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eaab4ceaf344e99" /></Relationships>
</file>

<file path=xl/workbook.xml><?xml version="1.0" encoding="utf-8"?>
<x:workbook xmlns:x="http://schemas.openxmlformats.org/spreadsheetml/2006/main">
  <x:sheets>
    <x:sheet xmlns:r="http://schemas.openxmlformats.org/officeDocument/2006/relationships" name="Dashboard" sheetId="1" r:id="Rfaa856be942b4c62"/>
    <x:sheet xmlns:r="http://schemas.openxmlformats.org/officeDocument/2006/relationships" name="Data &amp; Targets" sheetId="2" r:id="Rcbd9329780194c9b"/>
    <x:sheet xmlns:r="http://schemas.openxmlformats.org/officeDocument/2006/relationships" name="_Chart Helpers" sheetId="3" r:id="R31d69f1de7f24f1e"/>
    <x:sheet xmlns:r="http://schemas.openxmlformats.org/officeDocument/2006/relationships" name="편집평가" sheetId="4" r:id="R6c311223bdd24893"/>
    <x:sheet xmlns:r="http://schemas.openxmlformats.org/officeDocument/2006/relationships" name="기회점수" sheetId="5" r:id="R3336d81b54cc44fc"/>
    <x:sheet xmlns:r="http://schemas.openxmlformats.org/officeDocument/2006/relationships" name="원본100" sheetId="6" r:id="R4402e4feb9224971"/>
    <x:sheet xmlns:r="http://schemas.openxmlformats.org/officeDocument/2006/relationships" name="대체어40" sheetId="7" r:id="R836c636c24fb4452"/>
    <x:sheet xmlns:r="http://schemas.openxmlformats.org/officeDocument/2006/relationships" name="TOP30" sheetId="8" r:id="R5d93b6771cf34cdc"/>
    <x:sheet xmlns:r="http://schemas.openxmlformats.org/officeDocument/2006/relationships" name="산출기준" sheetId="9" r:id="R24e68bb04fd94d2e"/>
    <x:sheet xmlns:r="http://schemas.openxmlformats.org/officeDocument/2006/relationships" name="검색추이24개월" sheetId="10" r:id="Ra78efb2eaf9c4138"/>
  </x:sheets>
</x:workbook>
</file>

<file path=xl/comments1.xml><?xml version="1.0" encoding="utf-8"?>
<x:comments xmlns:x="http://schemas.openxmlformats.org/spreadsheetml/2006/main">
  <x:authors>
    <x:author>tc={05B680FC-E080-4BFE-829D-2DB2D7AC633A}</x:author>
  </x:authors>
  <x:commentList>
    <x:comment ref="H5" authorId="0">
      <x:text>
        <x:r>
          <x:t>[Threaded comment]
Your version of Excel allows you to read this threaded comment; however, any edits to it will get removed if the file is opened in a newer version of Excel. Learn more: https://go.microsoft.com/fwlink/?linkid=870924
Comment:
    연구용 기회점수. 월간검색과 누적문서를 비교하는 휴리스틱이며 네이버 공식 점수나 상위 노출 확률이 아닙니다. 산출기준 B8:B17에서 가정을 변경할 수 있습니다.</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General"/>
    <x:numFmt numFmtId="201" formatCode="#,##0"/>
    <x:numFmt numFmtId="202" formatCode="yyyy-mm-dd"/>
    <x:numFmt numFmtId="203" formatCode="0.00000"/>
    <x:numFmt numFmtId="204" formatCode="0.00"/>
    <x:numFmt numFmtId="205" formatCode="0.0%"/>
    <x:numFmt numFmtId="206" formatCode="0.0"/>
    <x:numFmt numFmtId="207" formatCode="0%"/>
  </x:numFmts>
  <x:fonts count="15">
    <x:font>
      <x:sz val="11"/>
      <x:name val="Carlito"/>
    </x:font>
    <x:font>
      <x:sz val="10"/>
      <x:color rgb="FF18354C"/>
      <x:name val="맑은 고딕"/>
    </x:font>
    <x:font>
      <x:b/>
      <x:sz val="16"/>
      <x:color rgb="FFFFFFFF"/>
      <x:name val="맑은 고딕"/>
    </x:font>
    <x:font>
      <x:sz val="10"/>
      <x:color rgb="FF335B73"/>
      <x:name val="맑은 고딕"/>
    </x:font>
    <x:font>
      <x:b/>
      <x:sz val="10"/>
      <x:color rgb="FFFFFFFF"/>
      <x:name val="맑은 고딕"/>
    </x:font>
    <x:font>
      <x:sz val="11"/>
      <x:color rgb="FF18354C"/>
      <x:name val="맑은 고딕"/>
    </x:font>
    <x:font>
      <x:b/>
      <x:sz val="17"/>
      <x:color rgb="FFFFFFFF"/>
      <x:name val="맑은 고딕"/>
    </x:font>
    <x:font>
      <x:b/>
      <x:sz val="11"/>
      <x:color rgb="FFFFFFFF"/>
      <x:name val="맑은 고딕"/>
    </x:font>
    <x:font>
      <x:sz val="11"/>
      <x:color rgb="FFFFFFFF"/>
      <x:name val="맑은 고딕"/>
    </x:font>
    <x:font>
      <x:b/>
      <x:sz val="20"/>
      <x:color rgb="FFFFFFFF"/>
      <x:name val="맑은 고딕"/>
    </x:font>
    <x:font>
      <x:b/>
      <x:sz val="28"/>
      <x:color rgb="FFFFFFFF"/>
      <x:name val="맑은 고딕"/>
    </x:font>
    <x:font>
      <x:sz val="10"/>
      <x:color rgb="FFA9CFE4"/>
      <x:name val="맑은 고딕"/>
    </x:font>
    <x:font>
      <x:b/>
      <x:sz val="14"/>
      <x:color rgb="FFFFFFFF"/>
      <x:name val="맑은 고딕"/>
    </x:font>
    <x:font>
      <x:sz val="11"/>
      <x:color rgb="FFD9EAF3"/>
      <x:name val="맑은 고딕"/>
    </x:font>
    <x:font>
      <x:sz val="11"/>
      <x:color rgb="FFAAC4D5"/>
      <x:name val="맑은 고딕"/>
    </x:font>
  </x:fonts>
  <x:fills count="10">
    <x:fill>
      <x:patternFill patternType="none"/>
    </x:fill>
    <x:fill>
      <x:patternFill patternType="gray125"/>
    </x:fill>
    <x:fill>
      <x:patternFill patternType="solid">
        <x:fgColor rgb="FFFFFFFF"/>
      </x:patternFill>
    </x:fill>
    <x:fill>
      <x:patternFill patternType="solid">
        <x:fgColor rgb="FF0D1B2A"/>
      </x:patternFill>
    </x:fill>
    <x:fill>
      <x:patternFill patternType="solid">
        <x:fgColor rgb="FFE8F5FB"/>
      </x:patternFill>
    </x:fill>
    <x:fill>
      <x:patternFill patternType="solid">
        <x:fgColor rgb="FF19354D"/>
      </x:patternFill>
    </x:fill>
    <x:fill>
      <x:patternFill patternType="solid">
        <x:fgColor rgb="FFFFF6D8"/>
      </x:patternFill>
    </x:fill>
    <x:fill>
      <x:patternFill patternType="solid">
        <x:fgColor rgb="FFEBF4F9"/>
      </x:patternFill>
    </x:fill>
    <x:fill>
      <x:patternFill patternType="solid">
        <x:fgColor rgb="FF142B3F"/>
      </x:patternFill>
    </x:fill>
    <x:fill>
      <x:patternFill patternType="solid">
        <x:fgColor rgb="FF17344C"/>
      </x:patternFill>
    </x:fill>
  </x:fills>
  <x:borders count="1">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2" fillId="3" borderId="0" xfId="0" applyNumberFormat="1" applyFont="1" applyFill="1" applyBorder="1" applyAlignment="1">
      <x:alignment vertical="center"/>
    </x:xf>
    <x:xf numFmtId="200" fontId="1" fillId="4" borderId="0" xfId="0" applyNumberFormat="1" applyFont="1" applyFill="1" applyBorder="1" applyAlignment="1">
      <x:alignment vertical="center"/>
    </x:xf>
    <x:xf numFmtId="200" fontId="3"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00" fontId="4" fillId="5" borderId="0" xfId="0" applyNumberFormat="1" applyFont="1" applyFill="1" applyBorder="1" applyAlignment="1">
      <x:alignment vertical="center" wrapText="1"/>
    </x:xf>
    <x:xf numFmtId="201" fontId="1" fillId="2" borderId="0" xfId="0" applyNumberFormat="1" applyFont="1" applyFill="1" applyBorder="1" applyAlignment="1">
      <x:alignment vertical="center"/>
    </x:xf>
    <x:xf numFmtId="201" fontId="1" fillId="2" borderId="0" xfId="0" applyNumberFormat="1" applyFont="1" applyFill="1" applyBorder="1" applyAlignment="1">
      <x:alignment horizontal="right" vertical="center"/>
    </x:xf>
    <x:xf numFmtId="202" fontId="1" fillId="2" borderId="0" xfId="0" applyNumberFormat="1" applyFont="1" applyFill="1" applyBorder="1" applyAlignment="1">
      <x:alignment vertical="center"/>
    </x:xf>
    <x:xf numFmtId="202" fontId="1" fillId="2" borderId="0" xfId="0" applyNumberFormat="1" applyFont="1" applyFill="1" applyBorder="1" applyAlignment="1">
      <x:alignment horizontal="right" vertical="center"/>
    </x:xf>
    <x:xf numFmtId="203" fontId="1" fillId="2" borderId="0" xfId="0" applyNumberFormat="1" applyFont="1" applyFill="1" applyBorder="1" applyAlignment="1">
      <x:alignment vertical="center"/>
    </x:xf>
    <x:xf numFmtId="203" fontId="1" fillId="2" borderId="0" xfId="0" applyNumberFormat="1" applyFont="1" applyFill="1" applyBorder="1" applyAlignment="1">
      <x:alignment horizontal="right" vertical="center"/>
    </x:xf>
    <x:xf numFmtId="204" fontId="1" fillId="2" borderId="0" xfId="0" applyNumberFormat="1" applyFont="1" applyFill="1" applyBorder="1" applyAlignment="1">
      <x:alignment vertical="center"/>
    </x:xf>
    <x:xf numFmtId="204" fontId="1" fillId="2" borderId="0" xfId="0" applyNumberFormat="1" applyFont="1" applyFill="1" applyBorder="1" applyAlignment="1">
      <x:alignment horizontal="right" vertical="center"/>
    </x:xf>
    <x:xf numFmtId="205" fontId="1" fillId="2" borderId="0" xfId="0" applyNumberFormat="1" applyFont="1" applyFill="1" applyBorder="1" applyAlignment="1">
      <x:alignment vertical="center"/>
    </x:xf>
    <x:xf numFmtId="205" fontId="1" fillId="2" borderId="0" xfId="0" applyNumberFormat="1" applyFont="1" applyFill="1" applyBorder="1" applyAlignment="1">
      <x:alignment horizontal="right" vertical="center"/>
    </x:xf>
    <x:xf numFmtId="206" fontId="1" fillId="2" borderId="0" xfId="0" applyNumberFormat="1" applyFont="1" applyFill="1" applyBorder="1" applyAlignment="1">
      <x:alignment vertical="center"/>
    </x:xf>
    <x:xf numFmtId="206" fontId="1" fillId="2" borderId="0" xfId="0" applyNumberFormat="1" applyFont="1" applyFill="1" applyBorder="1" applyAlignment="1">
      <x:alignment horizontal="right" vertical="center"/>
    </x:xf>
    <x:xf numFmtId="200" fontId="1" fillId="2" borderId="0" xfId="0" applyNumberFormat="1" applyFont="1" applyFill="1" applyBorder="1" applyAlignment="1">
      <x:alignment vertical="center" wrapText="1"/>
    </x:xf>
    <x:xf numFmtId="201" fontId="1" fillId="2" borderId="0" xfId="0" applyNumberFormat="1" applyFont="1" applyFill="1" applyBorder="1" applyAlignment="1">
      <x:alignment vertical="center" wrapText="1"/>
    </x:xf>
    <x:xf numFmtId="201" fontId="1" fillId="2" borderId="0" xfId="0" applyNumberFormat="1" applyFont="1" applyFill="1" applyBorder="1" applyAlignment="1">
      <x:alignment horizontal="right" vertical="center" wrapText="1"/>
    </x:xf>
    <x:xf numFmtId="201" fontId="1" fillId="6" borderId="0" xfId="0" applyNumberFormat="1" applyFont="1" applyFill="1" applyBorder="1" applyAlignment="1">
      <x:alignment horizontal="right" vertical="center" wrapText="1"/>
    </x:xf>
    <x:xf numFmtId="206" fontId="1" fillId="2" borderId="0" xfId="0" applyNumberFormat="1" applyFont="1" applyFill="1" applyBorder="1" applyAlignment="1">
      <x:alignment vertical="center" wrapText="1"/>
    </x:xf>
    <x:xf numFmtId="206" fontId="1" fillId="2" borderId="0" xfId="0" applyNumberFormat="1" applyFont="1" applyFill="1" applyBorder="1" applyAlignment="1">
      <x:alignment horizontal="right" vertical="center" wrapText="1"/>
    </x:xf>
    <x:xf numFmtId="0" fontId="5" fillId="2"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5" fillId="2" borderId="0" xfId="0" applyNumberFormat="1" applyFont="1" applyFill="1" applyBorder="1" applyAlignment="1">
      <x:alignment wrapText="1"/>
    </x:xf>
    <x:xf numFmtId="0" fontId="5" fillId="5" borderId="0" xfId="0" applyNumberFormat="1" applyFont="1" applyFill="1" applyBorder="1"/>
    <x:xf numFmtId="0" fontId="7" fillId="5" borderId="0" xfId="0" applyNumberFormat="1" applyFont="1" applyFill="1" applyBorder="1"/>
    <x:xf numFmtId="0" fontId="5" fillId="6" borderId="0" xfId="0" applyNumberFormat="1" applyFont="1" applyFill="1" applyBorder="1"/>
    <x:xf numFmtId="207" fontId="5" fillId="6"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0" fillId="3" borderId="0" xfId="0" applyNumberFormat="1" applyFont="1" applyFill="1" applyBorder="1"/>
    <x:xf numFmtId="0" fontId="8" fillId="3" borderId="0" xfId="0" applyNumberFormat="1" applyFont="1" applyFill="1" applyBorder="1"/>
    <x:xf numFmtId="0" fontId="9" fillId="3" borderId="0" xfId="0" applyNumberFormat="1" applyFont="1" applyFill="1" applyBorder="1"/>
    <x:xf numFmtId="0" fontId="8" fillId="8" borderId="0" xfId="0" applyNumberFormat="1" applyFont="1" applyFill="1" applyBorder="1"/>
    <x:xf numFmtId="0" fontId="10" fillId="8" borderId="0" xfId="0" applyNumberFormat="1" applyFont="1" applyFill="1" applyBorder="1"/>
    <x:xf numFmtId="201" fontId="10" fillId="8" borderId="0" xfId="0" applyNumberFormat="1" applyFont="1" applyFill="1" applyBorder="1"/>
    <x:xf numFmtId="201" fontId="10" fillId="8" borderId="0" xfId="0" applyNumberFormat="1" applyFont="1" applyFill="1" applyBorder="1" applyAlignment="1">
      <x:alignment vertical="center"/>
    </x:xf>
    <x:xf numFmtId="0" fontId="8" fillId="5" borderId="0" xfId="0" applyNumberFormat="1" applyFont="1" applyFill="1" applyBorder="1"/>
    <x:xf numFmtId="0" fontId="8" fillId="5" borderId="0" xfId="0" applyNumberFormat="1" applyFont="1" applyFill="1" applyBorder="1" applyAlignment="1">
      <x:alignment wrapText="1"/>
    </x:xf>
    <x:xf numFmtId="0" fontId="11" fillId="3" borderId="0" xfId="0" applyNumberFormat="1" applyFont="1" applyFill="1" applyBorder="1"/>
    <x:xf numFmtId="0" fontId="11" fillId="3" borderId="0" xfId="0" applyNumberFormat="1" applyFont="1" applyFill="1" applyBorder="1" applyAlignment="1">
      <x:alignment wrapText="1"/>
    </x:xf>
    <x:xf numFmtId="201" fontId="8" fillId="3" borderId="0" xfId="0" applyNumberFormat="1" applyFont="1" applyFill="1" applyBorder="1"/>
    <x:xf numFmtId="0" fontId="8" fillId="9" borderId="0" xfId="0" applyNumberFormat="1" applyFont="1" applyFill="1" applyBorder="1"/>
    <x:xf numFmtId="201" fontId="8" fillId="9" borderId="0" xfId="0" applyNumberFormat="1" applyFont="1" applyFill="1" applyBorder="1"/>
    <x:xf numFmtId="0" fontId="12" fillId="5"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wrapText="1"/>
    </x:xf>
    <x:xf numFmtId="0" fontId="14" fillId="3" borderId="0" xfId="0" applyNumberFormat="1" applyFont="1" applyFill="1" applyBorder="1"/>
    <x:xf numFmtId="0" fontId="14" fillId="3" borderId="0" xfId="0" applyNumberFormat="1" applyFont="1" applyFill="1" applyBorder="1" applyAlignment="1">
      <x:alignment wrapText="1"/>
    </x:xf>
    <x:xf numFmtId="0" fontId="11" fillId="3" borderId="0" xfId="0" applyNumberFormat="1" applyFont="1" applyFill="1" applyBorder="1" applyAlignment="1">
      <x:alignment horizontal="left" wrapText="1"/>
    </x:xf>
  </x:cellXfs>
  <x:cellStyles count="1">
    <x:cellStyle name="Normal" xfId="0"/>
  </x:cellStyles>
  <x:dxfs count="1">
    <x:dxf>
      <x:font>
        <x:color rgb="FF996300"/>
      </x:font>
      <x:fill>
        <x:patternFill patternType="solid">
          <x:bgColor rgb="FFFFF1C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787d3d272c45d9" /><Relationship Type="http://schemas.openxmlformats.org/officeDocument/2006/relationships/theme" Target="/xl/theme/theme1.xml" Id="R7a96ae08cf104d94" /><Relationship Type="http://schemas.openxmlformats.org/officeDocument/2006/relationships/sharedStrings" Target="/xl/sharedStrings.xml" Id="R130d44efb43e4399" /><Relationship Type="http://schemas.openxmlformats.org/officeDocument/2006/relationships/worksheet" Target="/xl/worksheets/sheet1.xml" Id="Rfaa856be942b4c62" /><Relationship Type="http://schemas.openxmlformats.org/officeDocument/2006/relationships/worksheet" Target="/xl/worksheets/sheet2.xml" Id="Rcbd9329780194c9b" /><Relationship Type="http://schemas.openxmlformats.org/officeDocument/2006/relationships/worksheet" Target="/xl/worksheets/sheet3.xml" Id="R31d69f1de7f24f1e" /><Relationship Type="http://schemas.openxmlformats.org/officeDocument/2006/relationships/worksheet" Target="/xl/worksheets/sheet4.xml" Id="R6c311223bdd24893" /><Relationship Type="http://schemas.openxmlformats.org/officeDocument/2006/relationships/worksheet" Target="/xl/worksheets/sheet5.xml" Id="R3336d81b54cc44fc" /><Relationship Type="http://schemas.openxmlformats.org/officeDocument/2006/relationships/worksheet" Target="/xl/worksheets/sheet6.xml" Id="R4402e4feb9224971" /><Relationship Type="http://schemas.openxmlformats.org/officeDocument/2006/relationships/worksheet" Target="/xl/worksheets/sheet7.xml" Id="R836c636c24fb4452" /><Relationship Type="http://schemas.openxmlformats.org/officeDocument/2006/relationships/worksheet" Target="/xl/worksheets/sheet8.xml" Id="R5d93b6771cf34cdc" /><Relationship Type="http://schemas.openxmlformats.org/officeDocument/2006/relationships/worksheet" Target="/xl/worksheets/sheet9.xml" Id="R24e68bb04fd94d2e" /><Relationship Type="http://schemas.openxmlformats.org/officeDocument/2006/relationships/worksheet" Target="/xl/worksheets/sheet10.xml" Id="Ra78efb2eaf9c4138" /><Relationship Type="http://schemas.microsoft.com/office/2017/10/relationships/person" Target="/xl/persons/person.xml" Id="R5d72e94a22854669" /></Relationships>
</file>

<file path=xl/persons/person.xml><?xml version="1.0" encoding="utf-8"?>
<xltc:personList xmlns:xltc="http://schemas.microsoft.com/office/spreadsheetml/2018/threadedcomments">
  <xltc:person displayName="User" id="{435920A1-F64C-4ECC-968E-8FF8FE1379D7}"/>
</xltc:personList>
</file>

<file path=xl/tables/table1.xml><?xml version="1.0" encoding="utf-8"?>
<x:table xmlns:x="http://schemas.openxmlformats.org/spreadsheetml/2006/main" id="1" name="ResearchTable1" displayName="ResearchTable1" ref="A4:V1004" headerRowCount="1" totalsRowCount="0" totalsRowShown="0">
  <x:autoFilter ref="A4:V1004"/>
  <x:tableColumns count="22">
    <x:tableColumn id="1" name="ID"/>
    <x:tableColumn id="2" name="주제"/>
    <x:tableColumn id="3" name="주제내 검색순위"/>
    <x:tableColumn id="4" name="검색어(조회 표기)"/>
    <x:tableColumn id="5" name="검색 유형"/>
    <x:tableColumn id="6" name="PC 월검색 원값"/>
    <x:tableColumn id="7" name="모바일 월검색 원값"/>
    <x:tableColumn id="8" name="PC 하한"/>
    <x:tableColumn id="9" name="PC 상한"/>
    <x:tableColumn id="10" name="모바일 하한"/>
    <x:tableColumn id="11" name="모바일 상한"/>
    <x:tableColumn id="12" name="월검색 합계 하한"/>
    <x:tableColumn id="13" name="월검색 합계 상한"/>
    <x:tableColumn id="14" name="누적 블로그 문서"/>
    <x:tableColumn id="15" name="최근30일 발행수"/>
    <x:tableColumn id="16" name="발행량 집계 범위"/>
    <x:tableColumn id="17" name="검색량 조회일(KST)"/>
    <x:tableColumn id="18" name="문서 조회일(KST)"/>
    <x:tableColumn id="19" name="검색량 출처"/>
    <x:tableColumn id="20" name="문서 출처"/>
    <x:tableColumn id="21" name="발행량 대상기간"/>
    <x:tableColumn id="22" name="사용자 원본"/>
  </x:tableColumns>
  <x:tableStyleInfo name="TableStyleMedium2" showFirstColumn="0" showLastColumn="0" showRowStripes="1" showColumnStripes="0"/>
</x:table>
</file>

<file path=xl/tables/table2.xml><?xml version="1.0" encoding="utf-8"?>
<x:table xmlns:x="http://schemas.openxmlformats.org/spreadsheetml/2006/main" id="2" name="ResearchTable2" displayName="ResearchTable2" ref="A4:AK1004" headerRowCount="1" totalsRowCount="0" totalsRowShown="0">
  <x:autoFilter ref="A4:AK1004"/>
  <x:tableColumns count="37">
    <x:tableColumn id="1" name="ID"/>
    <x:tableColumn id="2" name="주제"/>
    <x:tableColumn id="3" name="검색어"/>
    <x:tableColumn id="4" name="2024-09"/>
    <x:tableColumn id="5" name="2024-10"/>
    <x:tableColumn id="6" name="2024-11"/>
    <x:tableColumn id="7" name="2024-12"/>
    <x:tableColumn id="8" name="2025-01"/>
    <x:tableColumn id="9" name="2025-02"/>
    <x:tableColumn id="10" name="2025-03"/>
    <x:tableColumn id="11" name="2025-04"/>
    <x:tableColumn id="12" name="2025-05"/>
    <x:tableColumn id="13" name="2025-06"/>
    <x:tableColumn id="14" name="2025-07"/>
    <x:tableColumn id="15" name="2025-08"/>
    <x:tableColumn id="16" name="2025-09"/>
    <x:tableColumn id="17" name="2025-10"/>
    <x:tableColumn id="18" name="2025-11"/>
    <x:tableColumn id="19" name="2025-12"/>
    <x:tableColumn id="20" name="2026-01"/>
    <x:tableColumn id="21" name="2026-02"/>
    <x:tableColumn id="22" name="2026-03"/>
    <x:tableColumn id="23" name="2026-04"/>
    <x:tableColumn id="24" name="2026-05"/>
    <x:tableColumn id="25" name="2026-06"/>
    <x:tableColumn id="26" name="2026-07"/>
    <x:tableColumn id="27" name="2026-08"/>
    <x:tableColumn id="28" name="이전12월 자료수"/>
    <x:tableColumn id="29" name="최근12월 자료수"/>
    <x:tableColumn id="30" name="양수 관측월수"/>
    <x:tableColumn id="31" name="이전 관측월 평균"/>
    <x:tableColumn id="32" name="최근 관측월 평균"/>
    <x:tableColumn id="33" name="최근/이전 평균비"/>
    <x:tableColumn id="34" name="최대월 집중비"/>
    <x:tableColumn id="35" name="지속성 근거점수"/>
    <x:tableColumn id="36" name="지속성 해석"/>
    <x:tableColumn id="37" name="출처"/>
  </x:tableColumns>
  <x:tableStyleInfo name="TableStyleMedium2" showFirstColumn="0" showLastColumn="0" showRowStripes="1" showColumnStripes="0"/>
</x:table>
</file>

<file path=xl/tables/table3.xml><?xml version="1.0" encoding="utf-8"?>
<x:table xmlns:x="http://schemas.openxmlformats.org/spreadsheetml/2006/main" id="3" name="ResearchTable3" displayName="ResearchTable3" ref="A4:M1004" headerRowCount="1" totalsRowCount="0" totalsRowShown="0">
  <x:autoFilter ref="A4:M1004"/>
  <x:tableColumns count="13">
    <x:tableColumn id="1" name="ID"/>
    <x:tableColumn id="2" name="주제"/>
    <x:tableColumn id="3" name="검색어"/>
    <x:tableColumn id="4" name="생활 관련성(0~2)"/>
    <x:tableColumn id="5" name="생활 관련성 근거"/>
    <x:tableColumn id="6" name="질문 명확성(0~2)"/>
    <x:tableColumn id="7" name="질문 명확성 근거"/>
    <x:tableColumn id="8" name="비교 요소(0~2)"/>
    <x:tableColumn id="9" name="비교 요소 근거"/>
    <x:tableColumn id="10" name="구체성(0~2)"/>
    <x:tableColumn id="11" name="구체성 근거"/>
    <x:tableColumn id="12" name="홈판 가능성(100)"/>
    <x:tableColumn id="13" name="주의점"/>
  </x:tableColumns>
  <x:tableStyleInfo name="TableStyleMedium2" showFirstColumn="0" showLastColumn="0" showRowStripes="1" showColumnStripes="0"/>
</x:table>
</file>

<file path=xl/tables/table4.xml><?xml version="1.0" encoding="utf-8"?>
<x:table xmlns:x="http://schemas.openxmlformats.org/spreadsheetml/2006/main" id="4" name="ResearchTable4" displayName="ResearchTable4" ref="A4:L1004" headerRowCount="1" totalsRowCount="0" totalsRowShown="0">
  <x:autoFilter ref="A4:L1004"/>
  <x:tableColumns count="12">
    <x:tableColumn id="1" name="ID"/>
    <x:tableColumn id="2" name="주제"/>
    <x:tableColumn id="3" name="검색어"/>
    <x:tableColumn id="4" name="월검색수 하한"/>
    <x:tableColumn id="5" name="누적 문서수"/>
    <x:tableColumn id="6" name="수요점수"/>
    <x:tableColumn id="7" name="공급 대비 수요점수"/>
    <x:tableColumn id="8" name="기회점수"/>
    <x:tableColumn id="9" name="지속성 근거점수"/>
    <x:tableColumn id="10" name="홈판 제목화 가능성"/>
    <x:tableColumn id="11" name="발행 우선점수"/>
    <x:tableColumn id="12" name="전체 발행순위"/>
  </x:tableColumns>
  <x:tableStyleInfo name="TableStyleMedium2" showFirstColumn="0" showLastColumn="0" showRowStripes="1" showColumnStripes="0"/>
</x:table>
</file>

<file path=xl/tables/table5.xml><?xml version="1.0" encoding="utf-8"?>
<x:table xmlns:x="http://schemas.openxmlformats.org/spreadsheetml/2006/main" id="5" name="ResearchTable5" displayName="ResearchTable5" ref="A4:N104" headerRowCount="1" totalsRowCount="0" totalsRowShown="0">
  <x:autoFilter ref="A4:N104"/>
  <x:tableColumns count="14">
    <x:tableColumn id="1" name="주제"/>
    <x:tableColumn id="2" name="원본 검색어"/>
    <x:tableColumn id="3" name="조회 검색어"/>
    <x:tableColumn id="4" name="PC 원값"/>
    <x:tableColumn id="5" name="모바일 원값"/>
    <x:tableColumn id="6" name="월검색 하한"/>
    <x:tableColumn id="7" name="월검색 상한"/>
    <x:tableColumn id="8" name="상태"/>
    <x:tableColumn id="9" name="1000 후보 ID"/>
    <x:tableColumn id="10" name="누적 문서"/>
    <x:tableColumn id="11" name="최근30일 발행수"/>
    <x:tableColumn id="12" name="발행량 한계"/>
    <x:tableColumn id="13" name="검색량 조회일"/>
    <x:tableColumn id="14" name="출처"/>
  </x:tableColumns>
  <x:tableStyleInfo name="TableStyleMedium2" showFirstColumn="0" showLastColumn="0" showRowStripes="1" showColumnStripes="0"/>
</x:table>
</file>

<file path=xl/tables/table6.xml><?xml version="1.0" encoding="utf-8"?>
<x:table xmlns:x="http://schemas.openxmlformats.org/spreadsheetml/2006/main" id="6" name="ResearchTable6" displayName="ResearchTable6" ref="A4:L44" headerRowCount="1" totalsRowCount="0" totalsRowShown="0">
  <x:autoFilter ref="A4:L44"/>
  <x:tableColumns count="12">
    <x:tableColumn id="1" name="주제"/>
    <x:tableColumn id="2" name="원본 검색어"/>
    <x:tableColumn id="3" name="원본 월검색 하한"/>
    <x:tableColumn id="4" name="원본 월검색 상한"/>
    <x:tableColumn id="5" name="추천 검색어"/>
    <x:tableColumn id="6" name="대체 월검색 하한"/>
    <x:tableColumn id="7" name="대체 월검색 상한"/>
    <x:tableColumn id="8" name="의도 관계"/>
    <x:tableColumn id="9" name="추천 근거와 차이"/>
    <x:tableColumn id="10" name="1000 후보 ID"/>
    <x:tableColumn id="11" name="대체어 조회일"/>
    <x:tableColumn id="12" name="출처"/>
  </x:tableColumns>
  <x:tableStyleInfo name="TableStyleMedium2" showFirstColumn="0" showLastColumn="0" showRowStripes="1" showColumnStripes="0"/>
</x:table>
</file>

<file path=xl/tables/table7.xml><?xml version="1.0" encoding="utf-8"?>
<x:table xmlns:x="http://schemas.openxmlformats.org/spreadsheetml/2006/main" id="7" name="ResearchTable7" displayName="ResearchTable7" ref="A4:K34" headerRowCount="1" totalsRowCount="0" totalsRowShown="0">
  <x:autoFilter ref="A4:K34"/>
  <x:tableColumns count="11">
    <x:tableColumn id="1" name="선별순서"/>
    <x:tableColumn id="2" name="ID"/>
    <x:tableColumn id="3" name="주제"/>
    <x:tableColumn id="4" name="검색어"/>
    <x:tableColumn id="5" name="월검색수 하한"/>
    <x:tableColumn id="6" name="기회점수"/>
    <x:tableColumn id="7" name="지속성 근거점수"/>
    <x:tableColumn id="8" name="홈판 제목화 가능성"/>
    <x:tableColumn id="9" name="발행 우선점수"/>
    <x:tableColumn id="10" name="현재 전체순위"/>
    <x:tableColumn id="11" name="선별 설명"/>
  </x:tableColumns>
  <x:tableStyleInfo name="TableStyleMedium2" showFirstColumn="0" showLastColumn="0" showRowStripes="1" showColumnStripes="0"/>
</x:table>
</file>

<file path=xl/tables/table8.xml><?xml version="1.0" encoding="utf-8"?>
<x:table xmlns:x="http://schemas.openxmlformats.org/spreadsheetml/2006/main" id="8" name="VisibleTrendAudit" displayName="VisibleTrendAudit" ref="A4:AK1004" headerRowCount="1" totalsRowCount="0" totalsRowShown="0">
  <x:tableColumns count="37">
    <x:tableColumn id="1" name="ID"/>
    <x:tableColumn id="2" name="주제"/>
    <x:tableColumn id="3" name="검색어"/>
    <x:tableColumn id="4" name="2024-09"/>
    <x:tableColumn id="5" name="2024-10"/>
    <x:tableColumn id="6" name="2024-11"/>
    <x:tableColumn id="7" name="2024-12"/>
    <x:tableColumn id="8" name="2025-01"/>
    <x:tableColumn id="9" name="2025-02"/>
    <x:tableColumn id="10" name="2025-03"/>
    <x:tableColumn id="11" name="2025-04"/>
    <x:tableColumn id="12" name="2025-05"/>
    <x:tableColumn id="13" name="2025-06"/>
    <x:tableColumn id="14" name="2025-07"/>
    <x:tableColumn id="15" name="2025-08"/>
    <x:tableColumn id="16" name="2025-09"/>
    <x:tableColumn id="17" name="2025-10"/>
    <x:tableColumn id="18" name="2025-11"/>
    <x:tableColumn id="19" name="2025-12"/>
    <x:tableColumn id="20" name="2026-01"/>
    <x:tableColumn id="21" name="2026-02"/>
    <x:tableColumn id="22" name="2026-03"/>
    <x:tableColumn id="23" name="2026-04"/>
    <x:tableColumn id="24" name="2026-05"/>
    <x:tableColumn id="25" name="2026-06"/>
    <x:tableColumn id="26" name="2026-07"/>
    <x:tableColumn id="27" name="2026-08"/>
    <x:tableColumn id="28" name="이전12월 자료수"/>
    <x:tableColumn id="29" name="최근12월 자료수"/>
    <x:tableColumn id="30" name="양수 관측월수"/>
    <x:tableColumn id="31" name="이전 관측월 평균"/>
    <x:tableColumn id="32" name="최근 관측월 평균"/>
    <x:tableColumn id="33" name="최근/이전 평균비"/>
    <x:tableColumn id="34" name="최대월 집중비"/>
    <x:tableColumn id="35" name="지속성 근거점수"/>
    <x:tableColumn id="36" name="지속성 해석"/>
    <x:tableColumn id="37" name="출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H5" dT="2026-09-03T23:50:22.423" personId="{435920A1-F64C-4ECC-968E-8FF8FE1379D7}" id="{05B680FC-E080-4BFE-829D-2DB2D7AC633A}">
    <xltc:text>연구용 기회점수. 월간검색과 누적문서를 비교하는 휴리스틱이며 네이버 공식 점수나 상위 노출 확률이 아닙니다. 산출기준 B8:B17에서 가정을 변경할 수 있습니다.</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26fe445708d64263" /></Relationships>
</file>

<file path=xl/worksheets/_rels/sheet3.xml.rels>&#65279;<?xml version="1.0" encoding="utf-8"?><Relationships xmlns="http://schemas.openxmlformats.org/package/2006/relationships"><Relationship Type="http://schemas.openxmlformats.org/officeDocument/2006/relationships/table" Target="/xl/tables/table2.xml" Id="R83cb681d7dd34678" /></Relationships>
</file>

<file path=xl/worksheets/_rels/sheet4.xml.rels>&#65279;<?xml version="1.0" encoding="utf-8"?><Relationships xmlns="http://schemas.openxmlformats.org/package/2006/relationships"><Relationship Type="http://schemas.openxmlformats.org/officeDocument/2006/relationships/table" Target="/xl/tables/table3.xml" Id="Redf6ad9ed20c4580" /></Relationships>
</file>

<file path=xl/worksheets/_rels/sheet5.xml.rels>&#65279;<?xml version="1.0" encoding="utf-8"?><Relationships xmlns="http://schemas.openxmlformats.org/package/2006/relationships"><Relationship Type="http://schemas.openxmlformats.org/officeDocument/2006/relationships/comments" Target="/xl/comments1.xml" Id="Rc933823850004b58" /><Relationship Type="http://schemas.openxmlformats.org/officeDocument/2006/relationships/vmlDrawing" Target="/xl/drawings/vmldrawing.vml" Id="R9d7bb0a1ab8d47f8" /><Relationship Type="http://schemas.microsoft.com/office/2017/10/relationships/threadedComment" Target="/xl/threadedcomments/threadedcomment.xml" Id="R408c0131f57e49db" /><Relationship Type="http://schemas.openxmlformats.org/officeDocument/2006/relationships/table" Target="/xl/tables/table4.xml" Id="Raa1ad2cc21684c66" /></Relationships>
</file>

<file path=xl/worksheets/_rels/sheet6.xml.rels>&#65279;<?xml version="1.0" encoding="utf-8"?><Relationships xmlns="http://schemas.openxmlformats.org/package/2006/relationships"><Relationship Type="http://schemas.openxmlformats.org/officeDocument/2006/relationships/table" Target="/xl/tables/table5.xml" Id="Rd9e154253ea14f4c" /></Relationships>
</file>

<file path=xl/worksheets/_rels/sheet7.xml.rels>&#65279;<?xml version="1.0" encoding="utf-8"?><Relationships xmlns="http://schemas.openxmlformats.org/package/2006/relationships"><Relationship Type="http://schemas.openxmlformats.org/officeDocument/2006/relationships/table" Target="/xl/tables/table6.xml" Id="R18e5c1b9ad084db2" /></Relationships>
</file>

<file path=xl/worksheets/_rels/sheet8.xml.rels>&#65279;<?xml version="1.0" encoding="utf-8"?><Relationships xmlns="http://schemas.openxmlformats.org/package/2006/relationships"><Relationship Type="http://schemas.openxmlformats.org/officeDocument/2006/relationships/table" Target="/xl/tables/table7.xml" Id="R6f9500e1ae704f42" /></Relationships>
</file>

<file path=xl/worksheets/_rels/sheet10.xml.rels>&#65279;<?xml version="1.0" encoding="utf-8"?><Relationships xmlns="http://schemas.openxmlformats.org/package/2006/relationships"><Relationship Type="http://schemas.openxmlformats.org/officeDocument/2006/relationships/table" Target="/xl/tables/table8.xml" Id="Re4e7e56992504bdd" /></Relationships>
</file>

<file path=xl/worksheets/sheet1.xml><?xml version="1.0" encoding="utf-8"?>
<x:worksheet xmlns:x="http://schemas.openxmlformats.org/spreadsheetml/2006/main">
  <x:sheetViews>
    <x:sheetView showGridLines="0" workbookViewId="0"/>
  </x:sheetViews>
  <x:sheetFormatPr defaultRowHeight="15"/>
  <x:cols>
    <x:col min="2" max="2" width="24" hidden="0" customWidth="1"/>
    <x:col min="3" max="3" width="18" hidden="0" customWidth="1"/>
    <x:col min="4" max="4" width="18" hidden="0" customWidth="1"/>
    <x:col min="5" max="5" width="18"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s>
  <x:sheetData>
    <x:row r="1">
      <x:c r="A1" s="42"/>
      <x:c r="B1" s="42"/>
      <x:c r="C1" s="42"/>
      <x:c r="D1" s="42"/>
      <x:c r="E1" s="42"/>
      <x:c r="F1" s="42"/>
      <x:c r="G1" s="42"/>
      <x:c r="H1" s="42"/>
      <x:c r="I1" s="42"/>
      <x:c r="J1" s="42"/>
      <x:c r="K1" s="42"/>
      <x:c r="L1" s="42"/>
      <x:c r="M1" s="42"/>
      <x:c r="N1" s="42"/>
      <x:c r="O1" s="42"/>
      <x:c r="P1" s="42"/>
      <x:c r="Q1" s="42"/>
    </x:row>
    <x:row r="2">
      <x:c r="A2" s="42"/>
      <x:c r="B2" s="44" t="str">
        <x:v>네이버 키워드 기회 보고서</x:v>
      </x:c>
      <x:c r="C2" s="44"/>
      <x:c r="D2" s="44"/>
      <x:c r="E2" s="44"/>
      <x:c r="F2" s="44"/>
      <x:c r="G2" s="44"/>
      <x:c r="H2" s="44"/>
      <x:c r="I2" s="44"/>
      <x:c r="J2" s="43" t="str">
        <x:v>2026-09-04 조회 · 10개 주제</x:v>
      </x:c>
      <x:c r="K2" s="43"/>
      <x:c r="L2" s="43"/>
      <x:c r="M2" s="43"/>
      <x:c r="N2" s="43"/>
      <x:c r="O2" s="43"/>
      <x:c r="P2" s="43"/>
      <x:c r="Q2" s="43"/>
    </x:row>
    <x:row r="3">
      <x:c r="A3" s="42"/>
      <x:c r="B3" s="44"/>
      <x:c r="C3" s="44"/>
      <x:c r="D3" s="44"/>
      <x:c r="E3" s="44"/>
      <x:c r="F3" s="44"/>
      <x:c r="G3" s="44"/>
      <x:c r="H3" s="44"/>
      <x:c r="I3" s="44"/>
      <x:c r="J3" s="43"/>
      <x:c r="K3" s="43"/>
      <x:c r="L3" s="43"/>
      <x:c r="M3" s="43"/>
      <x:c r="N3" s="43"/>
      <x:c r="O3" s="43"/>
      <x:c r="P3" s="43"/>
      <x:c r="Q3" s="43"/>
    </x:row>
    <x:row r="4" ht="28" customHeight="1">
      <x:c r="A4" s="42"/>
      <x:c r="B4" s="43" t="str">
        <x:v>검색량 실측 + 24개월 추이 + 편집 근거 | 제목 및 블로그 적합도 제외</x:v>
      </x:c>
      <x:c r="C4" s="43"/>
      <x:c r="D4" s="43"/>
      <x:c r="E4" s="43"/>
      <x:c r="F4" s="43"/>
      <x:c r="G4" s="43"/>
      <x:c r="H4" s="43"/>
      <x:c r="I4" s="43"/>
      <x:c r="J4" s="43"/>
      <x:c r="K4" s="43"/>
      <x:c r="L4" s="43"/>
      <x:c r="M4" s="43"/>
      <x:c r="N4" s="43"/>
      <x:c r="O4" s="43"/>
      <x:c r="P4" s="43"/>
      <x:c r="Q4" s="43"/>
    </x:row>
    <x:row r="5">
      <x:c r="A5" s="42"/>
      <x:c r="B5" s="43" t="str">
        <x:v>최종 후보</x:v>
      </x:c>
      <x:c r="C5" s="43"/>
      <x:c r="D5" s="43"/>
      <x:c r="E5" s="43"/>
      <x:c r="F5" s="43" t="str">
        <x:v>저검색 원본 → 대체어</x:v>
      </x:c>
      <x:c r="G5" s="43"/>
      <x:c r="H5" s="43"/>
      <x:c r="I5" s="43"/>
      <x:c r="J5" s="43" t="str">
        <x:v>확장 주제어</x:v>
      </x:c>
      <x:c r="K5" s="43"/>
      <x:c r="L5" s="43"/>
      <x:c r="M5" s="43"/>
      <x:c r="N5" s="43" t="str">
        <x:v>우선 검토 TOP</x:v>
      </x:c>
      <x:c r="O5" s="43"/>
      <x:c r="P5" s="43"/>
      <x:c r="Q5" s="43"/>
    </x:row>
    <x:row r="6">
      <x:c r="A6" s="42"/>
      <x:c r="B6" s="48" t="n">
        <x:f>COUNTA('Data &amp; Targets'!A5:A1004)</x:f>
        <x:v>1000</x:v>
      </x:c>
      <x:c r="C6" s="48"/>
      <x:c r="D6" s="48"/>
      <x:c r="E6" s="48"/>
      <x:c r="F6" s="48" t="n">
        <x:f>COUNTA('대체어40'!A5:A44)</x:f>
        <x:v>40</x:v>
      </x:c>
      <x:c r="G6" s="48"/>
      <x:c r="H6" s="48"/>
      <x:c r="I6" s="48"/>
      <x:c r="J6" s="48" t="n">
        <x:f>COUNTIF('Data &amp; Targets'!E5:E1004,"확장 주제어")</x:f>
        <x:v>95</x:v>
      </x:c>
      <x:c r="K6" s="48"/>
      <x:c r="L6" s="48"/>
      <x:c r="M6" s="48"/>
      <x:c r="N6" s="48" t="n">
        <x:f>COUNTA('TOP30'!B5:B34)</x:f>
        <x:v>30</x:v>
      </x:c>
      <x:c r="O6" s="48"/>
      <x:c r="P6" s="48"/>
      <x:c r="Q6" s="48"/>
    </x:row>
    <x:row r="7">
      <x:c r="A7" s="42"/>
      <x:c r="B7" s="48"/>
      <x:c r="C7" s="48"/>
      <x:c r="D7" s="48"/>
      <x:c r="E7" s="48"/>
      <x:c r="F7" s="48"/>
      <x:c r="G7" s="48"/>
      <x:c r="H7" s="48"/>
      <x:c r="I7" s="48"/>
      <x:c r="J7" s="48"/>
      <x:c r="K7" s="48"/>
      <x:c r="L7" s="48"/>
      <x:c r="M7" s="48"/>
      <x:c r="N7" s="48"/>
      <x:c r="O7" s="48"/>
      <x:c r="P7" s="48"/>
      <x:c r="Q7" s="48"/>
    </x:row>
    <x:row r="8">
      <x:c r="A8" s="42"/>
      <x:c r="B8" s="48"/>
      <x:c r="C8" s="48"/>
      <x:c r="D8" s="48"/>
      <x:c r="E8" s="48"/>
      <x:c r="F8" s="48"/>
      <x:c r="G8" s="48"/>
      <x:c r="H8" s="48"/>
      <x:c r="I8" s="48"/>
      <x:c r="J8" s="48"/>
      <x:c r="K8" s="48"/>
      <x:c r="L8" s="48"/>
      <x:c r="M8" s="48"/>
      <x:c r="N8" s="48"/>
      <x:c r="O8" s="48"/>
      <x:c r="P8" s="48"/>
      <x:c r="Q8" s="48"/>
    </x:row>
    <x:row r="9">
      <x:c r="A9" s="42"/>
      <x:c r="B9" s="43"/>
      <x:c r="C9" s="43"/>
      <x:c r="D9" s="43"/>
      <x:c r="E9" s="43"/>
      <x:c r="F9" s="43"/>
      <x:c r="G9" s="43"/>
      <x:c r="H9" s="43"/>
      <x:c r="I9" s="43"/>
      <x:c r="J9" s="43"/>
      <x:c r="K9" s="43"/>
      <x:c r="L9" s="43"/>
      <x:c r="M9" s="43"/>
      <x:c r="N9" s="43"/>
      <x:c r="O9" s="43"/>
      <x:c r="P9" s="43"/>
      <x:c r="Q9" s="43"/>
    </x:row>
    <x:row r="10" ht="24" customHeight="1">
      <x:c r="A10" s="42"/>
      <x:c r="B10" s="50" t="str">
        <x:v>검색지표는 Data &amp; Targets / 월별 추이는 검색추이24개월 / 판단 근거는 편집평가 / 발행 정렬은 기회점수</x:v>
      </x:c>
      <x:c r="C10" s="50"/>
      <x:c r="D10" s="50"/>
      <x:c r="E10" s="50"/>
      <x:c r="F10" s="50"/>
      <x:c r="G10" s="50"/>
      <x:c r="H10" s="50"/>
      <x:c r="I10" s="50"/>
      <x:c r="J10" s="50"/>
      <x:c r="K10" s="50"/>
      <x:c r="L10" s="50"/>
      <x:c r="M10" s="50"/>
      <x:c r="N10" s="50"/>
      <x:c r="O10" s="50"/>
      <x:c r="P10" s="50"/>
      <x:c r="Q10" s="50"/>
    </x:row>
    <x:row r="11" ht="24" customHeight="1">
      <x:c r="A11" s="42"/>
      <x:c r="B11" s="50"/>
      <x:c r="C11" s="50"/>
      <x:c r="D11" s="50"/>
      <x:c r="E11" s="50"/>
      <x:c r="F11" s="50"/>
      <x:c r="G11" s="50"/>
      <x:c r="H11" s="50"/>
      <x:c r="I11" s="50"/>
      <x:c r="J11" s="50"/>
      <x:c r="K11" s="50"/>
      <x:c r="L11" s="50"/>
      <x:c r="M11" s="50"/>
      <x:c r="N11" s="50"/>
      <x:c r="O11" s="50"/>
      <x:c r="P11" s="50"/>
      <x:c r="Q11" s="50"/>
    </x:row>
    <x:row r="12">
      <x:c r="A12" s="42"/>
      <x:c r="B12" s="43"/>
      <x:c r="C12" s="43"/>
      <x:c r="D12" s="43"/>
      <x:c r="E12" s="43"/>
      <x:c r="F12" s="43"/>
      <x:c r="G12" s="43"/>
      <x:c r="H12" s="43"/>
      <x:c r="I12" s="43"/>
      <x:c r="J12" s="43"/>
      <x:c r="K12" s="43"/>
      <x:c r="L12" s="43"/>
      <x:c r="M12" s="43"/>
      <x:c r="N12" s="43"/>
      <x:c r="O12" s="43"/>
      <x:c r="P12" s="43"/>
      <x:c r="Q12" s="43"/>
    </x:row>
    <x:row r="13" ht="22" customHeight="1">
      <x:c r="A13" s="42"/>
      <x:c r="B13" s="61" t="str">
        <x:v>월검색수: API 조회값(정확한 집계 시작·종료일 미공개)  |  발행량: 8/5~9/3  |  검색추이: 2024/9~2026/8</x:v>
      </x:c>
      <x:c r="C13" s="61"/>
      <x:c r="D13" s="61"/>
      <x:c r="E13" s="61"/>
      <x:c r="F13" s="61"/>
      <x:c r="G13" s="61"/>
      <x:c r="H13" s="61"/>
      <x:c r="I13" s="61"/>
      <x:c r="J13" s="61"/>
      <x:c r="K13" s="61"/>
      <x:c r="L13" s="61"/>
      <x:c r="M13" s="61"/>
      <x:c r="N13" s="61"/>
      <x:c r="O13" s="61"/>
      <x:c r="P13" s="61"/>
      <x:c r="Q13" s="61"/>
    </x:row>
    <x:row r="14" ht="22" customHeight="1">
      <x:c r="A14" s="42"/>
      <x:c r="B14" s="61"/>
      <x:c r="C14" s="61"/>
      <x:c r="D14" s="61"/>
      <x:c r="E14" s="61"/>
      <x:c r="F14" s="61"/>
      <x:c r="G14" s="61"/>
      <x:c r="H14" s="61"/>
      <x:c r="I14" s="61"/>
      <x:c r="J14" s="61"/>
      <x:c r="K14" s="61"/>
      <x:c r="L14" s="61"/>
      <x:c r="M14" s="61"/>
      <x:c r="N14" s="61"/>
      <x:c r="O14" s="61"/>
      <x:c r="P14" s="61"/>
      <x:c r="Q14" s="61"/>
    </x:row>
    <x:row r="15">
      <x:c r="A15" s="42"/>
      <x:c r="B15" s="43"/>
      <x:c r="C15" s="43"/>
      <x:c r="D15" s="43"/>
      <x:c r="E15" s="43"/>
      <x:c r="F15" s="43"/>
      <x:c r="G15" s="43"/>
      <x:c r="H15" s="43"/>
      <x:c r="I15" s="43"/>
      <x:c r="J15" s="43"/>
      <x:c r="K15" s="43"/>
      <x:c r="L15" s="43"/>
      <x:c r="M15" s="43"/>
      <x:c r="N15" s="43"/>
      <x:c r="O15" s="43"/>
      <x:c r="P15" s="43"/>
      <x:c r="Q15" s="43"/>
    </x:row>
    <x:row r="16" ht="27" customHeight="1">
      <x:c r="A16" s="42"/>
      <x:c r="B16" s="54" t="str">
        <x:v>주제</x:v>
      </x:c>
      <x:c r="C16" s="54" t="str">
        <x:v>후보</x:v>
      </x:c>
      <x:c r="D16" s="54" t="str">
        <x:v>확장 주제</x:v>
      </x:c>
      <x:c r="E16" s="54" t="str">
        <x:v>추이 점수 산정</x:v>
      </x:c>
      <x:c r="F16" s="43"/>
      <x:c r="G16" s="56" t="str">
        <x:v>홈판 제목화 가능성은 실측 클릭률이 아닙니다</x:v>
      </x:c>
      <x:c r="H16" s="56"/>
      <x:c r="I16" s="56"/>
      <x:c r="J16" s="56"/>
      <x:c r="K16" s="56"/>
      <x:c r="L16" s="56"/>
      <x:c r="M16" s="56"/>
      <x:c r="N16" s="56"/>
      <x:c r="O16" s="56"/>
      <x:c r="P16" s="56"/>
      <x:c r="Q16" s="56"/>
    </x:row>
    <x:row r="17" ht="27" customHeight="1">
      <x:c r="A17" s="42"/>
      <x:c r="B17" s="54" t="str">
        <x:v>경제·비즈니스</x:v>
      </x:c>
      <x:c r="C17" s="55" t="n">
        <x:f>COUNTIF('Data &amp; Targets'!$B$5:$B$1004,B17)</x:f>
        <x:v>100</x:v>
      </x:c>
      <x:c r="D17" s="55" t="n">
        <x:f>COUNTIFS('Data &amp; Targets'!$B$5:$B$1004,B17,'Data &amp; Targets'!$E$5:$E$1004,"확장 주제어")</x:f>
        <x:v>0</x:v>
      </x:c>
      <x:c r="E17" s="55" t="n">
        <x:f>COUNTIF('기회점수'!I5:I104,"&gt;0")</x:f>
        <x:v>98</x:v>
      </x:c>
      <x:c r="F17" s="43"/>
      <x:c r="G17" s="56"/>
      <x:c r="H17" s="56"/>
      <x:c r="I17" s="56"/>
      <x:c r="J17" s="56"/>
      <x:c r="K17" s="56"/>
      <x:c r="L17" s="56"/>
      <x:c r="M17" s="56"/>
      <x:c r="N17" s="56"/>
      <x:c r="O17" s="56"/>
      <x:c r="P17" s="56"/>
      <x:c r="Q17" s="56"/>
    </x:row>
    <x:row r="18" ht="27" customHeight="1">
      <x:c r="A18" s="42"/>
      <x:c r="B18" s="54" t="str">
        <x:v>마음·심리</x:v>
      </x:c>
      <x:c r="C18" s="55" t="n">
        <x:f>COUNTIF('Data &amp; Targets'!$B$5:$B$1004,B18)</x:f>
        <x:v>100</x:v>
      </x:c>
      <x:c r="D18" s="55" t="n">
        <x:f>COUNTIFS('Data &amp; Targets'!$B$5:$B$1004,B18,'Data &amp; Targets'!$E$5:$E$1004,"확장 주제어")</x:f>
        <x:v>14</x:v>
      </x:c>
      <x:c r="E18" s="55" t="n">
        <x:f>COUNTIF('기회점수'!I105:I204,"&gt;0")</x:f>
        <x:v>99</x:v>
      </x:c>
      <x:c r="F18" s="43"/>
      <x:c r="G18" s="43"/>
      <x:c r="H18" s="43"/>
      <x:c r="I18" s="43"/>
      <x:c r="J18" s="43"/>
      <x:c r="K18" s="43"/>
      <x:c r="L18" s="43"/>
      <x:c r="M18" s="43"/>
      <x:c r="N18" s="43"/>
      <x:c r="O18" s="43"/>
      <x:c r="P18" s="43"/>
      <x:c r="Q18" s="43"/>
    </x:row>
    <x:row r="19" ht="20" customHeight="1">
      <x:c r="A19" s="42"/>
      <x:c r="B19" s="54" t="str">
        <x:v>리빙</x:v>
      </x:c>
      <x:c r="C19" s="55" t="n">
        <x:f>COUNTIF('Data &amp; Targets'!$B$5:$B$1004,B19)</x:f>
        <x:v>100</x:v>
      </x:c>
      <x:c r="D19" s="55" t="n">
        <x:f>COUNTIFS('Data &amp; Targets'!$B$5:$B$1004,B19,'Data &amp; Targets'!$E$5:$E$1004,"확장 주제어")</x:f>
        <x:v>0</x:v>
      </x:c>
      <x:c r="E19" s="55" t="n">
        <x:f>COUNTIF('기회점수'!I205:I304,"&gt;0")</x:f>
        <x:v>96</x:v>
      </x:c>
      <x:c r="F19" s="43"/>
      <x:c r="G19" s="58" t="str">
        <x:v>생활 관련성 / 질문 명확성 / 비교 요소 / 구체성 → 각0~2점</x:v>
      </x:c>
      <x:c r="H19" s="58"/>
      <x:c r="I19" s="58"/>
      <x:c r="J19" s="58"/>
      <x:c r="K19" s="58"/>
      <x:c r="L19" s="58"/>
      <x:c r="M19" s="58"/>
      <x:c r="N19" s="58"/>
      <x:c r="O19" s="58"/>
      <x:c r="P19" s="58"/>
      <x:c r="Q19" s="58"/>
    </x:row>
    <x:row r="20" ht="20" customHeight="1">
      <x:c r="A20" s="42"/>
      <x:c r="B20" s="54" t="str">
        <x:v>건강</x:v>
      </x:c>
      <x:c r="C20" s="55" t="n">
        <x:f>COUNTIF('Data &amp; Targets'!$B$5:$B$1004,B20)</x:f>
        <x:v>100</x:v>
      </x:c>
      <x:c r="D20" s="55" t="n">
        <x:f>COUNTIFS('Data &amp; Targets'!$B$5:$B$1004,B20,'Data &amp; Targets'!$E$5:$E$1004,"확장 주제어")</x:f>
        <x:v>0</x:v>
      </x:c>
      <x:c r="E20" s="55" t="n">
        <x:f>COUNTIF('기회점수'!I305:I404,"&gt;0")</x:f>
        <x:v>100</x:v>
      </x:c>
      <x:c r="F20" s="43"/>
      <x:c r="G20" s="58"/>
      <x:c r="H20" s="58"/>
      <x:c r="I20" s="58"/>
      <x:c r="J20" s="58"/>
      <x:c r="K20" s="58"/>
      <x:c r="L20" s="58"/>
      <x:c r="M20" s="58"/>
      <x:c r="N20" s="58"/>
      <x:c r="O20" s="58"/>
      <x:c r="P20" s="58"/>
      <x:c r="Q20" s="58"/>
    </x:row>
    <x:row r="21" ht="20" customHeight="1">
      <x:c r="A21" s="42"/>
      <x:c r="B21" s="54" t="str">
        <x:v>여행</x:v>
      </x:c>
      <x:c r="C21" s="55" t="n">
        <x:f>COUNTIF('Data &amp; Targets'!$B$5:$B$1004,B21)</x:f>
        <x:v>100</x:v>
      </x:c>
      <x:c r="D21" s="55" t="n">
        <x:f>COUNTIFS('Data &amp; Targets'!$B$5:$B$1004,B21,'Data &amp; Targets'!$E$5:$E$1004,"확장 주제어")</x:f>
        <x:v>2</x:v>
      </x:c>
      <x:c r="E21" s="55" t="n">
        <x:f>COUNTIF('기회점수'!I405:I504,"&gt;0")</x:f>
        <x:v>99</x:v>
      </x:c>
      <x:c r="F21" s="43"/>
      <x:c r="G21" s="58" t="str">
        <x:v>편집평가에서 항목별 점수와 판단 근거를 함께 확인하세요.</x:v>
      </x:c>
      <x:c r="H21" s="58"/>
      <x:c r="I21" s="58"/>
      <x:c r="J21" s="58"/>
      <x:c r="K21" s="58"/>
      <x:c r="L21" s="58"/>
      <x:c r="M21" s="58"/>
      <x:c r="N21" s="58"/>
      <x:c r="O21" s="58"/>
      <x:c r="P21" s="58"/>
      <x:c r="Q21" s="58"/>
    </x:row>
    <x:row r="22" ht="20" customHeight="1">
      <x:c r="A22" s="42"/>
      <x:c r="B22" s="54" t="str">
        <x:v>자동차·IT·테크</x:v>
      </x:c>
      <x:c r="C22" s="55" t="n">
        <x:f>COUNTIF('Data &amp; Targets'!$B$5:$B$1004,B22)</x:f>
        <x:v>100</x:v>
      </x:c>
      <x:c r="D22" s="55" t="n">
        <x:f>COUNTIFS('Data &amp; Targets'!$B$5:$B$1004,B22,'Data &amp; Targets'!$E$5:$E$1004,"확장 주제어")</x:f>
        <x:v>0</x:v>
      </x:c>
      <x:c r="E22" s="55" t="n">
        <x:f>COUNTIF('기회점수'!I505:I604,"&gt;0")</x:f>
        <x:v>100</x:v>
      </x:c>
      <x:c r="F22" s="43"/>
      <x:c r="G22" s="58"/>
      <x:c r="H22" s="58"/>
      <x:c r="I22" s="58"/>
      <x:c r="J22" s="58"/>
      <x:c r="K22" s="58"/>
      <x:c r="L22" s="58"/>
      <x:c r="M22" s="58"/>
      <x:c r="N22" s="58"/>
      <x:c r="O22" s="58"/>
      <x:c r="P22" s="58"/>
      <x:c r="Q22" s="58"/>
    </x:row>
    <x:row r="23" ht="20" customHeight="1">
      <x:c r="A23" s="42"/>
      <x:c r="B23" s="54" t="str">
        <x:v>패션·뷰티</x:v>
      </x:c>
      <x:c r="C23" s="55" t="n">
        <x:f>COUNTIF('Data &amp; Targets'!$B$5:$B$1004,B23)</x:f>
        <x:v>100</x:v>
      </x:c>
      <x:c r="D23" s="55" t="n">
        <x:f>COUNTIFS('Data &amp; Targets'!$B$5:$B$1004,B23,'Data &amp; Targets'!$E$5:$E$1004,"확장 주제어")</x:f>
        <x:v>2</x:v>
      </x:c>
      <x:c r="E23" s="55" t="n">
        <x:f>COUNTIF('기회점수'!I605:I704,"&gt;0")</x:f>
        <x:v>99</x:v>
      </x:c>
      <x:c r="F23" s="43"/>
      <x:c r="G23" s="58" t="str">
        <x:v>데이터랩 미반환 월은 공란입니다. 수요0으로 바꾸지 않았습니다.</x:v>
      </x:c>
      <x:c r="H23" s="58"/>
      <x:c r="I23" s="58"/>
      <x:c r="J23" s="58"/>
      <x:c r="K23" s="58"/>
      <x:c r="L23" s="58"/>
      <x:c r="M23" s="58"/>
      <x:c r="N23" s="58"/>
      <x:c r="O23" s="58"/>
      <x:c r="P23" s="58"/>
      <x:c r="Q23" s="58"/>
    </x:row>
    <x:row r="24" ht="20" customHeight="1">
      <x:c r="A24" s="42"/>
      <x:c r="B24" s="54" t="str">
        <x:v>스포츠</x:v>
      </x:c>
      <x:c r="C24" s="55" t="n">
        <x:f>COUNTIF('Data &amp; Targets'!$B$5:$B$1004,B24)</x:f>
        <x:v>100</x:v>
      </x:c>
      <x:c r="D24" s="55" t="n">
        <x:f>COUNTIFS('Data &amp; Targets'!$B$5:$B$1004,B24,'Data &amp; Targets'!$E$5:$E$1004,"확장 주제어")</x:f>
        <x:v>6</x:v>
      </x:c>
      <x:c r="E24" s="55" t="n">
        <x:f>COUNTIF('기회점수'!I705:I804,"&gt;0")</x:f>
        <x:v>99</x:v>
      </x:c>
      <x:c r="F24" s="43"/>
      <x:c r="G24" s="58"/>
      <x:c r="H24" s="58"/>
      <x:c r="I24" s="58"/>
      <x:c r="J24" s="58"/>
      <x:c r="K24" s="58"/>
      <x:c r="L24" s="58"/>
      <x:c r="M24" s="58"/>
      <x:c r="N24" s="58"/>
      <x:c r="O24" s="58"/>
      <x:c r="P24" s="58"/>
      <x:c r="Q24" s="58"/>
    </x:row>
    <x:row r="25" ht="20" customHeight="1">
      <x:c r="A25" s="42"/>
      <x:c r="B25" s="54" t="str">
        <x:v>방송·연예</x:v>
      </x:c>
      <x:c r="C25" s="55" t="n">
        <x:f>COUNTIF('Data &amp; Targets'!$B$5:$B$1004,B25)</x:f>
        <x:v>100</x:v>
      </x:c>
      <x:c r="D25" s="55" t="n">
        <x:f>COUNTIFS('Data &amp; Targets'!$B$5:$B$1004,B25,'Data &amp; Targets'!$E$5:$E$1004,"확장 주제어")</x:f>
        <x:v>0</x:v>
      </x:c>
      <x:c r="E25" s="55" t="n">
        <x:f>COUNTIF('기회점수'!I805:I904,"&gt;0")</x:f>
        <x:v>92</x:v>
      </x:c>
      <x:c r="F25" s="43"/>
      <x:c r="G25" s="58" t="str">
        <x:v>최근30일 발행량의 ‘이상’은 검색 API 상한 때문에 하한만 확인된 값입니다.</x:v>
      </x:c>
      <x:c r="H25" s="58"/>
      <x:c r="I25" s="58"/>
      <x:c r="J25" s="58"/>
      <x:c r="K25" s="58"/>
      <x:c r="L25" s="58"/>
      <x:c r="M25" s="58"/>
      <x:c r="N25" s="58"/>
      <x:c r="O25" s="58"/>
      <x:c r="P25" s="58"/>
      <x:c r="Q25" s="58"/>
    </x:row>
    <x:row r="26" ht="20" customHeight="1">
      <x:c r="A26" s="42"/>
      <x:c r="B26" s="54" t="str">
        <x:v>고생물·미스터리</x:v>
      </x:c>
      <x:c r="C26" s="55" t="n">
        <x:f>COUNTIF('Data &amp; Targets'!$B$5:$B$1004,B26)</x:f>
        <x:v>100</x:v>
      </x:c>
      <x:c r="D26" s="55" t="n">
        <x:f>COUNTIFS('Data &amp; Targets'!$B$5:$B$1004,B26,'Data &amp; Targets'!$E$5:$E$1004,"확장 주제어")</x:f>
        <x:v>71</x:v>
      </x:c>
      <x:c r="E26" s="55" t="n">
        <x:f>COUNTIF('기회점수'!I905:I1004,"&gt;0")</x:f>
        <x:v>98</x:v>
      </x:c>
      <x:c r="F26" s="43"/>
      <x:c r="G26" s="58"/>
      <x:c r="H26" s="58"/>
      <x:c r="I26" s="58"/>
      <x:c r="J26" s="58"/>
      <x:c r="K26" s="58"/>
      <x:c r="L26" s="58"/>
      <x:c r="M26" s="58"/>
      <x:c r="N26" s="58"/>
      <x:c r="O26" s="58"/>
      <x:c r="P26" s="58"/>
      <x:c r="Q26" s="58"/>
    </x:row>
    <x:row r="27" ht="20" customHeight="1">
      <x:c r="A27" s="42"/>
      <x:c r="B27" s="43"/>
      <x:c r="C27" s="43"/>
      <x:c r="D27" s="43"/>
      <x:c r="E27" s="43"/>
      <x:c r="F27" s="43"/>
      <x:c r="G27" s="58" t="str">
        <x:v>원본40개가 낮은 검색량 구간입니다. 대체어40에 의도 차이까지 표시했습니다.</x:v>
      </x:c>
      <x:c r="H27" s="58"/>
      <x:c r="I27" s="58"/>
      <x:c r="J27" s="58"/>
      <x:c r="K27" s="58"/>
      <x:c r="L27" s="58"/>
      <x:c r="M27" s="58"/>
      <x:c r="N27" s="58"/>
      <x:c r="O27" s="58"/>
      <x:c r="P27" s="58"/>
      <x:c r="Q27" s="58"/>
    </x:row>
    <x:row r="28" ht="20" customHeight="1">
      <x:c r="A28" s="42"/>
      <x:c r="B28" s="43"/>
      <x:c r="C28" s="43"/>
      <x:c r="D28" s="43"/>
      <x:c r="E28" s="43"/>
      <x:c r="F28" s="43"/>
      <x:c r="G28" s="58"/>
      <x:c r="H28" s="58"/>
      <x:c r="I28" s="58"/>
      <x:c r="J28" s="58"/>
      <x:c r="K28" s="58"/>
      <x:c r="L28" s="58"/>
      <x:c r="M28" s="58"/>
      <x:c r="N28" s="58"/>
      <x:c r="O28" s="58"/>
      <x:c r="P28" s="58"/>
      <x:c r="Q28" s="58"/>
    </x:row>
    <x:row r="29" ht="20" customHeight="1">
      <x:c r="A29" s="42"/>
      <x:c r="B29" s="43"/>
      <x:c r="C29" s="43"/>
      <x:c r="D29" s="43"/>
      <x:c r="E29" s="43"/>
      <x:c r="F29" s="43"/>
      <x:c r="G29" s="58" t="str">
        <x:v>TOP30은 확장1000 기준 추천이며, 미래1년 수요나 홈판 노출을 보장하지 않습니다.</x:v>
      </x:c>
      <x:c r="H29" s="58"/>
      <x:c r="I29" s="58"/>
      <x:c r="J29" s="58"/>
      <x:c r="K29" s="58"/>
      <x:c r="L29" s="58"/>
      <x:c r="M29" s="58"/>
      <x:c r="N29" s="58"/>
      <x:c r="O29" s="58"/>
      <x:c r="P29" s="58"/>
      <x:c r="Q29" s="58"/>
    </x:row>
    <x:row r="30" ht="20" customHeight="1">
      <x:c r="A30" s="42"/>
      <x:c r="B30" s="43"/>
      <x:c r="C30" s="43"/>
      <x:c r="D30" s="43"/>
      <x:c r="E30" s="43"/>
      <x:c r="F30" s="43"/>
      <x:c r="G30" s="58"/>
      <x:c r="H30" s="58"/>
      <x:c r="I30" s="58"/>
      <x:c r="J30" s="58"/>
      <x:c r="K30" s="58"/>
      <x:c r="L30" s="58"/>
      <x:c r="M30" s="58"/>
      <x:c r="N30" s="58"/>
      <x:c r="O30" s="58"/>
      <x:c r="P30" s="58"/>
      <x:c r="Q30" s="58"/>
    </x:row>
    <x:row r="31">
      <x:c r="A31" s="42"/>
      <x:c r="B31" s="43"/>
      <x:c r="C31" s="43"/>
      <x:c r="D31" s="43"/>
      <x:c r="E31" s="43"/>
      <x:c r="F31" s="43"/>
      <x:c r="G31" s="43"/>
      <x:c r="H31" s="43"/>
      <x:c r="I31" s="43"/>
      <x:c r="J31" s="43"/>
      <x:c r="K31" s="43"/>
      <x:c r="L31" s="43"/>
      <x:c r="M31" s="43"/>
      <x:c r="N31" s="43"/>
      <x:c r="O31" s="43"/>
      <x:c r="P31" s="43"/>
      <x:c r="Q31" s="43"/>
    </x:row>
    <x:row r="32">
      <x:c r="A32" s="42"/>
      <x:c r="B32" s="50" t="str">
        <x:v>빠른 사용법: ① Data &amp; Targets에서 주제별 검색량 확인 → ② 기회점수의 발행순위 정렬 → ③ 편집평가의 근거·주의점 검토</x:v>
      </x:c>
      <x:c r="C32" s="50"/>
      <x:c r="D32" s="50"/>
      <x:c r="E32" s="50"/>
      <x:c r="F32" s="50"/>
      <x:c r="G32" s="50"/>
      <x:c r="H32" s="50"/>
      <x:c r="I32" s="50"/>
      <x:c r="J32" s="50"/>
      <x:c r="K32" s="50"/>
      <x:c r="L32" s="50"/>
      <x:c r="M32" s="50"/>
      <x:c r="N32" s="50"/>
      <x:c r="O32" s="50"/>
      <x:c r="P32" s="50"/>
      <x:c r="Q32" s="50"/>
    </x:row>
    <x:row r="33">
      <x:c r="A33" s="42"/>
      <x:c r="B33" s="50"/>
      <x:c r="C33" s="50"/>
      <x:c r="D33" s="50"/>
      <x:c r="E33" s="50"/>
      <x:c r="F33" s="50"/>
      <x:c r="G33" s="50"/>
      <x:c r="H33" s="50"/>
      <x:c r="I33" s="50"/>
      <x:c r="J33" s="50"/>
      <x:c r="K33" s="50"/>
      <x:c r="L33" s="50"/>
      <x:c r="M33" s="50"/>
      <x:c r="N33" s="50"/>
      <x:c r="O33" s="50"/>
      <x:c r="P33" s="50"/>
      <x:c r="Q33" s="50"/>
    </x:row>
    <x:row r="34">
      <x:c r="A34" s="42"/>
      <x:c r="B34" s="43"/>
      <x:c r="C34" s="43"/>
      <x:c r="D34" s="43"/>
      <x:c r="E34" s="43"/>
      <x:c r="F34" s="43"/>
      <x:c r="G34" s="43"/>
      <x:c r="H34" s="43"/>
      <x:c r="I34" s="43"/>
      <x:c r="J34" s="43"/>
      <x:c r="K34" s="43"/>
      <x:c r="L34" s="43"/>
      <x:c r="M34" s="43"/>
      <x:c r="N34" s="43"/>
      <x:c r="O34" s="43"/>
      <x:c r="P34" s="43"/>
      <x:c r="Q34" s="43"/>
    </x:row>
    <x:row r="35">
      <x:c r="A35" s="42"/>
      <x:c r="B35" s="43"/>
      <x:c r="C35" s="43"/>
      <x:c r="D35" s="43"/>
      <x:c r="E35" s="43"/>
      <x:c r="F35" s="43"/>
      <x:c r="G35" s="43"/>
      <x:c r="H35" s="43"/>
      <x:c r="I35" s="43"/>
      <x:c r="J35" s="43"/>
      <x:c r="K35" s="43"/>
      <x:c r="L35" s="43"/>
      <x:c r="M35" s="43"/>
      <x:c r="N35" s="43"/>
      <x:c r="O35" s="43"/>
      <x:c r="P35" s="43"/>
      <x:c r="Q35" s="43"/>
    </x:row>
    <x:row r="36">
      <x:c r="A36" s="42"/>
      <x:c r="B36" s="60" t="str">
        <x:v>기회점수는 월간 수요와 누적 검색문서 수를 조합한 연구용 지표입니다.
문서 품질·검색 결과 구성·블로그 권위·클릭률은 반영하지 않습니다.
넓은 주제어·계산기·프로필 검색은 블로그 정보글과 검색 의도가 다를 수 있습니다.</x:v>
      </x:c>
      <x:c r="C36" s="60"/>
      <x:c r="D36" s="60"/>
      <x:c r="E36" s="60"/>
      <x:c r="F36" s="60"/>
      <x:c r="G36" s="60"/>
      <x:c r="H36" s="60"/>
      <x:c r="I36" s="60"/>
      <x:c r="J36" s="60"/>
      <x:c r="K36" s="60"/>
      <x:c r="L36" s="60"/>
      <x:c r="M36" s="60"/>
      <x:c r="N36" s="60"/>
      <x:c r="O36" s="60"/>
      <x:c r="P36" s="60"/>
      <x:c r="Q36" s="60"/>
    </x:row>
    <x:row r="37">
      <x:c r="A37" s="42"/>
      <x:c r="B37" s="60"/>
      <x:c r="C37" s="60"/>
      <x:c r="D37" s="60"/>
      <x:c r="E37" s="60"/>
      <x:c r="F37" s="60"/>
      <x:c r="G37" s="60"/>
      <x:c r="H37" s="60"/>
      <x:c r="I37" s="60"/>
      <x:c r="J37" s="60"/>
      <x:c r="K37" s="60"/>
      <x:c r="L37" s="60"/>
      <x:c r="M37" s="60"/>
      <x:c r="N37" s="60"/>
      <x:c r="O37" s="60"/>
      <x:c r="P37" s="60"/>
      <x:c r="Q37" s="60"/>
    </x:row>
    <x:row r="38">
      <x:c r="A38" s="42"/>
      <x:c r="B38" s="60"/>
      <x:c r="C38" s="60"/>
      <x:c r="D38" s="60"/>
      <x:c r="E38" s="60"/>
      <x:c r="F38" s="60"/>
      <x:c r="G38" s="60"/>
      <x:c r="H38" s="60"/>
      <x:c r="I38" s="60"/>
      <x:c r="J38" s="60"/>
      <x:c r="K38" s="60"/>
      <x:c r="L38" s="60"/>
      <x:c r="M38" s="60"/>
      <x:c r="N38" s="60"/>
      <x:c r="O38" s="60"/>
      <x:c r="P38" s="60"/>
      <x:c r="Q38" s="60"/>
    </x:row>
    <x:row r="39">
      <x:c r="A39" s="42"/>
      <x:c r="B39" s="60"/>
      <x:c r="C39" s="60"/>
      <x:c r="D39" s="60"/>
      <x:c r="E39" s="60"/>
      <x:c r="F39" s="60"/>
      <x:c r="G39" s="60"/>
      <x:c r="H39" s="60"/>
      <x:c r="I39" s="60"/>
      <x:c r="J39" s="60"/>
      <x:c r="K39" s="60"/>
      <x:c r="L39" s="60"/>
      <x:c r="M39" s="60"/>
      <x:c r="N39" s="60"/>
      <x:c r="O39" s="60"/>
      <x:c r="P39" s="60"/>
      <x:c r="Q39" s="60"/>
    </x:row>
    <x:row r="40">
      <x:c r="A40" s="42"/>
      <x:c r="B40" s="43"/>
      <x:c r="C40" s="43"/>
      <x:c r="D40" s="43"/>
      <x:c r="E40" s="43"/>
      <x:c r="F40" s="43"/>
      <x:c r="G40" s="43"/>
      <x:c r="H40" s="43"/>
      <x:c r="I40" s="43"/>
      <x:c r="J40" s="43"/>
      <x:c r="K40" s="43"/>
      <x:c r="L40" s="43"/>
      <x:c r="M40" s="43"/>
      <x:c r="N40" s="43"/>
      <x:c r="O40" s="43"/>
      <x:c r="P40" s="43"/>
      <x:c r="Q40" s="43"/>
    </x:row>
    <x:row r="41">
      <x:c r="A41" s="42"/>
      <x:c r="B41" s="43"/>
      <x:c r="C41" s="43"/>
      <x:c r="D41" s="43"/>
      <x:c r="E41" s="43"/>
      <x:c r="F41" s="43"/>
      <x:c r="G41" s="43"/>
      <x:c r="H41" s="43"/>
      <x:c r="I41" s="43"/>
      <x:c r="J41" s="43"/>
      <x:c r="K41" s="43"/>
      <x:c r="L41" s="43"/>
      <x:c r="M41" s="43"/>
      <x:c r="N41" s="43"/>
      <x:c r="O41" s="43"/>
      <x:c r="P41" s="43"/>
      <x:c r="Q41" s="43"/>
    </x:row>
    <x:row r="42">
      <x:c r="A42" s="42"/>
      <x:c r="B42" s="43"/>
      <x:c r="C42" s="43"/>
      <x:c r="D42" s="43"/>
      <x:c r="E42" s="43"/>
      <x:c r="F42" s="43"/>
      <x:c r="G42" s="43"/>
      <x:c r="H42" s="43"/>
      <x:c r="I42" s="43"/>
      <x:c r="J42" s="43"/>
      <x:c r="K42" s="43"/>
      <x:c r="L42" s="43"/>
      <x:c r="M42" s="43"/>
      <x:c r="N42" s="43"/>
      <x:c r="O42" s="43"/>
      <x:c r="P42" s="43"/>
      <x:c r="Q42" s="43"/>
    </x:row>
    <x:row r="43">
      <x:c r="A43" s="42"/>
      <x:c r="B43" s="43"/>
      <x:c r="C43" s="43"/>
      <x:c r="D43" s="43"/>
      <x:c r="E43" s="43"/>
      <x:c r="F43" s="43"/>
      <x:c r="G43" s="43"/>
      <x:c r="H43" s="43"/>
      <x:c r="I43" s="43"/>
      <x:c r="J43" s="43"/>
      <x:c r="K43" s="43"/>
      <x:c r="L43" s="43"/>
      <x:c r="M43" s="43"/>
      <x:c r="N43" s="43"/>
      <x:c r="O43" s="43"/>
      <x:c r="P43" s="43"/>
      <x:c r="Q43" s="43"/>
    </x:row>
    <x:row r="44">
      <x:c r="A44" s="42"/>
      <x:c r="B44" s="43"/>
      <x:c r="C44" s="43"/>
      <x:c r="D44" s="43"/>
      <x:c r="E44" s="43"/>
      <x:c r="F44" s="43"/>
      <x:c r="G44" s="43"/>
      <x:c r="H44" s="43"/>
      <x:c r="I44" s="43"/>
      <x:c r="J44" s="43"/>
      <x:c r="K44" s="43"/>
      <x:c r="L44" s="43"/>
      <x:c r="M44" s="43"/>
      <x:c r="N44" s="43"/>
      <x:c r="O44" s="43"/>
      <x:c r="P44" s="43"/>
      <x:c r="Q44" s="43"/>
    </x:row>
    <x:row r="45">
      <x:c r="A45" s="42"/>
      <x:c r="B45" s="43"/>
      <x:c r="C45" s="43"/>
      <x:c r="D45" s="43"/>
      <x:c r="E45" s="43"/>
      <x:c r="F45" s="43"/>
      <x:c r="G45" s="43"/>
      <x:c r="H45" s="43"/>
      <x:c r="I45" s="43"/>
      <x:c r="J45" s="43"/>
      <x:c r="K45" s="43"/>
      <x:c r="L45" s="43"/>
      <x:c r="M45" s="43"/>
      <x:c r="N45" s="43"/>
      <x:c r="O45" s="43"/>
      <x:c r="P45" s="43"/>
      <x:c r="Q45" s="43"/>
    </x:row>
    <x:row r="46">
      <x:c r="A46" s="42"/>
      <x:c r="B46" s="43"/>
      <x:c r="C46" s="43"/>
      <x:c r="D46" s="43"/>
      <x:c r="E46" s="43"/>
      <x:c r="F46" s="43"/>
      <x:c r="G46" s="43"/>
      <x:c r="H46" s="43"/>
      <x:c r="I46" s="43"/>
      <x:c r="J46" s="43"/>
      <x:c r="K46" s="43"/>
      <x:c r="L46" s="43"/>
      <x:c r="M46" s="43"/>
      <x:c r="N46" s="43"/>
      <x:c r="O46" s="43"/>
      <x:c r="P46" s="43"/>
      <x:c r="Q46" s="43"/>
    </x:row>
    <x:row r="47">
      <x:c r="A47" s="42"/>
      <x:c r="B47" s="43"/>
      <x:c r="C47" s="43"/>
      <x:c r="D47" s="43"/>
      <x:c r="E47" s="43"/>
      <x:c r="F47" s="43"/>
      <x:c r="G47" s="43"/>
      <x:c r="H47" s="43"/>
      <x:c r="I47" s="43"/>
      <x:c r="J47" s="43"/>
      <x:c r="K47" s="43"/>
      <x:c r="L47" s="43"/>
      <x:c r="M47" s="43"/>
      <x:c r="N47" s="43"/>
      <x:c r="O47" s="43"/>
      <x:c r="P47" s="43"/>
      <x:c r="Q47" s="43"/>
    </x:row>
    <x:row r="48">
      <x:c r="A48" s="42"/>
      <x:c r="B48" s="43"/>
      <x:c r="C48" s="43"/>
      <x:c r="D48" s="43"/>
      <x:c r="E48" s="43"/>
      <x:c r="F48" s="43"/>
      <x:c r="G48" s="43"/>
      <x:c r="H48" s="43"/>
      <x:c r="I48" s="43"/>
      <x:c r="J48" s="43"/>
      <x:c r="K48" s="43"/>
      <x:c r="L48" s="43"/>
      <x:c r="M48" s="43"/>
      <x:c r="N48" s="43"/>
      <x:c r="O48" s="43"/>
      <x:c r="P48" s="43"/>
      <x:c r="Q48" s="43"/>
    </x:row>
    <x:row r="49">
      <x:c r="A49" s="42"/>
      <x:c r="B49" s="43"/>
      <x:c r="C49" s="43"/>
      <x:c r="D49" s="43"/>
      <x:c r="E49" s="43"/>
      <x:c r="F49" s="43"/>
      <x:c r="G49" s="43"/>
      <x:c r="H49" s="43"/>
      <x:c r="I49" s="43"/>
      <x:c r="J49" s="43"/>
      <x:c r="K49" s="43"/>
      <x:c r="L49" s="43"/>
      <x:c r="M49" s="43"/>
      <x:c r="N49" s="43"/>
      <x:c r="O49" s="43"/>
      <x:c r="P49" s="43"/>
      <x:c r="Q49" s="43"/>
    </x:row>
    <x:row r="50">
      <x:c r="A50" s="42"/>
      <x:c r="B50" s="43"/>
      <x:c r="C50" s="43"/>
      <x:c r="D50" s="43"/>
      <x:c r="E50" s="43"/>
      <x:c r="F50" s="43"/>
      <x:c r="G50" s="43"/>
      <x:c r="H50" s="43"/>
      <x:c r="I50" s="43"/>
      <x:c r="J50" s="43"/>
      <x:c r="K50" s="43"/>
      <x:c r="L50" s="43"/>
      <x:c r="M50" s="43"/>
      <x:c r="N50" s="43"/>
      <x:c r="O50" s="43"/>
      <x:c r="P50" s="43"/>
      <x:c r="Q50" s="43"/>
    </x:row>
    <x:row r="51">
      <x:c r="A51" s="42"/>
      <x:c r="B51" s="43"/>
      <x:c r="C51" s="43"/>
      <x:c r="D51" s="43"/>
      <x:c r="E51" s="43"/>
      <x:c r="F51" s="43"/>
      <x:c r="G51" s="43"/>
      <x:c r="H51" s="43"/>
      <x:c r="I51" s="43"/>
      <x:c r="J51" s="43"/>
      <x:c r="K51" s="43"/>
      <x:c r="L51" s="43"/>
      <x:c r="M51" s="43"/>
      <x:c r="N51" s="43"/>
      <x:c r="O51" s="43"/>
      <x:c r="P51" s="43"/>
      <x:c r="Q51" s="43"/>
    </x:row>
    <x:row r="52">
      <x:c r="A52" s="42"/>
      <x:c r="B52" s="43"/>
      <x:c r="C52" s="43"/>
      <x:c r="D52" s="43"/>
      <x:c r="E52" s="43"/>
      <x:c r="F52" s="43"/>
      <x:c r="G52" s="43"/>
      <x:c r="H52" s="43"/>
      <x:c r="I52" s="43"/>
      <x:c r="J52" s="43"/>
      <x:c r="K52" s="43"/>
      <x:c r="L52" s="43"/>
      <x:c r="M52" s="43"/>
      <x:c r="N52" s="43"/>
      <x:c r="O52" s="43"/>
      <x:c r="P52" s="43"/>
      <x:c r="Q52" s="43"/>
    </x:row>
    <x:row r="53">
      <x:c r="A53" s="42"/>
      <x:c r="B53" s="42"/>
      <x:c r="C53" s="42"/>
      <x:c r="D53" s="42"/>
      <x:c r="E53" s="42"/>
      <x:c r="F53" s="42"/>
      <x:c r="G53" s="42"/>
      <x:c r="H53" s="42"/>
      <x:c r="I53" s="42"/>
      <x:c r="J53" s="42"/>
      <x:c r="K53" s="42"/>
      <x:c r="L53" s="42"/>
      <x:c r="M53" s="42"/>
      <x:c r="N53" s="42"/>
      <x:c r="O53" s="42"/>
      <x:c r="P53" s="42"/>
      <x:c r="Q53" s="42"/>
    </x:row>
    <x:row r="54">
      <x:c r="A54" s="42"/>
      <x:c r="B54" s="42"/>
      <x:c r="C54" s="42"/>
      <x:c r="D54" s="42"/>
      <x:c r="E54" s="42"/>
      <x:c r="F54" s="42"/>
      <x:c r="G54" s="42"/>
      <x:c r="H54" s="42"/>
      <x:c r="I54" s="42"/>
      <x:c r="J54" s="42"/>
      <x:c r="K54" s="42"/>
      <x:c r="L54" s="42"/>
      <x:c r="M54" s="42"/>
      <x:c r="N54" s="42"/>
      <x:c r="O54" s="42"/>
      <x:c r="P54" s="42"/>
      <x:c r="Q54" s="42"/>
    </x:row>
  </x:sheetData>
  <x:mergeCells>
    <x:mergeCell ref="B2:I3"/>
    <x:mergeCell ref="J2:Q3"/>
    <x:mergeCell ref="B4:Q4"/>
    <x:mergeCell ref="B5:E5"/>
    <x:mergeCell ref="B6:E8"/>
    <x:mergeCell ref="F5:I5"/>
    <x:mergeCell ref="F6:I8"/>
    <x:mergeCell ref="J5:M5"/>
    <x:mergeCell ref="J6:M8"/>
    <x:mergeCell ref="N5:Q5"/>
    <x:mergeCell ref="N6:Q8"/>
    <x:mergeCell ref="B10:Q11"/>
    <x:mergeCell ref="B13:Q14"/>
    <x:mergeCell ref="G16:Q17"/>
    <x:mergeCell ref="G19:Q20"/>
    <x:mergeCell ref="G21:Q22"/>
    <x:mergeCell ref="G23:Q24"/>
    <x:mergeCell ref="G25:Q26"/>
    <x:mergeCell ref="G27:Q28"/>
    <x:mergeCell ref="G29:Q30"/>
    <x:mergeCell ref="B32:Q33"/>
    <x:mergeCell ref="B36:Q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3" hidden="0" customWidth="1"/>
    <x:col min="4" max="4" width="32" hidden="0" customWidth="1"/>
    <x:col min="5" max="5" width="22" hidden="0" customWidth="1"/>
    <x:col min="6" max="6" width="17" hidden="0" customWidth="1"/>
    <x:col min="7" max="7" width="20" hidden="0" customWidth="1"/>
    <x:col min="8" max="8" width="16" hidden="0" customWidth="1"/>
    <x:col min="9" max="9" width="16" hidden="0" customWidth="1"/>
    <x:col min="10" max="10" width="16" hidden="0" customWidth="1"/>
    <x:col min="11" max="11" width="16" hidden="0" customWidth="1"/>
    <x:col min="12" max="12" width="19" hidden="0" customWidth="1"/>
    <x:col min="13" max="13" width="19" hidden="0" customWidth="1"/>
    <x:col min="14" max="14" width="20" hidden="0" customWidth="1"/>
    <x:col min="15" max="15" width="20" hidden="0" customWidth="1"/>
    <x:col min="16" max="16" width="23" hidden="0" customWidth="1"/>
    <x:col min="17" max="17" width="23" hidden="0" customWidth="1"/>
    <x:col min="18" max="18" width="23" hidden="0" customWidth="1"/>
    <x:col min="19" max="19" width="45" hidden="0" customWidth="1"/>
    <x:col min="20" max="20" width="45" hidden="0" customWidth="1"/>
    <x:col min="21" max="21" width="30" hidden="0" customWidth="1"/>
    <x:col min="22" max="22" width="34" hidden="0" customWidth="1"/>
  </x:cols>
  <x:sheetData>
    <x:row r="1" ht="36" customHeight="1">
      <x:c r="A1" s="6" t="str">
        <x:v>검색지표 | 주제별 100개 · 월검색수 순</x:v>
      </x:c>
      <x:c r="B1" s="6"/>
      <x:c r="C1" s="6"/>
      <x:c r="D1" s="6"/>
      <x:c r="E1" s="6"/>
      <x:c r="F1" s="6"/>
      <x:c r="G1" s="6"/>
      <x:c r="H1" s="6"/>
      <x:c r="I1" s="6"/>
      <x:c r="J1" s="6"/>
      <x:c r="K1" s="6"/>
      <x:c r="L1" s="6"/>
      <x:c r="M1" s="6"/>
      <x:c r="N1" s="6"/>
      <x:c r="O1" s="6"/>
      <x:c r="P1" s="6"/>
      <x:c r="Q1" s="6"/>
      <x:c r="R1" s="6"/>
      <x:c r="S1" s="6"/>
      <x:c r="T1" s="6"/>
      <x:c r="U1" s="6"/>
      <x:c r="V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c r="M2" s="8"/>
      <x:c r="N2" s="8"/>
      <x:c r="O2" s="8"/>
      <x:c r="P2" s="8"/>
      <x:c r="Q2" s="8"/>
      <x:c r="R2" s="8"/>
      <x:c r="S2" s="8"/>
      <x:c r="T2" s="8"/>
      <x:c r="U2" s="8"/>
      <x:c r="V2" s="8"/>
    </x:row>
    <x:row r="3" ht="25" customHeight="1">
      <x:c r="A3" s="4"/>
      <x:c r="B3" s="4"/>
      <x:c r="C3" s="4"/>
      <x:c r="D3" s="4"/>
      <x:c r="E3" s="4"/>
      <x:c r="F3" s="4"/>
      <x:c r="G3" s="4"/>
      <x:c r="H3" s="4"/>
      <x:c r="I3" s="4"/>
      <x:c r="J3" s="4"/>
      <x:c r="K3" s="4"/>
      <x:c r="L3" s="4"/>
      <x:c r="M3" s="4"/>
      <x:c r="N3" s="4"/>
      <x:c r="O3" s="4"/>
      <x:c r="P3" s="4"/>
      <x:c r="Q3" s="4"/>
      <x:c r="R3" s="4"/>
      <x:c r="S3" s="4"/>
      <x:c r="T3" s="4"/>
      <x:c r="U3" s="4"/>
      <x:c r="V3" s="4"/>
    </x:row>
    <x:row r="4" ht="36" customHeight="1">
      <x:c r="A4" s="11" t="str">
        <x:v>ID</x:v>
      </x:c>
      <x:c r="B4" s="11" t="str">
        <x:v>주제</x:v>
      </x:c>
      <x:c r="C4" s="11" t="str">
        <x:v>주제내 검색순위</x:v>
      </x:c>
      <x:c r="D4" s="11" t="str">
        <x:v>검색어(조회 표기)</x:v>
      </x:c>
      <x:c r="E4" s="11" t="str">
        <x:v>검색 유형</x:v>
      </x:c>
      <x:c r="F4" s="11" t="str">
        <x:v>PC 월검색 원값</x:v>
      </x:c>
      <x:c r="G4" s="11" t="str">
        <x:v>모바일 월검색 원값</x:v>
      </x:c>
      <x:c r="H4" s="11" t="str">
        <x:v>PC 하한</x:v>
      </x:c>
      <x:c r="I4" s="11" t="str">
        <x:v>PC 상한</x:v>
      </x:c>
      <x:c r="J4" s="11" t="str">
        <x:v>모바일 하한</x:v>
      </x:c>
      <x:c r="K4" s="11" t="str">
        <x:v>모바일 상한</x:v>
      </x:c>
      <x:c r="L4" s="11" t="str">
        <x:v>월검색 합계 하한</x:v>
      </x:c>
      <x:c r="M4" s="11" t="str">
        <x:v>월검색 합계 상한</x:v>
      </x:c>
      <x:c r="N4" s="11" t="str">
        <x:v>누적 블로그 문서</x:v>
      </x:c>
      <x:c r="O4" s="11" t="str">
        <x:v>최근30일 발행수</x:v>
      </x:c>
      <x:c r="P4" s="11" t="str">
        <x:v>발행량 집계 범위</x:v>
      </x:c>
      <x:c r="Q4" s="11" t="str">
        <x:v>검색량 조회일(KST)</x:v>
      </x:c>
      <x:c r="R4" s="11" t="str">
        <x:v>문서 조회일(KST)</x:v>
      </x:c>
      <x:c r="S4" s="11" t="str">
        <x:v>검색량 출처</x:v>
      </x:c>
      <x:c r="T4" s="11" t="str">
        <x:v>문서 출처</x:v>
      </x:c>
      <x:c r="U4" s="11" t="str">
        <x:v>발행량 대상기간</x:v>
      </x:c>
      <x:c r="V4" s="11" t="str">
        <x:v>사용자 원본</x:v>
      </x:c>
    </x:row>
    <x:row r="5" ht="25" customHeight="1">
      <x:c r="A5" s="4" t="str">
        <x:v>K0001</x:v>
      </x:c>
      <x:c r="B5" s="4" t="str">
        <x:v>경제·비즈니스</x:v>
      </x:c>
      <x:c r="C5" s="4" t="n">
        <x:v>1</x:v>
      </x:c>
      <x:c r="D5" s="4" t="str">
        <x:v>연봉계산기</x:v>
      </x:c>
      <x:c r="E5" s="4" t="str">
        <x:v>도구·신청 혼합형</x:v>
      </x:c>
      <x:c r="F5" s="4" t="n">
        <x:v>118600</x:v>
      </x:c>
      <x:c r="G5" s="4" t="n">
        <x:v>237100</x:v>
      </x:c>
      <x:c r="H5" s="13" t="n">
        <x:v>118600</x:v>
      </x:c>
      <x:c r="I5" s="13" t="n">
        <x:v>118600</x:v>
      </x:c>
      <x:c r="J5" s="13" t="n">
        <x:v>237100</x:v>
      </x:c>
      <x:c r="K5" s="13" t="n">
        <x:v>237100</x:v>
      </x:c>
      <x:c r="L5" s="13" t="n">
        <x:f>H5+J5</x:f>
        <x:v>355700</x:v>
      </x:c>
      <x:c r="M5" s="13" t="n">
        <x:f>I5+K5</x:f>
        <x:v>355700</x:v>
      </x:c>
      <x:c r="N5" s="13" t="n">
        <x:v>5143</x:v>
      </x:c>
      <x:c r="O5" s="13" t="n">
        <x:v>227</x:v>
      </x:c>
      <x:c r="P5" s="4" t="str">
        <x:v>수집결과 내 집계</x:v>
      </x:c>
      <x:c r="Q5" s="15" t="n">
        <x:v>46269.34431388889</x:v>
      </x:c>
      <x:c r="R5" s="15" t="n">
        <x:v>46269.34933644676</x:v>
      </x:c>
      <x:c r="S5" s="4" t="str">
        <x:v>https://naver.github.io/searchad-apidoc/</x:v>
      </x:c>
      <x:c r="T5" s="4" t="str">
        <x:v>https://developers.naver.com/docs/serviceapi/search/blog/blog.md</x:v>
      </x:c>
      <x:c r="U5" s="4" t="str">
        <x:v>2026-08-05~2026-09-03</x:v>
      </x:c>
      <x:c r="V5" s="4" t="str"/>
    </x:row>
    <x:row r="6" ht="25" customHeight="1">
      <x:c r="A6" s="4" t="str">
        <x:v>K0002</x:v>
      </x:c>
      <x:c r="B6" s="4" t="str">
        <x:v>경제·비즈니스</x:v>
      </x:c>
      <x:c r="C6" s="4" t="n">
        <x:v>2</x:v>
      </x:c>
      <x:c r="D6" s="4" t="str">
        <x:v>퇴직금계산기</x:v>
      </x:c>
      <x:c r="E6" s="4" t="str">
        <x:v>도구·신청 혼합형</x:v>
      </x:c>
      <x:c r="F6" s="4" t="n">
        <x:v>89900</x:v>
      </x:c>
      <x:c r="G6" s="4" t="n">
        <x:v>204500</x:v>
      </x:c>
      <x:c r="H6" s="13" t="n">
        <x:v>89900</x:v>
      </x:c>
      <x:c r="I6" s="13" t="n">
        <x:v>89900</x:v>
      </x:c>
      <x:c r="J6" s="13" t="n">
        <x:v>204500</x:v>
      </x:c>
      <x:c r="K6" s="13" t="n">
        <x:v>204500</x:v>
      </x:c>
      <x:c r="L6" s="13" t="n">
        <x:f>H6+J6</x:f>
        <x:v>294400</x:v>
      </x:c>
      <x:c r="M6" s="13" t="n">
        <x:f>I6+K6</x:f>
        <x:v>294400</x:v>
      </x:c>
      <x:c r="N6" s="13" t="n">
        <x:v>4415</x:v>
      </x:c>
      <x:c r="O6" s="13" t="n">
        <x:v>304</x:v>
      </x:c>
      <x:c r="P6" s="4" t="str">
        <x:v>수집결과 내 집계</x:v>
      </x:c>
      <x:c r="Q6" s="15" t="n">
        <x:v>46269.34433755787</x:v>
      </x:c>
      <x:c r="R6" s="15" t="n">
        <x:v>46269.34934079861</x:v>
      </x:c>
      <x:c r="S6" s="4" t="str">
        <x:v>https://naver.github.io/searchad-apidoc/</x:v>
      </x:c>
      <x:c r="T6" s="4" t="str">
        <x:v>https://developers.naver.com/docs/serviceapi/search/blog/blog.md</x:v>
      </x:c>
      <x:c r="U6" s="4" t="str">
        <x:v>2026-08-05~2026-09-03</x:v>
      </x:c>
      <x:c r="V6" s="4" t="str"/>
    </x:row>
    <x:row r="7" ht="25" customHeight="1">
      <x:c r="A7" s="4" t="str">
        <x:v>K0003</x:v>
      </x:c>
      <x:c r="B7" s="4" t="str">
        <x:v>경제·비즈니스</x:v>
      </x:c>
      <x:c r="C7" s="4" t="n">
        <x:v>3</x:v>
      </x:c>
      <x:c r="D7" s="4" t="str">
        <x:v>실업급여조건</x:v>
      </x:c>
      <x:c r="E7" s="4" t="str">
        <x:v>세부 검색어</x:v>
      </x:c>
      <x:c r="F7" s="4" t="n">
        <x:v>28700</x:v>
      </x:c>
      <x:c r="G7" s="4" t="n">
        <x:v>115200</x:v>
      </x:c>
      <x:c r="H7" s="13" t="n">
        <x:v>28700</x:v>
      </x:c>
      <x:c r="I7" s="13" t="n">
        <x:v>28700</x:v>
      </x:c>
      <x:c r="J7" s="13" t="n">
        <x:v>115200</x:v>
      </x:c>
      <x:c r="K7" s="13" t="n">
        <x:v>115200</x:v>
      </x:c>
      <x:c r="L7" s="13" t="n">
        <x:f>H7+J7</x:f>
        <x:v>143900</x:v>
      </x:c>
      <x:c r="M7" s="13" t="n">
        <x:f>I7+K7</x:f>
        <x:v>143900</x:v>
      </x:c>
      <x:c r="N7" s="13" t="n">
        <x:v>29766</x:v>
      </x:c>
      <x:c r="O7" s="13" t="n">
        <x:v>987</x:v>
      </x:c>
      <x:c r="P7" s="4" t="str">
        <x:v>이상(하한)</x:v>
      </x:c>
      <x:c r="Q7" s="15" t="n">
        <x:v>46269.344332291665</x:v>
      </x:c>
      <x:c r="R7" s="15" t="n">
        <x:v>46269.34938166667</x:v>
      </x:c>
      <x:c r="S7" s="4" t="str">
        <x:v>https://naver.github.io/searchad-apidoc/</x:v>
      </x:c>
      <x:c r="T7" s="4" t="str">
        <x:v>https://developers.naver.com/docs/serviceapi/search/blog/blog.md</x:v>
      </x:c>
      <x:c r="U7" s="4" t="str">
        <x:v>2026-08-05~2026-09-03</x:v>
      </x:c>
      <x:c r="V7" s="4" t="str"/>
    </x:row>
    <x:row r="8" ht="25" customHeight="1">
      <x:c r="A8" s="4" t="str">
        <x:v>K0004</x:v>
      </x:c>
      <x:c r="B8" s="4" t="str">
        <x:v>경제·비즈니스</x:v>
      </x:c>
      <x:c r="C8" s="4" t="n">
        <x:v>4</x:v>
      </x:c>
      <x:c r="D8" s="4" t="str">
        <x:v>실업급여계산기</x:v>
      </x:c>
      <x:c r="E8" s="4" t="str">
        <x:v>도구·신청 혼합형</x:v>
      </x:c>
      <x:c r="F8" s="4" t="n">
        <x:v>29300</x:v>
      </x:c>
      <x:c r="G8" s="4" t="n">
        <x:v>84900</x:v>
      </x:c>
      <x:c r="H8" s="13" t="n">
        <x:v>29300</x:v>
      </x:c>
      <x:c r="I8" s="13" t="n">
        <x:v>29300</x:v>
      </x:c>
      <x:c r="J8" s="13" t="n">
        <x:v>84900</x:v>
      </x:c>
      <x:c r="K8" s="13" t="n">
        <x:v>84900</x:v>
      </x:c>
      <x:c r="L8" s="13" t="n">
        <x:f>H8+J8</x:f>
        <x:v>114200</x:v>
      </x:c>
      <x:c r="M8" s="13" t="n">
        <x:f>I8+K8</x:f>
        <x:v>114200</x:v>
      </x:c>
      <x:c r="N8" s="13" t="n">
        <x:v>2778</x:v>
      </x:c>
      <x:c r="O8" s="13" t="n">
        <x:v>186</x:v>
      </x:c>
      <x:c r="P8" s="4" t="str">
        <x:v>수집결과 내 집계</x:v>
      </x:c>
      <x:c r="Q8" s="15" t="n">
        <x:v>46269.344332291665</x:v>
      </x:c>
      <x:c r="R8" s="15" t="n">
        <x:v>46269.34934523148</x:v>
      </x:c>
      <x:c r="S8" s="4" t="str">
        <x:v>https://naver.github.io/searchad-apidoc/</x:v>
      </x:c>
      <x:c r="T8" s="4" t="str">
        <x:v>https://developers.naver.com/docs/serviceapi/search/blog/blog.md</x:v>
      </x:c>
      <x:c r="U8" s="4" t="str">
        <x:v>2026-08-05~2026-09-03</x:v>
      </x:c>
      <x:c r="V8" s="4" t="str"/>
    </x:row>
    <x:row r="9" ht="25" customHeight="1">
      <x:c r="A9" s="4" t="str">
        <x:v>K0005</x:v>
      </x:c>
      <x:c r="B9" s="4" t="str">
        <x:v>경제·비즈니스</x:v>
      </x:c>
      <x:c r="C9" s="4" t="n">
        <x:v>5</x:v>
      </x:c>
      <x:c r="D9" s="4" t="str">
        <x:v>4대보험계산기</x:v>
      </x:c>
      <x:c r="E9" s="4" t="str">
        <x:v>도구·신청 혼합형</x:v>
      </x:c>
      <x:c r="F9" s="4" t="n">
        <x:v>48300</x:v>
      </x:c>
      <x:c r="G9" s="4" t="n">
        <x:v>43700</x:v>
      </x:c>
      <x:c r="H9" s="13" t="n">
        <x:v>48300</x:v>
      </x:c>
      <x:c r="I9" s="13" t="n">
        <x:v>48300</x:v>
      </x:c>
      <x:c r="J9" s="13" t="n">
        <x:v>43700</x:v>
      </x:c>
      <x:c r="K9" s="13" t="n">
        <x:v>43700</x:v>
      </x:c>
      <x:c r="L9" s="13" t="n">
        <x:f>H9+J9</x:f>
        <x:v>92000</x:v>
      </x:c>
      <x:c r="M9" s="13" t="n">
        <x:f>I9+K9</x:f>
        <x:v>92000</x:v>
      </x:c>
      <x:c r="N9" s="13" t="n">
        <x:v>2377</x:v>
      </x:c>
      <x:c r="O9" s="13" t="n">
        <x:v>120</x:v>
      </x:c>
      <x:c r="P9" s="4" t="str">
        <x:v>수집결과 내 집계</x:v>
      </x:c>
      <x:c r="Q9" s="15" t="n">
        <x:v>46269.34432747685</x:v>
      </x:c>
      <x:c r="R9" s="15" t="n">
        <x:v>46269.34934987268</x:v>
      </x:c>
      <x:c r="S9" s="4" t="str">
        <x:v>https://naver.github.io/searchad-apidoc/</x:v>
      </x:c>
      <x:c r="T9" s="4" t="str">
        <x:v>https://developers.naver.com/docs/serviceapi/search/blog/blog.md</x:v>
      </x:c>
      <x:c r="U9" s="4" t="str">
        <x:v>2026-08-05~2026-09-03</x:v>
      </x:c>
      <x:c r="V9" s="4" t="str"/>
    </x:row>
    <x:row r="10" ht="25" customHeight="1">
      <x:c r="A10" s="4" t="str">
        <x:v>K0006</x:v>
      </x:c>
      <x:c r="B10" s="4" t="str">
        <x:v>경제·비즈니스</x:v>
      </x:c>
      <x:c r="C10" s="4" t="n">
        <x:v>6</x:v>
      </x:c>
      <x:c r="D10" s="4" t="str">
        <x:v>부가세계산기</x:v>
      </x:c>
      <x:c r="E10" s="4" t="str">
        <x:v>도구·신청 혼합형</x:v>
      </x:c>
      <x:c r="F10" s="4" t="n">
        <x:v>63200</x:v>
      </x:c>
      <x:c r="G10" s="4" t="n">
        <x:v>27300</x:v>
      </x:c>
      <x:c r="H10" s="13" t="n">
        <x:v>63200</x:v>
      </x:c>
      <x:c r="I10" s="13" t="n">
        <x:v>63200</x:v>
      </x:c>
      <x:c r="J10" s="13" t="n">
        <x:v>27300</x:v>
      </x:c>
      <x:c r="K10" s="13" t="n">
        <x:v>27300</x:v>
      </x:c>
      <x:c r="L10" s="13" t="n">
        <x:f>H10+J10</x:f>
        <x:v>90500</x:v>
      </x:c>
      <x:c r="M10" s="13" t="n">
        <x:f>I10+K10</x:f>
        <x:v>90500</x:v>
      </x:c>
      <x:c r="N10" s="13" t="n">
        <x:v>2084</x:v>
      </x:c>
      <x:c r="O10" s="13" t="n">
        <x:v>75</x:v>
      </x:c>
      <x:c r="P10" s="4" t="str">
        <x:v>수집결과 내 집계</x:v>
      </x:c>
      <x:c r="Q10" s="15" t="n">
        <x:v>46269.34433755787</x:v>
      </x:c>
      <x:c r="R10" s="15" t="n">
        <x:v>46269.349349895834</x:v>
      </x:c>
      <x:c r="S10" s="4" t="str">
        <x:v>https://naver.github.io/searchad-apidoc/</x:v>
      </x:c>
      <x:c r="T10" s="4" t="str">
        <x:v>https://developers.naver.com/docs/serviceapi/search/blog/blog.md</x:v>
      </x:c>
      <x:c r="U10" s="4" t="str">
        <x:v>2026-08-05~2026-09-03</x:v>
      </x:c>
      <x:c r="V10" s="4" t="str"/>
    </x:row>
    <x:row r="11" ht="25" customHeight="1">
      <x:c r="A11" s="4" t="str">
        <x:v>K0007</x:v>
      </x:c>
      <x:c r="B11" s="4" t="str">
        <x:v>경제·비즈니스</x:v>
      </x:c>
      <x:c r="C11" s="4" t="n">
        <x:v>7</x:v>
      </x:c>
      <x:c r="D11" s="4" t="str">
        <x:v>주휴수당계산기</x:v>
      </x:c>
      <x:c r="E11" s="4" t="str">
        <x:v>도구·신청 혼합형</x:v>
      </x:c>
      <x:c r="F11" s="4" t="n">
        <x:v>16300</x:v>
      </x:c>
      <x:c r="G11" s="4" t="n">
        <x:v>71100</x:v>
      </x:c>
      <x:c r="H11" s="13" t="n">
        <x:v>16300</x:v>
      </x:c>
      <x:c r="I11" s="13" t="n">
        <x:v>16300</x:v>
      </x:c>
      <x:c r="J11" s="13" t="n">
        <x:v>71100</x:v>
      </x:c>
      <x:c r="K11" s="13" t="n">
        <x:v>71100</x:v>
      </x:c>
      <x:c r="L11" s="13" t="n">
        <x:f>H11+J11</x:f>
        <x:v>87400</x:v>
      </x:c>
      <x:c r="M11" s="13" t="n">
        <x:f>I11+K11</x:f>
        <x:v>87400</x:v>
      </x:c>
      <x:c r="N11" s="13" t="n">
        <x:v>3241</x:v>
      </x:c>
      <x:c r="O11" s="13" t="n">
        <x:v>141</x:v>
      </x:c>
      <x:c r="P11" s="4" t="str">
        <x:v>수집결과 내 집계</x:v>
      </x:c>
      <x:c r="Q11" s="15" t="n">
        <x:v>46269.344332291665</x:v>
      </x:c>
      <x:c r="R11" s="15" t="n">
        <x:v>46269.349359155094</x:v>
      </x:c>
      <x:c r="S11" s="4" t="str">
        <x:v>https://naver.github.io/searchad-apidoc/</x:v>
      </x:c>
      <x:c r="T11" s="4" t="str">
        <x:v>https://developers.naver.com/docs/serviceapi/search/blog/blog.md</x:v>
      </x:c>
      <x:c r="U11" s="4" t="str">
        <x:v>2026-08-05~2026-09-03</x:v>
      </x:c>
      <x:c r="V11" s="4" t="str"/>
    </x:row>
    <x:row r="12" ht="25" customHeight="1">
      <x:c r="A12" s="4" t="str">
        <x:v>K0008</x:v>
      </x:c>
      <x:c r="B12" s="4" t="str">
        <x:v>경제·비즈니스</x:v>
      </x:c>
      <x:c r="C12" s="4" t="n">
        <x:v>8</x:v>
      </x:c>
      <x:c r="D12" s="4" t="str">
        <x:v>실업급여신청</x:v>
      </x:c>
      <x:c r="E12" s="4" t="str">
        <x:v>도구·신청 혼합형</x:v>
      </x:c>
      <x:c r="F12" s="4" t="n">
        <x:v>23200</x:v>
      </x:c>
      <x:c r="G12" s="4" t="n">
        <x:v>63900</x:v>
      </x:c>
      <x:c r="H12" s="13" t="n">
        <x:v>23200</x:v>
      </x:c>
      <x:c r="I12" s="13" t="n">
        <x:v>23200</x:v>
      </x:c>
      <x:c r="J12" s="13" t="n">
        <x:v>63900</x:v>
      </x:c>
      <x:c r="K12" s="13" t="n">
        <x:v>63900</x:v>
      </x:c>
      <x:c r="L12" s="13" t="n">
        <x:f>H12+J12</x:f>
        <x:v>87100</x:v>
      </x:c>
      <x:c r="M12" s="13" t="n">
        <x:f>I12+K12</x:f>
        <x:v>87100</x:v>
      </x:c>
      <x:c r="N12" s="13" t="n">
        <x:v>60320</x:v>
      </x:c>
      <x:c r="O12" s="13" t="n">
        <x:v>985</x:v>
      </x:c>
      <x:c r="P12" s="4" t="str">
        <x:v>이상(하한)</x:v>
      </x:c>
      <x:c r="Q12" s="15" t="n">
        <x:v>46269.344322453704</x:v>
      </x:c>
      <x:c r="R12" s="15" t="n">
        <x:v>46269.349411539355</x:v>
      </x:c>
      <x:c r="S12" s="4" t="str">
        <x:v>https://naver.github.io/searchad-apidoc/</x:v>
      </x:c>
      <x:c r="T12" s="4" t="str">
        <x:v>https://developers.naver.com/docs/serviceapi/search/blog/blog.md</x:v>
      </x:c>
      <x:c r="U12" s="4" t="str">
        <x:v>2026-08-05~2026-09-03</x:v>
      </x:c>
      <x:c r="V12" s="4" t="str"/>
    </x:row>
    <x:row r="13" ht="25" customHeight="1">
      <x:c r="A13" s="4" t="str">
        <x:v>K0009</x:v>
      </x:c>
      <x:c r="B13" s="4" t="str">
        <x:v>경제·비즈니스</x:v>
      </x:c>
      <x:c r="C13" s="4" t="n">
        <x:v>9</x:v>
      </x:c>
      <x:c r="D13" s="4" t="str">
        <x:v>연봉실수령액</x:v>
      </x:c>
      <x:c r="E13" s="4" t="str">
        <x:v>세부 검색어</x:v>
      </x:c>
      <x:c r="F13" s="4" t="n">
        <x:v>17100</x:v>
      </x:c>
      <x:c r="G13" s="4" t="n">
        <x:v>59700</x:v>
      </x:c>
      <x:c r="H13" s="13" t="n">
        <x:v>17100</x:v>
      </x:c>
      <x:c r="I13" s="13" t="n">
        <x:v>17100</x:v>
      </x:c>
      <x:c r="J13" s="13" t="n">
        <x:v>59700</x:v>
      </x:c>
      <x:c r="K13" s="13" t="n">
        <x:v>59700</x:v>
      </x:c>
      <x:c r="L13" s="13" t="n">
        <x:f>H13+J13</x:f>
        <x:v>76800</x:v>
      </x:c>
      <x:c r="M13" s="13" t="n">
        <x:f>I13+K13</x:f>
        <x:v>76800</x:v>
      </x:c>
      <x:c r="N13" s="13" t="n">
        <x:v>17578</x:v>
      </x:c>
      <x:c r="O13" s="13" t="n">
        <x:v>996</x:v>
      </x:c>
      <x:c r="P13" s="4" t="str">
        <x:v>이상(하한)</x:v>
      </x:c>
      <x:c r="Q13" s="15" t="n">
        <x:v>46269.34431388889</x:v>
      </x:c>
      <x:c r="R13" s="15" t="n">
        <x:v>46269.349414780096</x:v>
      </x:c>
      <x:c r="S13" s="4" t="str">
        <x:v>https://naver.github.io/searchad-apidoc/</x:v>
      </x:c>
      <x:c r="T13" s="4" t="str">
        <x:v>https://developers.naver.com/docs/serviceapi/search/blog/blog.md</x:v>
      </x:c>
      <x:c r="U13" s="4" t="str">
        <x:v>2026-08-05~2026-09-03</x:v>
      </x:c>
      <x:c r="V13" s="4" t="str">
        <x:v>연봉 실수령액</x:v>
      </x:c>
    </x:row>
    <x:row r="14" ht="25" customHeight="1">
      <x:c r="A14" s="4" t="str">
        <x:v>K0010</x:v>
      </x:c>
      <x:c r="B14" s="4" t="str">
        <x:v>경제·비즈니스</x:v>
      </x:c>
      <x:c r="C14" s="4" t="n">
        <x:v>10</x:v>
      </x:c>
      <x:c r="D14" s="4" t="str">
        <x:v>실업급여신청방법</x:v>
      </x:c>
      <x:c r="E14" s="4" t="str">
        <x:v>세부 검색어</x:v>
      </x:c>
      <x:c r="F14" s="4" t="n">
        <x:v>13300</x:v>
      </x:c>
      <x:c r="G14" s="4" t="n">
        <x:v>30800</x:v>
      </x:c>
      <x:c r="H14" s="13" t="n">
        <x:v>13300</x:v>
      </x:c>
      <x:c r="I14" s="13" t="n">
        <x:v>13300</x:v>
      </x:c>
      <x:c r="J14" s="13" t="n">
        <x:v>30800</x:v>
      </x:c>
      <x:c r="K14" s="13" t="n">
        <x:v>30800</x:v>
      </x:c>
      <x:c r="L14" s="13" t="n">
        <x:f>H14+J14</x:f>
        <x:v>44100</x:v>
      </x:c>
      <x:c r="M14" s="13" t="n">
        <x:f>I14+K14</x:f>
        <x:v>44100</x:v>
      </x:c>
      <x:c r="N14" s="13" t="n">
        <x:v>25018</x:v>
      </x:c>
      <x:c r="O14" s="13" t="n">
        <x:v>996</x:v>
      </x:c>
      <x:c r="P14" s="4" t="str">
        <x:v>이상(하한)</x:v>
      </x:c>
      <x:c r="Q14" s="15" t="n">
        <x:v>46269.344332291665</x:v>
      </x:c>
      <x:c r="R14" s="15" t="n">
        <x:v>46269.34944119213</x:v>
      </x:c>
      <x:c r="S14" s="4" t="str">
        <x:v>https://naver.github.io/searchad-apidoc/</x:v>
      </x:c>
      <x:c r="T14" s="4" t="str">
        <x:v>https://developers.naver.com/docs/serviceapi/search/blog/blog.md</x:v>
      </x:c>
      <x:c r="U14" s="4" t="str">
        <x:v>2026-08-05~2026-09-03</x:v>
      </x:c>
      <x:c r="V14" s="4" t="str"/>
    </x:row>
    <x:row r="15" ht="25" customHeight="1">
      <x:c r="A15" s="4" t="str">
        <x:v>K0011</x:v>
      </x:c>
      <x:c r="B15" s="4" t="str">
        <x:v>경제·비즈니스</x:v>
      </x:c>
      <x:c r="C15" s="4" t="n">
        <x:v>11</x:v>
      </x:c>
      <x:c r="D15" s="4" t="str">
        <x:v>증여세세율</x:v>
      </x:c>
      <x:c r="E15" s="4" t="str">
        <x:v>세부 검색어</x:v>
      </x:c>
      <x:c r="F15" s="4" t="n">
        <x:v>6500</x:v>
      </x:c>
      <x:c r="G15" s="4" t="n">
        <x:v>34600</x:v>
      </x:c>
      <x:c r="H15" s="13" t="n">
        <x:v>6500</x:v>
      </x:c>
      <x:c r="I15" s="13" t="n">
        <x:v>6500</x:v>
      </x:c>
      <x:c r="J15" s="13" t="n">
        <x:v>34600</x:v>
      </x:c>
      <x:c r="K15" s="13" t="n">
        <x:v>34600</x:v>
      </x:c>
      <x:c r="L15" s="13" t="n">
        <x:f>H15+J15</x:f>
        <x:v>41100</x:v>
      </x:c>
      <x:c r="M15" s="13" t="n">
        <x:f>I15+K15</x:f>
        <x:v>41100</x:v>
      </x:c>
      <x:c r="N15" s="13" t="n">
        <x:v>10462</x:v>
      </x:c>
      <x:c r="O15" s="13" t="n">
        <x:v>244</x:v>
      </x:c>
      <x:c r="P15" s="4" t="str">
        <x:v>수집결과 내 집계</x:v>
      </x:c>
      <x:c r="Q15" s="15" t="n">
        <x:v>46269.34432747685</x:v>
      </x:c>
      <x:c r="R15" s="15" t="n">
        <x:v>46269.349425092594</x:v>
      </x:c>
      <x:c r="S15" s="4" t="str">
        <x:v>https://naver.github.io/searchad-apidoc/</x:v>
      </x:c>
      <x:c r="T15" s="4" t="str">
        <x:v>https://developers.naver.com/docs/serviceapi/search/blog/blog.md</x:v>
      </x:c>
      <x:c r="U15" s="4" t="str">
        <x:v>2026-08-05~2026-09-03</x:v>
      </x:c>
      <x:c r="V15" s="4" t="str"/>
    </x:row>
    <x:row r="16" ht="25" customHeight="1">
      <x:c r="A16" s="4" t="str">
        <x:v>K0012</x:v>
      </x:c>
      <x:c r="B16" s="4" t="str">
        <x:v>경제·비즈니스</x:v>
      </x:c>
      <x:c r="C16" s="4" t="n">
        <x:v>12</x:v>
      </x:c>
      <x:c r="D16" s="4" t="str">
        <x:v>주휴수당조건</x:v>
      </x:c>
      <x:c r="E16" s="4" t="str">
        <x:v>세부 검색어</x:v>
      </x:c>
      <x:c r="F16" s="4" t="n">
        <x:v>6850</x:v>
      </x:c>
      <x:c r="G16" s="4" t="n">
        <x:v>33800</x:v>
      </x:c>
      <x:c r="H16" s="13" t="n">
        <x:v>6850</x:v>
      </x:c>
      <x:c r="I16" s="13" t="n">
        <x:v>6850</x:v>
      </x:c>
      <x:c r="J16" s="13" t="n">
        <x:v>33800</x:v>
      </x:c>
      <x:c r="K16" s="13" t="n">
        <x:v>33800</x:v>
      </x:c>
      <x:c r="L16" s="13" t="n">
        <x:f>H16+J16</x:f>
        <x:v>40650</x:v>
      </x:c>
      <x:c r="M16" s="13" t="n">
        <x:f>I16+K16</x:f>
        <x:v>40650</x:v>
      </x:c>
      <x:c r="N16" s="13" t="n">
        <x:v>6057</x:v>
      </x:c>
      <x:c r="O16" s="13" t="n">
        <x:v>360</x:v>
      </x:c>
      <x:c r="P16" s="4" t="str">
        <x:v>수집결과 내 집계</x:v>
      </x:c>
      <x:c r="Q16" s="15" t="n">
        <x:v>46269.344332291665</x:v>
      </x:c>
      <x:c r="R16" s="15" t="n">
        <x:v>46269.34943368055</x:v>
      </x:c>
      <x:c r="S16" s="4" t="str">
        <x:v>https://naver.github.io/searchad-apidoc/</x:v>
      </x:c>
      <x:c r="T16" s="4" t="str">
        <x:v>https://developers.naver.com/docs/serviceapi/search/blog/blog.md</x:v>
      </x:c>
      <x:c r="U16" s="4" t="str">
        <x:v>2026-08-05~2026-09-03</x:v>
      </x:c>
      <x:c r="V16" s="4" t="str"/>
    </x:row>
    <x:row r="17" ht="25" customHeight="1">
      <x:c r="A17" s="4" t="str">
        <x:v>K0013</x:v>
      </x:c>
      <x:c r="B17" s="4" t="str">
        <x:v>경제·비즈니스</x:v>
      </x:c>
      <x:c r="C17" s="4" t="n">
        <x:v>13</x:v>
      </x:c>
      <x:c r="D17" s="4" t="str">
        <x:v>퇴직금지급기준</x:v>
      </x:c>
      <x:c r="E17" s="4" t="str">
        <x:v>세부 검색어</x:v>
      </x:c>
      <x:c r="F17" s="4" t="n">
        <x:v>6610</x:v>
      </x:c>
      <x:c r="G17" s="4" t="n">
        <x:v>30800</x:v>
      </x:c>
      <x:c r="H17" s="13" t="n">
        <x:v>6610</x:v>
      </x:c>
      <x:c r="I17" s="13" t="n">
        <x:v>6610</x:v>
      </x:c>
      <x:c r="J17" s="13" t="n">
        <x:v>30800</x:v>
      </x:c>
      <x:c r="K17" s="13" t="n">
        <x:v>30800</x:v>
      </x:c>
      <x:c r="L17" s="13" t="n">
        <x:f>H17+J17</x:f>
        <x:v>37410</x:v>
      </x:c>
      <x:c r="M17" s="13" t="n">
        <x:f>I17+K17</x:f>
        <x:v>37410</x:v>
      </x:c>
      <x:c r="N17" s="13" t="n">
        <x:v>7426</x:v>
      </x:c>
      <x:c r="O17" s="13" t="n">
        <x:v>390</x:v>
      </x:c>
      <x:c r="P17" s="4" t="str">
        <x:v>수집결과 내 집계</x:v>
      </x:c>
      <x:c r="Q17" s="15" t="n">
        <x:v>46269.34433755787</x:v>
      </x:c>
      <x:c r="R17" s="15" t="n">
        <x:v>46269.349443101855</x:v>
      </x:c>
      <x:c r="S17" s="4" t="str">
        <x:v>https://naver.github.io/searchad-apidoc/</x:v>
      </x:c>
      <x:c r="T17" s="4" t="str">
        <x:v>https://developers.naver.com/docs/serviceapi/search/blog/blog.md</x:v>
      </x:c>
      <x:c r="U17" s="4" t="str">
        <x:v>2026-08-05~2026-09-03</x:v>
      </x:c>
      <x:c r="V17" s="4" t="str"/>
    </x:row>
    <x:row r="18" ht="25" customHeight="1">
      <x:c r="A18" s="4" t="str">
        <x:v>K0014</x:v>
      </x:c>
      <x:c r="B18" s="4" t="str">
        <x:v>경제·비즈니스</x:v>
      </x:c>
      <x:c r="C18" s="4" t="n">
        <x:v>14</x:v>
      </x:c>
      <x:c r="D18" s="4" t="str">
        <x:v>양도소득세계산기</x:v>
      </x:c>
      <x:c r="E18" s="4" t="str">
        <x:v>도구·신청 혼합형</x:v>
      </x:c>
      <x:c r="F18" s="4" t="n">
        <x:v>11200</x:v>
      </x:c>
      <x:c r="G18" s="4" t="n">
        <x:v>21500</x:v>
      </x:c>
      <x:c r="H18" s="13" t="n">
        <x:v>11200</x:v>
      </x:c>
      <x:c r="I18" s="13" t="n">
        <x:v>11200</x:v>
      </x:c>
      <x:c r="J18" s="13" t="n">
        <x:v>21500</x:v>
      </x:c>
      <x:c r="K18" s="13" t="n">
        <x:v>21500</x:v>
      </x:c>
      <x:c r="L18" s="13" t="n">
        <x:f>H18+J18</x:f>
        <x:v>32700</x:v>
      </x:c>
      <x:c r="M18" s="13" t="n">
        <x:f>I18+K18</x:f>
        <x:v>32700</x:v>
      </x:c>
      <x:c r="N18" s="13" t="n">
        <x:v>4035</x:v>
      </x:c>
      <x:c r="O18" s="13" t="n">
        <x:v>141</x:v>
      </x:c>
      <x:c r="P18" s="4" t="str">
        <x:v>수집결과 내 집계</x:v>
      </x:c>
      <x:c r="Q18" s="15" t="n">
        <x:v>46269.34432747685</x:v>
      </x:c>
      <x:c r="R18" s="15" t="n">
        <x:v>46269.34944226852</x:v>
      </x:c>
      <x:c r="S18" s="4" t="str">
        <x:v>https://naver.github.io/searchad-apidoc/</x:v>
      </x:c>
      <x:c r="T18" s="4" t="str">
        <x:v>https://developers.naver.com/docs/serviceapi/search/blog/blog.md</x:v>
      </x:c>
      <x:c r="U18" s="4" t="str">
        <x:v>2026-08-05~2026-09-03</x:v>
      </x:c>
      <x:c r="V18" s="4" t="str"/>
    </x:row>
    <x:row r="19" ht="25" customHeight="1">
      <x:c r="A19" s="4" t="str">
        <x:v>K0015</x:v>
      </x:c>
      <x:c r="B19" s="4" t="str">
        <x:v>경제·비즈니스</x:v>
      </x:c>
      <x:c r="C19" s="4" t="n">
        <x:v>15</x:v>
      </x:c>
      <x:c r="D19" s="4" t="str">
        <x:v>실업급여수급기간</x:v>
      </x:c>
      <x:c r="E19" s="4" t="str">
        <x:v>세부 검색어</x:v>
      </x:c>
      <x:c r="F19" s="4" t="n">
        <x:v>6260</x:v>
      </x:c>
      <x:c r="G19" s="4" t="n">
        <x:v>24300</x:v>
      </x:c>
      <x:c r="H19" s="13" t="n">
        <x:v>6260</x:v>
      </x:c>
      <x:c r="I19" s="13" t="n">
        <x:v>6260</x:v>
      </x:c>
      <x:c r="J19" s="13" t="n">
        <x:v>24300</x:v>
      </x:c>
      <x:c r="K19" s="13" t="n">
        <x:v>24300</x:v>
      </x:c>
      <x:c r="L19" s="13" t="n">
        <x:f>H19+J19</x:f>
        <x:v>30560</x:v>
      </x:c>
      <x:c r="M19" s="13" t="n">
        <x:f>I19+K19</x:f>
        <x:v>30560</x:v>
      </x:c>
      <x:c r="N19" s="13" t="n">
        <x:v>8810</x:v>
      </x:c>
      <x:c r="O19" s="13" t="n">
        <x:v>640</x:v>
      </x:c>
      <x:c r="P19" s="4" t="str">
        <x:v>수집결과 내 집계</x:v>
      </x:c>
      <x:c r="Q19" s="15" t="n">
        <x:v>46269.344322453704</x:v>
      </x:c>
      <x:c r="R19" s="15" t="n">
        <x:v>46269.34947552083</x:v>
      </x:c>
      <x:c r="S19" s="4" t="str">
        <x:v>https://naver.github.io/searchad-apidoc/</x:v>
      </x:c>
      <x:c r="T19" s="4" t="str">
        <x:v>https://developers.naver.com/docs/serviceapi/search/blog/blog.md</x:v>
      </x:c>
      <x:c r="U19" s="4" t="str">
        <x:v>2026-08-05~2026-09-03</x:v>
      </x:c>
      <x:c r="V19" s="4" t="str"/>
    </x:row>
    <x:row r="20" ht="25" customHeight="1">
      <x:c r="A20" s="4" t="str">
        <x:v>K0016</x:v>
      </x:c>
      <x:c r="B20" s="4" t="str">
        <x:v>경제·비즈니스</x:v>
      </x:c>
      <x:c r="C20" s="4" t="n">
        <x:v>16</x:v>
      </x:c>
      <x:c r="D20" s="4" t="str">
        <x:v>연차계산기</x:v>
      </x:c>
      <x:c r="E20" s="4" t="str">
        <x:v>도구·신청 혼합형</x:v>
      </x:c>
      <x:c r="F20" s="4" t="n">
        <x:v>18400</x:v>
      </x:c>
      <x:c r="G20" s="4" t="n">
        <x:v>10400</x:v>
      </x:c>
      <x:c r="H20" s="13" t="n">
        <x:v>18400</x:v>
      </x:c>
      <x:c r="I20" s="13" t="n">
        <x:v>18400</x:v>
      </x:c>
      <x:c r="J20" s="13" t="n">
        <x:v>10400</x:v>
      </x:c>
      <x:c r="K20" s="13" t="n">
        <x:v>10400</x:v>
      </x:c>
      <x:c r="L20" s="13" t="n">
        <x:f>H20+J20</x:f>
        <x:v>28800</x:v>
      </x:c>
      <x:c r="M20" s="13" t="n">
        <x:f>I20+K20</x:f>
        <x:v>28800</x:v>
      </x:c>
      <x:c r="N20" s="13" t="n">
        <x:v>2516</x:v>
      </x:c>
      <x:c r="O20" s="13" t="n">
        <x:v>132</x:v>
      </x:c>
      <x:c r="P20" s="4" t="str">
        <x:v>수집결과 내 집계</x:v>
      </x:c>
      <x:c r="Q20" s="15" t="n">
        <x:v>46269.344332291665</x:v>
      </x:c>
      <x:c r="R20" s="15" t="n">
        <x:v>46269.34945122685</x:v>
      </x:c>
      <x:c r="S20" s="4" t="str">
        <x:v>https://naver.github.io/searchad-apidoc/</x:v>
      </x:c>
      <x:c r="T20" s="4" t="str">
        <x:v>https://developers.naver.com/docs/serviceapi/search/blog/blog.md</x:v>
      </x:c>
      <x:c r="U20" s="4" t="str">
        <x:v>2026-08-05~2026-09-03</x:v>
      </x:c>
      <x:c r="V20" s="4" t="str"/>
    </x:row>
    <x:row r="21" ht="25" customHeight="1">
      <x:c r="A21" s="4" t="str">
        <x:v>K0017</x:v>
      </x:c>
      <x:c r="B21" s="4" t="str">
        <x:v>경제·비즈니스</x:v>
      </x:c>
      <x:c r="C21" s="4" t="n">
        <x:v>17</x:v>
      </x:c>
      <x:c r="D21" s="4" t="str">
        <x:v>상속세면제한도</x:v>
      </x:c>
      <x:c r="E21" s="4" t="str">
        <x:v>세부 검색어</x:v>
      </x:c>
      <x:c r="F21" s="4" t="n">
        <x:v>3850</x:v>
      </x:c>
      <x:c r="G21" s="4" t="n">
        <x:v>23500</x:v>
      </x:c>
      <x:c r="H21" s="13" t="n">
        <x:v>3850</x:v>
      </x:c>
      <x:c r="I21" s="13" t="n">
        <x:v>3850</x:v>
      </x:c>
      <x:c r="J21" s="13" t="n">
        <x:v>23500</x:v>
      </x:c>
      <x:c r="K21" s="13" t="n">
        <x:v>23500</x:v>
      </x:c>
      <x:c r="L21" s="13" t="n">
        <x:f>H21+J21</x:f>
        <x:v>27350</x:v>
      </x:c>
      <x:c r="M21" s="13" t="n">
        <x:f>I21+K21</x:f>
        <x:v>27350</x:v>
      </x:c>
      <x:c r="N21" s="13" t="n">
        <x:v>4920</x:v>
      </x:c>
      <x:c r="O21" s="13" t="n">
        <x:v>134</x:v>
      </x:c>
      <x:c r="P21" s="4" t="str">
        <x:v>수집결과 내 집계</x:v>
      </x:c>
      <x:c r="Q21" s="15" t="n">
        <x:v>46269.34432747685</x:v>
      </x:c>
      <x:c r="R21" s="15" t="n">
        <x:v>46269.34945207176</x:v>
      </x:c>
      <x:c r="S21" s="4" t="str">
        <x:v>https://naver.github.io/searchad-apidoc/</x:v>
      </x:c>
      <x:c r="T21" s="4" t="str">
        <x:v>https://developers.naver.com/docs/serviceapi/search/blog/blog.md</x:v>
      </x:c>
      <x:c r="U21" s="4" t="str">
        <x:v>2026-08-05~2026-09-03</x:v>
      </x:c>
      <x:c r="V21" s="4" t="str"/>
    </x:row>
    <x:row r="22" ht="25" customHeight="1">
      <x:c r="A22" s="4" t="str">
        <x:v>K0018</x:v>
      </x:c>
      <x:c r="B22" s="4" t="str">
        <x:v>경제·비즈니스</x:v>
      </x:c>
      <x:c r="C22" s="4" t="n">
        <x:v>18</x:v>
      </x:c>
      <x:c r="D22" s="4" t="str">
        <x:v>세금계산기</x:v>
      </x:c>
      <x:c r="E22" s="4" t="str">
        <x:v>도구·신청 혼합형</x:v>
      </x:c>
      <x:c r="F22" s="4" t="n">
        <x:v>6080</x:v>
      </x:c>
      <x:c r="G22" s="4" t="n">
        <x:v>19400</x:v>
      </x:c>
      <x:c r="H22" s="13" t="n">
        <x:v>6080</x:v>
      </x:c>
      <x:c r="I22" s="13" t="n">
        <x:v>6080</x:v>
      </x:c>
      <x:c r="J22" s="13" t="n">
        <x:v>19400</x:v>
      </x:c>
      <x:c r="K22" s="13" t="n">
        <x:v>19400</x:v>
      </x:c>
      <x:c r="L22" s="13" t="n">
        <x:f>H22+J22</x:f>
        <x:v>25480</x:v>
      </x:c>
      <x:c r="M22" s="13" t="n">
        <x:f>I22+K22</x:f>
        <x:v>25480</x:v>
      </x:c>
      <x:c r="N22" s="13" t="n">
        <x:v>18317</x:v>
      </x:c>
      <x:c r="O22" s="13" t="n">
        <x:v>785</x:v>
      </x:c>
      <x:c r="P22" s="4" t="str">
        <x:v>수집결과 내 집계</x:v>
      </x:c>
      <x:c r="Q22" s="15" t="n">
        <x:v>46269.34433755787</x:v>
      </x:c>
      <x:c r="R22" s="15" t="n">
        <x:v>46269.34949356481</x:v>
      </x:c>
      <x:c r="S22" s="4" t="str">
        <x:v>https://naver.github.io/searchad-apidoc/</x:v>
      </x:c>
      <x:c r="T22" s="4" t="str">
        <x:v>https://developers.naver.com/docs/serviceapi/search/blog/blog.md</x:v>
      </x:c>
      <x:c r="U22" s="4" t="str">
        <x:v>2026-08-05~2026-09-03</x:v>
      </x:c>
      <x:c r="V22" s="4" t="str"/>
    </x:row>
    <x:row r="23" ht="25" customHeight="1">
      <x:c r="A23" s="4" t="str">
        <x:v>K0019</x:v>
      </x:c>
      <x:c r="B23" s="4" t="str">
        <x:v>경제·비즈니스</x:v>
      </x:c>
      <x:c r="C23" s="4" t="n">
        <x:v>19</x:v>
      </x:c>
      <x:c r="D23" s="4" t="str">
        <x:v>연차발생기준</x:v>
      </x:c>
      <x:c r="E23" s="4" t="str">
        <x:v>세부 검색어</x:v>
      </x:c>
      <x:c r="F23" s="4" t="n">
        <x:v>7540</x:v>
      </x:c>
      <x:c r="G23" s="4" t="n">
        <x:v>16700</x:v>
      </x:c>
      <x:c r="H23" s="13" t="n">
        <x:v>7540</x:v>
      </x:c>
      <x:c r="I23" s="13" t="n">
        <x:v>7540</x:v>
      </x:c>
      <x:c r="J23" s="13" t="n">
        <x:v>16700</x:v>
      </x:c>
      <x:c r="K23" s="13" t="n">
        <x:v>16700</x:v>
      </x:c>
      <x:c r="L23" s="13" t="n">
        <x:f>H23+J23</x:f>
        <x:v>24240</x:v>
      </x:c>
      <x:c r="M23" s="13" t="n">
        <x:f>I23+K23</x:f>
        <x:v>24240</x:v>
      </x:c>
      <x:c r="N23" s="13" t="n">
        <x:v>4232</x:v>
      </x:c>
      <x:c r="O23" s="13" t="n">
        <x:v>230</x:v>
      </x:c>
      <x:c r="P23" s="4" t="str">
        <x:v>수집결과 내 집계</x:v>
      </x:c>
      <x:c r="Q23" s="15" t="n">
        <x:v>46269.344332291665</x:v>
      </x:c>
      <x:c r="R23" s="15" t="n">
        <x:v>46269.349465196756</x:v>
      </x:c>
      <x:c r="S23" s="4" t="str">
        <x:v>https://naver.github.io/searchad-apidoc/</x:v>
      </x:c>
      <x:c r="T23" s="4" t="str">
        <x:v>https://developers.naver.com/docs/serviceapi/search/blog/blog.md</x:v>
      </x:c>
      <x:c r="U23" s="4" t="str">
        <x:v>2026-08-05~2026-09-03</x:v>
      </x:c>
      <x:c r="V23" s="4" t="str"/>
    </x:row>
    <x:row r="24" ht="25" customHeight="1">
      <x:c r="A24" s="4" t="str">
        <x:v>K0020</x:v>
      </x:c>
      <x:c r="B24" s="4" t="str">
        <x:v>경제·비즈니스</x:v>
      </x:c>
      <x:c r="C24" s="4" t="n">
        <x:v>20</x:v>
      </x:c>
      <x:c r="D24" s="4" t="str">
        <x:v>퇴직금계산</x:v>
      </x:c>
      <x:c r="E24" s="4" t="str">
        <x:v>세부 검색어</x:v>
      </x:c>
      <x:c r="F24" s="4" t="n">
        <x:v>6810</x:v>
      </x:c>
      <x:c r="G24" s="4" t="n">
        <x:v>16600</x:v>
      </x:c>
      <x:c r="H24" s="13" t="n">
        <x:v>6810</x:v>
      </x:c>
      <x:c r="I24" s="13" t="n">
        <x:v>6810</x:v>
      </x:c>
      <x:c r="J24" s="13" t="n">
        <x:v>16600</x:v>
      </x:c>
      <x:c r="K24" s="13" t="n">
        <x:v>16600</x:v>
      </x:c>
      <x:c r="L24" s="13" t="n">
        <x:f>H24+J24</x:f>
        <x:v>23410</x:v>
      </x:c>
      <x:c r="M24" s="13" t="n">
        <x:f>I24+K24</x:f>
        <x:v>23410</x:v>
      </x:c>
      <x:c r="N24" s="13" t="n">
        <x:v>18986</x:v>
      </x:c>
      <x:c r="O24" s="13" t="n">
        <x:v>996</x:v>
      </x:c>
      <x:c r="P24" s="4" t="str">
        <x:v>이상(하한)</x:v>
      </x:c>
      <x:c r="Q24" s="15" t="n">
        <x:v>46269.34433755787</x:v>
      </x:c>
      <x:c r="R24" s="15" t="n">
        <x:v>46269.34951991898</x:v>
      </x:c>
      <x:c r="S24" s="4" t="str">
        <x:v>https://naver.github.io/searchad-apidoc/</x:v>
      </x:c>
      <x:c r="T24" s="4" t="str">
        <x:v>https://developers.naver.com/docs/serviceapi/search/blog/blog.md</x:v>
      </x:c>
      <x:c r="U24" s="4" t="str">
        <x:v>2026-08-05~2026-09-03</x:v>
      </x:c>
      <x:c r="V24" s="4" t="str"/>
    </x:row>
    <x:row r="25" ht="25" customHeight="1">
      <x:c r="A25" s="4" t="str">
        <x:v>K0021</x:v>
      </x:c>
      <x:c r="B25" s="4" t="str">
        <x:v>경제·비즈니스</x:v>
      </x:c>
      <x:c r="C25" s="4" t="n">
        <x:v>21</x:v>
      </x:c>
      <x:c r="D25" s="4" t="str">
        <x:v>자녀증여한도</x:v>
      </x:c>
      <x:c r="E25" s="4" t="str">
        <x:v>세부 검색어</x:v>
      </x:c>
      <x:c r="F25" s="4" t="n">
        <x:v>3220</x:v>
      </x:c>
      <x:c r="G25" s="4" t="n">
        <x:v>18300</x:v>
      </x:c>
      <x:c r="H25" s="13" t="n">
        <x:v>3220</x:v>
      </x:c>
      <x:c r="I25" s="13" t="n">
        <x:v>3220</x:v>
      </x:c>
      <x:c r="J25" s="13" t="n">
        <x:v>18300</x:v>
      </x:c>
      <x:c r="K25" s="13" t="n">
        <x:v>18300</x:v>
      </x:c>
      <x:c r="L25" s="13" t="n">
        <x:f>H25+J25</x:f>
        <x:v>21520</x:v>
      </x:c>
      <x:c r="M25" s="13" t="n">
        <x:f>I25+K25</x:f>
        <x:v>21520</x:v>
      </x:c>
      <x:c r="N25" s="13" t="n">
        <x:v>4371</x:v>
      </x:c>
      <x:c r="O25" s="13" t="n">
        <x:v>228</x:v>
      </x:c>
      <x:c r="P25" s="4" t="str">
        <x:v>수집결과 내 집계</x:v>
      </x:c>
      <x:c r="Q25" s="15" t="n">
        <x:v>46269.34432747685</x:v>
      </x:c>
      <x:c r="R25" s="15" t="n">
        <x:v>46269.34948873843</x:v>
      </x:c>
      <x:c r="S25" s="4" t="str">
        <x:v>https://naver.github.io/searchad-apidoc/</x:v>
      </x:c>
      <x:c r="T25" s="4" t="str">
        <x:v>https://developers.naver.com/docs/serviceapi/search/blog/blog.md</x:v>
      </x:c>
      <x:c r="U25" s="4" t="str">
        <x:v>2026-08-05~2026-09-03</x:v>
      </x:c>
      <x:c r="V25" s="4" t="str"/>
    </x:row>
    <x:row r="26" ht="25" customHeight="1">
      <x:c r="A26" s="4" t="str">
        <x:v>K0022</x:v>
      </x:c>
      <x:c r="B26" s="4" t="str">
        <x:v>경제·비즈니스</x:v>
      </x:c>
      <x:c r="C26" s="4" t="n">
        <x:v>22</x:v>
      </x:c>
      <x:c r="D26" s="4" t="str">
        <x:v>증여세계산기</x:v>
      </x:c>
      <x:c r="E26" s="4" t="str">
        <x:v>도구·신청 혼합형</x:v>
      </x:c>
      <x:c r="F26" s="4" t="n">
        <x:v>5190</x:v>
      </x:c>
      <x:c r="G26" s="4" t="n">
        <x:v>13500</x:v>
      </x:c>
      <x:c r="H26" s="13" t="n">
        <x:v>5190</x:v>
      </x:c>
      <x:c r="I26" s="13" t="n">
        <x:v>5190</x:v>
      </x:c>
      <x:c r="J26" s="13" t="n">
        <x:v>13500</x:v>
      </x:c>
      <x:c r="K26" s="13" t="n">
        <x:v>13500</x:v>
      </x:c>
      <x:c r="L26" s="13" t="n">
        <x:f>H26+J26</x:f>
        <x:v>18690</x:v>
      </x:c>
      <x:c r="M26" s="13" t="n">
        <x:f>I26+K26</x:f>
        <x:v>18690</x:v>
      </x:c>
      <x:c r="N26" s="13" t="n">
        <x:v>2038</x:v>
      </x:c>
      <x:c r="O26" s="13" t="n">
        <x:v>54</x:v>
      </x:c>
      <x:c r="P26" s="4" t="str">
        <x:v>수집결과 내 집계</x:v>
      </x:c>
      <x:c r="Q26" s="15" t="n">
        <x:v>46269.34432747685</x:v>
      </x:c>
      <x:c r="R26" s="15" t="n">
        <x:v>46269.349493622685</x:v>
      </x:c>
      <x:c r="S26" s="4" t="str">
        <x:v>https://naver.github.io/searchad-apidoc/</x:v>
      </x:c>
      <x:c r="T26" s="4" t="str">
        <x:v>https://developers.naver.com/docs/serviceapi/search/blog/blog.md</x:v>
      </x:c>
      <x:c r="U26" s="4" t="str">
        <x:v>2026-08-05~2026-09-03</x:v>
      </x:c>
      <x:c r="V26" s="4" t="str"/>
    </x:row>
    <x:row r="27" ht="25" customHeight="1">
      <x:c r="A27" s="4" t="str">
        <x:v>K0023</x:v>
      </x:c>
      <x:c r="B27" s="4" t="str">
        <x:v>경제·비즈니스</x:v>
      </x:c>
      <x:c r="C27" s="4" t="n">
        <x:v>23</x:v>
      </x:c>
      <x:c r="D27" s="4" t="str">
        <x:v>1가구2주택세금</x:v>
      </x:c>
      <x:c r="E27" s="4" t="str">
        <x:v>세부 검색어</x:v>
      </x:c>
      <x:c r="F27" s="4" t="n">
        <x:v>3070</x:v>
      </x:c>
      <x:c r="G27" s="4" t="n">
        <x:v>14900</x:v>
      </x:c>
      <x:c r="H27" s="13" t="n">
        <x:v>3070</x:v>
      </x:c>
      <x:c r="I27" s="13" t="n">
        <x:v>3070</x:v>
      </x:c>
      <x:c r="J27" s="13" t="n">
        <x:v>14900</x:v>
      </x:c>
      <x:c r="K27" s="13" t="n">
        <x:v>14900</x:v>
      </x:c>
      <x:c r="L27" s="13" t="n">
        <x:f>H27+J27</x:f>
        <x:v>17970</x:v>
      </x:c>
      <x:c r="M27" s="13" t="n">
        <x:f>I27+K27</x:f>
        <x:v>17970</x:v>
      </x:c>
      <x:c r="N27" s="13" t="n">
        <x:v>5444</x:v>
      </x:c>
      <x:c r="O27" s="13" t="n">
        <x:v>84</x:v>
      </x:c>
      <x:c r="P27" s="4" t="str">
        <x:v>수집결과 내 집계</x:v>
      </x:c>
      <x:c r="Q27" s="15" t="n">
        <x:v>46269.34432747685</x:v>
      </x:c>
      <x:c r="R27" s="15" t="n">
        <x:v>46269.34949840278</x:v>
      </x:c>
      <x:c r="S27" s="4" t="str">
        <x:v>https://naver.github.io/searchad-apidoc/</x:v>
      </x:c>
      <x:c r="T27" s="4" t="str">
        <x:v>https://developers.naver.com/docs/serviceapi/search/blog/blog.md</x:v>
      </x:c>
      <x:c r="U27" s="4" t="str">
        <x:v>2026-08-05~2026-09-03</x:v>
      </x:c>
      <x:c r="V27" s="4" t="str"/>
    </x:row>
    <x:row r="28" ht="25" customHeight="1">
      <x:c r="A28" s="4" t="str">
        <x:v>K0024</x:v>
      </x:c>
      <x:c r="B28" s="4" t="str">
        <x:v>경제·비즈니스</x:v>
      </x:c>
      <x:c r="C28" s="4" t="n">
        <x:v>24</x:v>
      </x:c>
      <x:c r="D28" s="4" t="str">
        <x:v>연차수당계산기</x:v>
      </x:c>
      <x:c r="E28" s="4" t="str">
        <x:v>도구·신청 혼합형</x:v>
      </x:c>
      <x:c r="F28" s="4" t="n">
        <x:v>8830</x:v>
      </x:c>
      <x:c r="G28" s="4" t="n">
        <x:v>8100</x:v>
      </x:c>
      <x:c r="H28" s="13" t="n">
        <x:v>8830</x:v>
      </x:c>
      <x:c r="I28" s="13" t="n">
        <x:v>8830</x:v>
      </x:c>
      <x:c r="J28" s="13" t="n">
        <x:v>8100</x:v>
      </x:c>
      <x:c r="K28" s="13" t="n">
        <x:v>8100</x:v>
      </x:c>
      <x:c r="L28" s="13" t="n">
        <x:f>H28+J28</x:f>
        <x:v>16930</x:v>
      </x:c>
      <x:c r="M28" s="13" t="n">
        <x:f>I28+K28</x:f>
        <x:v>16930</x:v>
      </x:c>
      <x:c r="N28" s="13" t="n">
        <x:v>1250</x:v>
      </x:c>
      <x:c r="O28" s="13" t="n">
        <x:v>63</x:v>
      </x:c>
      <x:c r="P28" s="4" t="str">
        <x:v>수집결과 내 집계</x:v>
      </x:c>
      <x:c r="Q28" s="15" t="n">
        <x:v>46269.344332291665</x:v>
      </x:c>
      <x:c r="R28" s="15" t="n">
        <x:v>46269.349498310185</x:v>
      </x:c>
      <x:c r="S28" s="4" t="str">
        <x:v>https://naver.github.io/searchad-apidoc/</x:v>
      </x:c>
      <x:c r="T28" s="4" t="str">
        <x:v>https://developers.naver.com/docs/serviceapi/search/blog/blog.md</x:v>
      </x:c>
      <x:c r="U28" s="4" t="str">
        <x:v>2026-08-05~2026-09-03</x:v>
      </x:c>
      <x:c r="V28" s="4" t="str"/>
    </x:row>
    <x:row r="29" ht="25" customHeight="1">
      <x:c r="A29" s="4" t="str">
        <x:v>K0025</x:v>
      </x:c>
      <x:c r="B29" s="4" t="str">
        <x:v>경제·비즈니스</x:v>
      </x:c>
      <x:c r="C29" s="4" t="n">
        <x:v>25</x:v>
      </x:c>
      <x:c r="D29" s="4" t="str">
        <x:v>증여세면제한도</x:v>
      </x:c>
      <x:c r="E29" s="4" t="str">
        <x:v>세부 검색어</x:v>
      </x:c>
      <x:c r="F29" s="4" t="n">
        <x:v>2900</x:v>
      </x:c>
      <x:c r="G29" s="4" t="n">
        <x:v>13600</x:v>
      </x:c>
      <x:c r="H29" s="13" t="n">
        <x:v>2900</x:v>
      </x:c>
      <x:c r="I29" s="13" t="n">
        <x:v>2900</x:v>
      </x:c>
      <x:c r="J29" s="13" t="n">
        <x:v>13600</x:v>
      </x:c>
      <x:c r="K29" s="13" t="n">
        <x:v>13600</x:v>
      </x:c>
      <x:c r="L29" s="13" t="n">
        <x:f>H29+J29</x:f>
        <x:v>16500</x:v>
      </x:c>
      <x:c r="M29" s="13" t="n">
        <x:f>I29+K29</x:f>
        <x:v>16500</x:v>
      </x:c>
      <x:c r="N29" s="13" t="n">
        <x:v>8866</x:v>
      </x:c>
      <x:c r="O29" s="13" t="n">
        <x:v>270</x:v>
      </x:c>
      <x:c r="P29" s="4" t="str">
        <x:v>수집결과 내 집계</x:v>
      </x:c>
      <x:c r="Q29" s="15" t="n">
        <x:v>46269.34432747685</x:v>
      </x:c>
      <x:c r="R29" s="15" t="n">
        <x:v>46269.34951206019</x:v>
      </x:c>
      <x:c r="S29" s="4" t="str">
        <x:v>https://naver.github.io/searchad-apidoc/</x:v>
      </x:c>
      <x:c r="T29" s="4" t="str">
        <x:v>https://developers.naver.com/docs/serviceapi/search/blog/blog.md</x:v>
      </x:c>
      <x:c r="U29" s="4" t="str">
        <x:v>2026-08-05~2026-09-03</x:v>
      </x:c>
      <x:c r="V29" s="4" t="str"/>
    </x:row>
    <x:row r="30" ht="25" customHeight="1">
      <x:c r="A30" s="4" t="str">
        <x:v>K0026</x:v>
      </x:c>
      <x:c r="B30" s="4" t="str">
        <x:v>경제·비즈니스</x:v>
      </x:c>
      <x:c r="C30" s="4" t="n">
        <x:v>26</x:v>
      </x:c>
      <x:c r="D30" s="4" t="str">
        <x:v>세금계산서발행</x:v>
      </x:c>
      <x:c r="E30" s="4" t="str">
        <x:v>세부 검색어</x:v>
      </x:c>
      <x:c r="F30" s="4" t="n">
        <x:v>9430</x:v>
      </x:c>
      <x:c r="G30" s="4" t="n">
        <x:v>6930</x:v>
      </x:c>
      <x:c r="H30" s="13" t="n">
        <x:v>9430</x:v>
      </x:c>
      <x:c r="I30" s="13" t="n">
        <x:v>9430</x:v>
      </x:c>
      <x:c r="J30" s="13" t="n">
        <x:v>6930</x:v>
      </x:c>
      <x:c r="K30" s="13" t="n">
        <x:v>6930</x:v>
      </x:c>
      <x:c r="L30" s="13" t="n">
        <x:f>H30+J30</x:f>
        <x:v>16360</x:v>
      </x:c>
      <x:c r="M30" s="13" t="n">
        <x:f>I30+K30</x:f>
        <x:v>16360</x:v>
      </x:c>
      <x:c r="N30" s="13" t="n">
        <x:v>49834</x:v>
      </x:c>
      <x:c r="O30" s="13" t="n">
        <x:v>672</x:v>
      </x:c>
      <x:c r="P30" s="4" t="str">
        <x:v>수집결과 내 집계</x:v>
      </x:c>
      <x:c r="Q30" s="15" t="n">
        <x:v>46269.34432747685</x:v>
      </x:c>
      <x:c r="R30" s="15" t="n">
        <x:v>46269.34953612269</x:v>
      </x:c>
      <x:c r="S30" s="4" t="str">
        <x:v>https://naver.github.io/searchad-apidoc/</x:v>
      </x:c>
      <x:c r="T30" s="4" t="str">
        <x:v>https://developers.naver.com/docs/serviceapi/search/blog/blog.md</x:v>
      </x:c>
      <x:c r="U30" s="4" t="str">
        <x:v>2026-08-05~2026-09-03</x:v>
      </x:c>
      <x:c r="V30" s="4" t="str"/>
    </x:row>
    <x:row r="31" ht="25" customHeight="1">
      <x:c r="A31" s="4" t="str">
        <x:v>K0027</x:v>
      </x:c>
      <x:c r="B31" s="4" t="str">
        <x:v>경제·비즈니스</x:v>
      </x:c>
      <x:c r="C31" s="4" t="n">
        <x:v>27</x:v>
      </x:c>
      <x:c r="D31" s="4" t="str">
        <x:v>신용점수조회</x:v>
      </x:c>
      <x:c r="E31" s="4" t="str">
        <x:v>도구·신청 혼합형</x:v>
      </x:c>
      <x:c r="F31" s="4" t="n">
        <x:v>2300</x:v>
      </x:c>
      <x:c r="G31" s="4" t="n">
        <x:v>13700</x:v>
      </x:c>
      <x:c r="H31" s="13" t="n">
        <x:v>2300</x:v>
      </x:c>
      <x:c r="I31" s="13" t="n">
        <x:v>2300</x:v>
      </x:c>
      <x:c r="J31" s="13" t="n">
        <x:v>13700</x:v>
      </x:c>
      <x:c r="K31" s="13" t="n">
        <x:v>13700</x:v>
      </x:c>
      <x:c r="L31" s="13" t="n">
        <x:f>H31+J31</x:f>
        <x:v>16000</x:v>
      </x:c>
      <x:c r="M31" s="13" t="n">
        <x:f>I31+K31</x:f>
        <x:v>16000</x:v>
      </x:c>
      <x:c r="N31" s="13" t="n">
        <x:v>7749</x:v>
      </x:c>
      <x:c r="O31" s="13" t="n">
        <x:v>557</x:v>
      </x:c>
      <x:c r="P31" s="4" t="str">
        <x:v>수집결과 내 집계</x:v>
      </x:c>
      <x:c r="Q31" s="15" t="n">
        <x:v>46269.344332291665</x:v>
      </x:c>
      <x:c r="R31" s="15" t="n">
        <x:v>46269.34954028935</x:v>
      </x:c>
      <x:c r="S31" s="4" t="str">
        <x:v>https://naver.github.io/searchad-apidoc/</x:v>
      </x:c>
      <x:c r="T31" s="4" t="str">
        <x:v>https://developers.naver.com/docs/serviceapi/search/blog/blog.md</x:v>
      </x:c>
      <x:c r="U31" s="4" t="str">
        <x:v>2026-08-05~2026-09-03</x:v>
      </x:c>
      <x:c r="V31" s="4" t="str"/>
    </x:row>
    <x:row r="32" ht="25" customHeight="1">
      <x:c r="A32" s="4" t="str">
        <x:v>K0028</x:v>
      </x:c>
      <x:c r="B32" s="4" t="str">
        <x:v>경제·비즈니스</x:v>
      </x:c>
      <x:c r="C32" s="4" t="n">
        <x:v>28</x:v>
      </x:c>
      <x:c r="D32" s="4" t="str">
        <x:v>소득세계산기</x:v>
      </x:c>
      <x:c r="E32" s="4" t="str">
        <x:v>도구·신청 혼합형</x:v>
      </x:c>
      <x:c r="F32" s="4" t="n">
        <x:v>10400</x:v>
      </x:c>
      <x:c r="G32" s="4" t="n">
        <x:v>4570</x:v>
      </x:c>
      <x:c r="H32" s="13" t="n">
        <x:v>10400</x:v>
      </x:c>
      <x:c r="I32" s="13" t="n">
        <x:v>10400</x:v>
      </x:c>
      <x:c r="J32" s="13" t="n">
        <x:v>4570</x:v>
      </x:c>
      <x:c r="K32" s="13" t="n">
        <x:v>4570</x:v>
      </x:c>
      <x:c r="L32" s="13" t="n">
        <x:f>H32+J32</x:f>
        <x:v>14970</x:v>
      </x:c>
      <x:c r="M32" s="13" t="n">
        <x:f>I32+K32</x:f>
        <x:v>14970</x:v>
      </x:c>
      <x:c r="N32" s="13" t="n">
        <x:v>8512</x:v>
      </x:c>
      <x:c r="O32" s="13" t="n">
        <x:v>316</x:v>
      </x:c>
      <x:c r="P32" s="4" t="str">
        <x:v>수집결과 내 집계</x:v>
      </x:c>
      <x:c r="Q32" s="15" t="n">
        <x:v>46269.344322453704</x:v>
      </x:c>
      <x:c r="R32" s="15" t="n">
        <x:v>46269.349538090275</x:v>
      </x:c>
      <x:c r="S32" s="4" t="str">
        <x:v>https://naver.github.io/searchad-apidoc/</x:v>
      </x:c>
      <x:c r="T32" s="4" t="str">
        <x:v>https://developers.naver.com/docs/serviceapi/search/blog/blog.md</x:v>
      </x:c>
      <x:c r="U32" s="4" t="str">
        <x:v>2026-08-05~2026-09-03</x:v>
      </x:c>
      <x:c r="V32" s="4" t="str"/>
    </x:row>
    <x:row r="33" ht="25" customHeight="1">
      <x:c r="A33" s="4" t="str">
        <x:v>K0029</x:v>
      </x:c>
      <x:c r="B33" s="4" t="str">
        <x:v>경제·비즈니스</x:v>
      </x:c>
      <x:c r="C33" s="4" t="n">
        <x:v>29</x:v>
      </x:c>
      <x:c r="D33" s="4" t="str">
        <x:v>월세세액공제</x:v>
      </x:c>
      <x:c r="E33" s="4" t="str">
        <x:v>세부 검색어</x:v>
      </x:c>
      <x:c r="F33" s="4" t="n">
        <x:v>3050</x:v>
      </x:c>
      <x:c r="G33" s="4" t="n">
        <x:v>11900</x:v>
      </x:c>
      <x:c r="H33" s="13" t="n">
        <x:v>3050</x:v>
      </x:c>
      <x:c r="I33" s="13" t="n">
        <x:v>3050</x:v>
      </x:c>
      <x:c r="J33" s="13" t="n">
        <x:v>11900</x:v>
      </x:c>
      <x:c r="K33" s="13" t="n">
        <x:v>11900</x:v>
      </x:c>
      <x:c r="L33" s="13" t="n">
        <x:f>H33+J33</x:f>
        <x:v>14950</x:v>
      </x:c>
      <x:c r="M33" s="13" t="n">
        <x:f>I33+K33</x:f>
        <x:v>14950</x:v>
      </x:c>
      <x:c r="N33" s="13" t="n">
        <x:v>18231</x:v>
      </x:c>
      <x:c r="O33" s="13" t="n">
        <x:v>982</x:v>
      </x:c>
      <x:c r="P33" s="4" t="str">
        <x:v>이상(하한)</x:v>
      </x:c>
      <x:c r="Q33" s="15" t="n">
        <x:v>46269.344322453704</x:v>
      </x:c>
      <x:c r="R33" s="15" t="n">
        <x:v>46269.34959085648</x:v>
      </x:c>
      <x:c r="S33" s="4" t="str">
        <x:v>https://naver.github.io/searchad-apidoc/</x:v>
      </x:c>
      <x:c r="T33" s="4" t="str">
        <x:v>https://developers.naver.com/docs/serviceapi/search/blog/blog.md</x:v>
      </x:c>
      <x:c r="U33" s="4" t="str">
        <x:v>2026-08-05~2026-09-03</x:v>
      </x:c>
      <x:c r="V33" s="4" t="str"/>
    </x:row>
    <x:row r="34" ht="25" customHeight="1">
      <x:c r="A34" s="4" t="str">
        <x:v>K0030</x:v>
      </x:c>
      <x:c r="B34" s="4" t="str">
        <x:v>경제·비즈니스</x:v>
      </x:c>
      <x:c r="C34" s="4" t="n">
        <x:v>30</x:v>
      </x:c>
      <x:c r="D34" s="4" t="str">
        <x:v>상속세세율</x:v>
      </x:c>
      <x:c r="E34" s="4" t="str">
        <x:v>세부 검색어</x:v>
      </x:c>
      <x:c r="F34" s="4" t="n">
        <x:v>2030</x:v>
      </x:c>
      <x:c r="G34" s="4" t="n">
        <x:v>12900</x:v>
      </x:c>
      <x:c r="H34" s="13" t="n">
        <x:v>2030</x:v>
      </x:c>
      <x:c r="I34" s="13" t="n">
        <x:v>2030</x:v>
      </x:c>
      <x:c r="J34" s="13" t="n">
        <x:v>12900</x:v>
      </x:c>
      <x:c r="K34" s="13" t="n">
        <x:v>12900</x:v>
      </x:c>
      <x:c r="L34" s="13" t="n">
        <x:f>H34+J34</x:f>
        <x:v>14930</x:v>
      </x:c>
      <x:c r="M34" s="13" t="n">
        <x:f>I34+K34</x:f>
        <x:v>14930</x:v>
      </x:c>
      <x:c r="N34" s="13" t="n">
        <x:v>11383</x:v>
      </x:c>
      <x:c r="O34" s="13" t="n">
        <x:v>313</x:v>
      </x:c>
      <x:c r="P34" s="4" t="str">
        <x:v>수집결과 내 집계</x:v>
      </x:c>
      <x:c r="Q34" s="15" t="n">
        <x:v>46269.34432747685</x:v>
      </x:c>
      <x:c r="R34" s="15" t="n">
        <x:v>46269.34955673611</x:v>
      </x:c>
      <x:c r="S34" s="4" t="str">
        <x:v>https://naver.github.io/searchad-apidoc/</x:v>
      </x:c>
      <x:c r="T34" s="4" t="str">
        <x:v>https://developers.naver.com/docs/serviceapi/search/blog/blog.md</x:v>
      </x:c>
      <x:c r="U34" s="4" t="str">
        <x:v>2026-08-05~2026-09-03</x:v>
      </x:c>
      <x:c r="V34" s="4" t="str"/>
    </x:row>
    <x:row r="35" ht="25" customHeight="1">
      <x:c r="A35" s="4" t="str">
        <x:v>K0031</x:v>
      </x:c>
      <x:c r="B35" s="4" t="str">
        <x:v>경제·비즈니스</x:v>
      </x:c>
      <x:c r="C35" s="4" t="n">
        <x:v>31</x:v>
      </x:c>
      <x:c r="D35" s="4" t="str">
        <x:v>IRP계좌개설</x:v>
      </x:c>
      <x:c r="E35" s="4" t="str">
        <x:v>세부 검색어</x:v>
      </x:c>
      <x:c r="F35" s="4" t="n">
        <x:v>3560</x:v>
      </x:c>
      <x:c r="G35" s="4" t="n">
        <x:v>11200</x:v>
      </x:c>
      <x:c r="H35" s="13" t="n">
        <x:v>3560</x:v>
      </x:c>
      <x:c r="I35" s="13" t="n">
        <x:v>3560</x:v>
      </x:c>
      <x:c r="J35" s="13" t="n">
        <x:v>11200</x:v>
      </x:c>
      <x:c r="K35" s="13" t="n">
        <x:v>11200</x:v>
      </x:c>
      <x:c r="L35" s="13" t="n">
        <x:f>H35+J35</x:f>
        <x:v>14760</x:v>
      </x:c>
      <x:c r="M35" s="13" t="n">
        <x:f>I35+K35</x:f>
        <x:v>14760</x:v>
      </x:c>
      <x:c r="N35" s="13" t="n">
        <x:v>7069</x:v>
      </x:c>
      <x:c r="O35" s="13" t="n">
        <x:v>228</x:v>
      </x:c>
      <x:c r="P35" s="4" t="str">
        <x:v>수집결과 내 집계</x:v>
      </x:c>
      <x:c r="Q35" s="15" t="n">
        <x:v>46269.34433755787</x:v>
      </x:c>
      <x:c r="R35" s="15" t="n">
        <x:v>46269.34955394676</x:v>
      </x:c>
      <x:c r="S35" s="4" t="str">
        <x:v>https://naver.github.io/searchad-apidoc/</x:v>
      </x:c>
      <x:c r="T35" s="4" t="str">
        <x:v>https://developers.naver.com/docs/serviceapi/search/blog/blog.md</x:v>
      </x:c>
      <x:c r="U35" s="4" t="str">
        <x:v>2026-08-05~2026-09-03</x:v>
      </x:c>
      <x:c r="V35" s="4" t="str"/>
    </x:row>
    <x:row r="36" ht="25" customHeight="1">
      <x:c r="A36" s="4" t="str">
        <x:v>K0032</x:v>
      </x:c>
      <x:c r="B36" s="4" t="str">
        <x:v>경제·비즈니스</x:v>
      </x:c>
      <x:c r="C36" s="4" t="n">
        <x:v>32</x:v>
      </x:c>
      <x:c r="D36" s="4" t="str">
        <x:v>퇴직연금수령방법</x:v>
      </x:c>
      <x:c r="E36" s="4" t="str">
        <x:v>세부 검색어</x:v>
      </x:c>
      <x:c r="F36" s="4" t="n">
        <x:v>2680</x:v>
      </x:c>
      <x:c r="G36" s="4" t="n">
        <x:v>11000</x:v>
      </x:c>
      <x:c r="H36" s="13" t="n">
        <x:v>2680</x:v>
      </x:c>
      <x:c r="I36" s="13" t="n">
        <x:v>2680</x:v>
      </x:c>
      <x:c r="J36" s="13" t="n">
        <x:v>11000</x:v>
      </x:c>
      <x:c r="K36" s="13" t="n">
        <x:v>11000</x:v>
      </x:c>
      <x:c r="L36" s="13" t="n">
        <x:f>H36+J36</x:f>
        <x:v>13680</x:v>
      </x:c>
      <x:c r="M36" s="13" t="n">
        <x:f>I36+K36</x:f>
        <x:v>13680</x:v>
      </x:c>
      <x:c r="N36" s="13" t="n">
        <x:v>4297</x:v>
      </x:c>
      <x:c r="O36" s="13" t="n">
        <x:v>129</x:v>
      </x:c>
      <x:c r="P36" s="4" t="str">
        <x:v>수집결과 내 집계</x:v>
      </x:c>
      <x:c r="Q36" s="15" t="n">
        <x:v>46269.34433755787</x:v>
      </x:c>
      <x:c r="R36" s="15" t="n">
        <x:v>46269.34956310185</x:v>
      </x:c>
      <x:c r="S36" s="4" t="str">
        <x:v>https://naver.github.io/searchad-apidoc/</x:v>
      </x:c>
      <x:c r="T36" s="4" t="str">
        <x:v>https://developers.naver.com/docs/serviceapi/search/blog/blog.md</x:v>
      </x:c>
      <x:c r="U36" s="4" t="str">
        <x:v>2026-08-05~2026-09-03</x:v>
      </x:c>
      <x:c r="V36" s="4" t="str"/>
    </x:row>
    <x:row r="37" ht="25" customHeight="1">
      <x:c r="A37" s="4" t="str">
        <x:v>K0033</x:v>
      </x:c>
      <x:c r="B37" s="4" t="str">
        <x:v>경제·비즈니스</x:v>
      </x:c>
      <x:c r="C37" s="4" t="n">
        <x:v>33</x:v>
      </x:c>
      <x:c r="D37" s="4" t="str">
        <x:v>퇴직금중간정산</x:v>
      </x:c>
      <x:c r="E37" s="4" t="str">
        <x:v>세부 검색어</x:v>
      </x:c>
      <x:c r="F37" s="4" t="n">
        <x:v>3420</x:v>
      </x:c>
      <x:c r="G37" s="4" t="n">
        <x:v>10200</x:v>
      </x:c>
      <x:c r="H37" s="13" t="n">
        <x:v>3420</x:v>
      </x:c>
      <x:c r="I37" s="13" t="n">
        <x:v>3420</x:v>
      </x:c>
      <x:c r="J37" s="13" t="n">
        <x:v>10200</x:v>
      </x:c>
      <x:c r="K37" s="13" t="n">
        <x:v>10200</x:v>
      </x:c>
      <x:c r="L37" s="13" t="n">
        <x:f>H37+J37</x:f>
        <x:v>13620</x:v>
      </x:c>
      <x:c r="M37" s="13" t="n">
        <x:f>I37+K37</x:f>
        <x:v>13620</x:v>
      </x:c>
      <x:c r="N37" s="13" t="n">
        <x:v>11141</x:v>
      </x:c>
      <x:c r="O37" s="13" t="n">
        <x:v>431</x:v>
      </x:c>
      <x:c r="P37" s="4" t="str">
        <x:v>수집결과 내 집계</x:v>
      </x:c>
      <x:c r="Q37" s="15" t="n">
        <x:v>46269.34433755787</x:v>
      </x:c>
      <x:c r="R37" s="15" t="n">
        <x:v>46269.349579849535</x:v>
      </x:c>
      <x:c r="S37" s="4" t="str">
        <x:v>https://naver.github.io/searchad-apidoc/</x:v>
      </x:c>
      <x:c r="T37" s="4" t="str">
        <x:v>https://developers.naver.com/docs/serviceapi/search/blog/blog.md</x:v>
      </x:c>
      <x:c r="U37" s="4" t="str">
        <x:v>2026-08-05~2026-09-03</x:v>
      </x:c>
      <x:c r="V37" s="4" t="str"/>
    </x:row>
    <x:row r="38" ht="25" customHeight="1">
      <x:c r="A38" s="4" t="str">
        <x:v>K0034</x:v>
      </x:c>
      <x:c r="B38" s="4" t="str">
        <x:v>경제·비즈니스</x:v>
      </x:c>
      <x:c r="C38" s="4" t="n">
        <x:v>34</x:v>
      </x:c>
      <x:c r="D38" s="4" t="str">
        <x:v>소득세계산법</x:v>
      </x:c>
      <x:c r="E38" s="4" t="str">
        <x:v>세부 검색어</x:v>
      </x:c>
      <x:c r="F38" s="4" t="n">
        <x:v>4430</x:v>
      </x:c>
      <x:c r="G38" s="4" t="n">
        <x:v>7020</x:v>
      </x:c>
      <x:c r="H38" s="13" t="n">
        <x:v>4430</x:v>
      </x:c>
      <x:c r="I38" s="13" t="n">
        <x:v>4430</x:v>
      </x:c>
      <x:c r="J38" s="13" t="n">
        <x:v>7020</x:v>
      </x:c>
      <x:c r="K38" s="13" t="n">
        <x:v>7020</x:v>
      </x:c>
      <x:c r="L38" s="13" t="n">
        <x:f>H38+J38</x:f>
        <x:v>11450</x:v>
      </x:c>
      <x:c r="M38" s="13" t="n">
        <x:f>I38+K38</x:f>
        <x:v>11450</x:v>
      </x:c>
      <x:c r="N38" s="13" t="n">
        <x:v>6003</x:v>
      </x:c>
      <x:c r="O38" s="13" t="n">
        <x:v>314</x:v>
      </x:c>
      <x:c r="P38" s="4" t="str">
        <x:v>수집결과 내 집계</x:v>
      </x:c>
      <x:c r="Q38" s="15" t="n">
        <x:v>46269.34433755787</x:v>
      </x:c>
      <x:c r="R38" s="15" t="n">
        <x:v>46269.34958130787</x:v>
      </x:c>
      <x:c r="S38" s="4" t="str">
        <x:v>https://naver.github.io/searchad-apidoc/</x:v>
      </x:c>
      <x:c r="T38" s="4" t="str">
        <x:v>https://developers.naver.com/docs/serviceapi/search/blog/blog.md</x:v>
      </x:c>
      <x:c r="U38" s="4" t="str">
        <x:v>2026-08-05~2026-09-03</x:v>
      </x:c>
      <x:c r="V38" s="4" t="str"/>
    </x:row>
    <x:row r="39" ht="25" customHeight="1">
      <x:c r="A39" s="4" t="str">
        <x:v>K0035</x:v>
      </x:c>
      <x:c r="B39" s="4" t="str">
        <x:v>경제·비즈니스</x:v>
      </x:c>
      <x:c r="C39" s="4" t="n">
        <x:v>35</x:v>
      </x:c>
      <x:c r="D39" s="4" t="str">
        <x:v>연봉1억실수령액</x:v>
      </x:c>
      <x:c r="E39" s="4" t="str">
        <x:v>세부 검색어</x:v>
      </x:c>
      <x:c r="F39" s="4" t="n">
        <x:v>1970</x:v>
      </x:c>
      <x:c r="G39" s="4" t="n">
        <x:v>9290</x:v>
      </x:c>
      <x:c r="H39" s="13" t="n">
        <x:v>1970</x:v>
      </x:c>
      <x:c r="I39" s="13" t="n">
        <x:v>1970</x:v>
      </x:c>
      <x:c r="J39" s="13" t="n">
        <x:v>9290</x:v>
      </x:c>
      <x:c r="K39" s="13" t="n">
        <x:v>9290</x:v>
      </x:c>
      <x:c r="L39" s="13" t="n">
        <x:f>H39+J39</x:f>
        <x:v>11260</x:v>
      </x:c>
      <x:c r="M39" s="13" t="n">
        <x:f>I39+K39</x:f>
        <x:v>11260</x:v>
      </x:c>
      <x:c r="N39" s="13" t="n">
        <x:v>2425</x:v>
      </x:c>
      <x:c r="O39" s="13" t="n">
        <x:v>242</x:v>
      </x:c>
      <x:c r="P39" s="4" t="str">
        <x:v>수집결과 내 집계</x:v>
      </x:c>
      <x:c r="Q39" s="15" t="n">
        <x:v>46269.34431388889</x:v>
      </x:c>
      <x:c r="R39" s="15" t="n">
        <x:v>46269.34959305556</x:v>
      </x:c>
      <x:c r="S39" s="4" t="str">
        <x:v>https://naver.github.io/searchad-apidoc/</x:v>
      </x:c>
      <x:c r="T39" s="4" t="str">
        <x:v>https://developers.naver.com/docs/serviceapi/search/blog/blog.md</x:v>
      </x:c>
      <x:c r="U39" s="4" t="str">
        <x:v>2026-08-05~2026-09-03</x:v>
      </x:c>
      <x:c r="V39" s="4" t="str">
        <x:v>연봉 1억 실수령액</x:v>
      </x:c>
    </x:row>
    <x:row r="40" ht="25" customHeight="1">
      <x:c r="A40" s="4" t="str">
        <x:v>K0036</x:v>
      </x:c>
      <x:c r="B40" s="4" t="str">
        <x:v>경제·비즈니스</x:v>
      </x:c>
      <x:c r="C40" s="4" t="n">
        <x:v>36</x:v>
      </x:c>
      <x:c r="D40" s="4" t="str">
        <x:v>로또세금</x:v>
      </x:c>
      <x:c r="E40" s="4" t="str">
        <x:v>세부 검색어</x:v>
      </x:c>
      <x:c r="F40" s="4" t="n">
        <x:v>1800</x:v>
      </x:c>
      <x:c r="G40" s="4" t="n">
        <x:v>8740</x:v>
      </x:c>
      <x:c r="H40" s="13" t="n">
        <x:v>1800</x:v>
      </x:c>
      <x:c r="I40" s="13" t="n">
        <x:v>1800</x:v>
      </x:c>
      <x:c r="J40" s="13" t="n">
        <x:v>8740</x:v>
      </x:c>
      <x:c r="K40" s="13" t="n">
        <x:v>8740</x:v>
      </x:c>
      <x:c r="L40" s="13" t="n">
        <x:f>H40+J40</x:f>
        <x:v>10540</x:v>
      </x:c>
      <x:c r="M40" s="13" t="n">
        <x:f>I40+K40</x:f>
        <x:v>10540</x:v>
      </x:c>
      <x:c r="N40" s="13" t="n">
        <x:v>10322</x:v>
      </x:c>
      <x:c r="O40" s="13" t="n">
        <x:v>576</x:v>
      </x:c>
      <x:c r="P40" s="4" t="str">
        <x:v>수집결과 내 집계</x:v>
      </x:c>
      <x:c r="Q40" s="15" t="n">
        <x:v>46269.344322453704</x:v>
      </x:c>
      <x:c r="R40" s="15" t="n">
        <x:v>46269.34961935185</x:v>
      </x:c>
      <x:c r="S40" s="4" t="str">
        <x:v>https://naver.github.io/searchad-apidoc/</x:v>
      </x:c>
      <x:c r="T40" s="4" t="str">
        <x:v>https://developers.naver.com/docs/serviceapi/search/blog/blog.md</x:v>
      </x:c>
      <x:c r="U40" s="4" t="str">
        <x:v>2026-08-05~2026-09-03</x:v>
      </x:c>
      <x:c r="V40" s="4" t="str"/>
    </x:row>
    <x:row r="41" ht="25" customHeight="1">
      <x:c r="A41" s="4" t="str">
        <x:v>K0037</x:v>
      </x:c>
      <x:c r="B41" s="4" t="str">
        <x:v>경제·비즈니스</x:v>
      </x:c>
      <x:c r="C41" s="4" t="n">
        <x:v>37</x:v>
      </x:c>
      <x:c r="D41" s="4" t="str">
        <x:v>주휴수당계산법</x:v>
      </x:c>
      <x:c r="E41" s="4" t="str">
        <x:v>세부 검색어</x:v>
      </x:c>
      <x:c r="F41" s="4" t="n">
        <x:v>2110</x:v>
      </x:c>
      <x:c r="G41" s="4" t="n">
        <x:v>8330</x:v>
      </x:c>
      <x:c r="H41" s="13" t="n">
        <x:v>2110</x:v>
      </x:c>
      <x:c r="I41" s="13" t="n">
        <x:v>2110</x:v>
      </x:c>
      <x:c r="J41" s="13" t="n">
        <x:v>8330</x:v>
      </x:c>
      <x:c r="K41" s="13" t="n">
        <x:v>8330</x:v>
      </x:c>
      <x:c r="L41" s="13" t="n">
        <x:f>H41+J41</x:f>
        <x:v>10440</x:v>
      </x:c>
      <x:c r="M41" s="13" t="n">
        <x:f>I41+K41</x:f>
        <x:v>10440</x:v>
      </x:c>
      <x:c r="N41" s="13" t="n">
        <x:v>4616</x:v>
      </x:c>
      <x:c r="O41" s="13" t="n">
        <x:v>298</x:v>
      </x:c>
      <x:c r="P41" s="4" t="str">
        <x:v>수집결과 내 집계</x:v>
      </x:c>
      <x:c r="Q41" s="15" t="n">
        <x:v>46269.344332291665</x:v>
      </x:c>
      <x:c r="R41" s="15" t="n">
        <x:v>46269.34961119213</x:v>
      </x:c>
      <x:c r="S41" s="4" t="str">
        <x:v>https://naver.github.io/searchad-apidoc/</x:v>
      </x:c>
      <x:c r="T41" s="4" t="str">
        <x:v>https://developers.naver.com/docs/serviceapi/search/blog/blog.md</x:v>
      </x:c>
      <x:c r="U41" s="4" t="str">
        <x:v>2026-08-05~2026-09-03</x:v>
      </x:c>
      <x:c r="V41" s="4" t="str"/>
    </x:row>
    <x:row r="42" ht="25" customHeight="1">
      <x:c r="A42" s="4" t="str">
        <x:v>K0038</x:v>
      </x:c>
      <x:c r="B42" s="4" t="str">
        <x:v>경제·비즈니스</x:v>
      </x:c>
      <x:c r="C42" s="4" t="n">
        <x:v>38</x:v>
      </x:c>
      <x:c r="D42" s="4" t="str">
        <x:v>종합소득세신고</x:v>
      </x:c>
      <x:c r="E42" s="4" t="str">
        <x:v>세부 검색어</x:v>
      </x:c>
      <x:c r="F42" s="4" t="n">
        <x:v>2690</x:v>
      </x:c>
      <x:c r="G42" s="4" t="n">
        <x:v>7720</x:v>
      </x:c>
      <x:c r="H42" s="13" t="n">
        <x:v>2690</x:v>
      </x:c>
      <x:c r="I42" s="13" t="n">
        <x:v>2690</x:v>
      </x:c>
      <x:c r="J42" s="13" t="n">
        <x:v>7720</x:v>
      </x:c>
      <x:c r="K42" s="13" t="n">
        <x:v>7720</x:v>
      </x:c>
      <x:c r="L42" s="13" t="n">
        <x:f>H42+J42</x:f>
        <x:v>10410</x:v>
      </x:c>
      <x:c r="M42" s="13" t="n">
        <x:f>I42+K42</x:f>
        <x:v>10410</x:v>
      </x:c>
      <x:c r="N42" s="13" t="n">
        <x:v>160656</x:v>
      </x:c>
      <x:c r="O42" s="13" t="n">
        <x:v>985</x:v>
      </x:c>
      <x:c r="P42" s="4" t="str">
        <x:v>이상(하한)</x:v>
      </x:c>
      <x:c r="Q42" s="15" t="n">
        <x:v>46269.34433755787</x:v>
      </x:c>
      <x:c r="R42" s="15" t="n">
        <x:v>46269.349679722225</x:v>
      </x:c>
      <x:c r="S42" s="4" t="str">
        <x:v>https://naver.github.io/searchad-apidoc/</x:v>
      </x:c>
      <x:c r="T42" s="4" t="str">
        <x:v>https://developers.naver.com/docs/serviceapi/search/blog/blog.md</x:v>
      </x:c>
      <x:c r="U42" s="4" t="str">
        <x:v>2026-08-05~2026-09-03</x:v>
      </x:c>
      <x:c r="V42" s="4" t="str"/>
    </x:row>
    <x:row r="43" ht="25" customHeight="1">
      <x:c r="A43" s="4" t="str">
        <x:v>K0039</x:v>
      </x:c>
      <x:c r="B43" s="4" t="str">
        <x:v>경제·비즈니스</x:v>
      </x:c>
      <x:c r="C43" s="4" t="n">
        <x:v>39</x:v>
      </x:c>
      <x:c r="D43" s="4" t="str">
        <x:v>건강보험료조회</x:v>
      </x:c>
      <x:c r="E43" s="4" t="str">
        <x:v>도구·신청 혼합형</x:v>
      </x:c>
      <x:c r="F43" s="4" t="n">
        <x:v>3680</x:v>
      </x:c>
      <x:c r="G43" s="4" t="n">
        <x:v>6680</x:v>
      </x:c>
      <x:c r="H43" s="13" t="n">
        <x:v>3680</x:v>
      </x:c>
      <x:c r="I43" s="13" t="n">
        <x:v>3680</x:v>
      </x:c>
      <x:c r="J43" s="13" t="n">
        <x:v>6680</x:v>
      </x:c>
      <x:c r="K43" s="13" t="n">
        <x:v>6680</x:v>
      </x:c>
      <x:c r="L43" s="13" t="n">
        <x:f>H43+J43</x:f>
        <x:v>10360</x:v>
      </x:c>
      <x:c r="M43" s="13" t="n">
        <x:f>I43+K43</x:f>
        <x:v>10360</x:v>
      </x:c>
      <x:c r="N43" s="13" t="n">
        <x:v>7224</x:v>
      </x:c>
      <x:c r="O43" s="13" t="n">
        <x:v>823</x:v>
      </x:c>
      <x:c r="P43" s="4" t="str">
        <x:v>수집결과 내 집계</x:v>
      </x:c>
      <x:c r="Q43" s="15" t="n">
        <x:v>46269.34432747685</x:v>
      </x:c>
      <x:c r="R43" s="15" t="n">
        <x:v>46269.349664444446</x:v>
      </x:c>
      <x:c r="S43" s="4" t="str">
        <x:v>https://naver.github.io/searchad-apidoc/</x:v>
      </x:c>
      <x:c r="T43" s="4" t="str">
        <x:v>https://developers.naver.com/docs/serviceapi/search/blog/blog.md</x:v>
      </x:c>
      <x:c r="U43" s="4" t="str">
        <x:v>2026-08-05~2026-09-03</x:v>
      </x:c>
      <x:c r="V43" s="4" t="str"/>
    </x:row>
    <x:row r="44" ht="25" customHeight="1">
      <x:c r="A44" s="4" t="str">
        <x:v>K0040</x:v>
      </x:c>
      <x:c r="B44" s="4" t="str">
        <x:v>경제·비즈니스</x:v>
      </x:c>
      <x:c r="C44" s="4" t="n">
        <x:v>40</x:v>
      </x:c>
      <x:c r="D44" s="4" t="str">
        <x:v>종합소득세세율</x:v>
      </x:c>
      <x:c r="E44" s="4" t="str">
        <x:v>세부 검색어</x:v>
      </x:c>
      <x:c r="F44" s="4" t="n">
        <x:v>3430</x:v>
      </x:c>
      <x:c r="G44" s="4" t="n">
        <x:v>6750</x:v>
      </x:c>
      <x:c r="H44" s="13" t="n">
        <x:v>3430</x:v>
      </x:c>
      <x:c r="I44" s="13" t="n">
        <x:v>3430</x:v>
      </x:c>
      <x:c r="J44" s="13" t="n">
        <x:v>6750</x:v>
      </x:c>
      <x:c r="K44" s="13" t="n">
        <x:v>6750</x:v>
      </x:c>
      <x:c r="L44" s="13" t="n">
        <x:f>H44+J44</x:f>
        <x:v>10180</x:v>
      </x:c>
      <x:c r="M44" s="13" t="n">
        <x:f>I44+K44</x:f>
        <x:v>10180</x:v>
      </x:c>
      <x:c r="N44" s="13" t="n">
        <x:v>8557</x:v>
      </x:c>
      <x:c r="O44" s="13" t="n">
        <x:v>151</x:v>
      </x:c>
      <x:c r="P44" s="4" t="str">
        <x:v>수집결과 내 집계</x:v>
      </x:c>
      <x:c r="Q44" s="15" t="n">
        <x:v>46269.34433755787</x:v>
      </x:c>
      <x:c r="R44" s="15" t="n">
        <x:v>46269.349657858795</x:v>
      </x:c>
      <x:c r="S44" s="4" t="str">
        <x:v>https://naver.github.io/searchad-apidoc/</x:v>
      </x:c>
      <x:c r="T44" s="4" t="str">
        <x:v>https://developers.naver.com/docs/serviceapi/search/blog/blog.md</x:v>
      </x:c>
      <x:c r="U44" s="4" t="str">
        <x:v>2026-08-05~2026-09-03</x:v>
      </x:c>
      <x:c r="V44" s="4" t="str"/>
    </x:row>
    <x:row r="45" ht="25" customHeight="1">
      <x:c r="A45" s="4" t="str">
        <x:v>K0041</x:v>
      </x:c>
      <x:c r="B45" s="4" t="str">
        <x:v>경제·비즈니스</x:v>
      </x:c>
      <x:c r="C45" s="4" t="n">
        <x:v>41</x:v>
      </x:c>
      <x:c r="D45" s="4" t="str">
        <x:v>아파트관리비조회</x:v>
      </x:c>
      <x:c r="E45" s="4" t="str">
        <x:v>도구·신청 혼합형</x:v>
      </x:c>
      <x:c r="F45" s="4" t="n">
        <x:v>2690</x:v>
      </x:c>
      <x:c r="G45" s="4" t="n">
        <x:v>7460</x:v>
      </x:c>
      <x:c r="H45" s="13" t="n">
        <x:v>2690</x:v>
      </x:c>
      <x:c r="I45" s="13" t="n">
        <x:v>2690</x:v>
      </x:c>
      <x:c r="J45" s="13" t="n">
        <x:v>7460</x:v>
      </x:c>
      <x:c r="K45" s="13" t="n">
        <x:v>7460</x:v>
      </x:c>
      <x:c r="L45" s="13" t="n">
        <x:f>H45+J45</x:f>
        <x:v>10150</x:v>
      </x:c>
      <x:c r="M45" s="13" t="n">
        <x:f>I45+K45</x:f>
        <x:v>10150</x:v>
      </x:c>
      <x:c r="N45" s="13" t="n">
        <x:v>1506</x:v>
      </x:c>
      <x:c r="O45" s="13" t="n">
        <x:v>72</x:v>
      </x:c>
      <x:c r="P45" s="4" t="str">
        <x:v>수집결과 내 집계</x:v>
      </x:c>
      <x:c r="Q45" s="15" t="n">
        <x:v>46269.34433755787</x:v>
      </x:c>
      <x:c r="R45" s="15" t="n">
        <x:v>46269.34966251157</x:v>
      </x:c>
      <x:c r="S45" s="4" t="str">
        <x:v>https://naver.github.io/searchad-apidoc/</x:v>
      </x:c>
      <x:c r="T45" s="4" t="str">
        <x:v>https://developers.naver.com/docs/serviceapi/search/blog/blog.md</x:v>
      </x:c>
      <x:c r="U45" s="4" t="str">
        <x:v>2026-08-05~2026-09-03</x:v>
      </x:c>
      <x:c r="V45" s="4" t="str"/>
    </x:row>
    <x:row r="46" ht="25" customHeight="1">
      <x:c r="A46" s="4" t="str">
        <x:v>K0042</x:v>
      </x:c>
      <x:c r="B46" s="4" t="str">
        <x:v>경제·비즈니스</x:v>
      </x:c>
      <x:c r="C46" s="4" t="n">
        <x:v>42</x:v>
      </x:c>
      <x:c r="D46" s="4" t="str">
        <x:v>증여세신고</x:v>
      </x:c>
      <x:c r="E46" s="4" t="str">
        <x:v>세부 검색어</x:v>
      </x:c>
      <x:c r="F46" s="4" t="n">
        <x:v>4600</x:v>
      </x:c>
      <x:c r="G46" s="4" t="n">
        <x:v>5030</x:v>
      </x:c>
      <x:c r="H46" s="13" t="n">
        <x:v>4600</x:v>
      </x:c>
      <x:c r="I46" s="13" t="n">
        <x:v>4600</x:v>
      </x:c>
      <x:c r="J46" s="13" t="n">
        <x:v>5030</x:v>
      </x:c>
      <x:c r="K46" s="13" t="n">
        <x:v>5030</x:v>
      </x:c>
      <x:c r="L46" s="13" t="n">
        <x:f>H46+J46</x:f>
        <x:v>9630</x:v>
      </x:c>
      <x:c r="M46" s="13" t="n">
        <x:f>I46+K46</x:f>
        <x:v>9630</x:v>
      </x:c>
      <x:c r="N46" s="13" t="n">
        <x:v>27306</x:v>
      </x:c>
      <x:c r="O46" s="13" t="n">
        <x:v>992</x:v>
      </x:c>
      <x:c r="P46" s="4" t="str">
        <x:v>이상(하한)</x:v>
      </x:c>
      <x:c r="Q46" s="15" t="n">
        <x:v>46269.34432747685</x:v>
      </x:c>
      <x:c r="R46" s="15" t="n">
        <x:v>46269.34971930556</x:v>
      </x:c>
      <x:c r="S46" s="4" t="str">
        <x:v>https://naver.github.io/searchad-apidoc/</x:v>
      </x:c>
      <x:c r="T46" s="4" t="str">
        <x:v>https://developers.naver.com/docs/serviceapi/search/blog/blog.md</x:v>
      </x:c>
      <x:c r="U46" s="4" t="str">
        <x:v>2026-08-05~2026-09-03</x:v>
      </x:c>
      <x:c r="V46" s="4" t="str"/>
    </x:row>
    <x:row r="47" ht="25" customHeight="1">
      <x:c r="A47" s="4" t="str">
        <x:v>K0043</x:v>
      </x:c>
      <x:c r="B47" s="4" t="str">
        <x:v>경제·비즈니스</x:v>
      </x:c>
      <x:c r="C47" s="4" t="n">
        <x:v>43</x:v>
      </x:c>
      <x:c r="D47" s="4" t="str">
        <x:v>연봉5000실수령액</x:v>
      </x:c>
      <x:c r="E47" s="4" t="str">
        <x:v>세부 검색어</x:v>
      </x:c>
      <x:c r="F47" s="4" t="n">
        <x:v>2040</x:v>
      </x:c>
      <x:c r="G47" s="4" t="n">
        <x:v>7400</x:v>
      </x:c>
      <x:c r="H47" s="13" t="n">
        <x:v>2040</x:v>
      </x:c>
      <x:c r="I47" s="13" t="n">
        <x:v>2040</x:v>
      </x:c>
      <x:c r="J47" s="13" t="n">
        <x:v>7400</x:v>
      </x:c>
      <x:c r="K47" s="13" t="n">
        <x:v>7400</x:v>
      </x:c>
      <x:c r="L47" s="13" t="n">
        <x:f>H47+J47</x:f>
        <x:v>9440</x:v>
      </x:c>
      <x:c r="M47" s="13" t="n">
        <x:f>I47+K47</x:f>
        <x:v>9440</x:v>
      </x:c>
      <x:c r="N47" s="13" t="n">
        <x:v>816</x:v>
      </x:c>
      <x:c r="O47" s="13" t="n">
        <x:v>49</x:v>
      </x:c>
      <x:c r="P47" s="4" t="str">
        <x:v>수집결과 내 집계</x:v>
      </x:c>
      <x:c r="Q47" s="15" t="n">
        <x:v>46269.34431388889</x:v>
      </x:c>
      <x:c r="R47" s="15" t="n">
        <x:v>46269.34966914352</x:v>
      </x:c>
      <x:c r="S47" s="4" t="str">
        <x:v>https://naver.github.io/searchad-apidoc/</x:v>
      </x:c>
      <x:c r="T47" s="4" t="str">
        <x:v>https://developers.naver.com/docs/serviceapi/search/blog/blog.md</x:v>
      </x:c>
      <x:c r="U47" s="4" t="str">
        <x:v>2026-08-05~2026-09-03</x:v>
      </x:c>
      <x:c r="V47" s="4" t="str">
        <x:v>연봉 5000 실수령액</x:v>
      </x:c>
    </x:row>
    <x:row r="48" ht="25" customHeight="1">
      <x:c r="A48" s="4" t="str">
        <x:v>K0044</x:v>
      </x:c>
      <x:c r="B48" s="4" t="str">
        <x:v>경제·비즈니스</x:v>
      </x:c>
      <x:c r="C48" s="4" t="n">
        <x:v>44</x:v>
      </x:c>
      <x:c r="D48" s="4" t="str">
        <x:v>양도소득세율</x:v>
      </x:c>
      <x:c r="E48" s="4" t="str">
        <x:v>세부 검색어</x:v>
      </x:c>
      <x:c r="F48" s="4" t="n">
        <x:v>2560</x:v>
      </x:c>
      <x:c r="G48" s="4" t="n">
        <x:v>6590</x:v>
      </x:c>
      <x:c r="H48" s="13" t="n">
        <x:v>2560</x:v>
      </x:c>
      <x:c r="I48" s="13" t="n">
        <x:v>2560</x:v>
      </x:c>
      <x:c r="J48" s="13" t="n">
        <x:v>6590</x:v>
      </x:c>
      <x:c r="K48" s="13" t="n">
        <x:v>6590</x:v>
      </x:c>
      <x:c r="L48" s="13" t="n">
        <x:f>H48+J48</x:f>
        <x:v>9150</x:v>
      </x:c>
      <x:c r="M48" s="13" t="n">
        <x:f>I48+K48</x:f>
        <x:v>9150</x:v>
      </x:c>
      <x:c r="N48" s="13" t="n">
        <x:v>5937</x:v>
      </x:c>
      <x:c r="O48" s="13" t="n">
        <x:v>40</x:v>
      </x:c>
      <x:c r="P48" s="4" t="str">
        <x:v>수집결과 내 집계</x:v>
      </x:c>
      <x:c r="Q48" s="15" t="n">
        <x:v>46269.34432747685</x:v>
      </x:c>
      <x:c r="R48" s="15" t="n">
        <x:v>46269.3496740625</x:v>
      </x:c>
      <x:c r="S48" s="4" t="str">
        <x:v>https://naver.github.io/searchad-apidoc/</x:v>
      </x:c>
      <x:c r="T48" s="4" t="str">
        <x:v>https://developers.naver.com/docs/serviceapi/search/blog/blog.md</x:v>
      </x:c>
      <x:c r="U48" s="4" t="str">
        <x:v>2026-08-05~2026-09-03</x:v>
      </x:c>
      <x:c r="V48" s="4" t="str"/>
    </x:row>
    <x:row r="49" ht="25" customHeight="1">
      <x:c r="A49" s="4" t="str">
        <x:v>K0045</x:v>
      </x:c>
      <x:c r="B49" s="4" t="str">
        <x:v>경제·비즈니스</x:v>
      </x:c>
      <x:c r="C49" s="4" t="n">
        <x:v>45</x:v>
      </x:c>
      <x:c r="D49" s="4" t="str">
        <x:v>부가세환급</x:v>
      </x:c>
      <x:c r="E49" s="4" t="str">
        <x:v>세부 검색어</x:v>
      </x:c>
      <x:c r="F49" s="4" t="n">
        <x:v>1960</x:v>
      </x:c>
      <x:c r="G49" s="4" t="n">
        <x:v>7110</x:v>
      </x:c>
      <x:c r="H49" s="13" t="n">
        <x:v>1960</x:v>
      </x:c>
      <x:c r="I49" s="13" t="n">
        <x:v>1960</x:v>
      </x:c>
      <x:c r="J49" s="13" t="n">
        <x:v>7110</x:v>
      </x:c>
      <x:c r="K49" s="13" t="n">
        <x:v>7110</x:v>
      </x:c>
      <x:c r="L49" s="13" t="n">
        <x:f>H49+J49</x:f>
        <x:v>9070</x:v>
      </x:c>
      <x:c r="M49" s="13" t="n">
        <x:f>I49+K49</x:f>
        <x:v>9070</x:v>
      </x:c>
      <x:c r="N49" s="13" t="n">
        <x:v>24700</x:v>
      </x:c>
      <x:c r="O49" s="13" t="n">
        <x:v>585</x:v>
      </x:c>
      <x:c r="P49" s="4" t="str">
        <x:v>수집결과 내 집계</x:v>
      </x:c>
      <x:c r="Q49" s="15" t="n">
        <x:v>46269.34433755787</x:v>
      </x:c>
      <x:c r="R49" s="15" t="n">
        <x:v>46269.349703935186</x:v>
      </x:c>
      <x:c r="S49" s="4" t="str">
        <x:v>https://naver.github.io/searchad-apidoc/</x:v>
      </x:c>
      <x:c r="T49" s="4" t="str">
        <x:v>https://developers.naver.com/docs/serviceapi/search/blog/blog.md</x:v>
      </x:c>
      <x:c r="U49" s="4" t="str">
        <x:v>2026-08-05~2026-09-03</x:v>
      </x:c>
      <x:c r="V49" s="4" t="str"/>
    </x:row>
    <x:row r="50" ht="25" customHeight="1">
      <x:c r="A50" s="4" t="str">
        <x:v>K0046</x:v>
      </x:c>
      <x:c r="B50" s="4" t="str">
        <x:v>경제·비즈니스</x:v>
      </x:c>
      <x:c r="C50" s="4" t="n">
        <x:v>46</x:v>
      </x:c>
      <x:c r="D50" s="4" t="str">
        <x:v>상속세계산기</x:v>
      </x:c>
      <x:c r="E50" s="4" t="str">
        <x:v>도구·신청 혼합형</x:v>
      </x:c>
      <x:c r="F50" s="4" t="n">
        <x:v>2270</x:v>
      </x:c>
      <x:c r="G50" s="4" t="n">
        <x:v>6190</x:v>
      </x:c>
      <x:c r="H50" s="13" t="n">
        <x:v>2270</x:v>
      </x:c>
      <x:c r="I50" s="13" t="n">
        <x:v>2270</x:v>
      </x:c>
      <x:c r="J50" s="13" t="n">
        <x:v>6190</x:v>
      </x:c>
      <x:c r="K50" s="13" t="n">
        <x:v>6190</x:v>
      </x:c>
      <x:c r="L50" s="13" t="n">
        <x:f>H50+J50</x:f>
        <x:v>8460</x:v>
      </x:c>
      <x:c r="M50" s="13" t="n">
        <x:f>I50+K50</x:f>
        <x:v>8460</x:v>
      </x:c>
      <x:c r="N50" s="13" t="n">
        <x:v>1308</x:v>
      </x:c>
      <x:c r="O50" s="13" t="n">
        <x:v>41</x:v>
      </x:c>
      <x:c r="P50" s="4" t="str">
        <x:v>수집결과 내 집계</x:v>
      </x:c>
      <x:c r="Q50" s="15" t="n">
        <x:v>46269.34432747685</x:v>
      </x:c>
      <x:c r="R50" s="15" t="n">
        <x:v>46269.34968421296</x:v>
      </x:c>
      <x:c r="S50" s="4" t="str">
        <x:v>https://naver.github.io/searchad-apidoc/</x:v>
      </x:c>
      <x:c r="T50" s="4" t="str">
        <x:v>https://developers.naver.com/docs/serviceapi/search/blog/blog.md</x:v>
      </x:c>
      <x:c r="U50" s="4" t="str">
        <x:v>2026-08-05~2026-09-03</x:v>
      </x:c>
      <x:c r="V50" s="4" t="str"/>
    </x:row>
    <x:row r="51" ht="25" customHeight="1">
      <x:c r="A51" s="4" t="str">
        <x:v>K0047</x:v>
      </x:c>
      <x:c r="B51" s="4" t="str">
        <x:v>경제·비즈니스</x:v>
      </x:c>
      <x:c r="C51" s="4" t="n">
        <x:v>47</x:v>
      </x:c>
      <x:c r="D51" s="4" t="str">
        <x:v>실업급여이직확인서</x:v>
      </x:c>
      <x:c r="E51" s="4" t="str">
        <x:v>세부 검색어</x:v>
      </x:c>
      <x:c r="F51" s="4" t="n">
        <x:v>3340</x:v>
      </x:c>
      <x:c r="G51" s="4" t="n">
        <x:v>5030</x:v>
      </x:c>
      <x:c r="H51" s="13" t="n">
        <x:v>3340</x:v>
      </x:c>
      <x:c r="I51" s="13" t="n">
        <x:v>3340</x:v>
      </x:c>
      <x:c r="J51" s="13" t="n">
        <x:v>5030</x:v>
      </x:c>
      <x:c r="K51" s="13" t="n">
        <x:v>5030</x:v>
      </x:c>
      <x:c r="L51" s="13" t="n">
        <x:f>H51+J51</x:f>
        <x:v>8370</x:v>
      </x:c>
      <x:c r="M51" s="13" t="n">
        <x:f>I51+K51</x:f>
        <x:v>8370</x:v>
      </x:c>
      <x:c r="N51" s="13" t="n">
        <x:v>4284</x:v>
      </x:c>
      <x:c r="O51" s="13" t="n">
        <x:v>183</x:v>
      </x:c>
      <x:c r="P51" s="4" t="str">
        <x:v>수집결과 내 집계</x:v>
      </x:c>
      <x:c r="Q51" s="15" t="n">
        <x:v>46269.34431388889</x:v>
      </x:c>
      <x:c r="R51" s="15" t="n">
        <x:v>46269.34969319445</x:v>
      </x:c>
      <x:c r="S51" s="4" t="str">
        <x:v>https://naver.github.io/searchad-apidoc/</x:v>
      </x:c>
      <x:c r="T51" s="4" t="str">
        <x:v>https://developers.naver.com/docs/serviceapi/search/blog/blog.md</x:v>
      </x:c>
      <x:c r="U51" s="4" t="str">
        <x:v>2026-08-05~2026-09-03</x:v>
      </x:c>
      <x:c r="V51" s="4" t="str"/>
    </x:row>
    <x:row r="52" ht="25" customHeight="1">
      <x:c r="A52" s="4" t="str">
        <x:v>K0048</x:v>
      </x:c>
      <x:c r="B52" s="4" t="str">
        <x:v>경제·비즈니스</x:v>
      </x:c>
      <x:c r="C52" s="4" t="n">
        <x:v>48</x:v>
      </x:c>
      <x:c r="D52" s="4" t="str">
        <x:v>퇴직연금중도인출</x:v>
      </x:c>
      <x:c r="E52" s="4" t="str">
        <x:v>세부 검색어</x:v>
      </x:c>
      <x:c r="F52" s="4" t="n">
        <x:v>1770</x:v>
      </x:c>
      <x:c r="G52" s="4" t="n">
        <x:v>6410</x:v>
      </x:c>
      <x:c r="H52" s="13" t="n">
        <x:v>1770</x:v>
      </x:c>
      <x:c r="I52" s="13" t="n">
        <x:v>1770</x:v>
      </x:c>
      <x:c r="J52" s="13" t="n">
        <x:v>6410</x:v>
      </x:c>
      <x:c r="K52" s="13" t="n">
        <x:v>6410</x:v>
      </x:c>
      <x:c r="L52" s="13" t="n">
        <x:f>H52+J52</x:f>
        <x:v>8180</x:v>
      </x:c>
      <x:c r="M52" s="13" t="n">
        <x:f>I52+K52</x:f>
        <x:v>8180</x:v>
      </x:c>
      <x:c r="N52" s="13" t="n">
        <x:v>3723</x:v>
      </x:c>
      <x:c r="O52" s="13" t="n">
        <x:v>152</x:v>
      </x:c>
      <x:c r="P52" s="4" t="str">
        <x:v>수집결과 내 집계</x:v>
      </x:c>
      <x:c r="Q52" s="15" t="n">
        <x:v>46269.34433755787</x:v>
      </x:c>
      <x:c r="R52" s="15" t="n">
        <x:v>46269.34970248843</x:v>
      </x:c>
      <x:c r="S52" s="4" t="str">
        <x:v>https://naver.github.io/searchad-apidoc/</x:v>
      </x:c>
      <x:c r="T52" s="4" t="str">
        <x:v>https://developers.naver.com/docs/serviceapi/search/blog/blog.md</x:v>
      </x:c>
      <x:c r="U52" s="4" t="str">
        <x:v>2026-08-05~2026-09-03</x:v>
      </x:c>
      <x:c r="V52" s="4" t="str"/>
    </x:row>
    <x:row r="53" ht="25" customHeight="1">
      <x:c r="A53" s="4" t="str">
        <x:v>K0049</x:v>
      </x:c>
      <x:c r="B53" s="4" t="str">
        <x:v>경제·비즈니스</x:v>
      </x:c>
      <x:c r="C53" s="4" t="n">
        <x:v>49</x:v>
      </x:c>
      <x:c r="D53" s="4" t="str">
        <x:v>간이과세자기준</x:v>
      </x:c>
      <x:c r="E53" s="4" t="str">
        <x:v>세부 검색어</x:v>
      </x:c>
      <x:c r="F53" s="4" t="n">
        <x:v>2410</x:v>
      </x:c>
      <x:c r="G53" s="4" t="n">
        <x:v>5700</x:v>
      </x:c>
      <x:c r="H53" s="13" t="n">
        <x:v>2410</x:v>
      </x:c>
      <x:c r="I53" s="13" t="n">
        <x:v>2410</x:v>
      </x:c>
      <x:c r="J53" s="13" t="n">
        <x:v>5700</x:v>
      </x:c>
      <x:c r="K53" s="13" t="n">
        <x:v>5700</x:v>
      </x:c>
      <x:c r="L53" s="13" t="n">
        <x:f>H53+J53</x:f>
        <x:v>8110</x:v>
      </x:c>
      <x:c r="M53" s="13" t="n">
        <x:f>I53+K53</x:f>
        <x:v>8110</x:v>
      </x:c>
      <x:c r="N53" s="13" t="n">
        <x:v>5848</x:v>
      </x:c>
      <x:c r="O53" s="13" t="n">
        <x:v>214</x:v>
      </x:c>
      <x:c r="P53" s="4" t="str">
        <x:v>수집결과 내 집계</x:v>
      </x:c>
      <x:c r="Q53" s="15" t="n">
        <x:v>46269.34433755787</x:v>
      </x:c>
      <x:c r="R53" s="15" t="n">
        <x:v>46269.34971577546</x:v>
      </x:c>
      <x:c r="S53" s="4" t="str">
        <x:v>https://naver.github.io/searchad-apidoc/</x:v>
      </x:c>
      <x:c r="T53" s="4" t="str">
        <x:v>https://developers.naver.com/docs/serviceapi/search/blog/blog.md</x:v>
      </x:c>
      <x:c r="U53" s="4" t="str">
        <x:v>2026-08-05~2026-09-03</x:v>
      </x:c>
      <x:c r="V53" s="4" t="str"/>
    </x:row>
    <x:row r="54" ht="25" customHeight="1">
      <x:c r="A54" s="4" t="str">
        <x:v>K0050</x:v>
      </x:c>
      <x:c r="B54" s="4" t="str">
        <x:v>경제·비즈니스</x:v>
      </x:c>
      <x:c r="C54" s="4" t="n">
        <x:v>50</x:v>
      </x:c>
      <x:c r="D54" s="4" t="str">
        <x:v>증여세신고방법</x:v>
      </x:c>
      <x:c r="E54" s="4" t="str">
        <x:v>세부 검색어</x:v>
      </x:c>
      <x:c r="F54" s="4" t="n">
        <x:v>2710</x:v>
      </x:c>
      <x:c r="G54" s="4" t="n">
        <x:v>5320</x:v>
      </x:c>
      <x:c r="H54" s="13" t="n">
        <x:v>2710</x:v>
      </x:c>
      <x:c r="I54" s="13" t="n">
        <x:v>2710</x:v>
      </x:c>
      <x:c r="J54" s="13" t="n">
        <x:v>5320</x:v>
      </x:c>
      <x:c r="K54" s="13" t="n">
        <x:v>5320</x:v>
      </x:c>
      <x:c r="L54" s="13" t="n">
        <x:f>H54+J54</x:f>
        <x:v>8030</x:v>
      </x:c>
      <x:c r="M54" s="13" t="n">
        <x:f>I54+K54</x:f>
        <x:v>8030</x:v>
      </x:c>
      <x:c r="N54" s="13" t="n">
        <x:v>6315</x:v>
      </x:c>
      <x:c r="O54" s="13" t="n">
        <x:v>222</x:v>
      </x:c>
      <x:c r="P54" s="4" t="str">
        <x:v>수집결과 내 집계</x:v>
      </x:c>
      <x:c r="Q54" s="15" t="n">
        <x:v>46269.34432747685</x:v>
      </x:c>
      <x:c r="R54" s="15" t="n">
        <x:v>46269.34971785879</x:v>
      </x:c>
      <x:c r="S54" s="4" t="str">
        <x:v>https://naver.github.io/searchad-apidoc/</x:v>
      </x:c>
      <x:c r="T54" s="4" t="str">
        <x:v>https://developers.naver.com/docs/serviceapi/search/blog/blog.md</x:v>
      </x:c>
      <x:c r="U54" s="4" t="str">
        <x:v>2026-08-05~2026-09-03</x:v>
      </x:c>
      <x:c r="V54" s="4" t="str"/>
    </x:row>
    <x:row r="55" ht="25" customHeight="1">
      <x:c r="A55" s="4" t="str">
        <x:v>K0051</x:v>
      </x:c>
      <x:c r="B55" s="4" t="str">
        <x:v>경제·비즈니스</x:v>
      </x:c>
      <x:c r="C55" s="4" t="n">
        <x:v>51</x:v>
      </x:c>
      <x:c r="D55" s="4" t="str">
        <x:v>종합소득세율</x:v>
      </x:c>
      <x:c r="E55" s="4" t="str">
        <x:v>세부 검색어</x:v>
      </x:c>
      <x:c r="F55" s="4" t="n">
        <x:v>3730</x:v>
      </x:c>
      <x:c r="G55" s="4" t="n">
        <x:v>4000</x:v>
      </x:c>
      <x:c r="H55" s="13" t="n">
        <x:v>3730</x:v>
      </x:c>
      <x:c r="I55" s="13" t="n">
        <x:v>3730</x:v>
      </x:c>
      <x:c r="J55" s="13" t="n">
        <x:v>4000</x:v>
      </x:c>
      <x:c r="K55" s="13" t="n">
        <x:v>4000</x:v>
      </x:c>
      <x:c r="L55" s="13" t="n">
        <x:f>H55+J55</x:f>
        <x:v>7730</x:v>
      </x:c>
      <x:c r="M55" s="13" t="n">
        <x:f>I55+K55</x:f>
        <x:v>7730</x:v>
      </x:c>
      <x:c r="N55" s="13" t="n">
        <x:v>6608</x:v>
      </x:c>
      <x:c r="O55" s="13" t="n">
        <x:v>140</x:v>
      </x:c>
      <x:c r="P55" s="4" t="str">
        <x:v>수집결과 내 집계</x:v>
      </x:c>
      <x:c r="Q55" s="15" t="n">
        <x:v>46269.34433755787</x:v>
      </x:c>
      <x:c r="R55" s="15" t="n">
        <x:v>46269.349724699074</x:v>
      </x:c>
      <x:c r="S55" s="4" t="str">
        <x:v>https://naver.github.io/searchad-apidoc/</x:v>
      </x:c>
      <x:c r="T55" s="4" t="str">
        <x:v>https://developers.naver.com/docs/serviceapi/search/blog/blog.md</x:v>
      </x:c>
      <x:c r="U55" s="4" t="str">
        <x:v>2026-08-05~2026-09-03</x:v>
      </x:c>
      <x:c r="V55" s="4" t="str"/>
    </x:row>
    <x:row r="56" ht="25" customHeight="1">
      <x:c r="A56" s="4" t="str">
        <x:v>K0052</x:v>
      </x:c>
      <x:c r="B56" s="4" t="str">
        <x:v>경제·비즈니스</x:v>
      </x:c>
      <x:c r="C56" s="4" t="n">
        <x:v>52</x:v>
      </x:c>
      <x:c r="D56" s="4" t="str">
        <x:v>고용노동부퇴직금계산기</x:v>
      </x:c>
      <x:c r="E56" s="4" t="str">
        <x:v>도구·신청 혼합형</x:v>
      </x:c>
      <x:c r="F56" s="4" t="n">
        <x:v>4900</x:v>
      </x:c>
      <x:c r="G56" s="4" t="n">
        <x:v>2770</x:v>
      </x:c>
      <x:c r="H56" s="13" t="n">
        <x:v>4900</x:v>
      </x:c>
      <x:c r="I56" s="13" t="n">
        <x:v>4900</x:v>
      </x:c>
      <x:c r="J56" s="13" t="n">
        <x:v>2770</x:v>
      </x:c>
      <x:c r="K56" s="13" t="n">
        <x:v>2770</x:v>
      </x:c>
      <x:c r="L56" s="13" t="n">
        <x:f>H56+J56</x:f>
        <x:v>7670</x:v>
      </x:c>
      <x:c r="M56" s="13" t="n">
        <x:f>I56+K56</x:f>
        <x:v>7670</x:v>
      </x:c>
      <x:c r="N56" s="13" t="n">
        <x:v>630</x:v>
      </x:c>
      <x:c r="O56" s="13" t="n">
        <x:v>48</x:v>
      </x:c>
      <x:c r="P56" s="4" t="str">
        <x:v>수집결과 내 집계</x:v>
      </x:c>
      <x:c r="Q56" s="15" t="n">
        <x:v>46269.34431388889</x:v>
      </x:c>
      <x:c r="R56" s="15" t="n">
        <x:v>46269.34972302083</x:v>
      </x:c>
      <x:c r="S56" s="4" t="str">
        <x:v>https://naver.github.io/searchad-apidoc/</x:v>
      </x:c>
      <x:c r="T56" s="4" t="str">
        <x:v>https://developers.naver.com/docs/serviceapi/search/blog/blog.md</x:v>
      </x:c>
      <x:c r="U56" s="4" t="str">
        <x:v>2026-08-05~2026-09-03</x:v>
      </x:c>
      <x:c r="V56" s="4" t="str"/>
    </x:row>
    <x:row r="57" ht="25" customHeight="1">
      <x:c r="A57" s="4" t="str">
        <x:v>K0053</x:v>
      </x:c>
      <x:c r="B57" s="4" t="str">
        <x:v>경제·비즈니스</x:v>
      </x:c>
      <x:c r="C57" s="4" t="n">
        <x:v>53</x:v>
      </x:c>
      <x:c r="D57" s="4" t="str">
        <x:v>증여세율</x:v>
      </x:c>
      <x:c r="E57" s="4" t="str">
        <x:v>세부 검색어</x:v>
      </x:c>
      <x:c r="F57" s="4" t="n">
        <x:v>2870</x:v>
      </x:c>
      <x:c r="G57" s="4" t="n">
        <x:v>4590</x:v>
      </x:c>
      <x:c r="H57" s="13" t="n">
        <x:v>2870</x:v>
      </x:c>
      <x:c r="I57" s="13" t="n">
        <x:v>2870</x:v>
      </x:c>
      <x:c r="J57" s="13" t="n">
        <x:v>4590</x:v>
      </x:c>
      <x:c r="K57" s="13" t="n">
        <x:v>4590</x:v>
      </x:c>
      <x:c r="L57" s="13" t="n">
        <x:f>H57+J57</x:f>
        <x:v>7460</x:v>
      </x:c>
      <x:c r="M57" s="13" t="n">
        <x:f>I57+K57</x:f>
        <x:v>7460</x:v>
      </x:c>
      <x:c r="N57" s="13" t="n">
        <x:v>3533</x:v>
      </x:c>
      <x:c r="O57" s="13" t="n">
        <x:v>31</x:v>
      </x:c>
      <x:c r="P57" s="4" t="str">
        <x:v>수집결과 내 집계</x:v>
      </x:c>
      <x:c r="Q57" s="15" t="n">
        <x:v>46269.34432747685</x:v>
      </x:c>
      <x:c r="R57" s="15" t="n">
        <x:v>46269.34972399306</x:v>
      </x:c>
      <x:c r="S57" s="4" t="str">
        <x:v>https://naver.github.io/searchad-apidoc/</x:v>
      </x:c>
      <x:c r="T57" s="4" t="str">
        <x:v>https://developers.naver.com/docs/serviceapi/search/blog/blog.md</x:v>
      </x:c>
      <x:c r="U57" s="4" t="str">
        <x:v>2026-08-05~2026-09-03</x:v>
      </x:c>
      <x:c r="V57" s="4" t="str"/>
    </x:row>
    <x:row r="58" ht="25" customHeight="1">
      <x:c r="A58" s="4" t="str">
        <x:v>K0054</x:v>
      </x:c>
      <x:c r="B58" s="4" t="str">
        <x:v>경제·비즈니스</x:v>
      </x:c>
      <x:c r="C58" s="4" t="n">
        <x:v>54</x:v>
      </x:c>
      <x:c r="D58" s="4" t="str">
        <x:v>미국주식세금</x:v>
      </x:c>
      <x:c r="E58" s="4" t="str">
        <x:v>세부 검색어</x:v>
      </x:c>
      <x:c r="F58" s="4" t="n">
        <x:v>1170</x:v>
      </x:c>
      <x:c r="G58" s="4" t="n">
        <x:v>6250</x:v>
      </x:c>
      <x:c r="H58" s="13" t="n">
        <x:v>1170</x:v>
      </x:c>
      <x:c r="I58" s="13" t="n">
        <x:v>1170</x:v>
      </x:c>
      <x:c r="J58" s="13" t="n">
        <x:v>6250</x:v>
      </x:c>
      <x:c r="K58" s="13" t="n">
        <x:v>6250</x:v>
      </x:c>
      <x:c r="L58" s="13" t="n">
        <x:f>H58+J58</x:f>
        <x:v>7420</x:v>
      </x:c>
      <x:c r="M58" s="13" t="n">
        <x:f>I58+K58</x:f>
        <x:v>7420</x:v>
      </x:c>
      <x:c r="N58" s="13" t="n">
        <x:v>12522</x:v>
      </x:c>
      <x:c r="O58" s="13" t="n">
        <x:v>605</x:v>
      </x:c>
      <x:c r="P58" s="4" t="str">
        <x:v>수집결과 내 집계</x:v>
      </x:c>
      <x:c r="Q58" s="15" t="n">
        <x:v>46269.344322453704</x:v>
      </x:c>
      <x:c r="R58" s="15" t="n">
        <x:v>46269.34975710648</x:v>
      </x:c>
      <x:c r="S58" s="4" t="str">
        <x:v>https://naver.github.io/searchad-apidoc/</x:v>
      </x:c>
      <x:c r="T58" s="4" t="str">
        <x:v>https://developers.naver.com/docs/serviceapi/search/blog/blog.md</x:v>
      </x:c>
      <x:c r="U58" s="4" t="str">
        <x:v>2026-08-05~2026-09-03</x:v>
      </x:c>
      <x:c r="V58" s="4" t="str"/>
    </x:row>
    <x:row r="59" ht="25" customHeight="1">
      <x:c r="A59" s="4" t="str">
        <x:v>K0055</x:v>
      </x:c>
      <x:c r="B59" s="4" t="str">
        <x:v>경제·비즈니스</x:v>
      </x:c>
      <x:c r="C59" s="4" t="n">
        <x:v>55</x:v>
      </x:c>
      <x:c r="D59" s="4" t="str">
        <x:v>퇴직금수령방법</x:v>
      </x:c>
      <x:c r="E59" s="4" t="str">
        <x:v>세부 검색어</x:v>
      </x:c>
      <x:c r="F59" s="4" t="n">
        <x:v>1120</x:v>
      </x:c>
      <x:c r="G59" s="4" t="n">
        <x:v>6160</x:v>
      </x:c>
      <x:c r="H59" s="13" t="n">
        <x:v>1120</x:v>
      </x:c>
      <x:c r="I59" s="13" t="n">
        <x:v>1120</x:v>
      </x:c>
      <x:c r="J59" s="13" t="n">
        <x:v>6160</x:v>
      </x:c>
      <x:c r="K59" s="13" t="n">
        <x:v>6160</x:v>
      </x:c>
      <x:c r="L59" s="13" t="n">
        <x:f>H59+J59</x:f>
        <x:v>7280</x:v>
      </x:c>
      <x:c r="M59" s="13" t="n">
        <x:f>I59+K59</x:f>
        <x:v>7280</x:v>
      </x:c>
      <x:c r="N59" s="13" t="n">
        <x:v>3817</x:v>
      </x:c>
      <x:c r="O59" s="13" t="n">
        <x:v>141</x:v>
      </x:c>
      <x:c r="P59" s="4" t="str">
        <x:v>수집결과 내 집계</x:v>
      </x:c>
      <x:c r="Q59" s="15" t="n">
        <x:v>46269.34431388889</x:v>
      </x:c>
      <x:c r="R59" s="15" t="n">
        <x:v>46269.34973298611</x:v>
      </x:c>
      <x:c r="S59" s="4" t="str">
        <x:v>https://naver.github.io/searchad-apidoc/</x:v>
      </x:c>
      <x:c r="T59" s="4" t="str">
        <x:v>https://developers.naver.com/docs/serviceapi/search/blog/blog.md</x:v>
      </x:c>
      <x:c r="U59" s="4" t="str">
        <x:v>2026-08-05~2026-09-03</x:v>
      </x:c>
      <x:c r="V59" s="4" t="str"/>
    </x:row>
    <x:row r="60" ht="25" customHeight="1">
      <x:c r="A60" s="4" t="str">
        <x:v>K0056</x:v>
      </x:c>
      <x:c r="B60" s="4" t="str">
        <x:v>경제·비즈니스</x:v>
      </x:c>
      <x:c r="C60" s="4" t="n">
        <x:v>56</x:v>
      </x:c>
      <x:c r="D60" s="4" t="str">
        <x:v>실업급여신청기간</x:v>
      </x:c>
      <x:c r="E60" s="4" t="str">
        <x:v>세부 검색어</x:v>
      </x:c>
      <x:c r="F60" s="4" t="n">
        <x:v>1520</x:v>
      </x:c>
      <x:c r="G60" s="4" t="n">
        <x:v>5540</x:v>
      </x:c>
      <x:c r="H60" s="13" t="n">
        <x:v>1520</x:v>
      </x:c>
      <x:c r="I60" s="13" t="n">
        <x:v>1520</x:v>
      </x:c>
      <x:c r="J60" s="13" t="n">
        <x:v>5540</x:v>
      </x:c>
      <x:c r="K60" s="13" t="n">
        <x:v>5540</x:v>
      </x:c>
      <x:c r="L60" s="13" t="n">
        <x:f>H60+J60</x:f>
        <x:v>7060</x:v>
      </x:c>
      <x:c r="M60" s="13" t="n">
        <x:f>I60+K60</x:f>
        <x:v>7060</x:v>
      </x:c>
      <x:c r="N60" s="13" t="n">
        <x:v>10426</x:v>
      </x:c>
      <x:c r="O60" s="13" t="n">
        <x:v>675</x:v>
      </x:c>
      <x:c r="P60" s="4" t="str">
        <x:v>수집결과 내 집계</x:v>
      </x:c>
      <x:c r="Q60" s="15" t="n">
        <x:v>46269.344322453704</x:v>
      </x:c>
      <x:c r="R60" s="15" t="n">
        <x:v>46269.34975934028</x:v>
      </x:c>
      <x:c r="S60" s="4" t="str">
        <x:v>https://naver.github.io/searchad-apidoc/</x:v>
      </x:c>
      <x:c r="T60" s="4" t="str">
        <x:v>https://developers.naver.com/docs/serviceapi/search/blog/blog.md</x:v>
      </x:c>
      <x:c r="U60" s="4" t="str">
        <x:v>2026-08-05~2026-09-03</x:v>
      </x:c>
      <x:c r="V60" s="4" t="str"/>
    </x:row>
    <x:row r="61" ht="25" customHeight="1">
      <x:c r="A61" s="4" t="str">
        <x:v>K0057</x:v>
      </x:c>
      <x:c r="B61" s="4" t="str">
        <x:v>경제·비즈니스</x:v>
      </x:c>
      <x:c r="C61" s="4" t="n">
        <x:v>57</x:v>
      </x:c>
      <x:c r="D61" s="4" t="str">
        <x:v>상속세율</x:v>
      </x:c>
      <x:c r="E61" s="4" t="str">
        <x:v>세부 검색어</x:v>
      </x:c>
      <x:c r="F61" s="4" t="n">
        <x:v>1670</x:v>
      </x:c>
      <x:c r="G61" s="4" t="n">
        <x:v>5250</x:v>
      </x:c>
      <x:c r="H61" s="13" t="n">
        <x:v>1670</x:v>
      </x:c>
      <x:c r="I61" s="13" t="n">
        <x:v>1670</x:v>
      </x:c>
      <x:c r="J61" s="13" t="n">
        <x:v>5250</x:v>
      </x:c>
      <x:c r="K61" s="13" t="n">
        <x:v>5250</x:v>
      </x:c>
      <x:c r="L61" s="13" t="n">
        <x:f>H61+J61</x:f>
        <x:v>6920</x:v>
      </x:c>
      <x:c r="M61" s="13" t="n">
        <x:f>I61+K61</x:f>
        <x:v>6920</x:v>
      </x:c>
      <x:c r="N61" s="13" t="n">
        <x:v>4215</x:v>
      </x:c>
      <x:c r="O61" s="13" t="n">
        <x:v>48</x:v>
      </x:c>
      <x:c r="P61" s="4" t="str">
        <x:v>수집결과 내 집계</x:v>
      </x:c>
      <x:c r="Q61" s="15" t="n">
        <x:v>46269.34432747685</x:v>
      </x:c>
      <x:c r="R61" s="15" t="n">
        <x:v>46269.34973755787</x:v>
      </x:c>
      <x:c r="S61" s="4" t="str">
        <x:v>https://naver.github.io/searchad-apidoc/</x:v>
      </x:c>
      <x:c r="T61" s="4" t="str">
        <x:v>https://developers.naver.com/docs/serviceapi/search/blog/blog.md</x:v>
      </x:c>
      <x:c r="U61" s="4" t="str">
        <x:v>2026-08-05~2026-09-03</x:v>
      </x:c>
      <x:c r="V61" s="4" t="str"/>
    </x:row>
    <x:row r="62" ht="25" customHeight="1">
      <x:c r="A62" s="4" t="str">
        <x:v>K0058</x:v>
      </x:c>
      <x:c r="B62" s="4" t="str">
        <x:v>경제·비즈니스</x:v>
      </x:c>
      <x:c r="C62" s="4" t="n">
        <x:v>58</x:v>
      </x:c>
      <x:c r="D62" s="4" t="str">
        <x:v>종합소득세환급</x:v>
      </x:c>
      <x:c r="E62" s="4" t="str">
        <x:v>세부 검색어</x:v>
      </x:c>
      <x:c r="F62" s="4" t="n">
        <x:v>1460</x:v>
      </x:c>
      <x:c r="G62" s="4" t="n">
        <x:v>5290</x:v>
      </x:c>
      <x:c r="H62" s="13" t="n">
        <x:v>1460</x:v>
      </x:c>
      <x:c r="I62" s="13" t="n">
        <x:v>1460</x:v>
      </x:c>
      <x:c r="J62" s="13" t="n">
        <x:v>5290</x:v>
      </x:c>
      <x:c r="K62" s="13" t="n">
        <x:v>5290</x:v>
      </x:c>
      <x:c r="L62" s="13" t="n">
        <x:f>H62+J62</x:f>
        <x:v>6750</x:v>
      </x:c>
      <x:c r="M62" s="13" t="n">
        <x:f>I62+K62</x:f>
        <x:v>6750</x:v>
      </x:c>
      <x:c r="N62" s="13" t="n">
        <x:v>23166</x:v>
      </x:c>
      <x:c r="O62" s="13" t="n">
        <x:v>389</x:v>
      </x:c>
      <x:c r="P62" s="4" t="str">
        <x:v>수집결과 내 집계</x:v>
      </x:c>
      <x:c r="Q62" s="15" t="n">
        <x:v>46269.34433755787</x:v>
      </x:c>
      <x:c r="R62" s="15" t="n">
        <x:v>46269.349757048614</x:v>
      </x:c>
      <x:c r="S62" s="4" t="str">
        <x:v>https://naver.github.io/searchad-apidoc/</x:v>
      </x:c>
      <x:c r="T62" s="4" t="str">
        <x:v>https://developers.naver.com/docs/serviceapi/search/blog/blog.md</x:v>
      </x:c>
      <x:c r="U62" s="4" t="str">
        <x:v>2026-08-05~2026-09-03</x:v>
      </x:c>
      <x:c r="V62" s="4" t="str"/>
    </x:row>
    <x:row r="63" ht="25" customHeight="1">
      <x:c r="A63" s="4" t="str">
        <x:v>K0059</x:v>
      </x:c>
      <x:c r="B63" s="4" t="str">
        <x:v>경제·비즈니스</x:v>
      </x:c>
      <x:c r="C63" s="4" t="n">
        <x:v>59</x:v>
      </x:c>
      <x:c r="D63" s="4" t="str">
        <x:v>퇴직금계산방법</x:v>
      </x:c>
      <x:c r="E63" s="4" t="str">
        <x:v>세부 검색어</x:v>
      </x:c>
      <x:c r="F63" s="4" t="n">
        <x:v>2280</x:v>
      </x:c>
      <x:c r="G63" s="4" t="n">
        <x:v>4150</x:v>
      </x:c>
      <x:c r="H63" s="13" t="n">
        <x:v>2280</x:v>
      </x:c>
      <x:c r="I63" s="13" t="n">
        <x:v>2280</x:v>
      </x:c>
      <x:c r="J63" s="13" t="n">
        <x:v>4150</x:v>
      </x:c>
      <x:c r="K63" s="13" t="n">
        <x:v>4150</x:v>
      </x:c>
      <x:c r="L63" s="13" t="n">
        <x:f>H63+J63</x:f>
        <x:v>6430</x:v>
      </x:c>
      <x:c r="M63" s="13" t="n">
        <x:f>I63+K63</x:f>
        <x:v>6430</x:v>
      </x:c>
      <x:c r="N63" s="13" t="n">
        <x:v>3086</x:v>
      </x:c>
      <x:c r="O63" s="13" t="n">
        <x:v>133</x:v>
      </x:c>
      <x:c r="P63" s="4" t="str">
        <x:v>수집결과 내 집계</x:v>
      </x:c>
      <x:c r="Q63" s="15" t="n">
        <x:v>46269.34433755787</x:v>
      </x:c>
      <x:c r="R63" s="15" t="n">
        <x:v>46269.34976619213</x:v>
      </x:c>
      <x:c r="S63" s="4" t="str">
        <x:v>https://naver.github.io/searchad-apidoc/</x:v>
      </x:c>
      <x:c r="T63" s="4" t="str">
        <x:v>https://developers.naver.com/docs/serviceapi/search/blog/blog.md</x:v>
      </x:c>
      <x:c r="U63" s="4" t="str">
        <x:v>2026-08-05~2026-09-03</x:v>
      </x:c>
      <x:c r="V63" s="4" t="str">
        <x:v>퇴직금 계산방법</x:v>
      </x:c>
    </x:row>
    <x:row r="64" ht="25" customHeight="1">
      <x:c r="A64" s="4" t="str">
        <x:v>K0060</x:v>
      </x:c>
      <x:c r="B64" s="4" t="str">
        <x:v>경제·비즈니스</x:v>
      </x:c>
      <x:c r="C64" s="4" t="n">
        <x:v>60</x:v>
      </x:c>
      <x:c r="D64" s="4" t="str">
        <x:v>퇴직소득세계산기</x:v>
      </x:c>
      <x:c r="E64" s="4" t="str">
        <x:v>도구·신청 혼합형</x:v>
      </x:c>
      <x:c r="F64" s="4" t="n">
        <x:v>3390</x:v>
      </x:c>
      <x:c r="G64" s="4" t="n">
        <x:v>2960</x:v>
      </x:c>
      <x:c r="H64" s="13" t="n">
        <x:v>3390</x:v>
      </x:c>
      <x:c r="I64" s="13" t="n">
        <x:v>3390</x:v>
      </x:c>
      <x:c r="J64" s="13" t="n">
        <x:v>2960</x:v>
      </x:c>
      <x:c r="K64" s="13" t="n">
        <x:v>2960</x:v>
      </x:c>
      <x:c r="L64" s="13" t="n">
        <x:f>H64+J64</x:f>
        <x:v>6350</x:v>
      </x:c>
      <x:c r="M64" s="13" t="n">
        <x:f>I64+K64</x:f>
        <x:v>6350</x:v>
      </x:c>
      <x:c r="N64" s="13" t="n">
        <x:v>423</x:v>
      </x:c>
      <x:c r="O64" s="13" t="n">
        <x:v>30</x:v>
      </x:c>
      <x:c r="P64" s="4" t="str">
        <x:v>수집결과 내 집계</x:v>
      </x:c>
      <x:c r="Q64" s="15" t="n">
        <x:v>46269.34431388889</x:v>
      </x:c>
      <x:c r="R64" s="15" t="n">
        <x:v>46269.34976196759</x:v>
      </x:c>
      <x:c r="S64" s="4" t="str">
        <x:v>https://naver.github.io/searchad-apidoc/</x:v>
      </x:c>
      <x:c r="T64" s="4" t="str">
        <x:v>https://developers.naver.com/docs/serviceapi/search/blog/blog.md</x:v>
      </x:c>
      <x:c r="U64" s="4" t="str">
        <x:v>2026-08-05~2026-09-03</x:v>
      </x:c>
      <x:c r="V64" s="4" t="str"/>
    </x:row>
    <x:row r="65" ht="25" customHeight="1">
      <x:c r="A65" s="4" t="str">
        <x:v>K0061</x:v>
      </x:c>
      <x:c r="B65" s="4" t="str">
        <x:v>경제·비즈니스</x:v>
      </x:c>
      <x:c r="C65" s="4" t="n">
        <x:v>61</x:v>
      </x:c>
      <x:c r="D65" s="4" t="str">
        <x:v>건강보험료계산</x:v>
      </x:c>
      <x:c r="E65" s="4" t="str">
        <x:v>세부 검색어</x:v>
      </x:c>
      <x:c r="F65" s="4" t="n">
        <x:v>2560</x:v>
      </x:c>
      <x:c r="G65" s="4" t="n">
        <x:v>3790</x:v>
      </x:c>
      <x:c r="H65" s="13" t="n">
        <x:v>2560</x:v>
      </x:c>
      <x:c r="I65" s="13" t="n">
        <x:v>2560</x:v>
      </x:c>
      <x:c r="J65" s="13" t="n">
        <x:v>3790</x:v>
      </x:c>
      <x:c r="K65" s="13" t="n">
        <x:v>3790</x:v>
      </x:c>
      <x:c r="L65" s="13" t="n">
        <x:f>H65+J65</x:f>
        <x:v>6350</x:v>
      </x:c>
      <x:c r="M65" s="13" t="n">
        <x:f>I65+K65</x:f>
        <x:v>6350</x:v>
      </x:c>
      <x:c r="N65" s="13" t="n">
        <x:v>6634</x:v>
      </x:c>
      <x:c r="O65" s="13" t="n">
        <x:v>383</x:v>
      </x:c>
      <x:c r="P65" s="4" t="str">
        <x:v>수집결과 내 집계</x:v>
      </x:c>
      <x:c r="Q65" s="15" t="n">
        <x:v>46269.34432747685</x:v>
      </x:c>
      <x:c r="R65" s="15" t="n">
        <x:v>46269.34977729167</x:v>
      </x:c>
      <x:c r="S65" s="4" t="str">
        <x:v>https://naver.github.io/searchad-apidoc/</x:v>
      </x:c>
      <x:c r="T65" s="4" t="str">
        <x:v>https://developers.naver.com/docs/serviceapi/search/blog/blog.md</x:v>
      </x:c>
      <x:c r="U65" s="4" t="str">
        <x:v>2026-08-05~2026-09-03</x:v>
      </x:c>
      <x:c r="V65" s="4" t="str"/>
    </x:row>
    <x:row r="66" ht="25" customHeight="1">
      <x:c r="A66" s="4" t="str">
        <x:v>K0062</x:v>
      </x:c>
      <x:c r="B66" s="4" t="str">
        <x:v>경제·비즈니스</x:v>
      </x:c>
      <x:c r="C66" s="4" t="n">
        <x:v>62</x:v>
      </x:c>
      <x:c r="D66" s="4" t="str">
        <x:v>세금계산서발행방법</x:v>
      </x:c>
      <x:c r="E66" s="4" t="str">
        <x:v>세부 검색어</x:v>
      </x:c>
      <x:c r="F66" s="4" t="n">
        <x:v>2780</x:v>
      </x:c>
      <x:c r="G66" s="4" t="n">
        <x:v>3400</x:v>
      </x:c>
      <x:c r="H66" s="13" t="n">
        <x:v>2780</x:v>
      </x:c>
      <x:c r="I66" s="13" t="n">
        <x:v>2780</x:v>
      </x:c>
      <x:c r="J66" s="13" t="n">
        <x:v>3400</x:v>
      </x:c>
      <x:c r="K66" s="13" t="n">
        <x:v>3400</x:v>
      </x:c>
      <x:c r="L66" s="13" t="n">
        <x:f>H66+J66</x:f>
        <x:v>6180</x:v>
      </x:c>
      <x:c r="M66" s="13" t="n">
        <x:f>I66+K66</x:f>
        <x:v>6180</x:v>
      </x:c>
      <x:c r="N66" s="13" t="n">
        <x:v>8383</x:v>
      </x:c>
      <x:c r="O66" s="13" t="n">
        <x:v>97</x:v>
      </x:c>
      <x:c r="P66" s="4" t="str">
        <x:v>수집결과 내 집계</x:v>
      </x:c>
      <x:c r="Q66" s="15" t="n">
        <x:v>46269.34432747685</x:v>
      </x:c>
      <x:c r="R66" s="15" t="n">
        <x:v>46269.349767025466</x:v>
      </x:c>
      <x:c r="S66" s="4" t="str">
        <x:v>https://naver.github.io/searchad-apidoc/</x:v>
      </x:c>
      <x:c r="T66" s="4" t="str">
        <x:v>https://developers.naver.com/docs/serviceapi/search/blog/blog.md</x:v>
      </x:c>
      <x:c r="U66" s="4" t="str">
        <x:v>2026-08-05~2026-09-03</x:v>
      </x:c>
      <x:c r="V66" s="4" t="str"/>
    </x:row>
    <x:row r="67" ht="25" customHeight="1">
      <x:c r="A67" s="4" t="str">
        <x:v>K0063</x:v>
      </x:c>
      <x:c r="B67" s="4" t="str">
        <x:v>경제·비즈니스</x:v>
      </x:c>
      <x:c r="C67" s="4" t="n">
        <x:v>63</x:v>
      </x:c>
      <x:c r="D67" s="4" t="str">
        <x:v>부가세신고기간</x:v>
      </x:c>
      <x:c r="E67" s="4" t="str">
        <x:v>세부 검색어</x:v>
      </x:c>
      <x:c r="F67" s="4" t="n">
        <x:v>1650</x:v>
      </x:c>
      <x:c r="G67" s="4" t="n">
        <x:v>4490</x:v>
      </x:c>
      <x:c r="H67" s="13" t="n">
        <x:v>1650</x:v>
      </x:c>
      <x:c r="I67" s="13" t="n">
        <x:v>1650</x:v>
      </x:c>
      <x:c r="J67" s="13" t="n">
        <x:v>4490</x:v>
      </x:c>
      <x:c r="K67" s="13" t="n">
        <x:v>4490</x:v>
      </x:c>
      <x:c r="L67" s="13" t="n">
        <x:f>H67+J67</x:f>
        <x:v>6140</x:v>
      </x:c>
      <x:c r="M67" s="13" t="n">
        <x:f>I67+K67</x:f>
        <x:v>6140</x:v>
      </x:c>
      <x:c r="N67" s="13" t="n">
        <x:v>15591</x:v>
      </x:c>
      <x:c r="O67" s="13" t="n">
        <x:v>167</x:v>
      </x:c>
      <x:c r="P67" s="4" t="str">
        <x:v>수집결과 내 집계</x:v>
      </x:c>
      <x:c r="Q67" s="15" t="n">
        <x:v>46269.34433755787</x:v>
      </x:c>
      <x:c r="R67" s="15" t="n">
        <x:v>46269.349775462964</x:v>
      </x:c>
      <x:c r="S67" s="4" t="str">
        <x:v>https://naver.github.io/searchad-apidoc/</x:v>
      </x:c>
      <x:c r="T67" s="4" t="str">
        <x:v>https://developers.naver.com/docs/serviceapi/search/blog/blog.md</x:v>
      </x:c>
      <x:c r="U67" s="4" t="str">
        <x:v>2026-08-05~2026-09-03</x:v>
      </x:c>
      <x:c r="V67" s="4" t="str"/>
    </x:row>
    <x:row r="68" ht="25" customHeight="1">
      <x:c r="A68" s="4" t="str">
        <x:v>K0064</x:v>
      </x:c>
      <x:c r="B68" s="4" t="str">
        <x:v>경제·비즈니스</x:v>
      </x:c>
      <x:c r="C68" s="4" t="n">
        <x:v>64</x:v>
      </x:c>
      <x:c r="D68" s="4" t="str">
        <x:v>종합소득세환급일</x:v>
      </x:c>
      <x:c r="E68" s="4" t="str">
        <x:v>세부 검색어</x:v>
      </x:c>
      <x:c r="F68" s="4" t="n">
        <x:v>700</x:v>
      </x:c>
      <x:c r="G68" s="4" t="n">
        <x:v>5330</x:v>
      </x:c>
      <x:c r="H68" s="13" t="n">
        <x:v>700</x:v>
      </x:c>
      <x:c r="I68" s="13" t="n">
        <x:v>700</x:v>
      </x:c>
      <x:c r="J68" s="13" t="n">
        <x:v>5330</x:v>
      </x:c>
      <x:c r="K68" s="13" t="n">
        <x:v>5330</x:v>
      </x:c>
      <x:c r="L68" s="13" t="n">
        <x:f>H68+J68</x:f>
        <x:v>6030</x:v>
      </x:c>
      <x:c r="M68" s="13" t="n">
        <x:f>I68+K68</x:f>
        <x:v>6030</x:v>
      </x:c>
      <x:c r="N68" s="13" t="n">
        <x:v>2793</x:v>
      </x:c>
      <x:c r="O68" s="13" t="n">
        <x:v>42</x:v>
      </x:c>
      <x:c r="P68" s="4" t="str">
        <x:v>수집결과 내 집계</x:v>
      </x:c>
      <x:c r="Q68" s="15" t="n">
        <x:v>46269.34433755787</x:v>
      </x:c>
      <x:c r="R68" s="15" t="n">
        <x:v>46269.34977179398</x:v>
      </x:c>
      <x:c r="S68" s="4" t="str">
        <x:v>https://naver.github.io/searchad-apidoc/</x:v>
      </x:c>
      <x:c r="T68" s="4" t="str">
        <x:v>https://developers.naver.com/docs/serviceapi/search/blog/blog.md</x:v>
      </x:c>
      <x:c r="U68" s="4" t="str">
        <x:v>2026-08-05~2026-09-03</x:v>
      </x:c>
      <x:c r="V68" s="4" t="str"/>
    </x:row>
    <x:row r="69" ht="25" customHeight="1">
      <x:c r="A69" s="4" t="str">
        <x:v>K0065</x:v>
      </x:c>
      <x:c r="B69" s="4" t="str">
        <x:v>경제·비즈니스</x:v>
      </x:c>
      <x:c r="C69" s="4" t="n">
        <x:v>65</x:v>
      </x:c>
      <x:c r="D69" s="4" t="str">
        <x:v>소득공제용연금저축</x:v>
      </x:c>
      <x:c r="E69" s="4" t="str">
        <x:v>세부 검색어</x:v>
      </x:c>
      <x:c r="F69" s="4" t="n">
        <x:v>1320</x:v>
      </x:c>
      <x:c r="G69" s="4" t="n">
        <x:v>4620</x:v>
      </x:c>
      <x:c r="H69" s="13" t="n">
        <x:v>1320</x:v>
      </x:c>
      <x:c r="I69" s="13" t="n">
        <x:v>1320</x:v>
      </x:c>
      <x:c r="J69" s="13" t="n">
        <x:v>4620</x:v>
      </x:c>
      <x:c r="K69" s="13" t="n">
        <x:v>4620</x:v>
      </x:c>
      <x:c r="L69" s="13" t="n">
        <x:f>H69+J69</x:f>
        <x:v>5940</x:v>
      </x:c>
      <x:c r="M69" s="13" t="n">
        <x:f>I69+K69</x:f>
        <x:v>5940</x:v>
      </x:c>
      <x:c r="N69" s="13" t="n">
        <x:v>934</x:v>
      </x:c>
      <x:c r="O69" s="13" t="n">
        <x:v>4</x:v>
      </x:c>
      <x:c r="P69" s="4" t="str">
        <x:v>수집결과 내 집계</x:v>
      </x:c>
      <x:c r="Q69" s="15" t="n">
        <x:v>46269.34433755787</x:v>
      </x:c>
      <x:c r="R69" s="15" t="n">
        <x:v>46269.3497766088</x:v>
      </x:c>
      <x:c r="S69" s="4" t="str">
        <x:v>https://naver.github.io/searchad-apidoc/</x:v>
      </x:c>
      <x:c r="T69" s="4" t="str">
        <x:v>https://developers.naver.com/docs/serviceapi/search/blog/blog.md</x:v>
      </x:c>
      <x:c r="U69" s="4" t="str">
        <x:v>2026-08-05~2026-09-03</x:v>
      </x:c>
      <x:c r="V69" s="4" t="str"/>
    </x:row>
    <x:row r="70" ht="25" customHeight="1">
      <x:c r="A70" s="4" t="str">
        <x:v>K0066</x:v>
      </x:c>
      <x:c r="B70" s="4" t="str">
        <x:v>경제·비즈니스</x:v>
      </x:c>
      <x:c r="C70" s="4" t="n">
        <x:v>66</x:v>
      </x:c>
      <x:c r="D70" s="4" t="str">
        <x:v>전자세금계산서발행</x:v>
      </x:c>
      <x:c r="E70" s="4" t="str">
        <x:v>세부 검색어</x:v>
      </x:c>
      <x:c r="F70" s="4" t="n">
        <x:v>3320</x:v>
      </x:c>
      <x:c r="G70" s="4" t="n">
        <x:v>2240</x:v>
      </x:c>
      <x:c r="H70" s="13" t="n">
        <x:v>3320</x:v>
      </x:c>
      <x:c r="I70" s="13" t="n">
        <x:v>3320</x:v>
      </x:c>
      <x:c r="J70" s="13" t="n">
        <x:v>2240</x:v>
      </x:c>
      <x:c r="K70" s="13" t="n">
        <x:v>2240</x:v>
      </x:c>
      <x:c r="L70" s="13" t="n">
        <x:f>H70+J70</x:f>
        <x:v>5560</x:v>
      </x:c>
      <x:c r="M70" s="13" t="n">
        <x:f>I70+K70</x:f>
        <x:v>5560</x:v>
      </x:c>
      <x:c r="N70" s="13" t="n">
        <x:v>14523</x:v>
      </x:c>
      <x:c r="O70" s="13" t="n">
        <x:v>125</x:v>
      </x:c>
      <x:c r="P70" s="4" t="str">
        <x:v>수집결과 내 집계</x:v>
      </x:c>
      <x:c r="Q70" s="15" t="n">
        <x:v>46269.34432747685</x:v>
      </x:c>
      <x:c r="R70" s="15" t="n">
        <x:v>46269.349785162034</x:v>
      </x:c>
      <x:c r="S70" s="4" t="str">
        <x:v>https://naver.github.io/searchad-apidoc/</x:v>
      </x:c>
      <x:c r="T70" s="4" t="str">
        <x:v>https://developers.naver.com/docs/serviceapi/search/blog/blog.md</x:v>
      </x:c>
      <x:c r="U70" s="4" t="str">
        <x:v>2026-08-05~2026-09-03</x:v>
      </x:c>
      <x:c r="V70" s="4" t="str"/>
    </x:row>
    <x:row r="71" ht="25" customHeight="1">
      <x:c r="A71" s="4" t="str">
        <x:v>K0067</x:v>
      </x:c>
      <x:c r="B71" s="4" t="str">
        <x:v>경제·비즈니스</x:v>
      </x:c>
      <x:c r="C71" s="4" t="n">
        <x:v>67</x:v>
      </x:c>
      <x:c r="D71" s="4" t="str">
        <x:v>증여세신고기한</x:v>
      </x:c>
      <x:c r="E71" s="4" t="str">
        <x:v>세부 검색어</x:v>
      </x:c>
      <x:c r="F71" s="4" t="n">
        <x:v>1920</x:v>
      </x:c>
      <x:c r="G71" s="4" t="n">
        <x:v>3530</x:v>
      </x:c>
      <x:c r="H71" s="13" t="n">
        <x:v>1920</x:v>
      </x:c>
      <x:c r="I71" s="13" t="n">
        <x:v>1920</x:v>
      </x:c>
      <x:c r="J71" s="13" t="n">
        <x:v>3530</x:v>
      </x:c>
      <x:c r="K71" s="13" t="n">
        <x:v>3530</x:v>
      </x:c>
      <x:c r="L71" s="13" t="n">
        <x:f>H71+J71</x:f>
        <x:v>5450</x:v>
      </x:c>
      <x:c r="M71" s="13" t="n">
        <x:f>I71+K71</x:f>
        <x:v>5450</x:v>
      </x:c>
      <x:c r="N71" s="13" t="n">
        <x:v>3257</x:v>
      </x:c>
      <x:c r="O71" s="13" t="n">
        <x:v>139</x:v>
      </x:c>
      <x:c r="P71" s="4" t="str">
        <x:v>수집결과 내 집계</x:v>
      </x:c>
      <x:c r="Q71" s="15" t="n">
        <x:v>46269.34432747685</x:v>
      </x:c>
      <x:c r="R71" s="15" t="n">
        <x:v>46269.34978541666</x:v>
      </x:c>
      <x:c r="S71" s="4" t="str">
        <x:v>https://naver.github.io/searchad-apidoc/</x:v>
      </x:c>
      <x:c r="T71" s="4" t="str">
        <x:v>https://developers.naver.com/docs/serviceapi/search/blog/blog.md</x:v>
      </x:c>
      <x:c r="U71" s="4" t="str">
        <x:v>2026-08-05~2026-09-03</x:v>
      </x:c>
      <x:c r="V71" s="4" t="str"/>
    </x:row>
    <x:row r="72" ht="25" customHeight="1">
      <x:c r="A72" s="4" t="str">
        <x:v>K0068</x:v>
      </x:c>
      <x:c r="B72" s="4" t="str">
        <x:v>경제·비즈니스</x:v>
      </x:c>
      <x:c r="C72" s="4" t="n">
        <x:v>68</x:v>
      </x:c>
      <x:c r="D72" s="4" t="str">
        <x:v>IRP세액공제</x:v>
      </x:c>
      <x:c r="E72" s="4" t="str">
        <x:v>세부 검색어</x:v>
      </x:c>
      <x:c r="F72" s="4" t="n">
        <x:v>1350</x:v>
      </x:c>
      <x:c r="G72" s="4" t="n">
        <x:v>3990</x:v>
      </x:c>
      <x:c r="H72" s="13" t="n">
        <x:v>1350</x:v>
      </x:c>
      <x:c r="I72" s="13" t="n">
        <x:v>1350</x:v>
      </x:c>
      <x:c r="J72" s="13" t="n">
        <x:v>3990</x:v>
      </x:c>
      <x:c r="K72" s="13" t="n">
        <x:v>3990</x:v>
      </x:c>
      <x:c r="L72" s="13" t="n">
        <x:f>H72+J72</x:f>
        <x:v>5340</x:v>
      </x:c>
      <x:c r="M72" s="13" t="n">
        <x:f>I72+K72</x:f>
        <x:v>5340</x:v>
      </x:c>
      <x:c r="N72" s="13" t="n">
        <x:v>13166</x:v>
      </x:c>
      <x:c r="O72" s="13" t="n">
        <x:v>991</x:v>
      </x:c>
      <x:c r="P72" s="4" t="str">
        <x:v>이상(하한)</x:v>
      </x:c>
      <x:c r="Q72" s="15" t="n">
        <x:v>46269.34433755787</x:v>
      </x:c>
      <x:c r="R72" s="15" t="n">
        <x:v>46269.34983077546</x:v>
      </x:c>
      <x:c r="S72" s="4" t="str">
        <x:v>https://naver.github.io/searchad-apidoc/</x:v>
      </x:c>
      <x:c r="T72" s="4" t="str">
        <x:v>https://developers.naver.com/docs/serviceapi/search/blog/blog.md</x:v>
      </x:c>
      <x:c r="U72" s="4" t="str">
        <x:v>2026-08-05~2026-09-03</x:v>
      </x:c>
      <x:c r="V72" s="4" t="str"/>
    </x:row>
    <x:row r="73" ht="25" customHeight="1">
      <x:c r="A73" s="4" t="str">
        <x:v>K0069</x:v>
      </x:c>
      <x:c r="B73" s="4" t="str">
        <x:v>경제·비즈니스</x:v>
      </x:c>
      <x:c r="C73" s="4" t="n">
        <x:v>69</x:v>
      </x:c>
      <x:c r="D73" s="4" t="str">
        <x:v>연차개수계산기</x:v>
      </x:c>
      <x:c r="E73" s="4" t="str">
        <x:v>도구·신청 혼합형</x:v>
      </x:c>
      <x:c r="F73" s="4" t="n">
        <x:v>2700</x:v>
      </x:c>
      <x:c r="G73" s="4" t="n">
        <x:v>2540</x:v>
      </x:c>
      <x:c r="H73" s="13" t="n">
        <x:v>2700</x:v>
      </x:c>
      <x:c r="I73" s="13" t="n">
        <x:v>2700</x:v>
      </x:c>
      <x:c r="J73" s="13" t="n">
        <x:v>2540</x:v>
      </x:c>
      <x:c r="K73" s="13" t="n">
        <x:v>2540</x:v>
      </x:c>
      <x:c r="L73" s="13" t="n">
        <x:f>H73+J73</x:f>
        <x:v>5240</x:v>
      </x:c>
      <x:c r="M73" s="13" t="n">
        <x:f>I73+K73</x:f>
        <x:v>5240</x:v>
      </x:c>
      <x:c r="N73" s="13" t="n">
        <x:v>282</x:v>
      </x:c>
      <x:c r="O73" s="13" t="n">
        <x:v>21</x:v>
      </x:c>
      <x:c r="P73" s="4" t="str">
        <x:v>수집결과 내 집계</x:v>
      </x:c>
      <x:c r="Q73" s="15" t="n">
        <x:v>46269.344332291665</x:v>
      </x:c>
      <x:c r="R73" s="15" t="n">
        <x:v>46269.34979005787</x:v>
      </x:c>
      <x:c r="S73" s="4" t="str">
        <x:v>https://naver.github.io/searchad-apidoc/</x:v>
      </x:c>
      <x:c r="T73" s="4" t="str">
        <x:v>https://developers.naver.com/docs/serviceapi/search/blog/blog.md</x:v>
      </x:c>
      <x:c r="U73" s="4" t="str">
        <x:v>2026-08-05~2026-09-03</x:v>
      </x:c>
      <x:c r="V73" s="4" t="str"/>
    </x:row>
    <x:row r="74" ht="25" customHeight="1">
      <x:c r="A74" s="4" t="str">
        <x:v>K0070</x:v>
      </x:c>
      <x:c r="B74" s="4" t="str">
        <x:v>경제·비즈니스</x:v>
      </x:c>
      <x:c r="C74" s="4" t="n">
        <x:v>70</x:v>
      </x:c>
      <x:c r="D74" s="4" t="str">
        <x:v>소득세율표</x:v>
      </x:c>
      <x:c r="E74" s="4" t="str">
        <x:v>세부 검색어</x:v>
      </x:c>
      <x:c r="F74" s="4" t="n">
        <x:v>1200</x:v>
      </x:c>
      <x:c r="G74" s="4" t="n">
        <x:v>3940</x:v>
      </x:c>
      <x:c r="H74" s="13" t="n">
        <x:v>1200</x:v>
      </x:c>
      <x:c r="I74" s="13" t="n">
        <x:v>1200</x:v>
      </x:c>
      <x:c r="J74" s="13" t="n">
        <x:v>3940</x:v>
      </x:c>
      <x:c r="K74" s="13" t="n">
        <x:v>3940</x:v>
      </x:c>
      <x:c r="L74" s="13" t="n">
        <x:f>H74+J74</x:f>
        <x:v>5140</x:v>
      </x:c>
      <x:c r="M74" s="13" t="n">
        <x:f>I74+K74</x:f>
        <x:v>5140</x:v>
      </x:c>
      <x:c r="N74" s="13" t="n">
        <x:v>1491</x:v>
      </x:c>
      <x:c r="O74" s="13" t="n">
        <x:v>35</x:v>
      </x:c>
      <x:c r="P74" s="4" t="str">
        <x:v>수집결과 내 집계</x:v>
      </x:c>
      <x:c r="Q74" s="15" t="n">
        <x:v>46269.34433755787</x:v>
      </x:c>
      <x:c r="R74" s="15" t="n">
        <x:v>46269.35758740741</x:v>
      </x:c>
      <x:c r="S74" s="4" t="str">
        <x:v>https://naver.github.io/searchad-apidoc/</x:v>
      </x:c>
      <x:c r="T74" s="4" t="str">
        <x:v>https://developers.naver.com/docs/serviceapi/search/blog/blog.md</x:v>
      </x:c>
      <x:c r="U74" s="4" t="str">
        <x:v>2026-08-05~2026-09-03</x:v>
      </x:c>
      <x:c r="V74" s="4" t="str"/>
    </x:row>
    <x:row r="75" ht="25" customHeight="1">
      <x:c r="A75" s="4" t="str">
        <x:v>K0071</x:v>
      </x:c>
      <x:c r="B75" s="4" t="str">
        <x:v>경제·비즈니스</x:v>
      </x:c>
      <x:c r="C75" s="4" t="n">
        <x:v>71</x:v>
      </x:c>
      <x:c r="D75" s="4" t="str">
        <x:v>증여세기준</x:v>
      </x:c>
      <x:c r="E75" s="4" t="str">
        <x:v>세부 검색어</x:v>
      </x:c>
      <x:c r="F75" s="4" t="n">
        <x:v>820</x:v>
      </x:c>
      <x:c r="G75" s="4" t="n">
        <x:v>4270</x:v>
      </x:c>
      <x:c r="H75" s="13" t="n">
        <x:v>820</x:v>
      </x:c>
      <x:c r="I75" s="13" t="n">
        <x:v>820</x:v>
      </x:c>
      <x:c r="J75" s="13" t="n">
        <x:v>4270</x:v>
      </x:c>
      <x:c r="K75" s="13" t="n">
        <x:v>4270</x:v>
      </x:c>
      <x:c r="L75" s="13" t="n">
        <x:f>H75+J75</x:f>
        <x:v>5090</x:v>
      </x:c>
      <x:c r="M75" s="13" t="n">
        <x:f>I75+K75</x:f>
        <x:v>5090</x:v>
      </x:c>
      <x:c r="N75" s="13" t="n">
        <x:v>15196</x:v>
      </x:c>
      <x:c r="O75" s="13" t="n">
        <x:v>789</x:v>
      </x:c>
      <x:c r="P75" s="4" t="str">
        <x:v>수집결과 내 집계</x:v>
      </x:c>
      <x:c r="Q75" s="15" t="n">
        <x:v>46269.34432747685</x:v>
      </x:c>
      <x:c r="R75" s="15" t="n">
        <x:v>46269.34982538194</x:v>
      </x:c>
      <x:c r="S75" s="4" t="str">
        <x:v>https://naver.github.io/searchad-apidoc/</x:v>
      </x:c>
      <x:c r="T75" s="4" t="str">
        <x:v>https://developers.naver.com/docs/serviceapi/search/blog/blog.md</x:v>
      </x:c>
      <x:c r="U75" s="4" t="str">
        <x:v>2026-08-05~2026-09-03</x:v>
      </x:c>
      <x:c r="V75" s="4" t="str"/>
    </x:row>
    <x:row r="76" ht="25" customHeight="1">
      <x:c r="A76" s="4" t="str">
        <x:v>K0072</x:v>
      </x:c>
      <x:c r="B76" s="4" t="str">
        <x:v>경제·비즈니스</x:v>
      </x:c>
      <x:c r="C76" s="4" t="n">
        <x:v>72</x:v>
      </x:c>
      <x:c r="D76" s="4" t="str">
        <x:v>연금저축세액공제한도</x:v>
      </x:c>
      <x:c r="E76" s="4" t="str">
        <x:v>세부 검색어</x:v>
      </x:c>
      <x:c r="F76" s="4" t="n">
        <x:v>1280</x:v>
      </x:c>
      <x:c r="G76" s="4" t="n">
        <x:v>3800</x:v>
      </x:c>
      <x:c r="H76" s="13" t="n">
        <x:v>1280</x:v>
      </x:c>
      <x:c r="I76" s="13" t="n">
        <x:v>1280</x:v>
      </x:c>
      <x:c r="J76" s="13" t="n">
        <x:v>3800</x:v>
      </x:c>
      <x:c r="K76" s="13" t="n">
        <x:v>3800</x:v>
      </x:c>
      <x:c r="L76" s="13" t="n">
        <x:f>H76+J76</x:f>
        <x:v>5080</x:v>
      </x:c>
      <x:c r="M76" s="13" t="n">
        <x:f>I76+K76</x:f>
        <x:v>5080</x:v>
      </x:c>
      <x:c r="N76" s="13" t="n">
        <x:v>5261</x:v>
      </x:c>
      <x:c r="O76" s="13" t="n">
        <x:v>533</x:v>
      </x:c>
      <x:c r="P76" s="4" t="str">
        <x:v>수집결과 내 집계</x:v>
      </x:c>
      <x:c r="Q76" s="15" t="n">
        <x:v>46269.34433755787</x:v>
      </x:c>
      <x:c r="R76" s="15" t="n">
        <x:v>46269.34981773148</x:v>
      </x:c>
      <x:c r="S76" s="4" t="str">
        <x:v>https://naver.github.io/searchad-apidoc/</x:v>
      </x:c>
      <x:c r="T76" s="4" t="str">
        <x:v>https://developers.naver.com/docs/serviceapi/search/blog/blog.md</x:v>
      </x:c>
      <x:c r="U76" s="4" t="str">
        <x:v>2026-08-05~2026-09-03</x:v>
      </x:c>
      <x:c r="V76" s="4" t="str"/>
    </x:row>
    <x:row r="77" ht="25" customHeight="1">
      <x:c r="A77" s="4" t="str">
        <x:v>K0073</x:v>
      </x:c>
      <x:c r="B77" s="4" t="str">
        <x:v>경제·비즈니스</x:v>
      </x:c>
      <x:c r="C77" s="4" t="n">
        <x:v>73</x:v>
      </x:c>
      <x:c r="D77" s="4" t="str">
        <x:v>주휴수당계산</x:v>
      </x:c>
      <x:c r="E77" s="4" t="str">
        <x:v>세부 검색어</x:v>
      </x:c>
      <x:c r="F77" s="4" t="n">
        <x:v>1590</x:v>
      </x:c>
      <x:c r="G77" s="4" t="n">
        <x:v>3380</x:v>
      </x:c>
      <x:c r="H77" s="13" t="n">
        <x:v>1590</x:v>
      </x:c>
      <x:c r="I77" s="13" t="n">
        <x:v>1590</x:v>
      </x:c>
      <x:c r="J77" s="13" t="n">
        <x:v>3380</x:v>
      </x:c>
      <x:c r="K77" s="13" t="n">
        <x:v>3380</x:v>
      </x:c>
      <x:c r="L77" s="13" t="n">
        <x:f>H77+J77</x:f>
        <x:v>4970</x:v>
      </x:c>
      <x:c r="M77" s="13" t="n">
        <x:f>I77+K77</x:f>
        <x:v>4970</x:v>
      </x:c>
      <x:c r="N77" s="13" t="n">
        <x:v>8238</x:v>
      </x:c>
      <x:c r="O77" s="13" t="n">
        <x:v>432</x:v>
      </x:c>
      <x:c r="P77" s="4" t="str">
        <x:v>수집결과 내 집계</x:v>
      </x:c>
      <x:c r="Q77" s="15" t="n">
        <x:v>46269.344332291665</x:v>
      </x:c>
      <x:c r="R77" s="15" t="n">
        <x:v>46269.349840625</x:v>
      </x:c>
      <x:c r="S77" s="4" t="str">
        <x:v>https://naver.github.io/searchad-apidoc/</x:v>
      </x:c>
      <x:c r="T77" s="4" t="str">
        <x:v>https://developers.naver.com/docs/serviceapi/search/blog/blog.md</x:v>
      </x:c>
      <x:c r="U77" s="4" t="str">
        <x:v>2026-08-05~2026-09-03</x:v>
      </x:c>
      <x:c r="V77" s="4" t="str"/>
    </x:row>
    <x:row r="78" ht="25" customHeight="1">
      <x:c r="A78" s="4" t="str">
        <x:v>K0074</x:v>
      </x:c>
      <x:c r="B78" s="4" t="str">
        <x:v>경제·비즈니스</x:v>
      </x:c>
      <x:c r="C78" s="4" t="n">
        <x:v>74</x:v>
      </x:c>
      <x:c r="D78" s="4" t="str">
        <x:v>퇴직금IRP계좌개설</x:v>
      </x:c>
      <x:c r="E78" s="4" t="str">
        <x:v>세부 검색어</x:v>
      </x:c>
      <x:c r="F78" s="4" t="n">
        <x:v>1160</x:v>
      </x:c>
      <x:c r="G78" s="4" t="n">
        <x:v>3500</x:v>
      </x:c>
      <x:c r="H78" s="13" t="n">
        <x:v>1160</x:v>
      </x:c>
      <x:c r="I78" s="13" t="n">
        <x:v>1160</x:v>
      </x:c>
      <x:c r="J78" s="13" t="n">
        <x:v>3500</x:v>
      </x:c>
      <x:c r="K78" s="13" t="n">
        <x:v>3500</x:v>
      </x:c>
      <x:c r="L78" s="13" t="n">
        <x:f>H78+J78</x:f>
        <x:v>4660</x:v>
      </x:c>
      <x:c r="M78" s="13" t="n">
        <x:f>I78+K78</x:f>
        <x:v>4660</x:v>
      </x:c>
      <x:c r="N78" s="13" t="n">
        <x:v>2014</x:v>
      </x:c>
      <x:c r="O78" s="13" t="n">
        <x:v>80</x:v>
      </x:c>
      <x:c r="P78" s="4" t="str">
        <x:v>수집결과 내 집계</x:v>
      </x:c>
      <x:c r="Q78" s="15" t="n">
        <x:v>46269.34433755787</x:v>
      </x:c>
      <x:c r="R78" s="15" t="n">
        <x:v>46269.34983033565</x:v>
      </x:c>
      <x:c r="S78" s="4" t="str">
        <x:v>https://naver.github.io/searchad-apidoc/</x:v>
      </x:c>
      <x:c r="T78" s="4" t="str">
        <x:v>https://developers.naver.com/docs/serviceapi/search/blog/blog.md</x:v>
      </x:c>
      <x:c r="U78" s="4" t="str">
        <x:v>2026-08-05~2026-09-03</x:v>
      </x:c>
      <x:c r="V78" s="4" t="str"/>
    </x:row>
    <x:row r="79" ht="25" customHeight="1">
      <x:c r="A79" s="4" t="str">
        <x:v>K0075</x:v>
      </x:c>
      <x:c r="B79" s="4" t="str">
        <x:v>경제·비즈니스</x:v>
      </x:c>
      <x:c r="C79" s="4" t="n">
        <x:v>75</x:v>
      </x:c>
      <x:c r="D79" s="4" t="str">
        <x:v>전세보증보험가입조건</x:v>
      </x:c>
      <x:c r="E79" s="4" t="str">
        <x:v>세부 검색어</x:v>
      </x:c>
      <x:c r="F79" s="4" t="n">
        <x:v>1240</x:v>
      </x:c>
      <x:c r="G79" s="4" t="n">
        <x:v>3340</x:v>
      </x:c>
      <x:c r="H79" s="13" t="n">
        <x:v>1240</x:v>
      </x:c>
      <x:c r="I79" s="13" t="n">
        <x:v>1240</x:v>
      </x:c>
      <x:c r="J79" s="13" t="n">
        <x:v>3340</x:v>
      </x:c>
      <x:c r="K79" s="13" t="n">
        <x:v>3340</x:v>
      </x:c>
      <x:c r="L79" s="13" t="n">
        <x:f>H79+J79</x:f>
        <x:v>4580</x:v>
      </x:c>
      <x:c r="M79" s="13" t="n">
        <x:f>I79+K79</x:f>
        <x:v>4580</x:v>
      </x:c>
      <x:c r="N79" s="13" t="n">
        <x:v>4194</x:v>
      </x:c>
      <x:c r="O79" s="13" t="n">
        <x:v>343</x:v>
      </x:c>
      <x:c r="P79" s="4" t="str">
        <x:v>수집결과 내 집계</x:v>
      </x:c>
      <x:c r="Q79" s="15" t="n">
        <x:v>46269.34433755787</x:v>
      </x:c>
      <x:c r="R79" s="15" t="n">
        <x:v>46269.34984783565</x:v>
      </x:c>
      <x:c r="S79" s="4" t="str">
        <x:v>https://naver.github.io/searchad-apidoc/</x:v>
      </x:c>
      <x:c r="T79" s="4" t="str">
        <x:v>https://developers.naver.com/docs/serviceapi/search/blog/blog.md</x:v>
      </x:c>
      <x:c r="U79" s="4" t="str">
        <x:v>2026-08-05~2026-09-03</x:v>
      </x:c>
      <x:c r="V79" s="4" t="str"/>
    </x:row>
    <x:row r="80" ht="25" customHeight="1">
      <x:c r="A80" s="4" t="str">
        <x:v>K0076</x:v>
      </x:c>
      <x:c r="B80" s="4" t="str">
        <x:v>경제·비즈니스</x:v>
      </x:c>
      <x:c r="C80" s="4" t="n">
        <x:v>76</x:v>
      </x:c>
      <x:c r="D80" s="4" t="str">
        <x:v>내신용점수조회</x:v>
      </x:c>
      <x:c r="E80" s="4" t="str">
        <x:v>도구·신청 혼합형</x:v>
      </x:c>
      <x:c r="F80" s="4" t="n">
        <x:v>540</x:v>
      </x:c>
      <x:c r="G80" s="4" t="n">
        <x:v>3610</x:v>
      </x:c>
      <x:c r="H80" s="13" t="n">
        <x:v>540</x:v>
      </x:c>
      <x:c r="I80" s="13" t="n">
        <x:v>540</x:v>
      </x:c>
      <x:c r="J80" s="13" t="n">
        <x:v>3610</x:v>
      </x:c>
      <x:c r="K80" s="13" t="n">
        <x:v>3610</x:v>
      </x:c>
      <x:c r="L80" s="13" t="n">
        <x:f>H80+J80</x:f>
        <x:v>4150</x:v>
      </x:c>
      <x:c r="M80" s="13" t="n">
        <x:f>I80+K80</x:f>
        <x:v>4150</x:v>
      </x:c>
      <x:c r="N80" s="13" t="n">
        <x:v>1224</x:v>
      </x:c>
      <x:c r="O80" s="13" t="n">
        <x:v>130</x:v>
      </x:c>
      <x:c r="P80" s="4" t="str">
        <x:v>수집결과 내 집계</x:v>
      </x:c>
      <x:c r="Q80" s="15" t="n">
        <x:v>46269.344332291665</x:v>
      </x:c>
      <x:c r="R80" s="15" t="n">
        <x:v>46269.34983958333</x:v>
      </x:c>
      <x:c r="S80" s="4" t="str">
        <x:v>https://naver.github.io/searchad-apidoc/</x:v>
      </x:c>
      <x:c r="T80" s="4" t="str">
        <x:v>https://developers.naver.com/docs/serviceapi/search/blog/blog.md</x:v>
      </x:c>
      <x:c r="U80" s="4" t="str">
        <x:v>2026-08-05~2026-09-03</x:v>
      </x:c>
      <x:c r="V80" s="4" t="str"/>
    </x:row>
    <x:row r="81" ht="25" customHeight="1">
      <x:c r="A81" s="4" t="str">
        <x:v>K0077</x:v>
      </x:c>
      <x:c r="B81" s="4" t="str">
        <x:v>경제·비즈니스</x:v>
      </x:c>
      <x:c r="C81" s="4" t="n">
        <x:v>77</x:v>
      </x:c>
      <x:c r="D81" s="4" t="str">
        <x:v>아파트양도세계산기</x:v>
      </x:c>
      <x:c r="E81" s="4" t="str">
        <x:v>도구·신청 혼합형</x:v>
      </x:c>
      <x:c r="F81" s="4" t="n">
        <x:v>1100</x:v>
      </x:c>
      <x:c r="G81" s="4" t="n">
        <x:v>3000</x:v>
      </x:c>
      <x:c r="H81" s="13" t="n">
        <x:v>1100</x:v>
      </x:c>
      <x:c r="I81" s="13" t="n">
        <x:v>1100</x:v>
      </x:c>
      <x:c r="J81" s="13" t="n">
        <x:v>3000</x:v>
      </x:c>
      <x:c r="K81" s="13" t="n">
        <x:v>3000</x:v>
      </x:c>
      <x:c r="L81" s="13" t="n">
        <x:f>H81+J81</x:f>
        <x:v>4100</x:v>
      </x:c>
      <x:c r="M81" s="13" t="n">
        <x:f>I81+K81</x:f>
        <x:v>4100</x:v>
      </x:c>
      <x:c r="N81" s="13" t="n">
        <x:v>511</x:v>
      </x:c>
      <x:c r="O81" s="13" t="n">
        <x:v>18</x:v>
      </x:c>
      <x:c r="P81" s="4" t="str">
        <x:v>수집결과 내 집계</x:v>
      </x:c>
      <x:c r="Q81" s="15" t="n">
        <x:v>46269.34432747685</x:v>
      </x:c>
      <x:c r="R81" s="15" t="n">
        <x:v>46269.34984449074</x:v>
      </x:c>
      <x:c r="S81" s="4" t="str">
        <x:v>https://naver.github.io/searchad-apidoc/</x:v>
      </x:c>
      <x:c r="T81" s="4" t="str">
        <x:v>https://developers.naver.com/docs/serviceapi/search/blog/blog.md</x:v>
      </x:c>
      <x:c r="U81" s="4" t="str">
        <x:v>2026-08-05~2026-09-03</x:v>
      </x:c>
      <x:c r="V81" s="4" t="str"/>
    </x:row>
    <x:row r="82" ht="25" customHeight="1">
      <x:c r="A82" s="4" t="str">
        <x:v>K0078</x:v>
      </x:c>
      <x:c r="B82" s="4" t="str">
        <x:v>경제·비즈니스</x:v>
      </x:c>
      <x:c r="C82" s="4" t="n">
        <x:v>78</x:v>
      </x:c>
      <x:c r="D82" s="4" t="str">
        <x:v>연차계산법</x:v>
      </x:c>
      <x:c r="E82" s="4" t="str">
        <x:v>세부 검색어</x:v>
      </x:c>
      <x:c r="F82" s="4" t="n">
        <x:v>1350</x:v>
      </x:c>
      <x:c r="G82" s="4" t="n">
        <x:v>2680</x:v>
      </x:c>
      <x:c r="H82" s="13" t="n">
        <x:v>1350</x:v>
      </x:c>
      <x:c r="I82" s="13" t="n">
        <x:v>1350</x:v>
      </x:c>
      <x:c r="J82" s="13" t="n">
        <x:v>2680</x:v>
      </x:c>
      <x:c r="K82" s="13" t="n">
        <x:v>2680</x:v>
      </x:c>
      <x:c r="L82" s="13" t="n">
        <x:f>H82+J82</x:f>
        <x:v>4030</x:v>
      </x:c>
      <x:c r="M82" s="13" t="n">
        <x:f>I82+K82</x:f>
        <x:v>4030</x:v>
      </x:c>
      <x:c r="N82" s="13" t="n">
        <x:v>3474</x:v>
      </x:c>
      <x:c r="O82" s="13" t="n">
        <x:v>188</x:v>
      </x:c>
      <x:c r="P82" s="4" t="str">
        <x:v>수집결과 내 집계</x:v>
      </x:c>
      <x:c r="Q82" s="15" t="n">
        <x:v>46269.344332291665</x:v>
      </x:c>
      <x:c r="R82" s="15" t="n">
        <x:v>46269.3498499537</x:v>
      </x:c>
      <x:c r="S82" s="4" t="str">
        <x:v>https://naver.github.io/searchad-apidoc/</x:v>
      </x:c>
      <x:c r="T82" s="4" t="str">
        <x:v>https://developers.naver.com/docs/serviceapi/search/blog/blog.md</x:v>
      </x:c>
      <x:c r="U82" s="4" t="str">
        <x:v>2026-08-05~2026-09-03</x:v>
      </x:c>
      <x:c r="V82" s="4" t="str"/>
    </x:row>
    <x:row r="83" ht="25" customHeight="1">
      <x:c r="A83" s="4" t="str">
        <x:v>K0079</x:v>
      </x:c>
      <x:c r="B83" s="4" t="str">
        <x:v>경제·비즈니스</x:v>
      </x:c>
      <x:c r="C83" s="4" t="n">
        <x:v>79</x:v>
      </x:c>
      <x:c r="D83" s="4" t="str">
        <x:v>연차수당지급기준</x:v>
      </x:c>
      <x:c r="E83" s="4" t="str">
        <x:v>세부 검색어</x:v>
      </x:c>
      <x:c r="F83" s="4" t="n">
        <x:v>1410</x:v>
      </x:c>
      <x:c r="G83" s="4" t="n">
        <x:v>2540</x:v>
      </x:c>
      <x:c r="H83" s="13" t="n">
        <x:v>1410</x:v>
      </x:c>
      <x:c r="I83" s="13" t="n">
        <x:v>1410</x:v>
      </x:c>
      <x:c r="J83" s="13" t="n">
        <x:v>2540</x:v>
      </x:c>
      <x:c r="K83" s="13" t="n">
        <x:v>2540</x:v>
      </x:c>
      <x:c r="L83" s="13" t="n">
        <x:f>H83+J83</x:f>
        <x:v>3950</x:v>
      </x:c>
      <x:c r="M83" s="13" t="n">
        <x:f>I83+K83</x:f>
        <x:v>3950</x:v>
      </x:c>
      <x:c r="N83" s="13" t="n">
        <x:v>2408</x:v>
      </x:c>
      <x:c r="O83" s="13" t="n">
        <x:v>96</x:v>
      </x:c>
      <x:c r="P83" s="4" t="str">
        <x:v>수집결과 내 집계</x:v>
      </x:c>
      <x:c r="Q83" s="15" t="n">
        <x:v>46269.344332291665</x:v>
      </x:c>
      <x:c r="R83" s="15" t="n">
        <x:v>46269.34984902778</x:v>
      </x:c>
      <x:c r="S83" s="4" t="str">
        <x:v>https://naver.github.io/searchad-apidoc/</x:v>
      </x:c>
      <x:c r="T83" s="4" t="str">
        <x:v>https://developers.naver.com/docs/serviceapi/search/blog/blog.md</x:v>
      </x:c>
      <x:c r="U83" s="4" t="str">
        <x:v>2026-08-05~2026-09-03</x:v>
      </x:c>
      <x:c r="V83" s="4" t="str"/>
    </x:row>
    <x:row r="84" ht="25" customHeight="1">
      <x:c r="A84" s="4" t="str">
        <x:v>K0080</x:v>
      </x:c>
      <x:c r="B84" s="4" t="str">
        <x:v>경제·비즈니스</x:v>
      </x:c>
      <x:c r="C84" s="4" t="n">
        <x:v>80</x:v>
      </x:c>
      <x:c r="D84" s="4" t="str">
        <x:v>퇴직연금해지</x:v>
      </x:c>
      <x:c r="E84" s="4" t="str">
        <x:v>세부 검색어</x:v>
      </x:c>
      <x:c r="F84" s="4" t="n">
        <x:v>660</x:v>
      </x:c>
      <x:c r="G84" s="4" t="n">
        <x:v>3000</x:v>
      </x:c>
      <x:c r="H84" s="13" t="n">
        <x:v>660</x:v>
      </x:c>
      <x:c r="I84" s="13" t="n">
        <x:v>660</x:v>
      </x:c>
      <x:c r="J84" s="13" t="n">
        <x:v>3000</x:v>
      </x:c>
      <x:c r="K84" s="13" t="n">
        <x:v>3000</x:v>
      </x:c>
      <x:c r="L84" s="13" t="n">
        <x:f>H84+J84</x:f>
        <x:v>3660</x:v>
      </x:c>
      <x:c r="M84" s="13" t="n">
        <x:f>I84+K84</x:f>
        <x:v>3660</x:v>
      </x:c>
      <x:c r="N84" s="13" t="n">
        <x:v>4893</x:v>
      </x:c>
      <x:c r="O84" s="13" t="n">
        <x:v>137</x:v>
      </x:c>
      <x:c r="P84" s="4" t="str">
        <x:v>수집결과 내 집계</x:v>
      </x:c>
      <x:c r="Q84" s="15" t="n">
        <x:v>46269.34433755787</x:v>
      </x:c>
      <x:c r="R84" s="15" t="n">
        <x:v>46269.34985675926</x:v>
      </x:c>
      <x:c r="S84" s="4" t="str">
        <x:v>https://naver.github.io/searchad-apidoc/</x:v>
      </x:c>
      <x:c r="T84" s="4" t="str">
        <x:v>https://developers.naver.com/docs/serviceapi/search/blog/blog.md</x:v>
      </x:c>
      <x:c r="U84" s="4" t="str">
        <x:v>2026-08-05~2026-09-03</x:v>
      </x:c>
      <x:c r="V84" s="4" t="str"/>
    </x:row>
    <x:row r="85" ht="25" customHeight="1">
      <x:c r="A85" s="4" t="str">
        <x:v>K0081</x:v>
      </x:c>
      <x:c r="B85" s="4" t="str">
        <x:v>경제·비즈니스</x:v>
      </x:c>
      <x:c r="C85" s="4" t="n">
        <x:v>81</x:v>
      </x:c>
      <x:c r="D85" s="4" t="str">
        <x:v>연차계산</x:v>
      </x:c>
      <x:c r="E85" s="4" t="str">
        <x:v>세부 검색어</x:v>
      </x:c>
      <x:c r="F85" s="4" t="n">
        <x:v>2090</x:v>
      </x:c>
      <x:c r="G85" s="4" t="n">
        <x:v>1510</x:v>
      </x:c>
      <x:c r="H85" s="13" t="n">
        <x:v>2090</x:v>
      </x:c>
      <x:c r="I85" s="13" t="n">
        <x:v>2090</x:v>
      </x:c>
      <x:c r="J85" s="13" t="n">
        <x:v>1510</x:v>
      </x:c>
      <x:c r="K85" s="13" t="n">
        <x:v>1510</x:v>
      </x:c>
      <x:c r="L85" s="13" t="n">
        <x:f>H85+J85</x:f>
        <x:v>3600</x:v>
      </x:c>
      <x:c r="M85" s="13" t="n">
        <x:f>I85+K85</x:f>
        <x:v>3600</x:v>
      </x:c>
      <x:c r="N85" s="13" t="n">
        <x:v>11110</x:v>
      </x:c>
      <x:c r="O85" s="13" t="n">
        <x:v>614</x:v>
      </x:c>
      <x:c r="P85" s="4" t="str">
        <x:v>수집결과 내 집계</x:v>
      </x:c>
      <x:c r="Q85" s="15" t="n">
        <x:v>46269.344332291665</x:v>
      </x:c>
      <x:c r="R85" s="15" t="n">
        <x:v>46269.34988262731</x:v>
      </x:c>
      <x:c r="S85" s="4" t="str">
        <x:v>https://naver.github.io/searchad-apidoc/</x:v>
      </x:c>
      <x:c r="T85" s="4" t="str">
        <x:v>https://developers.naver.com/docs/serviceapi/search/blog/blog.md</x:v>
      </x:c>
      <x:c r="U85" s="4" t="str">
        <x:v>2026-08-05~2026-09-03</x:v>
      </x:c>
      <x:c r="V85" s="4" t="str"/>
    </x:row>
    <x:row r="86" ht="25" customHeight="1">
      <x:c r="A86" s="4" t="str">
        <x:v>K0082</x:v>
      </x:c>
      <x:c r="B86" s="4" t="str">
        <x:v>경제·비즈니스</x:v>
      </x:c>
      <x:c r="C86" s="4" t="n">
        <x:v>82</x:v>
      </x:c>
      <x:c r="D86" s="4" t="str">
        <x:v>실업급여계산</x:v>
      </x:c>
      <x:c r="E86" s="4" t="str">
        <x:v>세부 검색어</x:v>
      </x:c>
      <x:c r="F86" s="4" t="n">
        <x:v>1360</x:v>
      </x:c>
      <x:c r="G86" s="4" t="n">
        <x:v>2160</x:v>
      </x:c>
      <x:c r="H86" s="13" t="n">
        <x:v>1360</x:v>
      </x:c>
      <x:c r="I86" s="13" t="n">
        <x:v>1360</x:v>
      </x:c>
      <x:c r="J86" s="13" t="n">
        <x:v>2160</x:v>
      </x:c>
      <x:c r="K86" s="13" t="n">
        <x:v>2160</x:v>
      </x:c>
      <x:c r="L86" s="13" t="n">
        <x:f>H86+J86</x:f>
        <x:v>3520</x:v>
      </x:c>
      <x:c r="M86" s="13" t="n">
        <x:f>I86+K86</x:f>
        <x:v>3520</x:v>
      </x:c>
      <x:c r="N86" s="13" t="n">
        <x:v>5801</x:v>
      </x:c>
      <x:c r="O86" s="13" t="n">
        <x:v>663</x:v>
      </x:c>
      <x:c r="P86" s="4" t="str">
        <x:v>수집결과 내 집계</x:v>
      </x:c>
      <x:c r="Q86" s="15" t="n">
        <x:v>46269.344322453704</x:v>
      </x:c>
      <x:c r="R86" s="15" t="n">
        <x:v>46269.34988288194</x:v>
      </x:c>
      <x:c r="S86" s="4" t="str">
        <x:v>https://naver.github.io/searchad-apidoc/</x:v>
      </x:c>
      <x:c r="T86" s="4" t="str">
        <x:v>https://developers.naver.com/docs/serviceapi/search/blog/blog.md</x:v>
      </x:c>
      <x:c r="U86" s="4" t="str">
        <x:v>2026-08-05~2026-09-03</x:v>
      </x:c>
      <x:c r="V86" s="4" t="str"/>
    </x:row>
    <x:row r="87" ht="25" customHeight="1">
      <x:c r="A87" s="4" t="str">
        <x:v>K0083</x:v>
      </x:c>
      <x:c r="B87" s="4" t="str">
        <x:v>경제·비즈니스</x:v>
      </x:c>
      <x:c r="C87" s="4" t="n">
        <x:v>83</x:v>
      </x:c>
      <x:c r="D87" s="4" t="str">
        <x:v>증여신고</x:v>
      </x:c>
      <x:c r="E87" s="4" t="str">
        <x:v>세부 검색어</x:v>
      </x:c>
      <x:c r="F87" s="4" t="n">
        <x:v>2010</x:v>
      </x:c>
      <x:c r="G87" s="4" t="n">
        <x:v>1450</x:v>
      </x:c>
      <x:c r="H87" s="13" t="n">
        <x:v>2010</x:v>
      </x:c>
      <x:c r="I87" s="13" t="n">
        <x:v>2010</x:v>
      </x:c>
      <x:c r="J87" s="13" t="n">
        <x:v>1450</x:v>
      </x:c>
      <x:c r="K87" s="13" t="n">
        <x:v>1450</x:v>
      </x:c>
      <x:c r="L87" s="13" t="n">
        <x:f>H87+J87</x:f>
        <x:v>3460</x:v>
      </x:c>
      <x:c r="M87" s="13" t="n">
        <x:f>I87+K87</x:f>
        <x:v>3460</x:v>
      </x:c>
      <x:c r="N87" s="13" t="n">
        <x:v>28083</x:v>
      </x:c>
      <x:c r="O87" s="13" t="n">
        <x:v>993</x:v>
      </x:c>
      <x:c r="P87" s="4" t="str">
        <x:v>이상(하한)</x:v>
      </x:c>
      <x:c r="Q87" s="15" t="n">
        <x:v>46269.34432747685</x:v>
      </x:c>
      <x:c r="R87" s="15" t="n">
        <x:v>46269.349913067126</x:v>
      </x:c>
      <x:c r="S87" s="4" t="str">
        <x:v>https://naver.github.io/searchad-apidoc/</x:v>
      </x:c>
      <x:c r="T87" s="4" t="str">
        <x:v>https://developers.naver.com/docs/serviceapi/search/blog/blog.md</x:v>
      </x:c>
      <x:c r="U87" s="4" t="str">
        <x:v>2026-08-05~2026-09-03</x:v>
      </x:c>
      <x:c r="V87" s="4" t="str"/>
    </x:row>
    <x:row r="88" ht="25" customHeight="1">
      <x:c r="A88" s="4" t="str">
        <x:v>K0084</x:v>
      </x:c>
      <x:c r="B88" s="4" t="str">
        <x:v>경제·비즈니스</x:v>
      </x:c>
      <x:c r="C88" s="4" t="n">
        <x:v>84</x:v>
      </x:c>
      <x:c r="D88" s="4" t="str">
        <x:v>상속세신고</x:v>
      </x:c>
      <x:c r="E88" s="4" t="str">
        <x:v>세부 검색어</x:v>
      </x:c>
      <x:c r="F88" s="4" t="n">
        <x:v>910</x:v>
      </x:c>
      <x:c r="G88" s="4" t="n">
        <x:v>2540</x:v>
      </x:c>
      <x:c r="H88" s="13" t="n">
        <x:v>910</x:v>
      </x:c>
      <x:c r="I88" s="13" t="n">
        <x:v>910</x:v>
      </x:c>
      <x:c r="J88" s="13" t="n">
        <x:v>2540</x:v>
      </x:c>
      <x:c r="K88" s="13" t="n">
        <x:v>2540</x:v>
      </x:c>
      <x:c r="L88" s="13" t="n">
        <x:f>H88+J88</x:f>
        <x:v>3450</x:v>
      </x:c>
      <x:c r="M88" s="13" t="n">
        <x:f>I88+K88</x:f>
        <x:v>3450</x:v>
      </x:c>
      <x:c r="N88" s="13" t="n">
        <x:v>29063</x:v>
      </x:c>
      <x:c r="O88" s="13" t="n">
        <x:v>992</x:v>
      </x:c>
      <x:c r="P88" s="4" t="str">
        <x:v>이상(하한)</x:v>
      </x:c>
      <x:c r="Q88" s="15" t="n">
        <x:v>46269.34432747685</x:v>
      </x:c>
      <x:c r="R88" s="15" t="n">
        <x:v>46269.34993863426</x:v>
      </x:c>
      <x:c r="S88" s="4" t="str">
        <x:v>https://naver.github.io/searchad-apidoc/</x:v>
      </x:c>
      <x:c r="T88" s="4" t="str">
        <x:v>https://developers.naver.com/docs/serviceapi/search/blog/blog.md</x:v>
      </x:c>
      <x:c r="U88" s="4" t="str">
        <x:v>2026-08-05~2026-09-03</x:v>
      </x:c>
      <x:c r="V88" s="4" t="str"/>
    </x:row>
    <x:row r="89" ht="25" customHeight="1">
      <x:c r="A89" s="4" t="str">
        <x:v>K0085</x:v>
      </x:c>
      <x:c r="B89" s="4" t="str">
        <x:v>경제·비즈니스</x:v>
      </x:c>
      <x:c r="C89" s="4" t="n">
        <x:v>85</x:v>
      </x:c>
      <x:c r="D89" s="4" t="str">
        <x:v>개인사업자폐업신고</x:v>
      </x:c>
      <x:c r="E89" s="4" t="str">
        <x:v>세부 검색어</x:v>
      </x:c>
      <x:c r="F89" s="4" t="n">
        <x:v>1230</x:v>
      </x:c>
      <x:c r="G89" s="4" t="n">
        <x:v>2190</x:v>
      </x:c>
      <x:c r="H89" s="13" t="n">
        <x:v>1230</x:v>
      </x:c>
      <x:c r="I89" s="13" t="n">
        <x:v>1230</x:v>
      </x:c>
      <x:c r="J89" s="13" t="n">
        <x:v>2190</x:v>
      </x:c>
      <x:c r="K89" s="13" t="n">
        <x:v>2190</x:v>
      </x:c>
      <x:c r="L89" s="13" t="n">
        <x:f>H89+J89</x:f>
        <x:v>3420</x:v>
      </x:c>
      <x:c r="M89" s="13" t="n">
        <x:f>I89+K89</x:f>
        <x:v>3420</x:v>
      </x:c>
      <x:c r="N89" s="13" t="n">
        <x:v>2221</x:v>
      </x:c>
      <x:c r="O89" s="13" t="n">
        <x:v>70</x:v>
      </x:c>
      <x:c r="P89" s="4" t="str">
        <x:v>수집결과 내 집계</x:v>
      </x:c>
      <x:c r="Q89" s="15" t="n">
        <x:v>46269.34432747685</x:v>
      </x:c>
      <x:c r="R89" s="15" t="n">
        <x:v>46269.34988760416</x:v>
      </x:c>
      <x:c r="S89" s="4" t="str">
        <x:v>https://naver.github.io/searchad-apidoc/</x:v>
      </x:c>
      <x:c r="T89" s="4" t="str">
        <x:v>https://developers.naver.com/docs/serviceapi/search/blog/blog.md</x:v>
      </x:c>
      <x:c r="U89" s="4" t="str">
        <x:v>2026-08-05~2026-09-03</x:v>
      </x:c>
      <x:c r="V89" s="4" t="str"/>
    </x:row>
    <x:row r="90" ht="25" customHeight="1">
      <x:c r="A90" s="4" t="str">
        <x:v>K0086</x:v>
      </x:c>
      <x:c r="B90" s="4" t="str">
        <x:v>경제·비즈니스</x:v>
      </x:c>
      <x:c r="C90" s="4" t="n">
        <x:v>86</x:v>
      </x:c>
      <x:c r="D90" s="4" t="str">
        <x:v>연금저축계좌개설</x:v>
      </x:c>
      <x:c r="E90" s="4" t="str">
        <x:v>세부 검색어</x:v>
      </x:c>
      <x:c r="F90" s="4" t="n">
        <x:v>770</x:v>
      </x:c>
      <x:c r="G90" s="4" t="n">
        <x:v>2640</x:v>
      </x:c>
      <x:c r="H90" s="13" t="n">
        <x:v>770</x:v>
      </x:c>
      <x:c r="I90" s="13" t="n">
        <x:v>770</x:v>
      </x:c>
      <x:c r="J90" s="13" t="n">
        <x:v>2640</x:v>
      </x:c>
      <x:c r="K90" s="13" t="n">
        <x:v>2640</x:v>
      </x:c>
      <x:c r="L90" s="13" t="n">
        <x:f>H90+J90</x:f>
        <x:v>3410</x:v>
      </x:c>
      <x:c r="M90" s="13" t="n">
        <x:f>I90+K90</x:f>
        <x:v>3410</x:v>
      </x:c>
      <x:c r="N90" s="13" t="n">
        <x:v>4526</x:v>
      </x:c>
      <x:c r="O90" s="13" t="n">
        <x:v>176</x:v>
      </x:c>
      <x:c r="P90" s="4" t="str">
        <x:v>수집결과 내 집계</x:v>
      </x:c>
      <x:c r="Q90" s="15" t="n">
        <x:v>46269.34433755787</x:v>
      </x:c>
      <x:c r="R90" s="15" t="n">
        <x:v>46269.349896782405</x:v>
      </x:c>
      <x:c r="S90" s="4" t="str">
        <x:v>https://naver.github.io/searchad-apidoc/</x:v>
      </x:c>
      <x:c r="T90" s="4" t="str">
        <x:v>https://developers.naver.com/docs/serviceapi/search/blog/blog.md</x:v>
      </x:c>
      <x:c r="U90" s="4" t="str">
        <x:v>2026-08-05~2026-09-03</x:v>
      </x:c>
      <x:c r="V90" s="4" t="str"/>
    </x:row>
    <x:row r="91" ht="25" customHeight="1">
      <x:c r="A91" s="4" t="str">
        <x:v>K0087</x:v>
      </x:c>
      <x:c r="B91" s="4" t="str">
        <x:v>경제·비즈니스</x:v>
      </x:c>
      <x:c r="C91" s="4" t="n">
        <x:v>87</x:v>
      </x:c>
      <x:c r="D91" s="4" t="str">
        <x:v>퇴직금세금계산기</x:v>
      </x:c>
      <x:c r="E91" s="4" t="str">
        <x:v>도구·신청 혼합형</x:v>
      </x:c>
      <x:c r="F91" s="4" t="n">
        <x:v>1100</x:v>
      </x:c>
      <x:c r="G91" s="4" t="n">
        <x:v>2280</x:v>
      </x:c>
      <x:c r="H91" s="13" t="n">
        <x:v>1100</x:v>
      </x:c>
      <x:c r="I91" s="13" t="n">
        <x:v>1100</x:v>
      </x:c>
      <x:c r="J91" s="13" t="n">
        <x:v>2280</x:v>
      </x:c>
      <x:c r="K91" s="13" t="n">
        <x:v>2280</x:v>
      </x:c>
      <x:c r="L91" s="13" t="n">
        <x:f>H91+J91</x:f>
        <x:v>3380</x:v>
      </x:c>
      <x:c r="M91" s="13" t="n">
        <x:f>I91+K91</x:f>
        <x:v>3380</x:v>
      </x:c>
      <x:c r="N91" s="13" t="n">
        <x:v>945</x:v>
      </x:c>
      <x:c r="O91" s="13" t="n">
        <x:v>60</x:v>
      </x:c>
      <x:c r="P91" s="4" t="str">
        <x:v>수집결과 내 집계</x:v>
      </x:c>
      <x:c r="Q91" s="15" t="n">
        <x:v>46269.34433755787</x:v>
      </x:c>
      <x:c r="R91" s="15" t="n">
        <x:v>46269.34990153935</x:v>
      </x:c>
      <x:c r="S91" s="4" t="str">
        <x:v>https://naver.github.io/searchad-apidoc/</x:v>
      </x:c>
      <x:c r="T91" s="4" t="str">
        <x:v>https://developers.naver.com/docs/serviceapi/search/blog/blog.md</x:v>
      </x:c>
      <x:c r="U91" s="4" t="str">
        <x:v>2026-08-05~2026-09-03</x:v>
      </x:c>
      <x:c r="V91" s="4" t="str"/>
    </x:row>
    <x:row r="92" ht="25" customHeight="1">
      <x:c r="A92" s="4" t="str">
        <x:v>K0088</x:v>
      </x:c>
      <x:c r="B92" s="4" t="str">
        <x:v>경제·비즈니스</x:v>
      </x:c>
      <x:c r="C92" s="4" t="n">
        <x:v>88</x:v>
      </x:c>
      <x:c r="D92" s="4" t="str">
        <x:v>연금저축세액공제</x:v>
      </x:c>
      <x:c r="E92" s="4" t="str">
        <x:v>세부 검색어</x:v>
      </x:c>
      <x:c r="F92" s="4" t="n">
        <x:v>870</x:v>
      </x:c>
      <x:c r="G92" s="4" t="n">
        <x:v>2470</x:v>
      </x:c>
      <x:c r="H92" s="13" t="n">
        <x:v>870</x:v>
      </x:c>
      <x:c r="I92" s="13" t="n">
        <x:v>870</x:v>
      </x:c>
      <x:c r="J92" s="13" t="n">
        <x:v>2470</x:v>
      </x:c>
      <x:c r="K92" s="13" t="n">
        <x:v>2470</x:v>
      </x:c>
      <x:c r="L92" s="13" t="n">
        <x:f>H92+J92</x:f>
        <x:v>3340</x:v>
      </x:c>
      <x:c r="M92" s="13" t="n">
        <x:f>I92+K92</x:f>
        <x:v>3340</x:v>
      </x:c>
      <x:c r="N92" s="13" t="n">
        <x:v>18131</x:v>
      </x:c>
      <x:c r="O92" s="13" t="n">
        <x:v>988</x:v>
      </x:c>
      <x:c r="P92" s="4" t="str">
        <x:v>이상(하한)</x:v>
      </x:c>
      <x:c r="Q92" s="15" t="n">
        <x:v>46269.34433755787</x:v>
      </x:c>
      <x:c r="R92" s="15" t="n">
        <x:v>46269.349956087965</x:v>
      </x:c>
      <x:c r="S92" s="4" t="str">
        <x:v>https://naver.github.io/searchad-apidoc/</x:v>
      </x:c>
      <x:c r="T92" s="4" t="str">
        <x:v>https://developers.naver.com/docs/serviceapi/search/blog/blog.md</x:v>
      </x:c>
      <x:c r="U92" s="4" t="str">
        <x:v>2026-08-05~2026-09-03</x:v>
      </x:c>
      <x:c r="V92" s="4" t="str"/>
    </x:row>
    <x:row r="93" ht="25" customHeight="1">
      <x:c r="A93" s="4" t="str">
        <x:v>K0089</x:v>
      </x:c>
      <x:c r="B93" s="4" t="str">
        <x:v>경제·비즈니스</x:v>
      </x:c>
      <x:c r="C93" s="4" t="n">
        <x:v>89</x:v>
      </x:c>
      <x:c r="D93" s="4" t="str">
        <x:v>부부증여한도</x:v>
      </x:c>
      <x:c r="E93" s="4" t="str">
        <x:v>세부 검색어</x:v>
      </x:c>
      <x:c r="F93" s="4" t="n">
        <x:v>560</x:v>
      </x:c>
      <x:c r="G93" s="4" t="n">
        <x:v>2720</x:v>
      </x:c>
      <x:c r="H93" s="13" t="n">
        <x:v>560</x:v>
      </x:c>
      <x:c r="I93" s="13" t="n">
        <x:v>560</x:v>
      </x:c>
      <x:c r="J93" s="13" t="n">
        <x:v>2720</x:v>
      </x:c>
      <x:c r="K93" s="13" t="n">
        <x:v>2720</x:v>
      </x:c>
      <x:c r="L93" s="13" t="n">
        <x:f>H93+J93</x:f>
        <x:v>3280</x:v>
      </x:c>
      <x:c r="M93" s="13" t="n">
        <x:f>I93+K93</x:f>
        <x:v>3280</x:v>
      </x:c>
      <x:c r="N93" s="13" t="n">
        <x:v>894</x:v>
      </x:c>
      <x:c r="O93" s="13" t="n">
        <x:v>27</x:v>
      </x:c>
      <x:c r="P93" s="4" t="str">
        <x:v>수집결과 내 집계</x:v>
      </x:c>
      <x:c r="Q93" s="15" t="n">
        <x:v>46269.34432747685</x:v>
      </x:c>
      <x:c r="R93" s="15" t="n">
        <x:v>46269.34991783565</x:v>
      </x:c>
      <x:c r="S93" s="4" t="str">
        <x:v>https://naver.github.io/searchad-apidoc/</x:v>
      </x:c>
      <x:c r="T93" s="4" t="str">
        <x:v>https://developers.naver.com/docs/serviceapi/search/blog/blog.md</x:v>
      </x:c>
      <x:c r="U93" s="4" t="str">
        <x:v>2026-08-05~2026-09-03</x:v>
      </x:c>
      <x:c r="V93" s="4" t="str"/>
    </x:row>
    <x:row r="94" ht="25" customHeight="1">
      <x:c r="A94" s="4" t="str">
        <x:v>K0090</x:v>
      </x:c>
      <x:c r="B94" s="4" t="str">
        <x:v>경제·비즈니스</x:v>
      </x:c>
      <x:c r="C94" s="4" t="n">
        <x:v>90</x:v>
      </x:c>
      <x:c r="D94" s="4" t="str">
        <x:v>연금계산기</x:v>
      </x:c>
      <x:c r="E94" s="4" t="str">
        <x:v>도구·신청 혼합형</x:v>
      </x:c>
      <x:c r="F94" s="4" t="n">
        <x:v>780</x:v>
      </x:c>
      <x:c r="G94" s="4" t="n">
        <x:v>2210</x:v>
      </x:c>
      <x:c r="H94" s="13" t="n">
        <x:v>780</x:v>
      </x:c>
      <x:c r="I94" s="13" t="n">
        <x:v>780</x:v>
      </x:c>
      <x:c r="J94" s="13" t="n">
        <x:v>2210</x:v>
      </x:c>
      <x:c r="K94" s="13" t="n">
        <x:v>2210</x:v>
      </x:c>
      <x:c r="L94" s="13" t="n">
        <x:f>H94+J94</x:f>
        <x:v>2990</x:v>
      </x:c>
      <x:c r="M94" s="13" t="n">
        <x:f>I94+K94</x:f>
        <x:v>2990</x:v>
      </x:c>
      <x:c r="N94" s="13" t="n">
        <x:v>5353</x:v>
      </x:c>
      <x:c r="O94" s="13" t="n">
        <x:v>358</x:v>
      </x:c>
      <x:c r="P94" s="4" t="str">
        <x:v>수집결과 내 집계</x:v>
      </x:c>
      <x:c r="Q94" s="15" t="n">
        <x:v>46269.34433755787</x:v>
      </x:c>
      <x:c r="R94" s="15" t="n">
        <x:v>46269.34993571759</x:v>
      </x:c>
      <x:c r="S94" s="4" t="str">
        <x:v>https://naver.github.io/searchad-apidoc/</x:v>
      </x:c>
      <x:c r="T94" s="4" t="str">
        <x:v>https://developers.naver.com/docs/serviceapi/search/blog/blog.md</x:v>
      </x:c>
      <x:c r="U94" s="4" t="str">
        <x:v>2026-08-05~2026-09-03</x:v>
      </x:c>
      <x:c r="V94" s="4" t="str"/>
    </x:row>
    <x:row r="95" ht="25" customHeight="1">
      <x:c r="A95" s="4" t="str">
        <x:v>K0091</x:v>
      </x:c>
      <x:c r="B95" s="4" t="str">
        <x:v>경제·비즈니스</x:v>
      </x:c>
      <x:c r="C95" s="4" t="n">
        <x:v>91</x:v>
      </x:c>
      <x:c r="D95" s="4" t="str">
        <x:v>자진퇴사실업급여조건</x:v>
      </x:c>
      <x:c r="E95" s="4" t="str">
        <x:v>세부 검색어</x:v>
      </x:c>
      <x:c r="F95" s="4" t="n">
        <x:v>1040</x:v>
      </x:c>
      <x:c r="G95" s="4" t="n">
        <x:v>1840</x:v>
      </x:c>
      <x:c r="H95" s="13" t="n">
        <x:v>1040</x:v>
      </x:c>
      <x:c r="I95" s="13" t="n">
        <x:v>1040</x:v>
      </x:c>
      <x:c r="J95" s="13" t="n">
        <x:v>1840</x:v>
      </x:c>
      <x:c r="K95" s="13" t="n">
        <x:v>1840</x:v>
      </x:c>
      <x:c r="L95" s="13" t="n">
        <x:f>H95+J95</x:f>
        <x:v>2880</x:v>
      </x:c>
      <x:c r="M95" s="13" t="n">
        <x:f>I95+K95</x:f>
        <x:v>2880</x:v>
      </x:c>
      <x:c r="N95" s="13" t="n">
        <x:v>3241</x:v>
      </x:c>
      <x:c r="O95" s="13" t="n">
        <x:v>948</x:v>
      </x:c>
      <x:c r="P95" s="4" t="str">
        <x:v>수집결과 내 집계</x:v>
      </x:c>
      <x:c r="Q95" s="15" t="n">
        <x:v>46269.3443174537</x:v>
      </x:c>
      <x:c r="R95" s="15" t="n">
        <x:v>46269.349984953704</x:v>
      </x:c>
      <x:c r="S95" s="4" t="str">
        <x:v>https://naver.github.io/searchad-apidoc/</x:v>
      </x:c>
      <x:c r="T95" s="4" t="str">
        <x:v>https://developers.naver.com/docs/serviceapi/search/blog/blog.md</x:v>
      </x:c>
      <x:c r="U95" s="4" t="str">
        <x:v>2026-08-05~2026-09-03</x:v>
      </x:c>
      <x:c r="V95" s="4" t="str">
        <x:v>자진퇴사 실업급여 조건</x:v>
      </x:c>
    </x:row>
    <x:row r="96" ht="25" customHeight="1">
      <x:c r="A96" s="4" t="str">
        <x:v>K0092</x:v>
      </x:c>
      <x:c r="B96" s="4" t="str">
        <x:v>경제·비즈니스</x:v>
      </x:c>
      <x:c r="C96" s="4" t="n">
        <x:v>92</x:v>
      </x:c>
      <x:c r="D96" s="4" t="str">
        <x:v>증여세계산</x:v>
      </x:c>
      <x:c r="E96" s="4" t="str">
        <x:v>세부 검색어</x:v>
      </x:c>
      <x:c r="F96" s="4" t="n">
        <x:v>850</x:v>
      </x:c>
      <x:c r="G96" s="4" t="n">
        <x:v>1760</x:v>
      </x:c>
      <x:c r="H96" s="13" t="n">
        <x:v>850</x:v>
      </x:c>
      <x:c r="I96" s="13" t="n">
        <x:v>850</x:v>
      </x:c>
      <x:c r="J96" s="13" t="n">
        <x:v>1760</x:v>
      </x:c>
      <x:c r="K96" s="13" t="n">
        <x:v>1760</x:v>
      </x:c>
      <x:c r="L96" s="13" t="n">
        <x:f>H96+J96</x:f>
        <x:v>2610</x:v>
      </x:c>
      <x:c r="M96" s="13" t="n">
        <x:f>I96+K96</x:f>
        <x:v>2610</x:v>
      </x:c>
      <x:c r="N96" s="13" t="n">
        <x:v>12798</x:v>
      </x:c>
      <x:c r="O96" s="13" t="n">
        <x:v>456</x:v>
      </x:c>
      <x:c r="P96" s="4" t="str">
        <x:v>수집결과 내 집계</x:v>
      </x:c>
      <x:c r="Q96" s="15" t="n">
        <x:v>46269.34432747685</x:v>
      </x:c>
      <x:c r="R96" s="15" t="n">
        <x:v>46269.34996186342</x:v>
      </x:c>
      <x:c r="S96" s="4" t="str">
        <x:v>https://naver.github.io/searchad-apidoc/</x:v>
      </x:c>
      <x:c r="T96" s="4" t="str">
        <x:v>https://developers.naver.com/docs/serviceapi/search/blog/blog.md</x:v>
      </x:c>
      <x:c r="U96" s="4" t="str">
        <x:v>2026-08-05~2026-09-03</x:v>
      </x:c>
      <x:c r="V96" s="4" t="str"/>
    </x:row>
    <x:row r="97" ht="25" customHeight="1">
      <x:c r="A97" s="4" t="str">
        <x:v>K0093</x:v>
      </x:c>
      <x:c r="B97" s="4" t="str">
        <x:v>경제·비즈니스</x:v>
      </x:c>
      <x:c r="C97" s="4" t="n">
        <x:v>93</x:v>
      </x:c>
      <x:c r="D97" s="4" t="str">
        <x:v>고용보험실업급여조건</x:v>
      </x:c>
      <x:c r="E97" s="4" t="str">
        <x:v>세부 검색어</x:v>
      </x:c>
      <x:c r="F97" s="4" t="n">
        <x:v>540</x:v>
      </x:c>
      <x:c r="G97" s="4" t="n">
        <x:v>2050</x:v>
      </x:c>
      <x:c r="H97" s="13" t="n">
        <x:v>540</x:v>
      </x:c>
      <x:c r="I97" s="13" t="n">
        <x:v>540</x:v>
      </x:c>
      <x:c r="J97" s="13" t="n">
        <x:v>2050</x:v>
      </x:c>
      <x:c r="K97" s="13" t="n">
        <x:v>2050</x:v>
      </x:c>
      <x:c r="L97" s="13" t="n">
        <x:f>H97+J97</x:f>
        <x:v>2590</x:v>
      </x:c>
      <x:c r="M97" s="13" t="n">
        <x:f>I97+K97</x:f>
        <x:v>2590</x:v>
      </x:c>
      <x:c r="N97" s="13" t="n">
        <x:v>7597</x:v>
      </x:c>
      <x:c r="O97" s="13" t="n">
        <x:v>582</x:v>
      </x:c>
      <x:c r="P97" s="4" t="str">
        <x:v>수집결과 내 집계</x:v>
      </x:c>
      <x:c r="Q97" s="15" t="n">
        <x:v>46269.344332291665</x:v>
      </x:c>
      <x:c r="R97" s="15" t="n">
        <x:v>46269.34998454861</x:v>
      </x:c>
      <x:c r="S97" s="4" t="str">
        <x:v>https://naver.github.io/searchad-apidoc/</x:v>
      </x:c>
      <x:c r="T97" s="4" t="str">
        <x:v>https://developers.naver.com/docs/serviceapi/search/blog/blog.md</x:v>
      </x:c>
      <x:c r="U97" s="4" t="str">
        <x:v>2026-08-05~2026-09-03</x:v>
      </x:c>
      <x:c r="V97" s="4" t="str"/>
    </x:row>
    <x:row r="98" ht="25" customHeight="1">
      <x:c r="A98" s="4" t="str">
        <x:v>K0094</x:v>
      </x:c>
      <x:c r="B98" s="4" t="str">
        <x:v>경제·비즈니스</x:v>
      </x:c>
      <x:c r="C98" s="4" t="n">
        <x:v>94</x:v>
      </x:c>
      <x:c r="D98" s="4" t="str">
        <x:v>비과세개인연금</x:v>
      </x:c>
      <x:c r="E98" s="4" t="str">
        <x:v>세부 검색어</x:v>
      </x:c>
      <x:c r="F98" s="4" t="n">
        <x:v>550</x:v>
      </x:c>
      <x:c r="G98" s="4" t="n">
        <x:v>2040</x:v>
      </x:c>
      <x:c r="H98" s="13" t="n">
        <x:v>550</x:v>
      </x:c>
      <x:c r="I98" s="13" t="n">
        <x:v>550</x:v>
      </x:c>
      <x:c r="J98" s="13" t="n">
        <x:v>2040</x:v>
      </x:c>
      <x:c r="K98" s="13" t="n">
        <x:v>2040</x:v>
      </x:c>
      <x:c r="L98" s="13" t="n">
        <x:f>H98+J98</x:f>
        <x:v>2590</x:v>
      </x:c>
      <x:c r="M98" s="13" t="n">
        <x:f>I98+K98</x:f>
        <x:v>2590</x:v>
      </x:c>
      <x:c r="N98" s="13" t="n">
        <x:v>2435</x:v>
      </x:c>
      <x:c r="O98" s="13" t="n">
        <x:v>24</x:v>
      </x:c>
      <x:c r="P98" s="4" t="str">
        <x:v>수집결과 내 집계</x:v>
      </x:c>
      <x:c r="Q98" s="15" t="n">
        <x:v>46269.34433755787</x:v>
      </x:c>
      <x:c r="R98" s="15" t="n">
        <x:v>46269.34996681713</x:v>
      </x:c>
      <x:c r="S98" s="4" t="str">
        <x:v>https://naver.github.io/searchad-apidoc/</x:v>
      </x:c>
      <x:c r="T98" s="4" t="str">
        <x:v>https://developers.naver.com/docs/serviceapi/search/blog/blog.md</x:v>
      </x:c>
      <x:c r="U98" s="4" t="str">
        <x:v>2026-08-05~2026-09-03</x:v>
      </x:c>
      <x:c r="V98" s="4" t="str"/>
    </x:row>
    <x:row r="99" ht="25" customHeight="1">
      <x:c r="A99" s="4" t="str">
        <x:v>K0095</x:v>
      </x:c>
      <x:c r="B99" s="4" t="str">
        <x:v>경제·비즈니스</x:v>
      </x:c>
      <x:c r="C99" s="4" t="n">
        <x:v>95</x:v>
      </x:c>
      <x:c r="D99" s="4" t="str">
        <x:v>증여세율표</x:v>
      </x:c>
      <x:c r="E99" s="4" t="str">
        <x:v>세부 검색어</x:v>
      </x:c>
      <x:c r="F99" s="4" t="n">
        <x:v>590</x:v>
      </x:c>
      <x:c r="G99" s="4" t="n">
        <x:v>1960</x:v>
      </x:c>
      <x:c r="H99" s="13" t="n">
        <x:v>590</x:v>
      </x:c>
      <x:c r="I99" s="13" t="n">
        <x:v>590</x:v>
      </x:c>
      <x:c r="J99" s="13" t="n">
        <x:v>1960</x:v>
      </x:c>
      <x:c r="K99" s="13" t="n">
        <x:v>1960</x:v>
      </x:c>
      <x:c r="L99" s="13" t="n">
        <x:f>H99+J99</x:f>
        <x:v>2550</x:v>
      </x:c>
      <x:c r="M99" s="13" t="n">
        <x:f>I99+K99</x:f>
        <x:v>2550</x:v>
      </x:c>
      <x:c r="N99" s="13" t="n">
        <x:v>322</x:v>
      </x:c>
      <x:c r="O99" s="13" t="n">
        <x:v>7</x:v>
      </x:c>
      <x:c r="P99" s="4" t="str">
        <x:v>수집결과 내 집계</x:v>
      </x:c>
      <x:c r="Q99" s="15" t="n">
        <x:v>46269.34432747685</x:v>
      </x:c>
      <x:c r="R99" s="15" t="n">
        <x:v>46269.349971655094</x:v>
      </x:c>
      <x:c r="S99" s="4" t="str">
        <x:v>https://naver.github.io/searchad-apidoc/</x:v>
      </x:c>
      <x:c r="T99" s="4" t="str">
        <x:v>https://developers.naver.com/docs/serviceapi/search/blog/blog.md</x:v>
      </x:c>
      <x:c r="U99" s="4" t="str">
        <x:v>2026-08-05~2026-09-03</x:v>
      </x:c>
      <x:c r="V99" s="4" t="str"/>
    </x:row>
    <x:row r="100" ht="25" customHeight="1">
      <x:c r="A100" s="4" t="str">
        <x:v>K0096</x:v>
      </x:c>
      <x:c r="B100" s="4" t="str">
        <x:v>경제·비즈니스</x:v>
      </x:c>
      <x:c r="C100" s="4" t="n">
        <x:v>96</x:v>
      </x:c>
      <x:c r="D100" s="4" t="str">
        <x:v>연차수당계산법</x:v>
      </x:c>
      <x:c r="E100" s="4" t="str">
        <x:v>세부 검색어</x:v>
      </x:c>
      <x:c r="F100" s="4" t="n">
        <x:v>1170</x:v>
      </x:c>
      <x:c r="G100" s="4" t="n">
        <x:v>1290</x:v>
      </x:c>
      <x:c r="H100" s="13" t="n">
        <x:v>1170</x:v>
      </x:c>
      <x:c r="I100" s="13" t="n">
        <x:v>1170</x:v>
      </x:c>
      <x:c r="J100" s="13" t="n">
        <x:v>1290</x:v>
      </x:c>
      <x:c r="K100" s="13" t="n">
        <x:v>1290</x:v>
      </x:c>
      <x:c r="L100" s="13" t="n">
        <x:f>H100+J100</x:f>
        <x:v>2460</x:v>
      </x:c>
      <x:c r="M100" s="13" t="n">
        <x:f>I100+K100</x:f>
        <x:v>2460</x:v>
      </x:c>
      <x:c r="N100" s="13" t="n">
        <x:v>2325</x:v>
      </x:c>
      <x:c r="O100" s="13" t="n">
        <x:v>120</x:v>
      </x:c>
      <x:c r="P100" s="4" t="str">
        <x:v>수집결과 내 집계</x:v>
      </x:c>
      <x:c r="Q100" s="15" t="n">
        <x:v>46269.344332291665</x:v>
      </x:c>
      <x:c r="R100" s="15" t="n">
        <x:v>46269.34998068287</x:v>
      </x:c>
      <x:c r="S100" s="4" t="str">
        <x:v>https://naver.github.io/searchad-apidoc/</x:v>
      </x:c>
      <x:c r="T100" s="4" t="str">
        <x:v>https://developers.naver.com/docs/serviceapi/search/blog/blog.md</x:v>
      </x:c>
      <x:c r="U100" s="4" t="str">
        <x:v>2026-08-05~2026-09-03</x:v>
      </x:c>
      <x:c r="V100" s="4" t="str"/>
    </x:row>
    <x:row r="101" ht="25" customHeight="1">
      <x:c r="A101" s="4" t="str">
        <x:v>K0097</x:v>
      </x:c>
      <x:c r="B101" s="4" t="str">
        <x:v>경제·비즈니스</x:v>
      </x:c>
      <x:c r="C101" s="4" t="n">
        <x:v>97</x:v>
      </x:c>
      <x:c r="D101" s="4" t="str">
        <x:v>4대보험계산</x:v>
      </x:c>
      <x:c r="E101" s="4" t="str">
        <x:v>세부 검색어</x:v>
      </x:c>
      <x:c r="F101" s="4" t="n">
        <x:v>1310</x:v>
      </x:c>
      <x:c r="G101" s="4" t="n">
        <x:v>1030</x:v>
      </x:c>
      <x:c r="H101" s="13" t="n">
        <x:v>1310</x:v>
      </x:c>
      <x:c r="I101" s="13" t="n">
        <x:v>1310</x:v>
      </x:c>
      <x:c r="J101" s="13" t="n">
        <x:v>1030</x:v>
      </x:c>
      <x:c r="K101" s="13" t="n">
        <x:v>1030</x:v>
      </x:c>
      <x:c r="L101" s="13" t="n">
        <x:f>H101+J101</x:f>
        <x:v>2340</x:v>
      </x:c>
      <x:c r="M101" s="13" t="n">
        <x:f>I101+K101</x:f>
        <x:v>2340</x:v>
      </x:c>
      <x:c r="N101" s="13" t="n">
        <x:v>4447</x:v>
      </x:c>
      <x:c r="O101" s="13" t="n">
        <x:v>218</x:v>
      </x:c>
      <x:c r="P101" s="4" t="str">
        <x:v>수집결과 내 집계</x:v>
      </x:c>
      <x:c r="Q101" s="15" t="n">
        <x:v>46269.344322453704</x:v>
      </x:c>
      <x:c r="R101" s="15" t="n">
        <x:v>46269.34999407407</x:v>
      </x:c>
      <x:c r="S101" s="4" t="str">
        <x:v>https://naver.github.io/searchad-apidoc/</x:v>
      </x:c>
      <x:c r="T101" s="4" t="str">
        <x:v>https://developers.naver.com/docs/serviceapi/search/blog/blog.md</x:v>
      </x:c>
      <x:c r="U101" s="4" t="str">
        <x:v>2026-08-05~2026-09-03</x:v>
      </x:c>
      <x:c r="V101" s="4" t="str"/>
    </x:row>
    <x:row r="102" ht="25" customHeight="1">
      <x:c r="A102" s="4" t="str">
        <x:v>K0098</x:v>
      </x:c>
      <x:c r="B102" s="4" t="str">
        <x:v>경제·비즈니스</x:v>
      </x:c>
      <x:c r="C102" s="4" t="n">
        <x:v>98</x:v>
      </x:c>
      <x:c r="D102" s="4" t="str">
        <x:v>원금균등원리금균등차이</x:v>
      </x:c>
      <x:c r="E102" s="4" t="str">
        <x:v>세부 검색어</x:v>
      </x:c>
      <x:c r="F102" s="4" t="n">
        <x:v>300</x:v>
      </x:c>
      <x:c r="G102" s="4" t="n">
        <x:v>260</x:v>
      </x:c>
      <x:c r="H102" s="13" t="n">
        <x:v>300</x:v>
      </x:c>
      <x:c r="I102" s="13" t="n">
        <x:v>300</x:v>
      </x:c>
      <x:c r="J102" s="13" t="n">
        <x:v>260</x:v>
      </x:c>
      <x:c r="K102" s="13" t="n">
        <x:v>260</x:v>
      </x:c>
      <x:c r="L102" s="13" t="n">
        <x:f>H102+J102</x:f>
        <x:v>560</x:v>
      </x:c>
      <x:c r="M102" s="13" t="n">
        <x:f>I102+K102</x:f>
        <x:v>560</x:v>
      </x:c>
      <x:c r="N102" s="13" t="n">
        <x:v>719</x:v>
      </x:c>
      <x:c r="O102" s="13" t="n">
        <x:v>101</x:v>
      </x:c>
      <x:c r="P102" s="4" t="str">
        <x:v>수집결과 내 집계</x:v>
      </x:c>
      <x:c r="Q102" s="15" t="n">
        <x:v>46269.3443174537</x:v>
      </x:c>
      <x:c r="R102" s="15" t="n">
        <x:v>46269.34999328704</x:v>
      </x:c>
      <x:c r="S102" s="4" t="str">
        <x:v>https://naver.github.io/searchad-apidoc/</x:v>
      </x:c>
      <x:c r="T102" s="4" t="str">
        <x:v>https://developers.naver.com/docs/serviceapi/search/blog/blog.md</x:v>
      </x:c>
      <x:c r="U102" s="4" t="str">
        <x:v>2026-08-05~2026-09-03</x:v>
      </x:c>
      <x:c r="V102" s="4" t="str">
        <x:v>원금균등 원리금균등 차이</x:v>
      </x:c>
    </x:row>
    <x:row r="103" ht="25" customHeight="1">
      <x:c r="A103" s="4" t="str">
        <x:v>K0099</x:v>
      </x:c>
      <x:c r="B103" s="4" t="str">
        <x:v>경제·비즈니스</x:v>
      </x:c>
      <x:c r="C103" s="4" t="n">
        <x:v>99</x:v>
      </x:c>
      <x:c r="D103" s="4" t="str">
        <x:v>아파트탑층장단점</x:v>
      </x:c>
      <x:c r="E103" s="4" t="str">
        <x:v>세부 검색어</x:v>
      </x:c>
      <x:c r="F103" s="4" t="n">
        <x:v>70</x:v>
      </x:c>
      <x:c r="G103" s="4" t="n">
        <x:v>280</x:v>
      </x:c>
      <x:c r="H103" s="13" t="n">
        <x:v>70</x:v>
      </x:c>
      <x:c r="I103" s="13" t="n">
        <x:v>70</x:v>
      </x:c>
      <x:c r="J103" s="13" t="n">
        <x:v>280</x:v>
      </x:c>
      <x:c r="K103" s="13" t="n">
        <x:v>280</x:v>
      </x:c>
      <x:c r="L103" s="13" t="n">
        <x:f>H103+J103</x:f>
        <x:v>350</x:v>
      </x:c>
      <x:c r="M103" s="13" t="n">
        <x:f>I103+K103</x:f>
        <x:v>350</x:v>
      </x:c>
      <x:c r="N103" s="13" t="n">
        <x:v>538</x:v>
      </x:c>
      <x:c r="O103" s="13" t="n">
        <x:v>9</x:v>
      </x:c>
      <x:c r="P103" s="4" t="str">
        <x:v>수집결과 내 집계</x:v>
      </x:c>
      <x:c r="Q103" s="15" t="n">
        <x:v>46269.3443174537</x:v>
      </x:c>
      <x:c r="R103" s="15" t="n">
        <x:v>46269.349989780094</x:v>
      </x:c>
      <x:c r="S103" s="4" t="str">
        <x:v>https://naver.github.io/searchad-apidoc/</x:v>
      </x:c>
      <x:c r="T103" s="4" t="str">
        <x:v>https://developers.naver.com/docs/serviceapi/search/blog/blog.md</x:v>
      </x:c>
      <x:c r="U103" s="4" t="str">
        <x:v>2026-08-05~2026-09-03</x:v>
      </x:c>
      <x:c r="V103" s="4" t="str">
        <x:v>아파트 탑층 장단점</x:v>
      </x:c>
    </x:row>
    <x:row r="104" ht="25" customHeight="1">
      <x:c r="A104" s="4" t="str">
        <x:v>K0100</x:v>
      </x:c>
      <x:c r="B104" s="4" t="str">
        <x:v>경제·비즈니스</x:v>
      </x:c>
      <x:c r="C104" s="4" t="n">
        <x:v>100</x:v>
      </x:c>
      <x:c r="D104" s="4" t="str">
        <x:v>퇴직연금DC형DB형차이</x:v>
      </x:c>
      <x:c r="E104" s="4" t="str">
        <x:v>세부 검색어</x:v>
      </x:c>
      <x:c r="F104" s="4" t="n">
        <x:v>160</x:v>
      </x:c>
      <x:c r="G104" s="4" t="n">
        <x:v>150</x:v>
      </x:c>
      <x:c r="H104" s="13" t="n">
        <x:v>160</x:v>
      </x:c>
      <x:c r="I104" s="13" t="n">
        <x:v>160</x:v>
      </x:c>
      <x:c r="J104" s="13" t="n">
        <x:v>150</x:v>
      </x:c>
      <x:c r="K104" s="13" t="n">
        <x:v>150</x:v>
      </x:c>
      <x:c r="L104" s="13" t="n">
        <x:f>H104+J104</x:f>
        <x:v>310</x:v>
      </x:c>
      <x:c r="M104" s="13" t="n">
        <x:f>I104+K104</x:f>
        <x:v>310</x:v>
      </x:c>
      <x:c r="N104" s="13" t="n">
        <x:v>0</x:v>
      </x:c>
      <x:c r="O104" s="13" t="n">
        <x:v>0</x:v>
      </x:c>
      <x:c r="P104" s="4" t="str">
        <x:v>수집결과 내 집계</x:v>
      </x:c>
      <x:c r="Q104" s="15" t="n">
        <x:v>46269.34431388889</x:v>
      </x:c>
      <x:c r="R104" s="15" t="n">
        <x:v>46269.34999342592</x:v>
      </x:c>
      <x:c r="S104" s="4" t="str">
        <x:v>https://naver.github.io/searchad-apidoc/</x:v>
      </x:c>
      <x:c r="T104" s="4" t="str">
        <x:v>https://developers.naver.com/docs/serviceapi/search/blog/blog.md</x:v>
      </x:c>
      <x:c r="U104" s="4" t="str">
        <x:v>2026-08-05~2026-09-03</x:v>
      </x:c>
      <x:c r="V104" s="4" t="str">
        <x:v>퇴직연금 DC형 DB형 차이</x:v>
      </x:c>
    </x:row>
    <x:row r="105" ht="25" customHeight="1">
      <x:c r="A105" s="4" t="str">
        <x:v>K0101</x:v>
      </x:c>
      <x:c r="B105" s="4" t="str">
        <x:v>마음·심리</x:v>
      </x:c>
      <x:c r="C105" s="4" t="n">
        <x:v>1</x:v>
      </x:c>
      <x:c r="D105" s="4" t="str">
        <x:v>공황장애증상</x:v>
      </x:c>
      <x:c r="E105" s="4" t="str">
        <x:v>세부 검색어</x:v>
      </x:c>
      <x:c r="F105" s="4" t="n">
        <x:v>3730</x:v>
      </x:c>
      <x:c r="G105" s="4" t="n">
        <x:v>39500</x:v>
      </x:c>
      <x:c r="H105" s="13" t="n">
        <x:v>3730</x:v>
      </x:c>
      <x:c r="I105" s="13" t="n">
        <x:v>3730</x:v>
      </x:c>
      <x:c r="J105" s="13" t="n">
        <x:v>39500</x:v>
      </x:c>
      <x:c r="K105" s="13" t="n">
        <x:v>39500</x:v>
      </x:c>
      <x:c r="L105" s="13" t="n">
        <x:f>H105+J105</x:f>
        <x:v>43230</x:v>
      </x:c>
      <x:c r="M105" s="13" t="n">
        <x:f>I105+K105</x:f>
        <x:v>43230</x:v>
      </x:c>
      <x:c r="N105" s="13" t="n">
        <x:v>42196</x:v>
      </x:c>
      <x:c r="O105" s="13" t="n">
        <x:v>751</x:v>
      </x:c>
      <x:c r="P105" s="4" t="str">
        <x:v>수집결과 내 집계</x:v>
      </x:c>
      <x:c r="Q105" s="15" t="n">
        <x:v>46269.34436174769</x:v>
      </x:c>
      <x:c r="R105" s="15" t="n">
        <x:v>46269.35003782407</x:v>
      </x:c>
      <x:c r="S105" s="4" t="str">
        <x:v>https://naver.github.io/searchad-apidoc/</x:v>
      </x:c>
      <x:c r="T105" s="4" t="str">
        <x:v>https://developers.naver.com/docs/serviceapi/search/blog/blog.md</x:v>
      </x:c>
      <x:c r="U105" s="4" t="str">
        <x:v>2026-08-05~2026-09-03</x:v>
      </x:c>
      <x:c r="V105" s="4" t="str"/>
    </x:row>
    <x:row r="106" ht="25" customHeight="1">
      <x:c r="A106" s="4" t="str">
        <x:v>K0102</x:v>
      </x:c>
      <x:c r="B106" s="4" t="str">
        <x:v>마음·심리</x:v>
      </x:c>
      <x:c r="C106" s="4" t="n">
        <x:v>2</x:v>
      </x:c>
      <x:c r="D106" s="4" t="str">
        <x:v>공황장애</x:v>
      </x:c>
      <x:c r="E106" s="4" t="str">
        <x:v>확장 주제어</x:v>
      </x:c>
      <x:c r="F106" s="4" t="n">
        <x:v>5610</x:v>
      </x:c>
      <x:c r="G106" s="4" t="n">
        <x:v>24600</x:v>
      </x:c>
      <x:c r="H106" s="13" t="n">
        <x:v>5610</x:v>
      </x:c>
      <x:c r="I106" s="13" t="n">
        <x:v>5610</x:v>
      </x:c>
      <x:c r="J106" s="13" t="n">
        <x:v>24600</x:v>
      </x:c>
      <x:c r="K106" s="13" t="n">
        <x:v>24600</x:v>
      </x:c>
      <x:c r="L106" s="13" t="n">
        <x:f>H106+J106</x:f>
        <x:v>30210</x:v>
      </x:c>
      <x:c r="M106" s="13" t="n">
        <x:f>I106+K106</x:f>
        <x:v>30210</x:v>
      </x:c>
      <x:c r="N106" s="13" t="n">
        <x:v>128849</x:v>
      </x:c>
      <x:c r="O106" s="13" t="n">
        <x:v>985</x:v>
      </x:c>
      <x:c r="P106" s="4" t="str">
        <x:v>이상(하한)</x:v>
      </x:c>
      <x:c r="Q106" s="15" t="n">
        <x:v>46269.34436174769</x:v>
      </x:c>
      <x:c r="R106" s="15" t="n">
        <x:v>46269.35006053241</x:v>
      </x:c>
      <x:c r="S106" s="4" t="str">
        <x:v>https://naver.github.io/searchad-apidoc/</x:v>
      </x:c>
      <x:c r="T106" s="4" t="str">
        <x:v>https://developers.naver.com/docs/serviceapi/search/blog/blog.md</x:v>
      </x:c>
      <x:c r="U106" s="4" t="str">
        <x:v>2026-08-05~2026-09-03</x:v>
      </x:c>
      <x:c r="V106" s="4" t="str"/>
    </x:row>
    <x:row r="107" ht="25" customHeight="1">
      <x:c r="A107" s="4" t="str">
        <x:v>K0103</x:v>
      </x:c>
      <x:c r="B107" s="4" t="str">
        <x:v>마음·심리</x:v>
      </x:c>
      <x:c r="C107" s="4" t="n">
        <x:v>3</x:v>
      </x:c>
      <x:c r="D107" s="4" t="str">
        <x:v>우울증테스트</x:v>
      </x:c>
      <x:c r="E107" s="4" t="str">
        <x:v>세부 검색어</x:v>
      </x:c>
      <x:c r="F107" s="4" t="n">
        <x:v>2160</x:v>
      </x:c>
      <x:c r="G107" s="4" t="n">
        <x:v>26700</x:v>
      </x:c>
      <x:c r="H107" s="13" t="n">
        <x:v>2160</x:v>
      </x:c>
      <x:c r="I107" s="13" t="n">
        <x:v>2160</x:v>
      </x:c>
      <x:c r="J107" s="13" t="n">
        <x:v>26700</x:v>
      </x:c>
      <x:c r="K107" s="13" t="n">
        <x:v>26700</x:v>
      </x:c>
      <x:c r="L107" s="13" t="n">
        <x:f>H107+J107</x:f>
        <x:v>28860</x:v>
      </x:c>
      <x:c r="M107" s="13" t="n">
        <x:f>I107+K107</x:f>
        <x:v>28860</x:v>
      </x:c>
      <x:c r="N107" s="13" t="n">
        <x:v>9779</x:v>
      </x:c>
      <x:c r="O107" s="13" t="n">
        <x:v>90</x:v>
      </x:c>
      <x:c r="P107" s="4" t="str">
        <x:v>수집결과 내 집계</x:v>
      </x:c>
      <x:c r="Q107" s="15" t="n">
        <x:v>46269.34436174769</x:v>
      </x:c>
      <x:c r="R107" s="15" t="n">
        <x:v>46269.3499994213</x:v>
      </x:c>
      <x:c r="S107" s="4" t="str">
        <x:v>https://naver.github.io/searchad-apidoc/</x:v>
      </x:c>
      <x:c r="T107" s="4" t="str">
        <x:v>https://developers.naver.com/docs/serviceapi/search/blog/blog.md</x:v>
      </x:c>
      <x:c r="U107" s="4" t="str">
        <x:v>2026-08-05~2026-09-03</x:v>
      </x:c>
      <x:c r="V107" s="4" t="str"/>
    </x:row>
    <x:row r="108" ht="25" customHeight="1">
      <x:c r="A108" s="4" t="str">
        <x:v>K0104</x:v>
      </x:c>
      <x:c r="B108" s="4" t="str">
        <x:v>마음·심리</x:v>
      </x:c>
      <x:c r="C108" s="4" t="n">
        <x:v>4</x:v>
      </x:c>
      <x:c r="D108" s="4" t="str">
        <x:v>심리테스트</x:v>
      </x:c>
      <x:c r="E108" s="4" t="str">
        <x:v>세부 검색어</x:v>
      </x:c>
      <x:c r="F108" s="4" t="n">
        <x:v>4680</x:v>
      </x:c>
      <x:c r="G108" s="4" t="n">
        <x:v>17100</x:v>
      </x:c>
      <x:c r="H108" s="13" t="n">
        <x:v>4680</x:v>
      </x:c>
      <x:c r="I108" s="13" t="n">
        <x:v>4680</x:v>
      </x:c>
      <x:c r="J108" s="13" t="n">
        <x:v>17100</x:v>
      </x:c>
      <x:c r="K108" s="13" t="n">
        <x:v>17100</x:v>
      </x:c>
      <x:c r="L108" s="13" t="n">
        <x:f>H108+J108</x:f>
        <x:v>21780</x:v>
      </x:c>
      <x:c r="M108" s="13" t="n">
        <x:f>I108+K108</x:f>
        <x:v>21780</x:v>
      </x:c>
      <x:c r="N108" s="13" t="n">
        <x:v>81180</x:v>
      </x:c>
      <x:c r="O108" s="13" t="n">
        <x:v>475</x:v>
      </x:c>
      <x:c r="P108" s="4" t="str">
        <x:v>수집결과 내 집계</x:v>
      </x:c>
      <x:c r="Q108" s="15" t="n">
        <x:v>46269.34435800926</x:v>
      </x:c>
      <x:c r="R108" s="15" t="n">
        <x:v>46269.35002622685</x:v>
      </x:c>
      <x:c r="S108" s="4" t="str">
        <x:v>https://naver.github.io/searchad-apidoc/</x:v>
      </x:c>
      <x:c r="T108" s="4" t="str">
        <x:v>https://developers.naver.com/docs/serviceapi/search/blog/blog.md</x:v>
      </x:c>
      <x:c r="U108" s="4" t="str">
        <x:v>2026-08-05~2026-09-03</x:v>
      </x:c>
      <x:c r="V108" s="4" t="str"/>
    </x:row>
    <x:row r="109" ht="25" customHeight="1">
      <x:c r="A109" s="4" t="str">
        <x:v>K0105</x:v>
      </x:c>
      <x:c r="B109" s="4" t="str">
        <x:v>마음·심리</x:v>
      </x:c>
      <x:c r="C109" s="4" t="n">
        <x:v>5</x:v>
      </x:c>
      <x:c r="D109" s="4" t="str">
        <x:v>애착유형테스트</x:v>
      </x:c>
      <x:c r="E109" s="4" t="str">
        <x:v>세부 검색어</x:v>
      </x:c>
      <x:c r="F109" s="4" t="n">
        <x:v>1410</x:v>
      </x:c>
      <x:c r="G109" s="4" t="n">
        <x:v>19800</x:v>
      </x:c>
      <x:c r="H109" s="13" t="n">
        <x:v>1410</x:v>
      </x:c>
      <x:c r="I109" s="13" t="n">
        <x:v>1410</x:v>
      </x:c>
      <x:c r="J109" s="13" t="n">
        <x:v>19800</x:v>
      </x:c>
      <x:c r="K109" s="13" t="n">
        <x:v>19800</x:v>
      </x:c>
      <x:c r="L109" s="13" t="n">
        <x:f>H109+J109</x:f>
        <x:v>21210</x:v>
      </x:c>
      <x:c r="M109" s="13" t="n">
        <x:f>I109+K109</x:f>
        <x:v>21210</x:v>
      </x:c>
      <x:c r="N109" s="13" t="n">
        <x:v>1803</x:v>
      </x:c>
      <x:c r="O109" s="13" t="n">
        <x:v>213</x:v>
      </x:c>
      <x:c r="P109" s="4" t="str">
        <x:v>수집결과 내 집계</x:v>
      </x:c>
      <x:c r="Q109" s="15" t="n">
        <x:v>46269.346594201386</x:v>
      </x:c>
      <x:c r="R109" s="15" t="n">
        <x:v>46269.350038993056</x:v>
      </x:c>
      <x:c r="S109" s="4" t="str">
        <x:v>https://naver.github.io/searchad-apidoc/</x:v>
      </x:c>
      <x:c r="T109" s="4" t="str">
        <x:v>https://developers.naver.com/docs/serviceapi/search/blog/blog.md</x:v>
      </x:c>
      <x:c r="U109" s="4" t="str">
        <x:v>2026-08-05~2026-09-03</x:v>
      </x:c>
      <x:c r="V109" s="4" t="str"/>
    </x:row>
    <x:row r="110" ht="25" customHeight="1">
      <x:c r="A110" s="4" t="str">
        <x:v>K0106</x:v>
      </x:c>
      <x:c r="B110" s="4" t="str">
        <x:v>마음·심리</x:v>
      </x:c>
      <x:c r="C110" s="4" t="n">
        <x:v>6</x:v>
      </x:c>
      <x:c r="D110" s="4" t="str">
        <x:v>성인ADHD증상</x:v>
      </x:c>
      <x:c r="E110" s="4" t="str">
        <x:v>세부 검색어</x:v>
      </x:c>
      <x:c r="F110" s="4" t="n">
        <x:v>2770</x:v>
      </x:c>
      <x:c r="G110" s="4" t="n">
        <x:v>18100</x:v>
      </x:c>
      <x:c r="H110" s="13" t="n">
        <x:v>2770</x:v>
      </x:c>
      <x:c r="I110" s="13" t="n">
        <x:v>2770</x:v>
      </x:c>
      <x:c r="J110" s="13" t="n">
        <x:v>18100</x:v>
      </x:c>
      <x:c r="K110" s="13" t="n">
        <x:v>18100</x:v>
      </x:c>
      <x:c r="L110" s="13" t="n">
        <x:f>H110+J110</x:f>
        <x:v>20870</x:v>
      </x:c>
      <x:c r="M110" s="13" t="n">
        <x:f>I110+K110</x:f>
        <x:v>20870</x:v>
      </x:c>
      <x:c r="N110" s="13" t="n">
        <x:v>10683</x:v>
      </x:c>
      <x:c r="O110" s="13" t="n">
        <x:v>191</x:v>
      </x:c>
      <x:c r="P110" s="4" t="str">
        <x:v>수집결과 내 집계</x:v>
      </x:c>
      <x:c r="Q110" s="15" t="n">
        <x:v>46269.34436174769</x:v>
      </x:c>
      <x:c r="R110" s="15" t="n">
        <x:v>46269.35004707176</x:v>
      </x:c>
      <x:c r="S110" s="4" t="str">
        <x:v>https://naver.github.io/searchad-apidoc/</x:v>
      </x:c>
      <x:c r="T110" s="4" t="str">
        <x:v>https://developers.naver.com/docs/serviceapi/search/blog/blog.md</x:v>
      </x:c>
      <x:c r="U110" s="4" t="str">
        <x:v>2026-08-05~2026-09-03</x:v>
      </x:c>
      <x:c r="V110" s="4" t="str"/>
    </x:row>
    <x:row r="111" ht="25" customHeight="1">
      <x:c r="A111" s="4" t="str">
        <x:v>K0107</x:v>
      </x:c>
      <x:c r="B111" s="4" t="str">
        <x:v>마음·심리</x:v>
      </x:c>
      <x:c r="C111" s="4" t="n">
        <x:v>7</x:v>
      </x:c>
      <x:c r="D111" s="4" t="str">
        <x:v>우울증초기증상</x:v>
      </x:c>
      <x:c r="E111" s="4" t="str">
        <x:v>세부 검색어</x:v>
      </x:c>
      <x:c r="F111" s="4" t="n">
        <x:v>1070</x:v>
      </x:c>
      <x:c r="G111" s="4" t="n">
        <x:v>14400</x:v>
      </x:c>
      <x:c r="H111" s="13" t="n">
        <x:v>1070</x:v>
      </x:c>
      <x:c r="I111" s="13" t="n">
        <x:v>1070</x:v>
      </x:c>
      <x:c r="J111" s="13" t="n">
        <x:v>14400</x:v>
      </x:c>
      <x:c r="K111" s="13" t="n">
        <x:v>14400</x:v>
      </x:c>
      <x:c r="L111" s="13" t="n">
        <x:f>H111+J111</x:f>
        <x:v>15470</x:v>
      </x:c>
      <x:c r="M111" s="13" t="n">
        <x:f>I111+K111</x:f>
        <x:v>15470</x:v>
      </x:c>
      <x:c r="N111" s="13" t="n">
        <x:v>8774</x:v>
      </x:c>
      <x:c r="O111" s="13" t="n">
        <x:v>162</x:v>
      </x:c>
      <x:c r="P111" s="4" t="str">
        <x:v>수집결과 내 집계</x:v>
      </x:c>
      <x:c r="Q111" s="15" t="n">
        <x:v>46269.34436174769</x:v>
      </x:c>
      <x:c r="R111" s="15" t="n">
        <x:v>46269.35004804398</x:v>
      </x:c>
      <x:c r="S111" s="4" t="str">
        <x:v>https://naver.github.io/searchad-apidoc/</x:v>
      </x:c>
      <x:c r="T111" s="4" t="str">
        <x:v>https://developers.naver.com/docs/serviceapi/search/blog/blog.md</x:v>
      </x:c>
      <x:c r="U111" s="4" t="str">
        <x:v>2026-08-05~2026-09-03</x:v>
      </x:c>
      <x:c r="V111" s="4" t="str"/>
    </x:row>
    <x:row r="112" ht="25" customHeight="1">
      <x:c r="A112" s="4" t="str">
        <x:v>K0108</x:v>
      </x:c>
      <x:c r="B112" s="4" t="str">
        <x:v>마음·심리</x:v>
      </x:c>
      <x:c r="C112" s="4" t="n">
        <x:v>8</x:v>
      </x:c>
      <x:c r="D112" s="4" t="str">
        <x:v>심리상담</x:v>
      </x:c>
      <x:c r="E112" s="4" t="str">
        <x:v>세부 검색어</x:v>
      </x:c>
      <x:c r="F112" s="4" t="n">
        <x:v>1750</x:v>
      </x:c>
      <x:c r="G112" s="4" t="n">
        <x:v>9760</x:v>
      </x:c>
      <x:c r="H112" s="13" t="n">
        <x:v>1750</x:v>
      </x:c>
      <x:c r="I112" s="13" t="n">
        <x:v>1750</x:v>
      </x:c>
      <x:c r="J112" s="13" t="n">
        <x:v>9760</x:v>
      </x:c>
      <x:c r="K112" s="13" t="n">
        <x:v>9760</x:v>
      </x:c>
      <x:c r="L112" s="13" t="n">
        <x:f>H112+J112</x:f>
        <x:v>11510</x:v>
      </x:c>
      <x:c r="M112" s="13" t="n">
        <x:f>I112+K112</x:f>
        <x:v>11510</x:v>
      </x:c>
      <x:c r="N112" s="13" t="n">
        <x:v>577352</x:v>
      </x:c>
      <x:c r="O112" s="13" t="n">
        <x:v>933</x:v>
      </x:c>
      <x:c r="P112" s="4" t="str">
        <x:v>이상(하한)</x:v>
      </x:c>
      <x:c r="Q112" s="15" t="n">
        <x:v>46269.34436174769</x:v>
      </x:c>
      <x:c r="R112" s="15" t="n">
        <x:v>46269.350116608795</x:v>
      </x:c>
      <x:c r="S112" s="4" t="str">
        <x:v>https://naver.github.io/searchad-apidoc/</x:v>
      </x:c>
      <x:c r="T112" s="4" t="str">
        <x:v>https://developers.naver.com/docs/serviceapi/search/blog/blog.md</x:v>
      </x:c>
      <x:c r="U112" s="4" t="str">
        <x:v>2026-08-05~2026-09-03</x:v>
      </x:c>
      <x:c r="V112" s="4" t="str"/>
    </x:row>
    <x:row r="113" ht="25" customHeight="1">
      <x:c r="A113" s="4" t="str">
        <x:v>K0109</x:v>
      </x:c>
      <x:c r="B113" s="4" t="str">
        <x:v>마음·심리</x:v>
      </x:c>
      <x:c r="C113" s="4" t="n">
        <x:v>9</x:v>
      </x:c>
      <x:c r="D113" s="4" t="str">
        <x:v>번아웃증상</x:v>
      </x:c>
      <x:c r="E113" s="4" t="str">
        <x:v>세부 검색어</x:v>
      </x:c>
      <x:c r="F113" s="4" t="n">
        <x:v>1310</x:v>
      </x:c>
      <x:c r="G113" s="4" t="n">
        <x:v>9660</x:v>
      </x:c>
      <x:c r="H113" s="13" t="n">
        <x:v>1310</x:v>
      </x:c>
      <x:c r="I113" s="13" t="n">
        <x:v>1310</x:v>
      </x:c>
      <x:c r="J113" s="13" t="n">
        <x:v>9660</x:v>
      </x:c>
      <x:c r="K113" s="13" t="n">
        <x:v>9660</x:v>
      </x:c>
      <x:c r="L113" s="13" t="n">
        <x:f>H113+J113</x:f>
        <x:v>10970</x:v>
      </x:c>
      <x:c r="M113" s="13" t="n">
        <x:f>I113+K113</x:f>
        <x:v>10970</x:v>
      </x:c>
      <x:c r="N113" s="13" t="n">
        <x:v>9033</x:v>
      </x:c>
      <x:c r="O113" s="13" t="n">
        <x:v>259</x:v>
      </x:c>
      <x:c r="P113" s="4" t="str">
        <x:v>수집결과 내 집계</x:v>
      </x:c>
      <x:c r="Q113" s="15" t="n">
        <x:v>46269.34435348379</x:v>
      </x:c>
      <x:c r="R113" s="15" t="n">
        <x:v>46269.350061226854</x:v>
      </x:c>
      <x:c r="S113" s="4" t="str">
        <x:v>https://naver.github.io/searchad-apidoc/</x:v>
      </x:c>
      <x:c r="T113" s="4" t="str">
        <x:v>https://developers.naver.com/docs/serviceapi/search/blog/blog.md</x:v>
      </x:c>
      <x:c r="U113" s="4" t="str">
        <x:v>2026-08-05~2026-09-03</x:v>
      </x:c>
      <x:c r="V113" s="4" t="str"/>
    </x:row>
    <x:row r="114" ht="25" customHeight="1">
      <x:c r="A114" s="4" t="str">
        <x:v>K0110</x:v>
      </x:c>
      <x:c r="B114" s="4" t="str">
        <x:v>마음·심리</x:v>
      </x:c>
      <x:c r="C114" s="4" t="n">
        <x:v>10</x:v>
      </x:c>
      <x:c r="D114" s="4" t="str">
        <x:v>불안장애증상</x:v>
      </x:c>
      <x:c r="E114" s="4" t="str">
        <x:v>세부 검색어</x:v>
      </x:c>
      <x:c r="F114" s="4" t="n">
        <x:v>800</x:v>
      </x:c>
      <x:c r="G114" s="4" t="n">
        <x:v>8690</x:v>
      </x:c>
      <x:c r="H114" s="13" t="n">
        <x:v>800</x:v>
      </x:c>
      <x:c r="I114" s="13" t="n">
        <x:v>800</x:v>
      </x:c>
      <x:c r="J114" s="13" t="n">
        <x:v>8690</x:v>
      </x:c>
      <x:c r="K114" s="13" t="n">
        <x:v>8690</x:v>
      </x:c>
      <x:c r="L114" s="13" t="n">
        <x:f>H114+J114</x:f>
        <x:v>9490</x:v>
      </x:c>
      <x:c r="M114" s="13" t="n">
        <x:f>I114+K114</x:f>
        <x:v>9490</x:v>
      </x:c>
      <x:c r="N114" s="13" t="n">
        <x:v>25444</x:v>
      </x:c>
      <x:c r="O114" s="13" t="n">
        <x:v>375</x:v>
      </x:c>
      <x:c r="P114" s="4" t="str">
        <x:v>수집결과 내 집계</x:v>
      </x:c>
      <x:c r="Q114" s="15" t="n">
        <x:v>46269.34436174769</x:v>
      </x:c>
      <x:c r="R114" s="15" t="n">
        <x:v>46269.35007974537</x:v>
      </x:c>
      <x:c r="S114" s="4" t="str">
        <x:v>https://naver.github.io/searchad-apidoc/</x:v>
      </x:c>
      <x:c r="T114" s="4" t="str">
        <x:v>https://developers.naver.com/docs/serviceapi/search/blog/blog.md</x:v>
      </x:c>
      <x:c r="U114" s="4" t="str">
        <x:v>2026-08-05~2026-09-03</x:v>
      </x:c>
      <x:c r="V114" s="4" t="str"/>
    </x:row>
    <x:row r="115" ht="25" customHeight="1">
      <x:c r="A115" s="4" t="str">
        <x:v>K0111</x:v>
      </x:c>
      <x:c r="B115" s="4" t="str">
        <x:v>마음·심리</x:v>
      </x:c>
      <x:c r="C115" s="4" t="n">
        <x:v>11</x:v>
      </x:c>
      <x:c r="D115" s="4" t="str">
        <x:v>불안장애</x:v>
      </x:c>
      <x:c r="E115" s="4" t="str">
        <x:v>확장 주제어</x:v>
      </x:c>
      <x:c r="F115" s="4" t="n">
        <x:v>1160</x:v>
      </x:c>
      <x:c r="G115" s="4" t="n">
        <x:v>6720</x:v>
      </x:c>
      <x:c r="H115" s="13" t="n">
        <x:v>1160</x:v>
      </x:c>
      <x:c r="I115" s="13" t="n">
        <x:v>1160</x:v>
      </x:c>
      <x:c r="J115" s="13" t="n">
        <x:v>6720</x:v>
      </x:c>
      <x:c r="K115" s="13" t="n">
        <x:v>6720</x:v>
      </x:c>
      <x:c r="L115" s="13" t="n">
        <x:f>H115+J115</x:f>
        <x:v>7880</x:v>
      </x:c>
      <x:c r="M115" s="13" t="n">
        <x:f>I115+K115</x:f>
        <x:v>7880</x:v>
      </x:c>
      <x:c r="N115" s="13" t="n">
        <x:v>90913</x:v>
      </x:c>
      <x:c r="O115" s="13" t="n">
        <x:v>990</x:v>
      </x:c>
      <x:c r="P115" s="4" t="str">
        <x:v>이상(하한)</x:v>
      </x:c>
      <x:c r="Q115" s="15" t="n">
        <x:v>46269.34436174769</x:v>
      </x:c>
      <x:c r="R115" s="15" t="n">
        <x:v>46269.350127199075</x:v>
      </x:c>
      <x:c r="S115" s="4" t="str">
        <x:v>https://naver.github.io/searchad-apidoc/</x:v>
      </x:c>
      <x:c r="T115" s="4" t="str">
        <x:v>https://developers.naver.com/docs/serviceapi/search/blog/blog.md</x:v>
      </x:c>
      <x:c r="U115" s="4" t="str">
        <x:v>2026-08-05~2026-09-03</x:v>
      </x:c>
      <x:c r="V115" s="4" t="str"/>
    </x:row>
    <x:row r="116" ht="25" customHeight="1">
      <x:c r="A116" s="4" t="str">
        <x:v>K0112</x:v>
      </x:c>
      <x:c r="B116" s="4" t="str">
        <x:v>마음·심리</x:v>
      </x:c>
      <x:c r="C116" s="4" t="n">
        <x:v>12</x:v>
      </x:c>
      <x:c r="D116" s="4" t="str">
        <x:v>성인애착유형검사</x:v>
      </x:c>
      <x:c r="E116" s="4" t="str">
        <x:v>도구·신청 혼합형</x:v>
      </x:c>
      <x:c r="F116" s="4" t="n">
        <x:v>660</x:v>
      </x:c>
      <x:c r="G116" s="4" t="n">
        <x:v>7000</x:v>
      </x:c>
      <x:c r="H116" s="13" t="n">
        <x:v>660</x:v>
      </x:c>
      <x:c r="I116" s="13" t="n">
        <x:v>660</x:v>
      </x:c>
      <x:c r="J116" s="13" t="n">
        <x:v>7000</x:v>
      </x:c>
      <x:c r="K116" s="13" t="n">
        <x:v>7000</x:v>
      </x:c>
      <x:c r="L116" s="13" t="n">
        <x:f>H116+J116</x:f>
        <x:v>7660</x:v>
      </x:c>
      <x:c r="M116" s="13" t="n">
        <x:f>I116+K116</x:f>
        <x:v>7660</x:v>
      </x:c>
      <x:c r="N116" s="13" t="n">
        <x:v>735</x:v>
      </x:c>
      <x:c r="O116" s="13" t="n">
        <x:v>20</x:v>
      </x:c>
      <x:c r="P116" s="4" t="str">
        <x:v>수집결과 내 집계</x:v>
      </x:c>
      <x:c r="Q116" s="15" t="n">
        <x:v>46269.34435348379</x:v>
      </x:c>
      <x:c r="R116" s="15" t="n">
        <x:v>46269.35008445602</x:v>
      </x:c>
      <x:c r="S116" s="4" t="str">
        <x:v>https://naver.github.io/searchad-apidoc/</x:v>
      </x:c>
      <x:c r="T116" s="4" t="str">
        <x:v>https://developers.naver.com/docs/serviceapi/search/blog/blog.md</x:v>
      </x:c>
      <x:c r="U116" s="4" t="str">
        <x:v>2026-08-05~2026-09-03</x:v>
      </x:c>
      <x:c r="V116" s="4" t="str"/>
    </x:row>
    <x:row r="117" ht="25" customHeight="1">
      <x:c r="A117" s="4" t="str">
        <x:v>K0113</x:v>
      </x:c>
      <x:c r="B117" s="4" t="str">
        <x:v>마음·심리</x:v>
      </x:c>
      <x:c r="C117" s="4" t="n">
        <x:v>13</x:v>
      </x:c>
      <x:c r="D117" s="4" t="str">
        <x:v>회복탄력성</x:v>
      </x:c>
      <x:c r="E117" s="4" t="str">
        <x:v>확장 주제어</x:v>
      </x:c>
      <x:c r="F117" s="4" t="n">
        <x:v>1780</x:v>
      </x:c>
      <x:c r="G117" s="4" t="n">
        <x:v>5850</x:v>
      </x:c>
      <x:c r="H117" s="13" t="n">
        <x:v>1780</x:v>
      </x:c>
      <x:c r="I117" s="13" t="n">
        <x:v>1780</x:v>
      </x:c>
      <x:c r="J117" s="13" t="n">
        <x:v>5850</x:v>
      </x:c>
      <x:c r="K117" s="13" t="n">
        <x:v>5850</x:v>
      </x:c>
      <x:c r="L117" s="13" t="n">
        <x:f>H117+J117</x:f>
        <x:v>7630</x:v>
      </x:c>
      <x:c r="M117" s="13" t="n">
        <x:f>I117+K117</x:f>
        <x:v>7630</x:v>
      </x:c>
      <x:c r="N117" s="13" t="n">
        <x:v>41452</x:v>
      </x:c>
      <x:c r="O117" s="13" t="n">
        <x:v>976</x:v>
      </x:c>
      <x:c r="P117" s="4" t="str">
        <x:v>수집결과 내 집계</x:v>
      </x:c>
      <x:c r="Q117" s="15" t="n">
        <x:v>46269.34435800926</x:v>
      </x:c>
      <x:c r="R117" s="15" t="n">
        <x:v>46269.35014011574</x:v>
      </x:c>
      <x:c r="S117" s="4" t="str">
        <x:v>https://naver.github.io/searchad-apidoc/</x:v>
      </x:c>
      <x:c r="T117" s="4" t="str">
        <x:v>https://developers.naver.com/docs/serviceapi/search/blog/blog.md</x:v>
      </x:c>
      <x:c r="U117" s="4" t="str">
        <x:v>2026-08-05~2026-09-03</x:v>
      </x:c>
      <x:c r="V117" s="4" t="str"/>
    </x:row>
    <x:row r="118" ht="25" customHeight="1">
      <x:c r="A118" s="4" t="str">
        <x:v>K0114</x:v>
      </x:c>
      <x:c r="B118" s="4" t="str">
        <x:v>마음·심리</x:v>
      </x:c>
      <x:c r="C118" s="4" t="n">
        <x:v>14</x:v>
      </x:c>
      <x:c r="D118" s="4" t="str">
        <x:v>우울증증상</x:v>
      </x:c>
      <x:c r="E118" s="4" t="str">
        <x:v>세부 검색어</x:v>
      </x:c>
      <x:c r="F118" s="4" t="n">
        <x:v>630</x:v>
      </x:c>
      <x:c r="G118" s="4" t="n">
        <x:v>6560</x:v>
      </x:c>
      <x:c r="H118" s="13" t="n">
        <x:v>630</x:v>
      </x:c>
      <x:c r="I118" s="13" t="n">
        <x:v>630</x:v>
      </x:c>
      <x:c r="J118" s="13" t="n">
        <x:v>6560</x:v>
      </x:c>
      <x:c r="K118" s="13" t="n">
        <x:v>6560</x:v>
      </x:c>
      <x:c r="L118" s="13" t="n">
        <x:f>H118+J118</x:f>
        <x:v>7190</x:v>
      </x:c>
      <x:c r="M118" s="13" t="n">
        <x:f>I118+K118</x:f>
        <x:v>7190</x:v>
      </x:c>
      <x:c r="N118" s="13" t="n">
        <x:v>87010</x:v>
      </x:c>
      <x:c r="O118" s="13" t="n">
        <x:v>824</x:v>
      </x:c>
      <x:c r="P118" s="4" t="str">
        <x:v>수집결과 내 집계</x:v>
      </x:c>
      <x:c r="Q118" s="15" t="n">
        <x:v>46269.34436174769</x:v>
      </x:c>
      <x:c r="R118" s="15" t="n">
        <x:v>46269.35017144676</x:v>
      </x:c>
      <x:c r="S118" s="4" t="str">
        <x:v>https://naver.github.io/searchad-apidoc/</x:v>
      </x:c>
      <x:c r="T118" s="4" t="str">
        <x:v>https://developers.naver.com/docs/serviceapi/search/blog/blog.md</x:v>
      </x:c>
      <x:c r="U118" s="4" t="str">
        <x:v>2026-08-05~2026-09-03</x:v>
      </x:c>
      <x:c r="V118" s="4" t="str"/>
    </x:row>
    <x:row r="119" ht="25" customHeight="1">
      <x:c r="A119" s="4" t="str">
        <x:v>K0115</x:v>
      </x:c>
      <x:c r="B119" s="4" t="str">
        <x:v>마음·심리</x:v>
      </x:c>
      <x:c r="C119" s="4" t="n">
        <x:v>15</x:v>
      </x:c>
      <x:c r="D119" s="4" t="str">
        <x:v>스트레스해소법</x:v>
      </x:c>
      <x:c r="E119" s="4" t="str">
        <x:v>세부 검색어</x:v>
      </x:c>
      <x:c r="F119" s="4" t="n">
        <x:v>850</x:v>
      </x:c>
      <x:c r="G119" s="4" t="n">
        <x:v>5530</x:v>
      </x:c>
      <x:c r="H119" s="13" t="n">
        <x:v>850</x:v>
      </x:c>
      <x:c r="I119" s="13" t="n">
        <x:v>850</x:v>
      </x:c>
      <x:c r="J119" s="13" t="n">
        <x:v>5530</x:v>
      </x:c>
      <x:c r="K119" s="13" t="n">
        <x:v>5530</x:v>
      </x:c>
      <x:c r="L119" s="13" t="n">
        <x:f>H119+J119</x:f>
        <x:v>6380</x:v>
      </x:c>
      <x:c r="M119" s="13" t="n">
        <x:f>I119+K119</x:f>
        <x:v>6380</x:v>
      </x:c>
      <x:c r="N119" s="13" t="n">
        <x:v>38592</x:v>
      </x:c>
      <x:c r="O119" s="13" t="n">
        <x:v>533</x:v>
      </x:c>
      <x:c r="P119" s="4" t="str">
        <x:v>수집결과 내 집계</x:v>
      </x:c>
      <x:c r="Q119" s="15" t="n">
        <x:v>46269.34436174769</x:v>
      </x:c>
      <x:c r="R119" s="15" t="n">
        <x:v>46269.35015773148</x:v>
      </x:c>
      <x:c r="S119" s="4" t="str">
        <x:v>https://naver.github.io/searchad-apidoc/</x:v>
      </x:c>
      <x:c r="T119" s="4" t="str">
        <x:v>https://developers.naver.com/docs/serviceapi/search/blog/blog.md</x:v>
      </x:c>
      <x:c r="U119" s="4" t="str">
        <x:v>2026-08-05~2026-09-03</x:v>
      </x:c>
      <x:c r="V119" s="4" t="str"/>
    </x:row>
    <x:row r="120" ht="25" customHeight="1">
      <x:c r="A120" s="4" t="str">
        <x:v>K0116</x:v>
      </x:c>
      <x:c r="B120" s="4" t="str">
        <x:v>마음·심리</x:v>
      </x:c>
      <x:c r="C120" s="4" t="n">
        <x:v>16</x:v>
      </x:c>
      <x:c r="D120" s="4" t="str">
        <x:v>성격테스트</x:v>
      </x:c>
      <x:c r="E120" s="4" t="str">
        <x:v>세부 검색어</x:v>
      </x:c>
      <x:c r="F120" s="4" t="n">
        <x:v>710</x:v>
      </x:c>
      <x:c r="G120" s="4" t="n">
        <x:v>4960</x:v>
      </x:c>
      <x:c r="H120" s="13" t="n">
        <x:v>710</x:v>
      </x:c>
      <x:c r="I120" s="13" t="n">
        <x:v>710</x:v>
      </x:c>
      <x:c r="J120" s="13" t="n">
        <x:v>4960</x:v>
      </x:c>
      <x:c r="K120" s="13" t="n">
        <x:v>4960</x:v>
      </x:c>
      <x:c r="L120" s="13" t="n">
        <x:f>H120+J120</x:f>
        <x:v>5670</x:v>
      </x:c>
      <x:c r="M120" s="13" t="n">
        <x:f>I120+K120</x:f>
        <x:v>5670</x:v>
      </x:c>
      <x:c r="N120" s="13" t="n">
        <x:v>28608</x:v>
      </x:c>
      <x:c r="O120" s="13" t="n">
        <x:v>140</x:v>
      </x:c>
      <x:c r="P120" s="4" t="str">
        <x:v>수집결과 내 집계</x:v>
      </x:c>
      <x:c r="Q120" s="15" t="n">
        <x:v>46269.34435348379</x:v>
      </x:c>
      <x:c r="R120" s="15" t="n">
        <x:v>46269.35014957176</x:v>
      </x:c>
      <x:c r="S120" s="4" t="str">
        <x:v>https://naver.github.io/searchad-apidoc/</x:v>
      </x:c>
      <x:c r="T120" s="4" t="str">
        <x:v>https://developers.naver.com/docs/serviceapi/search/blog/blog.md</x:v>
      </x:c>
      <x:c r="U120" s="4" t="str">
        <x:v>2026-08-05~2026-09-03</x:v>
      </x:c>
      <x:c r="V120" s="4" t="str"/>
    </x:row>
    <x:row r="121" ht="25" customHeight="1">
      <x:c r="A121" s="4" t="str">
        <x:v>K0117</x:v>
      </x:c>
      <x:c r="B121" s="4" t="str">
        <x:v>마음·심리</x:v>
      </x:c>
      <x:c r="C121" s="4" t="n">
        <x:v>17</x:v>
      </x:c>
      <x:c r="D121" s="4" t="str">
        <x:v>나르시시스트특징</x:v>
      </x:c>
      <x:c r="E121" s="4" t="str">
        <x:v>세부 검색어</x:v>
      </x:c>
      <x:c r="F121" s="4" t="n">
        <x:v>680</x:v>
      </x:c>
      <x:c r="G121" s="4" t="n">
        <x:v>4870</x:v>
      </x:c>
      <x:c r="H121" s="13" t="n">
        <x:v>680</x:v>
      </x:c>
      <x:c r="I121" s="13" t="n">
        <x:v>680</x:v>
      </x:c>
      <x:c r="J121" s="13" t="n">
        <x:v>4870</x:v>
      </x:c>
      <x:c r="K121" s="13" t="n">
        <x:v>4870</x:v>
      </x:c>
      <x:c r="L121" s="13" t="n">
        <x:f>H121+J121</x:f>
        <x:v>5550</x:v>
      </x:c>
      <x:c r="M121" s="13" t="n">
        <x:f>I121+K121</x:f>
        <x:v>5550</x:v>
      </x:c>
      <x:c r="N121" s="13" t="n">
        <x:v>2419</x:v>
      </x:c>
      <x:c r="O121" s="13" t="n">
        <x:v>86</x:v>
      </x:c>
      <x:c r="P121" s="4" t="str">
        <x:v>수집결과 내 집계</x:v>
      </x:c>
      <x:c r="Q121" s="15" t="n">
        <x:v>46269.34434546296</x:v>
      </x:c>
      <x:c r="R121" s="15" t="n">
        <x:v>46269.35015416667</x:v>
      </x:c>
      <x:c r="S121" s="4" t="str">
        <x:v>https://naver.github.io/searchad-apidoc/</x:v>
      </x:c>
      <x:c r="T121" s="4" t="str">
        <x:v>https://developers.naver.com/docs/serviceapi/search/blog/blog.md</x:v>
      </x:c>
      <x:c r="U121" s="4" t="str">
        <x:v>2026-08-05~2026-09-03</x:v>
      </x:c>
      <x:c r="V121" s="4" t="str">
        <x:v>나르시시스트 특징</x:v>
      </x:c>
    </x:row>
    <x:row r="122" ht="25" customHeight="1">
      <x:c r="A122" s="4" t="str">
        <x:v>K0118</x:v>
      </x:c>
      <x:c r="B122" s="4" t="str">
        <x:v>마음·심리</x:v>
      </x:c>
      <x:c r="C122" s="4" t="n">
        <x:v>18</x:v>
      </x:c>
      <x:c r="D122" s="4" t="str">
        <x:v>분노조절장애</x:v>
      </x:c>
      <x:c r="E122" s="4" t="str">
        <x:v>확장 주제어</x:v>
      </x:c>
      <x:c r="F122" s="4" t="n">
        <x:v>530</x:v>
      </x:c>
      <x:c r="G122" s="4" t="n">
        <x:v>4120</x:v>
      </x:c>
      <x:c r="H122" s="13" t="n">
        <x:v>530</x:v>
      </x:c>
      <x:c r="I122" s="13" t="n">
        <x:v>530</x:v>
      </x:c>
      <x:c r="J122" s="13" t="n">
        <x:v>4120</x:v>
      </x:c>
      <x:c r="K122" s="13" t="n">
        <x:v>4120</x:v>
      </x:c>
      <x:c r="L122" s="13" t="n">
        <x:f>H122+J122</x:f>
        <x:v>4650</x:v>
      </x:c>
      <x:c r="M122" s="13" t="n">
        <x:f>I122+K122</x:f>
        <x:v>4650</x:v>
      </x:c>
      <x:c r="N122" s="13" t="n">
        <x:v>20837</x:v>
      </x:c>
      <x:c r="O122" s="13" t="n">
        <x:v>199</x:v>
      </x:c>
      <x:c r="P122" s="4" t="str">
        <x:v>수집결과 내 집계</x:v>
      </x:c>
      <x:c r="Q122" s="15" t="n">
        <x:v>46269.34436174769</x:v>
      </x:c>
      <x:c r="R122" s="15" t="n">
        <x:v>46269.350168206016</x:v>
      </x:c>
      <x:c r="S122" s="4" t="str">
        <x:v>https://naver.github.io/searchad-apidoc/</x:v>
      </x:c>
      <x:c r="T122" s="4" t="str">
        <x:v>https://developers.naver.com/docs/serviceapi/search/blog/blog.md</x:v>
      </x:c>
      <x:c r="U122" s="4" t="str">
        <x:v>2026-08-05~2026-09-03</x:v>
      </x:c>
      <x:c r="V122" s="4" t="str"/>
    </x:row>
    <x:row r="123" ht="25" customHeight="1">
      <x:c r="A123" s="4" t="str">
        <x:v>K0119</x:v>
      </x:c>
      <x:c r="B123" s="4" t="str">
        <x:v>마음·심리</x:v>
      </x:c>
      <x:c r="C123" s="4" t="n">
        <x:v>19</x:v>
      </x:c>
      <x:c r="D123" s="4" t="str">
        <x:v>성인ADHD검사</x:v>
      </x:c>
      <x:c r="E123" s="4" t="str">
        <x:v>도구·신청 혼합형</x:v>
      </x:c>
      <x:c r="F123" s="4" t="n">
        <x:v>620</x:v>
      </x:c>
      <x:c r="G123" s="4" t="n">
        <x:v>3720</x:v>
      </x:c>
      <x:c r="H123" s="13" t="n">
        <x:v>620</x:v>
      </x:c>
      <x:c r="I123" s="13" t="n">
        <x:v>620</x:v>
      </x:c>
      <x:c r="J123" s="13" t="n">
        <x:v>3720</x:v>
      </x:c>
      <x:c r="K123" s="13" t="n">
        <x:v>3720</x:v>
      </x:c>
      <x:c r="L123" s="13" t="n">
        <x:f>H123+J123</x:f>
        <x:v>4340</x:v>
      </x:c>
      <x:c r="M123" s="13" t="n">
        <x:f>I123+K123</x:f>
        <x:v>4340</x:v>
      </x:c>
      <x:c r="N123" s="13" t="n">
        <x:v>3499</x:v>
      </x:c>
      <x:c r="O123" s="13" t="n">
        <x:v>122</x:v>
      </x:c>
      <x:c r="P123" s="4" t="str">
        <x:v>수집결과 내 집계</x:v>
      </x:c>
      <x:c r="Q123" s="15" t="n">
        <x:v>46269.34436174769</x:v>
      </x:c>
      <x:c r="R123" s="15" t="n">
        <x:v>46269.35016678241</x:v>
      </x:c>
      <x:c r="S123" s="4" t="str">
        <x:v>https://naver.github.io/searchad-apidoc/</x:v>
      </x:c>
      <x:c r="T123" s="4" t="str">
        <x:v>https://developers.naver.com/docs/serviceapi/search/blog/blog.md</x:v>
      </x:c>
      <x:c r="U123" s="4" t="str">
        <x:v>2026-08-05~2026-09-03</x:v>
      </x:c>
      <x:c r="V123" s="4" t="str"/>
    </x:row>
    <x:row r="124" ht="25" customHeight="1">
      <x:c r="A124" s="4" t="str">
        <x:v>K0120</x:v>
      </x:c>
      <x:c r="B124" s="4" t="str">
        <x:v>마음·심리</x:v>
      </x:c>
      <x:c r="C124" s="4" t="n">
        <x:v>20</x:v>
      </x:c>
      <x:c r="D124" s="4" t="str">
        <x:v>불면증치료</x:v>
      </x:c>
      <x:c r="E124" s="4" t="str">
        <x:v>세부 검색어</x:v>
      </x:c>
      <x:c r="F124" s="4" t="n">
        <x:v>430</x:v>
      </x:c>
      <x:c r="G124" s="4" t="n">
        <x:v>3820</x:v>
      </x:c>
      <x:c r="H124" s="13" t="n">
        <x:v>430</x:v>
      </x:c>
      <x:c r="I124" s="13" t="n">
        <x:v>430</x:v>
      </x:c>
      <x:c r="J124" s="13" t="n">
        <x:v>3820</x:v>
      </x:c>
      <x:c r="K124" s="13" t="n">
        <x:v>3820</x:v>
      </x:c>
      <x:c r="L124" s="13" t="n">
        <x:f>H124+J124</x:f>
        <x:v>4250</x:v>
      </x:c>
      <x:c r="M124" s="13" t="n">
        <x:f>I124+K124</x:f>
        <x:v>4250</x:v>
      </x:c>
      <x:c r="N124" s="13" t="n">
        <x:v>22866</x:v>
      </x:c>
      <x:c r="O124" s="13" t="n">
        <x:v>295</x:v>
      </x:c>
      <x:c r="P124" s="4" t="str">
        <x:v>수집결과 내 집계</x:v>
      </x:c>
      <x:c r="Q124" s="15" t="n">
        <x:v>46269.34436174769</x:v>
      </x:c>
      <x:c r="R124" s="15" t="n">
        <x:v>46269.35018112269</x:v>
      </x:c>
      <x:c r="S124" s="4" t="str">
        <x:v>https://naver.github.io/searchad-apidoc/</x:v>
      </x:c>
      <x:c r="T124" s="4" t="str">
        <x:v>https://developers.naver.com/docs/serviceapi/search/blog/blog.md</x:v>
      </x:c>
      <x:c r="U124" s="4" t="str">
        <x:v>2026-08-05~2026-09-03</x:v>
      </x:c>
      <x:c r="V124" s="4" t="str"/>
    </x:row>
    <x:row r="125" ht="25" customHeight="1">
      <x:c r="A125" s="4" t="str">
        <x:v>K0121</x:v>
      </x:c>
      <x:c r="B125" s="4" t="str">
        <x:v>마음·심리</x:v>
      </x:c>
      <x:c r="C125" s="4" t="n">
        <x:v>21</x:v>
      </x:c>
      <x:c r="D125" s="4" t="str">
        <x:v>스트레스성공황장애</x:v>
      </x:c>
      <x:c r="E125" s="4" t="str">
        <x:v>세부 검색어</x:v>
      </x:c>
      <x:c r="F125" s="4" t="n">
        <x:v>510</x:v>
      </x:c>
      <x:c r="G125" s="4" t="n">
        <x:v>3710</x:v>
      </x:c>
      <x:c r="H125" s="13" t="n">
        <x:v>510</x:v>
      </x:c>
      <x:c r="I125" s="13" t="n">
        <x:v>510</x:v>
      </x:c>
      <x:c r="J125" s="13" t="n">
        <x:v>3710</x:v>
      </x:c>
      <x:c r="K125" s="13" t="n">
        <x:v>3710</x:v>
      </x:c>
      <x:c r="L125" s="13" t="n">
        <x:f>H125+J125</x:f>
        <x:v>4220</x:v>
      </x:c>
      <x:c r="M125" s="13" t="n">
        <x:f>I125+K125</x:f>
        <x:v>4220</x:v>
      </x:c>
      <x:c r="N125" s="13" t="n">
        <x:v>3830</x:v>
      </x:c>
      <x:c r="O125" s="13" t="n">
        <x:v>81</x:v>
      </x:c>
      <x:c r="P125" s="4" t="str">
        <x:v>수집결과 내 집계</x:v>
      </x:c>
      <x:c r="Q125" s="15" t="n">
        <x:v>46269.34436174769</x:v>
      </x:c>
      <x:c r="R125" s="15" t="n">
        <x:v>46269.350173113424</x:v>
      </x:c>
      <x:c r="S125" s="4" t="str">
        <x:v>https://naver.github.io/searchad-apidoc/</x:v>
      </x:c>
      <x:c r="T125" s="4" t="str">
        <x:v>https://developers.naver.com/docs/serviceapi/search/blog/blog.md</x:v>
      </x:c>
      <x:c r="U125" s="4" t="str">
        <x:v>2026-08-05~2026-09-03</x:v>
      </x:c>
      <x:c r="V125" s="4" t="str"/>
    </x:row>
    <x:row r="126" ht="25" customHeight="1">
      <x:c r="A126" s="4" t="str">
        <x:v>K0122</x:v>
      </x:c>
      <x:c r="B126" s="4" t="str">
        <x:v>마음·심리</x:v>
      </x:c>
      <x:c r="C126" s="4" t="n">
        <x:v>22</x:v>
      </x:c>
      <x:c r="D126" s="4" t="str">
        <x:v>수면장애</x:v>
      </x:c>
      <x:c r="E126" s="4" t="str">
        <x:v>확장 주제어</x:v>
      </x:c>
      <x:c r="F126" s="4" t="n">
        <x:v>780</x:v>
      </x:c>
      <x:c r="G126" s="4" t="n">
        <x:v>3420</x:v>
      </x:c>
      <x:c r="H126" s="13" t="n">
        <x:v>780</x:v>
      </x:c>
      <x:c r="I126" s="13" t="n">
        <x:v>780</x:v>
      </x:c>
      <x:c r="J126" s="13" t="n">
        <x:v>3420</x:v>
      </x:c>
      <x:c r="K126" s="13" t="n">
        <x:v>3420</x:v>
      </x:c>
      <x:c r="L126" s="13" t="n">
        <x:f>H126+J126</x:f>
        <x:v>4200</x:v>
      </x:c>
      <x:c r="M126" s="13" t="n">
        <x:f>I126+K126</x:f>
        <x:v>4200</x:v>
      </x:c>
      <x:c r="N126" s="13" t="n">
        <x:v>145801</x:v>
      </x:c>
      <x:c r="O126" s="13" t="n">
        <x:v>987</x:v>
      </x:c>
      <x:c r="P126" s="4" t="str">
        <x:v>이상(하한)</x:v>
      </x:c>
      <x:c r="Q126" s="15" t="n">
        <x:v>46269.34436174769</x:v>
      </x:c>
      <x:c r="R126" s="15" t="n">
        <x:v>46269.35023780093</x:v>
      </x:c>
      <x:c r="S126" s="4" t="str">
        <x:v>https://naver.github.io/searchad-apidoc/</x:v>
      </x:c>
      <x:c r="T126" s="4" t="str">
        <x:v>https://developers.naver.com/docs/serviceapi/search/blog/blog.md</x:v>
      </x:c>
      <x:c r="U126" s="4" t="str">
        <x:v>2026-08-05~2026-09-03</x:v>
      </x:c>
      <x:c r="V126" s="4" t="str"/>
    </x:row>
    <x:row r="127" ht="25" customHeight="1">
      <x:c r="A127" s="4" t="str">
        <x:v>K0123</x:v>
      </x:c>
      <x:c r="B127" s="4" t="str">
        <x:v>마음·심리</x:v>
      </x:c>
      <x:c r="C127" s="4" t="n">
        <x:v>23</x:v>
      </x:c>
      <x:c r="D127" s="4" t="str">
        <x:v>공황장애원인</x:v>
      </x:c>
      <x:c r="E127" s="4" t="str">
        <x:v>세부 검색어</x:v>
      </x:c>
      <x:c r="F127" s="4" t="n">
        <x:v>380</x:v>
      </x:c>
      <x:c r="G127" s="4" t="n">
        <x:v>3600</x:v>
      </x:c>
      <x:c r="H127" s="13" t="n">
        <x:v>380</x:v>
      </x:c>
      <x:c r="I127" s="13" t="n">
        <x:v>380</x:v>
      </x:c>
      <x:c r="J127" s="13" t="n">
        <x:v>3600</x:v>
      </x:c>
      <x:c r="K127" s="13" t="n">
        <x:v>3600</x:v>
      </x:c>
      <x:c r="L127" s="13" t="n">
        <x:f>H127+J127</x:f>
        <x:v>3980</x:v>
      </x:c>
      <x:c r="M127" s="13" t="n">
        <x:f>I127+K127</x:f>
        <x:v>3980</x:v>
      </x:c>
      <x:c r="N127" s="13" t="n">
        <x:v>12920</x:v>
      </x:c>
      <x:c r="O127" s="13" t="n">
        <x:v>185</x:v>
      </x:c>
      <x:c r="P127" s="4" t="str">
        <x:v>수집결과 내 집계</x:v>
      </x:c>
      <x:c r="Q127" s="15" t="n">
        <x:v>46269.34436174769</x:v>
      </x:c>
      <x:c r="R127" s="15" t="n">
        <x:v>46269.35018248842</x:v>
      </x:c>
      <x:c r="S127" s="4" t="str">
        <x:v>https://naver.github.io/searchad-apidoc/</x:v>
      </x:c>
      <x:c r="T127" s="4" t="str">
        <x:v>https://developers.naver.com/docs/serviceapi/search/blog/blog.md</x:v>
      </x:c>
      <x:c r="U127" s="4" t="str">
        <x:v>2026-08-05~2026-09-03</x:v>
      </x:c>
      <x:c r="V127" s="4" t="str"/>
    </x:row>
    <x:row r="128" ht="25" customHeight="1">
      <x:c r="A128" s="4" t="str">
        <x:v>K0124</x:v>
      </x:c>
      <x:c r="B128" s="4" t="str">
        <x:v>마음·심리</x:v>
      </x:c>
      <x:c r="C128" s="4" t="n">
        <x:v>24</x:v>
      </x:c>
      <x:c r="D128" s="4" t="str">
        <x:v>정신과상담</x:v>
      </x:c>
      <x:c r="E128" s="4" t="str">
        <x:v>세부 검색어</x:v>
      </x:c>
      <x:c r="F128" s="4" t="n">
        <x:v>390</x:v>
      </x:c>
      <x:c r="G128" s="4" t="n">
        <x:v>3500</x:v>
      </x:c>
      <x:c r="H128" s="13" t="n">
        <x:v>390</x:v>
      </x:c>
      <x:c r="I128" s="13" t="n">
        <x:v>390</x:v>
      </x:c>
      <x:c r="J128" s="13" t="n">
        <x:v>3500</x:v>
      </x:c>
      <x:c r="K128" s="13" t="n">
        <x:v>3500</x:v>
      </x:c>
      <x:c r="L128" s="13" t="n">
        <x:f>H128+J128</x:f>
        <x:v>3890</x:v>
      </x:c>
      <x:c r="M128" s="13" t="n">
        <x:f>I128+K128</x:f>
        <x:v>3890</x:v>
      </x:c>
      <x:c r="N128" s="13" t="n">
        <x:v>30614</x:v>
      </x:c>
      <x:c r="O128" s="13" t="n">
        <x:v>442</x:v>
      </x:c>
      <x:c r="P128" s="4" t="str">
        <x:v>수집결과 내 집계</x:v>
      </x:c>
      <x:c r="Q128" s="15" t="n">
        <x:v>46269.34436174769</x:v>
      </x:c>
      <x:c r="R128" s="15" t="n">
        <x:v>46269.35020638889</x:v>
      </x:c>
      <x:c r="S128" s="4" t="str">
        <x:v>https://naver.github.io/searchad-apidoc/</x:v>
      </x:c>
      <x:c r="T128" s="4" t="str">
        <x:v>https://developers.naver.com/docs/serviceapi/search/blog/blog.md</x:v>
      </x:c>
      <x:c r="U128" s="4" t="str">
        <x:v>2026-08-05~2026-09-03</x:v>
      </x:c>
      <x:c r="V128" s="4" t="str"/>
    </x:row>
    <x:row r="129" ht="25" customHeight="1">
      <x:c r="A129" s="4" t="str">
        <x:v>K0125</x:v>
      </x:c>
      <x:c r="B129" s="4" t="str">
        <x:v>마음·심리</x:v>
      </x:c>
      <x:c r="C129" s="4" t="n">
        <x:v>25</x:v>
      </x:c>
      <x:c r="D129" s="4" t="str">
        <x:v>불면증극복하는법</x:v>
      </x:c>
      <x:c r="E129" s="4" t="str">
        <x:v>세부 검색어</x:v>
      </x:c>
      <x:c r="F129" s="4" t="n">
        <x:v>370</x:v>
      </x:c>
      <x:c r="G129" s="4" t="n">
        <x:v>3290</x:v>
      </x:c>
      <x:c r="H129" s="13" t="n">
        <x:v>370</x:v>
      </x:c>
      <x:c r="I129" s="13" t="n">
        <x:v>370</x:v>
      </x:c>
      <x:c r="J129" s="13" t="n">
        <x:v>3290</x:v>
      </x:c>
      <x:c r="K129" s="13" t="n">
        <x:v>3290</x:v>
      </x:c>
      <x:c r="L129" s="13" t="n">
        <x:f>H129+J129</x:f>
        <x:v>3660</x:v>
      </x:c>
      <x:c r="M129" s="13" t="n">
        <x:f>I129+K129</x:f>
        <x:v>3660</x:v>
      </x:c>
      <x:c r="N129" s="13" t="n">
        <x:v>6516</x:v>
      </x:c>
      <x:c r="O129" s="13" t="n">
        <x:v>114</x:v>
      </x:c>
      <x:c r="P129" s="4" t="str">
        <x:v>수집결과 내 집계</x:v>
      </x:c>
      <x:c r="Q129" s="15" t="n">
        <x:v>46269.34436174769</x:v>
      </x:c>
      <x:c r="R129" s="15" t="n">
        <x:v>46269.35019152778</x:v>
      </x:c>
      <x:c r="S129" s="4" t="str">
        <x:v>https://naver.github.io/searchad-apidoc/</x:v>
      </x:c>
      <x:c r="T129" s="4" t="str">
        <x:v>https://developers.naver.com/docs/serviceapi/search/blog/blog.md</x:v>
      </x:c>
      <x:c r="U129" s="4" t="str">
        <x:v>2026-08-05~2026-09-03</x:v>
      </x:c>
      <x:c r="V129" s="4" t="str"/>
    </x:row>
    <x:row r="130" ht="25" customHeight="1">
      <x:c r="A130" s="4" t="str">
        <x:v>K0126</x:v>
      </x:c>
      <x:c r="B130" s="4" t="str">
        <x:v>마음·심리</x:v>
      </x:c>
      <x:c r="C130" s="4" t="n">
        <x:v>26</x:v>
      </x:c>
      <x:c r="D130" s="4" t="str">
        <x:v>성인ADHD검사비용</x:v>
      </x:c>
      <x:c r="E130" s="4" t="str">
        <x:v>세부 검색어</x:v>
      </x:c>
      <x:c r="F130" s="4" t="n">
        <x:v>390</x:v>
      </x:c>
      <x:c r="G130" s="4" t="n">
        <x:v>3020</x:v>
      </x:c>
      <x:c r="H130" s="13" t="n">
        <x:v>390</x:v>
      </x:c>
      <x:c r="I130" s="13" t="n">
        <x:v>390</x:v>
      </x:c>
      <x:c r="J130" s="13" t="n">
        <x:v>3020</x:v>
      </x:c>
      <x:c r="K130" s="13" t="n">
        <x:v>3020</x:v>
      </x:c>
      <x:c r="L130" s="13" t="n">
        <x:f>H130+J130</x:f>
        <x:v>3410</x:v>
      </x:c>
      <x:c r="M130" s="13" t="n">
        <x:f>I130+K130</x:f>
        <x:v>3410</x:v>
      </x:c>
      <x:c r="N130" s="13" t="n">
        <x:v>398</x:v>
      </x:c>
      <x:c r="O130" s="13" t="n">
        <x:v>38</x:v>
      </x:c>
      <x:c r="P130" s="4" t="str">
        <x:v>수집결과 내 집계</x:v>
      </x:c>
      <x:c r="Q130" s="15" t="n">
        <x:v>46269.34436174769</x:v>
      </x:c>
      <x:c r="R130" s="15" t="n">
        <x:v>46269.35019650463</x:v>
      </x:c>
      <x:c r="S130" s="4" t="str">
        <x:v>https://naver.github.io/searchad-apidoc/</x:v>
      </x:c>
      <x:c r="T130" s="4" t="str">
        <x:v>https://developers.naver.com/docs/serviceapi/search/blog/blog.md</x:v>
      </x:c>
      <x:c r="U130" s="4" t="str">
        <x:v>2026-08-05~2026-09-03</x:v>
      </x:c>
      <x:c r="V130" s="4" t="str"/>
    </x:row>
    <x:row r="131" ht="25" customHeight="1">
      <x:c r="A131" s="4" t="str">
        <x:v>K0127</x:v>
      </x:c>
      <x:c r="B131" s="4" t="str">
        <x:v>마음·심리</x:v>
      </x:c>
      <x:c r="C131" s="4" t="n">
        <x:v>27</x:v>
      </x:c>
      <x:c r="D131" s="4" t="str">
        <x:v>집중력높이는법</x:v>
      </x:c>
      <x:c r="E131" s="4" t="str">
        <x:v>세부 검색어</x:v>
      </x:c>
      <x:c r="F131" s="4" t="n">
        <x:v>410</x:v>
      </x:c>
      <x:c r="G131" s="4" t="n">
        <x:v>2770</x:v>
      </x:c>
      <x:c r="H131" s="13" t="n">
        <x:v>410</x:v>
      </x:c>
      <x:c r="I131" s="13" t="n">
        <x:v>410</x:v>
      </x:c>
      <x:c r="J131" s="13" t="n">
        <x:v>2770</x:v>
      </x:c>
      <x:c r="K131" s="13" t="n">
        <x:v>2770</x:v>
      </x:c>
      <x:c r="L131" s="13" t="n">
        <x:f>H131+J131</x:f>
        <x:v>3180</x:v>
      </x:c>
      <x:c r="M131" s="13" t="n">
        <x:f>I131+K131</x:f>
        <x:v>3180</x:v>
      </x:c>
      <x:c r="N131" s="13" t="n">
        <x:v>6359</x:v>
      </x:c>
      <x:c r="O131" s="13" t="n">
        <x:v>177</x:v>
      </x:c>
      <x:c r="P131" s="4" t="str">
        <x:v>수집결과 내 집계</x:v>
      </x:c>
      <x:c r="Q131" s="15" t="n">
        <x:v>46269.34435800926</x:v>
      </x:c>
      <x:c r="R131" s="15" t="n">
        <x:v>46269.35020540509</x:v>
      </x:c>
      <x:c r="S131" s="4" t="str">
        <x:v>https://naver.github.io/searchad-apidoc/</x:v>
      </x:c>
      <x:c r="T131" s="4" t="str">
        <x:v>https://developers.naver.com/docs/serviceapi/search/blog/blog.md</x:v>
      </x:c>
      <x:c r="U131" s="4" t="str">
        <x:v>2026-08-05~2026-09-03</x:v>
      </x:c>
      <x:c r="V131" s="4" t="str"/>
    </x:row>
    <x:row r="132" ht="25" customHeight="1">
      <x:c r="A132" s="4" t="str">
        <x:v>K0128</x:v>
      </x:c>
      <x:c r="B132" s="4" t="str">
        <x:v>마음·심리</x:v>
      </x:c>
      <x:c r="C132" s="4" t="n">
        <x:v>28</x:v>
      </x:c>
      <x:c r="D132" s="4" t="str">
        <x:v>불면증증상</x:v>
      </x:c>
      <x:c r="E132" s="4" t="str">
        <x:v>세부 검색어</x:v>
      </x:c>
      <x:c r="F132" s="4" t="n">
        <x:v>170</x:v>
      </x:c>
      <x:c r="G132" s="4" t="n">
        <x:v>2910</x:v>
      </x:c>
      <x:c r="H132" s="13" t="n">
        <x:v>170</x:v>
      </x:c>
      <x:c r="I132" s="13" t="n">
        <x:v>170</x:v>
      </x:c>
      <x:c r="J132" s="13" t="n">
        <x:v>2910</x:v>
      </x:c>
      <x:c r="K132" s="13" t="n">
        <x:v>2910</x:v>
      </x:c>
      <x:c r="L132" s="13" t="n">
        <x:f>H132+J132</x:f>
        <x:v>3080</x:v>
      </x:c>
      <x:c r="M132" s="13" t="n">
        <x:f>I132+K132</x:f>
        <x:v>3080</x:v>
      </x:c>
      <x:c r="N132" s="13" t="n">
        <x:v>57348</x:v>
      </x:c>
      <x:c r="O132" s="13" t="n">
        <x:v>812</x:v>
      </x:c>
      <x:c r="P132" s="4" t="str">
        <x:v>수집결과 내 집계</x:v>
      </x:c>
      <x:c r="Q132" s="15" t="n">
        <x:v>46269.34435800926</x:v>
      </x:c>
      <x:c r="R132" s="15" t="n">
        <x:v>46269.35025703704</x:v>
      </x:c>
      <x:c r="S132" s="4" t="str">
        <x:v>https://naver.github.io/searchad-apidoc/</x:v>
      </x:c>
      <x:c r="T132" s="4" t="str">
        <x:v>https://developers.naver.com/docs/serviceapi/search/blog/blog.md</x:v>
      </x:c>
      <x:c r="U132" s="4" t="str">
        <x:v>2026-08-05~2026-09-03</x:v>
      </x:c>
      <x:c r="V132" s="4" t="str"/>
    </x:row>
    <x:row r="133" ht="25" customHeight="1">
      <x:c r="A133" s="4" t="str">
        <x:v>K0129</x:v>
      </x:c>
      <x:c r="B133" s="4" t="str">
        <x:v>마음·심리</x:v>
      </x:c>
      <x:c r="C133" s="4" t="n">
        <x:v>29</x:v>
      </x:c>
      <x:c r="D133" s="4" t="str">
        <x:v>성인ADHD자가진단</x:v>
      </x:c>
      <x:c r="E133" s="4" t="str">
        <x:v>도구·신청 혼합형</x:v>
      </x:c>
      <x:c r="F133" s="4" t="n">
        <x:v>480</x:v>
      </x:c>
      <x:c r="G133" s="4" t="n">
        <x:v>2420</x:v>
      </x:c>
      <x:c r="H133" s="13" t="n">
        <x:v>480</x:v>
      </x:c>
      <x:c r="I133" s="13" t="n">
        <x:v>480</x:v>
      </x:c>
      <x:c r="J133" s="13" t="n">
        <x:v>2420</x:v>
      </x:c>
      <x:c r="K133" s="13" t="n">
        <x:v>2420</x:v>
      </x:c>
      <x:c r="L133" s="13" t="n">
        <x:f>H133+J133</x:f>
        <x:v>2900</x:v>
      </x:c>
      <x:c r="M133" s="13" t="n">
        <x:f>I133+K133</x:f>
        <x:v>2900</x:v>
      </x:c>
      <x:c r="N133" s="13" t="n">
        <x:v>2304</x:v>
      </x:c>
      <x:c r="O133" s="13" t="n">
        <x:v>54</x:v>
      </x:c>
      <x:c r="P133" s="4" t="str">
        <x:v>수집결과 내 집계</x:v>
      </x:c>
      <x:c r="Q133" s="15" t="n">
        <x:v>46269.34436174769</x:v>
      </x:c>
      <x:c r="R133" s="15" t="n">
        <x:v>46269.35021125</x:v>
      </x:c>
      <x:c r="S133" s="4" t="str">
        <x:v>https://naver.github.io/searchad-apidoc/</x:v>
      </x:c>
      <x:c r="T133" s="4" t="str">
        <x:v>https://developers.naver.com/docs/serviceapi/search/blog/blog.md</x:v>
      </x:c>
      <x:c r="U133" s="4" t="str">
        <x:v>2026-08-05~2026-09-03</x:v>
      </x:c>
      <x:c r="V133" s="4" t="str"/>
    </x:row>
    <x:row r="134" ht="25" customHeight="1">
      <x:c r="A134" s="4" t="str">
        <x:v>K0130</x:v>
      </x:c>
      <x:c r="B134" s="4" t="str">
        <x:v>마음·심리</x:v>
      </x:c>
      <x:c r="C134" s="4" t="n">
        <x:v>30</x:v>
      </x:c>
      <x:c r="D134" s="4" t="str">
        <x:v>공황장애치료</x:v>
      </x:c>
      <x:c r="E134" s="4" t="str">
        <x:v>세부 검색어</x:v>
      </x:c>
      <x:c r="F134" s="4" t="n">
        <x:v>290</x:v>
      </x:c>
      <x:c r="G134" s="4" t="n">
        <x:v>2560</x:v>
      </x:c>
      <x:c r="H134" s="13" t="n">
        <x:v>290</x:v>
      </x:c>
      <x:c r="I134" s="13" t="n">
        <x:v>290</x:v>
      </x:c>
      <x:c r="J134" s="13" t="n">
        <x:v>2560</x:v>
      </x:c>
      <x:c r="K134" s="13" t="n">
        <x:v>2560</x:v>
      </x:c>
      <x:c r="L134" s="13" t="n">
        <x:f>H134+J134</x:f>
        <x:v>2850</x:v>
      </x:c>
      <x:c r="M134" s="13" t="n">
        <x:f>I134+K134</x:f>
        <x:v>2850</x:v>
      </x:c>
      <x:c r="N134" s="13" t="n">
        <x:v>30649</x:v>
      </x:c>
      <x:c r="O134" s="13" t="n">
        <x:v>495</x:v>
      </x:c>
      <x:c r="P134" s="4" t="str">
        <x:v>수집결과 내 집계</x:v>
      </x:c>
      <x:c r="Q134" s="15" t="n">
        <x:v>46269.34436174769</x:v>
      </x:c>
      <x:c r="R134" s="15" t="n">
        <x:v>46269.35023599537</x:v>
      </x:c>
      <x:c r="S134" s="4" t="str">
        <x:v>https://naver.github.io/searchad-apidoc/</x:v>
      </x:c>
      <x:c r="T134" s="4" t="str">
        <x:v>https://developers.naver.com/docs/serviceapi/search/blog/blog.md</x:v>
      </x:c>
      <x:c r="U134" s="4" t="str">
        <x:v>2026-08-05~2026-09-03</x:v>
      </x:c>
      <x:c r="V134" s="4" t="str"/>
    </x:row>
    <x:row r="135" ht="25" customHeight="1">
      <x:c r="A135" s="4" t="str">
        <x:v>K0131</x:v>
      </x:c>
      <x:c r="B135" s="4" t="str">
        <x:v>마음·심리</x:v>
      </x:c>
      <x:c r="C135" s="4" t="n">
        <x:v>31</x:v>
      </x:c>
      <x:c r="D135" s="4" t="str">
        <x:v>경계성성격장애</x:v>
      </x:c>
      <x:c r="E135" s="4" t="str">
        <x:v>확장 주제어</x:v>
      </x:c>
      <x:c r="F135" s="4" t="n">
        <x:v>440</x:v>
      </x:c>
      <x:c r="G135" s="4" t="n">
        <x:v>2280</x:v>
      </x:c>
      <x:c r="H135" s="13" t="n">
        <x:v>440</x:v>
      </x:c>
      <x:c r="I135" s="13" t="n">
        <x:v>440</x:v>
      </x:c>
      <x:c r="J135" s="13" t="n">
        <x:v>2280</x:v>
      </x:c>
      <x:c r="K135" s="13" t="n">
        <x:v>2280</x:v>
      </x:c>
      <x:c r="L135" s="13" t="n">
        <x:f>H135+J135</x:f>
        <x:v>2720</x:v>
      </x:c>
      <x:c r="M135" s="13" t="n">
        <x:f>I135+K135</x:f>
        <x:v>2720</x:v>
      </x:c>
      <x:c r="N135" s="13" t="n">
        <x:v>1961</x:v>
      </x:c>
      <x:c r="O135" s="13" t="n">
        <x:v>37</x:v>
      </x:c>
      <x:c r="P135" s="4" t="str">
        <x:v>수집결과 내 집계</x:v>
      </x:c>
      <x:c r="Q135" s="15" t="n">
        <x:v>46269.34435348379</x:v>
      </x:c>
      <x:c r="R135" s="15" t="n">
        <x:v>46269.35024059028</x:v>
      </x:c>
      <x:c r="S135" s="4" t="str">
        <x:v>https://naver.github.io/searchad-apidoc/</x:v>
      </x:c>
      <x:c r="T135" s="4" t="str">
        <x:v>https://developers.naver.com/docs/serviceapi/search/blog/blog.md</x:v>
      </x:c>
      <x:c r="U135" s="4" t="str">
        <x:v>2026-08-05~2026-09-03</x:v>
      </x:c>
      <x:c r="V135" s="4" t="str"/>
    </x:row>
    <x:row r="136" ht="25" customHeight="1">
      <x:c r="A136" s="4" t="str">
        <x:v>K0132</x:v>
      </x:c>
      <x:c r="B136" s="4" t="str">
        <x:v>마음·심리</x:v>
      </x:c>
      <x:c r="C136" s="4" t="n">
        <x:v>32</x:v>
      </x:c>
      <x:c r="D136" s="4" t="str">
        <x:v>공황장애극복방법</x:v>
      </x:c>
      <x:c r="E136" s="4" t="str">
        <x:v>세부 검색어</x:v>
      </x:c>
      <x:c r="F136" s="4" t="n">
        <x:v>300</x:v>
      </x:c>
      <x:c r="G136" s="4" t="n">
        <x:v>2240</x:v>
      </x:c>
      <x:c r="H136" s="13" t="n">
        <x:v>300</x:v>
      </x:c>
      <x:c r="I136" s="13" t="n">
        <x:v>300</x:v>
      </x:c>
      <x:c r="J136" s="13" t="n">
        <x:v>2240</x:v>
      </x:c>
      <x:c r="K136" s="13" t="n">
        <x:v>2240</x:v>
      </x:c>
      <x:c r="L136" s="13" t="n">
        <x:f>H136+J136</x:f>
        <x:v>2540</x:v>
      </x:c>
      <x:c r="M136" s="13" t="n">
        <x:f>I136+K136</x:f>
        <x:v>2540</x:v>
      </x:c>
      <x:c r="N136" s="13" t="n">
        <x:v>5313</x:v>
      </x:c>
      <x:c r="O136" s="13" t="n">
        <x:v>44</x:v>
      </x:c>
      <x:c r="P136" s="4" t="str">
        <x:v>수집결과 내 집계</x:v>
      </x:c>
      <x:c r="Q136" s="15" t="n">
        <x:v>46269.34436174769</x:v>
      </x:c>
      <x:c r="R136" s="15" t="n">
        <x:v>46269.35024287037</x:v>
      </x:c>
      <x:c r="S136" s="4" t="str">
        <x:v>https://naver.github.io/searchad-apidoc/</x:v>
      </x:c>
      <x:c r="T136" s="4" t="str">
        <x:v>https://developers.naver.com/docs/serviceapi/search/blog/blog.md</x:v>
      </x:c>
      <x:c r="U136" s="4" t="str">
        <x:v>2026-08-05~2026-09-03</x:v>
      </x:c>
      <x:c r="V136" s="4" t="str"/>
    </x:row>
    <x:row r="137" ht="25" customHeight="1">
      <x:c r="A137" s="4" t="str">
        <x:v>K0133</x:v>
      </x:c>
      <x:c r="B137" s="4" t="str">
        <x:v>마음·심리</x:v>
      </x:c>
      <x:c r="C137" s="4" t="n">
        <x:v>33</x:v>
      </x:c>
      <x:c r="D137" s="4" t="str">
        <x:v>불면증치료법</x:v>
      </x:c>
      <x:c r="E137" s="4" t="str">
        <x:v>세부 검색어</x:v>
      </x:c>
      <x:c r="F137" s="4" t="n">
        <x:v>160</x:v>
      </x:c>
      <x:c r="G137" s="4" t="n">
        <x:v>2370</x:v>
      </x:c>
      <x:c r="H137" s="13" t="n">
        <x:v>160</x:v>
      </x:c>
      <x:c r="I137" s="13" t="n">
        <x:v>160</x:v>
      </x:c>
      <x:c r="J137" s="13" t="n">
        <x:v>2370</x:v>
      </x:c>
      <x:c r="K137" s="13" t="n">
        <x:v>2370</x:v>
      </x:c>
      <x:c r="L137" s="13" t="n">
        <x:f>H137+J137</x:f>
        <x:v>2530</x:v>
      </x:c>
      <x:c r="M137" s="13" t="n">
        <x:f>I137+K137</x:f>
        <x:v>2530</x:v>
      </x:c>
      <x:c r="N137" s="13" t="n">
        <x:v>2504</x:v>
      </x:c>
      <x:c r="O137" s="13" t="n">
        <x:v>12</x:v>
      </x:c>
      <x:c r="P137" s="4" t="str">
        <x:v>수집결과 내 집계</x:v>
      </x:c>
      <x:c r="Q137" s="15" t="n">
        <x:v>46269.34436174769</x:v>
      </x:c>
      <x:c r="R137" s="15" t="n">
        <x:v>46269.35024537037</x:v>
      </x:c>
      <x:c r="S137" s="4" t="str">
        <x:v>https://naver.github.io/searchad-apidoc/</x:v>
      </x:c>
      <x:c r="T137" s="4" t="str">
        <x:v>https://developers.naver.com/docs/serviceapi/search/blog/blog.md</x:v>
      </x:c>
      <x:c r="U137" s="4" t="str">
        <x:v>2026-08-05~2026-09-03</x:v>
      </x:c>
      <x:c r="V137" s="4" t="str"/>
    </x:row>
    <x:row r="138" ht="25" customHeight="1">
      <x:c r="A138" s="4" t="str">
        <x:v>K0134</x:v>
      </x:c>
      <x:c r="B138" s="4" t="str">
        <x:v>마음·심리</x:v>
      </x:c>
      <x:c r="C138" s="4" t="n">
        <x:v>34</x:v>
      </x:c>
      <x:c r="D138" s="4" t="str">
        <x:v>무료심리상담</x:v>
      </x:c>
      <x:c r="E138" s="4" t="str">
        <x:v>세부 검색어</x:v>
      </x:c>
      <x:c r="F138" s="4" t="n">
        <x:v>280</x:v>
      </x:c>
      <x:c r="G138" s="4" t="n">
        <x:v>2140</x:v>
      </x:c>
      <x:c r="H138" s="13" t="n">
        <x:v>280</x:v>
      </x:c>
      <x:c r="I138" s="13" t="n">
        <x:v>280</x:v>
      </x:c>
      <x:c r="J138" s="13" t="n">
        <x:v>2140</x:v>
      </x:c>
      <x:c r="K138" s="13" t="n">
        <x:v>2140</x:v>
      </x:c>
      <x:c r="L138" s="13" t="n">
        <x:f>H138+J138</x:f>
        <x:v>2420</x:v>
      </x:c>
      <x:c r="M138" s="13" t="n">
        <x:f>I138+K138</x:f>
        <x:v>2420</x:v>
      </x:c>
      <x:c r="N138" s="13" t="n">
        <x:v>18252</x:v>
      </x:c>
      <x:c r="O138" s="13" t="n">
        <x:v>187</x:v>
      </x:c>
      <x:c r="P138" s="4" t="str">
        <x:v>수집결과 내 집계</x:v>
      </x:c>
      <x:c r="Q138" s="15" t="n">
        <x:v>46269.34436174769</x:v>
      </x:c>
      <x:c r="R138" s="15" t="n">
        <x:v>46269.35025225695</x:v>
      </x:c>
      <x:c r="S138" s="4" t="str">
        <x:v>https://naver.github.io/searchad-apidoc/</x:v>
      </x:c>
      <x:c r="T138" s="4" t="str">
        <x:v>https://developers.naver.com/docs/serviceapi/search/blog/blog.md</x:v>
      </x:c>
      <x:c r="U138" s="4" t="str">
        <x:v>2026-08-05~2026-09-03</x:v>
      </x:c>
      <x:c r="V138" s="4" t="str"/>
    </x:row>
    <x:row r="139" ht="25" customHeight="1">
      <x:c r="A139" s="4" t="str">
        <x:v>K0135</x:v>
      </x:c>
      <x:c r="B139" s="4" t="str">
        <x:v>마음·심리</x:v>
      </x:c>
      <x:c r="C139" s="4" t="n">
        <x:v>35</x:v>
      </x:c>
      <x:c r="D139" s="4" t="str">
        <x:v>우울증검사</x:v>
      </x:c>
      <x:c r="E139" s="4" t="str">
        <x:v>도구·신청 혼합형</x:v>
      </x:c>
      <x:c r="F139" s="4" t="n">
        <x:v>270</x:v>
      </x:c>
      <x:c r="G139" s="4" t="n">
        <x:v>2100</x:v>
      </x:c>
      <x:c r="H139" s="13" t="n">
        <x:v>270</x:v>
      </x:c>
      <x:c r="I139" s="13" t="n">
        <x:v>270</x:v>
      </x:c>
      <x:c r="J139" s="13" t="n">
        <x:v>2100</x:v>
      </x:c>
      <x:c r="K139" s="13" t="n">
        <x:v>2100</x:v>
      </x:c>
      <x:c r="L139" s="13" t="n">
        <x:f>H139+J139</x:f>
        <x:v>2370</x:v>
      </x:c>
      <x:c r="M139" s="13" t="n">
        <x:f>I139+K139</x:f>
        <x:v>2370</x:v>
      </x:c>
      <x:c r="N139" s="13" t="n">
        <x:v>11006</x:v>
      </x:c>
      <x:c r="O139" s="13" t="n">
        <x:v>182</x:v>
      </x:c>
      <x:c r="P139" s="4" t="str">
        <x:v>수집결과 내 집계</x:v>
      </x:c>
      <x:c r="Q139" s="15" t="n">
        <x:v>46269.34436174769</x:v>
      </x:c>
      <x:c r="R139" s="15" t="n">
        <x:v>46269.35025434028</x:v>
      </x:c>
      <x:c r="S139" s="4" t="str">
        <x:v>https://naver.github.io/searchad-apidoc/</x:v>
      </x:c>
      <x:c r="T139" s="4" t="str">
        <x:v>https://developers.naver.com/docs/serviceapi/search/blog/blog.md</x:v>
      </x:c>
      <x:c r="U139" s="4" t="str">
        <x:v>2026-08-05~2026-09-03</x:v>
      </x:c>
      <x:c r="V139" s="4" t="str"/>
    </x:row>
    <x:row r="140" ht="25" customHeight="1">
      <x:c r="A140" s="4" t="str">
        <x:v>K0136</x:v>
      </x:c>
      <x:c r="B140" s="4" t="str">
        <x:v>마음·심리</x:v>
      </x:c>
      <x:c r="C140" s="4" t="n">
        <x:v>36</x:v>
      </x:c>
      <x:c r="D140" s="4" t="str">
        <x:v>우울증치료</x:v>
      </x:c>
      <x:c r="E140" s="4" t="str">
        <x:v>세부 검색어</x:v>
      </x:c>
      <x:c r="F140" s="4" t="n">
        <x:v>300</x:v>
      </x:c>
      <x:c r="G140" s="4" t="n">
        <x:v>2050</x:v>
      </x:c>
      <x:c r="H140" s="13" t="n">
        <x:v>300</x:v>
      </x:c>
      <x:c r="I140" s="13" t="n">
        <x:v>300</x:v>
      </x:c>
      <x:c r="J140" s="13" t="n">
        <x:v>2050</x:v>
      </x:c>
      <x:c r="K140" s="13" t="n">
        <x:v>2050</x:v>
      </x:c>
      <x:c r="L140" s="13" t="n">
        <x:f>H140+J140</x:f>
        <x:v>2350</x:v>
      </x:c>
      <x:c r="M140" s="13" t="n">
        <x:f>I140+K140</x:f>
        <x:v>2350</x:v>
      </x:c>
      <x:c r="N140" s="13" t="n">
        <x:v>24456</x:v>
      </x:c>
      <x:c r="O140" s="13" t="n">
        <x:v>309</x:v>
      </x:c>
      <x:c r="P140" s="4" t="str">
        <x:v>수집결과 내 집계</x:v>
      </x:c>
      <x:c r="Q140" s="15" t="n">
        <x:v>46269.34436174769</x:v>
      </x:c>
      <x:c r="R140" s="15" t="n">
        <x:v>46269.35027119213</x:v>
      </x:c>
      <x:c r="S140" s="4" t="str">
        <x:v>https://naver.github.io/searchad-apidoc/</x:v>
      </x:c>
      <x:c r="T140" s="4" t="str">
        <x:v>https://developers.naver.com/docs/serviceapi/search/blog/blog.md</x:v>
      </x:c>
      <x:c r="U140" s="4" t="str">
        <x:v>2026-08-05~2026-09-03</x:v>
      </x:c>
      <x:c r="V140" s="4" t="str"/>
    </x:row>
    <x:row r="141" ht="25" customHeight="1">
      <x:c r="A141" s="4" t="str">
        <x:v>K0137</x:v>
      </x:c>
      <x:c r="B141" s="4" t="str">
        <x:v>마음·심리</x:v>
      </x:c>
      <x:c r="C141" s="4" t="n">
        <x:v>37</x:v>
      </x:c>
      <x:c r="D141" s="4" t="str">
        <x:v>청소년우울증테스트</x:v>
      </x:c>
      <x:c r="E141" s="4" t="str">
        <x:v>세부 검색어</x:v>
      </x:c>
      <x:c r="F141" s="4" t="n">
        <x:v>100</x:v>
      </x:c>
      <x:c r="G141" s="4" t="n">
        <x:v>2190</x:v>
      </x:c>
      <x:c r="H141" s="13" t="n">
        <x:v>100</x:v>
      </x:c>
      <x:c r="I141" s="13" t="n">
        <x:v>100</x:v>
      </x:c>
      <x:c r="J141" s="13" t="n">
        <x:v>2190</x:v>
      </x:c>
      <x:c r="K141" s="13" t="n">
        <x:v>2190</x:v>
      </x:c>
      <x:c r="L141" s="13" t="n">
        <x:f>H141+J141</x:f>
        <x:v>2290</x:v>
      </x:c>
      <x:c r="M141" s="13" t="n">
        <x:f>I141+K141</x:f>
        <x:v>2290</x:v>
      </x:c>
      <x:c r="N141" s="13" t="n">
        <x:v>517</x:v>
      </x:c>
      <x:c r="O141" s="13" t="n">
        <x:v>7</x:v>
      </x:c>
      <x:c r="P141" s="4" t="str">
        <x:v>수집결과 내 집계</x:v>
      </x:c>
      <x:c r="Q141" s="15" t="n">
        <x:v>46269.34436174769</x:v>
      </x:c>
      <x:c r="R141" s="15" t="n">
        <x:v>46269.350258900464</x:v>
      </x:c>
      <x:c r="S141" s="4" t="str">
        <x:v>https://naver.github.io/searchad-apidoc/</x:v>
      </x:c>
      <x:c r="T141" s="4" t="str">
        <x:v>https://developers.naver.com/docs/serviceapi/search/blog/blog.md</x:v>
      </x:c>
      <x:c r="U141" s="4" t="str">
        <x:v>2026-08-05~2026-09-03</x:v>
      </x:c>
      <x:c r="V141" s="4" t="str"/>
    </x:row>
    <x:row r="142" ht="25" customHeight="1">
      <x:c r="A142" s="4" t="str">
        <x:v>K0138</x:v>
      </x:c>
      <x:c r="B142" s="4" t="str">
        <x:v>마음·심리</x:v>
      </x:c>
      <x:c r="C142" s="4" t="n">
        <x:v>38</x:v>
      </x:c>
      <x:c r="D142" s="4" t="str">
        <x:v>연애심리테스트</x:v>
      </x:c>
      <x:c r="E142" s="4" t="str">
        <x:v>세부 검색어</x:v>
      </x:c>
      <x:c r="F142" s="4" t="n">
        <x:v>240</x:v>
      </x:c>
      <x:c r="G142" s="4" t="n">
        <x:v>2000</x:v>
      </x:c>
      <x:c r="H142" s="13" t="n">
        <x:v>240</x:v>
      </x:c>
      <x:c r="I142" s="13" t="n">
        <x:v>240</x:v>
      </x:c>
      <x:c r="J142" s="13" t="n">
        <x:v>2000</x:v>
      </x:c>
      <x:c r="K142" s="13" t="n">
        <x:v>2000</x:v>
      </x:c>
      <x:c r="L142" s="13" t="n">
        <x:f>H142+J142</x:f>
        <x:v>2240</x:v>
      </x:c>
      <x:c r="M142" s="13" t="n">
        <x:f>I142+K142</x:f>
        <x:v>2240</x:v>
      </x:c>
      <x:c r="N142" s="13" t="n">
        <x:v>4447</x:v>
      </x:c>
      <x:c r="O142" s="13" t="n">
        <x:v>35</x:v>
      </x:c>
      <x:c r="P142" s="4" t="str">
        <x:v>수집결과 내 집계</x:v>
      </x:c>
      <x:c r="Q142" s="15" t="n">
        <x:v>46269.34435800926</x:v>
      </x:c>
      <x:c r="R142" s="15" t="n">
        <x:v>46269.35026189815</x:v>
      </x:c>
      <x:c r="S142" s="4" t="str">
        <x:v>https://naver.github.io/searchad-apidoc/</x:v>
      </x:c>
      <x:c r="T142" s="4" t="str">
        <x:v>https://developers.naver.com/docs/serviceapi/search/blog/blog.md</x:v>
      </x:c>
      <x:c r="U142" s="4" t="str">
        <x:v>2026-08-05~2026-09-03</x:v>
      </x:c>
      <x:c r="V142" s="4" t="str"/>
    </x:row>
    <x:row r="143" ht="25" customHeight="1">
      <x:c r="A143" s="4" t="str">
        <x:v>K0139</x:v>
      </x:c>
      <x:c r="B143" s="4" t="str">
        <x:v>마음·심리</x:v>
      </x:c>
      <x:c r="C143" s="4" t="n">
        <x:v>39</x:v>
      </x:c>
      <x:c r="D143" s="4" t="str">
        <x:v>심리검사</x:v>
      </x:c>
      <x:c r="E143" s="4" t="str">
        <x:v>도구·신청 혼합형</x:v>
      </x:c>
      <x:c r="F143" s="4" t="n">
        <x:v>540</x:v>
      </x:c>
      <x:c r="G143" s="4" t="n">
        <x:v>1690</x:v>
      </x:c>
      <x:c r="H143" s="13" t="n">
        <x:v>540</x:v>
      </x:c>
      <x:c r="I143" s="13" t="n">
        <x:v>540</x:v>
      </x:c>
      <x:c r="J143" s="13" t="n">
        <x:v>1690</x:v>
      </x:c>
      <x:c r="K143" s="13" t="n">
        <x:v>1690</x:v>
      </x:c>
      <x:c r="L143" s="13" t="n">
        <x:f>H143+J143</x:f>
        <x:v>2230</x:v>
      </x:c>
      <x:c r="M143" s="13" t="n">
        <x:f>I143+K143</x:f>
        <x:v>2230</x:v>
      </x:c>
      <x:c r="N143" s="13" t="n">
        <x:v>70736</x:v>
      </x:c>
      <x:c r="O143" s="13" t="n">
        <x:v>993</x:v>
      </x:c>
      <x:c r="P143" s="4" t="str">
        <x:v>이상(하한)</x:v>
      </x:c>
      <x:c r="Q143" s="15" t="n">
        <x:v>46269.34436174769</x:v>
      </x:c>
      <x:c r="R143" s="15" t="n">
        <x:v>46269.35031957176</x:v>
      </x:c>
      <x:c r="S143" s="4" t="str">
        <x:v>https://naver.github.io/searchad-apidoc/</x:v>
      </x:c>
      <x:c r="T143" s="4" t="str">
        <x:v>https://developers.naver.com/docs/serviceapi/search/blog/blog.md</x:v>
      </x:c>
      <x:c r="U143" s="4" t="str">
        <x:v>2026-08-05~2026-09-03</x:v>
      </x:c>
      <x:c r="V143" s="4" t="str"/>
    </x:row>
    <x:row r="144" ht="25" customHeight="1">
      <x:c r="A144" s="4" t="str">
        <x:v>K0140</x:v>
      </x:c>
      <x:c r="B144" s="4" t="str">
        <x:v>마음·심리</x:v>
      </x:c>
      <x:c r="C144" s="4" t="n">
        <x:v>40</x:v>
      </x:c>
      <x:c r="D144" s="4" t="str">
        <x:v>자존감높이는방법</x:v>
      </x:c>
      <x:c r="E144" s="4" t="str">
        <x:v>세부 검색어</x:v>
      </x:c>
      <x:c r="F144" s="4" t="n">
        <x:v>260</x:v>
      </x:c>
      <x:c r="G144" s="4" t="n">
        <x:v>1950</x:v>
      </x:c>
      <x:c r="H144" s="13" t="n">
        <x:v>260</x:v>
      </x:c>
      <x:c r="I144" s="13" t="n">
        <x:v>260</x:v>
      </x:c>
      <x:c r="J144" s="13" t="n">
        <x:v>1950</x:v>
      </x:c>
      <x:c r="K144" s="13" t="n">
        <x:v>1950</x:v>
      </x:c>
      <x:c r="L144" s="13" t="n">
        <x:f>H144+J144</x:f>
        <x:v>2210</x:v>
      </x:c>
      <x:c r="M144" s="13" t="n">
        <x:f>I144+K144</x:f>
        <x:v>2210</x:v>
      </x:c>
      <x:c r="N144" s="13" t="n">
        <x:v>7404</x:v>
      </x:c>
      <x:c r="O144" s="13" t="n">
        <x:v>70</x:v>
      </x:c>
      <x:c r="P144" s="4" t="str">
        <x:v>수집결과 내 집계</x:v>
      </x:c>
      <x:c r="Q144" s="15" t="n">
        <x:v>46269.34436174769</x:v>
      </x:c>
      <x:c r="R144" s="15" t="n">
        <x:v>46269.35026658565</x:v>
      </x:c>
      <x:c r="S144" s="4" t="str">
        <x:v>https://naver.github.io/searchad-apidoc/</x:v>
      </x:c>
      <x:c r="T144" s="4" t="str">
        <x:v>https://developers.naver.com/docs/serviceapi/search/blog/blog.md</x:v>
      </x:c>
      <x:c r="U144" s="4" t="str">
        <x:v>2026-08-05~2026-09-03</x:v>
      </x:c>
      <x:c r="V144" s="4" t="str">
        <x:v>자존감 높이는 방법</x:v>
      </x:c>
    </x:row>
    <x:row r="145" ht="25" customHeight="1">
      <x:c r="A145" s="4" t="str">
        <x:v>K0141</x:v>
      </x:c>
      <x:c r="B145" s="4" t="str">
        <x:v>마음·심리</x:v>
      </x:c>
      <x:c r="C145" s="4" t="n">
        <x:v>41</x:v>
      </x:c>
      <x:c r="D145" s="4" t="str">
        <x:v>무기력증극복</x:v>
      </x:c>
      <x:c r="E145" s="4" t="str">
        <x:v>세부 검색어</x:v>
      </x:c>
      <x:c r="F145" s="4" t="n">
        <x:v>260</x:v>
      </x:c>
      <x:c r="G145" s="4" t="n">
        <x:v>1940</x:v>
      </x:c>
      <x:c r="H145" s="13" t="n">
        <x:v>260</x:v>
      </x:c>
      <x:c r="I145" s="13" t="n">
        <x:v>260</x:v>
      </x:c>
      <x:c r="J145" s="13" t="n">
        <x:v>1940</x:v>
      </x:c>
      <x:c r="K145" s="13" t="n">
        <x:v>1940</x:v>
      </x:c>
      <x:c r="L145" s="13" t="n">
        <x:f>H145+J145</x:f>
        <x:v>2200</x:v>
      </x:c>
      <x:c r="M145" s="13" t="n">
        <x:f>I145+K145</x:f>
        <x:v>2200</x:v>
      </x:c>
      <x:c r="N145" s="13" t="n">
        <x:v>7118</x:v>
      </x:c>
      <x:c r="O145" s="13" t="n">
        <x:v>144</x:v>
      </x:c>
      <x:c r="P145" s="4" t="str">
        <x:v>수집결과 내 집계</x:v>
      </x:c>
      <x:c r="Q145" s="15" t="n">
        <x:v>46269.34436174769</x:v>
      </x:c>
      <x:c r="R145" s="15" t="n">
        <x:v>46269.35027533565</x:v>
      </x:c>
      <x:c r="S145" s="4" t="str">
        <x:v>https://naver.github.io/searchad-apidoc/</x:v>
      </x:c>
      <x:c r="T145" s="4" t="str">
        <x:v>https://developers.naver.com/docs/serviceapi/search/blog/blog.md</x:v>
      </x:c>
      <x:c r="U145" s="4" t="str">
        <x:v>2026-08-05~2026-09-03</x:v>
      </x:c>
      <x:c r="V145" s="4" t="str"/>
    </x:row>
    <x:row r="146" ht="25" customHeight="1">
      <x:c r="A146" s="4" t="str">
        <x:v>K0142</x:v>
      </x:c>
      <x:c r="B146" s="4" t="str">
        <x:v>마음·심리</x:v>
      </x:c>
      <x:c r="C146" s="4" t="n">
        <x:v>42</x:v>
      </x:c>
      <x:c r="D146" s="4" t="str">
        <x:v>분노조절장애증상</x:v>
      </x:c>
      <x:c r="E146" s="4" t="str">
        <x:v>세부 검색어</x:v>
      </x:c>
      <x:c r="F146" s="4" t="n">
        <x:v>220</x:v>
      </x:c>
      <x:c r="G146" s="4" t="n">
        <x:v>1930</x:v>
      </x:c>
      <x:c r="H146" s="13" t="n">
        <x:v>220</x:v>
      </x:c>
      <x:c r="I146" s="13" t="n">
        <x:v>220</x:v>
      </x:c>
      <x:c r="J146" s="13" t="n">
        <x:v>1930</x:v>
      </x:c>
      <x:c r="K146" s="13" t="n">
        <x:v>1930</x:v>
      </x:c>
      <x:c r="L146" s="13" t="n">
        <x:f>H146+J146</x:f>
        <x:v>2150</x:v>
      </x:c>
      <x:c r="M146" s="13" t="n">
        <x:f>I146+K146</x:f>
        <x:v>2150</x:v>
      </x:c>
      <x:c r="N146" s="13" t="n">
        <x:v>2599</x:v>
      </x:c>
      <x:c r="O146" s="13" t="n">
        <x:v>17</x:v>
      </x:c>
      <x:c r="P146" s="4" t="str">
        <x:v>수집결과 내 집계</x:v>
      </x:c>
      <x:c r="Q146" s="15" t="n">
        <x:v>46269.34436174769</x:v>
      </x:c>
      <x:c r="R146" s="15" t="n">
        <x:v>46269.35027579861</x:v>
      </x:c>
      <x:c r="S146" s="4" t="str">
        <x:v>https://naver.github.io/searchad-apidoc/</x:v>
      </x:c>
      <x:c r="T146" s="4" t="str">
        <x:v>https://developers.naver.com/docs/serviceapi/search/blog/blog.md</x:v>
      </x:c>
      <x:c r="U146" s="4" t="str">
        <x:v>2026-08-05~2026-09-03</x:v>
      </x:c>
      <x:c r="V146" s="4" t="str"/>
    </x:row>
    <x:row r="147" ht="25" customHeight="1">
      <x:c r="A147" s="4" t="str">
        <x:v>K0143</x:v>
      </x:c>
      <x:c r="B147" s="4" t="str">
        <x:v>마음·심리</x:v>
      </x:c>
      <x:c r="C147" s="4" t="n">
        <x:v>43</x:v>
      </x:c>
      <x:c r="D147" s="4" t="str">
        <x:v>외상후스트레스장애</x:v>
      </x:c>
      <x:c r="E147" s="4" t="str">
        <x:v>세부 검색어</x:v>
      </x:c>
      <x:c r="F147" s="4" t="n">
        <x:v>400</x:v>
      </x:c>
      <x:c r="G147" s="4" t="n">
        <x:v>1730</x:v>
      </x:c>
      <x:c r="H147" s="13" t="n">
        <x:v>400</x:v>
      </x:c>
      <x:c r="I147" s="13" t="n">
        <x:v>400</x:v>
      </x:c>
      <x:c r="J147" s="13" t="n">
        <x:v>1730</x:v>
      </x:c>
      <x:c r="K147" s="13" t="n">
        <x:v>1730</x:v>
      </x:c>
      <x:c r="L147" s="13" t="n">
        <x:f>H147+J147</x:f>
        <x:v>2130</x:v>
      </x:c>
      <x:c r="M147" s="13" t="n">
        <x:f>I147+K147</x:f>
        <x:v>2130</x:v>
      </x:c>
      <x:c r="N147" s="13" t="n">
        <x:v>17156</x:v>
      </x:c>
      <x:c r="O147" s="13" t="n">
        <x:v>147</x:v>
      </x:c>
      <x:c r="P147" s="4" t="str">
        <x:v>수집결과 내 집계</x:v>
      </x:c>
      <x:c r="Q147" s="15" t="n">
        <x:v>46269.34436174769</x:v>
      </x:c>
      <x:c r="R147" s="15" t="n">
        <x:v>46269.35028446759</x:v>
      </x:c>
      <x:c r="S147" s="4" t="str">
        <x:v>https://naver.github.io/searchad-apidoc/</x:v>
      </x:c>
      <x:c r="T147" s="4" t="str">
        <x:v>https://developers.naver.com/docs/serviceapi/search/blog/blog.md</x:v>
      </x:c>
      <x:c r="U147" s="4" t="str">
        <x:v>2026-08-05~2026-09-03</x:v>
      </x:c>
      <x:c r="V147" s="4" t="str"/>
    </x:row>
    <x:row r="148" ht="25" customHeight="1">
      <x:c r="A148" s="4" t="str">
        <x:v>K0144</x:v>
      </x:c>
      <x:c r="B148" s="4" t="str">
        <x:v>마음·심리</x:v>
      </x:c>
      <x:c r="C148" s="4" t="n">
        <x:v>44</x:v>
      </x:c>
      <x:c r="D148" s="4" t="str">
        <x:v>대인기피증증상</x:v>
      </x:c>
      <x:c r="E148" s="4" t="str">
        <x:v>세부 검색어</x:v>
      </x:c>
      <x:c r="F148" s="4" t="n">
        <x:v>150</x:v>
      </x:c>
      <x:c r="G148" s="4" t="n">
        <x:v>1960</x:v>
      </x:c>
      <x:c r="H148" s="13" t="n">
        <x:v>150</x:v>
      </x:c>
      <x:c r="I148" s="13" t="n">
        <x:v>150</x:v>
      </x:c>
      <x:c r="J148" s="13" t="n">
        <x:v>1960</x:v>
      </x:c>
      <x:c r="K148" s="13" t="n">
        <x:v>1960</x:v>
      </x:c>
      <x:c r="L148" s="13" t="n">
        <x:f>H148+J148</x:f>
        <x:v>2110</x:v>
      </x:c>
      <x:c r="M148" s="13" t="n">
        <x:f>I148+K148</x:f>
        <x:v>2110</x:v>
      </x:c>
      <x:c r="N148" s="13" t="n">
        <x:v>3073</x:v>
      </x:c>
      <x:c r="O148" s="13" t="n">
        <x:v>26</x:v>
      </x:c>
      <x:c r="P148" s="4" t="str">
        <x:v>수집결과 내 집계</x:v>
      </x:c>
      <x:c r="Q148" s="15" t="n">
        <x:v>46269.34436174769</x:v>
      </x:c>
      <x:c r="R148" s="15" t="n">
        <x:v>46269.35028079861</x:v>
      </x:c>
      <x:c r="S148" s="4" t="str">
        <x:v>https://naver.github.io/searchad-apidoc/</x:v>
      </x:c>
      <x:c r="T148" s="4" t="str">
        <x:v>https://developers.naver.com/docs/serviceapi/search/blog/blog.md</x:v>
      </x:c>
      <x:c r="U148" s="4" t="str">
        <x:v>2026-08-05~2026-09-03</x:v>
      </x:c>
      <x:c r="V148" s="4" t="str"/>
    </x:row>
    <x:row r="149" ht="25" customHeight="1">
      <x:c r="A149" s="4" t="str">
        <x:v>K0145</x:v>
      </x:c>
      <x:c r="B149" s="4" t="str">
        <x:v>마음·심리</x:v>
      </x:c>
      <x:c r="C149" s="4" t="n">
        <x:v>45</x:v>
      </x:c>
      <x:c r="D149" s="4" t="str">
        <x:v>범불안장애</x:v>
      </x:c>
      <x:c r="E149" s="4" t="str">
        <x:v>확장 주제어</x:v>
      </x:c>
      <x:c r="F149" s="4" t="n">
        <x:v>360</x:v>
      </x:c>
      <x:c r="G149" s="4" t="n">
        <x:v>1690</x:v>
      </x:c>
      <x:c r="H149" s="13" t="n">
        <x:v>360</x:v>
      </x:c>
      <x:c r="I149" s="13" t="n">
        <x:v>360</x:v>
      </x:c>
      <x:c r="J149" s="13" t="n">
        <x:v>1690</x:v>
      </x:c>
      <x:c r="K149" s="13" t="n">
        <x:v>1690</x:v>
      </x:c>
      <x:c r="L149" s="13" t="n">
        <x:f>H149+J149</x:f>
        <x:v>2050</x:v>
      </x:c>
      <x:c r="M149" s="13" t="n">
        <x:f>I149+K149</x:f>
        <x:v>2050</x:v>
      </x:c>
      <x:c r="N149" s="13" t="n">
        <x:v>5770</x:v>
      </x:c>
      <x:c r="O149" s="13" t="n">
        <x:v>65</x:v>
      </x:c>
      <x:c r="P149" s="4" t="str">
        <x:v>수집결과 내 집계</x:v>
      </x:c>
      <x:c r="Q149" s="15" t="n">
        <x:v>46269.34436174769</x:v>
      </x:c>
      <x:c r="R149" s="15" t="n">
        <x:v>46269.35028579861</x:v>
      </x:c>
      <x:c r="S149" s="4" t="str">
        <x:v>https://naver.github.io/searchad-apidoc/</x:v>
      </x:c>
      <x:c r="T149" s="4" t="str">
        <x:v>https://developers.naver.com/docs/serviceapi/search/blog/blog.md</x:v>
      </x:c>
      <x:c r="U149" s="4" t="str">
        <x:v>2026-08-05~2026-09-03</x:v>
      </x:c>
      <x:c r="V149" s="4" t="str"/>
    </x:row>
    <x:row r="150" ht="25" customHeight="1">
      <x:c r="A150" s="4" t="str">
        <x:v>K0146</x:v>
      </x:c>
      <x:c r="B150" s="4" t="str">
        <x:v>마음·심리</x:v>
      </x:c>
      <x:c r="C150" s="4" t="n">
        <x:v>46</x:v>
      </x:c>
      <x:c r="D150" s="4" t="str">
        <x:v>불면증극복</x:v>
      </x:c>
      <x:c r="E150" s="4" t="str">
        <x:v>세부 검색어</x:v>
      </x:c>
      <x:c r="F150" s="4" t="n">
        <x:v>230</x:v>
      </x:c>
      <x:c r="G150" s="4" t="n">
        <x:v>1800</x:v>
      </x:c>
      <x:c r="H150" s="13" t="n">
        <x:v>230</x:v>
      </x:c>
      <x:c r="I150" s="13" t="n">
        <x:v>230</x:v>
      </x:c>
      <x:c r="J150" s="13" t="n">
        <x:v>1800</x:v>
      </x:c>
      <x:c r="K150" s="13" t="n">
        <x:v>1800</x:v>
      </x:c>
      <x:c r="L150" s="13" t="n">
        <x:f>H150+J150</x:f>
        <x:v>2030</x:v>
      </x:c>
      <x:c r="M150" s="13" t="n">
        <x:f>I150+K150</x:f>
        <x:v>2030</x:v>
      </x:c>
      <x:c r="N150" s="13" t="n">
        <x:v>30637</x:v>
      </x:c>
      <x:c r="O150" s="13" t="n">
        <x:v>471</x:v>
      </x:c>
      <x:c r="P150" s="4" t="str">
        <x:v>수집결과 내 집계</x:v>
      </x:c>
      <x:c r="Q150" s="15" t="n">
        <x:v>46269.34436174769</x:v>
      </x:c>
      <x:c r="R150" s="15" t="n">
        <x:v>46269.35030868056</x:v>
      </x:c>
      <x:c r="S150" s="4" t="str">
        <x:v>https://naver.github.io/searchad-apidoc/</x:v>
      </x:c>
      <x:c r="T150" s="4" t="str">
        <x:v>https://developers.naver.com/docs/serviceapi/search/blog/blog.md</x:v>
      </x:c>
      <x:c r="U150" s="4" t="str">
        <x:v>2026-08-05~2026-09-03</x:v>
      </x:c>
      <x:c r="V150" s="4" t="str"/>
    </x:row>
    <x:row r="151" ht="25" customHeight="1">
      <x:c r="A151" s="4" t="str">
        <x:v>K0147</x:v>
      </x:c>
      <x:c r="B151" s="4" t="str">
        <x:v>마음·심리</x:v>
      </x:c>
      <x:c r="C151" s="4" t="n">
        <x:v>47</x:v>
      </x:c>
      <x:c r="D151" s="4" t="str">
        <x:v>불안장애테스트</x:v>
      </x:c>
      <x:c r="E151" s="4" t="str">
        <x:v>세부 검색어</x:v>
      </x:c>
      <x:c r="F151" s="4" t="n">
        <x:v>230</x:v>
      </x:c>
      <x:c r="G151" s="4" t="n">
        <x:v>1790</x:v>
      </x:c>
      <x:c r="H151" s="13" t="n">
        <x:v>230</x:v>
      </x:c>
      <x:c r="I151" s="13" t="n">
        <x:v>230</x:v>
      </x:c>
      <x:c r="J151" s="13" t="n">
        <x:v>1790</x:v>
      </x:c>
      <x:c r="K151" s="13" t="n">
        <x:v>1790</x:v>
      </x:c>
      <x:c r="L151" s="13" t="n">
        <x:f>H151+J151</x:f>
        <x:v>2020</x:v>
      </x:c>
      <x:c r="M151" s="13" t="n">
        <x:f>I151+K151</x:f>
        <x:v>2020</x:v>
      </x:c>
      <x:c r="N151" s="13" t="n">
        <x:v>2169</x:v>
      </x:c>
      <x:c r="O151" s="13" t="n">
        <x:v>22</x:v>
      </x:c>
      <x:c r="P151" s="4" t="str">
        <x:v>수집결과 내 집계</x:v>
      </x:c>
      <x:c r="Q151" s="15" t="n">
        <x:v>46269.34436174769</x:v>
      </x:c>
      <x:c r="R151" s="15" t="n">
        <x:v>46269.35029069444</x:v>
      </x:c>
      <x:c r="S151" s="4" t="str">
        <x:v>https://naver.github.io/searchad-apidoc/</x:v>
      </x:c>
      <x:c r="T151" s="4" t="str">
        <x:v>https://developers.naver.com/docs/serviceapi/search/blog/blog.md</x:v>
      </x:c>
      <x:c r="U151" s="4" t="str">
        <x:v>2026-08-05~2026-09-03</x:v>
      </x:c>
      <x:c r="V151" s="4" t="str"/>
    </x:row>
    <x:row r="152" ht="25" customHeight="1">
      <x:c r="A152" s="4" t="str">
        <x:v>K0148</x:v>
      </x:c>
      <x:c r="B152" s="4" t="str">
        <x:v>마음·심리</x:v>
      </x:c>
      <x:c r="C152" s="4" t="n">
        <x:v>48</x:v>
      </x:c>
      <x:c r="D152" s="4" t="str">
        <x:v>우울증종류</x:v>
      </x:c>
      <x:c r="E152" s="4" t="str">
        <x:v>세부 검색어</x:v>
      </x:c>
      <x:c r="F152" s="4" t="n">
        <x:v>160</x:v>
      </x:c>
      <x:c r="G152" s="4" t="n">
        <x:v>1830</x:v>
      </x:c>
      <x:c r="H152" s="13" t="n">
        <x:v>160</x:v>
      </x:c>
      <x:c r="I152" s="13" t="n">
        <x:v>160</x:v>
      </x:c>
      <x:c r="J152" s="13" t="n">
        <x:v>1830</x:v>
      </x:c>
      <x:c r="K152" s="13" t="n">
        <x:v>1830</x:v>
      </x:c>
      <x:c r="L152" s="13" t="n">
        <x:f>H152+J152</x:f>
        <x:v>1990</x:v>
      </x:c>
      <x:c r="M152" s="13" t="n">
        <x:f>I152+K152</x:f>
        <x:v>1990</x:v>
      </x:c>
      <x:c r="N152" s="13" t="n">
        <x:v>5884</x:v>
      </x:c>
      <x:c r="O152" s="13" t="n">
        <x:v>31</x:v>
      </x:c>
      <x:c r="P152" s="4" t="str">
        <x:v>수집결과 내 집계</x:v>
      </x:c>
      <x:c r="Q152" s="15" t="n">
        <x:v>46269.34436174769</x:v>
      </x:c>
      <x:c r="R152" s="15" t="n">
        <x:v>46269.350295578704</x:v>
      </x:c>
      <x:c r="S152" s="4" t="str">
        <x:v>https://naver.github.io/searchad-apidoc/</x:v>
      </x:c>
      <x:c r="T152" s="4" t="str">
        <x:v>https://developers.naver.com/docs/serviceapi/search/blog/blog.md</x:v>
      </x:c>
      <x:c r="U152" s="4" t="str">
        <x:v>2026-08-05~2026-09-03</x:v>
      </x:c>
      <x:c r="V152" s="4" t="str"/>
    </x:row>
    <x:row r="153" ht="25" customHeight="1">
      <x:c r="A153" s="4" t="str">
        <x:v>K0149</x:v>
      </x:c>
      <x:c r="B153" s="4" t="str">
        <x:v>마음·심리</x:v>
      </x:c>
      <x:c r="C153" s="4" t="n">
        <x:v>49</x:v>
      </x:c>
      <x:c r="D153" s="4" t="str">
        <x:v>자기애성성격장애</x:v>
      </x:c>
      <x:c r="E153" s="4" t="str">
        <x:v>확장 주제어</x:v>
      </x:c>
      <x:c r="F153" s="4" t="n">
        <x:v>280</x:v>
      </x:c>
      <x:c r="G153" s="4" t="n">
        <x:v>1680</x:v>
      </x:c>
      <x:c r="H153" s="13" t="n">
        <x:v>280</x:v>
      </x:c>
      <x:c r="I153" s="13" t="n">
        <x:v>280</x:v>
      </x:c>
      <x:c r="J153" s="13" t="n">
        <x:v>1680</x:v>
      </x:c>
      <x:c r="K153" s="13" t="n">
        <x:v>1680</x:v>
      </x:c>
      <x:c r="L153" s="13" t="n">
        <x:f>H153+J153</x:f>
        <x:v>1960</x:v>
      </x:c>
      <x:c r="M153" s="13" t="n">
        <x:f>I153+K153</x:f>
        <x:v>1960</x:v>
      </x:c>
      <x:c r="N153" s="13" t="n">
        <x:v>1845</x:v>
      </x:c>
      <x:c r="O153" s="13" t="n">
        <x:v>33</x:v>
      </x:c>
      <x:c r="P153" s="4" t="str">
        <x:v>수집결과 내 집계</x:v>
      </x:c>
      <x:c r="Q153" s="15" t="n">
        <x:v>46269.34436174769</x:v>
      </x:c>
      <x:c r="R153" s="15" t="n">
        <x:v>46269.3503003588</x:v>
      </x:c>
      <x:c r="S153" s="4" t="str">
        <x:v>https://naver.github.io/searchad-apidoc/</x:v>
      </x:c>
      <x:c r="T153" s="4" t="str">
        <x:v>https://developers.naver.com/docs/serviceapi/search/blog/blog.md</x:v>
      </x:c>
      <x:c r="U153" s="4" t="str">
        <x:v>2026-08-05~2026-09-03</x:v>
      </x:c>
      <x:c r="V153" s="4" t="str"/>
    </x:row>
    <x:row r="154" ht="25" customHeight="1">
      <x:c r="A154" s="4" t="str">
        <x:v>K0150</x:v>
      </x:c>
      <x:c r="B154" s="4" t="str">
        <x:v>마음·심리</x:v>
      </x:c>
      <x:c r="C154" s="4" t="n">
        <x:v>50</x:v>
      </x:c>
      <x:c r="D154" s="4" t="str">
        <x:v>우울증자가진단테스트</x:v>
      </x:c>
      <x:c r="E154" s="4" t="str">
        <x:v>세부 검색어</x:v>
      </x:c>
      <x:c r="F154" s="4" t="n">
        <x:v>170</x:v>
      </x:c>
      <x:c r="G154" s="4" t="n">
        <x:v>1630</x:v>
      </x:c>
      <x:c r="H154" s="13" t="n">
        <x:v>170</x:v>
      </x:c>
      <x:c r="I154" s="13" t="n">
        <x:v>170</x:v>
      </x:c>
      <x:c r="J154" s="13" t="n">
        <x:v>1630</x:v>
      </x:c>
      <x:c r="K154" s="13" t="n">
        <x:v>1630</x:v>
      </x:c>
      <x:c r="L154" s="13" t="n">
        <x:f>H154+J154</x:f>
        <x:v>1800</x:v>
      </x:c>
      <x:c r="M154" s="13" t="n">
        <x:f>I154+K154</x:f>
        <x:v>1800</x:v>
      </x:c>
      <x:c r="N154" s="13" t="n">
        <x:v>3619</x:v>
      </x:c>
      <x:c r="O154" s="13" t="n">
        <x:v>25</x:v>
      </x:c>
      <x:c r="P154" s="4" t="str">
        <x:v>수집결과 내 집계</x:v>
      </x:c>
      <x:c r="Q154" s="15" t="n">
        <x:v>46269.34436174769</x:v>
      </x:c>
      <x:c r="R154" s="15" t="n">
        <x:v>46269.35030511574</x:v>
      </x:c>
      <x:c r="S154" s="4" t="str">
        <x:v>https://naver.github.io/searchad-apidoc/</x:v>
      </x:c>
      <x:c r="T154" s="4" t="str">
        <x:v>https://developers.naver.com/docs/serviceapi/search/blog/blog.md</x:v>
      </x:c>
      <x:c r="U154" s="4" t="str">
        <x:v>2026-08-05~2026-09-03</x:v>
      </x:c>
      <x:c r="V154" s="4" t="str"/>
    </x:row>
    <x:row r="155" ht="25" customHeight="1">
      <x:c r="A155" s="4" t="str">
        <x:v>K0151</x:v>
      </x:c>
      <x:c r="B155" s="4" t="str">
        <x:v>마음·심리</x:v>
      </x:c>
      <x:c r="C155" s="4" t="n">
        <x:v>51</x:v>
      </x:c>
      <x:c r="D155" s="4" t="str">
        <x:v>공황장애자가진단</x:v>
      </x:c>
      <x:c r="E155" s="4" t="str">
        <x:v>도구·신청 혼합형</x:v>
      </x:c>
      <x:c r="F155" s="4" t="n">
        <x:v>200</x:v>
      </x:c>
      <x:c r="G155" s="4" t="n">
        <x:v>1560</x:v>
      </x:c>
      <x:c r="H155" s="13" t="n">
        <x:v>200</x:v>
      </x:c>
      <x:c r="I155" s="13" t="n">
        <x:v>200</x:v>
      </x:c>
      <x:c r="J155" s="13" t="n">
        <x:v>1560</x:v>
      </x:c>
      <x:c r="K155" s="13" t="n">
        <x:v>1560</x:v>
      </x:c>
      <x:c r="L155" s="13" t="n">
        <x:f>H155+J155</x:f>
        <x:v>1760</x:v>
      </x:c>
      <x:c r="M155" s="13" t="n">
        <x:f>I155+K155</x:f>
        <x:v>1760</x:v>
      </x:c>
      <x:c r="N155" s="13" t="n">
        <x:v>3280</x:v>
      </x:c>
      <x:c r="O155" s="13" t="n">
        <x:v>52</x:v>
      </x:c>
      <x:c r="P155" s="4" t="str">
        <x:v>수집결과 내 집계</x:v>
      </x:c>
      <x:c r="Q155" s="15" t="n">
        <x:v>46269.34436174769</x:v>
      </x:c>
      <x:c r="R155" s="15" t="n">
        <x:v>46269.35030993055</x:v>
      </x:c>
      <x:c r="S155" s="4" t="str">
        <x:v>https://naver.github.io/searchad-apidoc/</x:v>
      </x:c>
      <x:c r="T155" s="4" t="str">
        <x:v>https://developers.naver.com/docs/serviceapi/search/blog/blog.md</x:v>
      </x:c>
      <x:c r="U155" s="4" t="str">
        <x:v>2026-08-05~2026-09-03</x:v>
      </x:c>
      <x:c r="V155" s="4" t="str"/>
    </x:row>
    <x:row r="156" ht="25" customHeight="1">
      <x:c r="A156" s="4" t="str">
        <x:v>K0152</x:v>
      </x:c>
      <x:c r="B156" s="4" t="str">
        <x:v>마음·심리</x:v>
      </x:c>
      <x:c r="C156" s="4" t="n">
        <x:v>52</x:v>
      </x:c>
      <x:c r="D156" s="4" t="str">
        <x:v>우울증자가진단</x:v>
      </x:c>
      <x:c r="E156" s="4" t="str">
        <x:v>도구·신청 혼합형</x:v>
      </x:c>
      <x:c r="F156" s="4" t="n">
        <x:v>220</x:v>
      </x:c>
      <x:c r="G156" s="4" t="n">
        <x:v>1540</x:v>
      </x:c>
      <x:c r="H156" s="13" t="n">
        <x:v>220</x:v>
      </x:c>
      <x:c r="I156" s="13" t="n">
        <x:v>220</x:v>
      </x:c>
      <x:c r="J156" s="13" t="n">
        <x:v>1540</x:v>
      </x:c>
      <x:c r="K156" s="13" t="n">
        <x:v>1540</x:v>
      </x:c>
      <x:c r="L156" s="13" t="n">
        <x:f>H156+J156</x:f>
        <x:v>1760</x:v>
      </x:c>
      <x:c r="M156" s="13" t="n">
        <x:f>I156+K156</x:f>
        <x:v>1760</x:v>
      </x:c>
      <x:c r="N156" s="13" t="n">
        <x:v>8477</x:v>
      </x:c>
      <x:c r="O156" s="13" t="n">
        <x:v>80</x:v>
      </x:c>
      <x:c r="P156" s="4" t="str">
        <x:v>수집결과 내 집계</x:v>
      </x:c>
      <x:c r="Q156" s="15" t="n">
        <x:v>46269.34436174769</x:v>
      </x:c>
      <x:c r="R156" s="15" t="n">
        <x:v>46269.350313159724</x:v>
      </x:c>
      <x:c r="S156" s="4" t="str">
        <x:v>https://naver.github.io/searchad-apidoc/</x:v>
      </x:c>
      <x:c r="T156" s="4" t="str">
        <x:v>https://developers.naver.com/docs/serviceapi/search/blog/blog.md</x:v>
      </x:c>
      <x:c r="U156" s="4" t="str">
        <x:v>2026-08-05~2026-09-03</x:v>
      </x:c>
      <x:c r="V156" s="4" t="str"/>
    </x:row>
    <x:row r="157" ht="25" customHeight="1">
      <x:c r="A157" s="4" t="str">
        <x:v>K0153</x:v>
      </x:c>
      <x:c r="B157" s="4" t="str">
        <x:v>마음·심리</x:v>
      </x:c>
      <x:c r="C157" s="4" t="n">
        <x:v>53</x:v>
      </x:c>
      <x:c r="D157" s="4" t="str">
        <x:v>사회불안장애</x:v>
      </x:c>
      <x:c r="E157" s="4" t="str">
        <x:v>확장 주제어</x:v>
      </x:c>
      <x:c r="F157" s="4" t="n">
        <x:v>230</x:v>
      </x:c>
      <x:c r="G157" s="4" t="n">
        <x:v>1460</x:v>
      </x:c>
      <x:c r="H157" s="13" t="n">
        <x:v>230</x:v>
      </x:c>
      <x:c r="I157" s="13" t="n">
        <x:v>230</x:v>
      </x:c>
      <x:c r="J157" s="13" t="n">
        <x:v>1460</x:v>
      </x:c>
      <x:c r="K157" s="13" t="n">
        <x:v>1460</x:v>
      </x:c>
      <x:c r="L157" s="13" t="n">
        <x:f>H157+J157</x:f>
        <x:v>1690</x:v>
      </x:c>
      <x:c r="M157" s="13" t="n">
        <x:f>I157+K157</x:f>
        <x:v>1690</x:v>
      </x:c>
      <x:c r="N157" s="13" t="n">
        <x:v>13302</x:v>
      </x:c>
      <x:c r="O157" s="13" t="n">
        <x:v>185</x:v>
      </x:c>
      <x:c r="P157" s="4" t="str">
        <x:v>수집결과 내 집계</x:v>
      </x:c>
      <x:c r="Q157" s="15" t="n">
        <x:v>46269.34436174769</x:v>
      </x:c>
      <x:c r="R157" s="15" t="n">
        <x:v>46269.350319386576</x:v>
      </x:c>
      <x:c r="S157" s="4" t="str">
        <x:v>https://naver.github.io/searchad-apidoc/</x:v>
      </x:c>
      <x:c r="T157" s="4" t="str">
        <x:v>https://developers.naver.com/docs/serviceapi/search/blog/blog.md</x:v>
      </x:c>
      <x:c r="U157" s="4" t="str">
        <x:v>2026-08-05~2026-09-03</x:v>
      </x:c>
      <x:c r="V157" s="4" t="str"/>
    </x:row>
    <x:row r="158" ht="25" customHeight="1">
      <x:c r="A158" s="4" t="str">
        <x:v>K0154</x:v>
      </x:c>
      <x:c r="B158" s="4" t="str">
        <x:v>마음·심리</x:v>
      </x:c>
      <x:c r="C158" s="4" t="n">
        <x:v>54</x:v>
      </x:c>
      <x:c r="D158" s="4" t="str">
        <x:v>스트레스증상</x:v>
      </x:c>
      <x:c r="E158" s="4" t="str">
        <x:v>세부 검색어</x:v>
      </x:c>
      <x:c r="F158" s="4" t="n">
        <x:v>130</x:v>
      </x:c>
      <x:c r="G158" s="4" t="n">
        <x:v>1440</x:v>
      </x:c>
      <x:c r="H158" s="13" t="n">
        <x:v>130</x:v>
      </x:c>
      <x:c r="I158" s="13" t="n">
        <x:v>130</x:v>
      </x:c>
      <x:c r="J158" s="13" t="n">
        <x:v>1440</x:v>
      </x:c>
      <x:c r="K158" s="13" t="n">
        <x:v>1440</x:v>
      </x:c>
      <x:c r="L158" s="13" t="n">
        <x:f>H158+J158</x:f>
        <x:v>1570</x:v>
      </x:c>
      <x:c r="M158" s="13" t="n">
        <x:f>I158+K158</x:f>
        <x:v>1570</x:v>
      </x:c>
      <x:c r="N158" s="13" t="n">
        <x:v>390226</x:v>
      </x:c>
      <x:c r="O158" s="13" t="n">
        <x:v>926</x:v>
      </x:c>
      <x:c r="P158" s="4" t="str">
        <x:v>이상(하한)</x:v>
      </x:c>
      <x:c r="Q158" s="15" t="n">
        <x:v>46269.34434186343</x:v>
      </x:c>
      <x:c r="R158" s="15" t="n">
        <x:v>46269.35038373843</x:v>
      </x:c>
      <x:c r="S158" s="4" t="str">
        <x:v>https://naver.github.io/searchad-apidoc/</x:v>
      </x:c>
      <x:c r="T158" s="4" t="str">
        <x:v>https://developers.naver.com/docs/serviceapi/search/blog/blog.md</x:v>
      </x:c>
      <x:c r="U158" s="4" t="str">
        <x:v>2026-08-05~2026-09-03</x:v>
      </x:c>
      <x:c r="V158" s="4" t="str"/>
    </x:row>
    <x:row r="159" ht="25" customHeight="1">
      <x:c r="A159" s="4" t="str">
        <x:v>K0155</x:v>
      </x:c>
      <x:c r="B159" s="4" t="str">
        <x:v>마음·심리</x:v>
      </x:c>
      <x:c r="C159" s="4" t="n">
        <x:v>55</x:v>
      </x:c>
      <x:c r="D159" s="4" t="str">
        <x:v>종합심리검사</x:v>
      </x:c>
      <x:c r="E159" s="4" t="str">
        <x:v>도구·신청 혼합형</x:v>
      </x:c>
      <x:c r="F159" s="4" t="n">
        <x:v>370</x:v>
      </x:c>
      <x:c r="G159" s="4" t="n">
        <x:v>1190</x:v>
      </x:c>
      <x:c r="H159" s="13" t="n">
        <x:v>370</x:v>
      </x:c>
      <x:c r="I159" s="13" t="n">
        <x:v>370</x:v>
      </x:c>
      <x:c r="J159" s="13" t="n">
        <x:v>1190</x:v>
      </x:c>
      <x:c r="K159" s="13" t="n">
        <x:v>1190</x:v>
      </x:c>
      <x:c r="L159" s="13" t="n">
        <x:f>H159+J159</x:f>
        <x:v>1560</x:v>
      </x:c>
      <x:c r="M159" s="13" t="n">
        <x:f>I159+K159</x:f>
        <x:v>1560</x:v>
      </x:c>
      <x:c r="N159" s="13" t="n">
        <x:v>9203</x:v>
      </x:c>
      <x:c r="O159" s="13" t="n">
        <x:v>155</x:v>
      </x:c>
      <x:c r="P159" s="4" t="str">
        <x:v>수집결과 내 집계</x:v>
      </x:c>
      <x:c r="Q159" s="15" t="n">
        <x:v>46269.34436174769</x:v>
      </x:c>
      <x:c r="R159" s="15" t="n">
        <x:v>46269.35032886574</x:v>
      </x:c>
      <x:c r="S159" s="4" t="str">
        <x:v>https://naver.github.io/searchad-apidoc/</x:v>
      </x:c>
      <x:c r="T159" s="4" t="str">
        <x:v>https://developers.naver.com/docs/serviceapi/search/blog/blog.md</x:v>
      </x:c>
      <x:c r="U159" s="4" t="str">
        <x:v>2026-08-05~2026-09-03</x:v>
      </x:c>
      <x:c r="V159" s="4" t="str"/>
    </x:row>
    <x:row r="160" ht="25" customHeight="1">
      <x:c r="A160" s="4" t="str">
        <x:v>K0156</x:v>
      </x:c>
      <x:c r="B160" s="4" t="str">
        <x:v>마음·심리</x:v>
      </x:c>
      <x:c r="C160" s="4" t="n">
        <x:v>56</x:v>
      </x:c>
      <x:c r="D160" s="4" t="str">
        <x:v>경계선성격장애</x:v>
      </x:c>
      <x:c r="E160" s="4" t="str">
        <x:v>확장 주제어</x:v>
      </x:c>
      <x:c r="F160" s="4" t="n">
        <x:v>280</x:v>
      </x:c>
      <x:c r="G160" s="4" t="n">
        <x:v>1260</x:v>
      </x:c>
      <x:c r="H160" s="13" t="n">
        <x:v>280</x:v>
      </x:c>
      <x:c r="I160" s="13" t="n">
        <x:v>280</x:v>
      </x:c>
      <x:c r="J160" s="13" t="n">
        <x:v>1260</x:v>
      </x:c>
      <x:c r="K160" s="13" t="n">
        <x:v>1260</x:v>
      </x:c>
      <x:c r="L160" s="13" t="n">
        <x:f>H160+J160</x:f>
        <x:v>1540</x:v>
      </x:c>
      <x:c r="M160" s="13" t="n">
        <x:f>I160+K160</x:f>
        <x:v>1540</x:v>
      </x:c>
      <x:c r="N160" s="13" t="n">
        <x:v>2168</x:v>
      </x:c>
      <x:c r="O160" s="13" t="n">
        <x:v>22</x:v>
      </x:c>
      <x:c r="P160" s="4" t="str">
        <x:v>수집결과 내 집계</x:v>
      </x:c>
      <x:c r="Q160" s="15" t="n">
        <x:v>46269.34436174769</x:v>
      </x:c>
      <x:c r="R160" s="15" t="n">
        <x:v>46269.350324224535</x:v>
      </x:c>
      <x:c r="S160" s="4" t="str">
        <x:v>https://naver.github.io/searchad-apidoc/</x:v>
      </x:c>
      <x:c r="T160" s="4" t="str">
        <x:v>https://developers.naver.com/docs/serviceapi/search/blog/blog.md</x:v>
      </x:c>
      <x:c r="U160" s="4" t="str">
        <x:v>2026-08-05~2026-09-03</x:v>
      </x:c>
      <x:c r="V160" s="4" t="str"/>
    </x:row>
    <x:row r="161" ht="25" customHeight="1">
      <x:c r="A161" s="4" t="str">
        <x:v>K0157</x:v>
      </x:c>
      <x:c r="B161" s="4" t="str">
        <x:v>마음·심리</x:v>
      </x:c>
      <x:c r="C161" s="4" t="n">
        <x:v>57</x:v>
      </x:c>
      <x:c r="D161" s="4" t="str">
        <x:v>번아웃극복</x:v>
      </x:c>
      <x:c r="E161" s="4" t="str">
        <x:v>세부 검색어</x:v>
      </x:c>
      <x:c r="F161" s="4" t="n">
        <x:v>250</x:v>
      </x:c>
      <x:c r="G161" s="4" t="n">
        <x:v>1270</x:v>
      </x:c>
      <x:c r="H161" s="13" t="n">
        <x:v>250</x:v>
      </x:c>
      <x:c r="I161" s="13" t="n">
        <x:v>250</x:v>
      </x:c>
      <x:c r="J161" s="13" t="n">
        <x:v>1270</x:v>
      </x:c>
      <x:c r="K161" s="13" t="n">
        <x:v>1270</x:v>
      </x:c>
      <x:c r="L161" s="13" t="n">
        <x:f>H161+J161</x:f>
        <x:v>1520</x:v>
      </x:c>
      <x:c r="M161" s="13" t="n">
        <x:f>I161+K161</x:f>
        <x:v>1520</x:v>
      </x:c>
      <x:c r="N161" s="13" t="n">
        <x:v>11380</x:v>
      </x:c>
      <x:c r="O161" s="13" t="n">
        <x:v>329</x:v>
      </x:c>
      <x:c r="P161" s="4" t="str">
        <x:v>수집결과 내 집계</x:v>
      </x:c>
      <x:c r="Q161" s="15" t="n">
        <x:v>46269.34435348379</x:v>
      </x:c>
      <x:c r="R161" s="15" t="n">
        <x:v>46269.350342314814</x:v>
      </x:c>
      <x:c r="S161" s="4" t="str">
        <x:v>https://naver.github.io/searchad-apidoc/</x:v>
      </x:c>
      <x:c r="T161" s="4" t="str">
        <x:v>https://developers.naver.com/docs/serviceapi/search/blog/blog.md</x:v>
      </x:c>
      <x:c r="U161" s="4" t="str">
        <x:v>2026-08-05~2026-09-03</x:v>
      </x:c>
      <x:c r="V161" s="4" t="str"/>
    </x:row>
    <x:row r="162" ht="25" customHeight="1">
      <x:c r="A162" s="4" t="str">
        <x:v>K0158</x:v>
      </x:c>
      <x:c r="B162" s="4" t="str">
        <x:v>마음·심리</x:v>
      </x:c>
      <x:c r="C162" s="4" t="n">
        <x:v>58</x:v>
      </x:c>
      <x:c r="D162" s="4" t="str">
        <x:v>공황장애초기증상</x:v>
      </x:c>
      <x:c r="E162" s="4" t="str">
        <x:v>세부 검색어</x:v>
      </x:c>
      <x:c r="F162" s="4" t="n">
        <x:v>180</x:v>
      </x:c>
      <x:c r="G162" s="4" t="n">
        <x:v>1330</x:v>
      </x:c>
      <x:c r="H162" s="13" t="n">
        <x:v>180</x:v>
      </x:c>
      <x:c r="I162" s="13" t="n">
        <x:v>180</x:v>
      </x:c>
      <x:c r="J162" s="13" t="n">
        <x:v>1330</x:v>
      </x:c>
      <x:c r="K162" s="13" t="n">
        <x:v>1330</x:v>
      </x:c>
      <x:c r="L162" s="13" t="n">
        <x:f>H162+J162</x:f>
        <x:v>1510</x:v>
      </x:c>
      <x:c r="M162" s="13" t="n">
        <x:f>I162+K162</x:f>
        <x:v>1510</x:v>
      </x:c>
      <x:c r="N162" s="13" t="n">
        <x:v>5203</x:v>
      </x:c>
      <x:c r="O162" s="13" t="n">
        <x:v>96</x:v>
      </x:c>
      <x:c r="P162" s="4" t="str">
        <x:v>수집결과 내 집계</x:v>
      </x:c>
      <x:c r="Q162" s="15" t="n">
        <x:v>46269.34436174769</x:v>
      </x:c>
      <x:c r="R162" s="15" t="n">
        <x:v>46269.35033356481</x:v>
      </x:c>
      <x:c r="S162" s="4" t="str">
        <x:v>https://naver.github.io/searchad-apidoc/</x:v>
      </x:c>
      <x:c r="T162" s="4" t="str">
        <x:v>https://developers.naver.com/docs/serviceapi/search/blog/blog.md</x:v>
      </x:c>
      <x:c r="U162" s="4" t="str">
        <x:v>2026-08-05~2026-09-03</x:v>
      </x:c>
      <x:c r="V162" s="4" t="str"/>
    </x:row>
    <x:row r="163" ht="25" customHeight="1">
      <x:c r="A163" s="4" t="str">
        <x:v>K0159</x:v>
      </x:c>
      <x:c r="B163" s="4" t="str">
        <x:v>마음·심리</x:v>
      </x:c>
      <x:c r="C163" s="4" t="n">
        <x:v>59</x:v>
      </x:c>
      <x:c r="D163" s="4" t="str">
        <x:v>렘수면행동장애</x:v>
      </x:c>
      <x:c r="E163" s="4" t="str">
        <x:v>세부 검색어</x:v>
      </x:c>
      <x:c r="F163" s="4" t="n">
        <x:v>230</x:v>
      </x:c>
      <x:c r="G163" s="4" t="n">
        <x:v>1170</x:v>
      </x:c>
      <x:c r="H163" s="13" t="n">
        <x:v>230</x:v>
      </x:c>
      <x:c r="I163" s="13" t="n">
        <x:v>230</x:v>
      </x:c>
      <x:c r="J163" s="13" t="n">
        <x:v>1170</x:v>
      </x:c>
      <x:c r="K163" s="13" t="n">
        <x:v>1170</x:v>
      </x:c>
      <x:c r="L163" s="13" t="n">
        <x:f>H163+J163</x:f>
        <x:v>1400</x:v>
      </x:c>
      <x:c r="M163" s="13" t="n">
        <x:f>I163+K163</x:f>
        <x:v>1400</x:v>
      </x:c>
      <x:c r="N163" s="13" t="n">
        <x:v>2675</x:v>
      </x:c>
      <x:c r="O163" s="13" t="n">
        <x:v>90</x:v>
      </x:c>
      <x:c r="P163" s="4" t="str">
        <x:v>수집결과 내 집계</x:v>
      </x:c>
      <x:c r="Q163" s="15" t="n">
        <x:v>46269.34436174769</x:v>
      </x:c>
      <x:c r="R163" s="15" t="n">
        <x:v>46269.35033850694</x:v>
      </x:c>
      <x:c r="S163" s="4" t="str">
        <x:v>https://naver.github.io/searchad-apidoc/</x:v>
      </x:c>
      <x:c r="T163" s="4" t="str">
        <x:v>https://developers.naver.com/docs/serviceapi/search/blog/blog.md</x:v>
      </x:c>
      <x:c r="U163" s="4" t="str">
        <x:v>2026-08-05~2026-09-03</x:v>
      </x:c>
      <x:c r="V163" s="4" t="str"/>
    </x:row>
    <x:row r="164" ht="25" customHeight="1">
      <x:c r="A164" s="4" t="str">
        <x:v>K0160</x:v>
      </x:c>
      <x:c r="B164" s="4" t="str">
        <x:v>마음·심리</x:v>
      </x:c>
      <x:c r="C164" s="4" t="n">
        <x:v>60</x:v>
      </x:c>
      <x:c r="D164" s="4" t="str">
        <x:v>성격검사</x:v>
      </x:c>
      <x:c r="E164" s="4" t="str">
        <x:v>도구·신청 혼합형</x:v>
      </x:c>
      <x:c r="F164" s="4" t="n">
        <x:v>230</x:v>
      </x:c>
      <x:c r="G164" s="4" t="n">
        <x:v>1010</x:v>
      </x:c>
      <x:c r="H164" s="13" t="n">
        <x:v>230</x:v>
      </x:c>
      <x:c r="I164" s="13" t="n">
        <x:v>230</x:v>
      </x:c>
      <x:c r="J164" s="13" t="n">
        <x:v>1010</x:v>
      </x:c>
      <x:c r="K164" s="13" t="n">
        <x:v>1010</x:v>
      </x:c>
      <x:c r="L164" s="13" t="n">
        <x:f>H164+J164</x:f>
        <x:v>1240</x:v>
      </x:c>
      <x:c r="M164" s="13" t="n">
        <x:f>I164+K164</x:f>
        <x:v>1240</x:v>
      </x:c>
      <x:c r="N164" s="13" t="n">
        <x:v>18961</x:v>
      </x:c>
      <x:c r="O164" s="13" t="n">
        <x:v>377</x:v>
      </x:c>
      <x:c r="P164" s="4" t="str">
        <x:v>수집결과 내 집계</x:v>
      </x:c>
      <x:c r="Q164" s="15" t="n">
        <x:v>46269.34434943287</x:v>
      </x:c>
      <x:c r="R164" s="15" t="n">
        <x:v>46269.35035741898</x:v>
      </x:c>
      <x:c r="S164" s="4" t="str">
        <x:v>https://naver.github.io/searchad-apidoc/</x:v>
      </x:c>
      <x:c r="T164" s="4" t="str">
        <x:v>https://developers.naver.com/docs/serviceapi/search/blog/blog.md</x:v>
      </x:c>
      <x:c r="U164" s="4" t="str">
        <x:v>2026-08-05~2026-09-03</x:v>
      </x:c>
      <x:c r="V164" s="4" t="str"/>
    </x:row>
    <x:row r="165" ht="25" customHeight="1">
      <x:c r="A165" s="4" t="str">
        <x:v>K0161</x:v>
      </x:c>
      <x:c r="B165" s="4" t="str">
        <x:v>마음·심리</x:v>
      </x:c>
      <x:c r="C165" s="4" t="n">
        <x:v>61</x:v>
      </x:c>
      <x:c r="D165" s="4" t="str">
        <x:v>스트레스해소</x:v>
      </x:c>
      <x:c r="E165" s="4" t="str">
        <x:v>세부 검색어</x:v>
      </x:c>
      <x:c r="F165" s="4" t="n">
        <x:v>270</x:v>
      </x:c>
      <x:c r="G165" s="4" t="n">
        <x:v>940</x:v>
      </x:c>
      <x:c r="H165" s="13" t="n">
        <x:v>270</x:v>
      </x:c>
      <x:c r="I165" s="13" t="n">
        <x:v>270</x:v>
      </x:c>
      <x:c r="J165" s="13" t="n">
        <x:v>940</x:v>
      </x:c>
      <x:c r="K165" s="13" t="n">
        <x:v>940</x:v>
      </x:c>
      <x:c r="L165" s="13" t="n">
        <x:f>H165+J165</x:f>
        <x:v>1210</x:v>
      </x:c>
      <x:c r="M165" s="13" t="n">
        <x:f>I165+K165</x:f>
        <x:v>1210</x:v>
      </x:c>
      <x:c r="N165" s="13" t="n">
        <x:v>338386</x:v>
      </x:c>
      <x:c r="O165" s="13" t="n">
        <x:v>966</x:v>
      </x:c>
      <x:c r="P165" s="4" t="str">
        <x:v>이상(하한)</x:v>
      </x:c>
      <x:c r="Q165" s="15" t="n">
        <x:v>46269.34435800926</x:v>
      </x:c>
      <x:c r="R165" s="15" t="n">
        <x:v>46269.35041170139</x:v>
      </x:c>
      <x:c r="S165" s="4" t="str">
        <x:v>https://naver.github.io/searchad-apidoc/</x:v>
      </x:c>
      <x:c r="T165" s="4" t="str">
        <x:v>https://developers.naver.com/docs/serviceapi/search/blog/blog.md</x:v>
      </x:c>
      <x:c r="U165" s="4" t="str">
        <x:v>2026-08-05~2026-09-03</x:v>
      </x:c>
      <x:c r="V165" s="4" t="str"/>
    </x:row>
    <x:row r="166" ht="25" customHeight="1">
      <x:c r="A166" s="4" t="str">
        <x:v>K0162</x:v>
      </x:c>
      <x:c r="B166" s="4" t="str">
        <x:v>마음·심리</x:v>
      </x:c>
      <x:c r="C166" s="4" t="n">
        <x:v>62</x:v>
      </x:c>
      <x:c r="D166" s="4" t="str">
        <x:v>성인ADHD치료</x:v>
      </x:c>
      <x:c r="E166" s="4" t="str">
        <x:v>세부 검색어</x:v>
      </x:c>
      <x:c r="F166" s="4" t="n">
        <x:v>190</x:v>
      </x:c>
      <x:c r="G166" s="4" t="n">
        <x:v>980</x:v>
      </x:c>
      <x:c r="H166" s="13" t="n">
        <x:v>190</x:v>
      </x:c>
      <x:c r="I166" s="13" t="n">
        <x:v>190</x:v>
      </x:c>
      <x:c r="J166" s="13" t="n">
        <x:v>980</x:v>
      </x:c>
      <x:c r="K166" s="13" t="n">
        <x:v>980</x:v>
      </x:c>
      <x:c r="L166" s="13" t="n">
        <x:f>H166+J166</x:f>
        <x:v>1170</x:v>
      </x:c>
      <x:c r="M166" s="13" t="n">
        <x:f>I166+K166</x:f>
        <x:v>1170</x:v>
      </x:c>
      <x:c r="N166" s="13" t="n">
        <x:v>8125</x:v>
      </x:c>
      <x:c r="O166" s="13" t="n">
        <x:v>110</x:v>
      </x:c>
      <x:c r="P166" s="4" t="str">
        <x:v>수집결과 내 집계</x:v>
      </x:c>
      <x:c r="Q166" s="15" t="n">
        <x:v>46269.34436174769</x:v>
      </x:c>
      <x:c r="R166" s="15" t="n">
        <x:v>46269.35036646991</x:v>
      </x:c>
      <x:c r="S166" s="4" t="str">
        <x:v>https://naver.github.io/searchad-apidoc/</x:v>
      </x:c>
      <x:c r="T166" s="4" t="str">
        <x:v>https://developers.naver.com/docs/serviceapi/search/blog/blog.md</x:v>
      </x:c>
      <x:c r="U166" s="4" t="str">
        <x:v>2026-08-05~2026-09-03</x:v>
      </x:c>
      <x:c r="V166" s="4" t="str"/>
    </x:row>
    <x:row r="167" ht="25" customHeight="1">
      <x:c r="A167" s="4" t="str">
        <x:v>K0163</x:v>
      </x:c>
      <x:c r="B167" s="4" t="str">
        <x:v>마음·심리</x:v>
      </x:c>
      <x:c r="C167" s="4" t="n">
        <x:v>63</x:v>
      </x:c>
      <x:c r="D167" s="4" t="str">
        <x:v>성인ADHD테스트</x:v>
      </x:c>
      <x:c r="E167" s="4" t="str">
        <x:v>세부 검색어</x:v>
      </x:c>
      <x:c r="F167" s="4" t="n">
        <x:v>200</x:v>
      </x:c>
      <x:c r="G167" s="4" t="n">
        <x:v>960</x:v>
      </x:c>
      <x:c r="H167" s="13" t="n">
        <x:v>200</x:v>
      </x:c>
      <x:c r="I167" s="13" t="n">
        <x:v>200</x:v>
      </x:c>
      <x:c r="J167" s="13" t="n">
        <x:v>960</x:v>
      </x:c>
      <x:c r="K167" s="13" t="n">
        <x:v>960</x:v>
      </x:c>
      <x:c r="L167" s="13" t="n">
        <x:f>H167+J167</x:f>
        <x:v>1160</x:v>
      </x:c>
      <x:c r="M167" s="13" t="n">
        <x:f>I167+K167</x:f>
        <x:v>1160</x:v>
      </x:c>
      <x:c r="N167" s="13" t="n">
        <x:v>1809</x:v>
      </x:c>
      <x:c r="O167" s="13" t="n">
        <x:v>33</x:v>
      </x:c>
      <x:c r="P167" s="4" t="str">
        <x:v>수집결과 내 집계</x:v>
      </x:c>
      <x:c r="Q167" s="15" t="n">
        <x:v>46269.34436174769</x:v>
      </x:c>
      <x:c r="R167" s="15" t="n">
        <x:v>46269.35037144676</x:v>
      </x:c>
      <x:c r="S167" s="4" t="str">
        <x:v>https://naver.github.io/searchad-apidoc/</x:v>
      </x:c>
      <x:c r="T167" s="4" t="str">
        <x:v>https://developers.naver.com/docs/serviceapi/search/blog/blog.md</x:v>
      </x:c>
      <x:c r="U167" s="4" t="str">
        <x:v>2026-08-05~2026-09-03</x:v>
      </x:c>
      <x:c r="V167" s="4" t="str"/>
    </x:row>
    <x:row r="168" ht="25" customHeight="1">
      <x:c r="A168" s="4" t="str">
        <x:v>K0164</x:v>
      </x:c>
      <x:c r="B168" s="4" t="str">
        <x:v>마음·심리</x:v>
      </x:c>
      <x:c r="C168" s="4" t="n">
        <x:v>64</x:v>
      </x:c>
      <x:c r="D168" s="4" t="str">
        <x:v>심리상담비용</x:v>
      </x:c>
      <x:c r="E168" s="4" t="str">
        <x:v>세부 검색어</x:v>
      </x:c>
      <x:c r="F168" s="4" t="n">
        <x:v>170</x:v>
      </x:c>
      <x:c r="G168" s="4" t="n">
        <x:v>960</x:v>
      </x:c>
      <x:c r="H168" s="13" t="n">
        <x:v>170</x:v>
      </x:c>
      <x:c r="I168" s="13" t="n">
        <x:v>170</x:v>
      </x:c>
      <x:c r="J168" s="13" t="n">
        <x:v>960</x:v>
      </x:c>
      <x:c r="K168" s="13" t="n">
        <x:v>960</x:v>
      </x:c>
      <x:c r="L168" s="13" t="n">
        <x:f>H168+J168</x:f>
        <x:v>1130</x:v>
      </x:c>
      <x:c r="M168" s="13" t="n">
        <x:f>I168+K168</x:f>
        <x:v>1130</x:v>
      </x:c>
      <x:c r="N168" s="13" t="n">
        <x:v>8675</x:v>
      </x:c>
      <x:c r="O168" s="13" t="n">
        <x:v>269</x:v>
      </x:c>
      <x:c r="P168" s="4" t="str">
        <x:v>수집결과 내 집계</x:v>
      </x:c>
      <x:c r="Q168" s="15" t="n">
        <x:v>46269.34434186343</x:v>
      </x:c>
      <x:c r="R168" s="15" t="n">
        <x:v>46269.350385</x:v>
      </x:c>
      <x:c r="S168" s="4" t="str">
        <x:v>https://naver.github.io/searchad-apidoc/</x:v>
      </x:c>
      <x:c r="T168" s="4" t="str">
        <x:v>https://developers.naver.com/docs/serviceapi/search/blog/blog.md</x:v>
      </x:c>
      <x:c r="U168" s="4" t="str">
        <x:v>2026-08-05~2026-09-03</x:v>
      </x:c>
      <x:c r="V168" s="4" t="str"/>
    </x:row>
    <x:row r="169" ht="25" customHeight="1">
      <x:c r="A169" s="4" t="str">
        <x:v>K0165</x:v>
      </x:c>
      <x:c r="B169" s="4" t="str">
        <x:v>마음·심리</x:v>
      </x:c>
      <x:c r="C169" s="4" t="n">
        <x:v>65</x:v>
      </x:c>
      <x:c r="D169" s="4" t="str">
        <x:v>수면장애치료</x:v>
      </x:c>
      <x:c r="E169" s="4" t="str">
        <x:v>세부 검색어</x:v>
      </x:c>
      <x:c r="F169" s="4" t="n">
        <x:v>140</x:v>
      </x:c>
      <x:c r="G169" s="4" t="n">
        <x:v>990</x:v>
      </x:c>
      <x:c r="H169" s="13" t="n">
        <x:v>140</x:v>
      </x:c>
      <x:c r="I169" s="13" t="n">
        <x:v>140</x:v>
      </x:c>
      <x:c r="J169" s="13" t="n">
        <x:v>990</x:v>
      </x:c>
      <x:c r="K169" s="13" t="n">
        <x:v>990</x:v>
      </x:c>
      <x:c r="L169" s="13" t="n">
        <x:f>H169+J169</x:f>
        <x:v>1130</x:v>
      </x:c>
      <x:c r="M169" s="13" t="n">
        <x:f>I169+K169</x:f>
        <x:v>1130</x:v>
      </x:c>
      <x:c r="N169" s="13" t="n">
        <x:v>29886</x:v>
      </x:c>
      <x:c r="O169" s="13" t="n">
        <x:v>460</x:v>
      </x:c>
      <x:c r="P169" s="4" t="str">
        <x:v>수집결과 내 집계</x:v>
      </x:c>
      <x:c r="Q169" s="15" t="n">
        <x:v>46269.34436174769</x:v>
      </x:c>
      <x:c r="R169" s="15" t="n">
        <x:v>46269.35040892361</x:v>
      </x:c>
      <x:c r="S169" s="4" t="str">
        <x:v>https://naver.github.io/searchad-apidoc/</x:v>
      </x:c>
      <x:c r="T169" s="4" t="str">
        <x:v>https://developers.naver.com/docs/serviceapi/search/blog/blog.md</x:v>
      </x:c>
      <x:c r="U169" s="4" t="str">
        <x:v>2026-08-05~2026-09-03</x:v>
      </x:c>
      <x:c r="V169" s="4" t="str"/>
    </x:row>
    <x:row r="170" ht="25" customHeight="1">
      <x:c r="A170" s="4" t="str">
        <x:v>K0166</x:v>
      </x:c>
      <x:c r="B170" s="4" t="str">
        <x:v>마음·심리</x:v>
      </x:c>
      <x:c r="C170" s="4" t="n">
        <x:v>66</x:v>
      </x:c>
      <x:c r="D170" s="4" t="str">
        <x:v>불면증에좋은음식</x:v>
      </x:c>
      <x:c r="E170" s="4" t="str">
        <x:v>세부 검색어</x:v>
      </x:c>
      <x:c r="F170" s="4" t="n">
        <x:v>160</x:v>
      </x:c>
      <x:c r="G170" s="4" t="n">
        <x:v>930</x:v>
      </x:c>
      <x:c r="H170" s="13" t="n">
        <x:v>160</x:v>
      </x:c>
      <x:c r="I170" s="13" t="n">
        <x:v>160</x:v>
      </x:c>
      <x:c r="J170" s="13" t="n">
        <x:v>930</x:v>
      </x:c>
      <x:c r="K170" s="13" t="n">
        <x:v>930</x:v>
      </x:c>
      <x:c r="L170" s="13" t="n">
        <x:f>H170+J170</x:f>
        <x:v>1090</x:v>
      </x:c>
      <x:c r="M170" s="13" t="n">
        <x:f>I170+K170</x:f>
        <x:v>1090</x:v>
      </x:c>
      <x:c r="N170" s="13" t="n">
        <x:v>9928</x:v>
      </x:c>
      <x:c r="O170" s="13" t="n">
        <x:v>83</x:v>
      </x:c>
      <x:c r="P170" s="4" t="str">
        <x:v>수집결과 내 집계</x:v>
      </x:c>
      <x:c r="Q170" s="15" t="n">
        <x:v>46269.34435800926</x:v>
      </x:c>
      <x:c r="R170" s="15" t="n">
        <x:v>46269.350389722225</x:v>
      </x:c>
      <x:c r="S170" s="4" t="str">
        <x:v>https://naver.github.io/searchad-apidoc/</x:v>
      </x:c>
      <x:c r="T170" s="4" t="str">
        <x:v>https://developers.naver.com/docs/serviceapi/search/blog/blog.md</x:v>
      </x:c>
      <x:c r="U170" s="4" t="str">
        <x:v>2026-08-05~2026-09-03</x:v>
      </x:c>
      <x:c r="V170" s="4" t="str"/>
    </x:row>
    <x:row r="171" ht="25" customHeight="1">
      <x:c r="A171" s="4" t="str">
        <x:v>K0167</x:v>
      </x:c>
      <x:c r="B171" s="4" t="str">
        <x:v>마음·심리</x:v>
      </x:c>
      <x:c r="C171" s="4" t="n">
        <x:v>67</x:v>
      </x:c>
      <x:c r="D171" s="4" t="str">
        <x:v>스트레스테스트</x:v>
      </x:c>
      <x:c r="E171" s="4" t="str">
        <x:v>세부 검색어</x:v>
      </x:c>
      <x:c r="F171" s="4" t="n">
        <x:v>250</x:v>
      </x:c>
      <x:c r="G171" s="4" t="n">
        <x:v>790</x:v>
      </x:c>
      <x:c r="H171" s="13" t="n">
        <x:v>250</x:v>
      </x:c>
      <x:c r="I171" s="13" t="n">
        <x:v>250</x:v>
      </x:c>
      <x:c r="J171" s="13" t="n">
        <x:v>790</x:v>
      </x:c>
      <x:c r="K171" s="13" t="n">
        <x:v>790</x:v>
      </x:c>
      <x:c r="L171" s="13" t="n">
        <x:f>H171+J171</x:f>
        <x:v>1040</x:v>
      </x:c>
      <x:c r="M171" s="13" t="n">
        <x:f>I171+K171</x:f>
        <x:v>1040</x:v>
      </x:c>
      <x:c r="N171" s="13" t="n">
        <x:v>6256</x:v>
      </x:c>
      <x:c r="O171" s="13" t="n">
        <x:v>48</x:v>
      </x:c>
      <x:c r="P171" s="4" t="str">
        <x:v>수집결과 내 집계</x:v>
      </x:c>
      <x:c r="Q171" s="15" t="n">
        <x:v>46269.34434186343</x:v>
      </x:c>
      <x:c r="R171" s="15" t="n">
        <x:v>46269.35039412037</x:v>
      </x:c>
      <x:c r="S171" s="4" t="str">
        <x:v>https://naver.github.io/searchad-apidoc/</x:v>
      </x:c>
      <x:c r="T171" s="4" t="str">
        <x:v>https://developers.naver.com/docs/serviceapi/search/blog/blog.md</x:v>
      </x:c>
      <x:c r="U171" s="4" t="str">
        <x:v>2026-08-05~2026-09-03</x:v>
      </x:c>
      <x:c r="V171" s="4" t="str"/>
    </x:row>
    <x:row r="172" ht="25" customHeight="1">
      <x:c r="A172" s="4" t="str">
        <x:v>K0168</x:v>
      </x:c>
      <x:c r="B172" s="4" t="str">
        <x:v>마음·심리</x:v>
      </x:c>
      <x:c r="C172" s="4" t="n">
        <x:v>68</x:v>
      </x:c>
      <x:c r="D172" s="4" t="str">
        <x:v>우울증극복방법</x:v>
      </x:c>
      <x:c r="E172" s="4" t="str">
        <x:v>세부 검색어</x:v>
      </x:c>
      <x:c r="F172" s="4" t="n">
        <x:v>120</x:v>
      </x:c>
      <x:c r="G172" s="4" t="n">
        <x:v>920</x:v>
      </x:c>
      <x:c r="H172" s="13" t="n">
        <x:v>120</x:v>
      </x:c>
      <x:c r="I172" s="13" t="n">
        <x:v>120</x:v>
      </x:c>
      <x:c r="J172" s="13" t="n">
        <x:v>920</x:v>
      </x:c>
      <x:c r="K172" s="13" t="n">
        <x:v>920</x:v>
      </x:c>
      <x:c r="L172" s="13" t="n">
        <x:f>H172+J172</x:f>
        <x:v>1040</x:v>
      </x:c>
      <x:c r="M172" s="13" t="n">
        <x:f>I172+K172</x:f>
        <x:v>1040</x:v>
      </x:c>
      <x:c r="N172" s="13" t="n">
        <x:v>13962</x:v>
      </x:c>
      <x:c r="O172" s="13" t="n">
        <x:v>115</x:v>
      </x:c>
      <x:c r="P172" s="4" t="str">
        <x:v>수집결과 내 집계</x:v>
      </x:c>
      <x:c r="Q172" s="15" t="n">
        <x:v>46269.34436174769</x:v>
      </x:c>
      <x:c r="R172" s="15" t="n">
        <x:v>46269.350403310185</x:v>
      </x:c>
      <x:c r="S172" s="4" t="str">
        <x:v>https://naver.github.io/searchad-apidoc/</x:v>
      </x:c>
      <x:c r="T172" s="4" t="str">
        <x:v>https://developers.naver.com/docs/serviceapi/search/blog/blog.md</x:v>
      </x:c>
      <x:c r="U172" s="4" t="str">
        <x:v>2026-08-05~2026-09-03</x:v>
      </x:c>
      <x:c r="V172" s="4" t="str"/>
    </x:row>
    <x:row r="173" ht="25" customHeight="1">
      <x:c r="A173" s="4" t="str">
        <x:v>K0169</x:v>
      </x:c>
      <x:c r="B173" s="4" t="str">
        <x:v>마음·심리</x:v>
      </x:c>
      <x:c r="C173" s="4" t="n">
        <x:v>69</x:v>
      </x:c>
      <x:c r="D173" s="4" t="str">
        <x:v>스트레스검사</x:v>
      </x:c>
      <x:c r="E173" s="4" t="str">
        <x:v>도구·신청 혼합형</x:v>
      </x:c>
      <x:c r="F173" s="4" t="n">
        <x:v>230</x:v>
      </x:c>
      <x:c r="G173" s="4" t="n">
        <x:v>760</x:v>
      </x:c>
      <x:c r="H173" s="13" t="n">
        <x:v>230</x:v>
      </x:c>
      <x:c r="I173" s="13" t="n">
        <x:v>230</x:v>
      </x:c>
      <x:c r="J173" s="13" t="n">
        <x:v>760</x:v>
      </x:c>
      <x:c r="K173" s="13" t="n">
        <x:v>760</x:v>
      </x:c>
      <x:c r="L173" s="13" t="n">
        <x:f>H173+J173</x:f>
        <x:v>990</x:v>
      </x:c>
      <x:c r="M173" s="13" t="n">
        <x:f>I173+K173</x:f>
        <x:v>990</x:v>
      </x:c>
      <x:c r="N173" s="13" t="n">
        <x:v>56162</x:v>
      </x:c>
      <x:c r="O173" s="13" t="n">
        <x:v>991</x:v>
      </x:c>
      <x:c r="P173" s="4" t="str">
        <x:v>이상(하한)</x:v>
      </x:c>
      <x:c r="Q173" s="15" t="n">
        <x:v>46269.34436174769</x:v>
      </x:c>
      <x:c r="R173" s="15" t="n">
        <x:v>46269.35046391204</x:v>
      </x:c>
      <x:c r="S173" s="4" t="str">
        <x:v>https://naver.github.io/searchad-apidoc/</x:v>
      </x:c>
      <x:c r="T173" s="4" t="str">
        <x:v>https://developers.naver.com/docs/serviceapi/search/blog/blog.md</x:v>
      </x:c>
      <x:c r="U173" s="4" t="str">
        <x:v>2026-08-05~2026-09-03</x:v>
      </x:c>
      <x:c r="V173" s="4" t="str"/>
    </x:row>
    <x:row r="174" ht="25" customHeight="1">
      <x:c r="A174" s="4" t="str">
        <x:v>K0170</x:v>
      </x:c>
      <x:c r="B174" s="4" t="str">
        <x:v>마음·심리</x:v>
      </x:c>
      <x:c r="C174" s="4" t="n">
        <x:v>70</x:v>
      </x:c>
      <x:c r="D174" s="4" t="str">
        <x:v>성격장애</x:v>
      </x:c>
      <x:c r="E174" s="4" t="str">
        <x:v>확장 주제어</x:v>
      </x:c>
      <x:c r="F174" s="4" t="n">
        <x:v>190</x:v>
      </x:c>
      <x:c r="G174" s="4" t="n">
        <x:v>770</x:v>
      </x:c>
      <x:c r="H174" s="13" t="n">
        <x:v>190</x:v>
      </x:c>
      <x:c r="I174" s="13" t="n">
        <x:v>190</x:v>
      </x:c>
      <x:c r="J174" s="13" t="n">
        <x:v>770</x:v>
      </x:c>
      <x:c r="K174" s="13" t="n">
        <x:v>770</x:v>
      </x:c>
      <x:c r="L174" s="13" t="n">
        <x:f>H174+J174</x:f>
        <x:v>960</x:v>
      </x:c>
      <x:c r="M174" s="13" t="n">
        <x:f>I174+K174</x:f>
        <x:v>960</x:v>
      </x:c>
      <x:c r="N174" s="13" t="n">
        <x:v>33289</x:v>
      </x:c>
      <x:c r="O174" s="13" t="n">
        <x:v>405</x:v>
      </x:c>
      <x:c r="P174" s="4" t="str">
        <x:v>수집결과 내 집계</x:v>
      </x:c>
      <x:c r="Q174" s="15" t="n">
        <x:v>46269.34436174769</x:v>
      </x:c>
      <x:c r="R174" s="15" t="n">
        <x:v>46269.35043402778</x:v>
      </x:c>
      <x:c r="S174" s="4" t="str">
        <x:v>https://naver.github.io/searchad-apidoc/</x:v>
      </x:c>
      <x:c r="T174" s="4" t="str">
        <x:v>https://developers.naver.com/docs/serviceapi/search/blog/blog.md</x:v>
      </x:c>
      <x:c r="U174" s="4" t="str">
        <x:v>2026-08-05~2026-09-03</x:v>
      </x:c>
      <x:c r="V174" s="4" t="str"/>
    </x:row>
    <x:row r="175" ht="25" customHeight="1">
      <x:c r="A175" s="4" t="str">
        <x:v>K0171</x:v>
      </x:c>
      <x:c r="B175" s="4" t="str">
        <x:v>마음·심리</x:v>
      </x:c>
      <x:c r="C175" s="4" t="n">
        <x:v>71</x:v>
      </x:c>
      <x:c r="D175" s="4" t="str">
        <x:v>분노조절장애테스트</x:v>
      </x:c>
      <x:c r="E175" s="4" t="str">
        <x:v>세부 검색어</x:v>
      </x:c>
      <x:c r="F175" s="4" t="n">
        <x:v>130</x:v>
      </x:c>
      <x:c r="G175" s="4" t="n">
        <x:v>800</x:v>
      </x:c>
      <x:c r="H175" s="13" t="n">
        <x:v>130</x:v>
      </x:c>
      <x:c r="I175" s="13" t="n">
        <x:v>130</x:v>
      </x:c>
      <x:c r="J175" s="13" t="n">
        <x:v>800</x:v>
      </x:c>
      <x:c r="K175" s="13" t="n">
        <x:v>800</x:v>
      </x:c>
      <x:c r="L175" s="13" t="n">
        <x:f>H175+J175</x:f>
        <x:v>930</x:v>
      </x:c>
      <x:c r="M175" s="13" t="n">
        <x:f>I175+K175</x:f>
        <x:v>930</x:v>
      </x:c>
      <x:c r="N175" s="13" t="n">
        <x:v>880</x:v>
      </x:c>
      <x:c r="O175" s="13" t="n">
        <x:v>3</x:v>
      </x:c>
      <x:c r="P175" s="4" t="str">
        <x:v>수집결과 내 집계</x:v>
      </x:c>
      <x:c r="Q175" s="15" t="n">
        <x:v>46269.34436174769</x:v>
      </x:c>
      <x:c r="R175" s="15" t="n">
        <x:v>46269.35041616898</x:v>
      </x:c>
      <x:c r="S175" s="4" t="str">
        <x:v>https://naver.github.io/searchad-apidoc/</x:v>
      </x:c>
      <x:c r="T175" s="4" t="str">
        <x:v>https://developers.naver.com/docs/serviceapi/search/blog/blog.md</x:v>
      </x:c>
      <x:c r="U175" s="4" t="str">
        <x:v>2026-08-05~2026-09-03</x:v>
      </x:c>
      <x:c r="V175" s="4" t="str"/>
    </x:row>
    <x:row r="176" ht="25" customHeight="1">
      <x:c r="A176" s="4" t="str">
        <x:v>K0172</x:v>
      </x:c>
      <x:c r="B176" s="4" t="str">
        <x:v>마음·심리</x:v>
      </x:c>
      <x:c r="C176" s="4" t="n">
        <x:v>72</x:v>
      </x:c>
      <x:c r="D176" s="4" t="str">
        <x:v>불안장애극복</x:v>
      </x:c>
      <x:c r="E176" s="4" t="str">
        <x:v>세부 검색어</x:v>
      </x:c>
      <x:c r="F176" s="4" t="n">
        <x:v>80</x:v>
      </x:c>
      <x:c r="G176" s="4" t="n">
        <x:v>830</x:v>
      </x:c>
      <x:c r="H176" s="13" t="n">
        <x:v>80</x:v>
      </x:c>
      <x:c r="I176" s="13" t="n">
        <x:v>80</x:v>
      </x:c>
      <x:c r="J176" s="13" t="n">
        <x:v>830</x:v>
      </x:c>
      <x:c r="K176" s="13" t="n">
        <x:v>830</x:v>
      </x:c>
      <x:c r="L176" s="13" t="n">
        <x:f>H176+J176</x:f>
        <x:v>910</x:v>
      </x:c>
      <x:c r="M176" s="13" t="n">
        <x:f>I176+K176</x:f>
        <x:v>910</x:v>
      </x:c>
      <x:c r="N176" s="13" t="n">
        <x:v>9354</x:v>
      </x:c>
      <x:c r="O176" s="13" t="n">
        <x:v>92</x:v>
      </x:c>
      <x:c r="P176" s="4" t="str">
        <x:v>수집결과 내 집계</x:v>
      </x:c>
      <x:c r="Q176" s="15" t="n">
        <x:v>46269.34436174769</x:v>
      </x:c>
      <x:c r="R176" s="15" t="n">
        <x:v>46269.35042097222</x:v>
      </x:c>
      <x:c r="S176" s="4" t="str">
        <x:v>https://naver.github.io/searchad-apidoc/</x:v>
      </x:c>
      <x:c r="T176" s="4" t="str">
        <x:v>https://developers.naver.com/docs/serviceapi/search/blog/blog.md</x:v>
      </x:c>
      <x:c r="U176" s="4" t="str">
        <x:v>2026-08-05~2026-09-03</x:v>
      </x:c>
      <x:c r="V176" s="4" t="str"/>
    </x:row>
    <x:row r="177" ht="25" customHeight="1">
      <x:c r="A177" s="4" t="str">
        <x:v>K0173</x:v>
      </x:c>
      <x:c r="B177" s="4" t="str">
        <x:v>마음·심리</x:v>
      </x:c>
      <x:c r="C177" s="4" t="n">
        <x:v>73</x:v>
      </x:c>
      <x:c r="D177" s="4" t="str">
        <x:v>분노조절장애치료</x:v>
      </x:c>
      <x:c r="E177" s="4" t="str">
        <x:v>세부 검색어</x:v>
      </x:c>
      <x:c r="F177" s="4" t="n">
        <x:v>110</x:v>
      </x:c>
      <x:c r="G177" s="4" t="n">
        <x:v>760</x:v>
      </x:c>
      <x:c r="H177" s="13" t="n">
        <x:v>110</x:v>
      </x:c>
      <x:c r="I177" s="13" t="n">
        <x:v>110</x:v>
      </x:c>
      <x:c r="J177" s="13" t="n">
        <x:v>760</x:v>
      </x:c>
      <x:c r="K177" s="13" t="n">
        <x:v>760</x:v>
      </x:c>
      <x:c r="L177" s="13" t="n">
        <x:f>H177+J177</x:f>
        <x:v>870</x:v>
      </x:c>
      <x:c r="M177" s="13" t="n">
        <x:f>I177+K177</x:f>
        <x:v>870</x:v>
      </x:c>
      <x:c r="N177" s="13" t="n">
        <x:v>2837</x:v>
      </x:c>
      <x:c r="O177" s="13" t="n">
        <x:v>17</x:v>
      </x:c>
      <x:c r="P177" s="4" t="str">
        <x:v>수집결과 내 집계</x:v>
      </x:c>
      <x:c r="Q177" s="15" t="n">
        <x:v>46269.34436174769</x:v>
      </x:c>
      <x:c r="R177" s="15" t="n">
        <x:v>46269.35042589121</x:v>
      </x:c>
      <x:c r="S177" s="4" t="str">
        <x:v>https://naver.github.io/searchad-apidoc/</x:v>
      </x:c>
      <x:c r="T177" s="4" t="str">
        <x:v>https://developers.naver.com/docs/serviceapi/search/blog/blog.md</x:v>
      </x:c>
      <x:c r="U177" s="4" t="str">
        <x:v>2026-08-05~2026-09-03</x:v>
      </x:c>
      <x:c r="V177" s="4" t="str"/>
    </x:row>
    <x:row r="178" ht="25" customHeight="1">
      <x:c r="A178" s="4" t="str">
        <x:v>K0174</x:v>
      </x:c>
      <x:c r="B178" s="4" t="str">
        <x:v>마음·심리</x:v>
      </x:c>
      <x:c r="C178" s="4" t="n">
        <x:v>74</x:v>
      </x:c>
      <x:c r="D178" s="4" t="str">
        <x:v>우울증치료방법</x:v>
      </x:c>
      <x:c r="E178" s="4" t="str">
        <x:v>세부 검색어</x:v>
      </x:c>
      <x:c r="F178" s="4" t="n">
        <x:v>130</x:v>
      </x:c>
      <x:c r="G178" s="4" t="n">
        <x:v>710</x:v>
      </x:c>
      <x:c r="H178" s="13" t="n">
        <x:v>130</x:v>
      </x:c>
      <x:c r="I178" s="13" t="n">
        <x:v>130</x:v>
      </x:c>
      <x:c r="J178" s="13" t="n">
        <x:v>710</x:v>
      </x:c>
      <x:c r="K178" s="13" t="n">
        <x:v>710</x:v>
      </x:c>
      <x:c r="L178" s="13" t="n">
        <x:f>H178+J178</x:f>
        <x:v>840</x:v>
      </x:c>
      <x:c r="M178" s="13" t="n">
        <x:f>I178+K178</x:f>
        <x:v>840</x:v>
      </x:c>
      <x:c r="N178" s="13" t="n">
        <x:v>3458</x:v>
      </x:c>
      <x:c r="O178" s="13" t="n">
        <x:v>20</x:v>
      </x:c>
      <x:c r="P178" s="4" t="str">
        <x:v>수집결과 내 집계</x:v>
      </x:c>
      <x:c r="Q178" s="15" t="n">
        <x:v>46269.34436174769</x:v>
      </x:c>
      <x:c r="R178" s="15" t="n">
        <x:v>46269.350430590275</x:v>
      </x:c>
      <x:c r="S178" s="4" t="str">
        <x:v>https://naver.github.io/searchad-apidoc/</x:v>
      </x:c>
      <x:c r="T178" s="4" t="str">
        <x:v>https://developers.naver.com/docs/serviceapi/search/blog/blog.md</x:v>
      </x:c>
      <x:c r="U178" s="4" t="str">
        <x:v>2026-08-05~2026-09-03</x:v>
      </x:c>
      <x:c r="V178" s="4" t="str"/>
    </x:row>
    <x:row r="179" ht="25" customHeight="1">
      <x:c r="A179" s="4" t="str">
        <x:v>K0175</x:v>
      </x:c>
      <x:c r="B179" s="4" t="str">
        <x:v>마음·심리</x:v>
      </x:c>
      <x:c r="C179" s="4" t="n">
        <x:v>75</x:v>
      </x:c>
      <x:c r="D179" s="4" t="str">
        <x:v>우울증에좋은음식</x:v>
      </x:c>
      <x:c r="E179" s="4" t="str">
        <x:v>세부 검색어</x:v>
      </x:c>
      <x:c r="F179" s="4" t="n">
        <x:v>80</x:v>
      </x:c>
      <x:c r="G179" s="4" t="n">
        <x:v>690</x:v>
      </x:c>
      <x:c r="H179" s="13" t="n">
        <x:v>80</x:v>
      </x:c>
      <x:c r="I179" s="13" t="n">
        <x:v>80</x:v>
      </x:c>
      <x:c r="J179" s="13" t="n">
        <x:v>690</x:v>
      </x:c>
      <x:c r="K179" s="13" t="n">
        <x:v>690</x:v>
      </x:c>
      <x:c r="L179" s="13" t="n">
        <x:f>H179+J179</x:f>
        <x:v>770</x:v>
      </x:c>
      <x:c r="M179" s="13" t="n">
        <x:f>I179+K179</x:f>
        <x:v>770</x:v>
      </x:c>
      <x:c r="N179" s="13" t="n">
        <x:v>4730</x:v>
      </x:c>
      <x:c r="O179" s="13" t="n">
        <x:v>15</x:v>
      </x:c>
      <x:c r="P179" s="4" t="str">
        <x:v>수집결과 내 집계</x:v>
      </x:c>
      <x:c r="Q179" s="15" t="n">
        <x:v>46269.34436174769</x:v>
      </x:c>
      <x:c r="R179" s="15" t="n">
        <x:v>46269.35043539352</x:v>
      </x:c>
      <x:c r="S179" s="4" t="str">
        <x:v>https://naver.github.io/searchad-apidoc/</x:v>
      </x:c>
      <x:c r="T179" s="4" t="str">
        <x:v>https://developers.naver.com/docs/serviceapi/search/blog/blog.md</x:v>
      </x:c>
      <x:c r="U179" s="4" t="str">
        <x:v>2026-08-05~2026-09-03</x:v>
      </x:c>
      <x:c r="V179" s="4" t="str"/>
    </x:row>
    <x:row r="180" ht="25" customHeight="1">
      <x:c r="A180" s="4" t="str">
        <x:v>K0176</x:v>
      </x:c>
      <x:c r="B180" s="4" t="str">
        <x:v>마음·심리</x:v>
      </x:c>
      <x:c r="C180" s="4" t="n">
        <x:v>76</x:v>
      </x:c>
      <x:c r="D180" s="4" t="str">
        <x:v>우울증상담</x:v>
      </x:c>
      <x:c r="E180" s="4" t="str">
        <x:v>세부 검색어</x:v>
      </x:c>
      <x:c r="F180" s="4" t="n">
        <x:v>80</x:v>
      </x:c>
      <x:c r="G180" s="4" t="n">
        <x:v>550</x:v>
      </x:c>
      <x:c r="H180" s="13" t="n">
        <x:v>80</x:v>
      </x:c>
      <x:c r="I180" s="13" t="n">
        <x:v>80</x:v>
      </x:c>
      <x:c r="J180" s="13" t="n">
        <x:v>550</x:v>
      </x:c>
      <x:c r="K180" s="13" t="n">
        <x:v>550</x:v>
      </x:c>
      <x:c r="L180" s="13" t="n">
        <x:f>H180+J180</x:f>
        <x:v>630</x:v>
      </x:c>
      <x:c r="M180" s="13" t="n">
        <x:f>I180+K180</x:f>
        <x:v>630</x:v>
      </x:c>
      <x:c r="N180" s="13" t="n">
        <x:v>6194</x:v>
      </x:c>
      <x:c r="O180" s="13" t="n">
        <x:v>66</x:v>
      </x:c>
      <x:c r="P180" s="4" t="str">
        <x:v>수집결과 내 집계</x:v>
      </x:c>
      <x:c r="Q180" s="15" t="n">
        <x:v>46269.34436174769</x:v>
      </x:c>
      <x:c r="R180" s="15" t="n">
        <x:v>46269.35043886574</x:v>
      </x:c>
      <x:c r="S180" s="4" t="str">
        <x:v>https://naver.github.io/searchad-apidoc/</x:v>
      </x:c>
      <x:c r="T180" s="4" t="str">
        <x:v>https://developers.naver.com/docs/serviceapi/search/blog/blog.md</x:v>
      </x:c>
      <x:c r="U180" s="4" t="str">
        <x:v>2026-08-05~2026-09-03</x:v>
      </x:c>
      <x:c r="V180" s="4" t="str"/>
    </x:row>
    <x:row r="181" ht="25" customHeight="1">
      <x:c r="A181" s="4" t="str">
        <x:v>K0177</x:v>
      </x:c>
      <x:c r="B181" s="4" t="str">
        <x:v>마음·심리</x:v>
      </x:c>
      <x:c r="C181" s="4" t="n">
        <x:v>77</x:v>
      </x:c>
      <x:c r="D181" s="4" t="str">
        <x:v>회피성성격장애</x:v>
      </x:c>
      <x:c r="E181" s="4" t="str">
        <x:v>세부 검색어</x:v>
      </x:c>
      <x:c r="F181" s="4" t="n">
        <x:v>100</x:v>
      </x:c>
      <x:c r="G181" s="4" t="n">
        <x:v>530</x:v>
      </x:c>
      <x:c r="H181" s="13" t="n">
        <x:v>100</x:v>
      </x:c>
      <x:c r="I181" s="13" t="n">
        <x:v>100</x:v>
      </x:c>
      <x:c r="J181" s="13" t="n">
        <x:v>530</x:v>
      </x:c>
      <x:c r="K181" s="13" t="n">
        <x:v>530</x:v>
      </x:c>
      <x:c r="L181" s="13" t="n">
        <x:f>H181+J181</x:f>
        <x:v>630</x:v>
      </x:c>
      <x:c r="M181" s="13" t="n">
        <x:f>I181+K181</x:f>
        <x:v>630</x:v>
      </x:c>
      <x:c r="N181" s="13" t="n">
        <x:v>1693</x:v>
      </x:c>
      <x:c r="O181" s="13" t="n">
        <x:v>9</x:v>
      </x:c>
      <x:c r="P181" s="4" t="str">
        <x:v>수집결과 내 집계</x:v>
      </x:c>
      <x:c r="Q181" s="15" t="n">
        <x:v>46269.34436174769</x:v>
      </x:c>
      <x:c r="R181" s="15" t="n">
        <x:v>46269.35044039352</x:v>
      </x:c>
      <x:c r="S181" s="4" t="str">
        <x:v>https://naver.github.io/searchad-apidoc/</x:v>
      </x:c>
      <x:c r="T181" s="4" t="str">
        <x:v>https://developers.naver.com/docs/serviceapi/search/blog/blog.md</x:v>
      </x:c>
      <x:c r="U181" s="4" t="str">
        <x:v>2026-08-05~2026-09-03</x:v>
      </x:c>
      <x:c r="V181" s="4" t="str"/>
    </x:row>
    <x:row r="182" ht="25" customHeight="1">
      <x:c r="A182" s="4" t="str">
        <x:v>K0178</x:v>
      </x:c>
      <x:c r="B182" s="4" t="str">
        <x:v>마음·심리</x:v>
      </x:c>
      <x:c r="C182" s="4" t="n">
        <x:v>78</x:v>
      </x:c>
      <x:c r="D182" s="4" t="str">
        <x:v>수면장애증상</x:v>
      </x:c>
      <x:c r="E182" s="4" t="str">
        <x:v>세부 검색어</x:v>
      </x:c>
      <x:c r="F182" s="4" t="n">
        <x:v>60</x:v>
      </x:c>
      <x:c r="G182" s="4" t="n">
        <x:v>570</x:v>
      </x:c>
      <x:c r="H182" s="13" t="n">
        <x:v>60</x:v>
      </x:c>
      <x:c r="I182" s="13" t="n">
        <x:v>60</x:v>
      </x:c>
      <x:c r="J182" s="13" t="n">
        <x:v>570</x:v>
      </x:c>
      <x:c r="K182" s="13" t="n">
        <x:v>570</x:v>
      </x:c>
      <x:c r="L182" s="13" t="n">
        <x:f>H182+J182</x:f>
        <x:v>630</x:v>
      </x:c>
      <x:c r="M182" s="13" t="n">
        <x:f>I182+K182</x:f>
        <x:v>630</x:v>
      </x:c>
      <x:c r="N182" s="13" t="n">
        <x:v>37452</x:v>
      </x:c>
      <x:c r="O182" s="13" t="n">
        <x:v>609</x:v>
      </x:c>
      <x:c r="P182" s="4" t="str">
        <x:v>수집결과 내 집계</x:v>
      </x:c>
      <x:c r="Q182" s="15" t="n">
        <x:v>46269.34436174769</x:v>
      </x:c>
      <x:c r="R182" s="15" t="n">
        <x:v>46269.3504765625</x:v>
      </x:c>
      <x:c r="S182" s="4" t="str">
        <x:v>https://naver.github.io/searchad-apidoc/</x:v>
      </x:c>
      <x:c r="T182" s="4" t="str">
        <x:v>https://developers.naver.com/docs/serviceapi/search/blog/blog.md</x:v>
      </x:c>
      <x:c r="U182" s="4" t="str">
        <x:v>2026-08-05~2026-09-03</x:v>
      </x:c>
      <x:c r="V182" s="4" t="str"/>
    </x:row>
    <x:row r="183" ht="25" customHeight="1">
      <x:c r="A183" s="4" t="str">
        <x:v>K0179</x:v>
      </x:c>
      <x:c r="B183" s="4" t="str">
        <x:v>마음·심리</x:v>
      </x:c>
      <x:c r="C183" s="4" t="n">
        <x:v>79</x:v>
      </x:c>
      <x:c r="D183" s="4" t="str">
        <x:v>부부심리상담</x:v>
      </x:c>
      <x:c r="E183" s="4" t="str">
        <x:v>세부 검색어</x:v>
      </x:c>
      <x:c r="F183" s="4" t="n">
        <x:v>130</x:v>
      </x:c>
      <x:c r="G183" s="4" t="n">
        <x:v>460</x:v>
      </x:c>
      <x:c r="H183" s="13" t="n">
        <x:v>130</x:v>
      </x:c>
      <x:c r="I183" s="13" t="n">
        <x:v>130</x:v>
      </x:c>
      <x:c r="J183" s="13" t="n">
        <x:v>460</x:v>
      </x:c>
      <x:c r="K183" s="13" t="n">
        <x:v>460</x:v>
      </x:c>
      <x:c r="L183" s="13" t="n">
        <x:f>H183+J183</x:f>
        <x:v>590</x:v>
      </x:c>
      <x:c r="M183" s="13" t="n">
        <x:f>I183+K183</x:f>
        <x:v>590</x:v>
      </x:c>
      <x:c r="N183" s="13" t="n">
        <x:v>40983</x:v>
      </x:c>
      <x:c r="O183" s="13" t="n">
        <x:v>994</x:v>
      </x:c>
      <x:c r="P183" s="4" t="str">
        <x:v>이상(하한)</x:v>
      </x:c>
      <x:c r="Q183" s="15" t="n">
        <x:v>46269.34436174769</x:v>
      </x:c>
      <x:c r="R183" s="15" t="n">
        <x:v>46269.350499224536</x:v>
      </x:c>
      <x:c r="S183" s="4" t="str">
        <x:v>https://naver.github.io/searchad-apidoc/</x:v>
      </x:c>
      <x:c r="T183" s="4" t="str">
        <x:v>https://developers.naver.com/docs/serviceapi/search/blog/blog.md</x:v>
      </x:c>
      <x:c r="U183" s="4" t="str">
        <x:v>2026-08-05~2026-09-03</x:v>
      </x:c>
      <x:c r="V183" s="4" t="str"/>
    </x:row>
    <x:row r="184" ht="25" customHeight="1">
      <x:c r="A184" s="4" t="str">
        <x:v>K0180</x:v>
      </x:c>
      <x:c r="B184" s="4" t="str">
        <x:v>마음·심리</x:v>
      </x:c>
      <x:c r="C184" s="4" t="n">
        <x:v>80</x:v>
      </x:c>
      <x:c r="D184" s="4" t="str">
        <x:v>우울증진단</x:v>
      </x:c>
      <x:c r="E184" s="4" t="str">
        <x:v>도구·신청 혼합형</x:v>
      </x:c>
      <x:c r="F184" s="4" t="n">
        <x:v>70</x:v>
      </x:c>
      <x:c r="G184" s="4" t="n">
        <x:v>520</x:v>
      </x:c>
      <x:c r="H184" s="13" t="n">
        <x:v>70</x:v>
      </x:c>
      <x:c r="I184" s="13" t="n">
        <x:v>70</x:v>
      </x:c>
      <x:c r="J184" s="13" t="n">
        <x:v>520</x:v>
      </x:c>
      <x:c r="K184" s="13" t="n">
        <x:v>520</x:v>
      </x:c>
      <x:c r="L184" s="13" t="n">
        <x:f>H184+J184</x:f>
        <x:v>590</x:v>
      </x:c>
      <x:c r="M184" s="13" t="n">
        <x:f>I184+K184</x:f>
        <x:v>590</x:v>
      </x:c>
      <x:c r="N184" s="13" t="n">
        <x:v>24254</x:v>
      </x:c>
      <x:c r="O184" s="13" t="n">
        <x:v>349</x:v>
      </x:c>
      <x:c r="P184" s="4" t="str">
        <x:v>수집결과 내 집계</x:v>
      </x:c>
      <x:c r="Q184" s="15" t="n">
        <x:v>46269.34436174769</x:v>
      </x:c>
      <x:c r="R184" s="15" t="n">
        <x:v>46269.35048270833</x:v>
      </x:c>
      <x:c r="S184" s="4" t="str">
        <x:v>https://naver.github.io/searchad-apidoc/</x:v>
      </x:c>
      <x:c r="T184" s="4" t="str">
        <x:v>https://developers.naver.com/docs/serviceapi/search/blog/blog.md</x:v>
      </x:c>
      <x:c r="U184" s="4" t="str">
        <x:v>2026-08-05~2026-09-03</x:v>
      </x:c>
      <x:c r="V184" s="4" t="str"/>
    </x:row>
    <x:row r="185" ht="25" customHeight="1">
      <x:c r="A185" s="4" t="str">
        <x:v>K0181</x:v>
      </x:c>
      <x:c r="B185" s="4" t="str">
        <x:v>마음·심리</x:v>
      </x:c>
      <x:c r="C185" s="4" t="n">
        <x:v>81</x:v>
      </x:c>
      <x:c r="D185" s="4" t="str">
        <x:v>우울장애</x:v>
      </x:c>
      <x:c r="E185" s="4" t="str">
        <x:v>확장 주제어</x:v>
      </x:c>
      <x:c r="F185" s="4" t="n">
        <x:v>130</x:v>
      </x:c>
      <x:c r="G185" s="4" t="n">
        <x:v>460</x:v>
      </x:c>
      <x:c r="H185" s="13" t="n">
        <x:v>130</x:v>
      </x:c>
      <x:c r="I185" s="13" t="n">
        <x:v>130</x:v>
      </x:c>
      <x:c r="J185" s="13" t="n">
        <x:v>460</x:v>
      </x:c>
      <x:c r="K185" s="13" t="n">
        <x:v>460</x:v>
      </x:c>
      <x:c r="L185" s="13" t="n">
        <x:f>H185+J185</x:f>
        <x:v>590</x:v>
      </x:c>
      <x:c r="M185" s="13" t="n">
        <x:f>I185+K185</x:f>
        <x:v>590</x:v>
      </x:c>
      <x:c r="N185" s="13" t="n">
        <x:v>29238</x:v>
      </x:c>
      <x:c r="O185" s="13" t="n">
        <x:v>282</x:v>
      </x:c>
      <x:c r="P185" s="4" t="str">
        <x:v>수집결과 내 집계</x:v>
      </x:c>
      <x:c r="Q185" s="15" t="n">
        <x:v>46269.34436174769</x:v>
      </x:c>
      <x:c r="R185" s="15" t="n">
        <x:v>46269.35049105324</x:v>
      </x:c>
      <x:c r="S185" s="4" t="str">
        <x:v>https://naver.github.io/searchad-apidoc/</x:v>
      </x:c>
      <x:c r="T185" s="4" t="str">
        <x:v>https://developers.naver.com/docs/serviceapi/search/blog/blog.md</x:v>
      </x:c>
      <x:c r="U185" s="4" t="str">
        <x:v>2026-08-05~2026-09-03</x:v>
      </x:c>
      <x:c r="V185" s="4" t="str"/>
    </x:row>
    <x:row r="186" ht="25" customHeight="1">
      <x:c r="A186" s="4" t="str">
        <x:v>K0182</x:v>
      </x:c>
      <x:c r="B186" s="4" t="str">
        <x:v>마음·심리</x:v>
      </x:c>
      <x:c r="C186" s="4" t="n">
        <x:v>82</x:v>
      </x:c>
      <x:c r="D186" s="4" t="str">
        <x:v>청소년우울증증상</x:v>
      </x:c>
      <x:c r="E186" s="4" t="str">
        <x:v>세부 검색어</x:v>
      </x:c>
      <x:c r="F186" s="4" t="n">
        <x:v>50</x:v>
      </x:c>
      <x:c r="G186" s="4" t="n">
        <x:v>540</x:v>
      </x:c>
      <x:c r="H186" s="13" t="n">
        <x:v>50</x:v>
      </x:c>
      <x:c r="I186" s="13" t="n">
        <x:v>50</x:v>
      </x:c>
      <x:c r="J186" s="13" t="n">
        <x:v>540</x:v>
      </x:c>
      <x:c r="K186" s="13" t="n">
        <x:v>540</x:v>
      </x:c>
      <x:c r="L186" s="13" t="n">
        <x:f>H186+J186</x:f>
        <x:v>590</x:v>
      </x:c>
      <x:c r="M186" s="13" t="n">
        <x:f>I186+K186</x:f>
        <x:v>590</x:v>
      </x:c>
      <x:c r="N186" s="13" t="n">
        <x:v>2257</x:v>
      </x:c>
      <x:c r="O186" s="13" t="n">
        <x:v>22</x:v>
      </x:c>
      <x:c r="P186" s="4" t="str">
        <x:v>수집결과 내 집계</x:v>
      </x:c>
      <x:c r="Q186" s="15" t="n">
        <x:v>46269.34436174769</x:v>
      </x:c>
      <x:c r="R186" s="15" t="n">
        <x:v>46269.350487337964</x:v>
      </x:c>
      <x:c r="S186" s="4" t="str">
        <x:v>https://naver.github.io/searchad-apidoc/</x:v>
      </x:c>
      <x:c r="T186" s="4" t="str">
        <x:v>https://developers.naver.com/docs/serviceapi/search/blog/blog.md</x:v>
      </x:c>
      <x:c r="U186" s="4" t="str">
        <x:v>2026-08-05~2026-09-03</x:v>
      </x:c>
      <x:c r="V186" s="4" t="str"/>
    </x:row>
    <x:row r="187" ht="25" customHeight="1">
      <x:c r="A187" s="4" t="str">
        <x:v>K0183</x:v>
      </x:c>
      <x:c r="B187" s="4" t="str">
        <x:v>마음·심리</x:v>
      </x:c>
      <x:c r="C187" s="4" t="n">
        <x:v>83</x:v>
      </x:c>
      <x:c r="D187" s="4" t="str">
        <x:v>우울증원인</x:v>
      </x:c>
      <x:c r="E187" s="4" t="str">
        <x:v>세부 검색어</x:v>
      </x:c>
      <x:c r="F187" s="4" t="n">
        <x:v>70</x:v>
      </x:c>
      <x:c r="G187" s="4" t="n">
        <x:v>500</x:v>
      </x:c>
      <x:c r="H187" s="13" t="n">
        <x:v>70</x:v>
      </x:c>
      <x:c r="I187" s="13" t="n">
        <x:v>70</x:v>
      </x:c>
      <x:c r="J187" s="13" t="n">
        <x:v>500</x:v>
      </x:c>
      <x:c r="K187" s="13" t="n">
        <x:v>500</x:v>
      </x:c>
      <x:c r="L187" s="13" t="n">
        <x:f>H187+J187</x:f>
        <x:v>570</x:v>
      </x:c>
      <x:c r="M187" s="13" t="n">
        <x:f>I187+K187</x:f>
        <x:v>570</x:v>
      </x:c>
      <x:c r="N187" s="13" t="n">
        <x:v>37134</x:v>
      </x:c>
      <x:c r="O187" s="13" t="n">
        <x:v>370</x:v>
      </x:c>
      <x:c r="P187" s="4" t="str">
        <x:v>수집결과 내 집계</x:v>
      </x:c>
      <x:c r="Q187" s="15" t="n">
        <x:v>46269.34436174769</x:v>
      </x:c>
      <x:c r="R187" s="15" t="n">
        <x:v>46269.35050730324</x:v>
      </x:c>
      <x:c r="S187" s="4" t="str">
        <x:v>https://naver.github.io/searchad-apidoc/</x:v>
      </x:c>
      <x:c r="T187" s="4" t="str">
        <x:v>https://developers.naver.com/docs/serviceapi/search/blog/blog.md</x:v>
      </x:c>
      <x:c r="U187" s="4" t="str">
        <x:v>2026-08-05~2026-09-03</x:v>
      </x:c>
      <x:c r="V187" s="4" t="str"/>
    </x:row>
    <x:row r="188" ht="25" customHeight="1">
      <x:c r="A188" s="4" t="str">
        <x:v>K0184</x:v>
      </x:c>
      <x:c r="B188" s="4" t="str">
        <x:v>마음·심리</x:v>
      </x:c>
      <x:c r="C188" s="4" t="n">
        <x:v>84</x:v>
      </x:c>
      <x:c r="D188" s="4" t="str">
        <x:v>회피형남자특징</x:v>
      </x:c>
      <x:c r="E188" s="4" t="str">
        <x:v>세부 검색어</x:v>
      </x:c>
      <x:c r="F188" s="4" t="n">
        <x:v>90</x:v>
      </x:c>
      <x:c r="G188" s="4" t="n">
        <x:v>480</x:v>
      </x:c>
      <x:c r="H188" s="13" t="n">
        <x:v>90</x:v>
      </x:c>
      <x:c r="I188" s="13" t="n">
        <x:v>90</x:v>
      </x:c>
      <x:c r="J188" s="13" t="n">
        <x:v>480</x:v>
      </x:c>
      <x:c r="K188" s="13" t="n">
        <x:v>480</x:v>
      </x:c>
      <x:c r="L188" s="13" t="n">
        <x:f>H188+J188</x:f>
        <x:v>570</x:v>
      </x:c>
      <x:c r="M188" s="13" t="n">
        <x:f>I188+K188</x:f>
        <x:v>570</x:v>
      </x:c>
      <x:c r="N188" s="13" t="n">
        <x:v>463</x:v>
      </x:c>
      <x:c r="O188" s="13" t="n">
        <x:v>14</x:v>
      </x:c>
      <x:c r="P188" s="4" t="str">
        <x:v>수집결과 내 집계</x:v>
      </x:c>
      <x:c r="Q188" s="15" t="n">
        <x:v>46269.34654637732</x:v>
      </x:c>
      <x:c r="R188" s="15" t="n">
        <x:v>46269.35049568287</x:v>
      </x:c>
      <x:c r="S188" s="4" t="str">
        <x:v>https://naver.github.io/searchad-apidoc/</x:v>
      </x:c>
      <x:c r="T188" s="4" t="str">
        <x:v>https://developers.naver.com/docs/serviceapi/search/blog/blog.md</x:v>
      </x:c>
      <x:c r="U188" s="4" t="str">
        <x:v>2026-08-05~2026-09-03</x:v>
      </x:c>
      <x:c r="V188" s="4" t="str"/>
    </x:row>
    <x:row r="189" ht="25" customHeight="1">
      <x:c r="A189" s="4" t="str">
        <x:v>K0185</x:v>
      </x:c>
      <x:c r="B189" s="4" t="str">
        <x:v>마음·심리</x:v>
      </x:c>
      <x:c r="C189" s="4" t="n">
        <x:v>85</x:v>
      </x:c>
      <x:c r="D189" s="4" t="str">
        <x:v>무기력증테스트</x:v>
      </x:c>
      <x:c r="E189" s="4" t="str">
        <x:v>세부 검색어</x:v>
      </x:c>
      <x:c r="F189" s="4" t="n">
        <x:v>70</x:v>
      </x:c>
      <x:c r="G189" s="4" t="n">
        <x:v>480</x:v>
      </x:c>
      <x:c r="H189" s="13" t="n">
        <x:v>70</x:v>
      </x:c>
      <x:c r="I189" s="13" t="n">
        <x:v>70</x:v>
      </x:c>
      <x:c r="J189" s="13" t="n">
        <x:v>480</x:v>
      </x:c>
      <x:c r="K189" s="13" t="n">
        <x:v>480</x:v>
      </x:c>
      <x:c r="L189" s="13" t="n">
        <x:f>H189+J189</x:f>
        <x:v>550</x:v>
      </x:c>
      <x:c r="M189" s="13" t="n">
        <x:f>I189+K189</x:f>
        <x:v>550</x:v>
      </x:c>
      <x:c r="N189" s="13" t="n">
        <x:v>791</x:v>
      </x:c>
      <x:c r="O189" s="13" t="n">
        <x:v>15</x:v>
      </x:c>
      <x:c r="P189" s="4" t="str">
        <x:v>수집결과 내 집계</x:v>
      </x:c>
      <x:c r="Q189" s="15" t="n">
        <x:v>46269.346581550926</x:v>
      </x:c>
      <x:c r="R189" s="15" t="n">
        <x:v>46269.35050049768</x:v>
      </x:c>
      <x:c r="S189" s="4" t="str">
        <x:v>https://naver.github.io/searchad-apidoc/</x:v>
      </x:c>
      <x:c r="T189" s="4" t="str">
        <x:v>https://developers.naver.com/docs/serviceapi/search/blog/blog.md</x:v>
      </x:c>
      <x:c r="U189" s="4" t="str">
        <x:v>2026-08-05~2026-09-03</x:v>
      </x:c>
      <x:c r="V189" s="4" t="str"/>
    </x:row>
    <x:row r="190" ht="25" customHeight="1">
      <x:c r="A190" s="4" t="str">
        <x:v>K0186</x:v>
      </x:c>
      <x:c r="B190" s="4" t="str">
        <x:v>마음·심리</x:v>
      </x:c>
      <x:c r="C190" s="4" t="n">
        <x:v>86</x:v>
      </x:c>
      <x:c r="D190" s="4" t="str">
        <x:v>우울증극복</x:v>
      </x:c>
      <x:c r="E190" s="4" t="str">
        <x:v>세부 검색어</x:v>
      </x:c>
      <x:c r="F190" s="4" t="n">
        <x:v>120</x:v>
      </x:c>
      <x:c r="G190" s="4" t="n">
        <x:v>410</x:v>
      </x:c>
      <x:c r="H190" s="13" t="n">
        <x:v>120</x:v>
      </x:c>
      <x:c r="I190" s="13" t="n">
        <x:v>120</x:v>
      </x:c>
      <x:c r="J190" s="13" t="n">
        <x:v>410</x:v>
      </x:c>
      <x:c r="K190" s="13" t="n">
        <x:v>410</x:v>
      </x:c>
      <x:c r="L190" s="13" t="n">
        <x:f>H190+J190</x:f>
        <x:v>530</x:v>
      </x:c>
      <x:c r="M190" s="13" t="n">
        <x:f>I190+K190</x:f>
        <x:v>530</x:v>
      </x:c>
      <x:c r="N190" s="13" t="n">
        <x:v>43860</x:v>
      </x:c>
      <x:c r="O190" s="13" t="n">
        <x:v>339</x:v>
      </x:c>
      <x:c r="P190" s="4" t="str">
        <x:v>수집결과 내 집계</x:v>
      </x:c>
      <x:c r="Q190" s="15" t="n">
        <x:v>46269.34436174769</x:v>
      </x:c>
      <x:c r="R190" s="15" t="n">
        <x:v>46269.350518831016</x:v>
      </x:c>
      <x:c r="S190" s="4" t="str">
        <x:v>https://naver.github.io/searchad-apidoc/</x:v>
      </x:c>
      <x:c r="T190" s="4" t="str">
        <x:v>https://developers.naver.com/docs/serviceapi/search/blog/blog.md</x:v>
      </x:c>
      <x:c r="U190" s="4" t="str">
        <x:v>2026-08-05~2026-09-03</x:v>
      </x:c>
      <x:c r="V190" s="4" t="str"/>
    </x:row>
    <x:row r="191" ht="25" customHeight="1">
      <x:c r="A191" s="4" t="str">
        <x:v>K0187</x:v>
      </x:c>
      <x:c r="B191" s="4" t="str">
        <x:v>마음·심리</x:v>
      </x:c>
      <x:c r="C191" s="4" t="n">
        <x:v>87</x:v>
      </x:c>
      <x:c r="D191" s="4" t="str">
        <x:v>불안장애치료</x:v>
      </x:c>
      <x:c r="E191" s="4" t="str">
        <x:v>세부 검색어</x:v>
      </x:c>
      <x:c r="F191" s="4" t="n">
        <x:v>90</x:v>
      </x:c>
      <x:c r="G191" s="4" t="n">
        <x:v>430</x:v>
      </x:c>
      <x:c r="H191" s="13" t="n">
        <x:v>90</x:v>
      </x:c>
      <x:c r="I191" s="13" t="n">
        <x:v>90</x:v>
      </x:c>
      <x:c r="J191" s="13" t="n">
        <x:v>430</x:v>
      </x:c>
      <x:c r="K191" s="13" t="n">
        <x:v>430</x:v>
      </x:c>
      <x:c r="L191" s="13" t="n">
        <x:f>H191+J191</x:f>
        <x:v>520</x:v>
      </x:c>
      <x:c r="M191" s="13" t="n">
        <x:f>I191+K191</x:f>
        <x:v>520</x:v>
      </x:c>
      <x:c r="N191" s="13" t="n">
        <x:v>23793</x:v>
      </x:c>
      <x:c r="O191" s="13" t="n">
        <x:v>377</x:v>
      </x:c>
      <x:c r="P191" s="4" t="str">
        <x:v>수집결과 내 집계</x:v>
      </x:c>
      <x:c r="Q191" s="15" t="n">
        <x:v>46269.34436174769</x:v>
      </x:c>
      <x:c r="R191" s="15" t="n">
        <x:v>46269.3505194213</x:v>
      </x:c>
      <x:c r="S191" s="4" t="str">
        <x:v>https://naver.github.io/searchad-apidoc/</x:v>
      </x:c>
      <x:c r="T191" s="4" t="str">
        <x:v>https://developers.naver.com/docs/serviceapi/search/blog/blog.md</x:v>
      </x:c>
      <x:c r="U191" s="4" t="str">
        <x:v>2026-08-05~2026-09-03</x:v>
      </x:c>
      <x:c r="V191" s="4" t="str"/>
    </x:row>
    <x:row r="192" ht="25" customHeight="1">
      <x:c r="A192" s="4" t="str">
        <x:v>K0188</x:v>
      </x:c>
      <x:c r="B192" s="4" t="str">
        <x:v>마음·심리</x:v>
      </x:c>
      <x:c r="C192" s="4" t="n">
        <x:v>88</x:v>
      </x:c>
      <x:c r="D192" s="4" t="str">
        <x:v>자존감낮은사람특징</x:v>
      </x:c>
      <x:c r="E192" s="4" t="str">
        <x:v>세부 검색어</x:v>
      </x:c>
      <x:c r="F192" s="4" t="n">
        <x:v>60</x:v>
      </x:c>
      <x:c r="G192" s="4" t="n">
        <x:v>430</x:v>
      </x:c>
      <x:c r="H192" s="13" t="n">
        <x:v>60</x:v>
      </x:c>
      <x:c r="I192" s="13" t="n">
        <x:v>60</x:v>
      </x:c>
      <x:c r="J192" s="13" t="n">
        <x:v>430</x:v>
      </x:c>
      <x:c r="K192" s="13" t="n">
        <x:v>430</x:v>
      </x:c>
      <x:c r="L192" s="13" t="n">
        <x:f>H192+J192</x:f>
        <x:v>490</x:v>
      </x:c>
      <x:c r="M192" s="13" t="n">
        <x:f>I192+K192</x:f>
        <x:v>490</x:v>
      </x:c>
      <x:c r="N192" s="13" t="n">
        <x:v>1322</x:v>
      </x:c>
      <x:c r="O192" s="13" t="n">
        <x:v>27</x:v>
      </x:c>
      <x:c r="P192" s="4" t="str">
        <x:v>수집결과 내 집계</x:v>
      </x:c>
      <x:c r="Q192" s="15" t="n">
        <x:v>46269.34434546296</x:v>
      </x:c>
      <x:c r="R192" s="15" t="n">
        <x:v>46269.35051195602</x:v>
      </x:c>
      <x:c r="S192" s="4" t="str">
        <x:v>https://naver.github.io/searchad-apidoc/</x:v>
      </x:c>
      <x:c r="T192" s="4" t="str">
        <x:v>https://developers.naver.com/docs/serviceapi/search/blog/blog.md</x:v>
      </x:c>
      <x:c r="U192" s="4" t="str">
        <x:v>2026-08-05~2026-09-03</x:v>
      </x:c>
      <x:c r="V192" s="4" t="str">
        <x:v>자존감 낮은 사람 특징</x:v>
      </x:c>
    </x:row>
    <x:row r="193" ht="25" customHeight="1">
      <x:c r="A193" s="4" t="str">
        <x:v>K0189</x:v>
      </x:c>
      <x:c r="B193" s="4" t="str">
        <x:v>마음·심리</x:v>
      </x:c>
      <x:c r="C193" s="4" t="n">
        <x:v>89</x:v>
      </x:c>
      <x:c r="D193" s="4" t="str">
        <x:v>번아웃치료</x:v>
      </x:c>
      <x:c r="E193" s="4" t="str">
        <x:v>세부 검색어</x:v>
      </x:c>
      <x:c r="F193" s="4" t="n">
        <x:v>70</x:v>
      </x:c>
      <x:c r="G193" s="4" t="n">
        <x:v>380</x:v>
      </x:c>
      <x:c r="H193" s="13" t="n">
        <x:v>70</x:v>
      </x:c>
      <x:c r="I193" s="13" t="n">
        <x:v>70</x:v>
      </x:c>
      <x:c r="J193" s="13" t="n">
        <x:v>380</x:v>
      </x:c>
      <x:c r="K193" s="13" t="n">
        <x:v>380</x:v>
      </x:c>
      <x:c r="L193" s="13" t="n">
        <x:f>H193+J193</x:f>
        <x:v>450</x:v>
      </x:c>
      <x:c r="M193" s="13" t="n">
        <x:f>I193+K193</x:f>
        <x:v>450</x:v>
      </x:c>
      <x:c r="N193" s="13" t="n">
        <x:v>2640</x:v>
      </x:c>
      <x:c r="O193" s="13" t="n">
        <x:v>65</x:v>
      </x:c>
      <x:c r="P193" s="4" t="str">
        <x:v>수집결과 내 집계</x:v>
      </x:c>
      <x:c r="Q193" s="15" t="n">
        <x:v>46269.34435348379</x:v>
      </x:c>
      <x:c r="R193" s="15" t="n">
        <x:v>46269.350516782404</x:v>
      </x:c>
      <x:c r="S193" s="4" t="str">
        <x:v>https://naver.github.io/searchad-apidoc/</x:v>
      </x:c>
      <x:c r="T193" s="4" t="str">
        <x:v>https://developers.naver.com/docs/serviceapi/search/blog/blog.md</x:v>
      </x:c>
      <x:c r="U193" s="4" t="str">
        <x:v>2026-08-05~2026-09-03</x:v>
      </x:c>
      <x:c r="V193" s="4" t="str"/>
    </x:row>
    <x:row r="194" ht="25" customHeight="1">
      <x:c r="A194" s="4" t="str">
        <x:v>K0190</x:v>
      </x:c>
      <x:c r="B194" s="4" t="str">
        <x:v>마음·심리</x:v>
      </x:c>
      <x:c r="C194" s="4" t="n">
        <x:v>90</x:v>
      </x:c>
      <x:c r="D194" s="4" t="str">
        <x:v>감정조절</x:v>
      </x:c>
      <x:c r="E194" s="4" t="str">
        <x:v>확장 주제어</x:v>
      </x:c>
      <x:c r="F194" s="4" t="n">
        <x:v>90</x:v>
      </x:c>
      <x:c r="G194" s="4" t="n">
        <x:v>340</x:v>
      </x:c>
      <x:c r="H194" s="13" t="n">
        <x:v>90</x:v>
      </x:c>
      <x:c r="I194" s="13" t="n">
        <x:v>90</x:v>
      </x:c>
      <x:c r="J194" s="13" t="n">
        <x:v>340</x:v>
      </x:c>
      <x:c r="K194" s="13" t="n">
        <x:v>340</x:v>
      </x:c>
      <x:c r="L194" s="13" t="n">
        <x:f>H194+J194</x:f>
        <x:v>430</x:v>
      </x:c>
      <x:c r="M194" s="13" t="n">
        <x:f>I194+K194</x:f>
        <x:v>430</x:v>
      </x:c>
      <x:c r="N194" s="13" t="n">
        <x:v>110116</x:v>
      </x:c>
      <x:c r="O194" s="13" t="n">
        <x:v>982</x:v>
      </x:c>
      <x:c r="P194" s="4" t="str">
        <x:v>이상(하한)</x:v>
      </x:c>
      <x:c r="Q194" s="15" t="n">
        <x:v>46269.34435348379</x:v>
      </x:c>
      <x:c r="R194" s="15" t="n">
        <x:v>46269.35058082176</x:v>
      </x:c>
      <x:c r="S194" s="4" t="str">
        <x:v>https://naver.github.io/searchad-apidoc/</x:v>
      </x:c>
      <x:c r="T194" s="4" t="str">
        <x:v>https://developers.naver.com/docs/serviceapi/search/blog/blog.md</x:v>
      </x:c>
      <x:c r="U194" s="4" t="str">
        <x:v>2026-08-05~2026-09-03</x:v>
      </x:c>
      <x:c r="V194" s="4" t="str"/>
    </x:row>
    <x:row r="195" ht="25" customHeight="1">
      <x:c r="A195" s="4" t="str">
        <x:v>K0191</x:v>
      </x:c>
      <x:c r="B195" s="4" t="str">
        <x:v>마음·심리</x:v>
      </x:c>
      <x:c r="C195" s="4" t="n">
        <x:v>91</x:v>
      </x:c>
      <x:c r="D195" s="4" t="str">
        <x:v>정신건강상담</x:v>
      </x:c>
      <x:c r="E195" s="4" t="str">
        <x:v>세부 검색어</x:v>
      </x:c>
      <x:c r="F195" s="4" t="n">
        <x:v>90</x:v>
      </x:c>
      <x:c r="G195" s="4" t="n">
        <x:v>290</x:v>
      </x:c>
      <x:c r="H195" s="13" t="n">
        <x:v>90</x:v>
      </x:c>
      <x:c r="I195" s="13" t="n">
        <x:v>90</x:v>
      </x:c>
      <x:c r="J195" s="13" t="n">
        <x:v>290</x:v>
      </x:c>
      <x:c r="K195" s="13" t="n">
        <x:v>290</x:v>
      </x:c>
      <x:c r="L195" s="13" t="n">
        <x:f>H195+J195</x:f>
        <x:v>380</x:v>
      </x:c>
      <x:c r="M195" s="13" t="n">
        <x:f>I195+K195</x:f>
        <x:v>380</x:v>
      </x:c>
      <x:c r="N195" s="13" t="n">
        <x:v>37436</x:v>
      </x:c>
      <x:c r="O195" s="13" t="n">
        <x:v>831</x:v>
      </x:c>
      <x:c r="P195" s="4" t="str">
        <x:v>수집결과 내 집계</x:v>
      </x:c>
      <x:c r="Q195" s="15" t="n">
        <x:v>46269.34434943287</x:v>
      </x:c>
      <x:c r="R195" s="15" t="n">
        <x:v>46269.3505693287</x:v>
      </x:c>
      <x:c r="S195" s="4" t="str">
        <x:v>https://naver.github.io/searchad-apidoc/</x:v>
      </x:c>
      <x:c r="T195" s="4" t="str">
        <x:v>https://developers.naver.com/docs/serviceapi/search/blog/blog.md</x:v>
      </x:c>
      <x:c r="U195" s="4" t="str">
        <x:v>2026-08-05~2026-09-03</x:v>
      </x:c>
      <x:c r="V195" s="4" t="str"/>
    </x:row>
    <x:row r="196" ht="25" customHeight="1">
      <x:c r="A196" s="4" t="str">
        <x:v>K0192</x:v>
      </x:c>
      <x:c r="B196" s="4" t="str">
        <x:v>마음·심리</x:v>
      </x:c>
      <x:c r="C196" s="4" t="n">
        <x:v>92</x:v>
      </x:c>
      <x:c r="D196" s="4" t="str">
        <x:v>정신과치료</x:v>
      </x:c>
      <x:c r="E196" s="4" t="str">
        <x:v>세부 검색어</x:v>
      </x:c>
      <x:c r="F196" s="4" t="n">
        <x:v>70</x:v>
      </x:c>
      <x:c r="G196" s="4" t="n">
        <x:v>300</x:v>
      </x:c>
      <x:c r="H196" s="13" t="n">
        <x:v>70</x:v>
      </x:c>
      <x:c r="I196" s="13" t="n">
        <x:v>70</x:v>
      </x:c>
      <x:c r="J196" s="13" t="n">
        <x:v>300</x:v>
      </x:c>
      <x:c r="K196" s="13" t="n">
        <x:v>300</x:v>
      </x:c>
      <x:c r="L196" s="13" t="n">
        <x:f>H196+J196</x:f>
        <x:v>370</x:v>
      </x:c>
      <x:c r="M196" s="13" t="n">
        <x:f>I196+K196</x:f>
        <x:v>370</x:v>
      </x:c>
      <x:c r="N196" s="13" t="n">
        <x:v>58053</x:v>
      </x:c>
      <x:c r="O196" s="13" t="n">
        <x:v>868</x:v>
      </x:c>
      <x:c r="P196" s="4" t="str">
        <x:v>수집결과 내 집계</x:v>
      </x:c>
      <x:c r="Q196" s="15" t="n">
        <x:v>46269.34436174769</x:v>
      </x:c>
      <x:c r="R196" s="15" t="n">
        <x:v>46269.35057221065</x:v>
      </x:c>
      <x:c r="S196" s="4" t="str">
        <x:v>https://naver.github.io/searchad-apidoc/</x:v>
      </x:c>
      <x:c r="T196" s="4" t="str">
        <x:v>https://developers.naver.com/docs/serviceapi/search/blog/blog.md</x:v>
      </x:c>
      <x:c r="U196" s="4" t="str">
        <x:v>2026-08-05~2026-09-03</x:v>
      </x:c>
      <x:c r="V196" s="4" t="str"/>
    </x:row>
    <x:row r="197" ht="25" customHeight="1">
      <x:c r="A197" s="4" t="str">
        <x:v>K0193</x:v>
      </x:c>
      <x:c r="B197" s="4" t="str">
        <x:v>마음·심리</x:v>
      </x:c>
      <x:c r="C197" s="4" t="n">
        <x:v>93</x:v>
      </x:c>
      <x:c r="D197" s="4" t="str">
        <x:v>공황장애테스트</x:v>
      </x:c>
      <x:c r="E197" s="4" t="str">
        <x:v>세부 검색어</x:v>
      </x:c>
      <x:c r="F197" s="4" t="n">
        <x:v>40</x:v>
      </x:c>
      <x:c r="G197" s="4" t="n">
        <x:v>320</x:v>
      </x:c>
      <x:c r="H197" s="13" t="n">
        <x:v>40</x:v>
      </x:c>
      <x:c r="I197" s="13" t="n">
        <x:v>40</x:v>
      </x:c>
      <x:c r="J197" s="13" t="n">
        <x:v>320</x:v>
      </x:c>
      <x:c r="K197" s="13" t="n">
        <x:v>320</x:v>
      </x:c>
      <x:c r="L197" s="13" t="n">
        <x:f>H197+J197</x:f>
        <x:v>360</x:v>
      </x:c>
      <x:c r="M197" s="13" t="n">
        <x:f>I197+K197</x:f>
        <x:v>360</x:v>
      </x:c>
      <x:c r="N197" s="13" t="n">
        <x:v>1524</x:v>
      </x:c>
      <x:c r="O197" s="13" t="n">
        <x:v>21</x:v>
      </x:c>
      <x:c r="P197" s="4" t="str">
        <x:v>수집결과 내 집계</x:v>
      </x:c>
      <x:c r="Q197" s="15" t="n">
        <x:v>46269.34436174769</x:v>
      </x:c>
      <x:c r="R197" s="15" t="n">
        <x:v>46269.35057415509</x:v>
      </x:c>
      <x:c r="S197" s="4" t="str">
        <x:v>https://naver.github.io/searchad-apidoc/</x:v>
      </x:c>
      <x:c r="T197" s="4" t="str">
        <x:v>https://developers.naver.com/docs/serviceapi/search/blog/blog.md</x:v>
      </x:c>
      <x:c r="U197" s="4" t="str">
        <x:v>2026-08-05~2026-09-03</x:v>
      </x:c>
      <x:c r="V197" s="4" t="str"/>
    </x:row>
    <x:row r="198" ht="25" customHeight="1">
      <x:c r="A198" s="4" t="str">
        <x:v>K0194</x:v>
      </x:c>
      <x:c r="B198" s="4" t="str">
        <x:v>마음·심리</x:v>
      </x:c>
      <x:c r="C198" s="4" t="n">
        <x:v>94</x:v>
      </x:c>
      <x:c r="D198" s="4" t="str">
        <x:v>성인심리치료</x:v>
      </x:c>
      <x:c r="E198" s="4" t="str">
        <x:v>세부 검색어</x:v>
      </x:c>
      <x:c r="F198" s="4" t="n">
        <x:v>30</x:v>
      </x:c>
      <x:c r="G198" s="4" t="n">
        <x:v>310</x:v>
      </x:c>
      <x:c r="H198" s="13" t="n">
        <x:v>30</x:v>
      </x:c>
      <x:c r="I198" s="13" t="n">
        <x:v>30</x:v>
      </x:c>
      <x:c r="J198" s="13" t="n">
        <x:v>310</x:v>
      </x:c>
      <x:c r="K198" s="13" t="n">
        <x:v>310</x:v>
      </x:c>
      <x:c r="L198" s="13" t="n">
        <x:f>H198+J198</x:f>
        <x:v>340</x:v>
      </x:c>
      <x:c r="M198" s="13" t="n">
        <x:f>I198+K198</x:f>
        <x:v>340</x:v>
      </x:c>
      <x:c r="N198" s="13" t="n">
        <x:v>5489</x:v>
      </x:c>
      <x:c r="O198" s="13" t="n">
        <x:v>43</x:v>
      </x:c>
      <x:c r="P198" s="4" t="str">
        <x:v>수집결과 내 집계</x:v>
      </x:c>
      <x:c r="Q198" s="15" t="n">
        <x:v>46269.34434943287</x:v>
      </x:c>
      <x:c r="R198" s="15" t="n">
        <x:v>46269.35057710648</x:v>
      </x:c>
      <x:c r="S198" s="4" t="str">
        <x:v>https://naver.github.io/searchad-apidoc/</x:v>
      </x:c>
      <x:c r="T198" s="4" t="str">
        <x:v>https://developers.naver.com/docs/serviceapi/search/blog/blog.md</x:v>
      </x:c>
      <x:c r="U198" s="4" t="str">
        <x:v>2026-08-05~2026-09-03</x:v>
      </x:c>
      <x:c r="V198" s="4" t="str"/>
    </x:row>
    <x:row r="199" ht="25" customHeight="1">
      <x:c r="A199" s="4" t="str">
        <x:v>K0195</x:v>
      </x:c>
      <x:c r="B199" s="4" t="str">
        <x:v>마음·심리</x:v>
      </x:c>
      <x:c r="C199" s="4" t="n">
        <x:v>95</x:v>
      </x:c>
      <x:c r="D199" s="4" t="str">
        <x:v>공황장애검사</x:v>
      </x:c>
      <x:c r="E199" s="4" t="str">
        <x:v>도구·신청 혼합형</x:v>
      </x:c>
      <x:c r="F199" s="4" t="n">
        <x:v>40</x:v>
      </x:c>
      <x:c r="G199" s="4" t="n">
        <x:v>220</x:v>
      </x:c>
      <x:c r="H199" s="13" t="n">
        <x:v>40</x:v>
      </x:c>
      <x:c r="I199" s="13" t="n">
        <x:v>40</x:v>
      </x:c>
      <x:c r="J199" s="13" t="n">
        <x:v>220</x:v>
      </x:c>
      <x:c r="K199" s="13" t="n">
        <x:v>220</x:v>
      </x:c>
      <x:c r="L199" s="13" t="n">
        <x:f>H199+J199</x:f>
        <x:v>260</x:v>
      </x:c>
      <x:c r="M199" s="13" t="n">
        <x:f>I199+K199</x:f>
        <x:v>260</x:v>
      </x:c>
      <x:c r="N199" s="13" t="n">
        <x:v>3761</x:v>
      </x:c>
      <x:c r="O199" s="13" t="n">
        <x:v>124</x:v>
      </x:c>
      <x:c r="P199" s="4" t="str">
        <x:v>수집결과 내 집계</x:v>
      </x:c>
      <x:c r="Q199" s="15" t="n">
        <x:v>46269.34436174769</x:v>
      </x:c>
      <x:c r="R199" s="15" t="n">
        <x:v>46269.3505830787</x:v>
      </x:c>
      <x:c r="S199" s="4" t="str">
        <x:v>https://naver.github.io/searchad-apidoc/</x:v>
      </x:c>
      <x:c r="T199" s="4" t="str">
        <x:v>https://developers.naver.com/docs/serviceapi/search/blog/blog.md</x:v>
      </x:c>
      <x:c r="U199" s="4" t="str">
        <x:v>2026-08-05~2026-09-03</x:v>
      </x:c>
      <x:c r="V199" s="4" t="str"/>
    </x:row>
    <x:row r="200" ht="25" customHeight="1">
      <x:c r="A200" s="4" t="str">
        <x:v>K0196</x:v>
      </x:c>
      <x:c r="B200" s="4" t="str">
        <x:v>마음·심리</x:v>
      </x:c>
      <x:c r="C200" s="4" t="n">
        <x:v>96</x:v>
      </x:c>
      <x:c r="D200" s="4" t="str">
        <x:v>스트레스에좋은음식</x:v>
      </x:c>
      <x:c r="E200" s="4" t="str">
        <x:v>세부 검색어</x:v>
      </x:c>
      <x:c r="F200" s="4" t="n">
        <x:v>30</x:v>
      </x:c>
      <x:c r="G200" s="4" t="n">
        <x:v>230</x:v>
      </x:c>
      <x:c r="H200" s="13" t="n">
        <x:v>30</x:v>
      </x:c>
      <x:c r="I200" s="13" t="n">
        <x:v>30</x:v>
      </x:c>
      <x:c r="J200" s="13" t="n">
        <x:v>230</x:v>
      </x:c>
      <x:c r="K200" s="13" t="n">
        <x:v>230</x:v>
      </x:c>
      <x:c r="L200" s="13" t="n">
        <x:f>H200+J200</x:f>
        <x:v>260</x:v>
      </x:c>
      <x:c r="M200" s="13" t="n">
        <x:f>I200+K200</x:f>
        <x:v>260</x:v>
      </x:c>
      <x:c r="N200" s="13" t="n">
        <x:v>35396</x:v>
      </x:c>
      <x:c r="O200" s="13" t="n">
        <x:v>247</x:v>
      </x:c>
      <x:c r="P200" s="4" t="str">
        <x:v>수집결과 내 집계</x:v>
      </x:c>
      <x:c r="Q200" s="15" t="n">
        <x:v>46269.34435800926</x:v>
      </x:c>
      <x:c r="R200" s="15" t="n">
        <x:v>46269.35059206018</x:v>
      </x:c>
      <x:c r="S200" s="4" t="str">
        <x:v>https://naver.github.io/searchad-apidoc/</x:v>
      </x:c>
      <x:c r="T200" s="4" t="str">
        <x:v>https://developers.naver.com/docs/serviceapi/search/blog/blog.md</x:v>
      </x:c>
      <x:c r="U200" s="4" t="str">
        <x:v>2026-08-05~2026-09-03</x:v>
      </x:c>
      <x:c r="V200" s="4" t="str"/>
    </x:row>
    <x:row r="201" ht="25" customHeight="1">
      <x:c r="A201" s="4" t="str">
        <x:v>K0197</x:v>
      </x:c>
      <x:c r="B201" s="4" t="str">
        <x:v>마음·심리</x:v>
      </x:c>
      <x:c r="C201" s="4" t="n">
        <x:v>97</x:v>
      </x:c>
      <x:c r="D201" s="4" t="str">
        <x:v>분노조절</x:v>
      </x:c>
      <x:c r="E201" s="4" t="str">
        <x:v>확장 주제어</x:v>
      </x:c>
      <x:c r="F201" s="4" t="n">
        <x:v>40</x:v>
      </x:c>
      <x:c r="G201" s="4" t="n">
        <x:v>200</x:v>
      </x:c>
      <x:c r="H201" s="13" t="n">
        <x:v>40</x:v>
      </x:c>
      <x:c r="I201" s="13" t="n">
        <x:v>40</x:v>
      </x:c>
      <x:c r="J201" s="13" t="n">
        <x:v>200</x:v>
      </x:c>
      <x:c r="K201" s="13" t="n">
        <x:v>200</x:v>
      </x:c>
      <x:c r="L201" s="13" t="n">
        <x:f>H201+J201</x:f>
        <x:v>240</x:v>
      </x:c>
      <x:c r="M201" s="13" t="n">
        <x:f>I201+K201</x:f>
        <x:v>240</x:v>
      </x:c>
      <x:c r="N201" s="13" t="n">
        <x:v>42311</x:v>
      </x:c>
      <x:c r="O201" s="13" t="n">
        <x:v>403</x:v>
      </x:c>
      <x:c r="P201" s="4" t="str">
        <x:v>수집결과 내 집계</x:v>
      </x:c>
      <x:c r="Q201" s="15" t="n">
        <x:v>46269.34436174769</x:v>
      </x:c>
      <x:c r="R201" s="15" t="n">
        <x:v>46269.350606851855</x:v>
      </x:c>
      <x:c r="S201" s="4" t="str">
        <x:v>https://naver.github.io/searchad-apidoc/</x:v>
      </x:c>
      <x:c r="T201" s="4" t="str">
        <x:v>https://developers.naver.com/docs/serviceapi/search/blog/blog.md</x:v>
      </x:c>
      <x:c r="U201" s="4" t="str">
        <x:v>2026-08-05~2026-09-03</x:v>
      </x:c>
      <x:c r="V201" s="4" t="str"/>
    </x:row>
    <x:row r="202" ht="25" customHeight="1">
      <x:c r="A202" s="4" t="str">
        <x:v>K0198</x:v>
      </x:c>
      <x:c r="B202" s="4" t="str">
        <x:v>마음·심리</x:v>
      </x:c>
      <x:c r="C202" s="4" t="n">
        <x:v>98</x:v>
      </x:c>
      <x:c r="D202" s="4" t="str">
        <x:v>공황장애진단</x:v>
      </x:c>
      <x:c r="E202" s="4" t="str">
        <x:v>도구·신청 혼합형</x:v>
      </x:c>
      <x:c r="F202" s="4" t="n">
        <x:v>40</x:v>
      </x:c>
      <x:c r="G202" s="4" t="n">
        <x:v>190</x:v>
      </x:c>
      <x:c r="H202" s="13" t="n">
        <x:v>40</x:v>
      </x:c>
      <x:c r="I202" s="13" t="n">
        <x:v>40</x:v>
      </x:c>
      <x:c r="J202" s="13" t="n">
        <x:v>190</x:v>
      </x:c>
      <x:c r="K202" s="13" t="n">
        <x:v>190</x:v>
      </x:c>
      <x:c r="L202" s="13" t="n">
        <x:f>H202+J202</x:f>
        <x:v>230</x:v>
      </x:c>
      <x:c r="M202" s="13" t="n">
        <x:f>I202+K202</x:f>
        <x:v>230</x:v>
      </x:c>
      <x:c r="N202" s="13" t="n">
        <x:v>9219</x:v>
      </x:c>
      <x:c r="O202" s="13" t="n">
        <x:v>135</x:v>
      </x:c>
      <x:c r="P202" s="4" t="str">
        <x:v>수집결과 내 집계</x:v>
      </x:c>
      <x:c r="Q202" s="15" t="n">
        <x:v>46269.34436174769</x:v>
      </x:c>
      <x:c r="R202" s="15" t="n">
        <x:v>46269.35059209491</x:v>
      </x:c>
      <x:c r="S202" s="4" t="str">
        <x:v>https://naver.github.io/searchad-apidoc/</x:v>
      </x:c>
      <x:c r="T202" s="4" t="str">
        <x:v>https://developers.naver.com/docs/serviceapi/search/blog/blog.md</x:v>
      </x:c>
      <x:c r="U202" s="4" t="str">
        <x:v>2026-08-05~2026-09-03</x:v>
      </x:c>
      <x:c r="V202" s="4" t="str"/>
    </x:row>
    <x:row r="203" ht="25" customHeight="1">
      <x:c r="A203" s="4" t="str">
        <x:v>K0199</x:v>
      </x:c>
      <x:c r="B203" s="4" t="str">
        <x:v>마음·심리</x:v>
      </x:c>
      <x:c r="C203" s="4" t="n">
        <x:v>99</x:v>
      </x:c>
      <x:c r="D203" s="4" t="str">
        <x:v>인간관계현타</x:v>
      </x:c>
      <x:c r="E203" s="4" t="str">
        <x:v>세부 검색어</x:v>
      </x:c>
      <x:c r="F203" s="4" t="n">
        <x:v>20</x:v>
      </x:c>
      <x:c r="G203" s="4" t="n">
        <x:v>180</x:v>
      </x:c>
      <x:c r="H203" s="13" t="n">
        <x:v>20</x:v>
      </x:c>
      <x:c r="I203" s="13" t="n">
        <x:v>20</x:v>
      </x:c>
      <x:c r="J203" s="13" t="n">
        <x:v>180</x:v>
      </x:c>
      <x:c r="K203" s="13" t="n">
        <x:v>180</x:v>
      </x:c>
      <x:c r="L203" s="13" t="n">
        <x:f>H203+J203</x:f>
        <x:v>200</x:v>
      </x:c>
      <x:c r="M203" s="13" t="n">
        <x:f>I203+K203</x:f>
        <x:v>200</x:v>
      </x:c>
      <x:c r="N203" s="13" t="n">
        <x:v>1206</x:v>
      </x:c>
      <x:c r="O203" s="13" t="n">
        <x:v>30</x:v>
      </x:c>
      <x:c r="P203" s="4" t="str">
        <x:v>수집결과 내 집계</x:v>
      </x:c>
      <x:c r="Q203" s="15" t="n">
        <x:v>46269.34434546296</x:v>
      </x:c>
      <x:c r="R203" s="15" t="n">
        <x:v>46269.350596620374</x:v>
      </x:c>
      <x:c r="S203" s="4" t="str">
        <x:v>https://naver.github.io/searchad-apidoc/</x:v>
      </x:c>
      <x:c r="T203" s="4" t="str">
        <x:v>https://developers.naver.com/docs/serviceapi/search/blog/blog.md</x:v>
      </x:c>
      <x:c r="U203" s="4" t="str">
        <x:v>2026-08-05~2026-09-03</x:v>
      </x:c>
      <x:c r="V203" s="4" t="str">
        <x:v>인간관계 현타</x:v>
      </x:c>
    </x:row>
    <x:row r="204" ht="25" customHeight="1">
      <x:c r="A204" s="4" t="str">
        <x:v>K0200</x:v>
      </x:c>
      <x:c r="B204" s="4" t="str">
        <x:v>마음·심리</x:v>
      </x:c>
      <x:c r="C204" s="4" t="n">
        <x:v>100</x:v>
      </x:c>
      <x:c r="D204" s="4" t="str">
        <x:v>무기력증극복방법</x:v>
      </x:c>
      <x:c r="E204" s="4" t="str">
        <x:v>세부 검색어</x:v>
      </x:c>
      <x:c r="F204" s="4" t="n">
        <x:v>20</x:v>
      </x:c>
      <x:c r="G204" s="4" t="n">
        <x:v>80</x:v>
      </x:c>
      <x:c r="H204" s="13" t="n">
        <x:v>20</x:v>
      </x:c>
      <x:c r="I204" s="13" t="n">
        <x:v>20</x:v>
      </x:c>
      <x:c r="J204" s="13" t="n">
        <x:v>80</x:v>
      </x:c>
      <x:c r="K204" s="13" t="n">
        <x:v>80</x:v>
      </x:c>
      <x:c r="L204" s="13" t="n">
        <x:f>H204+J204</x:f>
        <x:v>100</x:v>
      </x:c>
      <x:c r="M204" s="13" t="n">
        <x:f>I204+K204</x:f>
        <x:v>100</x:v>
      </x:c>
      <x:c r="N204" s="13" t="n">
        <x:v>2738</x:v>
      </x:c>
      <x:c r="O204" s="13" t="n">
        <x:v>43</x:v>
      </x:c>
      <x:c r="P204" s="4" t="str">
        <x:v>수집결과 내 집계</x:v>
      </x:c>
      <x:c r="Q204" s="15" t="n">
        <x:v>46269.34434546296</x:v>
      </x:c>
      <x:c r="R204" s="15" t="n">
        <x:v>46269.35059695602</x:v>
      </x:c>
      <x:c r="S204" s="4" t="str">
        <x:v>https://naver.github.io/searchad-apidoc/</x:v>
      </x:c>
      <x:c r="T204" s="4" t="str">
        <x:v>https://developers.naver.com/docs/serviceapi/search/blog/blog.md</x:v>
      </x:c>
      <x:c r="U204" s="4" t="str">
        <x:v>2026-08-05~2026-09-03</x:v>
      </x:c>
      <x:c r="V204" s="4" t="str">
        <x:v>무기력증 극복 방법</x:v>
      </x:c>
    </x:row>
    <x:row r="205" ht="25" customHeight="1">
      <x:c r="A205" s="4" t="str">
        <x:v>K0201</x:v>
      </x:c>
      <x:c r="B205" s="4" t="str">
        <x:v>리빙</x:v>
      </x:c>
      <x:c r="C205" s="4" t="n">
        <x:v>1</x:v>
      </x:c>
      <x:c r="D205" s="4" t="str">
        <x:v>폐가전무료수거</x:v>
      </x:c>
      <x:c r="E205" s="4" t="str">
        <x:v>세부 검색어</x:v>
      </x:c>
      <x:c r="F205" s="4" t="n">
        <x:v>9010</x:v>
      </x:c>
      <x:c r="G205" s="4" t="n">
        <x:v>42800</x:v>
      </x:c>
      <x:c r="H205" s="13" t="n">
        <x:v>9010</x:v>
      </x:c>
      <x:c r="I205" s="13" t="n">
        <x:v>9010</x:v>
      </x:c>
      <x:c r="J205" s="13" t="n">
        <x:v>42800</x:v>
      </x:c>
      <x:c r="K205" s="13" t="n">
        <x:v>42800</x:v>
      </x:c>
      <x:c r="L205" s="13" t="n">
        <x:f>H205+J205</x:f>
        <x:v>51810</x:v>
      </x:c>
      <x:c r="M205" s="13" t="n">
        <x:f>I205+K205</x:f>
        <x:v>51810</x:v>
      </x:c>
      <x:c r="N205" s="13" t="n">
        <x:v>7146</x:v>
      </x:c>
      <x:c r="O205" s="13" t="n">
        <x:v>231</x:v>
      </x:c>
      <x:c r="P205" s="4" t="str">
        <x:v>수집결과 내 집계</x:v>
      </x:c>
      <x:c r="Q205" s="15" t="n">
        <x:v>46269.34439237269</x:v>
      </x:c>
      <x:c r="R205" s="15" t="n">
        <x:v>46269.351049282406</x:v>
      </x:c>
      <x:c r="S205" s="4" t="str">
        <x:v>https://naver.github.io/searchad-apidoc/</x:v>
      </x:c>
      <x:c r="T205" s="4" t="str">
        <x:v>https://developers.naver.com/docs/serviceapi/search/blog/blog.md</x:v>
      </x:c>
      <x:c r="U205" s="4" t="str">
        <x:v>2026-08-05~2026-09-03</x:v>
      </x:c>
      <x:c r="V205" s="4" t="str"/>
    </x:row>
    <x:row r="206" ht="25" customHeight="1">
      <x:c r="A206" s="4" t="str">
        <x:v>K0202</x:v>
      </x:c>
      <x:c r="B206" s="4" t="str">
        <x:v>리빙</x:v>
      </x:c>
      <x:c r="C206" s="4" t="n">
        <x:v>2</x:v>
      </x:c>
      <x:c r="D206" s="4" t="str">
        <x:v>에어컨청소</x:v>
      </x:c>
      <x:c r="E206" s="4" t="str">
        <x:v>세부 검색어</x:v>
      </x:c>
      <x:c r="F206" s="4" t="n">
        <x:v>8150</x:v>
      </x:c>
      <x:c r="G206" s="4" t="n">
        <x:v>29600</x:v>
      </x:c>
      <x:c r="H206" s="13" t="n">
        <x:v>8150</x:v>
      </x:c>
      <x:c r="I206" s="13" t="n">
        <x:v>8150</x:v>
      </x:c>
      <x:c r="J206" s="13" t="n">
        <x:v>29600</x:v>
      </x:c>
      <x:c r="K206" s="13" t="n">
        <x:v>29600</x:v>
      </x:c>
      <x:c r="L206" s="13" t="n">
        <x:f>H206+J206</x:f>
        <x:v>37750</x:v>
      </x:c>
      <x:c r="M206" s="13" t="n">
        <x:f>I206+K206</x:f>
        <x:v>37750</x:v>
      </x:c>
      <x:c r="N206" s="13" t="n">
        <x:v>1177003</x:v>
      </x:c>
      <x:c r="O206" s="13" t="n">
        <x:v>897</x:v>
      </x:c>
      <x:c r="P206" s="4" t="str">
        <x:v>이상(하한)</x:v>
      </x:c>
      <x:c r="Q206" s="15" t="n">
        <x:v>46269.344386655095</x:v>
      </x:c>
      <x:c r="R206" s="15" t="n">
        <x:v>46269.35109196759</x:v>
      </x:c>
      <x:c r="S206" s="4" t="str">
        <x:v>https://naver.github.io/searchad-apidoc/</x:v>
      </x:c>
      <x:c r="T206" s="4" t="str">
        <x:v>https://developers.naver.com/docs/serviceapi/search/blog/blog.md</x:v>
      </x:c>
      <x:c r="U206" s="4" t="str">
        <x:v>2026-08-05~2026-09-03</x:v>
      </x:c>
      <x:c r="V206" s="4" t="str"/>
    </x:row>
    <x:row r="207" ht="25" customHeight="1">
      <x:c r="A207" s="4" t="str">
        <x:v>K0203</x:v>
      </x:c>
      <x:c r="B207" s="4" t="str">
        <x:v>리빙</x:v>
      </x:c>
      <x:c r="C207" s="4" t="n">
        <x:v>3</x:v>
      </x:c>
      <x:c r="D207" s="4" t="str">
        <x:v>세탁기청소</x:v>
      </x:c>
      <x:c r="E207" s="4" t="str">
        <x:v>세부 검색어</x:v>
      </x:c>
      <x:c r="F207" s="4" t="n">
        <x:v>2700</x:v>
      </x:c>
      <x:c r="G207" s="4" t="n">
        <x:v>26400</x:v>
      </x:c>
      <x:c r="H207" s="13" t="n">
        <x:v>2700</x:v>
      </x:c>
      <x:c r="I207" s="13" t="n">
        <x:v>2700</x:v>
      </x:c>
      <x:c r="J207" s="13" t="n">
        <x:v>26400</x:v>
      </x:c>
      <x:c r="K207" s="13" t="n">
        <x:v>26400</x:v>
      </x:c>
      <x:c r="L207" s="13" t="n">
        <x:f>H207+J207</x:f>
        <x:v>29100</x:v>
      </x:c>
      <x:c r="M207" s="13" t="n">
        <x:f>I207+K207</x:f>
        <x:v>29100</x:v>
      </x:c>
      <x:c r="N207" s="13" t="n">
        <x:v>268492</x:v>
      </x:c>
      <x:c r="O207" s="13" t="n">
        <x:v>983</x:v>
      </x:c>
      <x:c r="P207" s="4" t="str">
        <x:v>이상(하한)</x:v>
      </x:c>
      <x:c r="Q207" s="15" t="n">
        <x:v>46269.34437568287</x:v>
      </x:c>
      <x:c r="R207" s="15" t="n">
        <x:v>46269.35106851852</x:v>
      </x:c>
      <x:c r="S207" s="4" t="str">
        <x:v>https://naver.github.io/searchad-apidoc/</x:v>
      </x:c>
      <x:c r="T207" s="4" t="str">
        <x:v>https://developers.naver.com/docs/serviceapi/search/blog/blog.md</x:v>
      </x:c>
      <x:c r="U207" s="4" t="str">
        <x:v>2026-08-05~2026-09-03</x:v>
      </x:c>
      <x:c r="V207" s="4" t="str"/>
    </x:row>
    <x:row r="208" ht="25" customHeight="1">
      <x:c r="A208" s="4" t="str">
        <x:v>K0204</x:v>
      </x:c>
      <x:c r="B208" s="4" t="str">
        <x:v>리빙</x:v>
      </x:c>
      <x:c r="C208" s="4" t="n">
        <x:v>4</x:v>
      </x:c>
      <x:c r="D208" s="4" t="str">
        <x:v>에어컨물떨어짐</x:v>
      </x:c>
      <x:c r="E208" s="4" t="str">
        <x:v>세부 검색어</x:v>
      </x:c>
      <x:c r="F208" s="4" t="n">
        <x:v>1850</x:v>
      </x:c>
      <x:c r="G208" s="4" t="n">
        <x:v>21500</x:v>
      </x:c>
      <x:c r="H208" s="13" t="n">
        <x:v>1850</x:v>
      </x:c>
      <x:c r="I208" s="13" t="n">
        <x:v>1850</x:v>
      </x:c>
      <x:c r="J208" s="13" t="n">
        <x:v>21500</x:v>
      </x:c>
      <x:c r="K208" s="13" t="n">
        <x:v>21500</x:v>
      </x:c>
      <x:c r="L208" s="13" t="n">
        <x:f>H208+J208</x:f>
        <x:v>23350</x:v>
      </x:c>
      <x:c r="M208" s="13" t="n">
        <x:f>I208+K208</x:f>
        <x:v>23350</x:v>
      </x:c>
      <x:c r="N208" s="13" t="n">
        <x:v>7602</x:v>
      </x:c>
      <x:c r="O208" s="13" t="n">
        <x:v>988</x:v>
      </x:c>
      <x:c r="P208" s="4" t="str">
        <x:v>이상(하한)</x:v>
      </x:c>
      <x:c r="Q208" s="15" t="n">
        <x:v>46269.344386655095</x:v>
      </x:c>
      <x:c r="R208" s="15" t="n">
        <x:v>46269.351098576386</x:v>
      </x:c>
      <x:c r="S208" s="4" t="str">
        <x:v>https://naver.github.io/searchad-apidoc/</x:v>
      </x:c>
      <x:c r="T208" s="4" t="str">
        <x:v>https://developers.naver.com/docs/serviceapi/search/blog/blog.md</x:v>
      </x:c>
      <x:c r="U208" s="4" t="str">
        <x:v>2026-08-05~2026-09-03</x:v>
      </x:c>
      <x:c r="V208" s="4" t="str"/>
    </x:row>
    <x:row r="209" ht="25" customHeight="1">
      <x:c r="A209" s="4" t="str">
        <x:v>K0205</x:v>
      </x:c>
      <x:c r="B209" s="4" t="str">
        <x:v>리빙</x:v>
      </x:c>
      <x:c r="C209" s="4" t="n">
        <x:v>5</x:v>
      </x:c>
      <x:c r="D209" s="4" t="str">
        <x:v>초파리없애는법</x:v>
      </x:c>
      <x:c r="E209" s="4" t="str">
        <x:v>세부 검색어</x:v>
      </x:c>
      <x:c r="F209" s="4" t="n">
        <x:v>1890</x:v>
      </x:c>
      <x:c r="G209" s="4" t="n">
        <x:v>20100</x:v>
      </x:c>
      <x:c r="H209" s="13" t="n">
        <x:v>1890</x:v>
      </x:c>
      <x:c r="I209" s="13" t="n">
        <x:v>1890</x:v>
      </x:c>
      <x:c r="J209" s="13" t="n">
        <x:v>20100</x:v>
      </x:c>
      <x:c r="K209" s="13" t="n">
        <x:v>20100</x:v>
      </x:c>
      <x:c r="L209" s="13" t="n">
        <x:f>H209+J209</x:f>
        <x:v>21990</x:v>
      </x:c>
      <x:c r="M209" s="13" t="n">
        <x:f>I209+K209</x:f>
        <x:v>21990</x:v>
      </x:c>
      <x:c r="N209" s="13" t="n">
        <x:v>3475</x:v>
      </x:c>
      <x:c r="O209" s="13" t="n">
        <x:v>223</x:v>
      </x:c>
      <x:c r="P209" s="4" t="str">
        <x:v>수집결과 내 집계</x:v>
      </x:c>
      <x:c r="Q209" s="15" t="n">
        <x:v>46269.34439237269</x:v>
      </x:c>
      <x:c r="R209" s="15" t="n">
        <x:v>46269.35108015046</x:v>
      </x:c>
      <x:c r="S209" s="4" t="str">
        <x:v>https://naver.github.io/searchad-apidoc/</x:v>
      </x:c>
      <x:c r="T209" s="4" t="str">
        <x:v>https://developers.naver.com/docs/serviceapi/search/blog/blog.md</x:v>
      </x:c>
      <x:c r="U209" s="4" t="str">
        <x:v>2026-08-05~2026-09-03</x:v>
      </x:c>
      <x:c r="V209" s="4" t="str"/>
    </x:row>
    <x:row r="210" ht="25" customHeight="1">
      <x:c r="A210" s="4" t="str">
        <x:v>K0206</x:v>
      </x:c>
      <x:c r="B210" s="4" t="str">
        <x:v>리빙</x:v>
      </x:c>
      <x:c r="C210" s="4" t="n">
        <x:v>6</x:v>
      </x:c>
      <x:c r="D210" s="4" t="str">
        <x:v>바퀴벌레없애는법</x:v>
      </x:c>
      <x:c r="E210" s="4" t="str">
        <x:v>세부 검색어</x:v>
      </x:c>
      <x:c r="F210" s="4" t="n">
        <x:v>1690</x:v>
      </x:c>
      <x:c r="G210" s="4" t="n">
        <x:v>16800</x:v>
      </x:c>
      <x:c r="H210" s="13" t="n">
        <x:v>1690</x:v>
      </x:c>
      <x:c r="I210" s="13" t="n">
        <x:v>1690</x:v>
      </x:c>
      <x:c r="J210" s="13" t="n">
        <x:v>16800</x:v>
      </x:c>
      <x:c r="K210" s="13" t="n">
        <x:v>16800</x:v>
      </x:c>
      <x:c r="L210" s="13" t="n">
        <x:f>H210+J210</x:f>
        <x:v>18490</x:v>
      </x:c>
      <x:c r="M210" s="13" t="n">
        <x:f>I210+K210</x:f>
        <x:v>18490</x:v>
      </x:c>
      <x:c r="N210" s="13" t="n">
        <x:v>2543</x:v>
      </x:c>
      <x:c r="O210" s="13" t="n">
        <x:v>47</x:v>
      </x:c>
      <x:c r="P210" s="4" t="str">
        <x:v>수집결과 내 집계</x:v>
      </x:c>
      <x:c r="Q210" s="15" t="n">
        <x:v>46269.34439237269</x:v>
      </x:c>
      <x:c r="R210" s="15" t="n">
        <x:v>46269.35108349537</x:v>
      </x:c>
      <x:c r="S210" s="4" t="str">
        <x:v>https://naver.github.io/searchad-apidoc/</x:v>
      </x:c>
      <x:c r="T210" s="4" t="str">
        <x:v>https://developers.naver.com/docs/serviceapi/search/blog/blog.md</x:v>
      </x:c>
      <x:c r="U210" s="4" t="str">
        <x:v>2026-08-05~2026-09-03</x:v>
      </x:c>
      <x:c r="V210" s="4" t="str"/>
    </x:row>
    <x:row r="211" ht="25" customHeight="1">
      <x:c r="A211" s="4" t="str">
        <x:v>K0207</x:v>
      </x:c>
      <x:c r="B211" s="4" t="str">
        <x:v>리빙</x:v>
      </x:c>
      <x:c r="C211" s="4" t="n">
        <x:v>7</x:v>
      </x:c>
      <x:c r="D211" s="4" t="str">
        <x:v>드럼세탁기청소</x:v>
      </x:c>
      <x:c r="E211" s="4" t="str">
        <x:v>세부 검색어</x:v>
      </x:c>
      <x:c r="F211" s="4" t="n">
        <x:v>1480</x:v>
      </x:c>
      <x:c r="G211" s="4" t="n">
        <x:v>16100</x:v>
      </x:c>
      <x:c r="H211" s="13" t="n">
        <x:v>1480</x:v>
      </x:c>
      <x:c r="I211" s="13" t="n">
        <x:v>1480</x:v>
      </x:c>
      <x:c r="J211" s="13" t="n">
        <x:v>16100</x:v>
      </x:c>
      <x:c r="K211" s="13" t="n">
        <x:v>16100</x:v>
      </x:c>
      <x:c r="L211" s="13" t="n">
        <x:f>H211+J211</x:f>
        <x:v>17580</x:v>
      </x:c>
      <x:c r="M211" s="13" t="n">
        <x:f>I211+K211</x:f>
        <x:v>17580</x:v>
      </x:c>
      <x:c r="N211" s="13" t="n">
        <x:v>53390</x:v>
      </x:c>
      <x:c r="O211" s="13" t="n">
        <x:v>461</x:v>
      </x:c>
      <x:c r="P211" s="4" t="str">
        <x:v>수집결과 내 집계</x:v>
      </x:c>
      <x:c r="Q211" s="15" t="n">
        <x:v>46269.344386655095</x:v>
      </x:c>
      <x:c r="R211" s="15" t="n">
        <x:v>46269.35109704861</x:v>
      </x:c>
      <x:c r="S211" s="4" t="str">
        <x:v>https://naver.github.io/searchad-apidoc/</x:v>
      </x:c>
      <x:c r="T211" s="4" t="str">
        <x:v>https://developers.naver.com/docs/serviceapi/search/blog/blog.md</x:v>
      </x:c>
      <x:c r="U211" s="4" t="str">
        <x:v>2026-08-05~2026-09-03</x:v>
      </x:c>
      <x:c r="V211" s="4" t="str"/>
    </x:row>
    <x:row r="212" ht="25" customHeight="1">
      <x:c r="A212" s="4" t="str">
        <x:v>K0208</x:v>
      </x:c>
      <x:c r="B212" s="4" t="str">
        <x:v>리빙</x:v>
      </x:c>
      <x:c r="C212" s="4" t="n">
        <x:v>8</x:v>
      </x:c>
      <x:c r="D212" s="4" t="str">
        <x:v>벽지곰팡이제거</x:v>
      </x:c>
      <x:c r="E212" s="4" t="str">
        <x:v>세부 검색어</x:v>
      </x:c>
      <x:c r="F212" s="4" t="n">
        <x:v>1670</x:v>
      </x:c>
      <x:c r="G212" s="4" t="n">
        <x:v>13600</x:v>
      </x:c>
      <x:c r="H212" s="13" t="n">
        <x:v>1670</x:v>
      </x:c>
      <x:c r="I212" s="13" t="n">
        <x:v>1670</x:v>
      </x:c>
      <x:c r="J212" s="13" t="n">
        <x:v>13600</x:v>
      </x:c>
      <x:c r="K212" s="13" t="n">
        <x:v>13600</x:v>
      </x:c>
      <x:c r="L212" s="13" t="n">
        <x:f>H212+J212</x:f>
        <x:v>15270</x:v>
      </x:c>
      <x:c r="M212" s="13" t="n">
        <x:f>I212+K212</x:f>
        <x:v>15270</x:v>
      </x:c>
      <x:c r="N212" s="13" t="n">
        <x:v>36765</x:v>
      </x:c>
      <x:c r="O212" s="13" t="n">
        <x:v>814</x:v>
      </x:c>
      <x:c r="P212" s="4" t="str">
        <x:v>수집결과 내 집계</x:v>
      </x:c>
      <x:c r="Q212" s="15" t="n">
        <x:v>46269.34438106482</x:v>
      </x:c>
      <x:c r="R212" s="15" t="n">
        <x:v>46269.3511265625</x:v>
      </x:c>
      <x:c r="S212" s="4" t="str">
        <x:v>https://naver.github.io/searchad-apidoc/</x:v>
      </x:c>
      <x:c r="T212" s="4" t="str">
        <x:v>https://developers.naver.com/docs/serviceapi/search/blog/blog.md</x:v>
      </x:c>
      <x:c r="U212" s="4" t="str">
        <x:v>2026-08-05~2026-09-03</x:v>
      </x:c>
      <x:c r="V212" s="4" t="str"/>
    </x:row>
    <x:row r="213" ht="25" customHeight="1">
      <x:c r="A213" s="4" t="str">
        <x:v>K0209</x:v>
      </x:c>
      <x:c r="B213" s="4" t="str">
        <x:v>리빙</x:v>
      </x:c>
      <x:c r="C213" s="4" t="n">
        <x:v>9</x:v>
      </x:c>
      <x:c r="D213" s="4" t="str">
        <x:v>좀벌레퇴치</x:v>
      </x:c>
      <x:c r="E213" s="4" t="str">
        <x:v>세부 검색어</x:v>
      </x:c>
      <x:c r="F213" s="4" t="n">
        <x:v>1300</x:v>
      </x:c>
      <x:c r="G213" s="4" t="n">
        <x:v>13300</x:v>
      </x:c>
      <x:c r="H213" s="13" t="n">
        <x:v>1300</x:v>
      </x:c>
      <x:c r="I213" s="13" t="n">
        <x:v>1300</x:v>
      </x:c>
      <x:c r="J213" s="13" t="n">
        <x:v>13300</x:v>
      </x:c>
      <x:c r="K213" s="13" t="n">
        <x:v>13300</x:v>
      </x:c>
      <x:c r="L213" s="13" t="n">
        <x:f>H213+J213</x:f>
        <x:v>14600</x:v>
      </x:c>
      <x:c r="M213" s="13" t="n">
        <x:f>I213+K213</x:f>
        <x:v>14600</x:v>
      </x:c>
      <x:c r="N213" s="13" t="n">
        <x:v>6138</x:v>
      </x:c>
      <x:c r="O213" s="13" t="n">
        <x:v>202</x:v>
      </x:c>
      <x:c r="P213" s="4" t="str">
        <x:v>수집결과 내 집계</x:v>
      </x:c>
      <x:c r="Q213" s="15" t="n">
        <x:v>46269.34439237269</x:v>
      </x:c>
      <x:c r="R213" s="15" t="n">
        <x:v>46269.35110555556</x:v>
      </x:c>
      <x:c r="S213" s="4" t="str">
        <x:v>https://naver.github.io/searchad-apidoc/</x:v>
      </x:c>
      <x:c r="T213" s="4" t="str">
        <x:v>https://developers.naver.com/docs/serviceapi/search/blog/blog.md</x:v>
      </x:c>
      <x:c r="U213" s="4" t="str">
        <x:v>2026-08-05~2026-09-03</x:v>
      </x:c>
      <x:c r="V213" s="4" t="str"/>
    </x:row>
    <x:row r="214" ht="25" customHeight="1">
      <x:c r="A214" s="4" t="str">
        <x:v>K0210</x:v>
      </x:c>
      <x:c r="B214" s="4" t="str">
        <x:v>리빙</x:v>
      </x:c>
      <x:c r="C214" s="4" t="n">
        <x:v>10</x:v>
      </x:c>
      <x:c r="D214" s="4" t="str">
        <x:v>에어컨냄새제거</x:v>
      </x:c>
      <x:c r="E214" s="4" t="str">
        <x:v>세부 검색어</x:v>
      </x:c>
      <x:c r="F214" s="4" t="n">
        <x:v>1090</x:v>
      </x:c>
      <x:c r="G214" s="4" t="n">
        <x:v>12700</x:v>
      </x:c>
      <x:c r="H214" s="13" t="n">
        <x:v>1090</x:v>
      </x:c>
      <x:c r="I214" s="13" t="n">
        <x:v>1090</x:v>
      </x:c>
      <x:c r="J214" s="13" t="n">
        <x:v>12700</x:v>
      </x:c>
      <x:c r="K214" s="13" t="n">
        <x:v>12700</x:v>
      </x:c>
      <x:c r="L214" s="13" t="n">
        <x:f>H214+J214</x:f>
        <x:v>13790</x:v>
      </x:c>
      <x:c r="M214" s="13" t="n">
        <x:f>I214+K214</x:f>
        <x:v>13790</x:v>
      </x:c>
      <x:c r="N214" s="13" t="n">
        <x:v>63121</x:v>
      </x:c>
      <x:c r="O214" s="13" t="n">
        <x:v>996</x:v>
      </x:c>
      <x:c r="P214" s="4" t="str">
        <x:v>이상(하한)</x:v>
      </x:c>
      <x:c r="Q214" s="15" t="n">
        <x:v>46269.344386655095</x:v>
      </x:c>
      <x:c r="R214" s="15" t="n">
        <x:v>46269.35115378472</x:v>
      </x:c>
      <x:c r="S214" s="4" t="str">
        <x:v>https://naver.github.io/searchad-apidoc/</x:v>
      </x:c>
      <x:c r="T214" s="4" t="str">
        <x:v>https://developers.naver.com/docs/serviceapi/search/blog/blog.md</x:v>
      </x:c>
      <x:c r="U214" s="4" t="str">
        <x:v>2026-08-05~2026-09-03</x:v>
      </x:c>
      <x:c r="V214" s="4" t="str"/>
    </x:row>
    <x:row r="215" ht="25" customHeight="1">
      <x:c r="A215" s="4" t="str">
        <x:v>K0211</x:v>
      </x:c>
      <x:c r="B215" s="4" t="str">
        <x:v>리빙</x:v>
      </x:c>
      <x:c r="C215" s="4" t="n">
        <x:v>11</x:v>
      </x:c>
      <x:c r="D215" s="4" t="str">
        <x:v>날파리퇴치</x:v>
      </x:c>
      <x:c r="E215" s="4" t="str">
        <x:v>세부 검색어</x:v>
      </x:c>
      <x:c r="F215" s="4" t="n">
        <x:v>1390</x:v>
      </x:c>
      <x:c r="G215" s="4" t="n">
        <x:v>11800</x:v>
      </x:c>
      <x:c r="H215" s="13" t="n">
        <x:v>1390</x:v>
      </x:c>
      <x:c r="I215" s="13" t="n">
        <x:v>1390</x:v>
      </x:c>
      <x:c r="J215" s="13" t="n">
        <x:v>11800</x:v>
      </x:c>
      <x:c r="K215" s="13" t="n">
        <x:v>11800</x:v>
      </x:c>
      <x:c r="L215" s="13" t="n">
        <x:f>H215+J215</x:f>
        <x:v>13190</x:v>
      </x:c>
      <x:c r="M215" s="13" t="n">
        <x:f>I215+K215</x:f>
        <x:v>13190</x:v>
      </x:c>
      <x:c r="N215" s="13" t="n">
        <x:v>8383</x:v>
      </x:c>
      <x:c r="O215" s="13" t="n">
        <x:v>241</x:v>
      </x:c>
      <x:c r="P215" s="4" t="str">
        <x:v>수집결과 내 집계</x:v>
      </x:c>
      <x:c r="Q215" s="15" t="n">
        <x:v>46269.34439237269</x:v>
      </x:c>
      <x:c r="R215" s="15" t="n">
        <x:v>46269.35111376157</x:v>
      </x:c>
      <x:c r="S215" s="4" t="str">
        <x:v>https://naver.github.io/searchad-apidoc/</x:v>
      </x:c>
      <x:c r="T215" s="4" t="str">
        <x:v>https://developers.naver.com/docs/serviceapi/search/blog/blog.md</x:v>
      </x:c>
      <x:c r="U215" s="4" t="str">
        <x:v>2026-08-05~2026-09-03</x:v>
      </x:c>
      <x:c r="V215" s="4" t="str"/>
    </x:row>
    <x:row r="216" ht="25" customHeight="1">
      <x:c r="A216" s="4" t="str">
        <x:v>K0212</x:v>
      </x:c>
      <x:c r="B216" s="4" t="str">
        <x:v>리빙</x:v>
      </x:c>
      <x:c r="C216" s="4" t="n">
        <x:v>12</x:v>
      </x:c>
      <x:c r="D216" s="4" t="str">
        <x:v>주방후드교체</x:v>
      </x:c>
      <x:c r="E216" s="4" t="str">
        <x:v>세부 검색어</x:v>
      </x:c>
      <x:c r="F216" s="4" t="n">
        <x:v>1650</x:v>
      </x:c>
      <x:c r="G216" s="4" t="n">
        <x:v>11400</x:v>
      </x:c>
      <x:c r="H216" s="13" t="n">
        <x:v>1650</x:v>
      </x:c>
      <x:c r="I216" s="13" t="n">
        <x:v>1650</x:v>
      </x:c>
      <x:c r="J216" s="13" t="n">
        <x:v>11400</x:v>
      </x:c>
      <x:c r="K216" s="13" t="n">
        <x:v>11400</x:v>
      </x:c>
      <x:c r="L216" s="13" t="n">
        <x:f>H216+J216</x:f>
        <x:v>13050</x:v>
      </x:c>
      <x:c r="M216" s="13" t="n">
        <x:f>I216+K216</x:f>
        <x:v>13050</x:v>
      </x:c>
      <x:c r="N216" s="13" t="n">
        <x:v>104320</x:v>
      </x:c>
      <x:c r="O216" s="13" t="n">
        <x:v>978</x:v>
      </x:c>
      <x:c r="P216" s="4" t="str">
        <x:v>이상(하한)</x:v>
      </x:c>
      <x:c r="Q216" s="15" t="n">
        <x:v>46269.344386655095</x:v>
      </x:c>
      <x:c r="R216" s="15" t="n">
        <x:v>46269.351165416665</x:v>
      </x:c>
      <x:c r="S216" s="4" t="str">
        <x:v>https://naver.github.io/searchad-apidoc/</x:v>
      </x:c>
      <x:c r="T216" s="4" t="str">
        <x:v>https://developers.naver.com/docs/serviceapi/search/blog/blog.md</x:v>
      </x:c>
      <x:c r="U216" s="4" t="str">
        <x:v>2026-08-05~2026-09-03</x:v>
      </x:c>
      <x:c r="V216" s="4" t="str"/>
    </x:row>
    <x:row r="217" ht="25" customHeight="1">
      <x:c r="A217" s="4" t="str">
        <x:v>K0213</x:v>
      </x:c>
      <x:c r="B217" s="4" t="str">
        <x:v>리빙</x:v>
      </x:c>
      <x:c r="C217" s="4" t="n">
        <x:v>13</x:v>
      </x:c>
      <x:c r="D217" s="4" t="str">
        <x:v>통돌이세탁기청소</x:v>
      </x:c>
      <x:c r="E217" s="4" t="str">
        <x:v>세부 검색어</x:v>
      </x:c>
      <x:c r="F217" s="4" t="n">
        <x:v>1000</x:v>
      </x:c>
      <x:c r="G217" s="4" t="n">
        <x:v>11600</x:v>
      </x:c>
      <x:c r="H217" s="13" t="n">
        <x:v>1000</x:v>
      </x:c>
      <x:c r="I217" s="13" t="n">
        <x:v>1000</x:v>
      </x:c>
      <x:c r="J217" s="13" t="n">
        <x:v>11600</x:v>
      </x:c>
      <x:c r="K217" s="13" t="n">
        <x:v>11600</x:v>
      </x:c>
      <x:c r="L217" s="13" t="n">
        <x:f>H217+J217</x:f>
        <x:v>12600</x:v>
      </x:c>
      <x:c r="M217" s="13" t="n">
        <x:f>I217+K217</x:f>
        <x:v>12600</x:v>
      </x:c>
      <x:c r="N217" s="13" t="n">
        <x:v>49783</x:v>
      </x:c>
      <x:c r="O217" s="13" t="n">
        <x:v>625</x:v>
      </x:c>
      <x:c r="P217" s="4" t="str">
        <x:v>수집결과 내 집계</x:v>
      </x:c>
      <x:c r="Q217" s="15" t="n">
        <x:v>46269.344386655095</x:v>
      </x:c>
      <x:c r="R217" s="15" t="n">
        <x:v>46269.351166863424</x:v>
      </x:c>
      <x:c r="S217" s="4" t="str">
        <x:v>https://naver.github.io/searchad-apidoc/</x:v>
      </x:c>
      <x:c r="T217" s="4" t="str">
        <x:v>https://developers.naver.com/docs/serviceapi/search/blog/blog.md</x:v>
      </x:c>
      <x:c r="U217" s="4" t="str">
        <x:v>2026-08-05~2026-09-03</x:v>
      </x:c>
      <x:c r="V217" s="4" t="str"/>
    </x:row>
    <x:row r="218" ht="25" customHeight="1">
      <x:c r="A218" s="4" t="str">
        <x:v>K0214</x:v>
      </x:c>
      <x:c r="B218" s="4" t="str">
        <x:v>리빙</x:v>
      </x:c>
      <x:c r="C218" s="4" t="n">
        <x:v>14</x:v>
      </x:c>
      <x:c r="D218" s="4" t="str">
        <x:v>에어컨필터청소</x:v>
      </x:c>
      <x:c r="E218" s="4" t="str">
        <x:v>세부 검색어</x:v>
      </x:c>
      <x:c r="F218" s="4" t="n">
        <x:v>1050</x:v>
      </x:c>
      <x:c r="G218" s="4" t="n">
        <x:v>10700</x:v>
      </x:c>
      <x:c r="H218" s="13" t="n">
        <x:v>1050</x:v>
      </x:c>
      <x:c r="I218" s="13" t="n">
        <x:v>1050</x:v>
      </x:c>
      <x:c r="J218" s="13" t="n">
        <x:v>10700</x:v>
      </x:c>
      <x:c r="K218" s="13" t="n">
        <x:v>10700</x:v>
      </x:c>
      <x:c r="L218" s="13" t="n">
        <x:f>H218+J218</x:f>
        <x:v>11750</x:v>
      </x:c>
      <x:c r="M218" s="13" t="n">
        <x:f>I218+K218</x:f>
        <x:v>11750</x:v>
      </x:c>
      <x:c r="N218" s="13" t="n">
        <x:v>94425</x:v>
      </x:c>
      <x:c r="O218" s="13" t="n">
        <x:v>977</x:v>
      </x:c>
      <x:c r="P218" s="4" t="str">
        <x:v>이상(하한)</x:v>
      </x:c>
      <x:c r="Q218" s="15" t="n">
        <x:v>46269.344386655095</x:v>
      </x:c>
      <x:c r="R218" s="15" t="n">
        <x:v>46269.35122015046</x:v>
      </x:c>
      <x:c r="S218" s="4" t="str">
        <x:v>https://naver.github.io/searchad-apidoc/</x:v>
      </x:c>
      <x:c r="T218" s="4" t="str">
        <x:v>https://developers.naver.com/docs/serviceapi/search/blog/blog.md</x:v>
      </x:c>
      <x:c r="U218" s="4" t="str">
        <x:v>2026-08-05~2026-09-03</x:v>
      </x:c>
      <x:c r="V218" s="4" t="str"/>
    </x:row>
    <x:row r="219" ht="25" customHeight="1">
      <x:c r="A219" s="4" t="str">
        <x:v>K0215</x:v>
      </x:c>
      <x:c r="B219" s="4" t="str">
        <x:v>리빙</x:v>
      </x:c>
      <x:c r="C219" s="4" t="n">
        <x:v>15</x:v>
      </x:c>
      <x:c r="D219" s="4" t="str">
        <x:v>화장실청소</x:v>
      </x:c>
      <x:c r="E219" s="4" t="str">
        <x:v>세부 검색어</x:v>
      </x:c>
      <x:c r="F219" s="4" t="n">
        <x:v>1730</x:v>
      </x:c>
      <x:c r="G219" s="4" t="n">
        <x:v>9930</x:v>
      </x:c>
      <x:c r="H219" s="13" t="n">
        <x:v>1730</x:v>
      </x:c>
      <x:c r="I219" s="13" t="n">
        <x:v>1730</x:v>
      </x:c>
      <x:c r="J219" s="13" t="n">
        <x:v>9930</x:v>
      </x:c>
      <x:c r="K219" s="13" t="n">
        <x:v>9930</x:v>
      </x:c>
      <x:c r="L219" s="13" t="n">
        <x:f>H219+J219</x:f>
        <x:v>11660</x:v>
      </x:c>
      <x:c r="M219" s="13" t="n">
        <x:f>I219+K219</x:f>
        <x:v>11660</x:v>
      </x:c>
      <x:c r="N219" s="13" t="n">
        <x:v>486090</x:v>
      </x:c>
      <x:c r="O219" s="13" t="n">
        <x:v>896</x:v>
      </x:c>
      <x:c r="P219" s="4" t="str">
        <x:v>이상(하한)</x:v>
      </x:c>
      <x:c r="Q219" s="15" t="n">
        <x:v>46269.34437568287</x:v>
      </x:c>
      <x:c r="R219" s="15" t="n">
        <x:v>46269.35124369213</x:v>
      </x:c>
      <x:c r="S219" s="4" t="str">
        <x:v>https://naver.github.io/searchad-apidoc/</x:v>
      </x:c>
      <x:c r="T219" s="4" t="str">
        <x:v>https://developers.naver.com/docs/serviceapi/search/blog/blog.md</x:v>
      </x:c>
      <x:c r="U219" s="4" t="str">
        <x:v>2026-08-05~2026-09-03</x:v>
      </x:c>
      <x:c r="V219" s="4" t="str"/>
    </x:row>
    <x:row r="220" ht="25" customHeight="1">
      <x:c r="A220" s="4" t="str">
        <x:v>K0216</x:v>
      </x:c>
      <x:c r="B220" s="4" t="str">
        <x:v>리빙</x:v>
      </x:c>
      <x:c r="C220" s="4" t="n">
        <x:v>16</x:v>
      </x:c>
      <x:c r="D220" s="4" t="str">
        <x:v>돈벌레나오는이유</x:v>
      </x:c>
      <x:c r="E220" s="4" t="str">
        <x:v>세부 검색어</x:v>
      </x:c>
      <x:c r="F220" s="4" t="n">
        <x:v>1190</x:v>
      </x:c>
      <x:c r="G220" s="4" t="n">
        <x:v>10200</x:v>
      </x:c>
      <x:c r="H220" s="13" t="n">
        <x:v>1190</x:v>
      </x:c>
      <x:c r="I220" s="13" t="n">
        <x:v>1190</x:v>
      </x:c>
      <x:c r="J220" s="13" t="n">
        <x:v>10200</x:v>
      </x:c>
      <x:c r="K220" s="13" t="n">
        <x:v>10200</x:v>
      </x:c>
      <x:c r="L220" s="13" t="n">
        <x:f>H220+J220</x:f>
        <x:v>11390</x:v>
      </x:c>
      <x:c r="M220" s="13" t="n">
        <x:f>I220+K220</x:f>
        <x:v>11390</x:v>
      </x:c>
      <x:c r="N220" s="13" t="n">
        <x:v>407</x:v>
      </x:c>
      <x:c r="O220" s="13" t="n">
        <x:v>25</x:v>
      </x:c>
      <x:c r="P220" s="4" t="str">
        <x:v>수집결과 내 집계</x:v>
      </x:c>
      <x:c r="Q220" s="15" t="n">
        <x:v>46269.34439237269</x:v>
      </x:c>
      <x:c r="R220" s="15" t="n">
        <x:v>46269.35117159722</x:v>
      </x:c>
      <x:c r="S220" s="4" t="str">
        <x:v>https://naver.github.io/searchad-apidoc/</x:v>
      </x:c>
      <x:c r="T220" s="4" t="str">
        <x:v>https://developers.naver.com/docs/serviceapi/search/blog/blog.md</x:v>
      </x:c>
      <x:c r="U220" s="4" t="str">
        <x:v>2026-08-05~2026-09-03</x:v>
      </x:c>
      <x:c r="V220" s="4" t="str"/>
    </x:row>
    <x:row r="221" ht="25" customHeight="1">
      <x:c r="A221" s="4" t="str">
        <x:v>K0217</x:v>
      </x:c>
      <x:c r="B221" s="4" t="str">
        <x:v>리빙</x:v>
      </x:c>
      <x:c r="C221" s="4" t="n">
        <x:v>17</x:v>
      </x:c>
      <x:c r="D221" s="4" t="str">
        <x:v>세면대수전교체</x:v>
      </x:c>
      <x:c r="E221" s="4" t="str">
        <x:v>세부 검색어</x:v>
      </x:c>
      <x:c r="F221" s="4" t="n">
        <x:v>1460</x:v>
      </x:c>
      <x:c r="G221" s="4" t="n">
        <x:v>9350</x:v>
      </x:c>
      <x:c r="H221" s="13" t="n">
        <x:v>1460</x:v>
      </x:c>
      <x:c r="I221" s="13" t="n">
        <x:v>1460</x:v>
      </x:c>
      <x:c r="J221" s="13" t="n">
        <x:v>9350</x:v>
      </x:c>
      <x:c r="K221" s="13" t="n">
        <x:v>9350</x:v>
      </x:c>
      <x:c r="L221" s="13" t="n">
        <x:f>H221+J221</x:f>
        <x:v>10810</x:v>
      </x:c>
      <x:c r="M221" s="13" t="n">
        <x:f>I221+K221</x:f>
        <x:v>10810</x:v>
      </x:c>
      <x:c r="N221" s="13" t="n">
        <x:v>134961</x:v>
      </x:c>
      <x:c r="O221" s="13" t="n">
        <x:v>975</x:v>
      </x:c>
      <x:c r="P221" s="4" t="str">
        <x:v>이상(하한)</x:v>
      </x:c>
      <x:c r="Q221" s="15" t="n">
        <x:v>46269.34437568287</x:v>
      </x:c>
      <x:c r="R221" s="15" t="n">
        <x:v>46269.35123949074</x:v>
      </x:c>
      <x:c r="S221" s="4" t="str">
        <x:v>https://naver.github.io/searchad-apidoc/</x:v>
      </x:c>
      <x:c r="T221" s="4" t="str">
        <x:v>https://developers.naver.com/docs/serviceapi/search/blog/blog.md</x:v>
      </x:c>
      <x:c r="U221" s="4" t="str">
        <x:v>2026-08-05~2026-09-03</x:v>
      </x:c>
      <x:c r="V221" s="4" t="str"/>
    </x:row>
    <x:row r="222" ht="25" customHeight="1">
      <x:c r="A222" s="4" t="str">
        <x:v>K0218</x:v>
      </x:c>
      <x:c r="B222" s="4" t="str">
        <x:v>리빙</x:v>
      </x:c>
      <x:c r="C222" s="4" t="n">
        <x:v>18</x:v>
      </x:c>
      <x:c r="D222" s="4" t="str">
        <x:v>벽걸이에어컨청소</x:v>
      </x:c>
      <x:c r="E222" s="4" t="str">
        <x:v>세부 검색어</x:v>
      </x:c>
      <x:c r="F222" s="4" t="n">
        <x:v>1980</x:v>
      </x:c>
      <x:c r="G222" s="4" t="n">
        <x:v>8690</x:v>
      </x:c>
      <x:c r="H222" s="13" t="n">
        <x:v>1980</x:v>
      </x:c>
      <x:c r="I222" s="13" t="n">
        <x:v>1980</x:v>
      </x:c>
      <x:c r="J222" s="13" t="n">
        <x:v>8690</x:v>
      </x:c>
      <x:c r="K222" s="13" t="n">
        <x:v>8690</x:v>
      </x:c>
      <x:c r="L222" s="13" t="n">
        <x:f>H222+J222</x:f>
        <x:v>10670</x:v>
      </x:c>
      <x:c r="M222" s="13" t="n">
        <x:f>I222+K222</x:f>
        <x:v>10670</x:v>
      </x:c>
      <x:c r="N222" s="13" t="n">
        <x:v>131370</x:v>
      </x:c>
      <x:c r="O222" s="13" t="n">
        <x:v>995</x:v>
      </x:c>
      <x:c r="P222" s="4" t="str">
        <x:v>이상(하한)</x:v>
      </x:c>
      <x:c r="Q222" s="15" t="n">
        <x:v>46269.344386655095</x:v>
      </x:c>
      <x:c r="R222" s="15" t="n">
        <x:v>46269.351289502316</x:v>
      </x:c>
      <x:c r="S222" s="4" t="str">
        <x:v>https://naver.github.io/searchad-apidoc/</x:v>
      </x:c>
      <x:c r="T222" s="4" t="str">
        <x:v>https://developers.naver.com/docs/serviceapi/search/blog/blog.md</x:v>
      </x:c>
      <x:c r="U222" s="4" t="str">
        <x:v>2026-08-05~2026-09-03</x:v>
      </x:c>
      <x:c r="V222" s="4" t="str"/>
    </x:row>
    <x:row r="223" ht="25" customHeight="1">
      <x:c r="A223" s="4" t="str">
        <x:v>K0219</x:v>
      </x:c>
      <x:c r="B223" s="4" t="str">
        <x:v>리빙</x:v>
      </x:c>
      <x:c r="C223" s="4" t="n">
        <x:v>19</x:v>
      </x:c>
      <x:c r="D223" s="4" t="str">
        <x:v>바퀴벌레퇴치법</x:v>
      </x:c>
      <x:c r="E223" s="4" t="str">
        <x:v>세부 검색어</x:v>
      </x:c>
      <x:c r="F223" s="4" t="n">
        <x:v>600</x:v>
      </x:c>
      <x:c r="G223" s="4" t="n">
        <x:v>9160</x:v>
      </x:c>
      <x:c r="H223" s="13" t="n">
        <x:v>600</x:v>
      </x:c>
      <x:c r="I223" s="13" t="n">
        <x:v>600</x:v>
      </x:c>
      <x:c r="J223" s="13" t="n">
        <x:v>9160</x:v>
      </x:c>
      <x:c r="K223" s="13" t="n">
        <x:v>9160</x:v>
      </x:c>
      <x:c r="L223" s="13" t="n">
        <x:f>H223+J223</x:f>
        <x:v>9760</x:v>
      </x:c>
      <x:c r="M223" s="13" t="n">
        <x:f>I223+K223</x:f>
        <x:v>9760</x:v>
      </x:c>
      <x:c r="N223" s="13" t="n">
        <x:v>4033</x:v>
      </x:c>
      <x:c r="O223" s="13" t="n">
        <x:v>88</x:v>
      </x:c>
      <x:c r="P223" s="4" t="str">
        <x:v>수집결과 내 집계</x:v>
      </x:c>
      <x:c r="Q223" s="15" t="n">
        <x:v>46269.34439237269</x:v>
      </x:c>
      <x:c r="R223" s="15" t="n">
        <x:v>46269.35124440972</x:v>
      </x:c>
      <x:c r="S223" s="4" t="str">
        <x:v>https://naver.github.io/searchad-apidoc/</x:v>
      </x:c>
      <x:c r="T223" s="4" t="str">
        <x:v>https://developers.naver.com/docs/serviceapi/search/blog/blog.md</x:v>
      </x:c>
      <x:c r="U223" s="4" t="str">
        <x:v>2026-08-05~2026-09-03</x:v>
      </x:c>
      <x:c r="V223" s="4" t="str"/>
    </x:row>
    <x:row r="224" ht="25" customHeight="1">
      <x:c r="A224" s="4" t="str">
        <x:v>K0220</x:v>
      </x:c>
      <x:c r="B224" s="4" t="str">
        <x:v>리빙</x:v>
      </x:c>
      <x:c r="C224" s="4" t="n">
        <x:v>20</x:v>
      </x:c>
      <x:c r="D224" s="4" t="str">
        <x:v>세탁기통세척</x:v>
      </x:c>
      <x:c r="E224" s="4" t="str">
        <x:v>세부 검색어</x:v>
      </x:c>
      <x:c r="F224" s="4" t="n">
        <x:v>610</x:v>
      </x:c>
      <x:c r="G224" s="4" t="n">
        <x:v>8770</x:v>
      </x:c>
      <x:c r="H224" s="13" t="n">
        <x:v>610</x:v>
      </x:c>
      <x:c r="I224" s="13" t="n">
        <x:v>610</x:v>
      </x:c>
      <x:c r="J224" s="13" t="n">
        <x:v>8770</x:v>
      </x:c>
      <x:c r="K224" s="13" t="n">
        <x:v>8770</x:v>
      </x:c>
      <x:c r="L224" s="13" t="n">
        <x:f>H224+J224</x:f>
        <x:v>9380</x:v>
      </x:c>
      <x:c r="M224" s="13" t="n">
        <x:f>I224+K224</x:f>
        <x:v>9380</x:v>
      </x:c>
      <x:c r="N224" s="13" t="n">
        <x:v>12551</x:v>
      </x:c>
      <x:c r="O224" s="13" t="n">
        <x:v>635</x:v>
      </x:c>
      <x:c r="P224" s="4" t="str">
        <x:v>수집결과 내 집계</x:v>
      </x:c>
      <x:c r="Q224" s="15" t="n">
        <x:v>46269.34437568287</x:v>
      </x:c>
      <x:c r="R224" s="15" t="n">
        <x:v>46269.351278043985</x:v>
      </x:c>
      <x:c r="S224" s="4" t="str">
        <x:v>https://naver.github.io/searchad-apidoc/</x:v>
      </x:c>
      <x:c r="T224" s="4" t="str">
        <x:v>https://developers.naver.com/docs/serviceapi/search/blog/blog.md</x:v>
      </x:c>
      <x:c r="U224" s="4" t="str">
        <x:v>2026-08-05~2026-09-03</x:v>
      </x:c>
      <x:c r="V224" s="4" t="str"/>
    </x:row>
    <x:row r="225" ht="25" customHeight="1">
      <x:c r="A225" s="4" t="str">
        <x:v>K0221</x:v>
      </x:c>
      <x:c r="B225" s="4" t="str">
        <x:v>리빙</x:v>
      </x:c>
      <x:c r="C225" s="4" t="n">
        <x:v>21</x:v>
      </x:c>
      <x:c r="D225" s="4" t="str">
        <x:v>하수구냄새제거</x:v>
      </x:c>
      <x:c r="E225" s="4" t="str">
        <x:v>세부 검색어</x:v>
      </x:c>
      <x:c r="F225" s="4" t="n">
        <x:v>1030</x:v>
      </x:c>
      <x:c r="G225" s="4" t="n">
        <x:v>7830</x:v>
      </x:c>
      <x:c r="H225" s="13" t="n">
        <x:v>1030</x:v>
      </x:c>
      <x:c r="I225" s="13" t="n">
        <x:v>1030</x:v>
      </x:c>
      <x:c r="J225" s="13" t="n">
        <x:v>7830</x:v>
      </x:c>
      <x:c r="K225" s="13" t="n">
        <x:v>7830</x:v>
      </x:c>
      <x:c r="L225" s="13" t="n">
        <x:f>H225+J225</x:f>
        <x:v>8860</x:v>
      </x:c>
      <x:c r="M225" s="13" t="n">
        <x:f>I225+K225</x:f>
        <x:v>8860</x:v>
      </x:c>
      <x:c r="N225" s="13" t="n">
        <x:v>97532</x:v>
      </x:c>
      <x:c r="O225" s="13" t="n">
        <x:v>519</x:v>
      </x:c>
      <x:c r="P225" s="4" t="str">
        <x:v>수집결과 내 집계</x:v>
      </x:c>
      <x:c r="Q225" s="15" t="n">
        <x:v>46269.34437568287</x:v>
      </x:c>
      <x:c r="R225" s="15" t="n">
        <x:v>46269.35127746528</x:v>
      </x:c>
      <x:c r="S225" s="4" t="str">
        <x:v>https://naver.github.io/searchad-apidoc/</x:v>
      </x:c>
      <x:c r="T225" s="4" t="str">
        <x:v>https://developers.naver.com/docs/serviceapi/search/blog/blog.md</x:v>
      </x:c>
      <x:c r="U225" s="4" t="str">
        <x:v>2026-08-05~2026-09-03</x:v>
      </x:c>
      <x:c r="V225" s="4" t="str"/>
    </x:row>
    <x:row r="226" ht="25" customHeight="1">
      <x:c r="A226" s="4" t="str">
        <x:v>K0222</x:v>
      </x:c>
      <x:c r="B226" s="4" t="str">
        <x:v>리빙</x:v>
      </x:c>
      <x:c r="C226" s="4" t="n">
        <x:v>22</x:v>
      </x:c>
      <x:c r="D226" s="4" t="str">
        <x:v>권연벌레퇴치</x:v>
      </x:c>
      <x:c r="E226" s="4" t="str">
        <x:v>세부 검색어</x:v>
      </x:c>
      <x:c r="F226" s="4" t="n">
        <x:v>650</x:v>
      </x:c>
      <x:c r="G226" s="4" t="n">
        <x:v>8110</x:v>
      </x:c>
      <x:c r="H226" s="13" t="n">
        <x:v>650</x:v>
      </x:c>
      <x:c r="I226" s="13" t="n">
        <x:v>650</x:v>
      </x:c>
      <x:c r="J226" s="13" t="n">
        <x:v>8110</x:v>
      </x:c>
      <x:c r="K226" s="13" t="n">
        <x:v>8110</x:v>
      </x:c>
      <x:c r="L226" s="13" t="n">
        <x:f>H226+J226</x:f>
        <x:v>8760</x:v>
      </x:c>
      <x:c r="M226" s="13" t="n">
        <x:f>I226+K226</x:f>
        <x:v>8760</x:v>
      </x:c>
      <x:c r="N226" s="13" t="n">
        <x:v>2526</x:v>
      </x:c>
      <x:c r="O226" s="13" t="n">
        <x:v>170</x:v>
      </x:c>
      <x:c r="P226" s="4" t="str">
        <x:v>수집결과 내 집계</x:v>
      </x:c>
      <x:c r="Q226" s="15" t="n">
        <x:v>46269.34439237269</x:v>
      </x:c>
      <x:c r="R226" s="15" t="n">
        <x:v>46269.351289583334</x:v>
      </x:c>
      <x:c r="S226" s="4" t="str">
        <x:v>https://naver.github.io/searchad-apidoc/</x:v>
      </x:c>
      <x:c r="T226" s="4" t="str">
        <x:v>https://developers.naver.com/docs/serviceapi/search/blog/blog.md</x:v>
      </x:c>
      <x:c r="U226" s="4" t="str">
        <x:v>2026-08-05~2026-09-03</x:v>
      </x:c>
      <x:c r="V226" s="4" t="str"/>
    </x:row>
    <x:row r="227" ht="25" customHeight="1">
      <x:c r="A227" s="4" t="str">
        <x:v>K0223</x:v>
      </x:c>
      <x:c r="B227" s="4" t="str">
        <x:v>리빙</x:v>
      </x:c>
      <x:c r="C227" s="4" t="n">
        <x:v>23</x:v>
      </x:c>
      <x:c r="D227" s="4" t="str">
        <x:v>방충망청소</x:v>
      </x:c>
      <x:c r="E227" s="4" t="str">
        <x:v>세부 검색어</x:v>
      </x:c>
      <x:c r="F227" s="4" t="n">
        <x:v>980</x:v>
      </x:c>
      <x:c r="G227" s="4" t="n">
        <x:v>7440</x:v>
      </x:c>
      <x:c r="H227" s="13" t="n">
        <x:v>980</x:v>
      </x:c>
      <x:c r="I227" s="13" t="n">
        <x:v>980</x:v>
      </x:c>
      <x:c r="J227" s="13" t="n">
        <x:v>7440</x:v>
      </x:c>
      <x:c r="K227" s="13" t="n">
        <x:v>7440</x:v>
      </x:c>
      <x:c r="L227" s="13" t="n">
        <x:f>H227+J227</x:f>
        <x:v>8420</x:v>
      </x:c>
      <x:c r="M227" s="13" t="n">
        <x:f>I227+K227</x:f>
        <x:v>8420</x:v>
      </x:c>
      <x:c r="N227" s="13" t="n">
        <x:v>37488</x:v>
      </x:c>
      <x:c r="O227" s="13" t="n">
        <x:v>822</x:v>
      </x:c>
      <x:c r="P227" s="4" t="str">
        <x:v>수집결과 내 집계</x:v>
      </x:c>
      <x:c r="Q227" s="15" t="n">
        <x:v>46269.34437568287</x:v>
      </x:c>
      <x:c r="R227" s="15" t="n">
        <x:v>46269.35132796296</x:v>
      </x:c>
      <x:c r="S227" s="4" t="str">
        <x:v>https://naver.github.io/searchad-apidoc/</x:v>
      </x:c>
      <x:c r="T227" s="4" t="str">
        <x:v>https://developers.naver.com/docs/serviceapi/search/blog/blog.md</x:v>
      </x:c>
      <x:c r="U227" s="4" t="str">
        <x:v>2026-08-05~2026-09-03</x:v>
      </x:c>
      <x:c r="V227" s="4" t="str"/>
    </x:row>
    <x:row r="228" ht="25" customHeight="1">
      <x:c r="A228" s="4" t="str">
        <x:v>K0224</x:v>
      </x:c>
      <x:c r="B228" s="4" t="str">
        <x:v>리빙</x:v>
      </x:c>
      <x:c r="C228" s="4" t="n">
        <x:v>24</x:v>
      </x:c>
      <x:c r="D228" s="4" t="str">
        <x:v>녹제거방법</x:v>
      </x:c>
      <x:c r="E228" s="4" t="str">
        <x:v>세부 검색어</x:v>
      </x:c>
      <x:c r="F228" s="4" t="n">
        <x:v>700</x:v>
      </x:c>
      <x:c r="G228" s="4" t="n">
        <x:v>7610</x:v>
      </x:c>
      <x:c r="H228" s="13" t="n">
        <x:v>700</x:v>
      </x:c>
      <x:c r="I228" s="13" t="n">
        <x:v>700</x:v>
      </x:c>
      <x:c r="J228" s="13" t="n">
        <x:v>7610</x:v>
      </x:c>
      <x:c r="K228" s="13" t="n">
        <x:v>7610</x:v>
      </x:c>
      <x:c r="L228" s="13" t="n">
        <x:f>H228+J228</x:f>
        <x:v>8310</x:v>
      </x:c>
      <x:c r="M228" s="13" t="n">
        <x:f>I228+K228</x:f>
        <x:v>8310</x:v>
      </x:c>
      <x:c r="N228" s="13" t="n">
        <x:v>4902</x:v>
      </x:c>
      <x:c r="O228" s="13" t="n">
        <x:v>85</x:v>
      </x:c>
      <x:c r="P228" s="4" t="str">
        <x:v>수집결과 내 집계</x:v>
      </x:c>
      <x:c r="Q228" s="15" t="n">
        <x:v>46269.34437568287</x:v>
      </x:c>
      <x:c r="R228" s="15" t="n">
        <x:v>46269.351294340275</x:v>
      </x:c>
      <x:c r="S228" s="4" t="str">
        <x:v>https://naver.github.io/searchad-apidoc/</x:v>
      </x:c>
      <x:c r="T228" s="4" t="str">
        <x:v>https://developers.naver.com/docs/serviceapi/search/blog/blog.md</x:v>
      </x:c>
      <x:c r="U228" s="4" t="str">
        <x:v>2026-08-05~2026-09-03</x:v>
      </x:c>
      <x:c r="V228" s="4" t="str"/>
    </x:row>
    <x:row r="229" ht="25" customHeight="1">
      <x:c r="A229" s="4" t="str">
        <x:v>K0225</x:v>
      </x:c>
      <x:c r="B229" s="4" t="str">
        <x:v>리빙</x:v>
      </x:c>
      <x:c r="C229" s="4" t="n">
        <x:v>25</x:v>
      </x:c>
      <x:c r="D229" s="4" t="str">
        <x:v>과탄산소다사용법</x:v>
      </x:c>
      <x:c r="E229" s="4" t="str">
        <x:v>세부 검색어</x:v>
      </x:c>
      <x:c r="F229" s="4" t="n">
        <x:v>630</x:v>
      </x:c>
      <x:c r="G229" s="4" t="n">
        <x:v>7310</x:v>
      </x:c>
      <x:c r="H229" s="13" t="n">
        <x:v>630</x:v>
      </x:c>
      <x:c r="I229" s="13" t="n">
        <x:v>630</x:v>
      </x:c>
      <x:c r="J229" s="13" t="n">
        <x:v>7310</x:v>
      </x:c>
      <x:c r="K229" s="13" t="n">
        <x:v>7310</x:v>
      </x:c>
      <x:c r="L229" s="13" t="n">
        <x:f>H229+J229</x:f>
        <x:v>7940</x:v>
      </x:c>
      <x:c r="M229" s="13" t="n">
        <x:f>I229+K229</x:f>
        <x:v>7940</x:v>
      </x:c>
      <x:c r="N229" s="13" t="n">
        <x:v>3449</x:v>
      </x:c>
      <x:c r="O229" s="13" t="n">
        <x:v>159</x:v>
      </x:c>
      <x:c r="P229" s="4" t="str">
        <x:v>수집결과 내 집계</x:v>
      </x:c>
      <x:c r="Q229" s="15" t="n">
        <x:v>46269.344386655095</x:v>
      </x:c>
      <x:c r="R229" s="15" t="n">
        <x:v>46269.35130195602</x:v>
      </x:c>
      <x:c r="S229" s="4" t="str">
        <x:v>https://naver.github.io/searchad-apidoc/</x:v>
      </x:c>
      <x:c r="T229" s="4" t="str">
        <x:v>https://developers.naver.com/docs/serviceapi/search/blog/blog.md</x:v>
      </x:c>
      <x:c r="U229" s="4" t="str">
        <x:v>2026-08-05~2026-09-03</x:v>
      </x:c>
      <x:c r="V229" s="4" t="str"/>
    </x:row>
    <x:row r="230" ht="25" customHeight="1">
      <x:c r="A230" s="4" t="str">
        <x:v>K0226</x:v>
      </x:c>
      <x:c r="B230" s="4" t="str">
        <x:v>리빙</x:v>
      </x:c>
      <x:c r="C230" s="4" t="n">
        <x:v>26</x:v>
      </x:c>
      <x:c r="D230" s="4" t="str">
        <x:v>전자레인지청소</x:v>
      </x:c>
      <x:c r="E230" s="4" t="str">
        <x:v>세부 검색어</x:v>
      </x:c>
      <x:c r="F230" s="4" t="n">
        <x:v>400</x:v>
      </x:c>
      <x:c r="G230" s="4" t="n">
        <x:v>7190</x:v>
      </x:c>
      <x:c r="H230" s="13" t="n">
        <x:v>400</x:v>
      </x:c>
      <x:c r="I230" s="13" t="n">
        <x:v>400</x:v>
      </x:c>
      <x:c r="J230" s="13" t="n">
        <x:v>7190</x:v>
      </x:c>
      <x:c r="K230" s="13" t="n">
        <x:v>7190</x:v>
      </x:c>
      <x:c r="L230" s="13" t="n">
        <x:f>H230+J230</x:f>
        <x:v>7590</x:v>
      </x:c>
      <x:c r="M230" s="13" t="n">
        <x:f>I230+K230</x:f>
        <x:v>7590</x:v>
      </x:c>
      <x:c r="N230" s="13" t="n">
        <x:v>13098</x:v>
      </x:c>
      <x:c r="O230" s="13" t="n">
        <x:v>630</x:v>
      </x:c>
      <x:c r="P230" s="4" t="str">
        <x:v>수집결과 내 집계</x:v>
      </x:c>
      <x:c r="Q230" s="15" t="n">
        <x:v>46269.344386655095</x:v>
      </x:c>
      <x:c r="R230" s="15" t="n">
        <x:v>46269.351328680554</x:v>
      </x:c>
      <x:c r="S230" s="4" t="str">
        <x:v>https://naver.github.io/searchad-apidoc/</x:v>
      </x:c>
      <x:c r="T230" s="4" t="str">
        <x:v>https://developers.naver.com/docs/serviceapi/search/blog/blog.md</x:v>
      </x:c>
      <x:c r="U230" s="4" t="str">
        <x:v>2026-08-05~2026-09-03</x:v>
      </x:c>
      <x:c r="V230" s="4" t="str"/>
    </x:row>
    <x:row r="231" ht="25" customHeight="1">
      <x:c r="A231" s="4" t="str">
        <x:v>K0227</x:v>
      </x:c>
      <x:c r="B231" s="4" t="str">
        <x:v>리빙</x:v>
      </x:c>
      <x:c r="C231" s="4" t="n">
        <x:v>27</x:v>
      </x:c>
      <x:c r="D231" s="4" t="str">
        <x:v>주방후드청소</x:v>
      </x:c>
      <x:c r="E231" s="4" t="str">
        <x:v>세부 검색어</x:v>
      </x:c>
      <x:c r="F231" s="4" t="n">
        <x:v>700</x:v>
      </x:c>
      <x:c r="G231" s="4" t="n">
        <x:v>6780</x:v>
      </x:c>
      <x:c r="H231" s="13" t="n">
        <x:v>700</x:v>
      </x:c>
      <x:c r="I231" s="13" t="n">
        <x:v>700</x:v>
      </x:c>
      <x:c r="J231" s="13" t="n">
        <x:v>6780</x:v>
      </x:c>
      <x:c r="K231" s="13" t="n">
        <x:v>6780</x:v>
      </x:c>
      <x:c r="L231" s="13" t="n">
        <x:f>H231+J231</x:f>
        <x:v>7480</x:v>
      </x:c>
      <x:c r="M231" s="13" t="n">
        <x:f>I231+K231</x:f>
        <x:v>7480</x:v>
      </x:c>
      <x:c r="N231" s="13" t="n">
        <x:v>57168</x:v>
      </x:c>
      <x:c r="O231" s="13" t="n">
        <x:v>987</x:v>
      </x:c>
      <x:c r="P231" s="4" t="str">
        <x:v>이상(하한)</x:v>
      </x:c>
      <x:c r="Q231" s="15" t="n">
        <x:v>46269.344386655095</x:v>
      </x:c>
      <x:c r="R231" s="15" t="n">
        <x:v>46269.351363738424</x:v>
      </x:c>
      <x:c r="S231" s="4" t="str">
        <x:v>https://naver.github.io/searchad-apidoc/</x:v>
      </x:c>
      <x:c r="T231" s="4" t="str">
        <x:v>https://developers.naver.com/docs/serviceapi/search/blog/blog.md</x:v>
      </x:c>
      <x:c r="U231" s="4" t="str">
        <x:v>2026-08-05~2026-09-03</x:v>
      </x:c>
      <x:c r="V231" s="4" t="str"/>
    </x:row>
    <x:row r="232" ht="25" customHeight="1">
      <x:c r="A232" s="4" t="str">
        <x:v>K0228</x:v>
      </x:c>
      <x:c r="B232" s="4" t="str">
        <x:v>리빙</x:v>
      </x:c>
      <x:c r="C232" s="4" t="n">
        <x:v>28</x:v>
      </x:c>
      <x:c r="D232" s="4" t="str">
        <x:v>실외기청소</x:v>
      </x:c>
      <x:c r="E232" s="4" t="str">
        <x:v>세부 검색어</x:v>
      </x:c>
      <x:c r="F232" s="4" t="n">
        <x:v>870</x:v>
      </x:c>
      <x:c r="G232" s="4" t="n">
        <x:v>6510</x:v>
      </x:c>
      <x:c r="H232" s="13" t="n">
        <x:v>870</x:v>
      </x:c>
      <x:c r="I232" s="13" t="n">
        <x:v>870</x:v>
      </x:c>
      <x:c r="J232" s="13" t="n">
        <x:v>6510</x:v>
      </x:c>
      <x:c r="K232" s="13" t="n">
        <x:v>6510</x:v>
      </x:c>
      <x:c r="L232" s="13" t="n">
        <x:f>H232+J232</x:f>
        <x:v>7380</x:v>
      </x:c>
      <x:c r="M232" s="13" t="n">
        <x:f>I232+K232</x:f>
        <x:v>7380</x:v>
      </x:c>
      <x:c r="N232" s="13" t="n">
        <x:v>31735</x:v>
      </x:c>
      <x:c r="O232" s="13" t="n">
        <x:v>996</x:v>
      </x:c>
      <x:c r="P232" s="4" t="str">
        <x:v>이상(하한)</x:v>
      </x:c>
      <x:c r="Q232" s="15" t="n">
        <x:v>46269.344386655095</x:v>
      </x:c>
      <x:c r="R232" s="15" t="n">
        <x:v>46269.351383900466</x:v>
      </x:c>
      <x:c r="S232" s="4" t="str">
        <x:v>https://naver.github.io/searchad-apidoc/</x:v>
      </x:c>
      <x:c r="T232" s="4" t="str">
        <x:v>https://developers.naver.com/docs/serviceapi/search/blog/blog.md</x:v>
      </x:c>
      <x:c r="U232" s="4" t="str">
        <x:v>2026-08-05~2026-09-03</x:v>
      </x:c>
      <x:c r="V232" s="4" t="str"/>
    </x:row>
    <x:row r="233" ht="25" customHeight="1">
      <x:c r="A233" s="4" t="str">
        <x:v>K0229</x:v>
      </x:c>
      <x:c r="B233" s="4" t="str">
        <x:v>리빙</x:v>
      </x:c>
      <x:c r="C233" s="4" t="n">
        <x:v>29</x:v>
      </x:c>
      <x:c r="D233" s="4" t="str">
        <x:v>에어컨청소비용</x:v>
      </x:c>
      <x:c r="E233" s="4" t="str">
        <x:v>세부 검색어</x:v>
      </x:c>
      <x:c r="F233" s="4" t="n">
        <x:v>850</x:v>
      </x:c>
      <x:c r="G233" s="4" t="n">
        <x:v>6350</x:v>
      </x:c>
      <x:c r="H233" s="13" t="n">
        <x:v>850</x:v>
      </x:c>
      <x:c r="I233" s="13" t="n">
        <x:v>850</x:v>
      </x:c>
      <x:c r="J233" s="13" t="n">
        <x:v>6350</x:v>
      </x:c>
      <x:c r="K233" s="13" t="n">
        <x:v>6350</x:v>
      </x:c>
      <x:c r="L233" s="13" t="n">
        <x:f>H233+J233</x:f>
        <x:v>7200</x:v>
      </x:c>
      <x:c r="M233" s="13" t="n">
        <x:f>I233+K233</x:f>
        <x:v>7200</x:v>
      </x:c>
      <x:c r="N233" s="13" t="n">
        <x:v>31182</x:v>
      </x:c>
      <x:c r="O233" s="13" t="n">
        <x:v>499</x:v>
      </x:c>
      <x:c r="P233" s="4" t="str">
        <x:v>수집결과 내 집계</x:v>
      </x:c>
      <x:c r="Q233" s="15" t="n">
        <x:v>46269.344386655095</x:v>
      </x:c>
      <x:c r="R233" s="15" t="n">
        <x:v>46269.351360416666</x:v>
      </x:c>
      <x:c r="S233" s="4" t="str">
        <x:v>https://naver.github.io/searchad-apidoc/</x:v>
      </x:c>
      <x:c r="T233" s="4" t="str">
        <x:v>https://developers.naver.com/docs/serviceapi/search/blog/blog.md</x:v>
      </x:c>
      <x:c r="U233" s="4" t="str">
        <x:v>2026-08-05~2026-09-03</x:v>
      </x:c>
      <x:c r="V233" s="4" t="str"/>
    </x:row>
    <x:row r="234" ht="25" customHeight="1">
      <x:c r="A234" s="4" t="str">
        <x:v>K0230</x:v>
      </x:c>
      <x:c r="B234" s="4" t="str">
        <x:v>리빙</x:v>
      </x:c>
      <x:c r="C234" s="4" t="n">
        <x:v>30</x:v>
      </x:c>
      <x:c r="D234" s="4" t="str">
        <x:v>구연산사용법</x:v>
      </x:c>
      <x:c r="E234" s="4" t="str">
        <x:v>세부 검색어</x:v>
      </x:c>
      <x:c r="F234" s="4" t="n">
        <x:v>390</x:v>
      </x:c>
      <x:c r="G234" s="4" t="n">
        <x:v>6760</x:v>
      </x:c>
      <x:c r="H234" s="13" t="n">
        <x:v>390</x:v>
      </x:c>
      <x:c r="I234" s="13" t="n">
        <x:v>390</x:v>
      </x:c>
      <x:c r="J234" s="13" t="n">
        <x:v>6760</x:v>
      </x:c>
      <x:c r="K234" s="13" t="n">
        <x:v>6760</x:v>
      </x:c>
      <x:c r="L234" s="13" t="n">
        <x:f>H234+J234</x:f>
        <x:v>7150</x:v>
      </x:c>
      <x:c r="M234" s="13" t="n">
        <x:f>I234+K234</x:f>
        <x:v>7150</x:v>
      </x:c>
      <x:c r="N234" s="13" t="n">
        <x:v>2431</x:v>
      </x:c>
      <x:c r="O234" s="13" t="n">
        <x:v>78</x:v>
      </x:c>
      <x:c r="P234" s="4" t="str">
        <x:v>수집결과 내 집계</x:v>
      </x:c>
      <x:c r="Q234" s="15" t="n">
        <x:v>46269.34438106482</x:v>
      </x:c>
      <x:c r="R234" s="15" t="n">
        <x:v>46269.35136521991</x:v>
      </x:c>
      <x:c r="S234" s="4" t="str">
        <x:v>https://naver.github.io/searchad-apidoc/</x:v>
      </x:c>
      <x:c r="T234" s="4" t="str">
        <x:v>https://developers.naver.com/docs/serviceapi/search/blog/blog.md</x:v>
      </x:c>
      <x:c r="U234" s="4" t="str">
        <x:v>2026-08-05~2026-09-03</x:v>
      </x:c>
      <x:c r="V234" s="4" t="str"/>
    </x:row>
    <x:row r="235" ht="25" customHeight="1">
      <x:c r="A235" s="4" t="str">
        <x:v>K0231</x:v>
      </x:c>
      <x:c r="B235" s="4" t="str">
        <x:v>리빙</x:v>
      </x:c>
      <x:c r="C235" s="4" t="n">
        <x:v>31</x:v>
      </x:c>
      <x:c r="D235" s="4" t="str">
        <x:v>에어컨실외기청소</x:v>
      </x:c>
      <x:c r="E235" s="4" t="str">
        <x:v>세부 검색어</x:v>
      </x:c>
      <x:c r="F235" s="4" t="n">
        <x:v>910</x:v>
      </x:c>
      <x:c r="G235" s="4" t="n">
        <x:v>5930</x:v>
      </x:c>
      <x:c r="H235" s="13" t="n">
        <x:v>910</x:v>
      </x:c>
      <x:c r="I235" s="13" t="n">
        <x:v>910</x:v>
      </x:c>
      <x:c r="J235" s="13" t="n">
        <x:v>5930</x:v>
      </x:c>
      <x:c r="K235" s="13" t="n">
        <x:v>5930</x:v>
      </x:c>
      <x:c r="L235" s="13" t="n">
        <x:f>H235+J235</x:f>
        <x:v>6840</x:v>
      </x:c>
      <x:c r="M235" s="13" t="n">
        <x:f>I235+K235</x:f>
        <x:v>6840</x:v>
      </x:c>
      <x:c r="N235" s="13" t="n">
        <x:v>17396</x:v>
      </x:c>
      <x:c r="O235" s="13" t="n">
        <x:v>511</x:v>
      </x:c>
      <x:c r="P235" s="4" t="str">
        <x:v>수집결과 내 집계</x:v>
      </x:c>
      <x:c r="Q235" s="15" t="n">
        <x:v>46269.344386655095</x:v>
      </x:c>
      <x:c r="R235" s="15" t="n">
        <x:v>46269.351394375</x:v>
      </x:c>
      <x:c r="S235" s="4" t="str">
        <x:v>https://naver.github.io/searchad-apidoc/</x:v>
      </x:c>
      <x:c r="T235" s="4" t="str">
        <x:v>https://developers.naver.com/docs/serviceapi/search/blog/blog.md</x:v>
      </x:c>
      <x:c r="U235" s="4" t="str">
        <x:v>2026-08-05~2026-09-03</x:v>
      </x:c>
      <x:c r="V235" s="4" t="str"/>
    </x:row>
    <x:row r="236" ht="25" customHeight="1">
      <x:c r="A236" s="4" t="str">
        <x:v>K0232</x:v>
      </x:c>
      <x:c r="B236" s="4" t="str">
        <x:v>리빙</x:v>
      </x:c>
      <x:c r="C236" s="4" t="n">
        <x:v>32</x:v>
      </x:c>
      <x:c r="D236" s="4" t="str">
        <x:v>스티로폼분리수거</x:v>
      </x:c>
      <x:c r="E236" s="4" t="str">
        <x:v>세부 검색어</x:v>
      </x:c>
      <x:c r="F236" s="4" t="n">
        <x:v>580</x:v>
      </x:c>
      <x:c r="G236" s="4" t="n">
        <x:v>5950</x:v>
      </x:c>
      <x:c r="H236" s="13" t="n">
        <x:v>580</x:v>
      </x:c>
      <x:c r="I236" s="13" t="n">
        <x:v>580</x:v>
      </x:c>
      <x:c r="J236" s="13" t="n">
        <x:v>5950</x:v>
      </x:c>
      <x:c r="K236" s="13" t="n">
        <x:v>5950</x:v>
      </x:c>
      <x:c r="L236" s="13" t="n">
        <x:f>H236+J236</x:f>
        <x:v>6530</x:v>
      </x:c>
      <x:c r="M236" s="13" t="n">
        <x:f>I236+K236</x:f>
        <x:v>6530</x:v>
      </x:c>
      <x:c r="N236" s="13" t="n">
        <x:v>1818</x:v>
      </x:c>
      <x:c r="O236" s="13" t="n">
        <x:v>40</x:v>
      </x:c>
      <x:c r="P236" s="4" t="str">
        <x:v>수집결과 내 집계</x:v>
      </x:c>
      <x:c r="Q236" s="15" t="n">
        <x:v>46269.34439237269</x:v>
      </x:c>
      <x:c r="R236" s="15" t="n">
        <x:v>46269.35136991898</x:v>
      </x:c>
      <x:c r="S236" s="4" t="str">
        <x:v>https://naver.github.io/searchad-apidoc/</x:v>
      </x:c>
      <x:c r="T236" s="4" t="str">
        <x:v>https://developers.naver.com/docs/serviceapi/search/blog/blog.md</x:v>
      </x:c>
      <x:c r="U236" s="4" t="str">
        <x:v>2026-08-05~2026-09-03</x:v>
      </x:c>
      <x:c r="V236" s="4" t="str"/>
    </x:row>
    <x:row r="237" ht="25" customHeight="1">
      <x:c r="A237" s="4" t="str">
        <x:v>K0233</x:v>
      </x:c>
      <x:c r="B237" s="4" t="str">
        <x:v>리빙</x:v>
      </x:c>
      <x:c r="C237" s="4" t="n">
        <x:v>33</x:v>
      </x:c>
      <x:c r="D237" s="4" t="str">
        <x:v>시스템에어컨청소</x:v>
      </x:c>
      <x:c r="E237" s="4" t="str">
        <x:v>세부 검색어</x:v>
      </x:c>
      <x:c r="F237" s="4" t="n">
        <x:v>1290</x:v>
      </x:c>
      <x:c r="G237" s="4" t="n">
        <x:v>4870</x:v>
      </x:c>
      <x:c r="H237" s="13" t="n">
        <x:v>1290</x:v>
      </x:c>
      <x:c r="I237" s="13" t="n">
        <x:v>1290</x:v>
      </x:c>
      <x:c r="J237" s="13" t="n">
        <x:v>4870</x:v>
      </x:c>
      <x:c r="K237" s="13" t="n">
        <x:v>4870</x:v>
      </x:c>
      <x:c r="L237" s="13" t="n">
        <x:f>H237+J237</x:f>
        <x:v>6160</x:v>
      </x:c>
      <x:c r="M237" s="13" t="n">
        <x:f>I237+K237</x:f>
        <x:v>6160</x:v>
      </x:c>
      <x:c r="N237" s="13" t="n">
        <x:v>74367</x:v>
      </x:c>
      <x:c r="O237" s="13" t="n">
        <x:v>995</x:v>
      </x:c>
      <x:c r="P237" s="4" t="str">
        <x:v>이상(하한)</x:v>
      </x:c>
      <x:c r="Q237" s="15" t="n">
        <x:v>46269.344386655095</x:v>
      </x:c>
      <x:c r="R237" s="15" t="n">
        <x:v>46269.3514319213</x:v>
      </x:c>
      <x:c r="S237" s="4" t="str">
        <x:v>https://naver.github.io/searchad-apidoc/</x:v>
      </x:c>
      <x:c r="T237" s="4" t="str">
        <x:v>https://developers.naver.com/docs/serviceapi/search/blog/blog.md</x:v>
      </x:c>
      <x:c r="U237" s="4" t="str">
        <x:v>2026-08-05~2026-09-03</x:v>
      </x:c>
      <x:c r="V237" s="4" t="str"/>
    </x:row>
    <x:row r="238" ht="25" customHeight="1">
      <x:c r="A238" s="4" t="str">
        <x:v>K0234</x:v>
      </x:c>
      <x:c r="B238" s="4" t="str">
        <x:v>리빙</x:v>
      </x:c>
      <x:c r="C238" s="4" t="n">
        <x:v>34</x:v>
      </x:c>
      <x:c r="D238" s="4" t="str">
        <x:v>벽걸이에어컨셀프청소</x:v>
      </x:c>
      <x:c r="E238" s="4" t="str">
        <x:v>세부 검색어</x:v>
      </x:c>
      <x:c r="F238" s="4" t="n">
        <x:v>590</x:v>
      </x:c>
      <x:c r="G238" s="4" t="n">
        <x:v>5480</x:v>
      </x:c>
      <x:c r="H238" s="13" t="n">
        <x:v>590</x:v>
      </x:c>
      <x:c r="I238" s="13" t="n">
        <x:v>590</x:v>
      </x:c>
      <x:c r="J238" s="13" t="n">
        <x:v>5480</x:v>
      </x:c>
      <x:c r="K238" s="13" t="n">
        <x:v>5480</x:v>
      </x:c>
      <x:c r="L238" s="13" t="n">
        <x:f>H238+J238</x:f>
        <x:v>6070</x:v>
      </x:c>
      <x:c r="M238" s="13" t="n">
        <x:f>I238+K238</x:f>
        <x:v>6070</x:v>
      </x:c>
      <x:c r="N238" s="13" t="n">
        <x:v>3575</x:v>
      </x:c>
      <x:c r="O238" s="13" t="n">
        <x:v>122</x:v>
      </x:c>
      <x:c r="P238" s="4" t="str">
        <x:v>수집결과 내 집계</x:v>
      </x:c>
      <x:c r="Q238" s="15" t="n">
        <x:v>46269.344386655095</x:v>
      </x:c>
      <x:c r="R238" s="15" t="n">
        <x:v>46269.35139649305</x:v>
      </x:c>
      <x:c r="S238" s="4" t="str">
        <x:v>https://naver.github.io/searchad-apidoc/</x:v>
      </x:c>
      <x:c r="T238" s="4" t="str">
        <x:v>https://developers.naver.com/docs/serviceapi/search/blog/blog.md</x:v>
      </x:c>
      <x:c r="U238" s="4" t="str">
        <x:v>2026-08-05~2026-09-03</x:v>
      </x:c>
      <x:c r="V238" s="4" t="str"/>
    </x:row>
    <x:row r="239" ht="25" customHeight="1">
      <x:c r="A239" s="4" t="str">
        <x:v>K0235</x:v>
      </x:c>
      <x:c r="B239" s="4" t="str">
        <x:v>리빙</x:v>
      </x:c>
      <x:c r="C239" s="4" t="n">
        <x:v>35</x:v>
      </x:c>
      <x:c r="D239" s="4" t="str">
        <x:v>베이킹소다사용법</x:v>
      </x:c>
      <x:c r="E239" s="4" t="str">
        <x:v>세부 검색어</x:v>
      </x:c>
      <x:c r="F239" s="4" t="n">
        <x:v>400</x:v>
      </x:c>
      <x:c r="G239" s="4" t="n">
        <x:v>5440</x:v>
      </x:c>
      <x:c r="H239" s="13" t="n">
        <x:v>400</x:v>
      </x:c>
      <x:c r="I239" s="13" t="n">
        <x:v>400</x:v>
      </x:c>
      <x:c r="J239" s="13" t="n">
        <x:v>5440</x:v>
      </x:c>
      <x:c r="K239" s="13" t="n">
        <x:v>5440</x:v>
      </x:c>
      <x:c r="L239" s="13" t="n">
        <x:f>H239+J239</x:f>
        <x:v>5840</x:v>
      </x:c>
      <x:c r="M239" s="13" t="n">
        <x:f>I239+K239</x:f>
        <x:v>5840</x:v>
      </x:c>
      <x:c r="N239" s="13" t="n">
        <x:v>3322</x:v>
      </x:c>
      <x:c r="O239" s="13" t="n">
        <x:v>147</x:v>
      </x:c>
      <x:c r="P239" s="4" t="str">
        <x:v>수집결과 내 집계</x:v>
      </x:c>
      <x:c r="Q239" s="15" t="n">
        <x:v>46269.344386655095</x:v>
      </x:c>
      <x:c r="R239" s="15" t="n">
        <x:v>46269.351403229164</x:v>
      </x:c>
      <x:c r="S239" s="4" t="str">
        <x:v>https://naver.github.io/searchad-apidoc/</x:v>
      </x:c>
      <x:c r="T239" s="4" t="str">
        <x:v>https://developers.naver.com/docs/serviceapi/search/blog/blog.md</x:v>
      </x:c>
      <x:c r="U239" s="4" t="str">
        <x:v>2026-08-05~2026-09-03</x:v>
      </x:c>
      <x:c r="V239" s="4" t="str"/>
    </x:row>
    <x:row r="240" ht="25" customHeight="1">
      <x:c r="A240" s="4" t="str">
        <x:v>K0236</x:v>
      </x:c>
      <x:c r="B240" s="4" t="str">
        <x:v>리빙</x:v>
      </x:c>
      <x:c r="C240" s="4" t="n">
        <x:v>36</x:v>
      </x:c>
      <x:c r="D240" s="4" t="str">
        <x:v>화장실하수구냄새</x:v>
      </x:c>
      <x:c r="E240" s="4" t="str">
        <x:v>세부 검색어</x:v>
      </x:c>
      <x:c r="F240" s="4" t="n">
        <x:v>550</x:v>
      </x:c>
      <x:c r="G240" s="4" t="n">
        <x:v>5260</x:v>
      </x:c>
      <x:c r="H240" s="13" t="n">
        <x:v>550</x:v>
      </x:c>
      <x:c r="I240" s="13" t="n">
        <x:v>550</x:v>
      </x:c>
      <x:c r="J240" s="13" t="n">
        <x:v>5260</x:v>
      </x:c>
      <x:c r="K240" s="13" t="n">
        <x:v>5260</x:v>
      </x:c>
      <x:c r="L240" s="13" t="n">
        <x:f>H240+J240</x:f>
        <x:v>5810</x:v>
      </x:c>
      <x:c r="M240" s="13" t="n">
        <x:f>I240+K240</x:f>
        <x:v>5810</x:v>
      </x:c>
      <x:c r="N240" s="13" t="n">
        <x:v>125715</x:v>
      </x:c>
      <x:c r="O240" s="13" t="n">
        <x:v>985</x:v>
      </x:c>
      <x:c r="P240" s="4" t="str">
        <x:v>이상(하한)</x:v>
      </x:c>
      <x:c r="Q240" s="15" t="n">
        <x:v>46269.34437568287</x:v>
      </x:c>
      <x:c r="R240" s="15" t="n">
        <x:v>46269.35146582176</x:v>
      </x:c>
      <x:c r="S240" s="4" t="str">
        <x:v>https://naver.github.io/searchad-apidoc/</x:v>
      </x:c>
      <x:c r="T240" s="4" t="str">
        <x:v>https://developers.naver.com/docs/serviceapi/search/blog/blog.md</x:v>
      </x:c>
      <x:c r="U240" s="4" t="str">
        <x:v>2026-08-05~2026-09-03</x:v>
      </x:c>
      <x:c r="V240" s="4" t="str"/>
    </x:row>
    <x:row r="241" ht="25" customHeight="1">
      <x:c r="A241" s="4" t="str">
        <x:v>K0237</x:v>
      </x:c>
      <x:c r="B241" s="4" t="str">
        <x:v>리빙</x:v>
      </x:c>
      <x:c r="C241" s="4" t="n">
        <x:v>37</x:v>
      </x:c>
      <x:c r="D241" s="4" t="str">
        <x:v>창틀청소</x:v>
      </x:c>
      <x:c r="E241" s="4" t="str">
        <x:v>세부 검색어</x:v>
      </x:c>
      <x:c r="F241" s="4" t="n">
        <x:v>860</x:v>
      </x:c>
      <x:c r="G241" s="4" t="n">
        <x:v>4920</x:v>
      </x:c>
      <x:c r="H241" s="13" t="n">
        <x:v>860</x:v>
      </x:c>
      <x:c r="I241" s="13" t="n">
        <x:v>860</x:v>
      </x:c>
      <x:c r="J241" s="13" t="n">
        <x:v>4920</x:v>
      </x:c>
      <x:c r="K241" s="13" t="n">
        <x:v>4920</x:v>
      </x:c>
      <x:c r="L241" s="13" t="n">
        <x:f>H241+J241</x:f>
        <x:v>5780</x:v>
      </x:c>
      <x:c r="M241" s="13" t="n">
        <x:f>I241+K241</x:f>
        <x:v>5780</x:v>
      </x:c>
      <x:c r="N241" s="13" t="n">
        <x:v>128882</x:v>
      </x:c>
      <x:c r="O241" s="13" t="n">
        <x:v>911</x:v>
      </x:c>
      <x:c r="P241" s="4" t="str">
        <x:v>이상(하한)</x:v>
      </x:c>
      <x:c r="Q241" s="15" t="n">
        <x:v>46269.34437568287</x:v>
      </x:c>
      <x:c r="R241" s="15" t="n">
        <x:v>46269.351471319445</x:v>
      </x:c>
      <x:c r="S241" s="4" t="str">
        <x:v>https://naver.github.io/searchad-apidoc/</x:v>
      </x:c>
      <x:c r="T241" s="4" t="str">
        <x:v>https://developers.naver.com/docs/serviceapi/search/blog/blog.md</x:v>
      </x:c>
      <x:c r="U241" s="4" t="str">
        <x:v>2026-08-05~2026-09-03</x:v>
      </x:c>
      <x:c r="V241" s="4" t="str"/>
    </x:row>
    <x:row r="242" ht="25" customHeight="1">
      <x:c r="A242" s="4" t="str">
        <x:v>K0238</x:v>
      </x:c>
      <x:c r="B242" s="4" t="str">
        <x:v>리빙</x:v>
      </x:c>
      <x:c r="C242" s="4" t="n">
        <x:v>38</x:v>
      </x:c>
      <x:c r="D242" s="4" t="str">
        <x:v>결로현상</x:v>
      </x:c>
      <x:c r="E242" s="4" t="str">
        <x:v>세부 검색어</x:v>
      </x:c>
      <x:c r="F242" s="4" t="n">
        <x:v>1280</x:v>
      </x:c>
      <x:c r="G242" s="4" t="n">
        <x:v>4490</x:v>
      </x:c>
      <x:c r="H242" s="13" t="n">
        <x:v>1280</x:v>
      </x:c>
      <x:c r="I242" s="13" t="n">
        <x:v>1280</x:v>
      </x:c>
      <x:c r="J242" s="13" t="n">
        <x:v>4490</x:v>
      </x:c>
      <x:c r="K242" s="13" t="n">
        <x:v>4490</x:v>
      </x:c>
      <x:c r="L242" s="13" t="n">
        <x:f>H242+J242</x:f>
        <x:v>5770</x:v>
      </x:c>
      <x:c r="M242" s="13" t="n">
        <x:f>I242+K242</x:f>
        <x:v>5770</x:v>
      </x:c>
      <x:c r="N242" s="13" t="n">
        <x:v>51798</x:v>
      </x:c>
      <x:c r="O242" s="13" t="n">
        <x:v>990</x:v>
      </x:c>
      <x:c r="P242" s="4" t="str">
        <x:v>이상(하한)</x:v>
      </x:c>
      <x:c r="Q242" s="15" t="n">
        <x:v>46269.34438106482</x:v>
      </x:c>
      <x:c r="R242" s="15" t="n">
        <x:v>46269.35152459491</x:v>
      </x:c>
      <x:c r="S242" s="4" t="str">
        <x:v>https://naver.github.io/searchad-apidoc/</x:v>
      </x:c>
      <x:c r="T242" s="4" t="str">
        <x:v>https://developers.naver.com/docs/serviceapi/search/blog/blog.md</x:v>
      </x:c>
      <x:c r="U242" s="4" t="str">
        <x:v>2026-08-05~2026-09-03</x:v>
      </x:c>
      <x:c r="V242" s="4" t="str"/>
    </x:row>
    <x:row r="243" ht="25" customHeight="1">
      <x:c r="A243" s="4" t="str">
        <x:v>K0239</x:v>
      </x:c>
      <x:c r="B243" s="4" t="str">
        <x:v>리빙</x:v>
      </x:c>
      <x:c r="C243" s="4" t="n">
        <x:v>39</x:v>
      </x:c>
      <x:c r="D243" s="4" t="str">
        <x:v>에어컨곰팡이제거</x:v>
      </x:c>
      <x:c r="E243" s="4" t="str">
        <x:v>세부 검색어</x:v>
      </x:c>
      <x:c r="F243" s="4" t="n">
        <x:v>480</x:v>
      </x:c>
      <x:c r="G243" s="4" t="n">
        <x:v>5280</x:v>
      </x:c>
      <x:c r="H243" s="13" t="n">
        <x:v>480</x:v>
      </x:c>
      <x:c r="I243" s="13" t="n">
        <x:v>480</x:v>
      </x:c>
      <x:c r="J243" s="13" t="n">
        <x:v>5280</x:v>
      </x:c>
      <x:c r="K243" s="13" t="n">
        <x:v>5280</x:v>
      </x:c>
      <x:c r="L243" s="13" t="n">
        <x:f>H243+J243</x:f>
        <x:v>5760</x:v>
      </x:c>
      <x:c r="M243" s="13" t="n">
        <x:f>I243+K243</x:f>
        <x:v>5760</x:v>
      </x:c>
      <x:c r="N243" s="13" t="n">
        <x:v>19663</x:v>
      </x:c>
      <x:c r="O243" s="13" t="n">
        <x:v>287</x:v>
      </x:c>
      <x:c r="P243" s="4" t="str">
        <x:v>수집결과 내 집계</x:v>
      </x:c>
      <x:c r="Q243" s="15" t="n">
        <x:v>46269.344386655095</x:v>
      </x:c>
      <x:c r="R243" s="15" t="n">
        <x:v>46269.35148946759</x:v>
      </x:c>
      <x:c r="S243" s="4" t="str">
        <x:v>https://naver.github.io/searchad-apidoc/</x:v>
      </x:c>
      <x:c r="T243" s="4" t="str">
        <x:v>https://developers.naver.com/docs/serviceapi/search/blog/blog.md</x:v>
      </x:c>
      <x:c r="U243" s="4" t="str">
        <x:v>2026-08-05~2026-09-03</x:v>
      </x:c>
      <x:c r="V243" s="4" t="str"/>
    </x:row>
    <x:row r="244" ht="25" customHeight="1">
      <x:c r="A244" s="4" t="str">
        <x:v>K0240</x:v>
      </x:c>
      <x:c r="B244" s="4" t="str">
        <x:v>리빙</x:v>
      </x:c>
      <x:c r="C244" s="4" t="n">
        <x:v>40</x:v>
      </x:c>
      <x:c r="D244" s="4" t="str">
        <x:v>폐가전수거</x:v>
      </x:c>
      <x:c r="E244" s="4" t="str">
        <x:v>세부 검색어</x:v>
      </x:c>
      <x:c r="F244" s="4" t="n">
        <x:v>1450</x:v>
      </x:c>
      <x:c r="G244" s="4" t="n">
        <x:v>4300</x:v>
      </x:c>
      <x:c r="H244" s="13" t="n">
        <x:v>1450</x:v>
      </x:c>
      <x:c r="I244" s="13" t="n">
        <x:v>1450</x:v>
      </x:c>
      <x:c r="J244" s="13" t="n">
        <x:v>4300</x:v>
      </x:c>
      <x:c r="K244" s="13" t="n">
        <x:v>4300</x:v>
      </x:c>
      <x:c r="L244" s="13" t="n">
        <x:f>H244+J244</x:f>
        <x:v>5750</x:v>
      </x:c>
      <x:c r="M244" s="13" t="n">
        <x:f>I244+K244</x:f>
        <x:v>5750</x:v>
      </x:c>
      <x:c r="N244" s="13" t="n">
        <x:v>73040</x:v>
      </x:c>
      <x:c r="O244" s="13" t="n">
        <x:v>997</x:v>
      </x:c>
      <x:c r="P244" s="4" t="str">
        <x:v>이상(하한)</x:v>
      </x:c>
      <x:c r="Q244" s="15" t="n">
        <x:v>46269.34439237269</x:v>
      </x:c>
      <x:c r="R244" s="15" t="n">
        <x:v>46269.351551782405</x:v>
      </x:c>
      <x:c r="S244" s="4" t="str">
        <x:v>https://naver.github.io/searchad-apidoc/</x:v>
      </x:c>
      <x:c r="T244" s="4" t="str">
        <x:v>https://developers.naver.com/docs/serviceapi/search/blog/blog.md</x:v>
      </x:c>
      <x:c r="U244" s="4" t="str">
        <x:v>2026-08-05~2026-09-03</x:v>
      </x:c>
      <x:c r="V244" s="4" t="str"/>
    </x:row>
    <x:row r="245" ht="25" customHeight="1">
      <x:c r="A245" s="4" t="str">
        <x:v>K0241</x:v>
      </x:c>
      <x:c r="B245" s="4" t="str">
        <x:v>리빙</x:v>
      </x:c>
      <x:c r="C245" s="4" t="n">
        <x:v>41</x:v>
      </x:c>
      <x:c r="D245" s="4" t="str">
        <x:v>집벌레종류</x:v>
      </x:c>
      <x:c r="E245" s="4" t="str">
        <x:v>세부 검색어</x:v>
      </x:c>
      <x:c r="F245" s="4" t="n">
        <x:v>280</x:v>
      </x:c>
      <x:c r="G245" s="4" t="n">
        <x:v>5470</x:v>
      </x:c>
      <x:c r="H245" s="13" t="n">
        <x:v>280</x:v>
      </x:c>
      <x:c r="I245" s="13" t="n">
        <x:v>280</x:v>
      </x:c>
      <x:c r="J245" s="13" t="n">
        <x:v>5470</x:v>
      </x:c>
      <x:c r="K245" s="13" t="n">
        <x:v>5470</x:v>
      </x:c>
      <x:c r="L245" s="13" t="n">
        <x:f>H245+J245</x:f>
        <x:v>5750</x:v>
      </x:c>
      <x:c r="M245" s="13" t="n">
        <x:f>I245+K245</x:f>
        <x:v>5750</x:v>
      </x:c>
      <x:c r="N245" s="13" t="n">
        <x:v>754</x:v>
      </x:c>
      <x:c r="O245" s="13" t="n">
        <x:v>24</x:v>
      </x:c>
      <x:c r="P245" s="4" t="str">
        <x:v>수집결과 내 집계</x:v>
      </x:c>
      <x:c r="Q245" s="15" t="n">
        <x:v>46269.34439237269</x:v>
      </x:c>
      <x:c r="R245" s="15" t="n">
        <x:v>46269.351503067126</x:v>
      </x:c>
      <x:c r="S245" s="4" t="str">
        <x:v>https://naver.github.io/searchad-apidoc/</x:v>
      </x:c>
      <x:c r="T245" s="4" t="str">
        <x:v>https://developers.naver.com/docs/serviceapi/search/blog/blog.md</x:v>
      </x:c>
      <x:c r="U245" s="4" t="str">
        <x:v>2026-08-05~2026-09-03</x:v>
      </x:c>
      <x:c r="V245" s="4" t="str"/>
    </x:row>
    <x:row r="246" ht="25" customHeight="1">
      <x:c r="A246" s="4" t="str">
        <x:v>K0242</x:v>
      </x:c>
      <x:c r="B246" s="4" t="str">
        <x:v>리빙</x:v>
      </x:c>
      <x:c r="C246" s="4" t="n">
        <x:v>42</x:v>
      </x:c>
      <x:c r="D246" s="4" t="str">
        <x:v>주방기름때제거</x:v>
      </x:c>
      <x:c r="E246" s="4" t="str">
        <x:v>세부 검색어</x:v>
      </x:c>
      <x:c r="F246" s="4" t="n">
        <x:v>480</x:v>
      </x:c>
      <x:c r="G246" s="4" t="n">
        <x:v>5260</x:v>
      </x:c>
      <x:c r="H246" s="13" t="n">
        <x:v>480</x:v>
      </x:c>
      <x:c r="I246" s="13" t="n">
        <x:v>480</x:v>
      </x:c>
      <x:c r="J246" s="13" t="n">
        <x:v>5260</x:v>
      </x:c>
      <x:c r="K246" s="13" t="n">
        <x:v>5260</x:v>
      </x:c>
      <x:c r="L246" s="13" t="n">
        <x:f>H246+J246</x:f>
        <x:v>5740</x:v>
      </x:c>
      <x:c r="M246" s="13" t="n">
        <x:f>I246+K246</x:f>
        <x:v>5740</x:v>
      </x:c>
      <x:c r="N246" s="13" t="n">
        <x:v>29131</x:v>
      </x:c>
      <x:c r="O246" s="13" t="n">
        <x:v>932</x:v>
      </x:c>
      <x:c r="P246" s="4" t="str">
        <x:v>수집결과 내 집계</x:v>
      </x:c>
      <x:c r="Q246" s="15" t="n">
        <x:v>46269.344386655095</x:v>
      </x:c>
      <x:c r="R246" s="15" t="n">
        <x:v>46269.35155946759</x:v>
      </x:c>
      <x:c r="S246" s="4" t="str">
        <x:v>https://naver.github.io/searchad-apidoc/</x:v>
      </x:c>
      <x:c r="T246" s="4" t="str">
        <x:v>https://developers.naver.com/docs/serviceapi/search/blog/blog.md</x:v>
      </x:c>
      <x:c r="U246" s="4" t="str">
        <x:v>2026-08-05~2026-09-03</x:v>
      </x:c>
      <x:c r="V246" s="4" t="str"/>
    </x:row>
    <x:row r="247" ht="25" customHeight="1">
      <x:c r="A247" s="4" t="str">
        <x:v>K0243</x:v>
      </x:c>
      <x:c r="B247" s="4" t="str">
        <x:v>리빙</x:v>
      </x:c>
      <x:c r="C247" s="4" t="n">
        <x:v>43</x:v>
      </x:c>
      <x:c r="D247" s="4" t="str">
        <x:v>싱크대배수구교체</x:v>
      </x:c>
      <x:c r="E247" s="4" t="str">
        <x:v>세부 검색어</x:v>
      </x:c>
      <x:c r="F247" s="4" t="n">
        <x:v>910</x:v>
      </x:c>
      <x:c r="G247" s="4" t="n">
        <x:v>4780</x:v>
      </x:c>
      <x:c r="H247" s="13" t="n">
        <x:v>910</x:v>
      </x:c>
      <x:c r="I247" s="13" t="n">
        <x:v>910</x:v>
      </x:c>
      <x:c r="J247" s="13" t="n">
        <x:v>4780</x:v>
      </x:c>
      <x:c r="K247" s="13" t="n">
        <x:v>4780</x:v>
      </x:c>
      <x:c r="L247" s="13" t="n">
        <x:f>H247+J247</x:f>
        <x:v>5690</x:v>
      </x:c>
      <x:c r="M247" s="13" t="n">
        <x:f>I247+K247</x:f>
        <x:v>5690</x:v>
      </x:c>
      <x:c r="N247" s="13" t="n">
        <x:v>77136</x:v>
      </x:c>
      <x:c r="O247" s="13" t="n">
        <x:v>971</x:v>
      </x:c>
      <x:c r="P247" s="4" t="str">
        <x:v>수집결과 내 집계</x:v>
      </x:c>
      <x:c r="Q247" s="15" t="n">
        <x:v>46269.344370833336</x:v>
      </x:c>
      <x:c r="R247" s="15" t="n">
        <x:v>46269.351588020836</x:v>
      </x:c>
      <x:c r="S247" s="4" t="str">
        <x:v>https://naver.github.io/searchad-apidoc/</x:v>
      </x:c>
      <x:c r="T247" s="4" t="str">
        <x:v>https://developers.naver.com/docs/serviceapi/search/blog/blog.md</x:v>
      </x:c>
      <x:c r="U247" s="4" t="str">
        <x:v>2026-08-05~2026-09-03</x:v>
      </x:c>
      <x:c r="V247" s="4" t="str"/>
    </x:row>
    <x:row r="248" ht="25" customHeight="1">
      <x:c r="A248" s="4" t="str">
        <x:v>K0244</x:v>
      </x:c>
      <x:c r="B248" s="4" t="str">
        <x:v>리빙</x:v>
      </x:c>
      <x:c r="C248" s="4" t="n">
        <x:v>44</x:v>
      </x:c>
      <x:c r="D248" s="4" t="str">
        <x:v>에어컨냄새원인</x:v>
      </x:c>
      <x:c r="E248" s="4" t="str">
        <x:v>세부 검색어</x:v>
      </x:c>
      <x:c r="F248" s="4" t="n">
        <x:v>330</x:v>
      </x:c>
      <x:c r="G248" s="4" t="n">
        <x:v>5010</x:v>
      </x:c>
      <x:c r="H248" s="13" t="n">
        <x:v>330</x:v>
      </x:c>
      <x:c r="I248" s="13" t="n">
        <x:v>330</x:v>
      </x:c>
      <x:c r="J248" s="13" t="n">
        <x:v>5010</x:v>
      </x:c>
      <x:c r="K248" s="13" t="n">
        <x:v>5010</x:v>
      </x:c>
      <x:c r="L248" s="13" t="n">
        <x:f>H248+J248</x:f>
        <x:v>5340</x:v>
      </x:c>
      <x:c r="M248" s="13" t="n">
        <x:f>I248+K248</x:f>
        <x:v>5340</x:v>
      </x:c>
      <x:c r="N248" s="13" t="n">
        <x:v>19362</x:v>
      </x:c>
      <x:c r="O248" s="13" t="n">
        <x:v>995</x:v>
      </x:c>
      <x:c r="P248" s="4" t="str">
        <x:v>이상(하한)</x:v>
      </x:c>
      <x:c r="Q248" s="15" t="n">
        <x:v>46269.344386655095</x:v>
      </x:c>
      <x:c r="R248" s="15" t="n">
        <x:v>46269.35160603009</x:v>
      </x:c>
      <x:c r="S248" s="4" t="str">
        <x:v>https://naver.github.io/searchad-apidoc/</x:v>
      </x:c>
      <x:c r="T248" s="4" t="str">
        <x:v>https://developers.naver.com/docs/serviceapi/search/blog/blog.md</x:v>
      </x:c>
      <x:c r="U248" s="4" t="str">
        <x:v>2026-08-05~2026-09-03</x:v>
      </x:c>
      <x:c r="V248" s="4" t="str"/>
    </x:row>
    <x:row r="249" ht="25" customHeight="1">
      <x:c r="A249" s="4" t="str">
        <x:v>K0245</x:v>
      </x:c>
      <x:c r="B249" s="4" t="str">
        <x:v>리빙</x:v>
      </x:c>
      <x:c r="C249" s="4" t="n">
        <x:v>45</x:v>
      </x:c>
      <x:c r="D249" s="4" t="str">
        <x:v>폐가전방문수거</x:v>
      </x:c>
      <x:c r="E249" s="4" t="str">
        <x:v>세부 검색어</x:v>
      </x:c>
      <x:c r="F249" s="4" t="n">
        <x:v>1040</x:v>
      </x:c>
      <x:c r="G249" s="4" t="n">
        <x:v>4130</x:v>
      </x:c>
      <x:c r="H249" s="13" t="n">
        <x:v>1040</x:v>
      </x:c>
      <x:c r="I249" s="13" t="n">
        <x:v>1040</x:v>
      </x:c>
      <x:c r="J249" s="13" t="n">
        <x:v>4130</x:v>
      </x:c>
      <x:c r="K249" s="13" t="n">
        <x:v>4130</x:v>
      </x:c>
      <x:c r="L249" s="13" t="n">
        <x:f>H249+J249</x:f>
        <x:v>5170</x:v>
      </x:c>
      <x:c r="M249" s="13" t="n">
        <x:f>I249+K249</x:f>
        <x:v>5170</x:v>
      </x:c>
      <x:c r="N249" s="13" t="n">
        <x:v>21886</x:v>
      </x:c>
      <x:c r="O249" s="13" t="n">
        <x:v>557</x:v>
      </x:c>
      <x:c r="P249" s="4" t="str">
        <x:v>수집결과 내 집계</x:v>
      </x:c>
      <x:c r="Q249" s="15" t="n">
        <x:v>46269.34439237269</x:v>
      </x:c>
      <x:c r="R249" s="15" t="n">
        <x:v>46269.35158949074</x:v>
      </x:c>
      <x:c r="S249" s="4" t="str">
        <x:v>https://naver.github.io/searchad-apidoc/</x:v>
      </x:c>
      <x:c r="T249" s="4" t="str">
        <x:v>https://developers.naver.com/docs/serviceapi/search/blog/blog.md</x:v>
      </x:c>
      <x:c r="U249" s="4" t="str">
        <x:v>2026-08-05~2026-09-03</x:v>
      </x:c>
      <x:c r="V249" s="4" t="str"/>
    </x:row>
    <x:row r="250" ht="25" customHeight="1">
      <x:c r="A250" s="4" t="str">
        <x:v>K0246</x:v>
      </x:c>
      <x:c r="B250" s="4" t="str">
        <x:v>리빙</x:v>
      </x:c>
      <x:c r="C250" s="4" t="n">
        <x:v>46</x:v>
      </x:c>
      <x:c r="D250" s="4" t="str">
        <x:v>곰팡이제거</x:v>
      </x:c>
      <x:c r="E250" s="4" t="str">
        <x:v>세부 검색어</x:v>
      </x:c>
      <x:c r="F250" s="4" t="n">
        <x:v>890</x:v>
      </x:c>
      <x:c r="G250" s="4" t="n">
        <x:v>3990</x:v>
      </x:c>
      <x:c r="H250" s="13" t="n">
        <x:v>890</x:v>
      </x:c>
      <x:c r="I250" s="13" t="n">
        <x:v>890</x:v>
      </x:c>
      <x:c r="J250" s="13" t="n">
        <x:v>3990</x:v>
      </x:c>
      <x:c r="K250" s="13" t="n">
        <x:v>3990</x:v>
      </x:c>
      <x:c r="L250" s="13" t="n">
        <x:f>H250+J250</x:f>
        <x:v>4880</x:v>
      </x:c>
      <x:c r="M250" s="13" t="n">
        <x:f>I250+K250</x:f>
        <x:v>4880</x:v>
      </x:c>
      <x:c r="N250" s="13" t="n">
        <x:v>203431</x:v>
      </x:c>
      <x:c r="O250" s="13" t="n">
        <x:v>969</x:v>
      </x:c>
      <x:c r="P250" s="4" t="str">
        <x:v>이상(하한)</x:v>
      </x:c>
      <x:c r="Q250" s="15" t="n">
        <x:v>46269.34437568287</x:v>
      </x:c>
      <x:c r="R250" s="15" t="n">
        <x:v>46269.351658645835</x:v>
      </x:c>
      <x:c r="S250" s="4" t="str">
        <x:v>https://naver.github.io/searchad-apidoc/</x:v>
      </x:c>
      <x:c r="T250" s="4" t="str">
        <x:v>https://developers.naver.com/docs/serviceapi/search/blog/blog.md</x:v>
      </x:c>
      <x:c r="U250" s="4" t="str">
        <x:v>2026-08-05~2026-09-03</x:v>
      </x:c>
      <x:c r="V250" s="4" t="str"/>
    </x:row>
    <x:row r="251" ht="25" customHeight="1">
      <x:c r="A251" s="4" t="str">
        <x:v>K0247</x:v>
      </x:c>
      <x:c r="B251" s="4" t="str">
        <x:v>리빙</x:v>
      </x:c>
      <x:c r="C251" s="4" t="n">
        <x:v>47</x:v>
      </x:c>
      <x:c r="D251" s="4" t="str">
        <x:v>싱크대교체</x:v>
      </x:c>
      <x:c r="E251" s="4" t="str">
        <x:v>세부 검색어</x:v>
      </x:c>
      <x:c r="F251" s="4" t="n">
        <x:v>970</x:v>
      </x:c>
      <x:c r="G251" s="4" t="n">
        <x:v>3910</x:v>
      </x:c>
      <x:c r="H251" s="13" t="n">
        <x:v>970</x:v>
      </x:c>
      <x:c r="I251" s="13" t="n">
        <x:v>970</x:v>
      </x:c>
      <x:c r="J251" s="13" t="n">
        <x:v>3910</x:v>
      </x:c>
      <x:c r="K251" s="13" t="n">
        <x:v>3910</x:v>
      </x:c>
      <x:c r="L251" s="13" t="n">
        <x:f>H251+J251</x:f>
        <x:v>4880</x:v>
      </x:c>
      <x:c r="M251" s="13" t="n">
        <x:f>I251+K251</x:f>
        <x:v>4880</x:v>
      </x:c>
      <x:c r="N251" s="13" t="n">
        <x:v>540760</x:v>
      </x:c>
      <x:c r="O251" s="13" t="n">
        <x:v>895</x:v>
      </x:c>
      <x:c r="P251" s="4" t="str">
        <x:v>이상(하한)</x:v>
      </x:c>
      <x:c r="Q251" s="15" t="n">
        <x:v>46269.344386655095</x:v>
      </x:c>
      <x:c r="R251" s="15" t="n">
        <x:v>46269.35166369213</x:v>
      </x:c>
      <x:c r="S251" s="4" t="str">
        <x:v>https://naver.github.io/searchad-apidoc/</x:v>
      </x:c>
      <x:c r="T251" s="4" t="str">
        <x:v>https://developers.naver.com/docs/serviceapi/search/blog/blog.md</x:v>
      </x:c>
      <x:c r="U251" s="4" t="str">
        <x:v>2026-08-05~2026-09-03</x:v>
      </x:c>
      <x:c r="V251" s="4" t="str"/>
    </x:row>
    <x:row r="252" ht="25" customHeight="1">
      <x:c r="A252" s="4" t="str">
        <x:v>K0248</x:v>
      </x:c>
      <x:c r="B252" s="4" t="str">
        <x:v>리빙</x:v>
      </x:c>
      <x:c r="C252" s="4" t="n">
        <x:v>48</x:v>
      </x:c>
      <x:c r="D252" s="4" t="str">
        <x:v>에어컨냄새</x:v>
      </x:c>
      <x:c r="E252" s="4" t="str">
        <x:v>세부 검색어</x:v>
      </x:c>
      <x:c r="F252" s="4" t="n">
        <x:v>610</x:v>
      </x:c>
      <x:c r="G252" s="4" t="n">
        <x:v>4260</x:v>
      </x:c>
      <x:c r="H252" s="13" t="n">
        <x:v>610</x:v>
      </x:c>
      <x:c r="I252" s="13" t="n">
        <x:v>610</x:v>
      </x:c>
      <x:c r="J252" s="13" t="n">
        <x:v>4260</x:v>
      </x:c>
      <x:c r="K252" s="13" t="n">
        <x:v>4260</x:v>
      </x:c>
      <x:c r="L252" s="13" t="n">
        <x:f>H252+J252</x:f>
        <x:v>4870</x:v>
      </x:c>
      <x:c r="M252" s="13" t="n">
        <x:f>I252+K252</x:f>
        <x:v>4870</x:v>
      </x:c>
      <x:c r="N252" s="13" t="n">
        <x:v>356856</x:v>
      </x:c>
      <x:c r="O252" s="13" t="n">
        <x:v>946</x:v>
      </x:c>
      <x:c r="P252" s="4" t="str">
        <x:v>이상(하한)</x:v>
      </x:c>
      <x:c r="Q252" s="15" t="n">
        <x:v>46269.344386655095</x:v>
      </x:c>
      <x:c r="R252" s="15" t="n">
        <x:v>46269.35167748843</x:v>
      </x:c>
      <x:c r="S252" s="4" t="str">
        <x:v>https://naver.github.io/searchad-apidoc/</x:v>
      </x:c>
      <x:c r="T252" s="4" t="str">
        <x:v>https://developers.naver.com/docs/serviceapi/search/blog/blog.md</x:v>
      </x:c>
      <x:c r="U252" s="4" t="str">
        <x:v>2026-08-05~2026-09-03</x:v>
      </x:c>
      <x:c r="V252" s="4" t="str"/>
    </x:row>
    <x:row r="253" ht="25" customHeight="1">
      <x:c r="A253" s="4" t="str">
        <x:v>K0249</x:v>
      </x:c>
      <x:c r="B253" s="4" t="str">
        <x:v>리빙</x:v>
      </x:c>
      <x:c r="C253" s="4" t="n">
        <x:v>49</x:v>
      </x:c>
      <x:c r="D253" s="4" t="str">
        <x:v>에어콘청소</x:v>
      </x:c>
      <x:c r="E253" s="4" t="str">
        <x:v>세부 검색어</x:v>
      </x:c>
      <x:c r="F253" s="4" t="n">
        <x:v>400</x:v>
      </x:c>
      <x:c r="G253" s="4" t="n">
        <x:v>4220</x:v>
      </x:c>
      <x:c r="H253" s="13" t="n">
        <x:v>400</x:v>
      </x:c>
      <x:c r="I253" s="13" t="n">
        <x:v>400</x:v>
      </x:c>
      <x:c r="J253" s="13" t="n">
        <x:v>4220</x:v>
      </x:c>
      <x:c r="K253" s="13" t="n">
        <x:v>4220</x:v>
      </x:c>
      <x:c r="L253" s="13" t="n">
        <x:f>H253+J253</x:f>
        <x:v>4620</x:v>
      </x:c>
      <x:c r="M253" s="13" t="n">
        <x:f>I253+K253</x:f>
        <x:v>4620</x:v>
      </x:c>
      <x:c r="N253" s="13" t="n">
        <x:v>8080</x:v>
      </x:c>
      <x:c r="O253" s="13" t="n">
        <x:v>24</x:v>
      </x:c>
      <x:c r="P253" s="4" t="str">
        <x:v>수집결과 내 집계</x:v>
      </x:c>
      <x:c r="Q253" s="15" t="n">
        <x:v>46269.344386655095</x:v>
      </x:c>
      <x:c r="R253" s="15" t="n">
        <x:v>46269.351663472225</x:v>
      </x:c>
      <x:c r="S253" s="4" t="str">
        <x:v>https://naver.github.io/searchad-apidoc/</x:v>
      </x:c>
      <x:c r="T253" s="4" t="str">
        <x:v>https://developers.naver.com/docs/serviceapi/search/blog/blog.md</x:v>
      </x:c>
      <x:c r="U253" s="4" t="str">
        <x:v>2026-08-05~2026-09-03</x:v>
      </x:c>
      <x:c r="V253" s="4" t="str"/>
    </x:row>
    <x:row r="254" ht="25" customHeight="1">
      <x:c r="A254" s="4" t="str">
        <x:v>K0250</x:v>
      </x:c>
      <x:c r="B254" s="4" t="str">
        <x:v>리빙</x:v>
      </x:c>
      <x:c r="C254" s="4" t="n">
        <x:v>50</x:v>
      </x:c>
      <x:c r="D254" s="4" t="str">
        <x:v>세탁기고무패킹청소</x:v>
      </x:c>
      <x:c r="E254" s="4" t="str">
        <x:v>세부 검색어</x:v>
      </x:c>
      <x:c r="F254" s="4" t="n">
        <x:v>260</x:v>
      </x:c>
      <x:c r="G254" s="4" t="n">
        <x:v>4320</x:v>
      </x:c>
      <x:c r="H254" s="13" t="n">
        <x:v>260</x:v>
      </x:c>
      <x:c r="I254" s="13" t="n">
        <x:v>260</x:v>
      </x:c>
      <x:c r="J254" s="13" t="n">
        <x:v>4320</x:v>
      </x:c>
      <x:c r="K254" s="13" t="n">
        <x:v>4320</x:v>
      </x:c>
      <x:c r="L254" s="13" t="n">
        <x:f>H254+J254</x:f>
        <x:v>4580</x:v>
      </x:c>
      <x:c r="M254" s="13" t="n">
        <x:f>I254+K254</x:f>
        <x:v>4580</x:v>
      </x:c>
      <x:c r="N254" s="13" t="n">
        <x:v>2123</x:v>
      </x:c>
      <x:c r="O254" s="13" t="n">
        <x:v>203</x:v>
      </x:c>
      <x:c r="P254" s="4" t="str">
        <x:v>수집결과 내 집계</x:v>
      </x:c>
      <x:c r="Q254" s="15" t="n">
        <x:v>46269.344366400466</x:v>
      </x:c>
      <x:c r="R254" s="15" t="n">
        <x:v>46269.351676782404</x:v>
      </x:c>
      <x:c r="S254" s="4" t="str">
        <x:v>https://naver.github.io/searchad-apidoc/</x:v>
      </x:c>
      <x:c r="T254" s="4" t="str">
        <x:v>https://developers.naver.com/docs/serviceapi/search/blog/blog.md</x:v>
      </x:c>
      <x:c r="U254" s="4" t="str">
        <x:v>2026-08-05~2026-09-03</x:v>
      </x:c>
      <x:c r="V254" s="4" t="str"/>
    </x:row>
    <x:row r="255" ht="25" customHeight="1">
      <x:c r="A255" s="4" t="str">
        <x:v>K0251</x:v>
      </x:c>
      <x:c r="B255" s="4" t="str">
        <x:v>리빙</x:v>
      </x:c>
      <x:c r="C255" s="4" t="n">
        <x:v>51</x:v>
      </x:c>
      <x:c r="D255" s="4" t="str">
        <x:v>벽걸이에어컨물떨어짐</x:v>
      </x:c>
      <x:c r="E255" s="4" t="str">
        <x:v>세부 검색어</x:v>
      </x:c>
      <x:c r="F255" s="4" t="n">
        <x:v>470</x:v>
      </x:c>
      <x:c r="G255" s="4" t="n">
        <x:v>4090</x:v>
      </x:c>
      <x:c r="H255" s="13" t="n">
        <x:v>470</x:v>
      </x:c>
      <x:c r="I255" s="13" t="n">
        <x:v>470</x:v>
      </x:c>
      <x:c r="J255" s="13" t="n">
        <x:v>4090</x:v>
      </x:c>
      <x:c r="K255" s="13" t="n">
        <x:v>4090</x:v>
      </x:c>
      <x:c r="L255" s="13" t="n">
        <x:f>H255+J255</x:f>
        <x:v>4560</x:v>
      </x:c>
      <x:c r="M255" s="13" t="n">
        <x:f>I255+K255</x:f>
        <x:v>4560</x:v>
      </x:c>
      <x:c r="N255" s="13" t="n">
        <x:v>1114</x:v>
      </x:c>
      <x:c r="O255" s="13" t="n">
        <x:v>132</x:v>
      </x:c>
      <x:c r="P255" s="4" t="str">
        <x:v>수집결과 내 집계</x:v>
      </x:c>
      <x:c r="Q255" s="15" t="n">
        <x:v>46269.344386655095</x:v>
      </x:c>
      <x:c r="R255" s="15" t="n">
        <x:v>46269.3516725</x:v>
      </x:c>
      <x:c r="S255" s="4" t="str">
        <x:v>https://naver.github.io/searchad-apidoc/</x:v>
      </x:c>
      <x:c r="T255" s="4" t="str">
        <x:v>https://developers.naver.com/docs/serviceapi/search/blog/blog.md</x:v>
      </x:c>
      <x:c r="U255" s="4" t="str">
        <x:v>2026-08-05~2026-09-03</x:v>
      </x:c>
      <x:c r="V255" s="4" t="str"/>
    </x:row>
    <x:row r="256" ht="25" customHeight="1">
      <x:c r="A256" s="4" t="str">
        <x:v>K0252</x:v>
      </x:c>
      <x:c r="B256" s="4" t="str">
        <x:v>리빙</x:v>
      </x:c>
      <x:c r="C256" s="4" t="n">
        <x:v>52</x:v>
      </x:c>
      <x:c r="D256" s="4" t="str">
        <x:v>바퀴벌레종류</x:v>
      </x:c>
      <x:c r="E256" s="4" t="str">
        <x:v>세부 검색어</x:v>
      </x:c>
      <x:c r="F256" s="4" t="n">
        <x:v>450</x:v>
      </x:c>
      <x:c r="G256" s="4" t="n">
        <x:v>3930</x:v>
      </x:c>
      <x:c r="H256" s="13" t="n">
        <x:v>450</x:v>
      </x:c>
      <x:c r="I256" s="13" t="n">
        <x:v>450</x:v>
      </x:c>
      <x:c r="J256" s="13" t="n">
        <x:v>3930</x:v>
      </x:c>
      <x:c r="K256" s="13" t="n">
        <x:v>3930</x:v>
      </x:c>
      <x:c r="L256" s="13" t="n">
        <x:f>H256+J256</x:f>
        <x:v>4380</x:v>
      </x:c>
      <x:c r="M256" s="13" t="n">
        <x:f>I256+K256</x:f>
        <x:v>4380</x:v>
      </x:c>
      <x:c r="N256" s="13" t="n">
        <x:v>2638</x:v>
      </x:c>
      <x:c r="O256" s="13" t="n">
        <x:v>51</x:v>
      </x:c>
      <x:c r="P256" s="4" t="str">
        <x:v>수집결과 내 집계</x:v>
      </x:c>
      <x:c r="Q256" s="15" t="n">
        <x:v>46269.34439237269</x:v>
      </x:c>
      <x:c r="R256" s="15" t="n">
        <x:v>46269.35167892361</x:v>
      </x:c>
      <x:c r="S256" s="4" t="str">
        <x:v>https://naver.github.io/searchad-apidoc/</x:v>
      </x:c>
      <x:c r="T256" s="4" t="str">
        <x:v>https://developers.naver.com/docs/serviceapi/search/blog/blog.md</x:v>
      </x:c>
      <x:c r="U256" s="4" t="str">
        <x:v>2026-08-05~2026-09-03</x:v>
      </x:c>
      <x:c r="V256" s="4" t="str"/>
    </x:row>
    <x:row r="257" ht="25" customHeight="1">
      <x:c r="A257" s="4" t="str">
        <x:v>K0253</x:v>
      </x:c>
      <x:c r="B257" s="4" t="str">
        <x:v>리빙</x:v>
      </x:c>
      <x:c r="C257" s="4" t="n">
        <x:v>53</x:v>
      </x:c>
      <x:c r="D257" s="4" t="str">
        <x:v>실리콘곰팡이제거</x:v>
      </x:c>
      <x:c r="E257" s="4" t="str">
        <x:v>세부 검색어</x:v>
      </x:c>
      <x:c r="F257" s="4" t="n">
        <x:v>380</x:v>
      </x:c>
      <x:c r="G257" s="4" t="n">
        <x:v>3930</x:v>
      </x:c>
      <x:c r="H257" s="13" t="n">
        <x:v>380</x:v>
      </x:c>
      <x:c r="I257" s="13" t="n">
        <x:v>380</x:v>
      </x:c>
      <x:c r="J257" s="13" t="n">
        <x:v>3930</x:v>
      </x:c>
      <x:c r="K257" s="13" t="n">
        <x:v>3930</x:v>
      </x:c>
      <x:c r="L257" s="13" t="n">
        <x:f>H257+J257</x:f>
        <x:v>4310</x:v>
      </x:c>
      <x:c r="M257" s="13" t="n">
        <x:f>I257+K257</x:f>
        <x:v>4310</x:v>
      </x:c>
      <x:c r="N257" s="13" t="n">
        <x:v>13974</x:v>
      </x:c>
      <x:c r="O257" s="13" t="n">
        <x:v>627</x:v>
      </x:c>
      <x:c r="P257" s="4" t="str">
        <x:v>수집결과 내 집계</x:v>
      </x:c>
      <x:c r="Q257" s="15" t="n">
        <x:v>46269.34437568287</x:v>
      </x:c>
      <x:c r="R257" s="15" t="n">
        <x:v>46269.3517121412</x:v>
      </x:c>
      <x:c r="S257" s="4" t="str">
        <x:v>https://naver.github.io/searchad-apidoc/</x:v>
      </x:c>
      <x:c r="T257" s="4" t="str">
        <x:v>https://developers.naver.com/docs/serviceapi/search/blog/blog.md</x:v>
      </x:c>
      <x:c r="U257" s="4" t="str">
        <x:v>2026-08-05~2026-09-03</x:v>
      </x:c>
      <x:c r="V257" s="4" t="str"/>
    </x:row>
    <x:row r="258" ht="25" customHeight="1">
      <x:c r="A258" s="4" t="str">
        <x:v>K0254</x:v>
      </x:c>
      <x:c r="B258" s="4" t="str">
        <x:v>리빙</x:v>
      </x:c>
      <x:c r="C258" s="4" t="n">
        <x:v>54</x:v>
      </x:c>
      <x:c r="D258" s="4" t="str">
        <x:v>드럼세탁기통세척</x:v>
      </x:c>
      <x:c r="E258" s="4" t="str">
        <x:v>세부 검색어</x:v>
      </x:c>
      <x:c r="F258" s="4" t="n">
        <x:v>220</x:v>
      </x:c>
      <x:c r="G258" s="4" t="n">
        <x:v>3910</x:v>
      </x:c>
      <x:c r="H258" s="13" t="n">
        <x:v>220</x:v>
      </x:c>
      <x:c r="I258" s="13" t="n">
        <x:v>220</x:v>
      </x:c>
      <x:c r="J258" s="13" t="n">
        <x:v>3910</x:v>
      </x:c>
      <x:c r="K258" s="13" t="n">
        <x:v>3910</x:v>
      </x:c>
      <x:c r="L258" s="13" t="n">
        <x:f>H258+J258</x:f>
        <x:v>4130</x:v>
      </x:c>
      <x:c r="M258" s="13" t="n">
        <x:f>I258+K258</x:f>
        <x:v>4130</x:v>
      </x:c>
      <x:c r="N258" s="13" t="n">
        <x:v>4162</x:v>
      </x:c>
      <x:c r="O258" s="13" t="n">
        <x:v>175</x:v>
      </x:c>
      <x:c r="P258" s="4" t="str">
        <x:v>수집결과 내 집계</x:v>
      </x:c>
      <x:c r="Q258" s="15" t="n">
        <x:v>46269.34437568287</x:v>
      </x:c>
      <x:c r="R258" s="15" t="n">
        <x:v>46269.35168702546</x:v>
      </x:c>
      <x:c r="S258" s="4" t="str">
        <x:v>https://naver.github.io/searchad-apidoc/</x:v>
      </x:c>
      <x:c r="T258" s="4" t="str">
        <x:v>https://developers.naver.com/docs/serviceapi/search/blog/blog.md</x:v>
      </x:c>
      <x:c r="U258" s="4" t="str">
        <x:v>2026-08-05~2026-09-03</x:v>
      </x:c>
      <x:c r="V258" s="4" t="str"/>
    </x:row>
    <x:row r="259" ht="25" customHeight="1">
      <x:c r="A259" s="4" t="str">
        <x:v>K0255</x:v>
      </x:c>
      <x:c r="B259" s="4" t="str">
        <x:v>리빙</x:v>
      </x:c>
      <x:c r="C259" s="4" t="n">
        <x:v>55</x:v>
      </x:c>
      <x:c r="D259" s="4" t="str">
        <x:v>에어컨청소가격</x:v>
      </x:c>
      <x:c r="E259" s="4" t="str">
        <x:v>세부 검색어</x:v>
      </x:c>
      <x:c r="F259" s="4" t="n">
        <x:v>340</x:v>
      </x:c>
      <x:c r="G259" s="4" t="n">
        <x:v>3790</x:v>
      </x:c>
      <x:c r="H259" s="13" t="n">
        <x:v>340</x:v>
      </x:c>
      <x:c r="I259" s="13" t="n">
        <x:v>340</x:v>
      </x:c>
      <x:c r="J259" s="13" t="n">
        <x:v>3790</x:v>
      </x:c>
      <x:c r="K259" s="13" t="n">
        <x:v>3790</x:v>
      </x:c>
      <x:c r="L259" s="13" t="n">
        <x:f>H259+J259</x:f>
        <x:v>4130</x:v>
      </x:c>
      <x:c r="M259" s="13" t="n">
        <x:f>I259+K259</x:f>
        <x:v>4130</x:v>
      </x:c>
      <x:c r="N259" s="13" t="n">
        <x:v>23600</x:v>
      </x:c>
      <x:c r="O259" s="13" t="n">
        <x:v>688</x:v>
      </x:c>
      <x:c r="P259" s="4" t="str">
        <x:v>수집결과 내 집계</x:v>
      </x:c>
      <x:c r="Q259" s="15" t="n">
        <x:v>46269.344386655095</x:v>
      </x:c>
      <x:c r="R259" s="15" t="n">
        <x:v>46269.35171918981</x:v>
      </x:c>
      <x:c r="S259" s="4" t="str">
        <x:v>https://naver.github.io/searchad-apidoc/</x:v>
      </x:c>
      <x:c r="T259" s="4" t="str">
        <x:v>https://developers.naver.com/docs/serviceapi/search/blog/blog.md</x:v>
      </x:c>
      <x:c r="U259" s="4" t="str">
        <x:v>2026-08-05~2026-09-03</x:v>
      </x:c>
      <x:c r="V259" s="4" t="str"/>
    </x:row>
    <x:row r="260" ht="25" customHeight="1">
      <x:c r="A260" s="4" t="str">
        <x:v>K0256</x:v>
      </x:c>
      <x:c r="B260" s="4" t="str">
        <x:v>리빙</x:v>
      </x:c>
      <x:c r="C260" s="4" t="n">
        <x:v>56</x:v>
      </x:c>
      <x:c r="D260" s="4" t="str">
        <x:v>전자렌지청소</x:v>
      </x:c>
      <x:c r="E260" s="4" t="str">
        <x:v>세부 검색어</x:v>
      </x:c>
      <x:c r="F260" s="4" t="n">
        <x:v>180</x:v>
      </x:c>
      <x:c r="G260" s="4" t="n">
        <x:v>3930</x:v>
      </x:c>
      <x:c r="H260" s="13" t="n">
        <x:v>180</x:v>
      </x:c>
      <x:c r="I260" s="13" t="n">
        <x:v>180</x:v>
      </x:c>
      <x:c r="J260" s="13" t="n">
        <x:v>3930</x:v>
      </x:c>
      <x:c r="K260" s="13" t="n">
        <x:v>3930</x:v>
      </x:c>
      <x:c r="L260" s="13" t="n">
        <x:f>H260+J260</x:f>
        <x:v>4110</x:v>
      </x:c>
      <x:c r="M260" s="13" t="n">
        <x:f>I260+K260</x:f>
        <x:v>4110</x:v>
      </x:c>
      <x:c r="N260" s="13" t="n">
        <x:v>3859</x:v>
      </x:c>
      <x:c r="O260" s="13" t="n">
        <x:v>78</x:v>
      </x:c>
      <x:c r="P260" s="4" t="str">
        <x:v>수집결과 내 집계</x:v>
      </x:c>
      <x:c r="Q260" s="15" t="n">
        <x:v>46269.344386655095</x:v>
      </x:c>
      <x:c r="R260" s="15" t="n">
        <x:v>46269.35169175926</x:v>
      </x:c>
      <x:c r="S260" s="4" t="str">
        <x:v>https://naver.github.io/searchad-apidoc/</x:v>
      </x:c>
      <x:c r="T260" s="4" t="str">
        <x:v>https://developers.naver.com/docs/serviceapi/search/blog/blog.md</x:v>
      </x:c>
      <x:c r="U260" s="4" t="str">
        <x:v>2026-08-05~2026-09-03</x:v>
      </x:c>
      <x:c r="V260" s="4" t="str"/>
    </x:row>
    <x:row r="261" ht="25" customHeight="1">
      <x:c r="A261" s="4" t="str">
        <x:v>K0257</x:v>
      </x:c>
      <x:c r="B261" s="4" t="str">
        <x:v>리빙</x:v>
      </x:c>
      <x:c r="C261" s="4" t="n">
        <x:v>57</x:v>
      </x:c>
      <x:c r="D261" s="4" t="str">
        <x:v>가스렌지후드청소</x:v>
      </x:c>
      <x:c r="E261" s="4" t="str">
        <x:v>세부 검색어</x:v>
      </x:c>
      <x:c r="F261" s="4" t="n">
        <x:v>180</x:v>
      </x:c>
      <x:c r="G261" s="4" t="n">
        <x:v>3910</x:v>
      </x:c>
      <x:c r="H261" s="13" t="n">
        <x:v>180</x:v>
      </x:c>
      <x:c r="I261" s="13" t="n">
        <x:v>180</x:v>
      </x:c>
      <x:c r="J261" s="13" t="n">
        <x:v>3910</x:v>
      </x:c>
      <x:c r="K261" s="13" t="n">
        <x:v>3910</x:v>
      </x:c>
      <x:c r="L261" s="13" t="n">
        <x:f>H261+J261</x:f>
        <x:v>4090</x:v>
      </x:c>
      <x:c r="M261" s="13" t="n">
        <x:f>I261+K261</x:f>
        <x:v>4090</x:v>
      </x:c>
      <x:c r="N261" s="13" t="n">
        <x:v>6920</x:v>
      </x:c>
      <x:c r="O261" s="13" t="n">
        <x:v>50</x:v>
      </x:c>
      <x:c r="P261" s="4" t="str">
        <x:v>수집결과 내 집계</x:v>
      </x:c>
      <x:c r="Q261" s="15" t="n">
        <x:v>46269.344386655095</x:v>
      </x:c>
      <x:c r="R261" s="15" t="n">
        <x:v>46269.3516966088</x:v>
      </x:c>
      <x:c r="S261" s="4" t="str">
        <x:v>https://naver.github.io/searchad-apidoc/</x:v>
      </x:c>
      <x:c r="T261" s="4" t="str">
        <x:v>https://developers.naver.com/docs/serviceapi/search/blog/blog.md</x:v>
      </x:c>
      <x:c r="U261" s="4" t="str">
        <x:v>2026-08-05~2026-09-03</x:v>
      </x:c>
      <x:c r="V261" s="4" t="str"/>
    </x:row>
    <x:row r="262" ht="25" customHeight="1">
      <x:c r="A262" s="4" t="str">
        <x:v>K0258</x:v>
      </x:c>
      <x:c r="B262" s="4" t="str">
        <x:v>리빙</x:v>
      </x:c>
      <x:c r="C262" s="4" t="n">
        <x:v>58</x:v>
      </x:c>
      <x:c r="D262" s="4" t="str">
        <x:v>싱크대하수구냄새</x:v>
      </x:c>
      <x:c r="E262" s="4" t="str">
        <x:v>세부 검색어</x:v>
      </x:c>
      <x:c r="F262" s="4" t="n">
        <x:v>420</x:v>
      </x:c>
      <x:c r="G262" s="4" t="n">
        <x:v>3460</x:v>
      </x:c>
      <x:c r="H262" s="13" t="n">
        <x:v>420</x:v>
      </x:c>
      <x:c r="I262" s="13" t="n">
        <x:v>420</x:v>
      </x:c>
      <x:c r="J262" s="13" t="n">
        <x:v>3460</x:v>
      </x:c>
      <x:c r="K262" s="13" t="n">
        <x:v>3460</x:v>
      </x:c>
      <x:c r="L262" s="13" t="n">
        <x:f>H262+J262</x:f>
        <x:v>3880</x:v>
      </x:c>
      <x:c r="M262" s="13" t="n">
        <x:f>I262+K262</x:f>
        <x:v>3880</x:v>
      </x:c>
      <x:c r="N262" s="13" t="n">
        <x:v>165260</x:v>
      </x:c>
      <x:c r="O262" s="13" t="n">
        <x:v>976</x:v>
      </x:c>
      <x:c r="P262" s="4" t="str">
        <x:v>이상(하한)</x:v>
      </x:c>
      <x:c r="Q262" s="15" t="n">
        <x:v>46269.344370833336</x:v>
      </x:c>
      <x:c r="R262" s="15" t="n">
        <x:v>46269.35176619213</x:v>
      </x:c>
      <x:c r="S262" s="4" t="str">
        <x:v>https://naver.github.io/searchad-apidoc/</x:v>
      </x:c>
      <x:c r="T262" s="4" t="str">
        <x:v>https://developers.naver.com/docs/serviceapi/search/blog/blog.md</x:v>
      </x:c>
      <x:c r="U262" s="4" t="str">
        <x:v>2026-08-05~2026-09-03</x:v>
      </x:c>
      <x:c r="V262" s="4" t="str"/>
    </x:row>
    <x:row r="263" ht="25" customHeight="1">
      <x:c r="A263" s="4" t="str">
        <x:v>K0259</x:v>
      </x:c>
      <x:c r="B263" s="4" t="str">
        <x:v>리빙</x:v>
      </x:c>
      <x:c r="C263" s="4" t="n">
        <x:v>59</x:v>
      </x:c>
      <x:c r="D263" s="4" t="str">
        <x:v>욕실청소</x:v>
      </x:c>
      <x:c r="E263" s="4" t="str">
        <x:v>세부 검색어</x:v>
      </x:c>
      <x:c r="F263" s="4" t="n">
        <x:v>740</x:v>
      </x:c>
      <x:c r="G263" s="4" t="n">
        <x:v>3060</x:v>
      </x:c>
      <x:c r="H263" s="13" t="n">
        <x:v>740</x:v>
      </x:c>
      <x:c r="I263" s="13" t="n">
        <x:v>740</x:v>
      </x:c>
      <x:c r="J263" s="13" t="n">
        <x:v>3060</x:v>
      </x:c>
      <x:c r="K263" s="13" t="n">
        <x:v>3060</x:v>
      </x:c>
      <x:c r="L263" s="13" t="n">
        <x:f>H263+J263</x:f>
        <x:v>3800</x:v>
      </x:c>
      <x:c r="M263" s="13" t="n">
        <x:f>I263+K263</x:f>
        <x:v>3800</x:v>
      </x:c>
      <x:c r="N263" s="13" t="n">
        <x:v>301536</x:v>
      </x:c>
      <x:c r="O263" s="13" t="n">
        <x:v>873</x:v>
      </x:c>
      <x:c r="P263" s="4" t="str">
        <x:v>이상(하한)</x:v>
      </x:c>
      <x:c r="Q263" s="15" t="n">
        <x:v>46269.34437568287</x:v>
      </x:c>
      <x:c r="R263" s="15" t="n">
        <x:v>46269.35178398148</x:v>
      </x:c>
      <x:c r="S263" s="4" t="str">
        <x:v>https://naver.github.io/searchad-apidoc/</x:v>
      </x:c>
      <x:c r="T263" s="4" t="str">
        <x:v>https://developers.naver.com/docs/serviceapi/search/blog/blog.md</x:v>
      </x:c>
      <x:c r="U263" s="4" t="str">
        <x:v>2026-08-05~2026-09-03</x:v>
      </x:c>
      <x:c r="V263" s="4" t="str"/>
    </x:row>
    <x:row r="264" ht="25" customHeight="1">
      <x:c r="A264" s="4" t="str">
        <x:v>K0260</x:v>
      </x:c>
      <x:c r="B264" s="4" t="str">
        <x:v>리빙</x:v>
      </x:c>
      <x:c r="C264" s="4" t="n">
        <x:v>60</x:v>
      </x:c>
      <x:c r="D264" s="4" t="str">
        <x:v>드럼세탁기고무패킹청소</x:v>
      </x:c>
      <x:c r="E264" s="4" t="str">
        <x:v>세부 검색어</x:v>
      </x:c>
      <x:c r="F264" s="4" t="n">
        <x:v>310</x:v>
      </x:c>
      <x:c r="G264" s="4" t="n">
        <x:v>3460</x:v>
      </x:c>
      <x:c r="H264" s="13" t="n">
        <x:v>310</x:v>
      </x:c>
      <x:c r="I264" s="13" t="n">
        <x:v>310</x:v>
      </x:c>
      <x:c r="J264" s="13" t="n">
        <x:v>3460</x:v>
      </x:c>
      <x:c r="K264" s="13" t="n">
        <x:v>3460</x:v>
      </x:c>
      <x:c r="L264" s="13" t="n">
        <x:f>H264+J264</x:f>
        <x:v>3770</x:v>
      </x:c>
      <x:c r="M264" s="13" t="n">
        <x:f>I264+K264</x:f>
        <x:v>3770</x:v>
      </x:c>
      <x:c r="N264" s="13" t="n">
        <x:v>2361</x:v>
      </x:c>
      <x:c r="O264" s="13" t="n">
        <x:v>176</x:v>
      </x:c>
      <x:c r="P264" s="4" t="str">
        <x:v>수집결과 내 집계</x:v>
      </x:c>
      <x:c r="Q264" s="15" t="n">
        <x:v>46269.34437568287</x:v>
      </x:c>
      <x:c r="R264" s="15" t="n">
        <x:v>46269.35172824074</x:v>
      </x:c>
      <x:c r="S264" s="4" t="str">
        <x:v>https://naver.github.io/searchad-apidoc/</x:v>
      </x:c>
      <x:c r="T264" s="4" t="str">
        <x:v>https://developers.naver.com/docs/serviceapi/search/blog/blog.md</x:v>
      </x:c>
      <x:c r="U264" s="4" t="str">
        <x:v>2026-08-05~2026-09-03</x:v>
      </x:c>
      <x:c r="V264" s="4" t="str"/>
    </x:row>
    <x:row r="265" ht="25" customHeight="1">
      <x:c r="A265" s="4" t="str">
        <x:v>K0261</x:v>
      </x:c>
      <x:c r="B265" s="4" t="str">
        <x:v>리빙</x:v>
      </x:c>
      <x:c r="C265" s="4" t="n">
        <x:v>61</x:v>
      </x:c>
      <x:c r="D265" s="4" t="str">
        <x:v>수건냄새제거</x:v>
      </x:c>
      <x:c r="E265" s="4" t="str">
        <x:v>세부 검색어</x:v>
      </x:c>
      <x:c r="F265" s="4" t="n">
        <x:v>260</x:v>
      </x:c>
      <x:c r="G265" s="4" t="n">
        <x:v>3410</x:v>
      </x:c>
      <x:c r="H265" s="13" t="n">
        <x:v>260</x:v>
      </x:c>
      <x:c r="I265" s="13" t="n">
        <x:v>260</x:v>
      </x:c>
      <x:c r="J265" s="13" t="n">
        <x:v>3410</x:v>
      </x:c>
      <x:c r="K265" s="13" t="n">
        <x:v>3410</x:v>
      </x:c>
      <x:c r="L265" s="13" t="n">
        <x:f>H265+J265</x:f>
        <x:v>3670</x:v>
      </x:c>
      <x:c r="M265" s="13" t="n">
        <x:f>I265+K265</x:f>
        <x:v>3670</x:v>
      </x:c>
      <x:c r="N265" s="13" t="n">
        <x:v>4809</x:v>
      </x:c>
      <x:c r="O265" s="13" t="n">
        <x:v>363</x:v>
      </x:c>
      <x:c r="P265" s="4" t="str">
        <x:v>수집결과 내 집계</x:v>
      </x:c>
      <x:c r="Q265" s="15" t="n">
        <x:v>46269.34439237269</x:v>
      </x:c>
      <x:c r="R265" s="15" t="n">
        <x:v>46269.35174965278</x:v>
      </x:c>
      <x:c r="S265" s="4" t="str">
        <x:v>https://naver.github.io/searchad-apidoc/</x:v>
      </x:c>
      <x:c r="T265" s="4" t="str">
        <x:v>https://developers.naver.com/docs/serviceapi/search/blog/blog.md</x:v>
      </x:c>
      <x:c r="U265" s="4" t="str">
        <x:v>2026-08-05~2026-09-03</x:v>
      </x:c>
      <x:c r="V265" s="4" t="str">
        <x:v>수건 냄새 제거</x:v>
      </x:c>
    </x:row>
    <x:row r="266" ht="25" customHeight="1">
      <x:c r="A266" s="4" t="str">
        <x:v>K0262</x:v>
      </x:c>
      <x:c r="B266" s="4" t="str">
        <x:v>리빙</x:v>
      </x:c>
      <x:c r="C266" s="4" t="n">
        <x:v>62</x:v>
      </x:c>
      <x:c r="D266" s="4" t="str">
        <x:v>보일러교체비용</x:v>
      </x:c>
      <x:c r="E266" s="4" t="str">
        <x:v>세부 검색어</x:v>
      </x:c>
      <x:c r="F266" s="4" t="n">
        <x:v>580</x:v>
      </x:c>
      <x:c r="G266" s="4" t="n">
        <x:v>3070</x:v>
      </x:c>
      <x:c r="H266" s="13" t="n">
        <x:v>580</x:v>
      </x:c>
      <x:c r="I266" s="13" t="n">
        <x:v>580</x:v>
      </x:c>
      <x:c r="J266" s="13" t="n">
        <x:v>3070</x:v>
      </x:c>
      <x:c r="K266" s="13" t="n">
        <x:v>3070</x:v>
      </x:c>
      <x:c r="L266" s="13" t="n">
        <x:f>H266+J266</x:f>
        <x:v>3650</x:v>
      </x:c>
      <x:c r="M266" s="13" t="n">
        <x:f>I266+K266</x:f>
        <x:v>3650</x:v>
      </x:c>
      <x:c r="N266" s="13" t="n">
        <x:v>12087</x:v>
      </x:c>
      <x:c r="O266" s="13" t="n">
        <x:v>172</x:v>
      </x:c>
      <x:c r="P266" s="4" t="str">
        <x:v>수집결과 내 집계</x:v>
      </x:c>
      <x:c r="Q266" s="15" t="n">
        <x:v>46269.34438106482</x:v>
      </x:c>
      <x:c r="R266" s="15" t="n">
        <x:v>46269.35176266204</x:v>
      </x:c>
      <x:c r="S266" s="4" t="str">
        <x:v>https://naver.github.io/searchad-apidoc/</x:v>
      </x:c>
      <x:c r="T266" s="4" t="str">
        <x:v>https://developers.naver.com/docs/serviceapi/search/blog/blog.md</x:v>
      </x:c>
      <x:c r="U266" s="4" t="str">
        <x:v>2026-08-05~2026-09-03</x:v>
      </x:c>
      <x:c r="V266" s="4" t="str"/>
    </x:row>
    <x:row r="267" ht="25" customHeight="1">
      <x:c r="A267" s="4" t="str">
        <x:v>K0263</x:v>
      </x:c>
      <x:c r="B267" s="4" t="str">
        <x:v>리빙</x:v>
      </x:c>
      <x:c r="C267" s="4" t="n">
        <x:v>63</x:v>
      </x:c>
      <x:c r="D267" s="4" t="str">
        <x:v>통돌이세탁조청소</x:v>
      </x:c>
      <x:c r="E267" s="4" t="str">
        <x:v>세부 검색어</x:v>
      </x:c>
      <x:c r="F267" s="4" t="n">
        <x:v>230</x:v>
      </x:c>
      <x:c r="G267" s="4" t="n">
        <x:v>3280</x:v>
      </x:c>
      <x:c r="H267" s="13" t="n">
        <x:v>230</x:v>
      </x:c>
      <x:c r="I267" s="13" t="n">
        <x:v>230</x:v>
      </x:c>
      <x:c r="J267" s="13" t="n">
        <x:v>3280</x:v>
      </x:c>
      <x:c r="K267" s="13" t="n">
        <x:v>3280</x:v>
      </x:c>
      <x:c r="L267" s="13" t="n">
        <x:f>H267+J267</x:f>
        <x:v>3510</x:v>
      </x:c>
      <x:c r="M267" s="13" t="n">
        <x:f>I267+K267</x:f>
        <x:v>3510</x:v>
      </x:c>
      <x:c r="N267" s="13" t="n">
        <x:v>4098</x:v>
      </x:c>
      <x:c r="O267" s="13" t="n">
        <x:v>117</x:v>
      </x:c>
      <x:c r="P267" s="4" t="str">
        <x:v>수집결과 내 집계</x:v>
      </x:c>
      <x:c r="Q267" s="15" t="n">
        <x:v>46269.34437568287</x:v>
      </x:c>
      <x:c r="R267" s="15" t="n">
        <x:v>46269.35177570602</x:v>
      </x:c>
      <x:c r="S267" s="4" t="str">
        <x:v>https://naver.github.io/searchad-apidoc/</x:v>
      </x:c>
      <x:c r="T267" s="4" t="str">
        <x:v>https://developers.naver.com/docs/serviceapi/search/blog/blog.md</x:v>
      </x:c>
      <x:c r="U267" s="4" t="str">
        <x:v>2026-08-05~2026-09-03</x:v>
      </x:c>
      <x:c r="V267" s="4" t="str"/>
    </x:row>
    <x:row r="268" ht="25" customHeight="1">
      <x:c r="A268" s="4" t="str">
        <x:v>K0264</x:v>
      </x:c>
      <x:c r="B268" s="4" t="str">
        <x:v>리빙</x:v>
      </x:c>
      <x:c r="C268" s="4" t="n">
        <x:v>64</x:v>
      </x:c>
      <x:c r="D268" s="4" t="str">
        <x:v>날파리퇴치법</x:v>
      </x:c>
      <x:c r="E268" s="4" t="str">
        <x:v>세부 검색어</x:v>
      </x:c>
      <x:c r="F268" s="4" t="n">
        <x:v>300</x:v>
      </x:c>
      <x:c r="G268" s="4" t="n">
        <x:v>3180</x:v>
      </x:c>
      <x:c r="H268" s="13" t="n">
        <x:v>300</x:v>
      </x:c>
      <x:c r="I268" s="13" t="n">
        <x:v>300</x:v>
      </x:c>
      <x:c r="J268" s="13" t="n">
        <x:v>3180</x:v>
      </x:c>
      <x:c r="K268" s="13" t="n">
        <x:v>3180</x:v>
      </x:c>
      <x:c r="L268" s="13" t="n">
        <x:f>H268+J268</x:f>
        <x:v>3480</x:v>
      </x:c>
      <x:c r="M268" s="13" t="n">
        <x:f>I268+K268</x:f>
        <x:v>3480</x:v>
      </x:c>
      <x:c r="N268" s="13" t="n">
        <x:v>1945</x:v>
      </x:c>
      <x:c r="O268" s="13" t="n">
        <x:v>69</x:v>
      </x:c>
      <x:c r="P268" s="4" t="str">
        <x:v>수집결과 내 집계</x:v>
      </x:c>
      <x:c r="Q268" s="15" t="n">
        <x:v>46269.34439237269</x:v>
      </x:c>
      <x:c r="R268" s="15" t="n">
        <x:v>46269.35177091435</x:v>
      </x:c>
      <x:c r="S268" s="4" t="str">
        <x:v>https://naver.github.io/searchad-apidoc/</x:v>
      </x:c>
      <x:c r="T268" s="4" t="str">
        <x:v>https://developers.naver.com/docs/serviceapi/search/blog/blog.md</x:v>
      </x:c>
      <x:c r="U268" s="4" t="str">
        <x:v>2026-08-05~2026-09-03</x:v>
      </x:c>
      <x:c r="V268" s="4" t="str"/>
    </x:row>
    <x:row r="269" ht="25" customHeight="1">
      <x:c r="A269" s="4" t="str">
        <x:v>K0265</x:v>
      </x:c>
      <x:c r="B269" s="4" t="str">
        <x:v>리빙</x:v>
      </x:c>
      <x:c r="C269" s="4" t="n">
        <x:v>65</x:v>
      </x:c>
      <x:c r="D269" s="4" t="str">
        <x:v>세면대배수관교체</x:v>
      </x:c>
      <x:c r="E269" s="4" t="str">
        <x:v>세부 검색어</x:v>
      </x:c>
      <x:c r="F269" s="4" t="n">
        <x:v>470</x:v>
      </x:c>
      <x:c r="G269" s="4" t="n">
        <x:v>2980</x:v>
      </x:c>
      <x:c r="H269" s="13" t="n">
        <x:v>470</x:v>
      </x:c>
      <x:c r="I269" s="13" t="n">
        <x:v>470</x:v>
      </x:c>
      <x:c r="J269" s="13" t="n">
        <x:v>2980</x:v>
      </x:c>
      <x:c r="K269" s="13" t="n">
        <x:v>2980</x:v>
      </x:c>
      <x:c r="L269" s="13" t="n">
        <x:f>H269+J269</x:f>
        <x:v>3450</x:v>
      </x:c>
      <x:c r="M269" s="13" t="n">
        <x:f>I269+K269</x:f>
        <x:v>3450</x:v>
      </x:c>
      <x:c r="N269" s="13" t="n">
        <x:v>26534</x:v>
      </x:c>
      <x:c r="O269" s="13" t="n">
        <x:v>384</x:v>
      </x:c>
      <x:c r="P269" s="4" t="str">
        <x:v>수집결과 내 집계</x:v>
      </x:c>
      <x:c r="Q269" s="15" t="n">
        <x:v>46269.34437568287</x:v>
      </x:c>
      <x:c r="R269" s="15" t="n">
        <x:v>46269.351796435185</x:v>
      </x:c>
      <x:c r="S269" s="4" t="str">
        <x:v>https://naver.github.io/searchad-apidoc/</x:v>
      </x:c>
      <x:c r="T269" s="4" t="str">
        <x:v>https://developers.naver.com/docs/serviceapi/search/blog/blog.md</x:v>
      </x:c>
      <x:c r="U269" s="4" t="str">
        <x:v>2026-08-05~2026-09-03</x:v>
      </x:c>
      <x:c r="V269" s="4" t="str"/>
    </x:row>
    <x:row r="270" ht="25" customHeight="1">
      <x:c r="A270" s="4" t="str">
        <x:v>K0266</x:v>
      </x:c>
      <x:c r="B270" s="4" t="str">
        <x:v>리빙</x:v>
      </x:c>
      <x:c r="C270" s="4" t="n">
        <x:v>66</x:v>
      </x:c>
      <x:c r="D270" s="4" t="str">
        <x:v>화장실곰팡이제거</x:v>
      </x:c>
      <x:c r="E270" s="4" t="str">
        <x:v>세부 검색어</x:v>
      </x:c>
      <x:c r="F270" s="4" t="n">
        <x:v>450</x:v>
      </x:c>
      <x:c r="G270" s="4" t="n">
        <x:v>2950</x:v>
      </x:c>
      <x:c r="H270" s="13" t="n">
        <x:v>450</x:v>
      </x:c>
      <x:c r="I270" s="13" t="n">
        <x:v>450</x:v>
      </x:c>
      <x:c r="J270" s="13" t="n">
        <x:v>2950</x:v>
      </x:c>
      <x:c r="K270" s="13" t="n">
        <x:v>2950</x:v>
      </x:c>
      <x:c r="L270" s="13" t="n">
        <x:f>H270+J270</x:f>
        <x:v>3400</x:v>
      </x:c>
      <x:c r="M270" s="13" t="n">
        <x:f>I270+K270</x:f>
        <x:v>3400</x:v>
      </x:c>
      <x:c r="N270" s="13" t="n">
        <x:v>24824</x:v>
      </x:c>
      <x:c r="O270" s="13" t="n">
        <x:v>555</x:v>
      </x:c>
      <x:c r="P270" s="4" t="str">
        <x:v>수집결과 내 집계</x:v>
      </x:c>
      <x:c r="Q270" s="15" t="n">
        <x:v>46269.34438106482</x:v>
      </x:c>
      <x:c r="R270" s="15" t="n">
        <x:v>46269.351806273145</x:v>
      </x:c>
      <x:c r="S270" s="4" t="str">
        <x:v>https://naver.github.io/searchad-apidoc/</x:v>
      </x:c>
      <x:c r="T270" s="4" t="str">
        <x:v>https://developers.naver.com/docs/serviceapi/search/blog/blog.md</x:v>
      </x:c>
      <x:c r="U270" s="4" t="str">
        <x:v>2026-08-05~2026-09-03</x:v>
      </x:c>
      <x:c r="V270" s="4" t="str">
        <x:v>화장실 곰팡이 제거</x:v>
      </x:c>
    </x:row>
    <x:row r="271" ht="25" customHeight="1">
      <x:c r="A271" s="4" t="str">
        <x:v>K0267</x:v>
      </x:c>
      <x:c r="B271" s="4" t="str">
        <x:v>리빙</x:v>
      </x:c>
      <x:c r="C271" s="4" t="n">
        <x:v>67</x:v>
      </x:c>
      <x:c r="D271" s="4" t="str">
        <x:v>통돌이세탁기통세척</x:v>
      </x:c>
      <x:c r="E271" s="4" t="str">
        <x:v>세부 검색어</x:v>
      </x:c>
      <x:c r="F271" s="4" t="n">
        <x:v>260</x:v>
      </x:c>
      <x:c r="G271" s="4" t="n">
        <x:v>3120</x:v>
      </x:c>
      <x:c r="H271" s="13" t="n">
        <x:v>260</x:v>
      </x:c>
      <x:c r="I271" s="13" t="n">
        <x:v>260</x:v>
      </x:c>
      <x:c r="J271" s="13" t="n">
        <x:v>3120</x:v>
      </x:c>
      <x:c r="K271" s="13" t="n">
        <x:v>3120</x:v>
      </x:c>
      <x:c r="L271" s="13" t="n">
        <x:f>H271+J271</x:f>
        <x:v>3380</x:v>
      </x:c>
      <x:c r="M271" s="13" t="n">
        <x:f>I271+K271</x:f>
        <x:v>3380</x:v>
      </x:c>
      <x:c r="N271" s="13" t="n">
        <x:v>3456</x:v>
      </x:c>
      <x:c r="O271" s="13" t="n">
        <x:v>141</x:v>
      </x:c>
      <x:c r="P271" s="4" t="str">
        <x:v>수집결과 내 집계</x:v>
      </x:c>
      <x:c r="Q271" s="15" t="n">
        <x:v>46269.34437568287</x:v>
      </x:c>
      <x:c r="R271" s="15" t="n">
        <x:v>46269.35179288194</x:v>
      </x:c>
      <x:c r="S271" s="4" t="str">
        <x:v>https://naver.github.io/searchad-apidoc/</x:v>
      </x:c>
      <x:c r="T271" s="4" t="str">
        <x:v>https://developers.naver.com/docs/serviceapi/search/blog/blog.md</x:v>
      </x:c>
      <x:c r="U271" s="4" t="str">
        <x:v>2026-08-05~2026-09-03</x:v>
      </x:c>
      <x:c r="V271" s="4" t="str"/>
    </x:row>
    <x:row r="272" ht="25" customHeight="1">
      <x:c r="A272" s="4" t="str">
        <x:v>K0268</x:v>
      </x:c>
      <x:c r="B272" s="4" t="str">
        <x:v>리빙</x:v>
      </x:c>
      <x:c r="C272" s="4" t="n">
        <x:v>68</x:v>
      </x:c>
      <x:c r="D272" s="4" t="str">
        <x:v>바퀴벌레퇴치</x:v>
      </x:c>
      <x:c r="E272" s="4" t="str">
        <x:v>세부 검색어</x:v>
      </x:c>
      <x:c r="F272" s="4" t="n">
        <x:v>600</x:v>
      </x:c>
      <x:c r="G272" s="4" t="n">
        <x:v>2740</x:v>
      </x:c>
      <x:c r="H272" s="13" t="n">
        <x:v>600</x:v>
      </x:c>
      <x:c r="I272" s="13" t="n">
        <x:v>600</x:v>
      </x:c>
      <x:c r="J272" s="13" t="n">
        <x:v>2740</x:v>
      </x:c>
      <x:c r="K272" s="13" t="n">
        <x:v>2740</x:v>
      </x:c>
      <x:c r="L272" s="13" t="n">
        <x:f>H272+J272</x:f>
        <x:v>3340</x:v>
      </x:c>
      <x:c r="M272" s="13" t="n">
        <x:f>I272+K272</x:f>
        <x:v>3340</x:v>
      </x:c>
      <x:c r="N272" s="13" t="n">
        <x:v>41694</x:v>
      </x:c>
      <x:c r="O272" s="13" t="n">
        <x:v>647</x:v>
      </x:c>
      <x:c r="P272" s="4" t="str">
        <x:v>수집결과 내 집계</x:v>
      </x:c>
      <x:c r="Q272" s="15" t="n">
        <x:v>46269.34439237269</x:v>
      </x:c>
      <x:c r="R272" s="15" t="n">
        <x:v>46269.351829907406</x:v>
      </x:c>
      <x:c r="S272" s="4" t="str">
        <x:v>https://naver.github.io/searchad-apidoc/</x:v>
      </x:c>
      <x:c r="T272" s="4" t="str">
        <x:v>https://developers.naver.com/docs/serviceapi/search/blog/blog.md</x:v>
      </x:c>
      <x:c r="U272" s="4" t="str">
        <x:v>2026-08-05~2026-09-03</x:v>
      </x:c>
      <x:c r="V272" s="4" t="str"/>
    </x:row>
    <x:row r="273" ht="25" customHeight="1">
      <x:c r="A273" s="4" t="str">
        <x:v>K0269</x:v>
      </x:c>
      <x:c r="B273" s="4" t="str">
        <x:v>리빙</x:v>
      </x:c>
      <x:c r="C273" s="4" t="n">
        <x:v>69</x:v>
      </x:c>
      <x:c r="D273" s="4" t="str">
        <x:v>냉장고청소방법</x:v>
      </x:c>
      <x:c r="E273" s="4" t="str">
        <x:v>세부 검색어</x:v>
      </x:c>
      <x:c r="F273" s="4" t="n">
        <x:v>250</x:v>
      </x:c>
      <x:c r="G273" s="4" t="n">
        <x:v>3000</x:v>
      </x:c>
      <x:c r="H273" s="13" t="n">
        <x:v>250</x:v>
      </x:c>
      <x:c r="I273" s="13" t="n">
        <x:v>250</x:v>
      </x:c>
      <x:c r="J273" s="13" t="n">
        <x:v>3000</x:v>
      </x:c>
      <x:c r="K273" s="13" t="n">
        <x:v>3000</x:v>
      </x:c>
      <x:c r="L273" s="13" t="n">
        <x:f>H273+J273</x:f>
        <x:v>3250</x:v>
      </x:c>
      <x:c r="M273" s="13" t="n">
        <x:f>I273+K273</x:f>
        <x:v>3250</x:v>
      </x:c>
      <x:c r="N273" s="13" t="n">
        <x:v>2371</x:v>
      </x:c>
      <x:c r="O273" s="13" t="n">
        <x:v>67</x:v>
      </x:c>
      <x:c r="P273" s="4" t="str">
        <x:v>수집결과 내 집계</x:v>
      </x:c>
      <x:c r="Q273" s="15" t="n">
        <x:v>46269.34437568287</x:v>
      </x:c>
      <x:c r="R273" s="15" t="n">
        <x:v>46269.3518012037</x:v>
      </x:c>
      <x:c r="S273" s="4" t="str">
        <x:v>https://naver.github.io/searchad-apidoc/</x:v>
      </x:c>
      <x:c r="T273" s="4" t="str">
        <x:v>https://developers.naver.com/docs/serviceapi/search/blog/blog.md</x:v>
      </x:c>
      <x:c r="U273" s="4" t="str">
        <x:v>2026-08-05~2026-09-03</x:v>
      </x:c>
      <x:c r="V273" s="4" t="str"/>
    </x:row>
    <x:row r="274" ht="25" customHeight="1">
      <x:c r="A274" s="4" t="str">
        <x:v>K0270</x:v>
      </x:c>
      <x:c r="B274" s="4" t="str">
        <x:v>리빙</x:v>
      </x:c>
      <x:c r="C274" s="4" t="n">
        <x:v>70</x:v>
      </x:c>
      <x:c r="D274" s="4" t="str">
        <x:v>에어프라이어청소</x:v>
      </x:c>
      <x:c r="E274" s="4" t="str">
        <x:v>세부 검색어</x:v>
      </x:c>
      <x:c r="F274" s="4" t="n">
        <x:v>300</x:v>
      </x:c>
      <x:c r="G274" s="4" t="n">
        <x:v>2870</x:v>
      </x:c>
      <x:c r="H274" s="13" t="n">
        <x:v>300</x:v>
      </x:c>
      <x:c r="I274" s="13" t="n">
        <x:v>300</x:v>
      </x:c>
      <x:c r="J274" s="13" t="n">
        <x:v>2870</x:v>
      </x:c>
      <x:c r="K274" s="13" t="n">
        <x:v>2870</x:v>
      </x:c>
      <x:c r="L274" s="13" t="n">
        <x:f>H274+J274</x:f>
        <x:v>3170</x:v>
      </x:c>
      <x:c r="M274" s="13" t="n">
        <x:f>I274+K274</x:f>
        <x:v>3170</x:v>
      </x:c>
      <x:c r="N274" s="13" t="n">
        <x:v>6446</x:v>
      </x:c>
      <x:c r="O274" s="13" t="n">
        <x:v>351</x:v>
      </x:c>
      <x:c r="P274" s="4" t="str">
        <x:v>수집결과 내 집계</x:v>
      </x:c>
      <x:c r="Q274" s="15" t="n">
        <x:v>46269.344386655095</x:v>
      </x:c>
      <x:c r="R274" s="15" t="n">
        <x:v>46269.35182011574</x:v>
      </x:c>
      <x:c r="S274" s="4" t="str">
        <x:v>https://naver.github.io/searchad-apidoc/</x:v>
      </x:c>
      <x:c r="T274" s="4" t="str">
        <x:v>https://developers.naver.com/docs/serviceapi/search/blog/blog.md</x:v>
      </x:c>
      <x:c r="U274" s="4" t="str">
        <x:v>2026-08-05~2026-09-03</x:v>
      </x:c>
      <x:c r="V274" s="4" t="str"/>
    </x:row>
    <x:row r="275" ht="25" customHeight="1">
      <x:c r="A275" s="4" t="str">
        <x:v>K0271</x:v>
      </x:c>
      <x:c r="B275" s="4" t="str">
        <x:v>리빙</x:v>
      </x:c>
      <x:c r="C275" s="4" t="n">
        <x:v>71</x:v>
      </x:c>
      <x:c r="D275" s="4" t="str">
        <x:v>아파트창문청소</x:v>
      </x:c>
      <x:c r="E275" s="4" t="str">
        <x:v>세부 검색어</x:v>
      </x:c>
      <x:c r="F275" s="4" t="n">
        <x:v>480</x:v>
      </x:c>
      <x:c r="G275" s="4" t="n">
        <x:v>2650</x:v>
      </x:c>
      <x:c r="H275" s="13" t="n">
        <x:v>480</x:v>
      </x:c>
      <x:c r="I275" s="13" t="n">
        <x:v>480</x:v>
      </x:c>
      <x:c r="J275" s="13" t="n">
        <x:v>2650</x:v>
      </x:c>
      <x:c r="K275" s="13" t="n">
        <x:v>2650</x:v>
      </x:c>
      <x:c r="L275" s="13" t="n">
        <x:f>H275+J275</x:f>
        <x:v>3130</x:v>
      </x:c>
      <x:c r="M275" s="13" t="n">
        <x:f>I275+K275</x:f>
        <x:v>3130</x:v>
      </x:c>
      <x:c r="N275" s="13" t="n">
        <x:v>24653</x:v>
      </x:c>
      <x:c r="O275" s="13" t="n">
        <x:v>893</x:v>
      </x:c>
      <x:c r="P275" s="4" t="str">
        <x:v>수집결과 내 집계</x:v>
      </x:c>
      <x:c r="Q275" s="15" t="n">
        <x:v>46269.34437568287</x:v>
      </x:c>
      <x:c r="R275" s="15" t="n">
        <x:v>46269.351856030094</x:v>
      </x:c>
      <x:c r="S275" s="4" t="str">
        <x:v>https://naver.github.io/searchad-apidoc/</x:v>
      </x:c>
      <x:c r="T275" s="4" t="str">
        <x:v>https://developers.naver.com/docs/serviceapi/search/blog/blog.md</x:v>
      </x:c>
      <x:c r="U275" s="4" t="str">
        <x:v>2026-08-05~2026-09-03</x:v>
      </x:c>
      <x:c r="V275" s="4" t="str"/>
    </x:row>
    <x:row r="276" ht="25" customHeight="1">
      <x:c r="A276" s="4" t="str">
        <x:v>K0272</x:v>
      </x:c>
      <x:c r="B276" s="4" t="str">
        <x:v>리빙</x:v>
      </x:c>
      <x:c r="C276" s="4" t="n">
        <x:v>72</x:v>
      </x:c>
      <x:c r="D276" s="4" t="str">
        <x:v>보일러교체</x:v>
      </x:c>
      <x:c r="E276" s="4" t="str">
        <x:v>세부 검색어</x:v>
      </x:c>
      <x:c r="F276" s="4" t="n">
        <x:v>550</x:v>
      </x:c>
      <x:c r="G276" s="4" t="n">
        <x:v>2530</x:v>
      </x:c>
      <x:c r="H276" s="13" t="n">
        <x:v>550</x:v>
      </x:c>
      <x:c r="I276" s="13" t="n">
        <x:v>550</x:v>
      </x:c>
      <x:c r="J276" s="13" t="n">
        <x:v>2530</x:v>
      </x:c>
      <x:c r="K276" s="13" t="n">
        <x:v>2530</x:v>
      </x:c>
      <x:c r="L276" s="13" t="n">
        <x:f>H276+J276</x:f>
        <x:v>3080</x:v>
      </x:c>
      <x:c r="M276" s="13" t="n">
        <x:f>I276+K276</x:f>
        <x:v>3080</x:v>
      </x:c>
      <x:c r="N276" s="13" t="n">
        <x:v>270615</x:v>
      </x:c>
      <x:c r="O276" s="13" t="n">
        <x:v>975</x:v>
      </x:c>
      <x:c r="P276" s="4" t="str">
        <x:v>이상(하한)</x:v>
      </x:c>
      <x:c r="Q276" s="15" t="n">
        <x:v>46269.34438106482</x:v>
      </x:c>
      <x:c r="R276" s="15" t="n">
        <x:v>46269.351891875</x:v>
      </x:c>
      <x:c r="S276" s="4" t="str">
        <x:v>https://naver.github.io/searchad-apidoc/</x:v>
      </x:c>
      <x:c r="T276" s="4" t="str">
        <x:v>https://developers.naver.com/docs/serviceapi/search/blog/blog.md</x:v>
      </x:c>
      <x:c r="U276" s="4" t="str">
        <x:v>2026-08-05~2026-09-03</x:v>
      </x:c>
      <x:c r="V276" s="4" t="str"/>
    </x:row>
    <x:row r="277" ht="25" customHeight="1">
      <x:c r="A277" s="4" t="str">
        <x:v>K0273</x:v>
      </x:c>
      <x:c r="B277" s="4" t="str">
        <x:v>리빙</x:v>
      </x:c>
      <x:c r="C277" s="4" t="n">
        <x:v>73</x:v>
      </x:c>
      <x:c r="D277" s="4" t="str">
        <x:v>재활용분리수거</x:v>
      </x:c>
      <x:c r="E277" s="4" t="str">
        <x:v>세부 검색어</x:v>
      </x:c>
      <x:c r="F277" s="4" t="n">
        <x:v>410</x:v>
      </x:c>
      <x:c r="G277" s="4" t="n">
        <x:v>2650</x:v>
      </x:c>
      <x:c r="H277" s="13" t="n">
        <x:v>410</x:v>
      </x:c>
      <x:c r="I277" s="13" t="n">
        <x:v>410</x:v>
      </x:c>
      <x:c r="J277" s="13" t="n">
        <x:v>2650</x:v>
      </x:c>
      <x:c r="K277" s="13" t="n">
        <x:v>2650</x:v>
      </x:c>
      <x:c r="L277" s="13" t="n">
        <x:f>H277+J277</x:f>
        <x:v>3060</x:v>
      </x:c>
      <x:c r="M277" s="13" t="n">
        <x:f>I277+K277</x:f>
        <x:v>3060</x:v>
      </x:c>
      <x:c r="N277" s="13" t="n">
        <x:v>35409</x:v>
      </x:c>
      <x:c r="O277" s="13" t="n">
        <x:v>951</x:v>
      </x:c>
      <x:c r="P277" s="4" t="str">
        <x:v>수집결과 내 집계</x:v>
      </x:c>
      <x:c r="Q277" s="15" t="n">
        <x:v>46269.34439237269</x:v>
      </x:c>
      <x:c r="R277" s="15" t="n">
        <x:v>46269.35188569444</x:v>
      </x:c>
      <x:c r="S277" s="4" t="str">
        <x:v>https://naver.github.io/searchad-apidoc/</x:v>
      </x:c>
      <x:c r="T277" s="4" t="str">
        <x:v>https://developers.naver.com/docs/serviceapi/search/blog/blog.md</x:v>
      </x:c>
      <x:c r="U277" s="4" t="str">
        <x:v>2026-08-05~2026-09-03</x:v>
      </x:c>
      <x:c r="V277" s="4" t="str"/>
    </x:row>
    <x:row r="278" ht="25" customHeight="1">
      <x:c r="A278" s="4" t="str">
        <x:v>K0274</x:v>
      </x:c>
      <x:c r="B278" s="4" t="str">
        <x:v>리빙</x:v>
      </x:c>
      <x:c r="C278" s="4" t="n">
        <x:v>74</x:v>
      </x:c>
      <x:c r="D278" s="4" t="str">
        <x:v>셀프에어컨청소</x:v>
      </x:c>
      <x:c r="E278" s="4" t="str">
        <x:v>세부 검색어</x:v>
      </x:c>
      <x:c r="F278" s="4" t="n">
        <x:v>300</x:v>
      </x:c>
      <x:c r="G278" s="4" t="n">
        <x:v>2740</x:v>
      </x:c>
      <x:c r="H278" s="13" t="n">
        <x:v>300</x:v>
      </x:c>
      <x:c r="I278" s="13" t="n">
        <x:v>300</x:v>
      </x:c>
      <x:c r="J278" s="13" t="n">
        <x:v>2740</x:v>
      </x:c>
      <x:c r="K278" s="13" t="n">
        <x:v>2740</x:v>
      </x:c>
      <x:c r="L278" s="13" t="n">
        <x:f>H278+J278</x:f>
        <x:v>3040</x:v>
      </x:c>
      <x:c r="M278" s="13" t="n">
        <x:f>I278+K278</x:f>
        <x:v>3040</x:v>
      </x:c>
      <x:c r="N278" s="13" t="n">
        <x:v>17723</x:v>
      </x:c>
      <x:c r="O278" s="13" t="n">
        <x:v>673</x:v>
      </x:c>
      <x:c r="P278" s="4" t="str">
        <x:v>수집결과 내 집계</x:v>
      </x:c>
      <x:c r="Q278" s="15" t="n">
        <x:v>46269.344386655095</x:v>
      </x:c>
      <x:c r="R278" s="15" t="n">
        <x:v>46269.35189290509</x:v>
      </x:c>
      <x:c r="S278" s="4" t="str">
        <x:v>https://naver.github.io/searchad-apidoc/</x:v>
      </x:c>
      <x:c r="T278" s="4" t="str">
        <x:v>https://developers.naver.com/docs/serviceapi/search/blog/blog.md</x:v>
      </x:c>
      <x:c r="U278" s="4" t="str">
        <x:v>2026-08-05~2026-09-03</x:v>
      </x:c>
      <x:c r="V278" s="4" t="str"/>
    </x:row>
    <x:row r="279" ht="25" customHeight="1">
      <x:c r="A279" s="4" t="str">
        <x:v>K0275</x:v>
      </x:c>
      <x:c r="B279" s="4" t="str">
        <x:v>리빙</x:v>
      </x:c>
      <x:c r="C279" s="4" t="n">
        <x:v>75</x:v>
      </x:c>
      <x:c r="D279" s="4" t="str">
        <x:v>하수구냄새</x:v>
      </x:c>
      <x:c r="E279" s="4" t="str">
        <x:v>세부 검색어</x:v>
      </x:c>
      <x:c r="F279" s="4" t="n">
        <x:v>520</x:v>
      </x:c>
      <x:c r="G279" s="4" t="n">
        <x:v>2510</x:v>
      </x:c>
      <x:c r="H279" s="13" t="n">
        <x:v>520</x:v>
      </x:c>
      <x:c r="I279" s="13" t="n">
        <x:v>520</x:v>
      </x:c>
      <x:c r="J279" s="13" t="n">
        <x:v>2510</x:v>
      </x:c>
      <x:c r="K279" s="13" t="n">
        <x:v>2510</x:v>
      </x:c>
      <x:c r="L279" s="13" t="n">
        <x:f>H279+J279</x:f>
        <x:v>3030</x:v>
      </x:c>
      <x:c r="M279" s="13" t="n">
        <x:f>I279+K279</x:f>
        <x:v>3030</x:v>
      </x:c>
      <x:c r="N279" s="13" t="n">
        <x:v>447107</x:v>
      </x:c>
      <x:c r="O279" s="13" t="n">
        <x:v>911</x:v>
      </x:c>
      <x:c r="P279" s="4" t="str">
        <x:v>이상(하한)</x:v>
      </x:c>
      <x:c r="Q279" s="15" t="n">
        <x:v>46269.34437568287</x:v>
      </x:c>
      <x:c r="R279" s="15" t="n">
        <x:v>46269.35195787037</x:v>
      </x:c>
      <x:c r="S279" s="4" t="str">
        <x:v>https://naver.github.io/searchad-apidoc/</x:v>
      </x:c>
      <x:c r="T279" s="4" t="str">
        <x:v>https://developers.naver.com/docs/serviceapi/search/blog/blog.md</x:v>
      </x:c>
      <x:c r="U279" s="4" t="str">
        <x:v>2026-08-05~2026-09-03</x:v>
      </x:c>
      <x:c r="V279" s="4" t="str"/>
    </x:row>
    <x:row r="280" ht="25" customHeight="1">
      <x:c r="A280" s="4" t="str">
        <x:v>K0276</x:v>
      </x:c>
      <x:c r="B280" s="4" t="str">
        <x:v>리빙</x:v>
      </x:c>
      <x:c r="C280" s="4" t="n">
        <x:v>76</x:v>
      </x:c>
      <x:c r="D280" s="4" t="str">
        <x:v>돈벌레퇴치</x:v>
      </x:c>
      <x:c r="E280" s="4" t="str">
        <x:v>세부 검색어</x:v>
      </x:c>
      <x:c r="F280" s="4" t="n">
        <x:v>330</x:v>
      </x:c>
      <x:c r="G280" s="4" t="n">
        <x:v>2700</x:v>
      </x:c>
      <x:c r="H280" s="13" t="n">
        <x:v>330</x:v>
      </x:c>
      <x:c r="I280" s="13" t="n">
        <x:v>330</x:v>
      </x:c>
      <x:c r="J280" s="13" t="n">
        <x:v>2700</x:v>
      </x:c>
      <x:c r="K280" s="13" t="n">
        <x:v>2700</x:v>
      </x:c>
      <x:c r="L280" s="13" t="n">
        <x:f>H280+J280</x:f>
        <x:v>3030</x:v>
      </x:c>
      <x:c r="M280" s="13" t="n">
        <x:f>I280+K280</x:f>
        <x:v>3030</x:v>
      </x:c>
      <x:c r="N280" s="13" t="n">
        <x:v>1724</x:v>
      </x:c>
      <x:c r="O280" s="13" t="n">
        <x:v>30</x:v>
      </x:c>
      <x:c r="P280" s="4" t="str">
        <x:v>수집결과 내 집계</x:v>
      </x:c>
      <x:c r="Q280" s="15" t="n">
        <x:v>46269.34439237269</x:v>
      </x:c>
      <x:c r="R280" s="15" t="n">
        <x:v>46269.35189736111</x:v>
      </x:c>
      <x:c r="S280" s="4" t="str">
        <x:v>https://naver.github.io/searchad-apidoc/</x:v>
      </x:c>
      <x:c r="T280" s="4" t="str">
        <x:v>https://developers.naver.com/docs/serviceapi/search/blog/blog.md</x:v>
      </x:c>
      <x:c r="U280" s="4" t="str">
        <x:v>2026-08-05~2026-09-03</x:v>
      </x:c>
      <x:c r="V280" s="4" t="str"/>
    </x:row>
    <x:row r="281" ht="25" customHeight="1">
      <x:c r="A281" s="4" t="str">
        <x:v>K0277</x:v>
      </x:c>
      <x:c r="B281" s="4" t="str">
        <x:v>리빙</x:v>
      </x:c>
      <x:c r="C281" s="4" t="n">
        <x:v>77</x:v>
      </x:c>
      <x:c r="D281" s="4" t="str">
        <x:v>드럼세탁기청소방법</x:v>
      </x:c>
      <x:c r="E281" s="4" t="str">
        <x:v>세부 검색어</x:v>
      </x:c>
      <x:c r="F281" s="4" t="n">
        <x:v>220</x:v>
      </x:c>
      <x:c r="G281" s="4" t="n">
        <x:v>2780</x:v>
      </x:c>
      <x:c r="H281" s="13" t="n">
        <x:v>220</x:v>
      </x:c>
      <x:c r="I281" s="13" t="n">
        <x:v>220</x:v>
      </x:c>
      <x:c r="J281" s="13" t="n">
        <x:v>2780</x:v>
      </x:c>
      <x:c r="K281" s="13" t="n">
        <x:v>2780</x:v>
      </x:c>
      <x:c r="L281" s="13" t="n">
        <x:f>H281+J281</x:f>
        <x:v>3000</x:v>
      </x:c>
      <x:c r="M281" s="13" t="n">
        <x:f>I281+K281</x:f>
        <x:v>3000</x:v>
      </x:c>
      <x:c r="N281" s="13" t="n">
        <x:v>4169</x:v>
      </x:c>
      <x:c r="O281" s="13" t="n">
        <x:v>82</x:v>
      </x:c>
      <x:c r="P281" s="4" t="str">
        <x:v>수집결과 내 집계</x:v>
      </x:c>
      <x:c r="Q281" s="15" t="n">
        <x:v>46269.34437568287</x:v>
      </x:c>
      <x:c r="R281" s="15" t="n">
        <x:v>46269.351899953705</x:v>
      </x:c>
      <x:c r="S281" s="4" t="str">
        <x:v>https://naver.github.io/searchad-apidoc/</x:v>
      </x:c>
      <x:c r="T281" s="4" t="str">
        <x:v>https://developers.naver.com/docs/serviceapi/search/blog/blog.md</x:v>
      </x:c>
      <x:c r="U281" s="4" t="str">
        <x:v>2026-08-05~2026-09-03</x:v>
      </x:c>
      <x:c r="V281" s="4" t="str"/>
    </x:row>
    <x:row r="282" ht="25" customHeight="1">
      <x:c r="A282" s="4" t="str">
        <x:v>K0278</x:v>
      </x:c>
      <x:c r="B282" s="4" t="str">
        <x:v>리빙</x:v>
      </x:c>
      <x:c r="C282" s="4" t="n">
        <x:v>78</x:v>
      </x:c>
      <x:c r="D282" s="4" t="str">
        <x:v>집냄새제거</x:v>
      </x:c>
      <x:c r="E282" s="4" t="str">
        <x:v>세부 검색어</x:v>
      </x:c>
      <x:c r="F282" s="4" t="n">
        <x:v>310</x:v>
      </x:c>
      <x:c r="G282" s="4" t="n">
        <x:v>2590</x:v>
      </x:c>
      <x:c r="H282" s="13" t="n">
        <x:v>310</x:v>
      </x:c>
      <x:c r="I282" s="13" t="n">
        <x:v>310</x:v>
      </x:c>
      <x:c r="J282" s="13" t="n">
        <x:v>2590</x:v>
      </x:c>
      <x:c r="K282" s="13" t="n">
        <x:v>2590</x:v>
      </x:c>
      <x:c r="L282" s="13" t="n">
        <x:f>H282+J282</x:f>
        <x:v>2900</x:v>
      </x:c>
      <x:c r="M282" s="13" t="n">
        <x:f>I282+K282</x:f>
        <x:v>2900</x:v>
      </x:c>
      <x:c r="N282" s="13" t="n">
        <x:v>70260</x:v>
      </x:c>
      <x:c r="O282" s="13" t="n">
        <x:v>987</x:v>
      </x:c>
      <x:c r="P282" s="4" t="str">
        <x:v>이상(하한)</x:v>
      </x:c>
      <x:c r="Q282" s="15" t="n">
        <x:v>46269.34437568287</x:v>
      </x:c>
      <x:c r="R282" s="15" t="n">
        <x:v>46269.35196</x:v>
      </x:c>
      <x:c r="S282" s="4" t="str">
        <x:v>https://naver.github.io/searchad-apidoc/</x:v>
      </x:c>
      <x:c r="T282" s="4" t="str">
        <x:v>https://developers.naver.com/docs/serviceapi/search/blog/blog.md</x:v>
      </x:c>
      <x:c r="U282" s="4" t="str">
        <x:v>2026-08-05~2026-09-03</x:v>
      </x:c>
      <x:c r="V282" s="4" t="str"/>
    </x:row>
    <x:row r="283" ht="25" customHeight="1">
      <x:c r="A283" s="4" t="str">
        <x:v>K0279</x:v>
      </x:c>
      <x:c r="B283" s="4" t="str">
        <x:v>리빙</x:v>
      </x:c>
      <x:c r="C283" s="4" t="n">
        <x:v>79</x:v>
      </x:c>
      <x:c r="D283" s="4" t="str">
        <x:v>에어컨청소방법</x:v>
      </x:c>
      <x:c r="E283" s="4" t="str">
        <x:v>세부 검색어</x:v>
      </x:c>
      <x:c r="F283" s="4" t="n">
        <x:v>230</x:v>
      </x:c>
      <x:c r="G283" s="4" t="n">
        <x:v>2590</x:v>
      </x:c>
      <x:c r="H283" s="13" t="n">
        <x:v>230</x:v>
      </x:c>
      <x:c r="I283" s="13" t="n">
        <x:v>230</x:v>
      </x:c>
      <x:c r="J283" s="13" t="n">
        <x:v>2590</x:v>
      </x:c>
      <x:c r="K283" s="13" t="n">
        <x:v>2590</x:v>
      </x:c>
      <x:c r="L283" s="13" t="n">
        <x:f>H283+J283</x:f>
        <x:v>2820</x:v>
      </x:c>
      <x:c r="M283" s="13" t="n">
        <x:f>I283+K283</x:f>
        <x:v>2820</x:v>
      </x:c>
      <x:c r="N283" s="13" t="n">
        <x:v>17554</x:v>
      </x:c>
      <x:c r="O283" s="13" t="n">
        <x:v>491</x:v>
      </x:c>
      <x:c r="P283" s="4" t="str">
        <x:v>수집결과 내 집계</x:v>
      </x:c>
      <x:c r="Q283" s="15" t="n">
        <x:v>46269.344386655095</x:v>
      </x:c>
      <x:c r="R283" s="15" t="n">
        <x:v>46269.35192502315</x:v>
      </x:c>
      <x:c r="S283" s="4" t="str">
        <x:v>https://naver.github.io/searchad-apidoc/</x:v>
      </x:c>
      <x:c r="T283" s="4" t="str">
        <x:v>https://developers.naver.com/docs/serviceapi/search/blog/blog.md</x:v>
      </x:c>
      <x:c r="U283" s="4" t="str">
        <x:v>2026-08-05~2026-09-03</x:v>
      </x:c>
      <x:c r="V283" s="4" t="str"/>
    </x:row>
    <x:row r="284" ht="25" customHeight="1">
      <x:c r="A284" s="4" t="str">
        <x:v>K0280</x:v>
      </x:c>
      <x:c r="B284" s="4" t="str">
        <x:v>리빙</x:v>
      </x:c>
      <x:c r="C284" s="4" t="n">
        <x:v>80</x:v>
      </x:c>
      <x:c r="D284" s="4" t="str">
        <x:v>싱크대하수구청소</x:v>
      </x:c>
      <x:c r="E284" s="4" t="str">
        <x:v>세부 검색어</x:v>
      </x:c>
      <x:c r="F284" s="4" t="n">
        <x:v>210</x:v>
      </x:c>
      <x:c r="G284" s="4" t="n">
        <x:v>2570</x:v>
      </x:c>
      <x:c r="H284" s="13" t="n">
        <x:v>210</x:v>
      </x:c>
      <x:c r="I284" s="13" t="n">
        <x:v>210</x:v>
      </x:c>
      <x:c r="J284" s="13" t="n">
        <x:v>2570</x:v>
      </x:c>
      <x:c r="K284" s="13" t="n">
        <x:v>2570</x:v>
      </x:c>
      <x:c r="L284" s="13" t="n">
        <x:f>H284+J284</x:f>
        <x:v>2780</x:v>
      </x:c>
      <x:c r="M284" s="13" t="n">
        <x:f>I284+K284</x:f>
        <x:v>2780</x:v>
      </x:c>
      <x:c r="N284" s="13" t="n">
        <x:v>222102</x:v>
      </x:c>
      <x:c r="O284" s="13" t="n">
        <x:v>994</x:v>
      </x:c>
      <x:c r="P284" s="4" t="str">
        <x:v>이상(하한)</x:v>
      </x:c>
      <x:c r="Q284" s="15" t="n">
        <x:v>46269.34437568287</x:v>
      </x:c>
      <x:c r="R284" s="15" t="n">
        <x:v>46269.35199766204</x:v>
      </x:c>
      <x:c r="S284" s="4" t="str">
        <x:v>https://naver.github.io/searchad-apidoc/</x:v>
      </x:c>
      <x:c r="T284" s="4" t="str">
        <x:v>https://developers.naver.com/docs/serviceapi/search/blog/blog.md</x:v>
      </x:c>
      <x:c r="U284" s="4" t="str">
        <x:v>2026-08-05~2026-09-03</x:v>
      </x:c>
      <x:c r="V284" s="4" t="str"/>
    </x:row>
    <x:row r="285" ht="25" customHeight="1">
      <x:c r="A285" s="4" t="str">
        <x:v>K0281</x:v>
      </x:c>
      <x:c r="B285" s="4" t="str">
        <x:v>리빙</x:v>
      </x:c>
      <x:c r="C285" s="4" t="n">
        <x:v>81</x:v>
      </x:c>
      <x:c r="D285" s="4" t="str">
        <x:v>냉장고청소</x:v>
      </x:c>
      <x:c r="E285" s="4" t="str">
        <x:v>세부 검색어</x:v>
      </x:c>
      <x:c r="F285" s="4" t="n">
        <x:v>400</x:v>
      </x:c>
      <x:c r="G285" s="4" t="n">
        <x:v>2340</x:v>
      </x:c>
      <x:c r="H285" s="13" t="n">
        <x:v>400</x:v>
      </x:c>
      <x:c r="I285" s="13" t="n">
        <x:v>400</x:v>
      </x:c>
      <x:c r="J285" s="13" t="n">
        <x:v>2340</x:v>
      </x:c>
      <x:c r="K285" s="13" t="n">
        <x:v>2340</x:v>
      </x:c>
      <x:c r="L285" s="13" t="n">
        <x:f>H285+J285</x:f>
        <x:v>2740</x:v>
      </x:c>
      <x:c r="M285" s="13" t="n">
        <x:f>I285+K285</x:f>
        <x:v>2740</x:v>
      </x:c>
      <x:c r="N285" s="13" t="n">
        <x:v>92555</x:v>
      </x:c>
      <x:c r="O285" s="13" t="n">
        <x:v>982</x:v>
      </x:c>
      <x:c r="P285" s="4" t="str">
        <x:v>이상(하한)</x:v>
      </x:c>
      <x:c r="Q285" s="15" t="n">
        <x:v>46269.344386655095</x:v>
      </x:c>
      <x:c r="R285" s="15" t="n">
        <x:v>46269.352024085645</x:v>
      </x:c>
      <x:c r="S285" s="4" t="str">
        <x:v>https://naver.github.io/searchad-apidoc/</x:v>
      </x:c>
      <x:c r="T285" s="4" t="str">
        <x:v>https://developers.naver.com/docs/serviceapi/search/blog/blog.md</x:v>
      </x:c>
      <x:c r="U285" s="4" t="str">
        <x:v>2026-08-05~2026-09-03</x:v>
      </x:c>
      <x:c r="V285" s="4" t="str"/>
    </x:row>
    <x:row r="286" ht="25" customHeight="1">
      <x:c r="A286" s="4" t="str">
        <x:v>K0282</x:v>
      </x:c>
      <x:c r="B286" s="4" t="str">
        <x:v>리빙</x:v>
      </x:c>
      <x:c r="C286" s="4" t="n">
        <x:v>82</x:v>
      </x:c>
      <x:c r="D286" s="4" t="str">
        <x:v>아파트유리창청소</x:v>
      </x:c>
      <x:c r="E286" s="4" t="str">
        <x:v>세부 검색어</x:v>
      </x:c>
      <x:c r="F286" s="4" t="n">
        <x:v>420</x:v>
      </x:c>
      <x:c r="G286" s="4" t="n">
        <x:v>2230</x:v>
      </x:c>
      <x:c r="H286" s="13" t="n">
        <x:v>420</x:v>
      </x:c>
      <x:c r="I286" s="13" t="n">
        <x:v>420</x:v>
      </x:c>
      <x:c r="J286" s="13" t="n">
        <x:v>2230</x:v>
      </x:c>
      <x:c r="K286" s="13" t="n">
        <x:v>2230</x:v>
      </x:c>
      <x:c r="L286" s="13" t="n">
        <x:f>H286+J286</x:f>
        <x:v>2650</x:v>
      </x:c>
      <x:c r="M286" s="13" t="n">
        <x:f>I286+K286</x:f>
        <x:v>2650</x:v>
      </x:c>
      <x:c r="N286" s="13" t="n">
        <x:v>37547</x:v>
      </x:c>
      <x:c r="O286" s="13" t="n">
        <x:v>996</x:v>
      </x:c>
      <x:c r="P286" s="4" t="str">
        <x:v>이상(하한)</x:v>
      </x:c>
      <x:c r="Q286" s="15" t="n">
        <x:v>46269.34437568287</x:v>
      </x:c>
      <x:c r="R286" s="15" t="n">
        <x:v>46269.35202041666</x:v>
      </x:c>
      <x:c r="S286" s="4" t="str">
        <x:v>https://naver.github.io/searchad-apidoc/</x:v>
      </x:c>
      <x:c r="T286" s="4" t="str">
        <x:v>https://developers.naver.com/docs/serviceapi/search/blog/blog.md</x:v>
      </x:c>
      <x:c r="U286" s="4" t="str">
        <x:v>2026-08-05~2026-09-03</x:v>
      </x:c>
      <x:c r="V286" s="4" t="str"/>
    </x:row>
    <x:row r="287" ht="25" customHeight="1">
      <x:c r="A287" s="4" t="str">
        <x:v>K0283</x:v>
      </x:c>
      <x:c r="B287" s="4" t="str">
        <x:v>리빙</x:v>
      </x:c>
      <x:c r="C287" s="4" t="n">
        <x:v>83</x:v>
      </x:c>
      <x:c r="D287" s="4" t="str">
        <x:v>싱크대하부장냄새</x:v>
      </x:c>
      <x:c r="E287" s="4" t="str">
        <x:v>세부 검색어</x:v>
      </x:c>
      <x:c r="F287" s="4" t="n">
        <x:v>350</x:v>
      </x:c>
      <x:c r="G287" s="4" t="n">
        <x:v>2290</x:v>
      </x:c>
      <x:c r="H287" s="13" t="n">
        <x:v>350</x:v>
      </x:c>
      <x:c r="I287" s="13" t="n">
        <x:v>350</x:v>
      </x:c>
      <x:c r="J287" s="13" t="n">
        <x:v>2290</x:v>
      </x:c>
      <x:c r="K287" s="13" t="n">
        <x:v>2290</x:v>
      </x:c>
      <x:c r="L287" s="13" t="n">
        <x:f>H287+J287</x:f>
        <x:v>2640</x:v>
      </x:c>
      <x:c r="M287" s="13" t="n">
        <x:f>I287+K287</x:f>
        <x:v>2640</x:v>
      </x:c>
      <x:c r="N287" s="13" t="n">
        <x:v>11701</x:v>
      </x:c>
      <x:c r="O287" s="13" t="n">
        <x:v>339</x:v>
      </x:c>
      <x:c r="P287" s="4" t="str">
        <x:v>수집결과 내 집계</x:v>
      </x:c>
      <x:c r="Q287" s="15" t="n">
        <x:v>46269.344370833336</x:v>
      </x:c>
      <x:c r="R287" s="15" t="n">
        <x:v>46269.352016122684</x:v>
      </x:c>
      <x:c r="S287" s="4" t="str">
        <x:v>https://naver.github.io/searchad-apidoc/</x:v>
      </x:c>
      <x:c r="T287" s="4" t="str">
        <x:v>https://developers.naver.com/docs/serviceapi/search/blog/blog.md</x:v>
      </x:c>
      <x:c r="U287" s="4" t="str">
        <x:v>2026-08-05~2026-09-03</x:v>
      </x:c>
      <x:c r="V287" s="4" t="str"/>
    </x:row>
    <x:row r="288" ht="25" customHeight="1">
      <x:c r="A288" s="4" t="str">
        <x:v>K0284</x:v>
      </x:c>
      <x:c r="B288" s="4" t="str">
        <x:v>리빙</x:v>
      </x:c>
      <x:c r="C288" s="4" t="n">
        <x:v>84</x:v>
      </x:c>
      <x:c r="D288" s="4" t="str">
        <x:v>싱크대냄새제거</x:v>
      </x:c>
      <x:c r="E288" s="4" t="str">
        <x:v>세부 검색어</x:v>
      </x:c>
      <x:c r="F288" s="4" t="n">
        <x:v>290</x:v>
      </x:c>
      <x:c r="G288" s="4" t="n">
        <x:v>2340</x:v>
      </x:c>
      <x:c r="H288" s="13" t="n">
        <x:v>290</x:v>
      </x:c>
      <x:c r="I288" s="13" t="n">
        <x:v>290</x:v>
      </x:c>
      <x:c r="J288" s="13" t="n">
        <x:v>2340</x:v>
      </x:c>
      <x:c r="K288" s="13" t="n">
        <x:v>2340</x:v>
      </x:c>
      <x:c r="L288" s="13" t="n">
        <x:f>H288+J288</x:f>
        <x:v>2630</x:v>
      </x:c>
      <x:c r="M288" s="13" t="n">
        <x:f>I288+K288</x:f>
        <x:v>2630</x:v>
      </x:c>
      <x:c r="N288" s="13" t="n">
        <x:v>58276</x:v>
      </x:c>
      <x:c r="O288" s="13" t="n">
        <x:v>348</x:v>
      </x:c>
      <x:c r="P288" s="4" t="str">
        <x:v>수집결과 내 집계</x:v>
      </x:c>
      <x:c r="Q288" s="15" t="n">
        <x:v>46269.34437568287</x:v>
      </x:c>
      <x:c r="R288" s="15" t="n">
        <x:v>46269.35203677083</x:v>
      </x:c>
      <x:c r="S288" s="4" t="str">
        <x:v>https://naver.github.io/searchad-apidoc/</x:v>
      </x:c>
      <x:c r="T288" s="4" t="str">
        <x:v>https://developers.naver.com/docs/serviceapi/search/blog/blog.md</x:v>
      </x:c>
      <x:c r="U288" s="4" t="str">
        <x:v>2026-08-05~2026-09-03</x:v>
      </x:c>
      <x:c r="V288" s="4" t="str"/>
    </x:row>
    <x:row r="289" ht="25" customHeight="1">
      <x:c r="A289" s="4" t="str">
        <x:v>K0285</x:v>
      </x:c>
      <x:c r="B289" s="4" t="str">
        <x:v>리빙</x:v>
      </x:c>
      <x:c r="C289" s="4" t="n">
        <x:v>85</x:v>
      </x:c>
      <x:c r="D289" s="4" t="str">
        <x:v>욕실곰팡이제거</x:v>
      </x:c>
      <x:c r="E289" s="4" t="str">
        <x:v>세부 검색어</x:v>
      </x:c>
      <x:c r="F289" s="4" t="n">
        <x:v>290</x:v>
      </x:c>
      <x:c r="G289" s="4" t="n">
        <x:v>2300</x:v>
      </x:c>
      <x:c r="H289" s="13" t="n">
        <x:v>290</x:v>
      </x:c>
      <x:c r="I289" s="13" t="n">
        <x:v>290</x:v>
      </x:c>
      <x:c r="J289" s="13" t="n">
        <x:v>2300</x:v>
      </x:c>
      <x:c r="K289" s="13" t="n">
        <x:v>2300</x:v>
      </x:c>
      <x:c r="L289" s="13" t="n">
        <x:f>H289+J289</x:f>
        <x:v>2590</x:v>
      </x:c>
      <x:c r="M289" s="13" t="n">
        <x:f>I289+K289</x:f>
        <x:v>2590</x:v>
      </x:c>
      <x:c r="N289" s="13" t="n">
        <x:v>26519</x:v>
      </x:c>
      <x:c r="O289" s="13" t="n">
        <x:v>991</x:v>
      </x:c>
      <x:c r="P289" s="4" t="str">
        <x:v>이상(하한)</x:v>
      </x:c>
      <x:c r="Q289" s="15" t="n">
        <x:v>46269.34438106482</x:v>
      </x:c>
      <x:c r="R289" s="15" t="n">
        <x:v>46269.35207869213</x:v>
      </x:c>
      <x:c r="S289" s="4" t="str">
        <x:v>https://naver.github.io/searchad-apidoc/</x:v>
      </x:c>
      <x:c r="T289" s="4" t="str">
        <x:v>https://developers.naver.com/docs/serviceapi/search/blog/blog.md</x:v>
      </x:c>
      <x:c r="U289" s="4" t="str">
        <x:v>2026-08-05~2026-09-03</x:v>
      </x:c>
      <x:c r="V289" s="4" t="str"/>
    </x:row>
    <x:row r="290" ht="25" customHeight="1">
      <x:c r="A290" s="4" t="str">
        <x:v>K0286</x:v>
      </x:c>
      <x:c r="B290" s="4" t="str">
        <x:v>리빙</x:v>
      </x:c>
      <x:c r="C290" s="4" t="n">
        <x:v>86</x:v>
      </x:c>
      <x:c r="D290" s="4" t="str">
        <x:v>배관청소</x:v>
      </x:c>
      <x:c r="E290" s="4" t="str">
        <x:v>세부 검색어</x:v>
      </x:c>
      <x:c r="F290" s="4" t="n">
        <x:v>550</x:v>
      </x:c>
      <x:c r="G290" s="4" t="n">
        <x:v>1980</x:v>
      </x:c>
      <x:c r="H290" s="13" t="n">
        <x:v>550</x:v>
      </x:c>
      <x:c r="I290" s="13" t="n">
        <x:v>550</x:v>
      </x:c>
      <x:c r="J290" s="13" t="n">
        <x:v>1980</x:v>
      </x:c>
      <x:c r="K290" s="13" t="n">
        <x:v>1980</x:v>
      </x:c>
      <x:c r="L290" s="13" t="n">
        <x:f>H290+J290</x:f>
        <x:v>2530</x:v>
      </x:c>
      <x:c r="M290" s="13" t="n">
        <x:f>I290+K290</x:f>
        <x:v>2530</x:v>
      </x:c>
      <x:c r="N290" s="13" t="n">
        <x:v>542130</x:v>
      </x:c>
      <x:c r="O290" s="13" t="n">
        <x:v>936</x:v>
      </x:c>
      <x:c r="P290" s="4" t="str">
        <x:v>이상(하한)</x:v>
      </x:c>
      <x:c r="Q290" s="15" t="n">
        <x:v>46269.34437568287</x:v>
      </x:c>
      <x:c r="R290" s="15" t="n">
        <x:v>46269.35211042824</x:v>
      </x:c>
      <x:c r="S290" s="4" t="str">
        <x:v>https://naver.github.io/searchad-apidoc/</x:v>
      </x:c>
      <x:c r="T290" s="4" t="str">
        <x:v>https://developers.naver.com/docs/serviceapi/search/blog/blog.md</x:v>
      </x:c>
      <x:c r="U290" s="4" t="str">
        <x:v>2026-08-05~2026-09-03</x:v>
      </x:c>
      <x:c r="V290" s="4" t="str"/>
    </x:row>
    <x:row r="291" ht="25" customHeight="1">
      <x:c r="A291" s="4" t="str">
        <x:v>K0287</x:v>
      </x:c>
      <x:c r="B291" s="4" t="str">
        <x:v>리빙</x:v>
      </x:c>
      <x:c r="C291" s="4" t="n">
        <x:v>87</x:v>
      </x:c>
      <x:c r="D291" s="4" t="str">
        <x:v>천장형에어컨청소</x:v>
      </x:c>
      <x:c r="E291" s="4" t="str">
        <x:v>세부 검색어</x:v>
      </x:c>
      <x:c r="F291" s="4" t="n">
        <x:v>420</x:v>
      </x:c>
      <x:c r="G291" s="4" t="n">
        <x:v>2040</x:v>
      </x:c>
      <x:c r="H291" s="13" t="n">
        <x:v>420</x:v>
      </x:c>
      <x:c r="I291" s="13" t="n">
        <x:v>420</x:v>
      </x:c>
      <x:c r="J291" s="13" t="n">
        <x:v>2040</x:v>
      </x:c>
      <x:c r="K291" s="13" t="n">
        <x:v>2040</x:v>
      </x:c>
      <x:c r="L291" s="13" t="n">
        <x:f>H291+J291</x:f>
        <x:v>2460</x:v>
      </x:c>
      <x:c r="M291" s="13" t="n">
        <x:f>I291+K291</x:f>
        <x:v>2460</x:v>
      </x:c>
      <x:c r="N291" s="13" t="n">
        <x:v>43386</x:v>
      </x:c>
      <x:c r="O291" s="13" t="n">
        <x:v>699</x:v>
      </x:c>
      <x:c r="P291" s="4" t="str">
        <x:v>수집결과 내 집계</x:v>
      </x:c>
      <x:c r="Q291" s="15" t="n">
        <x:v>46269.344386655095</x:v>
      </x:c>
      <x:c r="R291" s="15" t="n">
        <x:v>46269.35212380787</x:v>
      </x:c>
      <x:c r="S291" s="4" t="str">
        <x:v>https://naver.github.io/searchad-apidoc/</x:v>
      </x:c>
      <x:c r="T291" s="4" t="str">
        <x:v>https://developers.naver.com/docs/serviceapi/search/blog/blog.md</x:v>
      </x:c>
      <x:c r="U291" s="4" t="str">
        <x:v>2026-08-05~2026-09-03</x:v>
      </x:c>
      <x:c r="V291" s="4" t="str"/>
    </x:row>
    <x:row r="292" ht="25" customHeight="1">
      <x:c r="A292" s="4" t="str">
        <x:v>K0288</x:v>
      </x:c>
      <x:c r="B292" s="4" t="str">
        <x:v>리빙</x:v>
      </x:c>
      <x:c r="C292" s="4" t="n">
        <x:v>88</x:v>
      </x:c>
      <x:c r="D292" s="4" t="str">
        <x:v>드럼세탁기청소비용</x:v>
      </x:c>
      <x:c r="E292" s="4" t="str">
        <x:v>세부 검색어</x:v>
      </x:c>
      <x:c r="F292" s="4" t="n">
        <x:v>250</x:v>
      </x:c>
      <x:c r="G292" s="4" t="n">
        <x:v>2140</x:v>
      </x:c>
      <x:c r="H292" s="13" t="n">
        <x:v>250</x:v>
      </x:c>
      <x:c r="I292" s="13" t="n">
        <x:v>250</x:v>
      </x:c>
      <x:c r="J292" s="13" t="n">
        <x:v>2140</x:v>
      </x:c>
      <x:c r="K292" s="13" t="n">
        <x:v>2140</x:v>
      </x:c>
      <x:c r="L292" s="13" t="n">
        <x:f>H292+J292</x:f>
        <x:v>2390</x:v>
      </x:c>
      <x:c r="M292" s="13" t="n">
        <x:f>I292+K292</x:f>
        <x:v>2390</x:v>
      </x:c>
      <x:c r="N292" s="13" t="n">
        <x:v>1312</x:v>
      </x:c>
      <x:c r="O292" s="13" t="n">
        <x:v>14</x:v>
      </x:c>
      <x:c r="P292" s="4" t="str">
        <x:v>수집결과 내 집계</x:v>
      </x:c>
      <x:c r="Q292" s="15" t="n">
        <x:v>46269.34437568287</x:v>
      </x:c>
      <x:c r="R292" s="15" t="n">
        <x:v>46269.35209659722</x:v>
      </x:c>
      <x:c r="S292" s="4" t="str">
        <x:v>https://naver.github.io/searchad-apidoc/</x:v>
      </x:c>
      <x:c r="T292" s="4" t="str">
        <x:v>https://developers.naver.com/docs/serviceapi/search/blog/blog.md</x:v>
      </x:c>
      <x:c r="U292" s="4" t="str">
        <x:v>2026-08-05~2026-09-03</x:v>
      </x:c>
      <x:c r="V292" s="4" t="str"/>
    </x:row>
    <x:row r="293" ht="25" customHeight="1">
      <x:c r="A293" s="4" t="str">
        <x:v>K0289</x:v>
      </x:c>
      <x:c r="B293" s="4" t="str">
        <x:v>리빙</x:v>
      </x:c>
      <x:c r="C293" s="4" t="n">
        <x:v>89</x:v>
      </x:c>
      <x:c r="D293" s="4" t="str">
        <x:v>곰팡이냄새제거</x:v>
      </x:c>
      <x:c r="E293" s="4" t="str">
        <x:v>세부 검색어</x:v>
      </x:c>
      <x:c r="F293" s="4" t="n">
        <x:v>330</x:v>
      </x:c>
      <x:c r="G293" s="4" t="n">
        <x:v>2010</x:v>
      </x:c>
      <x:c r="H293" s="13" t="n">
        <x:v>330</x:v>
      </x:c>
      <x:c r="I293" s="13" t="n">
        <x:v>330</x:v>
      </x:c>
      <x:c r="J293" s="13" t="n">
        <x:v>2010</x:v>
      </x:c>
      <x:c r="K293" s="13" t="n">
        <x:v>2010</x:v>
      </x:c>
      <x:c r="L293" s="13" t="n">
        <x:f>H293+J293</x:f>
        <x:v>2340</x:v>
      </x:c>
      <x:c r="M293" s="13" t="n">
        <x:f>I293+K293</x:f>
        <x:v>2340</x:v>
      </x:c>
      <x:c r="N293" s="13" t="n">
        <x:v>34271</x:v>
      </x:c>
      <x:c r="O293" s="13" t="n">
        <x:v>548</x:v>
      </x:c>
      <x:c r="P293" s="4" t="str">
        <x:v>수집결과 내 집계</x:v>
      </x:c>
      <x:c r="Q293" s="15" t="n">
        <x:v>46269.34438106482</x:v>
      </x:c>
      <x:c r="R293" s="15" t="n">
        <x:v>46269.35212841435</x:v>
      </x:c>
      <x:c r="S293" s="4" t="str">
        <x:v>https://naver.github.io/searchad-apidoc/</x:v>
      </x:c>
      <x:c r="T293" s="4" t="str">
        <x:v>https://developers.naver.com/docs/serviceapi/search/blog/blog.md</x:v>
      </x:c>
      <x:c r="U293" s="4" t="str">
        <x:v>2026-08-05~2026-09-03</x:v>
      </x:c>
      <x:c r="V293" s="4" t="str"/>
    </x:row>
    <x:row r="294" ht="25" customHeight="1">
      <x:c r="A294" s="4" t="str">
        <x:v>K0290</x:v>
      </x:c>
      <x:c r="B294" s="4" t="str">
        <x:v>리빙</x:v>
      </x:c>
      <x:c r="C294" s="4" t="n">
        <x:v>90</x:v>
      </x:c>
      <x:c r="D294" s="4" t="str">
        <x:v>에어컨누수</x:v>
      </x:c>
      <x:c r="E294" s="4" t="str">
        <x:v>세부 검색어</x:v>
      </x:c>
      <x:c r="F294" s="4" t="n">
        <x:v>330</x:v>
      </x:c>
      <x:c r="G294" s="4" t="n">
        <x:v>1890</x:v>
      </x:c>
      <x:c r="H294" s="13" t="n">
        <x:v>330</x:v>
      </x:c>
      <x:c r="I294" s="13" t="n">
        <x:v>330</x:v>
      </x:c>
      <x:c r="J294" s="13" t="n">
        <x:v>1890</x:v>
      </x:c>
      <x:c r="K294" s="13" t="n">
        <x:v>1890</x:v>
      </x:c>
      <x:c r="L294" s="13" t="n">
        <x:f>H294+J294</x:f>
        <x:v>2220</x:v>
      </x:c>
      <x:c r="M294" s="13" t="n">
        <x:f>I294+K294</x:f>
        <x:v>2220</x:v>
      </x:c>
      <x:c r="N294" s="13" t="n">
        <x:v>48777</x:v>
      </x:c>
      <x:c r="O294" s="13" t="n">
        <x:v>987</x:v>
      </x:c>
      <x:c r="P294" s="4" t="str">
        <x:v>이상(하한)</x:v>
      </x:c>
      <x:c r="Q294" s="15" t="n">
        <x:v>46269.344386655095</x:v>
      </x:c>
      <x:c r="R294" s="15" t="n">
        <x:v>46269.35218446759</x:v>
      </x:c>
      <x:c r="S294" s="4" t="str">
        <x:v>https://naver.github.io/searchad-apidoc/</x:v>
      </x:c>
      <x:c r="T294" s="4" t="str">
        <x:v>https://developers.naver.com/docs/serviceapi/search/blog/blog.md</x:v>
      </x:c>
      <x:c r="U294" s="4" t="str">
        <x:v>2026-08-05~2026-09-03</x:v>
      </x:c>
      <x:c r="V294" s="4" t="str"/>
    </x:row>
    <x:row r="295" ht="25" customHeight="1">
      <x:c r="A295" s="4" t="str">
        <x:v>K0291</x:v>
      </x:c>
      <x:c r="B295" s="4" t="str">
        <x:v>리빙</x:v>
      </x:c>
      <x:c r="C295" s="4" t="n">
        <x:v>91</x:v>
      </x:c>
      <x:c r="D295" s="4" t="str">
        <x:v>화장실환풍기청소</x:v>
      </x:c>
      <x:c r="E295" s="4" t="str">
        <x:v>세부 검색어</x:v>
      </x:c>
      <x:c r="F295" s="4" t="n">
        <x:v>190</x:v>
      </x:c>
      <x:c r="G295" s="4" t="n">
        <x:v>1990</x:v>
      </x:c>
      <x:c r="H295" s="13" t="n">
        <x:v>190</x:v>
      </x:c>
      <x:c r="I295" s="13" t="n">
        <x:v>190</x:v>
      </x:c>
      <x:c r="J295" s="13" t="n">
        <x:v>1990</x:v>
      </x:c>
      <x:c r="K295" s="13" t="n">
        <x:v>1990</x:v>
      </x:c>
      <x:c r="L295" s="13" t="n">
        <x:f>H295+J295</x:f>
        <x:v>2180</x:v>
      </x:c>
      <x:c r="M295" s="13" t="n">
        <x:f>I295+K295</x:f>
        <x:v>2180</x:v>
      </x:c>
      <x:c r="N295" s="13" t="n">
        <x:v>4147</x:v>
      </x:c>
      <x:c r="O295" s="13" t="n">
        <x:v>102</x:v>
      </x:c>
      <x:c r="P295" s="4" t="str">
        <x:v>수집결과 내 집계</x:v>
      </x:c>
      <x:c r="Q295" s="15" t="n">
        <x:v>46269.34437568287</x:v>
      </x:c>
      <x:c r="R295" s="15" t="n">
        <x:v>46269.3521412037</x:v>
      </x:c>
      <x:c r="S295" s="4" t="str">
        <x:v>https://naver.github.io/searchad-apidoc/</x:v>
      </x:c>
      <x:c r="T295" s="4" t="str">
        <x:v>https://developers.naver.com/docs/serviceapi/search/blog/blog.md</x:v>
      </x:c>
      <x:c r="U295" s="4" t="str">
        <x:v>2026-08-05~2026-09-03</x:v>
      </x:c>
      <x:c r="V295" s="4" t="str"/>
    </x:row>
    <x:row r="296" ht="25" customHeight="1">
      <x:c r="A296" s="4" t="str">
        <x:v>K0292</x:v>
      </x:c>
      <x:c r="B296" s="4" t="str">
        <x:v>리빙</x:v>
      </x:c>
      <x:c r="C296" s="4" t="n">
        <x:v>92</x:v>
      </x:c>
      <x:c r="D296" s="4" t="str">
        <x:v>후드청소</x:v>
      </x:c>
      <x:c r="E296" s="4" t="str">
        <x:v>세부 검색어</x:v>
      </x:c>
      <x:c r="F296" s="4" t="n">
        <x:v>650</x:v>
      </x:c>
      <x:c r="G296" s="4" t="n">
        <x:v>1520</x:v>
      </x:c>
      <x:c r="H296" s="13" t="n">
        <x:v>650</x:v>
      </x:c>
      <x:c r="I296" s="13" t="n">
        <x:v>650</x:v>
      </x:c>
      <x:c r="J296" s="13" t="n">
        <x:v>1520</x:v>
      </x:c>
      <x:c r="K296" s="13" t="n">
        <x:v>1520</x:v>
      </x:c>
      <x:c r="L296" s="13" t="n">
        <x:f>H296+J296</x:f>
        <x:v>2170</x:v>
      </x:c>
      <x:c r="M296" s="13" t="n">
        <x:f>I296+K296</x:f>
        <x:v>2170</x:v>
      </x:c>
      <x:c r="N296" s="13" t="n">
        <x:v>111748</x:v>
      </x:c>
      <x:c r="O296" s="13" t="n">
        <x:v>976</x:v>
      </x:c>
      <x:c r="P296" s="4" t="str">
        <x:v>이상(하한)</x:v>
      </x:c>
      <x:c r="Q296" s="15" t="n">
        <x:v>46269.344386655095</x:v>
      </x:c>
      <x:c r="R296" s="15" t="n">
        <x:v>46269.352200671296</x:v>
      </x:c>
      <x:c r="S296" s="4" t="str">
        <x:v>https://naver.github.io/searchad-apidoc/</x:v>
      </x:c>
      <x:c r="T296" s="4" t="str">
        <x:v>https://developers.naver.com/docs/serviceapi/search/blog/blog.md</x:v>
      </x:c>
      <x:c r="U296" s="4" t="str">
        <x:v>2026-08-05~2026-09-03</x:v>
      </x:c>
      <x:c r="V296" s="4" t="str"/>
    </x:row>
    <x:row r="297" ht="25" customHeight="1">
      <x:c r="A297" s="4" t="str">
        <x:v>K0293</x:v>
      </x:c>
      <x:c r="B297" s="4" t="str">
        <x:v>리빙</x:v>
      </x:c>
      <x:c r="C297" s="4" t="n">
        <x:v>93</x:v>
      </x:c>
      <x:c r="D297" s="4" t="str">
        <x:v>에어컨곰팡이냄새</x:v>
      </x:c>
      <x:c r="E297" s="4" t="str">
        <x:v>세부 검색어</x:v>
      </x:c>
      <x:c r="F297" s="4" t="n">
        <x:v>150</x:v>
      </x:c>
      <x:c r="G297" s="4" t="n">
        <x:v>2020</x:v>
      </x:c>
      <x:c r="H297" s="13" t="n">
        <x:v>150</x:v>
      </x:c>
      <x:c r="I297" s="13" t="n">
        <x:v>150</x:v>
      </x:c>
      <x:c r="J297" s="13" t="n">
        <x:v>2020</x:v>
      </x:c>
      <x:c r="K297" s="13" t="n">
        <x:v>2020</x:v>
      </x:c>
      <x:c r="L297" s="13" t="n">
        <x:f>H297+J297</x:f>
        <x:v>2170</x:v>
      </x:c>
      <x:c r="M297" s="13" t="n">
        <x:f>I297+K297</x:f>
        <x:v>2170</x:v>
      </x:c>
      <x:c r="N297" s="13" t="n">
        <x:v>64735</x:v>
      </x:c>
      <x:c r="O297" s="13" t="n">
        <x:v>990</x:v>
      </x:c>
      <x:c r="P297" s="4" t="str">
        <x:v>이상(하한)</x:v>
      </x:c>
      <x:c r="Q297" s="15" t="n">
        <x:v>46269.344386655095</x:v>
      </x:c>
      <x:c r="R297" s="15" t="n">
        <x:v>46269.35764657408</x:v>
      </x:c>
      <x:c r="S297" s="4" t="str">
        <x:v>https://naver.github.io/searchad-apidoc/</x:v>
      </x:c>
      <x:c r="T297" s="4" t="str">
        <x:v>https://developers.naver.com/docs/serviceapi/search/blog/blog.md</x:v>
      </x:c>
      <x:c r="U297" s="4" t="str">
        <x:v>2026-08-05~2026-09-03</x:v>
      </x:c>
      <x:c r="V297" s="4" t="str"/>
    </x:row>
    <x:row r="298" ht="25" customHeight="1">
      <x:c r="A298" s="4" t="str">
        <x:v>K0294</x:v>
      </x:c>
      <x:c r="B298" s="4" t="str">
        <x:v>리빙</x:v>
      </x:c>
      <x:c r="C298" s="4" t="n">
        <x:v>94</x:v>
      </x:c>
      <x:c r="D298" s="4" t="str">
        <x:v>세탁기분해청소</x:v>
      </x:c>
      <x:c r="E298" s="4" t="str">
        <x:v>세부 검색어</x:v>
      </x:c>
      <x:c r="F298" s="4" t="n">
        <x:v>360</x:v>
      </x:c>
      <x:c r="G298" s="4" t="n">
        <x:v>1770</x:v>
      </x:c>
      <x:c r="H298" s="13" t="n">
        <x:v>360</x:v>
      </x:c>
      <x:c r="I298" s="13" t="n">
        <x:v>360</x:v>
      </x:c>
      <x:c r="J298" s="13" t="n">
        <x:v>1770</x:v>
      </x:c>
      <x:c r="K298" s="13" t="n">
        <x:v>1770</x:v>
      </x:c>
      <x:c r="L298" s="13" t="n">
        <x:f>H298+J298</x:f>
        <x:v>2130</x:v>
      </x:c>
      <x:c r="M298" s="13" t="n">
        <x:f>I298+K298</x:f>
        <x:v>2130</x:v>
      </x:c>
      <x:c r="N298" s="13" t="n">
        <x:v>109852</x:v>
      </x:c>
      <x:c r="O298" s="13" t="n">
        <x:v>991</x:v>
      </x:c>
      <x:c r="P298" s="4" t="str">
        <x:v>이상(하한)</x:v>
      </x:c>
      <x:c r="Q298" s="15" t="n">
        <x:v>46269.34437568287</x:v>
      </x:c>
      <x:c r="R298" s="15" t="n">
        <x:v>46269.357654224536</x:v>
      </x:c>
      <x:c r="S298" s="4" t="str">
        <x:v>https://naver.github.io/searchad-apidoc/</x:v>
      </x:c>
      <x:c r="T298" s="4" t="str">
        <x:v>https://developers.naver.com/docs/serviceapi/search/blog/blog.md</x:v>
      </x:c>
      <x:c r="U298" s="4" t="str">
        <x:v>2026-08-05~2026-09-03</x:v>
      </x:c>
      <x:c r="V298" s="4" t="str"/>
    </x:row>
    <x:row r="299" ht="25" customHeight="1">
      <x:c r="A299" s="4" t="str">
        <x:v>K0295</x:v>
      </x:c>
      <x:c r="B299" s="4" t="str">
        <x:v>리빙</x:v>
      </x:c>
      <x:c r="C299" s="4" t="n">
        <x:v>95</x:v>
      </x:c>
      <x:c r="D299" s="4" t="str">
        <x:v>화장실냄새</x:v>
      </x:c>
      <x:c r="E299" s="4" t="str">
        <x:v>세부 검색어</x:v>
      </x:c>
      <x:c r="F299" s="4" t="n">
        <x:v>280</x:v>
      </x:c>
      <x:c r="G299" s="4" t="n">
        <x:v>1810</x:v>
      </x:c>
      <x:c r="H299" s="13" t="n">
        <x:v>280</x:v>
      </x:c>
      <x:c r="I299" s="13" t="n">
        <x:v>280</x:v>
      </x:c>
      <x:c r="J299" s="13" t="n">
        <x:v>1810</x:v>
      </x:c>
      <x:c r="K299" s="13" t="n">
        <x:v>1810</x:v>
      </x:c>
      <x:c r="L299" s="13" t="n">
        <x:f>H299+J299</x:f>
        <x:v>2090</x:v>
      </x:c>
      <x:c r="M299" s="13" t="n">
        <x:f>I299+K299</x:f>
        <x:v>2090</x:v>
      </x:c>
      <x:c r="N299" s="13" t="n">
        <x:v>313100</x:v>
      </x:c>
      <x:c r="O299" s="13" t="n">
        <x:v>871</x:v>
      </x:c>
      <x:c r="P299" s="4" t="str">
        <x:v>이상(하한)</x:v>
      </x:c>
      <x:c r="Q299" s="15" t="n">
        <x:v>46269.34437568287</x:v>
      </x:c>
      <x:c r="R299" s="15" t="n">
        <x:v>46269.35766099537</x:v>
      </x:c>
      <x:c r="S299" s="4" t="str">
        <x:v>https://naver.github.io/searchad-apidoc/</x:v>
      </x:c>
      <x:c r="T299" s="4" t="str">
        <x:v>https://developers.naver.com/docs/serviceapi/search/blog/blog.md</x:v>
      </x:c>
      <x:c r="U299" s="4" t="str">
        <x:v>2026-08-05~2026-09-03</x:v>
      </x:c>
      <x:c r="V299" s="4" t="str"/>
    </x:row>
    <x:row r="300" ht="25" customHeight="1">
      <x:c r="A300" s="4" t="str">
        <x:v>K0296</x:v>
      </x:c>
      <x:c r="B300" s="4" t="str">
        <x:v>리빙</x:v>
      </x:c>
      <x:c r="C300" s="4" t="n">
        <x:v>96</x:v>
      </x:c>
      <x:c r="D300" s="4" t="str">
        <x:v>냉장고냄새제거</x:v>
      </x:c>
      <x:c r="E300" s="4" t="str">
        <x:v>세부 검색어</x:v>
      </x:c>
      <x:c r="F300" s="4" t="n">
        <x:v>530</x:v>
      </x:c>
      <x:c r="G300" s="4" t="n">
        <x:v>820</x:v>
      </x:c>
      <x:c r="H300" s="13" t="n">
        <x:v>530</x:v>
      </x:c>
      <x:c r="I300" s="13" t="n">
        <x:v>530</x:v>
      </x:c>
      <x:c r="J300" s="13" t="n">
        <x:v>820</x:v>
      </x:c>
      <x:c r="K300" s="13" t="n">
        <x:v>820</x:v>
      </x:c>
      <x:c r="L300" s="13" t="n">
        <x:f>H300+J300</x:f>
        <x:v>1350</x:v>
      </x:c>
      <x:c r="M300" s="13" t="n">
        <x:f>I300+K300</x:f>
        <x:v>1350</x:v>
      </x:c>
      <x:c r="N300" s="13" t="n">
        <x:v>10478</x:v>
      </x:c>
      <x:c r="O300" s="13" t="n">
        <x:v>324</x:v>
      </x:c>
      <x:c r="P300" s="4" t="str">
        <x:v>수집결과 내 집계</x:v>
      </x:c>
      <x:c r="Q300" s="15" t="n">
        <x:v>46269.34437568287</x:v>
      </x:c>
      <x:c r="R300" s="15" t="n">
        <x:v>46269.352159664355</x:v>
      </x:c>
      <x:c r="S300" s="4" t="str">
        <x:v>https://naver.github.io/searchad-apidoc/</x:v>
      </x:c>
      <x:c r="T300" s="4" t="str">
        <x:v>https://developers.naver.com/docs/serviceapi/search/blog/blog.md</x:v>
      </x:c>
      <x:c r="U300" s="4" t="str">
        <x:v>2026-08-05~2026-09-03</x:v>
      </x:c>
      <x:c r="V300" s="4" t="str">
        <x:v>냉장고 냄새 제거</x:v>
      </x:c>
    </x:row>
    <x:row r="301" ht="25" customHeight="1">
      <x:c r="A301" s="4" t="str">
        <x:v>K0297</x:v>
      </x:c>
      <x:c r="B301" s="4" t="str">
        <x:v>리빙</x:v>
      </x:c>
      <x:c r="C301" s="4" t="n">
        <x:v>97</x:v>
      </x:c>
      <x:c r="D301" s="4" t="str">
        <x:v>화장실하수구냄새제거</x:v>
      </x:c>
      <x:c r="E301" s="4" t="str">
        <x:v>세부 검색어</x:v>
      </x:c>
      <x:c r="F301" s="4" t="n">
        <x:v>180</x:v>
      </x:c>
      <x:c r="G301" s="4" t="n">
        <x:v>990</x:v>
      </x:c>
      <x:c r="H301" s="13" t="n">
        <x:v>180</x:v>
      </x:c>
      <x:c r="I301" s="13" t="n">
        <x:v>180</x:v>
      </x:c>
      <x:c r="J301" s="13" t="n">
        <x:v>990</x:v>
      </x:c>
      <x:c r="K301" s="13" t="n">
        <x:v>990</x:v>
      </x:c>
      <x:c r="L301" s="13" t="n">
        <x:f>H301+J301</x:f>
        <x:v>1170</x:v>
      </x:c>
      <x:c r="M301" s="13" t="n">
        <x:f>I301+K301</x:f>
        <x:v>1170</x:v>
      </x:c>
      <x:c r="N301" s="13" t="n">
        <x:v>36656</x:v>
      </x:c>
      <x:c r="O301" s="13" t="n">
        <x:v>225</x:v>
      </x:c>
      <x:c r="P301" s="4" t="str">
        <x:v>수집결과 내 집계</x:v>
      </x:c>
      <x:c r="Q301" s="15" t="n">
        <x:v>46269.34437568287</x:v>
      </x:c>
      <x:c r="R301" s="15" t="n">
        <x:v>46269.35217478009</x:v>
      </x:c>
      <x:c r="S301" s="4" t="str">
        <x:v>https://naver.github.io/searchad-apidoc/</x:v>
      </x:c>
      <x:c r="T301" s="4" t="str">
        <x:v>https://developers.naver.com/docs/serviceapi/search/blog/blog.md</x:v>
      </x:c>
      <x:c r="U301" s="4" t="str">
        <x:v>2026-08-05~2026-09-03</x:v>
      </x:c>
      <x:c r="V301" s="4" t="str">
        <x:v>화장실 하수구 냄새 제거</x:v>
      </x:c>
    </x:row>
    <x:row r="302" ht="25" customHeight="1">
      <x:c r="A302" s="4" t="str">
        <x:v>K0298</x:v>
      </x:c>
      <x:c r="B302" s="4" t="str">
        <x:v>리빙</x:v>
      </x:c>
      <x:c r="C302" s="4" t="n">
        <x:v>98</x:v>
      </x:c>
      <x:c r="D302" s="4" t="str">
        <x:v>세탁기청소방법</x:v>
      </x:c>
      <x:c r="E302" s="4" t="str">
        <x:v>세부 검색어</x:v>
      </x:c>
      <x:c r="F302" s="4" t="n">
        <x:v>130</x:v>
      </x:c>
      <x:c r="G302" s="4" t="n">
        <x:v>690</x:v>
      </x:c>
      <x:c r="H302" s="13" t="n">
        <x:v>130</x:v>
      </x:c>
      <x:c r="I302" s="13" t="n">
        <x:v>130</x:v>
      </x:c>
      <x:c r="J302" s="13" t="n">
        <x:v>690</x:v>
      </x:c>
      <x:c r="K302" s="13" t="n">
        <x:v>690</x:v>
      </x:c>
      <x:c r="L302" s="13" t="n">
        <x:f>H302+J302</x:f>
        <x:v>820</x:v>
      </x:c>
      <x:c r="M302" s="13" t="n">
        <x:f>I302+K302</x:f>
        <x:v>820</x:v>
      </x:c>
      <x:c r="N302" s="13" t="n">
        <x:v>15822</x:v>
      </x:c>
      <x:c r="O302" s="13" t="n">
        <x:v>283</x:v>
      </x:c>
      <x:c r="P302" s="4" t="str">
        <x:v>수집결과 내 집계</x:v>
      </x:c>
      <x:c r="Q302" s="15" t="n">
        <x:v>46269.34437568287</x:v>
      </x:c>
      <x:c r="R302" s="15" t="n">
        <x:v>46269.35218927083</x:v>
      </x:c>
      <x:c r="S302" s="4" t="str">
        <x:v>https://naver.github.io/searchad-apidoc/</x:v>
      </x:c>
      <x:c r="T302" s="4" t="str">
        <x:v>https://developers.naver.com/docs/serviceapi/search/blog/blog.md</x:v>
      </x:c>
      <x:c r="U302" s="4" t="str">
        <x:v>2026-08-05~2026-09-03</x:v>
      </x:c>
      <x:c r="V302" s="4" t="str">
        <x:v>세탁기 청소 방법</x:v>
      </x:c>
    </x:row>
    <x:row r="303" ht="25" customHeight="1">
      <x:c r="A303" s="4" t="str">
        <x:v>K0299</x:v>
      </x:c>
      <x:c r="B303" s="4" t="str">
        <x:v>리빙</x:v>
      </x:c>
      <x:c r="C303" s="4" t="n">
        <x:v>99</x:v>
      </x:c>
      <x:c r="D303" s="4" t="str">
        <x:v>에어컨전기세절약</x:v>
      </x:c>
      <x:c r="E303" s="4" t="str">
        <x:v>세부 검색어</x:v>
      </x:c>
      <x:c r="F303" s="4" t="n">
        <x:v>40</x:v>
      </x:c>
      <x:c r="G303" s="4" t="n">
        <x:v>80</x:v>
      </x:c>
      <x:c r="H303" s="13" t="n">
        <x:v>40</x:v>
      </x:c>
      <x:c r="I303" s="13" t="n">
        <x:v>40</x:v>
      </x:c>
      <x:c r="J303" s="13" t="n">
        <x:v>80</x:v>
      </x:c>
      <x:c r="K303" s="13" t="n">
        <x:v>80</x:v>
      </x:c>
      <x:c r="L303" s="13" t="n">
        <x:f>H303+J303</x:f>
        <x:v>120</x:v>
      </x:c>
      <x:c r="M303" s="13" t="n">
        <x:f>I303+K303</x:f>
        <x:v>120</x:v>
      </x:c>
      <x:c r="N303" s="13" t="n">
        <x:v>13859</x:v>
      </x:c>
      <x:c r="O303" s="13" t="n">
        <x:v>992</x:v>
      </x:c>
      <x:c r="P303" s="4" t="str">
        <x:v>이상(하한)</x:v>
      </x:c>
      <x:c r="Q303" s="15" t="n">
        <x:v>46269.344366400466</x:v>
      </x:c>
      <x:c r="R303" s="15" t="n">
        <x:v>46269.3522403588</x:v>
      </x:c>
      <x:c r="S303" s="4" t="str">
        <x:v>https://naver.github.io/searchad-apidoc/</x:v>
      </x:c>
      <x:c r="T303" s="4" t="str">
        <x:v>https://developers.naver.com/docs/serviceapi/search/blog/blog.md</x:v>
      </x:c>
      <x:c r="U303" s="4" t="str">
        <x:v>2026-08-05~2026-09-03</x:v>
      </x:c>
      <x:c r="V303" s="4" t="str">
        <x:v>에어컨 전기세 절약</x:v>
      </x:c>
    </x:row>
    <x:row r="304" ht="25" customHeight="1">
      <x:c r="A304" s="4" t="str">
        <x:v>K0300</x:v>
      </x:c>
      <x:c r="B304" s="4" t="str">
        <x:v>리빙</x:v>
      </x:c>
      <x:c r="C304" s="4" t="n">
        <x:v>100</x:v>
      </x:c>
      <x:c r="D304" s="4" t="str">
        <x:v>음식물쓰레기냄새제거</x:v>
      </x:c>
      <x:c r="E304" s="4" t="str">
        <x:v>세부 검색어</x:v>
      </x:c>
      <x:c r="F304" s="4" t="n">
        <x:v>10</x:v>
      </x:c>
      <x:c r="G304" s="4" t="n">
        <x:v>100</x:v>
      </x:c>
      <x:c r="H304" s="13" t="n">
        <x:v>10</x:v>
      </x:c>
      <x:c r="I304" s="13" t="n">
        <x:v>10</x:v>
      </x:c>
      <x:c r="J304" s="13" t="n">
        <x:v>100</x:v>
      </x:c>
      <x:c r="K304" s="13" t="n">
        <x:v>100</x:v>
      </x:c>
      <x:c r="L304" s="13" t="n">
        <x:f>H304+J304</x:f>
        <x:v>110</x:v>
      </x:c>
      <x:c r="M304" s="13" t="n">
        <x:f>I304+K304</x:f>
        <x:v>110</x:v>
      </x:c>
      <x:c r="N304" s="13" t="n">
        <x:v>1045</x:v>
      </x:c>
      <x:c r="O304" s="13" t="n">
        <x:v>62</x:v>
      </x:c>
      <x:c r="P304" s="4" t="str">
        <x:v>수집결과 내 집계</x:v>
      </x:c>
      <x:c r="Q304" s="15" t="n">
        <x:v>46269.344366400466</x:v>
      </x:c>
      <x:c r="R304" s="15" t="n">
        <x:v>46269.3521941088</x:v>
      </x:c>
      <x:c r="S304" s="4" t="str">
        <x:v>https://naver.github.io/searchad-apidoc/</x:v>
      </x:c>
      <x:c r="T304" s="4" t="str">
        <x:v>https://developers.naver.com/docs/serviceapi/search/blog/blog.md</x:v>
      </x:c>
      <x:c r="U304" s="4" t="str">
        <x:v>2026-08-05~2026-09-03</x:v>
      </x:c>
      <x:c r="V304" s="4" t="str">
        <x:v>음식물쓰레기 냄새 제거</x:v>
      </x:c>
    </x:row>
    <x:row r="305" ht="25" customHeight="1">
      <x:c r="A305" s="4" t="str">
        <x:v>K0301</x:v>
      </x:c>
      <x:c r="B305" s="4" t="str">
        <x:v>건강</x:v>
      </x:c>
      <x:c r="C305" s="4" t="n">
        <x:v>1</x:v>
      </x:c>
      <x:c r="D305" s="4" t="str">
        <x:v>마그네슘효능</x:v>
      </x:c>
      <x:c r="E305" s="4" t="str">
        <x:v>세부 검색어</x:v>
      </x:c>
      <x:c r="F305" s="4" t="n">
        <x:v>6070</x:v>
      </x:c>
      <x:c r="G305" s="4" t="n">
        <x:v>75300</x:v>
      </x:c>
      <x:c r="H305" s="13" t="n">
        <x:v>6070</x:v>
      </x:c>
      <x:c r="I305" s="13" t="n">
        <x:v>6070</x:v>
      </x:c>
      <x:c r="J305" s="13" t="n">
        <x:v>75300</x:v>
      </x:c>
      <x:c r="K305" s="13" t="n">
        <x:v>75300</x:v>
      </x:c>
      <x:c r="L305" s="13" t="n">
        <x:f>H305+J305</x:f>
        <x:v>81370</x:v>
      </x:c>
      <x:c r="M305" s="13" t="n">
        <x:f>I305+K305</x:f>
        <x:v>81370</x:v>
      </x:c>
      <x:c r="N305" s="13" t="n">
        <x:v>37174</x:v>
      </x:c>
      <x:c r="O305" s="13" t="n">
        <x:v>988</x:v>
      </x:c>
      <x:c r="P305" s="4" t="str">
        <x:v>이상(하한)</x:v>
      </x:c>
      <x:c r="Q305" s="15" t="n">
        <x:v>46269.344418506946</x:v>
      </x:c>
      <x:c r="R305" s="15" t="n">
        <x:v>46269.35225383102</x:v>
      </x:c>
      <x:c r="S305" s="4" t="str">
        <x:v>https://naver.github.io/searchad-apidoc/</x:v>
      </x:c>
      <x:c r="T305" s="4" t="str">
        <x:v>https://developers.naver.com/docs/serviceapi/search/blog/blog.md</x:v>
      </x:c>
      <x:c r="U305" s="4" t="str">
        <x:v>2026-08-05~2026-09-03</x:v>
      </x:c>
      <x:c r="V305" s="4" t="str"/>
    </x:row>
    <x:row r="306" ht="25" customHeight="1">
      <x:c r="A306" s="4" t="str">
        <x:v>K0302</x:v>
      </x:c>
      <x:c r="B306" s="4" t="str">
        <x:v>건강</x:v>
      </x:c>
      <x:c r="C306" s="4" t="n">
        <x:v>2</x:v>
      </x:c>
      <x:c r="D306" s="4" t="str">
        <x:v>혈압정상수치</x:v>
      </x:c>
      <x:c r="E306" s="4" t="str">
        <x:v>세부 검색어</x:v>
      </x:c>
      <x:c r="F306" s="4" t="n">
        <x:v>3740</x:v>
      </x:c>
      <x:c r="G306" s="4" t="n">
        <x:v>77500</x:v>
      </x:c>
      <x:c r="H306" s="13" t="n">
        <x:v>3740</x:v>
      </x:c>
      <x:c r="I306" s="13" t="n">
        <x:v>3740</x:v>
      </x:c>
      <x:c r="J306" s="13" t="n">
        <x:v>77500</x:v>
      </x:c>
      <x:c r="K306" s="13" t="n">
        <x:v>77500</x:v>
      </x:c>
      <x:c r="L306" s="13" t="n">
        <x:f>H306+J306</x:f>
        <x:v>81240</x:v>
      </x:c>
      <x:c r="M306" s="13" t="n">
        <x:f>I306+K306</x:f>
        <x:v>81240</x:v>
      </x:c>
      <x:c r="N306" s="13" t="n">
        <x:v>13989</x:v>
      </x:c>
      <x:c r="O306" s="13" t="n">
        <x:v>546</x:v>
      </x:c>
      <x:c r="P306" s="4" t="str">
        <x:v>수집결과 내 집계</x:v>
      </x:c>
      <x:c r="Q306" s="15" t="n">
        <x:v>46269.344407453704</x:v>
      </x:c>
      <x:c r="R306" s="15" t="n">
        <x:v>46269.35223011574</x:v>
      </x:c>
      <x:c r="S306" s="4" t="str">
        <x:v>https://naver.github.io/searchad-apidoc/</x:v>
      </x:c>
      <x:c r="T306" s="4" t="str">
        <x:v>https://developers.naver.com/docs/serviceapi/search/blog/blog.md</x:v>
      </x:c>
      <x:c r="U306" s="4" t="str">
        <x:v>2026-08-05~2026-09-03</x:v>
      </x:c>
      <x:c r="V306" s="4" t="str"/>
    </x:row>
    <x:row r="307" ht="25" customHeight="1">
      <x:c r="A307" s="4" t="str">
        <x:v>K0303</x:v>
      </x:c>
      <x:c r="B307" s="4" t="str">
        <x:v>건강</x:v>
      </x:c>
      <x:c r="C307" s="4" t="n">
        <x:v>3</x:v>
      </x:c>
      <x:c r="D307" s="4" t="str">
        <x:v>당뇨초기증상</x:v>
      </x:c>
      <x:c r="E307" s="4" t="str">
        <x:v>세부 검색어</x:v>
      </x:c>
      <x:c r="F307" s="4" t="n">
        <x:v>4800</x:v>
      </x:c>
      <x:c r="G307" s="4" t="n">
        <x:v>53000</x:v>
      </x:c>
      <x:c r="H307" s="13" t="n">
        <x:v>4800</x:v>
      </x:c>
      <x:c r="I307" s="13" t="n">
        <x:v>4800</x:v>
      </x:c>
      <x:c r="J307" s="13" t="n">
        <x:v>53000</x:v>
      </x:c>
      <x:c r="K307" s="13" t="n">
        <x:v>53000</x:v>
      </x:c>
      <x:c r="L307" s="13" t="n">
        <x:f>H307+J307</x:f>
        <x:v>57800</x:v>
      </x:c>
      <x:c r="M307" s="13" t="n">
        <x:f>I307+K307</x:f>
        <x:v>57800</x:v>
      </x:c>
      <x:c r="N307" s="13" t="n">
        <x:v>24041</x:v>
      </x:c>
      <x:c r="O307" s="13" t="n">
        <x:v>990</x:v>
      </x:c>
      <x:c r="P307" s="4" t="str">
        <x:v>이상(하한)</x:v>
      </x:c>
      <x:c r="Q307" s="15" t="n">
        <x:v>46269.3444240625</x:v>
      </x:c>
      <x:c r="R307" s="15" t="n">
        <x:v>46269.352289849536</x:v>
      </x:c>
      <x:c r="S307" s="4" t="str">
        <x:v>https://naver.github.io/searchad-apidoc/</x:v>
      </x:c>
      <x:c r="T307" s="4" t="str">
        <x:v>https://developers.naver.com/docs/serviceapi/search/blog/blog.md</x:v>
      </x:c>
      <x:c r="U307" s="4" t="str">
        <x:v>2026-08-05~2026-09-03</x:v>
      </x:c>
      <x:c r="V307" s="4" t="str"/>
    </x:row>
    <x:row r="308" ht="25" customHeight="1">
      <x:c r="A308" s="4" t="str">
        <x:v>K0304</x:v>
      </x:c>
      <x:c r="B308" s="4" t="str">
        <x:v>건강</x:v>
      </x:c>
      <x:c r="C308" s="4" t="n">
        <x:v>4</x:v>
      </x:c>
      <x:c r="D308" s="4" t="str">
        <x:v>당뇨에좋은음식</x:v>
      </x:c>
      <x:c r="E308" s="4" t="str">
        <x:v>세부 검색어</x:v>
      </x:c>
      <x:c r="F308" s="4" t="n">
        <x:v>3440</x:v>
      </x:c>
      <x:c r="G308" s="4" t="n">
        <x:v>41900</x:v>
      </x:c>
      <x:c r="H308" s="13" t="n">
        <x:v>3440</x:v>
      </x:c>
      <x:c r="I308" s="13" t="n">
        <x:v>3440</x:v>
      </x:c>
      <x:c r="J308" s="13" t="n">
        <x:v>41900</x:v>
      </x:c>
      <x:c r="K308" s="13" t="n">
        <x:v>41900</x:v>
      </x:c>
      <x:c r="L308" s="13" t="n">
        <x:f>H308+J308</x:f>
        <x:v>45340</x:v>
      </x:c>
      <x:c r="M308" s="13" t="n">
        <x:f>I308+K308</x:f>
        <x:v>45340</x:v>
      </x:c>
      <x:c r="N308" s="13" t="n">
        <x:v>34186</x:v>
      </x:c>
      <x:c r="O308" s="13" t="n">
        <x:v>513</x:v>
      </x:c>
      <x:c r="P308" s="4" t="str">
        <x:v>수집결과 내 집계</x:v>
      </x:c>
      <x:c r="Q308" s="15" t="n">
        <x:v>46269.344418506946</x:v>
      </x:c>
      <x:c r="R308" s="15" t="n">
        <x:v>46269.35227304398</x:v>
      </x:c>
      <x:c r="S308" s="4" t="str">
        <x:v>https://naver.github.io/searchad-apidoc/</x:v>
      </x:c>
      <x:c r="T308" s="4" t="str">
        <x:v>https://developers.naver.com/docs/serviceapi/search/blog/blog.md</x:v>
      </x:c>
      <x:c r="U308" s="4" t="str">
        <x:v>2026-08-05~2026-09-03</x:v>
      </x:c>
      <x:c r="V308" s="4" t="str"/>
    </x:row>
    <x:row r="309" ht="25" customHeight="1">
      <x:c r="A309" s="4" t="str">
        <x:v>K0305</x:v>
      </x:c>
      <x:c r="B309" s="4" t="str">
        <x:v>건강</x:v>
      </x:c>
      <x:c r="C309" s="4" t="n">
        <x:v>5</x:v>
      </x:c>
      <x:c r="D309" s="4" t="str">
        <x:v>콜레스테롤수치</x:v>
      </x:c>
      <x:c r="E309" s="4" t="str">
        <x:v>세부 검색어</x:v>
      </x:c>
      <x:c r="F309" s="4" t="n">
        <x:v>3760</x:v>
      </x:c>
      <x:c r="G309" s="4" t="n">
        <x:v>40200</x:v>
      </x:c>
      <x:c r="H309" s="13" t="n">
        <x:v>3760</x:v>
      </x:c>
      <x:c r="I309" s="13" t="n">
        <x:v>3760</x:v>
      </x:c>
      <x:c r="J309" s="13" t="n">
        <x:v>40200</x:v>
      </x:c>
      <x:c r="K309" s="13" t="n">
        <x:v>40200</x:v>
      </x:c>
      <x:c r="L309" s="13" t="n">
        <x:f>H309+J309</x:f>
        <x:v>43960</x:v>
      </x:c>
      <x:c r="M309" s="13" t="n">
        <x:f>I309+K309</x:f>
        <x:v>43960</x:v>
      </x:c>
      <x:c r="N309" s="13" t="n">
        <x:v>131645</x:v>
      </x:c>
      <x:c r="O309" s="13" t="n">
        <x:v>953</x:v>
      </x:c>
      <x:c r="P309" s="4" t="str">
        <x:v>이상(하한)</x:v>
      </x:c>
      <x:c r="Q309" s="15" t="n">
        <x:v>46269.344407453704</x:v>
      </x:c>
      <x:c r="R309" s="15" t="n">
        <x:v>46269.35232075232</x:v>
      </x:c>
      <x:c r="S309" s="4" t="str">
        <x:v>https://naver.github.io/searchad-apidoc/</x:v>
      </x:c>
      <x:c r="T309" s="4" t="str">
        <x:v>https://developers.naver.com/docs/serviceapi/search/blog/blog.md</x:v>
      </x:c>
      <x:c r="U309" s="4" t="str">
        <x:v>2026-08-05~2026-09-03</x:v>
      </x:c>
      <x:c r="V309" s="4" t="str"/>
    </x:row>
    <x:row r="310" ht="25" customHeight="1">
      <x:c r="A310" s="4" t="str">
        <x:v>K0306</x:v>
      </x:c>
      <x:c r="B310" s="4" t="str">
        <x:v>건강</x:v>
      </x:c>
      <x:c r="C310" s="4" t="n">
        <x:v>6</x:v>
      </x:c>
      <x:c r="D310" s="4" t="str">
        <x:v>당화혈색소수치</x:v>
      </x:c>
      <x:c r="E310" s="4" t="str">
        <x:v>세부 검색어</x:v>
      </x:c>
      <x:c r="F310" s="4" t="n">
        <x:v>3550</x:v>
      </x:c>
      <x:c r="G310" s="4" t="n">
        <x:v>39100</x:v>
      </x:c>
      <x:c r="H310" s="13" t="n">
        <x:v>3550</x:v>
      </x:c>
      <x:c r="I310" s="13" t="n">
        <x:v>3550</x:v>
      </x:c>
      <x:c r="J310" s="13" t="n">
        <x:v>39100</x:v>
      </x:c>
      <x:c r="K310" s="13" t="n">
        <x:v>39100</x:v>
      </x:c>
      <x:c r="L310" s="13" t="n">
        <x:f>H310+J310</x:f>
        <x:v>42650</x:v>
      </x:c>
      <x:c r="M310" s="13" t="n">
        <x:f>I310+K310</x:f>
        <x:v>42650</x:v>
      </x:c>
      <x:c r="N310" s="13" t="n">
        <x:v>15322</x:v>
      </x:c>
      <x:c r="O310" s="13" t="n">
        <x:v>987</x:v>
      </x:c>
      <x:c r="P310" s="4" t="str">
        <x:v>수집결과 내 집계</x:v>
      </x:c>
      <x:c r="Q310" s="15" t="n">
        <x:v>46269.344418506946</x:v>
      </x:c>
      <x:c r="R310" s="15" t="n">
        <x:v>46269.35232648148</x:v>
      </x:c>
      <x:c r="S310" s="4" t="str">
        <x:v>https://naver.github.io/searchad-apidoc/</x:v>
      </x:c>
      <x:c r="T310" s="4" t="str">
        <x:v>https://developers.naver.com/docs/serviceapi/search/blog/blog.md</x:v>
      </x:c>
      <x:c r="U310" s="4" t="str">
        <x:v>2026-08-05~2026-09-03</x:v>
      </x:c>
      <x:c r="V310" s="4" t="str"/>
    </x:row>
    <x:row r="311" ht="25" customHeight="1">
      <x:c r="A311" s="4" t="str">
        <x:v>K0307</x:v>
      </x:c>
      <x:c r="B311" s="4" t="str">
        <x:v>건강</x:v>
      </x:c>
      <x:c r="C311" s="4" t="n">
        <x:v>7</x:v>
      </x:c>
      <x:c r="D311" s="4" t="str">
        <x:v>저혈압수치</x:v>
      </x:c>
      <x:c r="E311" s="4" t="str">
        <x:v>세부 검색어</x:v>
      </x:c>
      <x:c r="F311" s="4" t="n">
        <x:v>2280</x:v>
      </x:c>
      <x:c r="G311" s="4" t="n">
        <x:v>40000</x:v>
      </x:c>
      <x:c r="H311" s="13" t="n">
        <x:v>2280</x:v>
      </x:c>
      <x:c r="I311" s="13" t="n">
        <x:v>2280</x:v>
      </x:c>
      <x:c r="J311" s="13" t="n">
        <x:v>40000</x:v>
      </x:c>
      <x:c r="K311" s="13" t="n">
        <x:v>40000</x:v>
      </x:c>
      <x:c r="L311" s="13" t="n">
        <x:f>H311+J311</x:f>
        <x:v>42280</x:v>
      </x:c>
      <x:c r="M311" s="13" t="n">
        <x:f>I311+K311</x:f>
        <x:v>42280</x:v>
      </x:c>
      <x:c r="N311" s="13" t="n">
        <x:v>7037</x:v>
      </x:c>
      <x:c r="O311" s="13" t="n">
        <x:v>156</x:v>
      </x:c>
      <x:c r="P311" s="4" t="str">
        <x:v>수집결과 내 집계</x:v>
      </x:c>
      <x:c r="Q311" s="15" t="n">
        <x:v>46269.3444240625</x:v>
      </x:c>
      <x:c r="R311" s="15" t="n">
        <x:v>46269.35230278935</x:v>
      </x:c>
      <x:c r="S311" s="4" t="str">
        <x:v>https://naver.github.io/searchad-apidoc/</x:v>
      </x:c>
      <x:c r="T311" s="4" t="str">
        <x:v>https://developers.naver.com/docs/serviceapi/search/blog/blog.md</x:v>
      </x:c>
      <x:c r="U311" s="4" t="str">
        <x:v>2026-08-05~2026-09-03</x:v>
      </x:c>
      <x:c r="V311" s="4" t="str"/>
    </x:row>
    <x:row r="312" ht="25" customHeight="1">
      <x:c r="A312" s="4" t="str">
        <x:v>K0308</x:v>
      </x:c>
      <x:c r="B312" s="4" t="str">
        <x:v>건강</x:v>
      </x:c>
      <x:c r="C312" s="4" t="n">
        <x:v>8</x:v>
      </x:c>
      <x:c r="D312" s="4" t="str">
        <x:v>역류성식도염증상</x:v>
      </x:c>
      <x:c r="E312" s="4" t="str">
        <x:v>세부 검색어</x:v>
      </x:c>
      <x:c r="F312" s="4" t="n">
        <x:v>4230</x:v>
      </x:c>
      <x:c r="G312" s="4" t="n">
        <x:v>37400</x:v>
      </x:c>
      <x:c r="H312" s="13" t="n">
        <x:v>4230</x:v>
      </x:c>
      <x:c r="I312" s="13" t="n">
        <x:v>4230</x:v>
      </x:c>
      <x:c r="J312" s="13" t="n">
        <x:v>37400</x:v>
      </x:c>
      <x:c r="K312" s="13" t="n">
        <x:v>37400</x:v>
      </x:c>
      <x:c r="L312" s="13" t="n">
        <x:f>H312+J312</x:f>
        <x:v>41630</x:v>
      </x:c>
      <x:c r="M312" s="13" t="n">
        <x:f>I312+K312</x:f>
        <x:v>41630</x:v>
      </x:c>
      <x:c r="N312" s="13" t="n">
        <x:v>53814</x:v>
      </x:c>
      <x:c r="O312" s="13" t="n">
        <x:v>978</x:v>
      </x:c>
      <x:c r="P312" s="4" t="str">
        <x:v>수집결과 내 집계</x:v>
      </x:c>
      <x:c r="Q312" s="15" t="n">
        <x:v>46269.34441363426</x:v>
      </x:c>
      <x:c r="R312" s="15" t="n">
        <x:v>46269.35236445602</x:v>
      </x:c>
      <x:c r="S312" s="4" t="str">
        <x:v>https://naver.github.io/searchad-apidoc/</x:v>
      </x:c>
      <x:c r="T312" s="4" t="str">
        <x:v>https://developers.naver.com/docs/serviceapi/search/blog/blog.md</x:v>
      </x:c>
      <x:c r="U312" s="4" t="str">
        <x:v>2026-08-05~2026-09-03</x:v>
      </x:c>
      <x:c r="V312" s="4" t="str"/>
    </x:row>
    <x:row r="313" ht="25" customHeight="1">
      <x:c r="A313" s="4" t="str">
        <x:v>K0309</x:v>
      </x:c>
      <x:c r="B313" s="4" t="str">
        <x:v>건강</x:v>
      </x:c>
      <x:c r="C313" s="4" t="n">
        <x:v>9</x:v>
      </x:c>
      <x:c r="D313" s="4" t="str">
        <x:v>혈당정상수치</x:v>
      </x:c>
      <x:c r="E313" s="4" t="str">
        <x:v>세부 검색어</x:v>
      </x:c>
      <x:c r="F313" s="4" t="n">
        <x:v>2840</x:v>
      </x:c>
      <x:c r="G313" s="4" t="n">
        <x:v>32100</x:v>
      </x:c>
      <x:c r="H313" s="13" t="n">
        <x:v>2840</x:v>
      </x:c>
      <x:c r="I313" s="13" t="n">
        <x:v>2840</x:v>
      </x:c>
      <x:c r="J313" s="13" t="n">
        <x:v>32100</x:v>
      </x:c>
      <x:c r="K313" s="13" t="n">
        <x:v>32100</x:v>
      </x:c>
      <x:c r="L313" s="13" t="n">
        <x:f>H313+J313</x:f>
        <x:v>34940</x:v>
      </x:c>
      <x:c r="M313" s="13" t="n">
        <x:f>I313+K313</x:f>
        <x:v>34940</x:v>
      </x:c>
      <x:c r="N313" s="13" t="n">
        <x:v>26212</x:v>
      </x:c>
      <x:c r="O313" s="13" t="n">
        <x:v>990</x:v>
      </x:c>
      <x:c r="P313" s="4" t="str">
        <x:v>이상(하한)</x:v>
      </x:c>
      <x:c r="Q313" s="15" t="n">
        <x:v>46269.344418506946</x:v>
      </x:c>
      <x:c r="R313" s="15" t="n">
        <x:v>46269.352377696756</x:v>
      </x:c>
      <x:c r="S313" s="4" t="str">
        <x:v>https://naver.github.io/searchad-apidoc/</x:v>
      </x:c>
      <x:c r="T313" s="4" t="str">
        <x:v>https://developers.naver.com/docs/serviceapi/search/blog/blog.md</x:v>
      </x:c>
      <x:c r="U313" s="4" t="str">
        <x:v>2026-08-05~2026-09-03</x:v>
      </x:c>
      <x:c r="V313" s="4" t="str"/>
    </x:row>
    <x:row r="314" ht="25" customHeight="1">
      <x:c r="A314" s="4" t="str">
        <x:v>K0310</x:v>
      </x:c>
      <x:c r="B314" s="4" t="str">
        <x:v>건강</x:v>
      </x:c>
      <x:c r="C314" s="4" t="n">
        <x:v>10</x:v>
      </x:c>
      <x:c r="D314" s="4" t="str">
        <x:v>마그네슘많은음식</x:v>
      </x:c>
      <x:c r="E314" s="4" t="str">
        <x:v>세부 검색어</x:v>
      </x:c>
      <x:c r="F314" s="4" t="n">
        <x:v>1920</x:v>
      </x:c>
      <x:c r="G314" s="4" t="n">
        <x:v>31100</x:v>
      </x:c>
      <x:c r="H314" s="13" t="n">
        <x:v>1920</x:v>
      </x:c>
      <x:c r="I314" s="13" t="n">
        <x:v>1920</x:v>
      </x:c>
      <x:c r="J314" s="13" t="n">
        <x:v>31100</x:v>
      </x:c>
      <x:c r="K314" s="13" t="n">
        <x:v>31100</x:v>
      </x:c>
      <x:c r="L314" s="13" t="n">
        <x:f>H314+J314</x:f>
        <x:v>33020</x:v>
      </x:c>
      <x:c r="M314" s="13" t="n">
        <x:f>I314+K314</x:f>
        <x:v>33020</x:v>
      </x:c>
      <x:c r="N314" s="13" t="n">
        <x:v>3752</x:v>
      </x:c>
      <x:c r="O314" s="13" t="n">
        <x:v>255</x:v>
      </x:c>
      <x:c r="P314" s="4" t="str">
        <x:v>수집결과 내 집계</x:v>
      </x:c>
      <x:c r="Q314" s="15" t="n">
        <x:v>46269.344418506946</x:v>
      </x:c>
      <x:c r="R314" s="15" t="n">
        <x:v>46269.352339907404</x:v>
      </x:c>
      <x:c r="S314" s="4" t="str">
        <x:v>https://naver.github.io/searchad-apidoc/</x:v>
      </x:c>
      <x:c r="T314" s="4" t="str">
        <x:v>https://developers.naver.com/docs/serviceapi/search/blog/blog.md</x:v>
      </x:c>
      <x:c r="U314" s="4" t="str">
        <x:v>2026-08-05~2026-09-03</x:v>
      </x:c>
      <x:c r="V314" s="4" t="str"/>
    </x:row>
    <x:row r="315" ht="25" customHeight="1">
      <x:c r="A315" s="4" t="str">
        <x:v>K0311</x:v>
      </x:c>
      <x:c r="B315" s="4" t="str">
        <x:v>건강</x:v>
      </x:c>
      <x:c r="C315" s="4" t="n">
        <x:v>11</x:v>
      </x:c>
      <x:c r="D315" s="4" t="str">
        <x:v>고지혈증증상</x:v>
      </x:c>
      <x:c r="E315" s="4" t="str">
        <x:v>세부 검색어</x:v>
      </x:c>
      <x:c r="F315" s="4" t="n">
        <x:v>2160</x:v>
      </x:c>
      <x:c r="G315" s="4" t="n">
        <x:v>28300</x:v>
      </x:c>
      <x:c r="H315" s="13" t="n">
        <x:v>2160</x:v>
      </x:c>
      <x:c r="I315" s="13" t="n">
        <x:v>2160</x:v>
      </x:c>
      <x:c r="J315" s="13" t="n">
        <x:v>28300</x:v>
      </x:c>
      <x:c r="K315" s="13" t="n">
        <x:v>28300</x:v>
      </x:c>
      <x:c r="L315" s="13" t="n">
        <x:f>H315+J315</x:f>
        <x:v>30460</x:v>
      </x:c>
      <x:c r="M315" s="13" t="n">
        <x:f>I315+K315</x:f>
        <x:v>30460</x:v>
      </x:c>
      <x:c r="N315" s="13" t="n">
        <x:v>24669</x:v>
      </x:c>
      <x:c r="O315" s="13" t="n">
        <x:v>670</x:v>
      </x:c>
      <x:c r="P315" s="4" t="str">
        <x:v>수집결과 내 집계</x:v>
      </x:c>
      <x:c r="Q315" s="15" t="n">
        <x:v>46269.344407453704</x:v>
      </x:c>
      <x:c r="R315" s="15" t="n">
        <x:v>46269.35237579861</x:v>
      </x:c>
      <x:c r="S315" s="4" t="str">
        <x:v>https://naver.github.io/searchad-apidoc/</x:v>
      </x:c>
      <x:c r="T315" s="4" t="str">
        <x:v>https://developers.naver.com/docs/serviceapi/search/blog/blog.md</x:v>
      </x:c>
      <x:c r="U315" s="4" t="str">
        <x:v>2026-08-05~2026-09-03</x:v>
      </x:c>
      <x:c r="V315" s="4" t="str"/>
    </x:row>
    <x:row r="316" ht="25" customHeight="1">
      <x:c r="A316" s="4" t="str">
        <x:v>K0312</x:v>
      </x:c>
      <x:c r="B316" s="4" t="str">
        <x:v>건강</x:v>
      </x:c>
      <x:c r="C316" s="4" t="n">
        <x:v>12</x:v>
      </x:c>
      <x:c r="D316" s="4" t="str">
        <x:v>공복혈당정상수치</x:v>
      </x:c>
      <x:c r="E316" s="4" t="str">
        <x:v>세부 검색어</x:v>
      </x:c>
      <x:c r="F316" s="4" t="n">
        <x:v>3420</x:v>
      </x:c>
      <x:c r="G316" s="4" t="n">
        <x:v>26500</x:v>
      </x:c>
      <x:c r="H316" s="13" t="n">
        <x:v>3420</x:v>
      </x:c>
      <x:c r="I316" s="13" t="n">
        <x:v>3420</x:v>
      </x:c>
      <x:c r="J316" s="13" t="n">
        <x:v>26500</x:v>
      </x:c>
      <x:c r="K316" s="13" t="n">
        <x:v>26500</x:v>
      </x:c>
      <x:c r="L316" s="13" t="n">
        <x:f>H316+J316</x:f>
        <x:v>29920</x:v>
      </x:c>
      <x:c r="M316" s="13" t="n">
        <x:f>I316+K316</x:f>
        <x:v>29920</x:v>
      </x:c>
      <x:c r="N316" s="13" t="n">
        <x:v>9594</x:v>
      </x:c>
      <x:c r="O316" s="13" t="n">
        <x:v>585</x:v>
      </x:c>
      <x:c r="P316" s="4" t="str">
        <x:v>수집결과 내 집계</x:v>
      </x:c>
      <x:c r="Q316" s="15" t="n">
        <x:v>46269.344418506946</x:v>
      </x:c>
      <x:c r="R316" s="15" t="n">
        <x:v>46269.35239298611</x:v>
      </x:c>
      <x:c r="S316" s="4" t="str">
        <x:v>https://naver.github.io/searchad-apidoc/</x:v>
      </x:c>
      <x:c r="T316" s="4" t="str">
        <x:v>https://developers.naver.com/docs/serviceapi/search/blog/blog.md</x:v>
      </x:c>
      <x:c r="U316" s="4" t="str">
        <x:v>2026-08-05~2026-09-03</x:v>
      </x:c>
      <x:c r="V316" s="4" t="str"/>
    </x:row>
    <x:row r="317" ht="25" customHeight="1">
      <x:c r="A317" s="4" t="str">
        <x:v>K0313</x:v>
      </x:c>
      <x:c r="B317" s="4" t="str">
        <x:v>건강</x:v>
      </x:c>
      <x:c r="C317" s="4" t="n">
        <x:v>13</x:v>
      </x:c>
      <x:c r="D317" s="4" t="str">
        <x:v>당뇨정상수치</x:v>
      </x:c>
      <x:c r="E317" s="4" t="str">
        <x:v>세부 검색어</x:v>
      </x:c>
      <x:c r="F317" s="4" t="n">
        <x:v>1730</x:v>
      </x:c>
      <x:c r="G317" s="4" t="n">
        <x:v>27900</x:v>
      </x:c>
      <x:c r="H317" s="13" t="n">
        <x:v>1730</x:v>
      </x:c>
      <x:c r="I317" s="13" t="n">
        <x:v>1730</x:v>
      </x:c>
      <x:c r="J317" s="13" t="n">
        <x:v>27900</x:v>
      </x:c>
      <x:c r="K317" s="13" t="n">
        <x:v>27900</x:v>
      </x:c>
      <x:c r="L317" s="13" t="n">
        <x:f>H317+J317</x:f>
        <x:v>29630</x:v>
      </x:c>
      <x:c r="M317" s="13" t="n">
        <x:f>I317+K317</x:f>
        <x:v>29630</x:v>
      </x:c>
      <x:c r="N317" s="13" t="n">
        <x:v>13556</x:v>
      </x:c>
      <x:c r="O317" s="13" t="n">
        <x:v>521</x:v>
      </x:c>
      <x:c r="P317" s="4" t="str">
        <x:v>수집결과 내 집계</x:v>
      </x:c>
      <x:c r="Q317" s="15" t="n">
        <x:v>46269.344418506946</x:v>
      </x:c>
      <x:c r="R317" s="15" t="n">
        <x:v>46269.35240556713</x:v>
      </x:c>
      <x:c r="S317" s="4" t="str">
        <x:v>https://naver.github.io/searchad-apidoc/</x:v>
      </x:c>
      <x:c r="T317" s="4" t="str">
        <x:v>https://developers.naver.com/docs/serviceapi/search/blog/blog.md</x:v>
      </x:c>
      <x:c r="U317" s="4" t="str">
        <x:v>2026-08-05~2026-09-03</x:v>
      </x:c>
      <x:c r="V317" s="4" t="str"/>
    </x:row>
    <x:row r="318" ht="25" customHeight="1">
      <x:c r="A318" s="4" t="str">
        <x:v>K0314</x:v>
      </x:c>
      <x:c r="B318" s="4" t="str">
        <x:v>건강</x:v>
      </x:c>
      <x:c r="C318" s="4" t="n">
        <x:v>14</x:v>
      </x:c>
      <x:c r="D318" s="4" t="str">
        <x:v>공복혈당수치</x:v>
      </x:c>
      <x:c r="E318" s="4" t="str">
        <x:v>세부 검색어</x:v>
      </x:c>
      <x:c r="F318" s="4" t="n">
        <x:v>1540</x:v>
      </x:c>
      <x:c r="G318" s="4" t="n">
        <x:v>27100</x:v>
      </x:c>
      <x:c r="H318" s="13" t="n">
        <x:v>1540</x:v>
      </x:c>
      <x:c r="I318" s="13" t="n">
        <x:v>1540</x:v>
      </x:c>
      <x:c r="J318" s="13" t="n">
        <x:v>27100</x:v>
      </x:c>
      <x:c r="K318" s="13" t="n">
        <x:v>27100</x:v>
      </x:c>
      <x:c r="L318" s="13" t="n">
        <x:f>H318+J318</x:f>
        <x:v>28640</x:v>
      </x:c>
      <x:c r="M318" s="13" t="n">
        <x:f>I318+K318</x:f>
        <x:v>28640</x:v>
      </x:c>
      <x:c r="N318" s="13" t="n">
        <x:v>29508</x:v>
      </x:c>
      <x:c r="O318" s="13" t="n">
        <x:v>985</x:v>
      </x:c>
      <x:c r="P318" s="4" t="str">
        <x:v>이상(하한)</x:v>
      </x:c>
      <x:c r="Q318" s="15" t="n">
        <x:v>46269.344418506946</x:v>
      </x:c>
      <x:c r="R318" s="15" t="n">
        <x:v>46269.35243569445</x:v>
      </x:c>
      <x:c r="S318" s="4" t="str">
        <x:v>https://naver.github.io/searchad-apidoc/</x:v>
      </x:c>
      <x:c r="T318" s="4" t="str">
        <x:v>https://developers.naver.com/docs/serviceapi/search/blog/blog.md</x:v>
      </x:c>
      <x:c r="U318" s="4" t="str">
        <x:v>2026-08-05~2026-09-03</x:v>
      </x:c>
      <x:c r="V318" s="4" t="str"/>
    </x:row>
    <x:row r="319" ht="25" customHeight="1">
      <x:c r="A319" s="4" t="str">
        <x:v>K0315</x:v>
      </x:c>
      <x:c r="B319" s="4" t="str">
        <x:v>건강</x:v>
      </x:c>
      <x:c r="C319" s="4" t="n">
        <x:v>15</x:v>
      </x:c>
      <x:c r="D319" s="4" t="str">
        <x:v>단백질많은음식</x:v>
      </x:c>
      <x:c r="E319" s="4" t="str">
        <x:v>세부 검색어</x:v>
      </x:c>
      <x:c r="F319" s="4" t="n">
        <x:v>2630</x:v>
      </x:c>
      <x:c r="G319" s="4" t="n">
        <x:v>25100</x:v>
      </x:c>
      <x:c r="H319" s="13" t="n">
        <x:v>2630</x:v>
      </x:c>
      <x:c r="I319" s="13" t="n">
        <x:v>2630</x:v>
      </x:c>
      <x:c r="J319" s="13" t="n">
        <x:v>25100</x:v>
      </x:c>
      <x:c r="K319" s="13" t="n">
        <x:v>25100</x:v>
      </x:c>
      <x:c r="L319" s="13" t="n">
        <x:f>H319+J319</x:f>
        <x:v>27730</x:v>
      </x:c>
      <x:c r="M319" s="13" t="n">
        <x:f>I319+K319</x:f>
        <x:v>27730</x:v>
      </x:c>
      <x:c r="N319" s="13" t="n">
        <x:v>8804</x:v>
      </x:c>
      <x:c r="O319" s="13" t="n">
        <x:v>207</x:v>
      </x:c>
      <x:c r="P319" s="4" t="str">
        <x:v>수집결과 내 집계</x:v>
      </x:c>
      <x:c r="Q319" s="15" t="n">
        <x:v>46269.3444240625</x:v>
      </x:c>
      <x:c r="R319" s="15" t="n">
        <x:v>46269.3524066088</x:v>
      </x:c>
      <x:c r="S319" s="4" t="str">
        <x:v>https://naver.github.io/searchad-apidoc/</x:v>
      </x:c>
      <x:c r="T319" s="4" t="str">
        <x:v>https://developers.naver.com/docs/serviceapi/search/blog/blog.md</x:v>
      </x:c>
      <x:c r="U319" s="4" t="str">
        <x:v>2026-08-05~2026-09-03</x:v>
      </x:c>
      <x:c r="V319" s="4" t="str"/>
    </x:row>
    <x:row r="320" ht="25" customHeight="1">
      <x:c r="A320" s="4" t="str">
        <x:v>K0316</x:v>
      </x:c>
      <x:c r="B320" s="4" t="str">
        <x:v>건강</x:v>
      </x:c>
      <x:c r="C320" s="4" t="n">
        <x:v>16</x:v>
      </x:c>
      <x:c r="D320" s="4" t="str">
        <x:v>식후2시간혈당</x:v>
      </x:c>
      <x:c r="E320" s="4" t="str">
        <x:v>세부 검색어</x:v>
      </x:c>
      <x:c r="F320" s="4" t="n">
        <x:v>2200</x:v>
      </x:c>
      <x:c r="G320" s="4" t="n">
        <x:v>24100</x:v>
      </x:c>
      <x:c r="H320" s="13" t="n">
        <x:v>2200</x:v>
      </x:c>
      <x:c r="I320" s="13" t="n">
        <x:v>2200</x:v>
      </x:c>
      <x:c r="J320" s="13" t="n">
        <x:v>24100</x:v>
      </x:c>
      <x:c r="K320" s="13" t="n">
        <x:v>24100</x:v>
      </x:c>
      <x:c r="L320" s="13" t="n">
        <x:f>H320+J320</x:f>
        <x:v>26300</x:v>
      </x:c>
      <x:c r="M320" s="13" t="n">
        <x:f>I320+K320</x:f>
        <x:v>26300</x:v>
      </x:c>
      <x:c r="N320" s="13" t="n">
        <x:v>10055</x:v>
      </x:c>
      <x:c r="O320" s="13" t="n">
        <x:v>387</x:v>
      </x:c>
      <x:c r="P320" s="4" t="str">
        <x:v>수집결과 내 집계</x:v>
      </x:c>
      <x:c r="Q320" s="15" t="n">
        <x:v>46269.344418506946</x:v>
      </x:c>
      <x:c r="R320" s="15" t="n">
        <x:v>46269.3524252662</x:v>
      </x:c>
      <x:c r="S320" s="4" t="str">
        <x:v>https://naver.github.io/searchad-apidoc/</x:v>
      </x:c>
      <x:c r="T320" s="4" t="str">
        <x:v>https://developers.naver.com/docs/serviceapi/search/blog/blog.md</x:v>
      </x:c>
      <x:c r="U320" s="4" t="str">
        <x:v>2026-08-05~2026-09-03</x:v>
      </x:c>
      <x:c r="V320" s="4" t="str"/>
    </x:row>
    <x:row r="321" ht="25" customHeight="1">
      <x:c r="A321" s="4" t="str">
        <x:v>K0317</x:v>
      </x:c>
      <x:c r="B321" s="4" t="str">
        <x:v>건강</x:v>
      </x:c>
      <x:c r="C321" s="4" t="n">
        <x:v>17</x:v>
      </x:c>
      <x:c r="D321" s="4" t="str">
        <x:v>당화혈색소정상수치</x:v>
      </x:c>
      <x:c r="E321" s="4" t="str">
        <x:v>세부 검색어</x:v>
      </x:c>
      <x:c r="F321" s="4" t="n">
        <x:v>3250</x:v>
      </x:c>
      <x:c r="G321" s="4" t="n">
        <x:v>21400</x:v>
      </x:c>
      <x:c r="H321" s="13" t="n">
        <x:v>3250</x:v>
      </x:c>
      <x:c r="I321" s="13" t="n">
        <x:v>3250</x:v>
      </x:c>
      <x:c r="J321" s="13" t="n">
        <x:v>21400</x:v>
      </x:c>
      <x:c r="K321" s="13" t="n">
        <x:v>21400</x:v>
      </x:c>
      <x:c r="L321" s="13" t="n">
        <x:f>H321+J321</x:f>
        <x:v>24650</x:v>
      </x:c>
      <x:c r="M321" s="13" t="n">
        <x:f>I321+K321</x:f>
        <x:v>24650</x:v>
      </x:c>
      <x:c r="N321" s="13" t="n">
        <x:v>5463</x:v>
      </x:c>
      <x:c r="O321" s="13" t="n">
        <x:v>333</x:v>
      </x:c>
      <x:c r="P321" s="4" t="str">
        <x:v>수집결과 내 집계</x:v>
      </x:c>
      <x:c r="Q321" s="15" t="n">
        <x:v>46269.344418506946</x:v>
      </x:c>
      <x:c r="R321" s="15" t="n">
        <x:v>46269.3524247338</x:v>
      </x:c>
      <x:c r="S321" s="4" t="str">
        <x:v>https://naver.github.io/searchad-apidoc/</x:v>
      </x:c>
      <x:c r="T321" s="4" t="str">
        <x:v>https://developers.naver.com/docs/serviceapi/search/blog/blog.md</x:v>
      </x:c>
      <x:c r="U321" s="4" t="str">
        <x:v>2026-08-05~2026-09-03</x:v>
      </x:c>
      <x:c r="V321" s="4" t="str"/>
    </x:row>
    <x:row r="322" ht="25" customHeight="1">
      <x:c r="A322" s="4" t="str">
        <x:v>K0318</x:v>
      </x:c>
      <x:c r="B322" s="4" t="str">
        <x:v>건강</x:v>
      </x:c>
      <x:c r="C322" s="4" t="n">
        <x:v>18</x:v>
      </x:c>
      <x:c r="D322" s="4" t="str">
        <x:v>저혈압증상</x:v>
      </x:c>
      <x:c r="E322" s="4" t="str">
        <x:v>세부 검색어</x:v>
      </x:c>
      <x:c r="F322" s="4" t="n">
        <x:v>1830</x:v>
      </x:c>
      <x:c r="G322" s="4" t="n">
        <x:v>22500</x:v>
      </x:c>
      <x:c r="H322" s="13" t="n">
        <x:v>1830</x:v>
      </x:c>
      <x:c r="I322" s="13" t="n">
        <x:v>1830</x:v>
      </x:c>
      <x:c r="J322" s="13" t="n">
        <x:v>22500</x:v>
      </x:c>
      <x:c r="K322" s="13" t="n">
        <x:v>22500</x:v>
      </x:c>
      <x:c r="L322" s="13" t="n">
        <x:f>H322+J322</x:f>
        <x:v>24330</x:v>
      </x:c>
      <x:c r="M322" s="13" t="n">
        <x:f>I322+K322</x:f>
        <x:v>24330</x:v>
      </x:c>
      <x:c r="N322" s="13" t="n">
        <x:v>26775</x:v>
      </x:c>
      <x:c r="O322" s="13" t="n">
        <x:v>579</x:v>
      </x:c>
      <x:c r="P322" s="4" t="str">
        <x:v>수집결과 내 집계</x:v>
      </x:c>
      <x:c r="Q322" s="15" t="n">
        <x:v>46269.3444240625</x:v>
      </x:c>
      <x:c r="R322" s="15" t="n">
        <x:v>46269.35245564815</x:v>
      </x:c>
      <x:c r="S322" s="4" t="str">
        <x:v>https://naver.github.io/searchad-apidoc/</x:v>
      </x:c>
      <x:c r="T322" s="4" t="str">
        <x:v>https://developers.naver.com/docs/serviceapi/search/blog/blog.md</x:v>
      </x:c>
      <x:c r="U322" s="4" t="str">
        <x:v>2026-08-05~2026-09-03</x:v>
      </x:c>
      <x:c r="V322" s="4" t="str"/>
    </x:row>
    <x:row r="323" ht="25" customHeight="1">
      <x:c r="A323" s="4" t="str">
        <x:v>K0319</x:v>
      </x:c>
      <x:c r="B323" s="4" t="str">
        <x:v>건강</x:v>
      </x:c>
      <x:c r="C323" s="4" t="n">
        <x:v>19</x:v>
      </x:c>
      <x:c r="D323" s="4" t="str">
        <x:v>고혈압증상</x:v>
      </x:c>
      <x:c r="E323" s="4" t="str">
        <x:v>세부 검색어</x:v>
      </x:c>
      <x:c r="F323" s="4" t="n">
        <x:v>2260</x:v>
      </x:c>
      <x:c r="G323" s="4" t="n">
        <x:v>21500</x:v>
      </x:c>
      <x:c r="H323" s="13" t="n">
        <x:v>2260</x:v>
      </x:c>
      <x:c r="I323" s="13" t="n">
        <x:v>2260</x:v>
      </x:c>
      <x:c r="J323" s="13" t="n">
        <x:v>21500</x:v>
      </x:c>
      <x:c r="K323" s="13" t="n">
        <x:v>21500</x:v>
      </x:c>
      <x:c r="L323" s="13" t="n">
        <x:f>H323+J323</x:f>
        <x:v>23760</x:v>
      </x:c>
      <x:c r="M323" s="13" t="n">
        <x:f>I323+K323</x:f>
        <x:v>23760</x:v>
      </x:c>
      <x:c r="N323" s="13" t="n">
        <x:v>98626</x:v>
      </x:c>
      <x:c r="O323" s="13" t="n">
        <x:v>994</x:v>
      </x:c>
      <x:c r="P323" s="4" t="str">
        <x:v>이상(하한)</x:v>
      </x:c>
      <x:c r="Q323" s="15" t="n">
        <x:v>46269.344407453704</x:v>
      </x:c>
      <x:c r="R323" s="15" t="n">
        <x:v>46269.35248945602</x:v>
      </x:c>
      <x:c r="S323" s="4" t="str">
        <x:v>https://naver.github.io/searchad-apidoc/</x:v>
      </x:c>
      <x:c r="T323" s="4" t="str">
        <x:v>https://developers.naver.com/docs/serviceapi/search/blog/blog.md</x:v>
      </x:c>
      <x:c r="U323" s="4" t="str">
        <x:v>2026-08-05~2026-09-03</x:v>
      </x:c>
      <x:c r="V323" s="4" t="str"/>
    </x:row>
    <x:row r="324" ht="25" customHeight="1">
      <x:c r="A324" s="4" t="str">
        <x:v>K0320</x:v>
      </x:c>
      <x:c r="B324" s="4" t="str">
        <x:v>건강</x:v>
      </x:c>
      <x:c r="C324" s="4" t="n">
        <x:v>20</x:v>
      </x:c>
      <x:c r="D324" s="4" t="str">
        <x:v>정상혈압</x:v>
      </x:c>
      <x:c r="E324" s="4" t="str">
        <x:v>세부 검색어</x:v>
      </x:c>
      <x:c r="F324" s="4" t="n">
        <x:v>1760</x:v>
      </x:c>
      <x:c r="G324" s="4" t="n">
        <x:v>21800</x:v>
      </x:c>
      <x:c r="H324" s="13" t="n">
        <x:v>1760</x:v>
      </x:c>
      <x:c r="I324" s="13" t="n">
        <x:v>1760</x:v>
      </x:c>
      <x:c r="J324" s="13" t="n">
        <x:v>21800</x:v>
      </x:c>
      <x:c r="K324" s="13" t="n">
        <x:v>21800</x:v>
      </x:c>
      <x:c r="L324" s="13" t="n">
        <x:f>H324+J324</x:f>
        <x:v>23560</x:v>
      </x:c>
      <x:c r="M324" s="13" t="n">
        <x:f>I324+K324</x:f>
        <x:v>23560</x:v>
      </x:c>
      <x:c r="N324" s="13" t="n">
        <x:v>47987</x:v>
      </x:c>
      <x:c r="O324" s="13" t="n">
        <x:v>989</x:v>
      </x:c>
      <x:c r="P324" s="4" t="str">
        <x:v>이상(하한)</x:v>
      </x:c>
      <x:c r="Q324" s="15" t="n">
        <x:v>46269.344407453704</x:v>
      </x:c>
      <x:c r="R324" s="15" t="n">
        <x:v>46269.35249459491</x:v>
      </x:c>
      <x:c r="S324" s="4" t="str">
        <x:v>https://naver.github.io/searchad-apidoc/</x:v>
      </x:c>
      <x:c r="T324" s="4" t="str">
        <x:v>https://developers.naver.com/docs/serviceapi/search/blog/blog.md</x:v>
      </x:c>
      <x:c r="U324" s="4" t="str">
        <x:v>2026-08-05~2026-09-03</x:v>
      </x:c>
      <x:c r="V324" s="4" t="str"/>
    </x:row>
    <x:row r="325" ht="25" customHeight="1">
      <x:c r="A325" s="4" t="str">
        <x:v>K0321</x:v>
      </x:c>
      <x:c r="B325" s="4" t="str">
        <x:v>건강</x:v>
      </x:c>
      <x:c r="C325" s="4" t="n">
        <x:v>21</x:v>
      </x:c>
      <x:c r="D325" s="4" t="str">
        <x:v>고지혈증좋은음식</x:v>
      </x:c>
      <x:c r="E325" s="4" t="str">
        <x:v>세부 검색어</x:v>
      </x:c>
      <x:c r="F325" s="4" t="n">
        <x:v>1850</x:v>
      </x:c>
      <x:c r="G325" s="4" t="n">
        <x:v>20800</x:v>
      </x:c>
      <x:c r="H325" s="13" t="n">
        <x:v>1850</x:v>
      </x:c>
      <x:c r="I325" s="13" t="n">
        <x:v>1850</x:v>
      </x:c>
      <x:c r="J325" s="13" t="n">
        <x:v>20800</x:v>
      </x:c>
      <x:c r="K325" s="13" t="n">
        <x:v>20800</x:v>
      </x:c>
      <x:c r="L325" s="13" t="n">
        <x:f>H325+J325</x:f>
        <x:v>22650</x:v>
      </x:c>
      <x:c r="M325" s="13" t="n">
        <x:f>I325+K325</x:f>
        <x:v>22650</x:v>
      </x:c>
      <x:c r="N325" s="13" t="n">
        <x:v>13457</x:v>
      </x:c>
      <x:c r="O325" s="13" t="n">
        <x:v>466</x:v>
      </x:c>
      <x:c r="P325" s="4" t="str">
        <x:v>수집결과 내 집계</x:v>
      </x:c>
      <x:c r="Q325" s="15" t="n">
        <x:v>46269.344407453704</x:v>
      </x:c>
      <x:c r="R325" s="15" t="n">
        <x:v>46269.3524796875</x:v>
      </x:c>
      <x:c r="S325" s="4" t="str">
        <x:v>https://naver.github.io/searchad-apidoc/</x:v>
      </x:c>
      <x:c r="T325" s="4" t="str">
        <x:v>https://developers.naver.com/docs/serviceapi/search/blog/blog.md</x:v>
      </x:c>
      <x:c r="U325" s="4" t="str">
        <x:v>2026-08-05~2026-09-03</x:v>
      </x:c>
      <x:c r="V325" s="4" t="str"/>
    </x:row>
    <x:row r="326" ht="25" customHeight="1">
      <x:c r="A326" s="4" t="str">
        <x:v>K0322</x:v>
      </x:c>
      <x:c r="B326" s="4" t="str">
        <x:v>건강</x:v>
      </x:c>
      <x:c r="C326" s="4" t="n">
        <x:v>22</x:v>
      </x:c>
      <x:c r="D326" s="4" t="str">
        <x:v>당뇨증상</x:v>
      </x:c>
      <x:c r="E326" s="4" t="str">
        <x:v>세부 검색어</x:v>
      </x:c>
      <x:c r="F326" s="4" t="n">
        <x:v>2060</x:v>
      </x:c>
      <x:c r="G326" s="4" t="n">
        <x:v>19600</x:v>
      </x:c>
      <x:c r="H326" s="13" t="n">
        <x:v>2060</x:v>
      </x:c>
      <x:c r="I326" s="13" t="n">
        <x:v>2060</x:v>
      </x:c>
      <x:c r="J326" s="13" t="n">
        <x:v>19600</x:v>
      </x:c>
      <x:c r="K326" s="13" t="n">
        <x:v>19600</x:v>
      </x:c>
      <x:c r="L326" s="13" t="n">
        <x:f>H326+J326</x:f>
        <x:v>21660</x:v>
      </x:c>
      <x:c r="M326" s="13" t="n">
        <x:f>I326+K326</x:f>
        <x:v>21660</x:v>
      </x:c>
      <x:c r="N326" s="13" t="n">
        <x:v>80302</x:v>
      </x:c>
      <x:c r="O326" s="13" t="n">
        <x:v>986</x:v>
      </x:c>
      <x:c r="P326" s="4" t="str">
        <x:v>이상(하한)</x:v>
      </x:c>
      <x:c r="Q326" s="15" t="n">
        <x:v>46269.3444240625</x:v>
      </x:c>
      <x:c r="R326" s="15" t="n">
        <x:v>46269.35254474537</x:v>
      </x:c>
      <x:c r="S326" s="4" t="str">
        <x:v>https://naver.github.io/searchad-apidoc/</x:v>
      </x:c>
      <x:c r="T326" s="4" t="str">
        <x:v>https://developers.naver.com/docs/serviceapi/search/blog/blog.md</x:v>
      </x:c>
      <x:c r="U326" s="4" t="str">
        <x:v>2026-08-05~2026-09-03</x:v>
      </x:c>
      <x:c r="V326" s="4" t="str"/>
    </x:row>
    <x:row r="327" ht="25" customHeight="1">
      <x:c r="A327" s="4" t="str">
        <x:v>K0323</x:v>
      </x:c>
      <x:c r="B327" s="4" t="str">
        <x:v>건강</x:v>
      </x:c>
      <x:c r="C327" s="4" t="n">
        <x:v>23</x:v>
      </x:c>
      <x:c r="D327" s="4" t="str">
        <x:v>허리디스크증상</x:v>
      </x:c>
      <x:c r="E327" s="4" t="str">
        <x:v>세부 검색어</x:v>
      </x:c>
      <x:c r="F327" s="4" t="n">
        <x:v>1810</x:v>
      </x:c>
      <x:c r="G327" s="4" t="n">
        <x:v>18600</x:v>
      </x:c>
      <x:c r="H327" s="13" t="n">
        <x:v>1810</x:v>
      </x:c>
      <x:c r="I327" s="13" t="n">
        <x:v>1810</x:v>
      </x:c>
      <x:c r="J327" s="13" t="n">
        <x:v>18600</x:v>
      </x:c>
      <x:c r="K327" s="13" t="n">
        <x:v>18600</x:v>
      </x:c>
      <x:c r="L327" s="13" t="n">
        <x:f>H327+J327</x:f>
        <x:v>20410</x:v>
      </x:c>
      <x:c r="M327" s="13" t="n">
        <x:f>I327+K327</x:f>
        <x:v>20410</x:v>
      </x:c>
      <x:c r="N327" s="13" t="n">
        <x:v>108880</x:v>
      </x:c>
      <x:c r="O327" s="13" t="n">
        <x:v>973</x:v>
      </x:c>
      <x:c r="P327" s="4" t="str">
        <x:v>이상(하한)</x:v>
      </x:c>
      <x:c r="Q327" s="15" t="n">
        <x:v>46269.3444240625</x:v>
      </x:c>
      <x:c r="R327" s="15" t="n">
        <x:v>46269.352554143516</x:v>
      </x:c>
      <x:c r="S327" s="4" t="str">
        <x:v>https://naver.github.io/searchad-apidoc/</x:v>
      </x:c>
      <x:c r="T327" s="4" t="str">
        <x:v>https://developers.naver.com/docs/serviceapi/search/blog/blog.md</x:v>
      </x:c>
      <x:c r="U327" s="4" t="str">
        <x:v>2026-08-05~2026-09-03</x:v>
      </x:c>
      <x:c r="V327" s="4" t="str"/>
    </x:row>
    <x:row r="328" ht="25" customHeight="1">
      <x:c r="A328" s="4" t="str">
        <x:v>K0324</x:v>
      </x:c>
      <x:c r="B328" s="4" t="str">
        <x:v>건강</x:v>
      </x:c>
      <x:c r="C328" s="4" t="n">
        <x:v>24</x:v>
      </x:c>
      <x:c r="D328" s="4" t="str">
        <x:v>마그네슘음식</x:v>
      </x:c>
      <x:c r="E328" s="4" t="str">
        <x:v>세부 검색어</x:v>
      </x:c>
      <x:c r="F328" s="4" t="n">
        <x:v>990</x:v>
      </x:c>
      <x:c r="G328" s="4" t="n">
        <x:v>17100</x:v>
      </x:c>
      <x:c r="H328" s="13" t="n">
        <x:v>990</x:v>
      </x:c>
      <x:c r="I328" s="13" t="n">
        <x:v>990</x:v>
      </x:c>
      <x:c r="J328" s="13" t="n">
        <x:v>17100</x:v>
      </x:c>
      <x:c r="K328" s="13" t="n">
        <x:v>17100</x:v>
      </x:c>
      <x:c r="L328" s="13" t="n">
        <x:f>H328+J328</x:f>
        <x:v>18090</x:v>
      </x:c>
      <x:c r="M328" s="13" t="n">
        <x:f>I328+K328</x:f>
        <x:v>18090</x:v>
      </x:c>
      <x:c r="N328" s="13" t="n">
        <x:v>18446</x:v>
      </x:c>
      <x:c r="O328" s="13" t="n">
        <x:v>561</x:v>
      </x:c>
      <x:c r="P328" s="4" t="str">
        <x:v>수집결과 내 집계</x:v>
      </x:c>
      <x:c r="Q328" s="15" t="n">
        <x:v>46269.344418506946</x:v>
      </x:c>
      <x:c r="R328" s="15" t="n">
        <x:v>46269.3525233912</x:v>
      </x:c>
      <x:c r="S328" s="4" t="str">
        <x:v>https://naver.github.io/searchad-apidoc/</x:v>
      </x:c>
      <x:c r="T328" s="4" t="str">
        <x:v>https://developers.naver.com/docs/serviceapi/search/blog/blog.md</x:v>
      </x:c>
      <x:c r="U328" s="4" t="str">
        <x:v>2026-08-05~2026-09-03</x:v>
      </x:c>
      <x:c r="V328" s="4" t="str"/>
    </x:row>
    <x:row r="329" ht="25" customHeight="1">
      <x:c r="A329" s="4" t="str">
        <x:v>K0325</x:v>
      </x:c>
      <x:c r="B329" s="4" t="str">
        <x:v>건강</x:v>
      </x:c>
      <x:c r="C329" s="4" t="n">
        <x:v>25</x:v>
      </x:c>
      <x:c r="D329" s="4" t="str">
        <x:v>식후혈당정상수치</x:v>
      </x:c>
      <x:c r="E329" s="4" t="str">
        <x:v>세부 검색어</x:v>
      </x:c>
      <x:c r="F329" s="4" t="n">
        <x:v>1580</x:v>
      </x:c>
      <x:c r="G329" s="4" t="n">
        <x:v>15000</x:v>
      </x:c>
      <x:c r="H329" s="13" t="n">
        <x:v>1580</x:v>
      </x:c>
      <x:c r="I329" s="13" t="n">
        <x:v>1580</x:v>
      </x:c>
      <x:c r="J329" s="13" t="n">
        <x:v>15000</x:v>
      </x:c>
      <x:c r="K329" s="13" t="n">
        <x:v>15000</x:v>
      </x:c>
      <x:c r="L329" s="13" t="n">
        <x:f>H329+J329</x:f>
        <x:v>16580</x:v>
      </x:c>
      <x:c r="M329" s="13" t="n">
        <x:f>I329+K329</x:f>
        <x:v>16580</x:v>
      </x:c>
      <x:c r="N329" s="13" t="n">
        <x:v>6325</x:v>
      </x:c>
      <x:c r="O329" s="13" t="n">
        <x:v>231</x:v>
      </x:c>
      <x:c r="P329" s="4" t="str">
        <x:v>수집결과 내 집계</x:v>
      </x:c>
      <x:c r="Q329" s="15" t="n">
        <x:v>46269.344418506946</x:v>
      </x:c>
      <x:c r="R329" s="15" t="n">
        <x:v>46269.35253689815</x:v>
      </x:c>
      <x:c r="S329" s="4" t="str">
        <x:v>https://naver.github.io/searchad-apidoc/</x:v>
      </x:c>
      <x:c r="T329" s="4" t="str">
        <x:v>https://developers.naver.com/docs/serviceapi/search/blog/blog.md</x:v>
      </x:c>
      <x:c r="U329" s="4" t="str">
        <x:v>2026-08-05~2026-09-03</x:v>
      </x:c>
      <x:c r="V329" s="4" t="str"/>
    </x:row>
    <x:row r="330" ht="25" customHeight="1">
      <x:c r="A330" s="4" t="str">
        <x:v>K0326</x:v>
      </x:c>
      <x:c r="B330" s="4" t="str">
        <x:v>건강</x:v>
      </x:c>
      <x:c r="C330" s="4" t="n">
        <x:v>26</x:v>
      </x:c>
      <x:c r="D330" s="4" t="str">
        <x:v>콜레스테롤낮추는음식</x:v>
      </x:c>
      <x:c r="E330" s="4" t="str">
        <x:v>세부 검색어</x:v>
      </x:c>
      <x:c r="F330" s="4" t="n">
        <x:v>1710</x:v>
      </x:c>
      <x:c r="G330" s="4" t="n">
        <x:v>14500</x:v>
      </x:c>
      <x:c r="H330" s="13" t="n">
        <x:v>1710</x:v>
      </x:c>
      <x:c r="I330" s="13" t="n">
        <x:v>1710</x:v>
      </x:c>
      <x:c r="J330" s="13" t="n">
        <x:v>14500</x:v>
      </x:c>
      <x:c r="K330" s="13" t="n">
        <x:v>14500</x:v>
      </x:c>
      <x:c r="L330" s="13" t="n">
        <x:f>H330+J330</x:f>
        <x:v>16210</x:v>
      </x:c>
      <x:c r="M330" s="13" t="n">
        <x:f>I330+K330</x:f>
        <x:v>16210</x:v>
      </x:c>
      <x:c r="N330" s="13" t="n">
        <x:v>8403</x:v>
      </x:c>
      <x:c r="O330" s="13" t="n">
        <x:v>242</x:v>
      </x:c>
      <x:c r="P330" s="4" t="str">
        <x:v>수집결과 내 집계</x:v>
      </x:c>
      <x:c r="Q330" s="15" t="n">
        <x:v>46269.344407453704</x:v>
      </x:c>
      <x:c r="R330" s="15" t="n">
        <x:v>46269.352550578704</x:v>
      </x:c>
      <x:c r="S330" s="4" t="str">
        <x:v>https://naver.github.io/searchad-apidoc/</x:v>
      </x:c>
      <x:c r="T330" s="4" t="str">
        <x:v>https://developers.naver.com/docs/serviceapi/search/blog/blog.md</x:v>
      </x:c>
      <x:c r="U330" s="4" t="str">
        <x:v>2026-08-05~2026-09-03</x:v>
      </x:c>
      <x:c r="V330" s="4" t="str">
        <x:v>콜레스테롤 낮추는 음식</x:v>
      </x:c>
    </x:row>
    <x:row r="331" ht="25" customHeight="1">
      <x:c r="A331" s="4" t="str">
        <x:v>K0327</x:v>
      </x:c>
      <x:c r="B331" s="4" t="str">
        <x:v>건강</x:v>
      </x:c>
      <x:c r="C331" s="4" t="n">
        <x:v>27</x:v>
      </x:c>
      <x:c r="D331" s="4" t="str">
        <x:v>내장지방빼는법</x:v>
      </x:c>
      <x:c r="E331" s="4" t="str">
        <x:v>세부 검색어</x:v>
      </x:c>
      <x:c r="F331" s="4" t="n">
        <x:v>2260</x:v>
      </x:c>
      <x:c r="G331" s="4" t="n">
        <x:v>13900</x:v>
      </x:c>
      <x:c r="H331" s="13" t="n">
        <x:v>2260</x:v>
      </x:c>
      <x:c r="I331" s="13" t="n">
        <x:v>2260</x:v>
      </x:c>
      <x:c r="J331" s="13" t="n">
        <x:v>13900</x:v>
      </x:c>
      <x:c r="K331" s="13" t="n">
        <x:v>13900</x:v>
      </x:c>
      <x:c r="L331" s="13" t="n">
        <x:f>H331+J331</x:f>
        <x:v>16160</x:v>
      </x:c>
      <x:c r="M331" s="13" t="n">
        <x:f>I331+K331</x:f>
        <x:v>16160</x:v>
      </x:c>
      <x:c r="N331" s="13" t="n">
        <x:v>7851</x:v>
      </x:c>
      <x:c r="O331" s="13" t="n">
        <x:v>208</x:v>
      </x:c>
      <x:c r="P331" s="4" t="str">
        <x:v>수집결과 내 집계</x:v>
      </x:c>
      <x:c r="Q331" s="15" t="n">
        <x:v>46269.344397685185</x:v>
      </x:c>
      <x:c r="R331" s="15" t="n">
        <x:v>46269.3525596875</x:v>
      </x:c>
      <x:c r="S331" s="4" t="str">
        <x:v>https://naver.github.io/searchad-apidoc/</x:v>
      </x:c>
      <x:c r="T331" s="4" t="str">
        <x:v>https://developers.naver.com/docs/serviceapi/search/blog/blog.md</x:v>
      </x:c>
      <x:c r="U331" s="4" t="str">
        <x:v>2026-08-05~2026-09-03</x:v>
      </x:c>
      <x:c r="V331" s="4" t="str">
        <x:v>내장지방 빼는 법</x:v>
      </x:c>
    </x:row>
    <x:row r="332" ht="25" customHeight="1">
      <x:c r="A332" s="4" t="str">
        <x:v>K0328</x:v>
      </x:c>
      <x:c r="B332" s="4" t="str">
        <x:v>건강</x:v>
      </x:c>
      <x:c r="C332" s="4" t="n">
        <x:v>28</x:v>
      </x:c>
      <x:c r="D332" s="4" t="str">
        <x:v>중성지방수치</x:v>
      </x:c>
      <x:c r="E332" s="4" t="str">
        <x:v>세부 검색어</x:v>
      </x:c>
      <x:c r="F332" s="4" t="n">
        <x:v>1760</x:v>
      </x:c>
      <x:c r="G332" s="4" t="n">
        <x:v>14400</x:v>
      </x:c>
      <x:c r="H332" s="13" t="n">
        <x:v>1760</x:v>
      </x:c>
      <x:c r="I332" s="13" t="n">
        <x:v>1760</x:v>
      </x:c>
      <x:c r="J332" s="13" t="n">
        <x:v>14400</x:v>
      </x:c>
      <x:c r="K332" s="13" t="n">
        <x:v>14400</x:v>
      </x:c>
      <x:c r="L332" s="13" t="n">
        <x:f>H332+J332</x:f>
        <x:v>16160</x:v>
      </x:c>
      <x:c r="M332" s="13" t="n">
        <x:f>I332+K332</x:f>
        <x:v>16160</x:v>
      </x:c>
      <x:c r="N332" s="13" t="n">
        <x:v>21072</x:v>
      </x:c>
      <x:c r="O332" s="13" t="n">
        <x:v>920</x:v>
      </x:c>
      <x:c r="P332" s="4" t="str">
        <x:v>수집결과 내 집계</x:v>
      </x:c>
      <x:c r="Q332" s="15" t="n">
        <x:v>46269.344407453704</x:v>
      </x:c>
      <x:c r="R332" s="15" t="n">
        <x:v>46269.35260633102</x:v>
      </x:c>
      <x:c r="S332" s="4" t="str">
        <x:v>https://naver.github.io/searchad-apidoc/</x:v>
      </x:c>
      <x:c r="T332" s="4" t="str">
        <x:v>https://developers.naver.com/docs/serviceapi/search/blog/blog.md</x:v>
      </x:c>
      <x:c r="U332" s="4" t="str">
        <x:v>2026-08-05~2026-09-03</x:v>
      </x:c>
      <x:c r="V332" s="4" t="str"/>
    </x:row>
    <x:row r="333" ht="25" customHeight="1">
      <x:c r="A333" s="4" t="str">
        <x:v>K0329</x:v>
      </x:c>
      <x:c r="B333" s="4" t="str">
        <x:v>건강</x:v>
      </x:c>
      <x:c r="C333" s="4" t="n">
        <x:v>29</x:v>
      </x:c>
      <x:c r="D333" s="4" t="str">
        <x:v>허리아플때운동</x:v>
      </x:c>
      <x:c r="E333" s="4" t="str">
        <x:v>세부 검색어</x:v>
      </x:c>
      <x:c r="F333" s="4" t="n">
        <x:v>980</x:v>
      </x:c>
      <x:c r="G333" s="4" t="n">
        <x:v>13600</x:v>
      </x:c>
      <x:c r="H333" s="13" t="n">
        <x:v>980</x:v>
      </x:c>
      <x:c r="I333" s="13" t="n">
        <x:v>980</x:v>
      </x:c>
      <x:c r="J333" s="13" t="n">
        <x:v>13600</x:v>
      </x:c>
      <x:c r="K333" s="13" t="n">
        <x:v>13600</x:v>
      </x:c>
      <x:c r="L333" s="13" t="n">
        <x:f>H333+J333</x:f>
        <x:v>14580</x:v>
      </x:c>
      <x:c r="M333" s="13" t="n">
        <x:f>I333+K333</x:f>
        <x:v>14580</x:v>
      </x:c>
      <x:c r="N333" s="13" t="n">
        <x:v>5294</x:v>
      </x:c>
      <x:c r="O333" s="13" t="n">
        <x:v>149</x:v>
      </x:c>
      <x:c r="P333" s="4" t="str">
        <x:v>수집결과 내 집계</x:v>
      </x:c>
      <x:c r="Q333" s="15" t="n">
        <x:v>46269.3444240625</x:v>
      </x:c>
      <x:c r="R333" s="15" t="n">
        <x:v>46269.35256678241</x:v>
      </x:c>
      <x:c r="S333" s="4" t="str">
        <x:v>https://naver.github.io/searchad-apidoc/</x:v>
      </x:c>
      <x:c r="T333" s="4" t="str">
        <x:v>https://developers.naver.com/docs/serviceapi/search/blog/blog.md</x:v>
      </x:c>
      <x:c r="U333" s="4" t="str">
        <x:v>2026-08-05~2026-09-03</x:v>
      </x:c>
      <x:c r="V333" s="4" t="str"/>
    </x:row>
    <x:row r="334" ht="25" customHeight="1">
      <x:c r="A334" s="4" t="str">
        <x:v>K0330</x:v>
      </x:c>
      <x:c r="B334" s="4" t="str">
        <x:v>건강</x:v>
      </x:c>
      <x:c r="C334" s="4" t="n">
        <x:v>30</x:v>
      </x:c>
      <x:c r="D334" s="4" t="str">
        <x:v>고혈압낮추는방법</x:v>
      </x:c>
      <x:c r="E334" s="4" t="str">
        <x:v>세부 검색어</x:v>
      </x:c>
      <x:c r="F334" s="4" t="n">
        <x:v>1560</x:v>
      </x:c>
      <x:c r="G334" s="4" t="n">
        <x:v>12800</x:v>
      </x:c>
      <x:c r="H334" s="13" t="n">
        <x:v>1560</x:v>
      </x:c>
      <x:c r="I334" s="13" t="n">
        <x:v>1560</x:v>
      </x:c>
      <x:c r="J334" s="13" t="n">
        <x:v>12800</x:v>
      </x:c>
      <x:c r="K334" s="13" t="n">
        <x:v>12800</x:v>
      </x:c>
      <x:c r="L334" s="13" t="n">
        <x:f>H334+J334</x:f>
        <x:v>14360</x:v>
      </x:c>
      <x:c r="M334" s="13" t="n">
        <x:f>I334+K334</x:f>
        <x:v>14360</x:v>
      </x:c>
      <x:c r="N334" s="13" t="n">
        <x:v>7199</x:v>
      </x:c>
      <x:c r="O334" s="13" t="n">
        <x:v>86</x:v>
      </x:c>
      <x:c r="P334" s="4" t="str">
        <x:v>수집결과 내 집계</x:v>
      </x:c>
      <x:c r="Q334" s="15" t="n">
        <x:v>46269.344407453704</x:v>
      </x:c>
      <x:c r="R334" s="15" t="n">
        <x:v>46269.35256481481</x:v>
      </x:c>
      <x:c r="S334" s="4" t="str">
        <x:v>https://naver.github.io/searchad-apidoc/</x:v>
      </x:c>
      <x:c r="T334" s="4" t="str">
        <x:v>https://developers.naver.com/docs/serviceapi/search/blog/blog.md</x:v>
      </x:c>
      <x:c r="U334" s="4" t="str">
        <x:v>2026-08-05~2026-09-03</x:v>
      </x:c>
      <x:c r="V334" s="4" t="str"/>
    </x:row>
    <x:row r="335" ht="25" customHeight="1">
      <x:c r="A335" s="4" t="str">
        <x:v>K0331</x:v>
      </x:c>
      <x:c r="B335" s="4" t="str">
        <x:v>건강</x:v>
      </x:c>
      <x:c r="C335" s="4" t="n">
        <x:v>31</x:v>
      </x:c>
      <x:c r="D335" s="4" t="str">
        <x:v>식도염증상</x:v>
      </x:c>
      <x:c r="E335" s="4" t="str">
        <x:v>세부 검색어</x:v>
      </x:c>
      <x:c r="F335" s="4" t="n">
        <x:v>980</x:v>
      </x:c>
      <x:c r="G335" s="4" t="n">
        <x:v>12800</x:v>
      </x:c>
      <x:c r="H335" s="13" t="n">
        <x:v>980</x:v>
      </x:c>
      <x:c r="I335" s="13" t="n">
        <x:v>980</x:v>
      </x:c>
      <x:c r="J335" s="13" t="n">
        <x:v>12800</x:v>
      </x:c>
      <x:c r="K335" s="13" t="n">
        <x:v>12800</x:v>
      </x:c>
      <x:c r="L335" s="13" t="n">
        <x:f>H335+J335</x:f>
        <x:v>13780</x:v>
      </x:c>
      <x:c r="M335" s="13" t="n">
        <x:f>I335+K335</x:f>
        <x:v>13780</x:v>
      </x:c>
      <x:c r="N335" s="13" t="n">
        <x:v>62178</x:v>
      </x:c>
      <x:c r="O335" s="13" t="n">
        <x:v>981</x:v>
      </x:c>
      <x:c r="P335" s="4" t="str">
        <x:v>이상(하한)</x:v>
      </x:c>
      <x:c r="Q335" s="15" t="n">
        <x:v>46269.344418506946</x:v>
      </x:c>
      <x:c r="R335" s="15" t="n">
        <x:v>46269.35262657407</x:v>
      </x:c>
      <x:c r="S335" s="4" t="str">
        <x:v>https://naver.github.io/searchad-apidoc/</x:v>
      </x:c>
      <x:c r="T335" s="4" t="str">
        <x:v>https://developers.naver.com/docs/serviceapi/search/blog/blog.md</x:v>
      </x:c>
      <x:c r="U335" s="4" t="str">
        <x:v>2026-08-05~2026-09-03</x:v>
      </x:c>
      <x:c r="V335" s="4" t="str"/>
    </x:row>
    <x:row r="336" ht="25" customHeight="1">
      <x:c r="A336" s="4" t="str">
        <x:v>K0332</x:v>
      </x:c>
      <x:c r="B336" s="4" t="str">
        <x:v>건강</x:v>
      </x:c>
      <x:c r="C336" s="4" t="n">
        <x:v>32</x:v>
      </x:c>
      <x:c r="D336" s="4" t="str">
        <x:v>고혈압수치</x:v>
      </x:c>
      <x:c r="E336" s="4" t="str">
        <x:v>세부 검색어</x:v>
      </x:c>
      <x:c r="F336" s="4" t="n">
        <x:v>1010</x:v>
      </x:c>
      <x:c r="G336" s="4" t="n">
        <x:v>12300</x:v>
      </x:c>
      <x:c r="H336" s="13" t="n">
        <x:v>1010</x:v>
      </x:c>
      <x:c r="I336" s="13" t="n">
        <x:v>1010</x:v>
      </x:c>
      <x:c r="J336" s="13" t="n">
        <x:v>12300</x:v>
      </x:c>
      <x:c r="K336" s="13" t="n">
        <x:v>12300</x:v>
      </x:c>
      <x:c r="L336" s="13" t="n">
        <x:f>H336+J336</x:f>
        <x:v>13310</x:v>
      </x:c>
      <x:c r="M336" s="13" t="n">
        <x:f>I336+K336</x:f>
        <x:v>13310</x:v>
      </x:c>
      <x:c r="N336" s="13" t="n">
        <x:v>40546</x:v>
      </x:c>
      <x:c r="O336" s="13" t="n">
        <x:v>992</x:v>
      </x:c>
      <x:c r="P336" s="4" t="str">
        <x:v>이상(하한)</x:v>
      </x:c>
      <x:c r="Q336" s="15" t="n">
        <x:v>46269.344407453704</x:v>
      </x:c>
      <x:c r="R336" s="15" t="n">
        <x:v>46269.35262498842</x:v>
      </x:c>
      <x:c r="S336" s="4" t="str">
        <x:v>https://naver.github.io/searchad-apidoc/</x:v>
      </x:c>
      <x:c r="T336" s="4" t="str">
        <x:v>https://developers.naver.com/docs/serviceapi/search/blog/blog.md</x:v>
      </x:c>
      <x:c r="U336" s="4" t="str">
        <x:v>2026-08-05~2026-09-03</x:v>
      </x:c>
      <x:c r="V336" s="4" t="str"/>
    </x:row>
    <x:row r="337" ht="25" customHeight="1">
      <x:c r="A337" s="4" t="str">
        <x:v>K0333</x:v>
      </x:c>
      <x:c r="B337" s="4" t="str">
        <x:v>건강</x:v>
      </x:c>
      <x:c r="C337" s="4" t="n">
        <x:v>33</x:v>
      </x:c>
      <x:c r="D337" s="4" t="str">
        <x:v>콜레스테롤높으면</x:v>
      </x:c>
      <x:c r="E337" s="4" t="str">
        <x:v>세부 검색어</x:v>
      </x:c>
      <x:c r="F337" s="4" t="n">
        <x:v>1290</x:v>
      </x:c>
      <x:c r="G337" s="4" t="n">
        <x:v>10700</x:v>
      </x:c>
      <x:c r="H337" s="13" t="n">
        <x:v>1290</x:v>
      </x:c>
      <x:c r="I337" s="13" t="n">
        <x:v>1290</x:v>
      </x:c>
      <x:c r="J337" s="13" t="n">
        <x:v>10700</x:v>
      </x:c>
      <x:c r="K337" s="13" t="n">
        <x:v>10700</x:v>
      </x:c>
      <x:c r="L337" s="13" t="n">
        <x:f>H337+J337</x:f>
        <x:v>11990</x:v>
      </x:c>
      <x:c r="M337" s="13" t="n">
        <x:f>I337+K337</x:f>
        <x:v>11990</x:v>
      </x:c>
      <x:c r="N337" s="13" t="n">
        <x:v>5417</x:v>
      </x:c>
      <x:c r="O337" s="13" t="n">
        <x:v>223</x:v>
      </x:c>
      <x:c r="P337" s="4" t="str">
        <x:v>수집결과 내 집계</x:v>
      </x:c>
      <x:c r="Q337" s="15" t="n">
        <x:v>46269.344407453704</x:v>
      </x:c>
      <x:c r="R337" s="15" t="n">
        <x:v>46269.352623541665</x:v>
      </x:c>
      <x:c r="S337" s="4" t="str">
        <x:v>https://naver.github.io/searchad-apidoc/</x:v>
      </x:c>
      <x:c r="T337" s="4" t="str">
        <x:v>https://developers.naver.com/docs/serviceapi/search/blog/blog.md</x:v>
      </x:c>
      <x:c r="U337" s="4" t="str">
        <x:v>2026-08-05~2026-09-03</x:v>
      </x:c>
      <x:c r="V337" s="4" t="str"/>
    </x:row>
    <x:row r="338" ht="25" customHeight="1">
      <x:c r="A338" s="4" t="str">
        <x:v>K0334</x:v>
      </x:c>
      <x:c r="B338" s="4" t="str">
        <x:v>건강</x:v>
      </x:c>
      <x:c r="C338" s="4" t="n">
        <x:v>34</x:v>
      </x:c>
      <x:c r="D338" s="4" t="str">
        <x:v>비타민D부족증상</x:v>
      </x:c>
      <x:c r="E338" s="4" t="str">
        <x:v>세부 검색어</x:v>
      </x:c>
      <x:c r="F338" s="4" t="n">
        <x:v>1140</x:v>
      </x:c>
      <x:c r="G338" s="4" t="n">
        <x:v>10700</x:v>
      </x:c>
      <x:c r="H338" s="13" t="n">
        <x:v>1140</x:v>
      </x:c>
      <x:c r="I338" s="13" t="n">
        <x:v>1140</x:v>
      </x:c>
      <x:c r="J338" s="13" t="n">
        <x:v>10700</x:v>
      </x:c>
      <x:c r="K338" s="13" t="n">
        <x:v>10700</x:v>
      </x:c>
      <x:c r="L338" s="13" t="n">
        <x:f>H338+J338</x:f>
        <x:v>11840</x:v>
      </x:c>
      <x:c r="M338" s="13" t="n">
        <x:f>I338+K338</x:f>
        <x:v>11840</x:v>
      </x:c>
      <x:c r="N338" s="13" t="n">
        <x:v>9325</x:v>
      </x:c>
      <x:c r="O338" s="13" t="n">
        <x:v>223</x:v>
      </x:c>
      <x:c r="P338" s="4" t="str">
        <x:v>수집결과 내 집계</x:v>
      </x:c>
      <x:c r="Q338" s="15" t="n">
        <x:v>46269.344418506946</x:v>
      </x:c>
      <x:c r="R338" s="15" t="n">
        <x:v>46269.352637268516</x:v>
      </x:c>
      <x:c r="S338" s="4" t="str">
        <x:v>https://naver.github.io/searchad-apidoc/</x:v>
      </x:c>
      <x:c r="T338" s="4" t="str">
        <x:v>https://developers.naver.com/docs/serviceapi/search/blog/blog.md</x:v>
      </x:c>
      <x:c r="U338" s="4" t="str">
        <x:v>2026-08-05~2026-09-03</x:v>
      </x:c>
      <x:c r="V338" s="4" t="str"/>
    </x:row>
    <x:row r="339" ht="25" customHeight="1">
      <x:c r="A339" s="4" t="str">
        <x:v>K0335</x:v>
      </x:c>
      <x:c r="B339" s="4" t="str">
        <x:v>건강</x:v>
      </x:c>
      <x:c r="C339" s="4" t="n">
        <x:v>35</x:v>
      </x:c>
      <x:c r="D339" s="4" t="str">
        <x:v>당뇨에좋은과일</x:v>
      </x:c>
      <x:c r="E339" s="4" t="str">
        <x:v>세부 검색어</x:v>
      </x:c>
      <x:c r="F339" s="4" t="n">
        <x:v>780</x:v>
      </x:c>
      <x:c r="G339" s="4" t="n">
        <x:v>10400</x:v>
      </x:c>
      <x:c r="H339" s="13" t="n">
        <x:v>780</x:v>
      </x:c>
      <x:c r="I339" s="13" t="n">
        <x:v>780</x:v>
      </x:c>
      <x:c r="J339" s="13" t="n">
        <x:v>10400</x:v>
      </x:c>
      <x:c r="K339" s="13" t="n">
        <x:v>10400</x:v>
      </x:c>
      <x:c r="L339" s="13" t="n">
        <x:f>H339+J339</x:f>
        <x:v>11180</x:v>
      </x:c>
      <x:c r="M339" s="13" t="n">
        <x:f>I339+K339</x:f>
        <x:v>11180</x:v>
      </x:c>
      <x:c r="N339" s="13" t="n">
        <x:v>4586</x:v>
      </x:c>
      <x:c r="O339" s="13" t="n">
        <x:v>139</x:v>
      </x:c>
      <x:c r="P339" s="4" t="str">
        <x:v>수집결과 내 집계</x:v>
      </x:c>
      <x:c r="Q339" s="15" t="n">
        <x:v>46269.344407453704</x:v>
      </x:c>
      <x:c r="R339" s="15" t="n">
        <x:v>46269.35263769676</x:v>
      </x:c>
      <x:c r="S339" s="4" t="str">
        <x:v>https://naver.github.io/searchad-apidoc/</x:v>
      </x:c>
      <x:c r="T339" s="4" t="str">
        <x:v>https://developers.naver.com/docs/serviceapi/search/blog/blog.md</x:v>
      </x:c>
      <x:c r="U339" s="4" t="str">
        <x:v>2026-08-05~2026-09-03</x:v>
      </x:c>
      <x:c r="V339" s="4" t="str"/>
    </x:row>
    <x:row r="340" ht="25" customHeight="1">
      <x:c r="A340" s="4" t="str">
        <x:v>K0336</x:v>
      </x:c>
      <x:c r="B340" s="4" t="str">
        <x:v>건강</x:v>
      </x:c>
      <x:c r="C340" s="4" t="n">
        <x:v>36</x:v>
      </x:c>
      <x:c r="D340" s="4" t="str">
        <x:v>지방간치료</x:v>
      </x:c>
      <x:c r="E340" s="4" t="str">
        <x:v>세부 검색어</x:v>
      </x:c>
      <x:c r="F340" s="4" t="n">
        <x:v>900</x:v>
      </x:c>
      <x:c r="G340" s="4" t="n">
        <x:v>9750</x:v>
      </x:c>
      <x:c r="H340" s="13" t="n">
        <x:v>900</x:v>
      </x:c>
      <x:c r="I340" s="13" t="n">
        <x:v>900</x:v>
      </x:c>
      <x:c r="J340" s="13" t="n">
        <x:v>9750</x:v>
      </x:c>
      <x:c r="K340" s="13" t="n">
        <x:v>9750</x:v>
      </x:c>
      <x:c r="L340" s="13" t="n">
        <x:f>H340+J340</x:f>
        <x:v>10650</x:v>
      </x:c>
      <x:c r="M340" s="13" t="n">
        <x:f>I340+K340</x:f>
        <x:v>10650</x:v>
      </x:c>
      <x:c r="N340" s="13" t="n">
        <x:v>8297</x:v>
      </x:c>
      <x:c r="O340" s="13" t="n">
        <x:v>129</x:v>
      </x:c>
      <x:c r="P340" s="4" t="str">
        <x:v>수집결과 내 집계</x:v>
      </x:c>
      <x:c r="Q340" s="15" t="n">
        <x:v>46269.344418506946</x:v>
      </x:c>
      <x:c r="R340" s="15" t="n">
        <x:v>46269.35263560185</x:v>
      </x:c>
      <x:c r="S340" s="4" t="str">
        <x:v>https://naver.github.io/searchad-apidoc/</x:v>
      </x:c>
      <x:c r="T340" s="4" t="str">
        <x:v>https://developers.naver.com/docs/serviceapi/search/blog/blog.md</x:v>
      </x:c>
      <x:c r="U340" s="4" t="str">
        <x:v>2026-08-05~2026-09-03</x:v>
      </x:c>
      <x:c r="V340" s="4" t="str"/>
    </x:row>
    <x:row r="341" ht="25" customHeight="1">
      <x:c r="A341" s="4" t="str">
        <x:v>K0337</x:v>
      </x:c>
      <x:c r="B341" s="4" t="str">
        <x:v>건강</x:v>
      </x:c>
      <x:c r="C341" s="4" t="n">
        <x:v>37</x:v>
      </x:c>
      <x:c r="D341" s="4" t="str">
        <x:v>공복혈당낮추기</x:v>
      </x:c>
      <x:c r="E341" s="4" t="str">
        <x:v>세부 검색어</x:v>
      </x:c>
      <x:c r="F341" s="4" t="n">
        <x:v>1120</x:v>
      </x:c>
      <x:c r="G341" s="4" t="n">
        <x:v>9520</x:v>
      </x:c>
      <x:c r="H341" s="13" t="n">
        <x:v>1120</x:v>
      </x:c>
      <x:c r="I341" s="13" t="n">
        <x:v>1120</x:v>
      </x:c>
      <x:c r="J341" s="13" t="n">
        <x:v>9520</x:v>
      </x:c>
      <x:c r="K341" s="13" t="n">
        <x:v>9520</x:v>
      </x:c>
      <x:c r="L341" s="13" t="n">
        <x:f>H341+J341</x:f>
        <x:v>10640</x:v>
      </x:c>
      <x:c r="M341" s="13" t="n">
        <x:f>I341+K341</x:f>
        <x:v>10640</x:v>
      </x:c>
      <x:c r="N341" s="13" t="n">
        <x:v>2887</x:v>
      </x:c>
      <x:c r="O341" s="13" t="n">
        <x:v>55</x:v>
      </x:c>
      <x:c r="P341" s="4" t="str">
        <x:v>수집결과 내 집계</x:v>
      </x:c>
      <x:c r="Q341" s="15" t="n">
        <x:v>46269.344418506946</x:v>
      </x:c>
      <x:c r="R341" s="15" t="n">
        <x:v>46269.35264046297</x:v>
      </x:c>
      <x:c r="S341" s="4" t="str">
        <x:v>https://naver.github.io/searchad-apidoc/</x:v>
      </x:c>
      <x:c r="T341" s="4" t="str">
        <x:v>https://developers.naver.com/docs/serviceapi/search/blog/blog.md</x:v>
      </x:c>
      <x:c r="U341" s="4" t="str">
        <x:v>2026-08-05~2026-09-03</x:v>
      </x:c>
      <x:c r="V341" s="4" t="str"/>
    </x:row>
    <x:row r="342" ht="25" customHeight="1">
      <x:c r="A342" s="4" t="str">
        <x:v>K0338</x:v>
      </x:c>
      <x:c r="B342" s="4" t="str">
        <x:v>건강</x:v>
      </x:c>
      <x:c r="C342" s="4" t="n">
        <x:v>38</x:v>
      </x:c>
      <x:c r="D342" s="4" t="str">
        <x:v>수면다원검사</x:v>
      </x:c>
      <x:c r="E342" s="4" t="str">
        <x:v>도구·신청 혼합형</x:v>
      </x:c>
      <x:c r="F342" s="4" t="n">
        <x:v>2250</x:v>
      </x:c>
      <x:c r="G342" s="4" t="n">
        <x:v>8320</x:v>
      </x:c>
      <x:c r="H342" s="13" t="n">
        <x:v>2250</x:v>
      </x:c>
      <x:c r="I342" s="13" t="n">
        <x:v>2250</x:v>
      </x:c>
      <x:c r="J342" s="13" t="n">
        <x:v>8320</x:v>
      </x:c>
      <x:c r="K342" s="13" t="n">
        <x:v>8320</x:v>
      </x:c>
      <x:c r="L342" s="13" t="n">
        <x:f>H342+J342</x:f>
        <x:v>10570</x:v>
      </x:c>
      <x:c r="M342" s="13" t="n">
        <x:f>I342+K342</x:f>
        <x:v>10570</x:v>
      </x:c>
      <x:c r="N342" s="13" t="n">
        <x:v>39975</x:v>
      </x:c>
      <x:c r="O342" s="13" t="n">
        <x:v>993</x:v>
      </x:c>
      <x:c r="P342" s="4" t="str">
        <x:v>이상(하한)</x:v>
      </x:c>
      <x:c r="Q342" s="15" t="n">
        <x:v>46269.34441363426</x:v>
      </x:c>
      <x:c r="R342" s="15" t="n">
        <x:v>46269.352695925925</x:v>
      </x:c>
      <x:c r="S342" s="4" t="str">
        <x:v>https://naver.github.io/searchad-apidoc/</x:v>
      </x:c>
      <x:c r="T342" s="4" t="str">
        <x:v>https://developers.naver.com/docs/serviceapi/search/blog/blog.md</x:v>
      </x:c>
      <x:c r="U342" s="4" t="str">
        <x:v>2026-08-05~2026-09-03</x:v>
      </x:c>
      <x:c r="V342" s="4" t="str"/>
    </x:row>
    <x:row r="343" ht="25" customHeight="1">
      <x:c r="A343" s="4" t="str">
        <x:v>K0339</x:v>
      </x:c>
      <x:c r="B343" s="4" t="str">
        <x:v>건강</x:v>
      </x:c>
      <x:c r="C343" s="4" t="n">
        <x:v>39</x:v>
      </x:c>
      <x:c r="D343" s="4" t="str">
        <x:v>혈당낮추는음식</x:v>
      </x:c>
      <x:c r="E343" s="4" t="str">
        <x:v>세부 검색어</x:v>
      </x:c>
      <x:c r="F343" s="4" t="n">
        <x:v>1020</x:v>
      </x:c>
      <x:c r="G343" s="4" t="n">
        <x:v>9450</x:v>
      </x:c>
      <x:c r="H343" s="13" t="n">
        <x:v>1020</x:v>
      </x:c>
      <x:c r="I343" s="13" t="n">
        <x:v>1020</x:v>
      </x:c>
      <x:c r="J343" s="13" t="n">
        <x:v>9450</x:v>
      </x:c>
      <x:c r="K343" s="13" t="n">
        <x:v>9450</x:v>
      </x:c>
      <x:c r="L343" s="13" t="n">
        <x:f>H343+J343</x:f>
        <x:v>10470</x:v>
      </x:c>
      <x:c r="M343" s="13" t="n">
        <x:f>I343+K343</x:f>
        <x:v>10470</x:v>
      </x:c>
      <x:c r="N343" s="13" t="n">
        <x:v>9137</x:v>
      </x:c>
      <x:c r="O343" s="13" t="n">
        <x:v>356</x:v>
      </x:c>
      <x:c r="P343" s="4" t="str">
        <x:v>수집결과 내 집계</x:v>
      </x:c>
      <x:c r="Q343" s="15" t="n">
        <x:v>46269.344418506946</x:v>
      </x:c>
      <x:c r="R343" s="15" t="n">
        <x:v>46269.352656331015</x:v>
      </x:c>
      <x:c r="S343" s="4" t="str">
        <x:v>https://naver.github.io/searchad-apidoc/</x:v>
      </x:c>
      <x:c r="T343" s="4" t="str">
        <x:v>https://developers.naver.com/docs/serviceapi/search/blog/blog.md</x:v>
      </x:c>
      <x:c r="U343" s="4" t="str">
        <x:v>2026-08-05~2026-09-03</x:v>
      </x:c>
      <x:c r="V343" s="4" t="str">
        <x:v>혈당 낮추는 음식</x:v>
      </x:c>
    </x:row>
    <x:row r="344" ht="25" customHeight="1">
      <x:c r="A344" s="4" t="str">
        <x:v>K0340</x:v>
      </x:c>
      <x:c r="B344" s="4" t="str">
        <x:v>건강</x:v>
      </x:c>
      <x:c r="C344" s="4" t="n">
        <x:v>40</x:v>
      </x:c>
      <x:c r="D344" s="4" t="str">
        <x:v>당화혈색소검사</x:v>
      </x:c>
      <x:c r="E344" s="4" t="str">
        <x:v>도구·신청 혼합형</x:v>
      </x:c>
      <x:c r="F344" s="4" t="n">
        <x:v>1500</x:v>
      </x:c>
      <x:c r="G344" s="4" t="n">
        <x:v>8740</x:v>
      </x:c>
      <x:c r="H344" s="13" t="n">
        <x:v>1500</x:v>
      </x:c>
      <x:c r="I344" s="13" t="n">
        <x:v>1500</x:v>
      </x:c>
      <x:c r="J344" s="13" t="n">
        <x:v>8740</x:v>
      </x:c>
      <x:c r="K344" s="13" t="n">
        <x:v>8740</x:v>
      </x:c>
      <x:c r="L344" s="13" t="n">
        <x:f>H344+J344</x:f>
        <x:v>10240</x:v>
      </x:c>
      <x:c r="M344" s="13" t="n">
        <x:f>I344+K344</x:f>
        <x:v>10240</x:v>
      </x:c>
      <x:c r="N344" s="13" t="n">
        <x:v>7058</x:v>
      </x:c>
      <x:c r="O344" s="13" t="n">
        <x:v>400</x:v>
      </x:c>
      <x:c r="P344" s="4" t="str">
        <x:v>수집결과 내 집계</x:v>
      </x:c>
      <x:c r="Q344" s="15" t="n">
        <x:v>46269.344418506946</x:v>
      </x:c>
      <x:c r="R344" s="15" t="n">
        <x:v>46269.35266326389</x:v>
      </x:c>
      <x:c r="S344" s="4" t="str">
        <x:v>https://naver.github.io/searchad-apidoc/</x:v>
      </x:c>
      <x:c r="T344" s="4" t="str">
        <x:v>https://developers.naver.com/docs/serviceapi/search/blog/blog.md</x:v>
      </x:c>
      <x:c r="U344" s="4" t="str">
        <x:v>2026-08-05~2026-09-03</x:v>
      </x:c>
      <x:c r="V344" s="4" t="str"/>
    </x:row>
    <x:row r="345" ht="25" customHeight="1">
      <x:c r="A345" s="4" t="str">
        <x:v>K0341</x:v>
      </x:c>
      <x:c r="B345" s="4" t="str">
        <x:v>건강</x:v>
      </x:c>
      <x:c r="C345" s="4" t="n">
        <x:v>41</x:v>
      </x:c>
      <x:c r="D345" s="4" t="str">
        <x:v>저혈압원인</x:v>
      </x:c>
      <x:c r="E345" s="4" t="str">
        <x:v>세부 검색어</x:v>
      </x:c>
      <x:c r="F345" s="4" t="n">
        <x:v>660</x:v>
      </x:c>
      <x:c r="G345" s="4" t="n">
        <x:v>8590</x:v>
      </x:c>
      <x:c r="H345" s="13" t="n">
        <x:v>660</x:v>
      </x:c>
      <x:c r="I345" s="13" t="n">
        <x:v>660</x:v>
      </x:c>
      <x:c r="J345" s="13" t="n">
        <x:v>8590</x:v>
      </x:c>
      <x:c r="K345" s="13" t="n">
        <x:v>8590</x:v>
      </x:c>
      <x:c r="L345" s="13" t="n">
        <x:f>H345+J345</x:f>
        <x:v>9250</x:v>
      </x:c>
      <x:c r="M345" s="13" t="n">
        <x:f>I345+K345</x:f>
        <x:v>9250</x:v>
      </x:c>
      <x:c r="N345" s="13" t="n">
        <x:v>14570</x:v>
      </x:c>
      <x:c r="O345" s="13" t="n">
        <x:v>347</x:v>
      </x:c>
      <x:c r="P345" s="4" t="str">
        <x:v>수집결과 내 집계</x:v>
      </x:c>
      <x:c r="Q345" s="15" t="n">
        <x:v>46269.3444240625</x:v>
      </x:c>
      <x:c r="R345" s="15" t="n">
        <x:v>46269.352678379626</x:v>
      </x:c>
      <x:c r="S345" s="4" t="str">
        <x:v>https://naver.github.io/searchad-apidoc/</x:v>
      </x:c>
      <x:c r="T345" s="4" t="str">
        <x:v>https://developers.naver.com/docs/serviceapi/search/blog/blog.md</x:v>
      </x:c>
      <x:c r="U345" s="4" t="str">
        <x:v>2026-08-05~2026-09-03</x:v>
      </x:c>
      <x:c r="V345" s="4" t="str"/>
    </x:row>
    <x:row r="346" ht="25" customHeight="1">
      <x:c r="A346" s="4" t="str">
        <x:v>K0342</x:v>
      </x:c>
      <x:c r="B346" s="4" t="str">
        <x:v>건강</x:v>
      </x:c>
      <x:c r="C346" s="4" t="n">
        <x:v>42</x:v>
      </x:c>
      <x:c r="D346" s="4" t="str">
        <x:v>지방간에좋은음식</x:v>
      </x:c>
      <x:c r="E346" s="4" t="str">
        <x:v>세부 검색어</x:v>
      </x:c>
      <x:c r="F346" s="4" t="n">
        <x:v>660</x:v>
      </x:c>
      <x:c r="G346" s="4" t="n">
        <x:v>8450</x:v>
      </x:c>
      <x:c r="H346" s="13" t="n">
        <x:v>660</x:v>
      </x:c>
      <x:c r="I346" s="13" t="n">
        <x:v>660</x:v>
      </x:c>
      <x:c r="J346" s="13" t="n">
        <x:v>8450</x:v>
      </x:c>
      <x:c r="K346" s="13" t="n">
        <x:v>8450</x:v>
      </x:c>
      <x:c r="L346" s="13" t="n">
        <x:f>H346+J346</x:f>
        <x:v>9110</x:v>
      </x:c>
      <x:c r="M346" s="13" t="n">
        <x:f>I346+K346</x:f>
        <x:v>9110</x:v>
      </x:c>
      <x:c r="N346" s="13" t="n">
        <x:v>7959</x:v>
      </x:c>
      <x:c r="O346" s="13" t="n">
        <x:v>204</x:v>
      </x:c>
      <x:c r="P346" s="4" t="str">
        <x:v>수집결과 내 집계</x:v>
      </x:c>
      <x:c r="Q346" s="15" t="n">
        <x:v>46269.344397685185</x:v>
      </x:c>
      <x:c r="R346" s="15" t="n">
        <x:v>46269.35267730324</x:v>
      </x:c>
      <x:c r="S346" s="4" t="str">
        <x:v>https://naver.github.io/searchad-apidoc/</x:v>
      </x:c>
      <x:c r="T346" s="4" t="str">
        <x:v>https://developers.naver.com/docs/serviceapi/search/blog/blog.md</x:v>
      </x:c>
      <x:c r="U346" s="4" t="str">
        <x:v>2026-08-05~2026-09-03</x:v>
      </x:c>
      <x:c r="V346" s="4" t="str"/>
    </x:row>
    <x:row r="347" ht="25" customHeight="1">
      <x:c r="A347" s="4" t="str">
        <x:v>K0343</x:v>
      </x:c>
      <x:c r="B347" s="4" t="str">
        <x:v>건강</x:v>
      </x:c>
      <x:c r="C347" s="4" t="n">
        <x:v>43</x:v>
      </x:c>
      <x:c r="D347" s="4" t="str">
        <x:v>고지혈증원인</x:v>
      </x:c>
      <x:c r="E347" s="4" t="str">
        <x:v>세부 검색어</x:v>
      </x:c>
      <x:c r="F347" s="4" t="n">
        <x:v>860</x:v>
      </x:c>
      <x:c r="G347" s="4" t="n">
        <x:v>8110</x:v>
      </x:c>
      <x:c r="H347" s="13" t="n">
        <x:v>860</x:v>
      </x:c>
      <x:c r="I347" s="13" t="n">
        <x:v>860</x:v>
      </x:c>
      <x:c r="J347" s="13" t="n">
        <x:v>8110</x:v>
      </x:c>
      <x:c r="K347" s="13" t="n">
        <x:v>8110</x:v>
      </x:c>
      <x:c r="L347" s="13" t="n">
        <x:f>H347+J347</x:f>
        <x:v>8970</x:v>
      </x:c>
      <x:c r="M347" s="13" t="n">
        <x:f>I347+K347</x:f>
        <x:v>8970</x:v>
      </x:c>
      <x:c r="N347" s="13" t="n">
        <x:v>22434</x:v>
      </x:c>
      <x:c r="O347" s="13" t="n">
        <x:v>247</x:v>
      </x:c>
      <x:c r="P347" s="4" t="str">
        <x:v>수집결과 내 집계</x:v>
      </x:c>
      <x:c r="Q347" s="15" t="n">
        <x:v>46269.344407453704</x:v>
      </x:c>
      <x:c r="R347" s="15" t="n">
        <x:v>46269.35269141204</x:v>
      </x:c>
      <x:c r="S347" s="4" t="str">
        <x:v>https://naver.github.io/searchad-apidoc/</x:v>
      </x:c>
      <x:c r="T347" s="4" t="str">
        <x:v>https://developers.naver.com/docs/serviceapi/search/blog/blog.md</x:v>
      </x:c>
      <x:c r="U347" s="4" t="str">
        <x:v>2026-08-05~2026-09-03</x:v>
      </x:c>
      <x:c r="V347" s="4" t="str"/>
    </x:row>
    <x:row r="348" ht="25" customHeight="1">
      <x:c r="A348" s="4" t="str">
        <x:v>K0344</x:v>
      </x:c>
      <x:c r="B348" s="4" t="str">
        <x:v>건강</x:v>
      </x:c>
      <x:c r="C348" s="4" t="n">
        <x:v>44</x:v>
      </x:c>
      <x:c r="D348" s="4" t="str">
        <x:v>당뇨관리</x:v>
      </x:c>
      <x:c r="E348" s="4" t="str">
        <x:v>세부 검색어</x:v>
      </x:c>
      <x:c r="F348" s="4" t="n">
        <x:v>930</x:v>
      </x:c>
      <x:c r="G348" s="4" t="n">
        <x:v>7980</x:v>
      </x:c>
      <x:c r="H348" s="13" t="n">
        <x:v>930</x:v>
      </x:c>
      <x:c r="I348" s="13" t="n">
        <x:v>930</x:v>
      </x:c>
      <x:c r="J348" s="13" t="n">
        <x:v>7980</x:v>
      </x:c>
      <x:c r="K348" s="13" t="n">
        <x:v>7980</x:v>
      </x:c>
      <x:c r="L348" s="13" t="n">
        <x:f>H348+J348</x:f>
        <x:v>8910</x:v>
      </x:c>
      <x:c r="M348" s="13" t="n">
        <x:f>I348+K348</x:f>
        <x:v>8910</x:v>
      </x:c>
      <x:c r="N348" s="13" t="n">
        <x:v>189926</x:v>
      </x:c>
      <x:c r="O348" s="13" t="n">
        <x:v>940</x:v>
      </x:c>
      <x:c r="P348" s="4" t="str">
        <x:v>이상(하한)</x:v>
      </x:c>
      <x:c r="Q348" s="15" t="n">
        <x:v>46269.344418506946</x:v>
      </x:c>
      <x:c r="R348" s="15" t="n">
        <x:v>46269.35274613426</x:v>
      </x:c>
      <x:c r="S348" s="4" t="str">
        <x:v>https://naver.github.io/searchad-apidoc/</x:v>
      </x:c>
      <x:c r="T348" s="4" t="str">
        <x:v>https://developers.naver.com/docs/serviceapi/search/blog/blog.md</x:v>
      </x:c>
      <x:c r="U348" s="4" t="str">
        <x:v>2026-08-05~2026-09-03</x:v>
      </x:c>
      <x:c r="V348" s="4" t="str"/>
    </x:row>
    <x:row r="349" ht="25" customHeight="1">
      <x:c r="A349" s="4" t="str">
        <x:v>K0345</x:v>
      </x:c>
      <x:c r="B349" s="4" t="str">
        <x:v>건강</x:v>
      </x:c>
      <x:c r="C349" s="4" t="n">
        <x:v>45</x:v>
      </x:c>
      <x:c r="D349" s="4" t="str">
        <x:v>고지혈증수치</x:v>
      </x:c>
      <x:c r="E349" s="4" t="str">
        <x:v>세부 검색어</x:v>
      </x:c>
      <x:c r="F349" s="4" t="n">
        <x:v>980</x:v>
      </x:c>
      <x:c r="G349" s="4" t="n">
        <x:v>7680</x:v>
      </x:c>
      <x:c r="H349" s="13" t="n">
        <x:v>980</x:v>
      </x:c>
      <x:c r="I349" s="13" t="n">
        <x:v>980</x:v>
      </x:c>
      <x:c r="J349" s="13" t="n">
        <x:v>7680</x:v>
      </x:c>
      <x:c r="K349" s="13" t="n">
        <x:v>7680</x:v>
      </x:c>
      <x:c r="L349" s="13" t="n">
        <x:f>H349+J349</x:f>
        <x:v>8660</x:v>
      </x:c>
      <x:c r="M349" s="13" t="n">
        <x:f>I349+K349</x:f>
        <x:v>8660</x:v>
      </x:c>
      <x:c r="N349" s="13" t="n">
        <x:v>35289</x:v>
      </x:c>
      <x:c r="O349" s="13" t="n">
        <x:v>978</x:v>
      </x:c>
      <x:c r="P349" s="4" t="str">
        <x:v>이상(하한)</x:v>
      </x:c>
      <x:c r="Q349" s="15" t="n">
        <x:v>46269.344407453704</x:v>
      </x:c>
      <x:c r="R349" s="15" t="n">
        <x:v>46269.352748819445</x:v>
      </x:c>
      <x:c r="S349" s="4" t="str">
        <x:v>https://naver.github.io/searchad-apidoc/</x:v>
      </x:c>
      <x:c r="T349" s="4" t="str">
        <x:v>https://developers.naver.com/docs/serviceapi/search/blog/blog.md</x:v>
      </x:c>
      <x:c r="U349" s="4" t="str">
        <x:v>2026-08-05~2026-09-03</x:v>
      </x:c>
      <x:c r="V349" s="4" t="str"/>
    </x:row>
    <x:row r="350" ht="25" customHeight="1">
      <x:c r="A350" s="4" t="str">
        <x:v>K0346</x:v>
      </x:c>
      <x:c r="B350" s="4" t="str">
        <x:v>건강</x:v>
      </x:c>
      <x:c r="C350" s="4" t="n">
        <x:v>46</x:v>
      </x:c>
      <x:c r="D350" s="4" t="str">
        <x:v>콜레스테롤낮추는방법</x:v>
      </x:c>
      <x:c r="E350" s="4" t="str">
        <x:v>세부 검색어</x:v>
      </x:c>
      <x:c r="F350" s="4" t="n">
        <x:v>1150</x:v>
      </x:c>
      <x:c r="G350" s="4" t="n">
        <x:v>7390</x:v>
      </x:c>
      <x:c r="H350" s="13" t="n">
        <x:v>1150</x:v>
      </x:c>
      <x:c r="I350" s="13" t="n">
        <x:v>1150</x:v>
      </x:c>
      <x:c r="J350" s="13" t="n">
        <x:v>7390</x:v>
      </x:c>
      <x:c r="K350" s="13" t="n">
        <x:v>7390</x:v>
      </x:c>
      <x:c r="L350" s="13" t="n">
        <x:f>H350+J350</x:f>
        <x:v>8540</x:v>
      </x:c>
      <x:c r="M350" s="13" t="n">
        <x:f>I350+K350</x:f>
        <x:v>8540</x:v>
      </x:c>
      <x:c r="N350" s="13" t="n">
        <x:v>10172</x:v>
      </x:c>
      <x:c r="O350" s="13" t="n">
        <x:v>211</x:v>
      </x:c>
      <x:c r="P350" s="4" t="str">
        <x:v>수집결과 내 집계</x:v>
      </x:c>
      <x:c r="Q350" s="15" t="n">
        <x:v>46269.344407453704</x:v>
      </x:c>
      <x:c r="R350" s="15" t="n">
        <x:v>46269.35270959491</x:v>
      </x:c>
      <x:c r="S350" s="4" t="str">
        <x:v>https://naver.github.io/searchad-apidoc/</x:v>
      </x:c>
      <x:c r="T350" s="4" t="str">
        <x:v>https://developers.naver.com/docs/serviceapi/search/blog/blog.md</x:v>
      </x:c>
      <x:c r="U350" s="4" t="str">
        <x:v>2026-08-05~2026-09-03</x:v>
      </x:c>
      <x:c r="V350" s="4" t="str"/>
    </x:row>
    <x:row r="351" ht="25" customHeight="1">
      <x:c r="A351" s="4" t="str">
        <x:v>K0347</x:v>
      </x:c>
      <x:c r="B351" s="4" t="str">
        <x:v>건강</x:v>
      </x:c>
      <x:c r="C351" s="4" t="n">
        <x:v>47</x:v>
      </x:c>
      <x:c r="D351" s="4" t="str">
        <x:v>역류성식도염치료</x:v>
      </x:c>
      <x:c r="E351" s="4" t="str">
        <x:v>세부 검색어</x:v>
      </x:c>
      <x:c r="F351" s="4" t="n">
        <x:v>1010</x:v>
      </x:c>
      <x:c r="G351" s="4" t="n">
        <x:v>7530</x:v>
      </x:c>
      <x:c r="H351" s="13" t="n">
        <x:v>1010</x:v>
      </x:c>
      <x:c r="I351" s="13" t="n">
        <x:v>1010</x:v>
      </x:c>
      <x:c r="J351" s="13" t="n">
        <x:v>7530</x:v>
      </x:c>
      <x:c r="K351" s="13" t="n">
        <x:v>7530</x:v>
      </x:c>
      <x:c r="L351" s="13" t="n">
        <x:f>H351+J351</x:f>
        <x:v>8540</x:v>
      </x:c>
      <x:c r="M351" s="13" t="n">
        <x:f>I351+K351</x:f>
        <x:v>8540</x:v>
      </x:c>
      <x:c r="N351" s="13" t="n">
        <x:v>27251</x:v>
      </x:c>
      <x:c r="O351" s="13" t="n">
        <x:v>257</x:v>
      </x:c>
      <x:c r="P351" s="4" t="str">
        <x:v>수집결과 내 집계</x:v>
      </x:c>
      <x:c r="Q351" s="15" t="n">
        <x:v>46269.34441363426</x:v>
      </x:c>
      <x:c r="R351" s="15" t="n">
        <x:v>46269.352723819444</x:v>
      </x:c>
      <x:c r="S351" s="4" t="str">
        <x:v>https://naver.github.io/searchad-apidoc/</x:v>
      </x:c>
      <x:c r="T351" s="4" t="str">
        <x:v>https://developers.naver.com/docs/serviceapi/search/blog/blog.md</x:v>
      </x:c>
      <x:c r="U351" s="4" t="str">
        <x:v>2026-08-05~2026-09-03</x:v>
      </x:c>
      <x:c r="V351" s="4" t="str"/>
    </x:row>
    <x:row r="352" ht="25" customHeight="1">
      <x:c r="A352" s="4" t="str">
        <x:v>K0348</x:v>
      </x:c>
      <x:c r="B352" s="4" t="str">
        <x:v>건강</x:v>
      </x:c>
      <x:c r="C352" s="4" t="n">
        <x:v>48</x:v>
      </x:c>
      <x:c r="D352" s="4" t="str">
        <x:v>혈당스파이크증상</x:v>
      </x:c>
      <x:c r="E352" s="4" t="str">
        <x:v>세부 검색어</x:v>
      </x:c>
      <x:c r="F352" s="4" t="n">
        <x:v>1680</x:v>
      </x:c>
      <x:c r="G352" s="4" t="n">
        <x:v>6840</x:v>
      </x:c>
      <x:c r="H352" s="13" t="n">
        <x:v>1680</x:v>
      </x:c>
      <x:c r="I352" s="13" t="n">
        <x:v>1680</x:v>
      </x:c>
      <x:c r="J352" s="13" t="n">
        <x:v>6840</x:v>
      </x:c>
      <x:c r="K352" s="13" t="n">
        <x:v>6840</x:v>
      </x:c>
      <x:c r="L352" s="13" t="n">
        <x:f>H352+J352</x:f>
        <x:v>8520</x:v>
      </x:c>
      <x:c r="M352" s="13" t="n">
        <x:f>I352+K352</x:f>
        <x:v>8520</x:v>
      </x:c>
      <x:c r="N352" s="13" t="n">
        <x:v>5674</x:v>
      </x:c>
      <x:c r="O352" s="13" t="n">
        <x:v>387</x:v>
      </x:c>
      <x:c r="P352" s="4" t="str">
        <x:v>수집결과 내 집계</x:v>
      </x:c>
      <x:c r="Q352" s="15" t="n">
        <x:v>46269.3444028588</x:v>
      </x:c>
      <x:c r="R352" s="15" t="n">
        <x:v>46269.352741284725</x:v>
      </x:c>
      <x:c r="S352" s="4" t="str">
        <x:v>https://naver.github.io/searchad-apidoc/</x:v>
      </x:c>
      <x:c r="T352" s="4" t="str">
        <x:v>https://developers.naver.com/docs/serviceapi/search/blog/blog.md</x:v>
      </x:c>
      <x:c r="U352" s="4" t="str">
        <x:v>2026-08-05~2026-09-03</x:v>
      </x:c>
      <x:c r="V352" s="4" t="str"/>
    </x:row>
    <x:row r="353" ht="25" customHeight="1">
      <x:c r="A353" s="4" t="str">
        <x:v>K0349</x:v>
      </x:c>
      <x:c r="B353" s="4" t="str">
        <x:v>건강</x:v>
      </x:c>
      <x:c r="C353" s="4" t="n">
        <x:v>49</x:v>
      </x:c>
      <x:c r="D353" s="4" t="str">
        <x:v>마그네슘부족증상</x:v>
      </x:c>
      <x:c r="E353" s="4" t="str">
        <x:v>세부 검색어</x:v>
      </x:c>
      <x:c r="F353" s="4" t="n">
        <x:v>760</x:v>
      </x:c>
      <x:c r="G353" s="4" t="n">
        <x:v>7610</x:v>
      </x:c>
      <x:c r="H353" s="13" t="n">
        <x:v>760</x:v>
      </x:c>
      <x:c r="I353" s="13" t="n">
        <x:v>760</x:v>
      </x:c>
      <x:c r="J353" s="13" t="n">
        <x:v>7610</x:v>
      </x:c>
      <x:c r="K353" s="13" t="n">
        <x:v>7610</x:v>
      </x:c>
      <x:c r="L353" s="13" t="n">
        <x:f>H353+J353</x:f>
        <x:v>8370</x:v>
      </x:c>
      <x:c r="M353" s="13" t="n">
        <x:f>I353+K353</x:f>
        <x:v>8370</x:v>
      </x:c>
      <x:c r="N353" s="13" t="n">
        <x:v>11505</x:v>
      </x:c>
      <x:c r="O353" s="13" t="n">
        <x:v>481</x:v>
      </x:c>
      <x:c r="P353" s="4" t="str">
        <x:v>수집결과 내 집계</x:v>
      </x:c>
      <x:c r="Q353" s="15" t="n">
        <x:v>46269.344418506946</x:v>
      </x:c>
      <x:c r="R353" s="15" t="n">
        <x:v>46269.35276491898</x:v>
      </x:c>
      <x:c r="S353" s="4" t="str">
        <x:v>https://naver.github.io/searchad-apidoc/</x:v>
      </x:c>
      <x:c r="T353" s="4" t="str">
        <x:v>https://developers.naver.com/docs/serviceapi/search/blog/blog.md</x:v>
      </x:c>
      <x:c r="U353" s="4" t="str">
        <x:v>2026-08-05~2026-09-03</x:v>
      </x:c>
      <x:c r="V353" s="4" t="str"/>
    </x:row>
    <x:row r="354" ht="25" customHeight="1">
      <x:c r="A354" s="4" t="str">
        <x:v>K0350</x:v>
      </x:c>
      <x:c r="B354" s="4" t="str">
        <x:v>건강</x:v>
      </x:c>
      <x:c r="C354" s="4" t="n">
        <x:v>50</x:v>
      </x:c>
      <x:c r="D354" s="4" t="str">
        <x:v>혈당수치</x:v>
      </x:c>
      <x:c r="E354" s="4" t="str">
        <x:v>세부 검색어</x:v>
      </x:c>
      <x:c r="F354" s="4" t="n">
        <x:v>1110</x:v>
      </x:c>
      <x:c r="G354" s="4" t="n">
        <x:v>7220</x:v>
      </x:c>
      <x:c r="H354" s="13" t="n">
        <x:v>1110</x:v>
      </x:c>
      <x:c r="I354" s="13" t="n">
        <x:v>1110</x:v>
      </x:c>
      <x:c r="J354" s="13" t="n">
        <x:v>7220</x:v>
      </x:c>
      <x:c r="K354" s="13" t="n">
        <x:v>7220</x:v>
      </x:c>
      <x:c r="L354" s="13" t="n">
        <x:f>H354+J354</x:f>
        <x:v>8330</x:v>
      </x:c>
      <x:c r="M354" s="13" t="n">
        <x:f>I354+K354</x:f>
        <x:v>8330</x:v>
      </x:c>
      <x:c r="N354" s="13" t="n">
        <x:v>143734</x:v>
      </x:c>
      <x:c r="O354" s="13" t="n">
        <x:v>940</x:v>
      </x:c>
      <x:c r="P354" s="4" t="str">
        <x:v>이상(하한)</x:v>
      </x:c>
      <x:c r="Q354" s="15" t="n">
        <x:v>46269.344418506946</x:v>
      </x:c>
      <x:c r="R354" s="15" t="n">
        <x:v>46269.352812997684</x:v>
      </x:c>
      <x:c r="S354" s="4" t="str">
        <x:v>https://naver.github.io/searchad-apidoc/</x:v>
      </x:c>
      <x:c r="T354" s="4" t="str">
        <x:v>https://developers.naver.com/docs/serviceapi/search/blog/blog.md</x:v>
      </x:c>
      <x:c r="U354" s="4" t="str">
        <x:v>2026-08-05~2026-09-03</x:v>
      </x:c>
      <x:c r="V354" s="4" t="str"/>
    </x:row>
    <x:row r="355" ht="25" customHeight="1">
      <x:c r="A355" s="4" t="str">
        <x:v>K0351</x:v>
      </x:c>
      <x:c r="B355" s="4" t="str">
        <x:v>건강</x:v>
      </x:c>
      <x:c r="C355" s="4" t="n">
        <x:v>51</x:v>
      </x:c>
      <x:c r="D355" s="4" t="str">
        <x:v>당화혈색소낮추기</x:v>
      </x:c>
      <x:c r="E355" s="4" t="str">
        <x:v>세부 검색어</x:v>
      </x:c>
      <x:c r="F355" s="4" t="n">
        <x:v>1130</x:v>
      </x:c>
      <x:c r="G355" s="4" t="n">
        <x:v>7090</x:v>
      </x:c>
      <x:c r="H355" s="13" t="n">
        <x:v>1130</x:v>
      </x:c>
      <x:c r="I355" s="13" t="n">
        <x:v>1130</x:v>
      </x:c>
      <x:c r="J355" s="13" t="n">
        <x:v>7090</x:v>
      </x:c>
      <x:c r="K355" s="13" t="n">
        <x:v>7090</x:v>
      </x:c>
      <x:c r="L355" s="13" t="n">
        <x:f>H355+J355</x:f>
        <x:v>8220</x:v>
      </x:c>
      <x:c r="M355" s="13" t="n">
        <x:f>I355+K355</x:f>
        <x:v>8220</x:v>
      </x:c>
      <x:c r="N355" s="13" t="n">
        <x:v>2136</x:v>
      </x:c>
      <x:c r="O355" s="13" t="n">
        <x:v>53</x:v>
      </x:c>
      <x:c r="P355" s="4" t="str">
        <x:v>수집결과 내 집계</x:v>
      </x:c>
      <x:c r="Q355" s="15" t="n">
        <x:v>46269.344418506946</x:v>
      </x:c>
      <x:c r="R355" s="15" t="n">
        <x:v>46269.35275366898</x:v>
      </x:c>
      <x:c r="S355" s="4" t="str">
        <x:v>https://naver.github.io/searchad-apidoc/</x:v>
      </x:c>
      <x:c r="T355" s="4" t="str">
        <x:v>https://developers.naver.com/docs/serviceapi/search/blog/blog.md</x:v>
      </x:c>
      <x:c r="U355" s="4" t="str">
        <x:v>2026-08-05~2026-09-03</x:v>
      </x:c>
      <x:c r="V355" s="4" t="str"/>
    </x:row>
    <x:row r="356" ht="25" customHeight="1">
      <x:c r="A356" s="4" t="str">
        <x:v>K0352</x:v>
      </x:c>
      <x:c r="B356" s="4" t="str">
        <x:v>건강</x:v>
      </x:c>
      <x:c r="C356" s="4" t="n">
        <x:v>52</x:v>
      </x:c>
      <x:c r="D356" s="4" t="str">
        <x:v>혈압높을때증상</x:v>
      </x:c>
      <x:c r="E356" s="4" t="str">
        <x:v>세부 검색어</x:v>
      </x:c>
      <x:c r="F356" s="4" t="n">
        <x:v>540</x:v>
      </x:c>
      <x:c r="G356" s="4" t="n">
        <x:v>7340</x:v>
      </x:c>
      <x:c r="H356" s="13" t="n">
        <x:v>540</x:v>
      </x:c>
      <x:c r="I356" s="13" t="n">
        <x:v>540</x:v>
      </x:c>
      <x:c r="J356" s="13" t="n">
        <x:v>7340</x:v>
      </x:c>
      <x:c r="K356" s="13" t="n">
        <x:v>7340</x:v>
      </x:c>
      <x:c r="L356" s="13" t="n">
        <x:f>H356+J356</x:f>
        <x:v>7880</x:v>
      </x:c>
      <x:c r="M356" s="13" t="n">
        <x:f>I356+K356</x:f>
        <x:v>7880</x:v>
      </x:c>
      <x:c r="N356" s="13" t="n">
        <x:v>1900</x:v>
      </x:c>
      <x:c r="O356" s="13" t="n">
        <x:v>43</x:v>
      </x:c>
      <x:c r="P356" s="4" t="str">
        <x:v>수집결과 내 집계</x:v>
      </x:c>
      <x:c r="Q356" s="15" t="n">
        <x:v>46269.344407453704</x:v>
      </x:c>
      <x:c r="R356" s="15" t="n">
        <x:v>46269.352758333334</x:v>
      </x:c>
      <x:c r="S356" s="4" t="str">
        <x:v>https://naver.github.io/searchad-apidoc/</x:v>
      </x:c>
      <x:c r="T356" s="4" t="str">
        <x:v>https://developers.naver.com/docs/serviceapi/search/blog/blog.md</x:v>
      </x:c>
      <x:c r="U356" s="4" t="str">
        <x:v>2026-08-05~2026-09-03</x:v>
      </x:c>
      <x:c r="V356" s="4" t="str"/>
    </x:row>
    <x:row r="357" ht="25" customHeight="1">
      <x:c r="A357" s="4" t="str">
        <x:v>K0353</x:v>
      </x:c>
      <x:c r="B357" s="4" t="str">
        <x:v>건강</x:v>
      </x:c>
      <x:c r="C357" s="4" t="n">
        <x:v>53</x:v>
      </x:c>
      <x:c r="D357" s="4" t="str">
        <x:v>고혈압에좋은음식</x:v>
      </x:c>
      <x:c r="E357" s="4" t="str">
        <x:v>세부 검색어</x:v>
      </x:c>
      <x:c r="F357" s="4" t="n">
        <x:v>870</x:v>
      </x:c>
      <x:c r="G357" s="4" t="n">
        <x:v>6650</x:v>
      </x:c>
      <x:c r="H357" s="13" t="n">
        <x:v>870</x:v>
      </x:c>
      <x:c r="I357" s="13" t="n">
        <x:v>870</x:v>
      </x:c>
      <x:c r="J357" s="13" t="n">
        <x:v>6650</x:v>
      </x:c>
      <x:c r="K357" s="13" t="n">
        <x:v>6650</x:v>
      </x:c>
      <x:c r="L357" s="13" t="n">
        <x:f>H357+J357</x:f>
        <x:v>7520</x:v>
      </x:c>
      <x:c r="M357" s="13" t="n">
        <x:f>I357+K357</x:f>
        <x:v>7520</x:v>
      </x:c>
      <x:c r="N357" s="13" t="n">
        <x:v>24862</x:v>
      </x:c>
      <x:c r="O357" s="13" t="n">
        <x:v>245</x:v>
      </x:c>
      <x:c r="P357" s="4" t="str">
        <x:v>수집결과 내 집계</x:v>
      </x:c>
      <x:c r="Q357" s="15" t="n">
        <x:v>46269.344407453704</x:v>
      </x:c>
      <x:c r="R357" s="15" t="n">
        <x:v>46269.35277434028</x:v>
      </x:c>
      <x:c r="S357" s="4" t="str">
        <x:v>https://naver.github.io/searchad-apidoc/</x:v>
      </x:c>
      <x:c r="T357" s="4" t="str">
        <x:v>https://developers.naver.com/docs/serviceapi/search/blog/blog.md</x:v>
      </x:c>
      <x:c r="U357" s="4" t="str">
        <x:v>2026-08-05~2026-09-03</x:v>
      </x:c>
      <x:c r="V357" s="4" t="str"/>
    </x:row>
    <x:row r="358" ht="25" customHeight="1">
      <x:c r="A358" s="4" t="str">
        <x:v>K0354</x:v>
      </x:c>
      <x:c r="B358" s="4" t="str">
        <x:v>건강</x:v>
      </x:c>
      <x:c r="C358" s="4" t="n">
        <x:v>54</x:v>
      </x:c>
      <x:c r="D358" s="4" t="str">
        <x:v>지방간원인</x:v>
      </x:c>
      <x:c r="E358" s="4" t="str">
        <x:v>세부 검색어</x:v>
      </x:c>
      <x:c r="F358" s="4" t="n">
        <x:v>550</x:v>
      </x:c>
      <x:c r="G358" s="4" t="n">
        <x:v>6570</x:v>
      </x:c>
      <x:c r="H358" s="13" t="n">
        <x:v>550</x:v>
      </x:c>
      <x:c r="I358" s="13" t="n">
        <x:v>550</x:v>
      </x:c>
      <x:c r="J358" s="13" t="n">
        <x:v>6570</x:v>
      </x:c>
      <x:c r="K358" s="13" t="n">
        <x:v>6570</x:v>
      </x:c>
      <x:c r="L358" s="13" t="n">
        <x:f>H358+J358</x:f>
        <x:v>7120</x:v>
      </x:c>
      <x:c r="M358" s="13" t="n">
        <x:f>I358+K358</x:f>
        <x:v>7120</x:v>
      </x:c>
      <x:c r="N358" s="13" t="n">
        <x:v>11482</x:v>
      </x:c>
      <x:c r="O358" s="13" t="n">
        <x:v>343</x:v>
      </x:c>
      <x:c r="P358" s="4" t="str">
        <x:v>수집결과 내 집계</x:v>
      </x:c>
      <x:c r="Q358" s="15" t="n">
        <x:v>46269.344407453704</x:v>
      </x:c>
      <x:c r="R358" s="15" t="n">
        <x:v>46269.35278357639</x:v>
      </x:c>
      <x:c r="S358" s="4" t="str">
        <x:v>https://naver.github.io/searchad-apidoc/</x:v>
      </x:c>
      <x:c r="T358" s="4" t="str">
        <x:v>https://developers.naver.com/docs/serviceapi/search/blog/blog.md</x:v>
      </x:c>
      <x:c r="U358" s="4" t="str">
        <x:v>2026-08-05~2026-09-03</x:v>
      </x:c>
      <x:c r="V358" s="4" t="str"/>
    </x:row>
    <x:row r="359" ht="25" customHeight="1">
      <x:c r="A359" s="4" t="str">
        <x:v>K0355</x:v>
      </x:c>
      <x:c r="B359" s="4" t="str">
        <x:v>건강</x:v>
      </x:c>
      <x:c r="C359" s="4" t="n">
        <x:v>55</x:v>
      </x:c>
      <x:c r="D359" s="4" t="str">
        <x:v>역류성식도염좋은음식</x:v>
      </x:c>
      <x:c r="E359" s="4" t="str">
        <x:v>세부 검색어</x:v>
      </x:c>
      <x:c r="F359" s="4" t="n">
        <x:v>820</x:v>
      </x:c>
      <x:c r="G359" s="4" t="n">
        <x:v>6080</x:v>
      </x:c>
      <x:c r="H359" s="13" t="n">
        <x:v>820</x:v>
      </x:c>
      <x:c r="I359" s="13" t="n">
        <x:v>820</x:v>
      </x:c>
      <x:c r="J359" s="13" t="n">
        <x:v>6080</x:v>
      </x:c>
      <x:c r="K359" s="13" t="n">
        <x:v>6080</x:v>
      </x:c>
      <x:c r="L359" s="13" t="n">
        <x:f>H359+J359</x:f>
        <x:v>6900</x:v>
      </x:c>
      <x:c r="M359" s="13" t="n">
        <x:f>I359+K359</x:f>
        <x:v>6900</x:v>
      </x:c>
      <x:c r="N359" s="13" t="n">
        <x:v>8824</x:v>
      </x:c>
      <x:c r="O359" s="13" t="n">
        <x:v>126</x:v>
      </x:c>
      <x:c r="P359" s="4" t="str">
        <x:v>수집결과 내 집계</x:v>
      </x:c>
      <x:c r="Q359" s="15" t="n">
        <x:v>46269.34441363426</x:v>
      </x:c>
      <x:c r="R359" s="15" t="n">
        <x:v>46269.35278385416</x:v>
      </x:c>
      <x:c r="S359" s="4" t="str">
        <x:v>https://naver.github.io/searchad-apidoc/</x:v>
      </x:c>
      <x:c r="T359" s="4" t="str">
        <x:v>https://developers.naver.com/docs/serviceapi/search/blog/blog.md</x:v>
      </x:c>
      <x:c r="U359" s="4" t="str">
        <x:v>2026-08-05~2026-09-03</x:v>
      </x:c>
      <x:c r="V359" s="4" t="str"/>
    </x:row>
    <x:row r="360" ht="25" customHeight="1">
      <x:c r="A360" s="4" t="str">
        <x:v>K0356</x:v>
      </x:c>
      <x:c r="B360" s="4" t="str">
        <x:v>건강</x:v>
      </x:c>
      <x:c r="C360" s="4" t="n">
        <x:v>56</x:v>
      </x:c>
      <x:c r="D360" s="4" t="str">
        <x:v>비타민D효능</x:v>
      </x:c>
      <x:c r="E360" s="4" t="str">
        <x:v>세부 검색어</x:v>
      </x:c>
      <x:c r="F360" s="4" t="n">
        <x:v>1030</x:v>
      </x:c>
      <x:c r="G360" s="4" t="n">
        <x:v>5330</x:v>
      </x:c>
      <x:c r="H360" s="13" t="n">
        <x:v>1030</x:v>
      </x:c>
      <x:c r="I360" s="13" t="n">
        <x:v>1030</x:v>
      </x:c>
      <x:c r="J360" s="13" t="n">
        <x:v>5330</x:v>
      </x:c>
      <x:c r="K360" s="13" t="n">
        <x:v>5330</x:v>
      </x:c>
      <x:c r="L360" s="13" t="n">
        <x:f>H360+J360</x:f>
        <x:v>6360</x:v>
      </x:c>
      <x:c r="M360" s="13" t="n">
        <x:f>I360+K360</x:f>
        <x:v>6360</x:v>
      </x:c>
      <x:c r="N360" s="13" t="n">
        <x:v>24559</x:v>
      </x:c>
      <x:c r="O360" s="13" t="n">
        <x:v>325</x:v>
      </x:c>
      <x:c r="P360" s="4" t="str">
        <x:v>수집결과 내 집계</x:v>
      </x:c>
      <x:c r="Q360" s="15" t="n">
        <x:v>46269.344418506946</x:v>
      </x:c>
      <x:c r="R360" s="15" t="n">
        <x:v>46269.35280429398</x:v>
      </x:c>
      <x:c r="S360" s="4" t="str">
        <x:v>https://naver.github.io/searchad-apidoc/</x:v>
      </x:c>
      <x:c r="T360" s="4" t="str">
        <x:v>https://developers.naver.com/docs/serviceapi/search/blog/blog.md</x:v>
      </x:c>
      <x:c r="U360" s="4" t="str">
        <x:v>2026-08-05~2026-09-03</x:v>
      </x:c>
      <x:c r="V360" s="4" t="str"/>
    </x:row>
    <x:row r="361" ht="25" customHeight="1">
      <x:c r="A361" s="4" t="str">
        <x:v>K0357</x:v>
      </x:c>
      <x:c r="B361" s="4" t="str">
        <x:v>건강</x:v>
      </x:c>
      <x:c r="C361" s="4" t="n">
        <x:v>57</x:v>
      </x:c>
      <x:c r="D361" s="4" t="str">
        <x:v>고혈압원인</x:v>
      </x:c>
      <x:c r="E361" s="4" t="str">
        <x:v>세부 검색어</x:v>
      </x:c>
      <x:c r="F361" s="4" t="n">
        <x:v>580</x:v>
      </x:c>
      <x:c r="G361" s="4" t="n">
        <x:v>5700</x:v>
      </x:c>
      <x:c r="H361" s="13" t="n">
        <x:v>580</x:v>
      </x:c>
      <x:c r="I361" s="13" t="n">
        <x:v>580</x:v>
      </x:c>
      <x:c r="J361" s="13" t="n">
        <x:v>5700</x:v>
      </x:c>
      <x:c r="K361" s="13" t="n">
        <x:v>5700</x:v>
      </x:c>
      <x:c r="L361" s="13" t="n">
        <x:f>H361+J361</x:f>
        <x:v>6280</x:v>
      </x:c>
      <x:c r="M361" s="13" t="n">
        <x:f>I361+K361</x:f>
        <x:v>6280</x:v>
      </x:c>
      <x:c r="N361" s="13" t="n">
        <x:v>75122</x:v>
      </x:c>
      <x:c r="O361" s="13" t="n">
        <x:v>536</x:v>
      </x:c>
      <x:c r="P361" s="4" t="str">
        <x:v>수집결과 내 집계</x:v>
      </x:c>
      <x:c r="Q361" s="15" t="n">
        <x:v>46269.344407453704</x:v>
      </x:c>
      <x:c r="R361" s="15" t="n">
        <x:v>46269.35281740741</x:v>
      </x:c>
      <x:c r="S361" s="4" t="str">
        <x:v>https://naver.github.io/searchad-apidoc/</x:v>
      </x:c>
      <x:c r="T361" s="4" t="str">
        <x:v>https://developers.naver.com/docs/serviceapi/search/blog/blog.md</x:v>
      </x:c>
      <x:c r="U361" s="4" t="str">
        <x:v>2026-08-05~2026-09-03</x:v>
      </x:c>
      <x:c r="V361" s="4" t="str"/>
    </x:row>
    <x:row r="362" ht="25" customHeight="1">
      <x:c r="A362" s="4" t="str">
        <x:v>K0358</x:v>
      </x:c>
      <x:c r="B362" s="4" t="str">
        <x:v>건강</x:v>
      </x:c>
      <x:c r="C362" s="4" t="n">
        <x:v>58</x:v>
      </x:c>
      <x:c r="D362" s="4" t="str">
        <x:v>콜레스테롤높은이유</x:v>
      </x:c>
      <x:c r="E362" s="4" t="str">
        <x:v>세부 검색어</x:v>
      </x:c>
      <x:c r="F362" s="4" t="n">
        <x:v>630</x:v>
      </x:c>
      <x:c r="G362" s="4" t="n">
        <x:v>5390</x:v>
      </x:c>
      <x:c r="H362" s="13" t="n">
        <x:v>630</x:v>
      </x:c>
      <x:c r="I362" s="13" t="n">
        <x:v>630</x:v>
      </x:c>
      <x:c r="J362" s="13" t="n">
        <x:v>5390</x:v>
      </x:c>
      <x:c r="K362" s="13" t="n">
        <x:v>5390</x:v>
      </x:c>
      <x:c r="L362" s="13" t="n">
        <x:f>H362+J362</x:f>
        <x:v>6020</x:v>
      </x:c>
      <x:c r="M362" s="13" t="n">
        <x:f>I362+K362</x:f>
        <x:v>6020</x:v>
      </x:c>
      <x:c r="N362" s="13" t="n">
        <x:v>2866</x:v>
      </x:c>
      <x:c r="O362" s="13" t="n">
        <x:v>88</x:v>
      </x:c>
      <x:c r="P362" s="4" t="str">
        <x:v>수집결과 내 집계</x:v>
      </x:c>
      <x:c r="Q362" s="15" t="n">
        <x:v>46269.344407453704</x:v>
      </x:c>
      <x:c r="R362" s="15" t="n">
        <x:v>46269.352809131946</x:v>
      </x:c>
      <x:c r="S362" s="4" t="str">
        <x:v>https://naver.github.io/searchad-apidoc/</x:v>
      </x:c>
      <x:c r="T362" s="4" t="str">
        <x:v>https://developers.naver.com/docs/serviceapi/search/blog/blog.md</x:v>
      </x:c>
      <x:c r="U362" s="4" t="str">
        <x:v>2026-08-05~2026-09-03</x:v>
      </x:c>
      <x:c r="V362" s="4" t="str"/>
    </x:row>
    <x:row r="363" ht="25" customHeight="1">
      <x:c r="A363" s="4" t="str">
        <x:v>K0359</x:v>
      </x:c>
      <x:c r="B363" s="4" t="str">
        <x:v>건강</x:v>
      </x:c>
      <x:c r="C363" s="4" t="n">
        <x:v>59</x:v>
      </x:c>
      <x:c r="D363" s="4" t="str">
        <x:v>허리디스크치료</x:v>
      </x:c>
      <x:c r="E363" s="4" t="str">
        <x:v>세부 검색어</x:v>
      </x:c>
      <x:c r="F363" s="4" t="n">
        <x:v>730</x:v>
      </x:c>
      <x:c r="G363" s="4" t="n">
        <x:v>5170</x:v>
      </x:c>
      <x:c r="H363" s="13" t="n">
        <x:v>730</x:v>
      </x:c>
      <x:c r="I363" s="13" t="n">
        <x:v>730</x:v>
      </x:c>
      <x:c r="J363" s="13" t="n">
        <x:v>5170</x:v>
      </x:c>
      <x:c r="K363" s="13" t="n">
        <x:v>5170</x:v>
      </x:c>
      <x:c r="L363" s="13" t="n">
        <x:f>H363+J363</x:f>
        <x:v>5900</x:v>
      </x:c>
      <x:c r="M363" s="13" t="n">
        <x:f>I363+K363</x:f>
        <x:v>5900</x:v>
      </x:c>
      <x:c r="N363" s="13" t="n">
        <x:v>152005</x:v>
      </x:c>
      <x:c r="O363" s="13" t="n">
        <x:v>985</x:v>
      </x:c>
      <x:c r="P363" s="4" t="str">
        <x:v>이상(하한)</x:v>
      </x:c>
      <x:c r="Q363" s="15" t="n">
        <x:v>46269.3444240625</x:v>
      </x:c>
      <x:c r="R363" s="15" t="n">
        <x:v>46269.352876875</x:v>
      </x:c>
      <x:c r="S363" s="4" t="str">
        <x:v>https://naver.github.io/searchad-apidoc/</x:v>
      </x:c>
      <x:c r="T363" s="4" t="str">
        <x:v>https://developers.naver.com/docs/serviceapi/search/blog/blog.md</x:v>
      </x:c>
      <x:c r="U363" s="4" t="str">
        <x:v>2026-08-05~2026-09-03</x:v>
      </x:c>
      <x:c r="V363" s="4" t="str"/>
    </x:row>
    <x:row r="364" ht="25" customHeight="1">
      <x:c r="A364" s="4" t="str">
        <x:v>K0360</x:v>
      </x:c>
      <x:c r="B364" s="4" t="str">
        <x:v>건강</x:v>
      </x:c>
      <x:c r="C364" s="4" t="n">
        <x:v>60</x:v>
      </x:c>
      <x:c r="D364" s="4" t="str">
        <x:v>기립성저혈압치료</x:v>
      </x:c>
      <x:c r="E364" s="4" t="str">
        <x:v>세부 검색어</x:v>
      </x:c>
      <x:c r="F364" s="4" t="n">
        <x:v>510</x:v>
      </x:c>
      <x:c r="G364" s="4" t="n">
        <x:v>5140</x:v>
      </x:c>
      <x:c r="H364" s="13" t="n">
        <x:v>510</x:v>
      </x:c>
      <x:c r="I364" s="13" t="n">
        <x:v>510</x:v>
      </x:c>
      <x:c r="J364" s="13" t="n">
        <x:v>5140</x:v>
      </x:c>
      <x:c r="K364" s="13" t="n">
        <x:v>5140</x:v>
      </x:c>
      <x:c r="L364" s="13" t="n">
        <x:f>H364+J364</x:f>
        <x:v>5650</x:v>
      </x:c>
      <x:c r="M364" s="13" t="n">
        <x:f>I364+K364</x:f>
        <x:v>5650</x:v>
      </x:c>
      <x:c r="N364" s="13" t="n">
        <x:v>2174</x:v>
      </x:c>
      <x:c r="O364" s="13" t="n">
        <x:v>44</x:v>
      </x:c>
      <x:c r="P364" s="4" t="str">
        <x:v>수집결과 내 집계</x:v>
      </x:c>
      <x:c r="Q364" s="15" t="n">
        <x:v>46269.344418506946</x:v>
      </x:c>
      <x:c r="R364" s="15" t="n">
        <x:v>46269.35281856482</x:v>
      </x:c>
      <x:c r="S364" s="4" t="str">
        <x:v>https://naver.github.io/searchad-apidoc/</x:v>
      </x:c>
      <x:c r="T364" s="4" t="str">
        <x:v>https://developers.naver.com/docs/serviceapi/search/blog/blog.md</x:v>
      </x:c>
      <x:c r="U364" s="4" t="str">
        <x:v>2026-08-05~2026-09-03</x:v>
      </x:c>
      <x:c r="V364" s="4" t="str"/>
    </x:row>
    <x:row r="365" ht="25" customHeight="1">
      <x:c r="A365" s="4" t="str">
        <x:v>K0361</x:v>
      </x:c>
      <x:c r="B365" s="4" t="str">
        <x:v>건강</x:v>
      </x:c>
      <x:c r="C365" s="4" t="n">
        <x:v>61</x:v>
      </x:c>
      <x:c r="D365" s="4" t="str">
        <x:v>걷기운동효과</x:v>
      </x:c>
      <x:c r="E365" s="4" t="str">
        <x:v>세부 검색어</x:v>
      </x:c>
      <x:c r="F365" s="4" t="n">
        <x:v>510</x:v>
      </x:c>
      <x:c r="G365" s="4" t="n">
        <x:v>4330</x:v>
      </x:c>
      <x:c r="H365" s="13" t="n">
        <x:v>510</x:v>
      </x:c>
      <x:c r="I365" s="13" t="n">
        <x:v>510</x:v>
      </x:c>
      <x:c r="J365" s="13" t="n">
        <x:v>4330</x:v>
      </x:c>
      <x:c r="K365" s="13" t="n">
        <x:v>4330</x:v>
      </x:c>
      <x:c r="L365" s="13" t="n">
        <x:f>H365+J365</x:f>
        <x:v>4840</x:v>
      </x:c>
      <x:c r="M365" s="13" t="n">
        <x:f>I365+K365</x:f>
        <x:v>4840</x:v>
      </x:c>
      <x:c r="N365" s="13" t="n">
        <x:v>27289</x:v>
      </x:c>
      <x:c r="O365" s="13" t="n">
        <x:v>616</x:v>
      </x:c>
      <x:c r="P365" s="4" t="str">
        <x:v>수집결과 내 집계</x:v>
      </x:c>
      <x:c r="Q365" s="15" t="n">
        <x:v>46269.3444028588</x:v>
      </x:c>
      <x:c r="R365" s="15" t="n">
        <x:v>46269.352854641205</x:v>
      </x:c>
      <x:c r="S365" s="4" t="str">
        <x:v>https://naver.github.io/searchad-apidoc/</x:v>
      </x:c>
      <x:c r="T365" s="4" t="str">
        <x:v>https://developers.naver.com/docs/serviceapi/search/blog/blog.md</x:v>
      </x:c>
      <x:c r="U365" s="4" t="str">
        <x:v>2026-08-05~2026-09-03</x:v>
      </x:c>
      <x:c r="V365" s="4" t="str">
        <x:v>걷기운동 효과</x:v>
      </x:c>
    </x:row>
    <x:row r="366" ht="25" customHeight="1">
      <x:c r="A366" s="4" t="str">
        <x:v>K0362</x:v>
      </x:c>
      <x:c r="B366" s="4" t="str">
        <x:v>건강</x:v>
      </x:c>
      <x:c r="C366" s="4" t="n">
        <x:v>62</x:v>
      </x:c>
      <x:c r="D366" s="4" t="str">
        <x:v>총콜레스테롤수치</x:v>
      </x:c>
      <x:c r="E366" s="4" t="str">
        <x:v>세부 검색어</x:v>
      </x:c>
      <x:c r="F366" s="4" t="n">
        <x:v>840</x:v>
      </x:c>
      <x:c r="G366" s="4" t="n">
        <x:v>3830</x:v>
      </x:c>
      <x:c r="H366" s="13" t="n">
        <x:v>840</x:v>
      </x:c>
      <x:c r="I366" s="13" t="n">
        <x:v>840</x:v>
      </x:c>
      <x:c r="J366" s="13" t="n">
        <x:v>3830</x:v>
      </x:c>
      <x:c r="K366" s="13" t="n">
        <x:v>3830</x:v>
      </x:c>
      <x:c r="L366" s="13" t="n">
        <x:f>H366+J366</x:f>
        <x:v>4670</x:v>
      </x:c>
      <x:c r="M366" s="13" t="n">
        <x:f>I366+K366</x:f>
        <x:v>4670</x:v>
      </x:c>
      <x:c r="N366" s="13" t="n">
        <x:v>5540</x:v>
      </x:c>
      <x:c r="O366" s="13" t="n">
        <x:v>266</x:v>
      </x:c>
      <x:c r="P366" s="4" t="str">
        <x:v>수집결과 내 집계</x:v>
      </x:c>
      <x:c r="Q366" s="15" t="n">
        <x:v>46269.344407453704</x:v>
      </x:c>
      <x:c r="R366" s="15" t="n">
        <x:v>46269.35283185185</x:v>
      </x:c>
      <x:c r="S366" s="4" t="str">
        <x:v>https://naver.github.io/searchad-apidoc/</x:v>
      </x:c>
      <x:c r="T366" s="4" t="str">
        <x:v>https://developers.naver.com/docs/serviceapi/search/blog/blog.md</x:v>
      </x:c>
      <x:c r="U366" s="4" t="str">
        <x:v>2026-08-05~2026-09-03</x:v>
      </x:c>
      <x:c r="V366" s="4" t="str"/>
    </x:row>
    <x:row r="367" ht="25" customHeight="1">
      <x:c r="A367" s="4" t="str">
        <x:v>K0363</x:v>
      </x:c>
      <x:c r="B367" s="4" t="str">
        <x:v>건강</x:v>
      </x:c>
      <x:c r="C367" s="4" t="n">
        <x:v>63</x:v>
      </x:c>
      <x:c r="D367" s="4" t="str">
        <x:v>허리협착증치료</x:v>
      </x:c>
      <x:c r="E367" s="4" t="str">
        <x:v>세부 검색어</x:v>
      </x:c>
      <x:c r="F367" s="4" t="n">
        <x:v>400</x:v>
      </x:c>
      <x:c r="G367" s="4" t="n">
        <x:v>4150</x:v>
      </x:c>
      <x:c r="H367" s="13" t="n">
        <x:v>400</x:v>
      </x:c>
      <x:c r="I367" s="13" t="n">
        <x:v>400</x:v>
      </x:c>
      <x:c r="J367" s="13" t="n">
        <x:v>4150</x:v>
      </x:c>
      <x:c r="K367" s="13" t="n">
        <x:v>4150</x:v>
      </x:c>
      <x:c r="L367" s="13" t="n">
        <x:f>H367+J367</x:f>
        <x:v>4550</x:v>
      </x:c>
      <x:c r="M367" s="13" t="n">
        <x:f>I367+K367</x:f>
        <x:v>4550</x:v>
      </x:c>
      <x:c r="N367" s="13" t="n">
        <x:v>25827</x:v>
      </x:c>
      <x:c r="O367" s="13" t="n">
        <x:v>512</x:v>
      </x:c>
      <x:c r="P367" s="4" t="str">
        <x:v>수집결과 내 집계</x:v>
      </x:c>
      <x:c r="Q367" s="15" t="n">
        <x:v>46269.3444240625</x:v>
      </x:c>
      <x:c r="R367" s="15" t="n">
        <x:v>46269.35286216435</x:v>
      </x:c>
      <x:c r="S367" s="4" t="str">
        <x:v>https://naver.github.io/searchad-apidoc/</x:v>
      </x:c>
      <x:c r="T367" s="4" t="str">
        <x:v>https://developers.naver.com/docs/serviceapi/search/blog/blog.md</x:v>
      </x:c>
      <x:c r="U367" s="4" t="str">
        <x:v>2026-08-05~2026-09-03</x:v>
      </x:c>
      <x:c r="V367" s="4" t="str"/>
    </x:row>
    <x:row r="368" ht="25" customHeight="1">
      <x:c r="A368" s="4" t="str">
        <x:v>K0364</x:v>
      </x:c>
      <x:c r="B368" s="4" t="str">
        <x:v>건강</x:v>
      </x:c>
      <x:c r="C368" s="4" t="n">
        <x:v>64</x:v>
      </x:c>
      <x:c r="D368" s="4" t="str">
        <x:v>혈압에좋은음식</x:v>
      </x:c>
      <x:c r="E368" s="4" t="str">
        <x:v>세부 검색어</x:v>
      </x:c>
      <x:c r="F368" s="4" t="n">
        <x:v>420</x:v>
      </x:c>
      <x:c r="G368" s="4" t="n">
        <x:v>4080</x:v>
      </x:c>
      <x:c r="H368" s="13" t="n">
        <x:v>420</x:v>
      </x:c>
      <x:c r="I368" s="13" t="n">
        <x:v>420</x:v>
      </x:c>
      <x:c r="J368" s="13" t="n">
        <x:v>4080</x:v>
      </x:c>
      <x:c r="K368" s="13" t="n">
        <x:v>4080</x:v>
      </x:c>
      <x:c r="L368" s="13" t="n">
        <x:f>H368+J368</x:f>
        <x:v>4500</x:v>
      </x:c>
      <x:c r="M368" s="13" t="n">
        <x:f>I368+K368</x:f>
        <x:v>4500</x:v>
      </x:c>
      <x:c r="N368" s="13" t="n">
        <x:v>17377</x:v>
      </x:c>
      <x:c r="O368" s="13" t="n">
        <x:v>427</x:v>
      </x:c>
      <x:c r="P368" s="4" t="str">
        <x:v>수집결과 내 집계</x:v>
      </x:c>
      <x:c r="Q368" s="15" t="n">
        <x:v>46269.344407453704</x:v>
      </x:c>
      <x:c r="R368" s="15" t="n">
        <x:v>46269.35287951389</x:v>
      </x:c>
      <x:c r="S368" s="4" t="str">
        <x:v>https://naver.github.io/searchad-apidoc/</x:v>
      </x:c>
      <x:c r="T368" s="4" t="str">
        <x:v>https://developers.naver.com/docs/serviceapi/search/blog/blog.md</x:v>
      </x:c>
      <x:c r="U368" s="4" t="str">
        <x:v>2026-08-05~2026-09-03</x:v>
      </x:c>
      <x:c r="V368" s="4" t="str"/>
    </x:row>
    <x:row r="369" ht="25" customHeight="1">
      <x:c r="A369" s="4" t="str">
        <x:v>K0365</x:v>
      </x:c>
      <x:c r="B369" s="4" t="str">
        <x:v>건강</x:v>
      </x:c>
      <x:c r="C369" s="4" t="n">
        <x:v>65</x:v>
      </x:c>
      <x:c r="D369" s="4" t="str">
        <x:v>허리디스크운동</x:v>
      </x:c>
      <x:c r="E369" s="4" t="str">
        <x:v>세부 검색어</x:v>
      </x:c>
      <x:c r="F369" s="4" t="n">
        <x:v>720</x:v>
      </x:c>
      <x:c r="G369" s="4" t="n">
        <x:v>3720</x:v>
      </x:c>
      <x:c r="H369" s="13" t="n">
        <x:v>720</x:v>
      </x:c>
      <x:c r="I369" s="13" t="n">
        <x:v>720</x:v>
      </x:c>
      <x:c r="J369" s="13" t="n">
        <x:v>3720</x:v>
      </x:c>
      <x:c r="K369" s="13" t="n">
        <x:v>3720</x:v>
      </x:c>
      <x:c r="L369" s="13" t="n">
        <x:f>H369+J369</x:f>
        <x:v>4440</x:v>
      </x:c>
      <x:c r="M369" s="13" t="n">
        <x:f>I369+K369</x:f>
        <x:v>4440</x:v>
      </x:c>
      <x:c r="N369" s="13" t="n">
        <x:v>71682</x:v>
      </x:c>
      <x:c r="O369" s="13" t="n">
        <x:v>992</x:v>
      </x:c>
      <x:c r="P369" s="4" t="str">
        <x:v>이상(하한)</x:v>
      </x:c>
      <x:c r="Q369" s="15" t="n">
        <x:v>46269.3444240625</x:v>
      </x:c>
      <x:c r="R369" s="15" t="n">
        <x:v>46269.352923715276</x:v>
      </x:c>
      <x:c r="S369" s="4" t="str">
        <x:v>https://naver.github.io/searchad-apidoc/</x:v>
      </x:c>
      <x:c r="T369" s="4" t="str">
        <x:v>https://developers.naver.com/docs/serviceapi/search/blog/blog.md</x:v>
      </x:c>
      <x:c r="U369" s="4" t="str">
        <x:v>2026-08-05~2026-09-03</x:v>
      </x:c>
      <x:c r="V369" s="4" t="str"/>
    </x:row>
    <x:row r="370" ht="25" customHeight="1">
      <x:c r="A370" s="4" t="str">
        <x:v>K0366</x:v>
      </x:c>
      <x:c r="B370" s="4" t="str">
        <x:v>건강</x:v>
      </x:c>
      <x:c r="C370" s="4" t="n">
        <x:v>66</x:v>
      </x:c>
      <x:c r="D370" s="4" t="str">
        <x:v>혈액검사</x:v>
      </x:c>
      <x:c r="E370" s="4" t="str">
        <x:v>도구·신청 혼합형</x:v>
      </x:c>
      <x:c r="F370" s="4" t="n">
        <x:v>590</x:v>
      </x:c>
      <x:c r="G370" s="4" t="n">
        <x:v>3820</x:v>
      </x:c>
      <x:c r="H370" s="13" t="n">
        <x:v>590</x:v>
      </x:c>
      <x:c r="I370" s="13" t="n">
        <x:v>590</x:v>
      </x:c>
      <x:c r="J370" s="13" t="n">
        <x:v>3820</x:v>
      </x:c>
      <x:c r="K370" s="13" t="n">
        <x:v>3820</x:v>
      </x:c>
      <x:c r="L370" s="13" t="n">
        <x:f>H370+J370</x:f>
        <x:v>4410</x:v>
      </x:c>
      <x:c r="M370" s="13" t="n">
        <x:f>I370+K370</x:f>
        <x:v>4410</x:v>
      </x:c>
      <x:c r="N370" s="13" t="n">
        <x:v>175300</x:v>
      </x:c>
      <x:c r="O370" s="13" t="n">
        <x:v>976</x:v>
      </x:c>
      <x:c r="P370" s="4" t="str">
        <x:v>이상(하한)</x:v>
      </x:c>
      <x:c r="Q370" s="15" t="n">
        <x:v>46269.3444240625</x:v>
      </x:c>
      <x:c r="R370" s="15" t="n">
        <x:v>46269.352945011575</x:v>
      </x:c>
      <x:c r="S370" s="4" t="str">
        <x:v>https://naver.github.io/searchad-apidoc/</x:v>
      </x:c>
      <x:c r="T370" s="4" t="str">
        <x:v>https://developers.naver.com/docs/serviceapi/search/blog/blog.md</x:v>
      </x:c>
      <x:c r="U370" s="4" t="str">
        <x:v>2026-08-05~2026-09-03</x:v>
      </x:c>
      <x:c r="V370" s="4" t="str"/>
    </x:row>
    <x:row r="371" ht="25" customHeight="1">
      <x:c r="A371" s="4" t="str">
        <x:v>K0367</x:v>
      </x:c>
      <x:c r="B371" s="4" t="str">
        <x:v>건강</x:v>
      </x:c>
      <x:c r="C371" s="4" t="n">
        <x:v>67</x:v>
      </x:c>
      <x:c r="D371" s="4" t="str">
        <x:v>수면다원검사비용</x:v>
      </x:c>
      <x:c r="E371" s="4" t="str">
        <x:v>세부 검색어</x:v>
      </x:c>
      <x:c r="F371" s="4" t="n">
        <x:v>860</x:v>
      </x:c>
      <x:c r="G371" s="4" t="n">
        <x:v>3410</x:v>
      </x:c>
      <x:c r="H371" s="13" t="n">
        <x:v>860</x:v>
      </x:c>
      <x:c r="I371" s="13" t="n">
        <x:v>860</x:v>
      </x:c>
      <x:c r="J371" s="13" t="n">
        <x:v>3410</x:v>
      </x:c>
      <x:c r="K371" s="13" t="n">
        <x:v>3410</x:v>
      </x:c>
      <x:c r="L371" s="13" t="n">
        <x:f>H371+J371</x:f>
        <x:v>4270</x:v>
      </x:c>
      <x:c r="M371" s="13" t="n">
        <x:f>I371+K371</x:f>
        <x:v>4270</x:v>
      </x:c>
      <x:c r="N371" s="13" t="n">
        <x:v>3504</x:v>
      </x:c>
      <x:c r="O371" s="13" t="n">
        <x:v>136</x:v>
      </x:c>
      <x:c r="P371" s="4" t="str">
        <x:v>수집결과 내 집계</x:v>
      </x:c>
      <x:c r="Q371" s="15" t="n">
        <x:v>46269.34441363426</x:v>
      </x:c>
      <x:c r="R371" s="15" t="n">
        <x:v>46269.3528887963</x:v>
      </x:c>
      <x:c r="S371" s="4" t="str">
        <x:v>https://naver.github.io/searchad-apidoc/</x:v>
      </x:c>
      <x:c r="T371" s="4" t="str">
        <x:v>https://developers.naver.com/docs/serviceapi/search/blog/blog.md</x:v>
      </x:c>
      <x:c r="U371" s="4" t="str">
        <x:v>2026-08-05~2026-09-03</x:v>
      </x:c>
      <x:c r="V371" s="4" t="str"/>
    </x:row>
    <x:row r="372" ht="25" customHeight="1">
      <x:c r="A372" s="4" t="str">
        <x:v>K0368</x:v>
      </x:c>
      <x:c r="B372" s="4" t="str">
        <x:v>건강</x:v>
      </x:c>
      <x:c r="C372" s="4" t="n">
        <x:v>68</x:v>
      </x:c>
      <x:c r="D372" s="4" t="str">
        <x:v>간기능검사</x:v>
      </x:c>
      <x:c r="E372" s="4" t="str">
        <x:v>도구·신청 혼합형</x:v>
      </x:c>
      <x:c r="F372" s="4" t="n">
        <x:v>670</x:v>
      </x:c>
      <x:c r="G372" s="4" t="n">
        <x:v>3570</x:v>
      </x:c>
      <x:c r="H372" s="13" t="n">
        <x:v>670</x:v>
      </x:c>
      <x:c r="I372" s="13" t="n">
        <x:v>670</x:v>
      </x:c>
      <x:c r="J372" s="13" t="n">
        <x:v>3570</x:v>
      </x:c>
      <x:c r="K372" s="13" t="n">
        <x:v>3570</x:v>
      </x:c>
      <x:c r="L372" s="13" t="n">
        <x:f>H372+J372</x:f>
        <x:v>4240</x:v>
      </x:c>
      <x:c r="M372" s="13" t="n">
        <x:f>I372+K372</x:f>
        <x:v>4240</x:v>
      </x:c>
      <x:c r="N372" s="13" t="n">
        <x:v>11459</x:v>
      </x:c>
      <x:c r="O372" s="13" t="n">
        <x:v>154</x:v>
      </x:c>
      <x:c r="P372" s="4" t="str">
        <x:v>수집결과 내 집계</x:v>
      </x:c>
      <x:c r="Q372" s="15" t="n">
        <x:v>46269.3444240625</x:v>
      </x:c>
      <x:c r="R372" s="15" t="n">
        <x:v>46269.35290201389</x:v>
      </x:c>
      <x:c r="S372" s="4" t="str">
        <x:v>https://naver.github.io/searchad-apidoc/</x:v>
      </x:c>
      <x:c r="T372" s="4" t="str">
        <x:v>https://developers.naver.com/docs/serviceapi/search/blog/blog.md</x:v>
      </x:c>
      <x:c r="U372" s="4" t="str">
        <x:v>2026-08-05~2026-09-03</x:v>
      </x:c>
      <x:c r="V372" s="4" t="str"/>
    </x:row>
    <x:row r="373" ht="25" customHeight="1">
      <x:c r="A373" s="4" t="str">
        <x:v>K0369</x:v>
      </x:c>
      <x:c r="B373" s="4" t="str">
        <x:v>건강</x:v>
      </x:c>
      <x:c r="C373" s="4" t="n">
        <x:v>69</x:v>
      </x:c>
      <x:c r="D373" s="4" t="str">
        <x:v>콜레스테롤정상수치</x:v>
      </x:c>
      <x:c r="E373" s="4" t="str">
        <x:v>세부 검색어</x:v>
      </x:c>
      <x:c r="F373" s="4" t="n">
        <x:v>550</x:v>
      </x:c>
      <x:c r="G373" s="4" t="n">
        <x:v>3300</x:v>
      </x:c>
      <x:c r="H373" s="13" t="n">
        <x:v>550</x:v>
      </x:c>
      <x:c r="I373" s="13" t="n">
        <x:v>550</x:v>
      </x:c>
      <x:c r="J373" s="13" t="n">
        <x:v>3300</x:v>
      </x:c>
      <x:c r="K373" s="13" t="n">
        <x:v>3300</x:v>
      </x:c>
      <x:c r="L373" s="13" t="n">
        <x:f>H373+J373</x:f>
        <x:v>3850</x:v>
      </x:c>
      <x:c r="M373" s="13" t="n">
        <x:f>I373+K373</x:f>
        <x:v>3850</x:v>
      </x:c>
      <x:c r="N373" s="13" t="n">
        <x:v>10689</x:v>
      </x:c>
      <x:c r="O373" s="13" t="n">
        <x:v>446</x:v>
      </x:c>
      <x:c r="P373" s="4" t="str">
        <x:v>수집결과 내 집계</x:v>
      </x:c>
      <x:c r="Q373" s="15" t="n">
        <x:v>46269.344407453704</x:v>
      </x:c>
      <x:c r="R373" s="15" t="n">
        <x:v>46269.35292481481</x:v>
      </x:c>
      <x:c r="S373" s="4" t="str">
        <x:v>https://naver.github.io/searchad-apidoc/</x:v>
      </x:c>
      <x:c r="T373" s="4" t="str">
        <x:v>https://developers.naver.com/docs/serviceapi/search/blog/blog.md</x:v>
      </x:c>
      <x:c r="U373" s="4" t="str">
        <x:v>2026-08-05~2026-09-03</x:v>
      </x:c>
      <x:c r="V373" s="4" t="str"/>
    </x:row>
    <x:row r="374" ht="25" customHeight="1">
      <x:c r="A374" s="4" t="str">
        <x:v>K0370</x:v>
      </x:c>
      <x:c r="B374" s="4" t="str">
        <x:v>건강</x:v>
      </x:c>
      <x:c r="C374" s="4" t="n">
        <x:v>70</x:v>
      </x:c>
      <x:c r="D374" s="4" t="str">
        <x:v>총콜레스테롤정상수치</x:v>
      </x:c>
      <x:c r="E374" s="4" t="str">
        <x:v>세부 검색어</x:v>
      </x:c>
      <x:c r="F374" s="4" t="n">
        <x:v>480</x:v>
      </x:c>
      <x:c r="G374" s="4" t="n">
        <x:v>3140</x:v>
      </x:c>
      <x:c r="H374" s="13" t="n">
        <x:v>480</x:v>
      </x:c>
      <x:c r="I374" s="13" t="n">
        <x:v>480</x:v>
      </x:c>
      <x:c r="J374" s="13" t="n">
        <x:v>3140</x:v>
      </x:c>
      <x:c r="K374" s="13" t="n">
        <x:v>3140</x:v>
      </x:c>
      <x:c r="L374" s="13" t="n">
        <x:f>H374+J374</x:f>
        <x:v>3620</x:v>
      </x:c>
      <x:c r="M374" s="13" t="n">
        <x:f>I374+K374</x:f>
        <x:v>3620</x:v>
      </x:c>
      <x:c r="N374" s="13" t="n">
        <x:v>1468</x:v>
      </x:c>
      <x:c r="O374" s="13" t="n">
        <x:v>84</x:v>
      </x:c>
      <x:c r="P374" s="4" t="str">
        <x:v>수집결과 내 집계</x:v>
      </x:c>
      <x:c r="Q374" s="15" t="n">
        <x:v>46269.344407453704</x:v>
      </x:c>
      <x:c r="R374" s="15" t="n">
        <x:v>46269.35292856482</x:v>
      </x:c>
      <x:c r="S374" s="4" t="str">
        <x:v>https://naver.github.io/searchad-apidoc/</x:v>
      </x:c>
      <x:c r="T374" s="4" t="str">
        <x:v>https://developers.naver.com/docs/serviceapi/search/blog/blog.md</x:v>
      </x:c>
      <x:c r="U374" s="4" t="str">
        <x:v>2026-08-05~2026-09-03</x:v>
      </x:c>
      <x:c r="V374" s="4" t="str"/>
    </x:row>
    <x:row r="375" ht="25" customHeight="1">
      <x:c r="A375" s="4" t="str">
        <x:v>K0371</x:v>
      </x:c>
      <x:c r="B375" s="4" t="str">
        <x:v>건강</x:v>
      </x:c>
      <x:c r="C375" s="4" t="n">
        <x:v>71</x:v>
      </x:c>
      <x:c r="D375" s="4" t="str">
        <x:v>비타민D음식</x:v>
      </x:c>
      <x:c r="E375" s="4" t="str">
        <x:v>세부 검색어</x:v>
      </x:c>
      <x:c r="F375" s="4" t="n">
        <x:v>490</x:v>
      </x:c>
      <x:c r="G375" s="4" t="n">
        <x:v>3070</x:v>
      </x:c>
      <x:c r="H375" s="13" t="n">
        <x:v>490</x:v>
      </x:c>
      <x:c r="I375" s="13" t="n">
        <x:v>490</x:v>
      </x:c>
      <x:c r="J375" s="13" t="n">
        <x:v>3070</x:v>
      </x:c>
      <x:c r="K375" s="13" t="n">
        <x:v>3070</x:v>
      </x:c>
      <x:c r="L375" s="13" t="n">
        <x:f>H375+J375</x:f>
        <x:v>3560</x:v>
      </x:c>
      <x:c r="M375" s="13" t="n">
        <x:f>I375+K375</x:f>
        <x:v>3560</x:v>
      </x:c>
      <x:c r="N375" s="13" t="n">
        <x:v>27954</x:v>
      </x:c>
      <x:c r="O375" s="13" t="n">
        <x:v>364</x:v>
      </x:c>
      <x:c r="P375" s="4" t="str">
        <x:v>수집결과 내 집계</x:v>
      </x:c>
      <x:c r="Q375" s="15" t="n">
        <x:v>46269.344418506946</x:v>
      </x:c>
      <x:c r="R375" s="15" t="n">
        <x:v>46269.352944328704</x:v>
      </x:c>
      <x:c r="S375" s="4" t="str">
        <x:v>https://naver.github.io/searchad-apidoc/</x:v>
      </x:c>
      <x:c r="T375" s="4" t="str">
        <x:v>https://developers.naver.com/docs/serviceapi/search/blog/blog.md</x:v>
      </x:c>
      <x:c r="U375" s="4" t="str">
        <x:v>2026-08-05~2026-09-03</x:v>
      </x:c>
      <x:c r="V375" s="4" t="str"/>
    </x:row>
    <x:row r="376" ht="25" customHeight="1">
      <x:c r="A376" s="4" t="str">
        <x:v>K0372</x:v>
      </x:c>
      <x:c r="B376" s="4" t="str">
        <x:v>건강</x:v>
      </x:c>
      <x:c r="C376" s="4" t="n">
        <x:v>72</x:v>
      </x:c>
      <x:c r="D376" s="4" t="str">
        <x:v>비타민D수치</x:v>
      </x:c>
      <x:c r="E376" s="4" t="str">
        <x:v>세부 검색어</x:v>
      </x:c>
      <x:c r="F376" s="4" t="n">
        <x:v>680</x:v>
      </x:c>
      <x:c r="G376" s="4" t="n">
        <x:v>2650</x:v>
      </x:c>
      <x:c r="H376" s="13" t="n">
        <x:v>680</x:v>
      </x:c>
      <x:c r="I376" s="13" t="n">
        <x:v>680</x:v>
      </x:c>
      <x:c r="J376" s="13" t="n">
        <x:v>2650</x:v>
      </x:c>
      <x:c r="K376" s="13" t="n">
        <x:v>2650</x:v>
      </x:c>
      <x:c r="L376" s="13" t="n">
        <x:f>H376+J376</x:f>
        <x:v>3330</x:v>
      </x:c>
      <x:c r="M376" s="13" t="n">
        <x:f>I376+K376</x:f>
        <x:v>3330</x:v>
      </x:c>
      <x:c r="N376" s="13" t="n">
        <x:v>15033</x:v>
      </x:c>
      <x:c r="O376" s="13" t="n">
        <x:v>305</x:v>
      </x:c>
      <x:c r="P376" s="4" t="str">
        <x:v>수집결과 내 집계</x:v>
      </x:c>
      <x:c r="Q376" s="15" t="n">
        <x:v>46269.344418506946</x:v>
      </x:c>
      <x:c r="R376" s="15" t="n">
        <x:v>46269.352946747684</x:v>
      </x:c>
      <x:c r="S376" s="4" t="str">
        <x:v>https://naver.github.io/searchad-apidoc/</x:v>
      </x:c>
      <x:c r="T376" s="4" t="str">
        <x:v>https://developers.naver.com/docs/serviceapi/search/blog/blog.md</x:v>
      </x:c>
      <x:c r="U376" s="4" t="str">
        <x:v>2026-08-05~2026-09-03</x:v>
      </x:c>
      <x:c r="V376" s="4" t="str"/>
    </x:row>
    <x:row r="377" ht="25" customHeight="1">
      <x:c r="A377" s="4" t="str">
        <x:v>K0373</x:v>
      </x:c>
      <x:c r="B377" s="4" t="str">
        <x:v>건강</x:v>
      </x:c>
      <x:c r="C377" s="4" t="n">
        <x:v>73</x:v>
      </x:c>
      <x:c r="D377" s="4" t="str">
        <x:v>허리강화운동</x:v>
      </x:c>
      <x:c r="E377" s="4" t="str">
        <x:v>세부 검색어</x:v>
      </x:c>
      <x:c r="F377" s="4" t="n">
        <x:v>350</x:v>
      </x:c>
      <x:c r="G377" s="4" t="n">
        <x:v>2930</x:v>
      </x:c>
      <x:c r="H377" s="13" t="n">
        <x:v>350</x:v>
      </x:c>
      <x:c r="I377" s="13" t="n">
        <x:v>350</x:v>
      </x:c>
      <x:c r="J377" s="13" t="n">
        <x:v>2930</x:v>
      </x:c>
      <x:c r="K377" s="13" t="n">
        <x:v>2930</x:v>
      </x:c>
      <x:c r="L377" s="13" t="n">
        <x:f>H377+J377</x:f>
        <x:v>3280</x:v>
      </x:c>
      <x:c r="M377" s="13" t="n">
        <x:f>I377+K377</x:f>
        <x:v>3280</x:v>
      </x:c>
      <x:c r="N377" s="13" t="n">
        <x:v>28932</x:v>
      </x:c>
      <x:c r="O377" s="13" t="n">
        <x:v>857</x:v>
      </x:c>
      <x:c r="P377" s="4" t="str">
        <x:v>수집결과 내 집계</x:v>
      </x:c>
      <x:c r="Q377" s="15" t="n">
        <x:v>46269.3444240625</x:v>
      </x:c>
      <x:c r="R377" s="15" t="n">
        <x:v>46269.35299226852</x:v>
      </x:c>
      <x:c r="S377" s="4" t="str">
        <x:v>https://naver.github.io/searchad-apidoc/</x:v>
      </x:c>
      <x:c r="T377" s="4" t="str">
        <x:v>https://developers.naver.com/docs/serviceapi/search/blog/blog.md</x:v>
      </x:c>
      <x:c r="U377" s="4" t="str">
        <x:v>2026-08-05~2026-09-03</x:v>
      </x:c>
      <x:c r="V377" s="4" t="str"/>
    </x:row>
    <x:row r="378" ht="25" customHeight="1">
      <x:c r="A378" s="4" t="str">
        <x:v>K0374</x:v>
      </x:c>
      <x:c r="B378" s="4" t="str">
        <x:v>건강</x:v>
      </x:c>
      <x:c r="C378" s="4" t="n">
        <x:v>74</x:v>
      </x:c>
      <x:c r="D378" s="4" t="str">
        <x:v>허리운동</x:v>
      </x:c>
      <x:c r="E378" s="4" t="str">
        <x:v>세부 검색어</x:v>
      </x:c>
      <x:c r="F378" s="4" t="n">
        <x:v>430</x:v>
      </x:c>
      <x:c r="G378" s="4" t="n">
        <x:v>2750</x:v>
      </x:c>
      <x:c r="H378" s="13" t="n">
        <x:v>430</x:v>
      </x:c>
      <x:c r="I378" s="13" t="n">
        <x:v>430</x:v>
      </x:c>
      <x:c r="J378" s="13" t="n">
        <x:v>2750</x:v>
      </x:c>
      <x:c r="K378" s="13" t="n">
        <x:v>2750</x:v>
      </x:c>
      <x:c r="L378" s="13" t="n">
        <x:f>H378+J378</x:f>
        <x:v>3180</x:v>
      </x:c>
      <x:c r="M378" s="13" t="n">
        <x:f>I378+K378</x:f>
        <x:v>3180</x:v>
      </x:c>
      <x:c r="N378" s="13" t="n">
        <x:v>547038</x:v>
      </x:c>
      <x:c r="O378" s="13" t="n">
        <x:v>910</x:v>
      </x:c>
      <x:c r="P378" s="4" t="str">
        <x:v>이상(하한)</x:v>
      </x:c>
      <x:c r="Q378" s="15" t="n">
        <x:v>46269.3444240625</x:v>
      </x:c>
      <x:c r="R378" s="15" t="n">
        <x:v>46269.35301864583</x:v>
      </x:c>
      <x:c r="S378" s="4" t="str">
        <x:v>https://naver.github.io/searchad-apidoc/</x:v>
      </x:c>
      <x:c r="T378" s="4" t="str">
        <x:v>https://developers.naver.com/docs/serviceapi/search/blog/blog.md</x:v>
      </x:c>
      <x:c r="U378" s="4" t="str">
        <x:v>2026-08-05~2026-09-03</x:v>
      </x:c>
      <x:c r="V378" s="4" t="str"/>
    </x:row>
    <x:row r="379" ht="25" customHeight="1">
      <x:c r="A379" s="4" t="str">
        <x:v>K0375</x:v>
      </x:c>
      <x:c r="B379" s="4" t="str">
        <x:v>건강</x:v>
      </x:c>
      <x:c r="C379" s="4" t="n">
        <x:v>75</x:v>
      </x:c>
      <x:c r="D379" s="4" t="str">
        <x:v>HDL콜레스테롤높으면</x:v>
      </x:c>
      <x:c r="E379" s="4" t="str">
        <x:v>세부 검색어</x:v>
      </x:c>
      <x:c r="F379" s="4" t="n">
        <x:v>530</x:v>
      </x:c>
      <x:c r="G379" s="4" t="n">
        <x:v>2640</x:v>
      </x:c>
      <x:c r="H379" s="13" t="n">
        <x:v>530</x:v>
      </x:c>
      <x:c r="I379" s="13" t="n">
        <x:v>530</x:v>
      </x:c>
      <x:c r="J379" s="13" t="n">
        <x:v>2640</x:v>
      </x:c>
      <x:c r="K379" s="13" t="n">
        <x:v>2640</x:v>
      </x:c>
      <x:c r="L379" s="13" t="n">
        <x:f>H379+J379</x:f>
        <x:v>3170</x:v>
      </x:c>
      <x:c r="M379" s="13" t="n">
        <x:f>I379+K379</x:f>
        <x:v>3170</x:v>
      </x:c>
      <x:c r="N379" s="13" t="n">
        <x:v>693</x:v>
      </x:c>
      <x:c r="O379" s="13" t="n">
        <x:v>39</x:v>
      </x:c>
      <x:c r="P379" s="4" t="str">
        <x:v>수집결과 내 집계</x:v>
      </x:c>
      <x:c r="Q379" s="15" t="n">
        <x:v>46269.344407453704</x:v>
      </x:c>
      <x:c r="R379" s="15" t="n">
        <x:v>46269.35295159722</x:v>
      </x:c>
      <x:c r="S379" s="4" t="str">
        <x:v>https://naver.github.io/searchad-apidoc/</x:v>
      </x:c>
      <x:c r="T379" s="4" t="str">
        <x:v>https://developers.naver.com/docs/serviceapi/search/blog/blog.md</x:v>
      </x:c>
      <x:c r="U379" s="4" t="str">
        <x:v>2026-08-05~2026-09-03</x:v>
      </x:c>
      <x:c r="V379" s="4" t="str"/>
    </x:row>
    <x:row r="380" ht="25" customHeight="1">
      <x:c r="A380" s="4" t="str">
        <x:v>K0376</x:v>
      </x:c>
      <x:c r="B380" s="4" t="str">
        <x:v>건강</x:v>
      </x:c>
      <x:c r="C380" s="4" t="n">
        <x:v>76</x:v>
      </x:c>
      <x:c r="D380" s="4" t="str">
        <x:v>허리근육강화운동</x:v>
      </x:c>
      <x:c r="E380" s="4" t="str">
        <x:v>세부 검색어</x:v>
      </x:c>
      <x:c r="F380" s="4" t="n">
        <x:v>280</x:v>
      </x:c>
      <x:c r="G380" s="4" t="n">
        <x:v>2770</x:v>
      </x:c>
      <x:c r="H380" s="13" t="n">
        <x:v>280</x:v>
      </x:c>
      <x:c r="I380" s="13" t="n">
        <x:v>280</x:v>
      </x:c>
      <x:c r="J380" s="13" t="n">
        <x:v>2770</x:v>
      </x:c>
      <x:c r="K380" s="13" t="n">
        <x:v>2770</x:v>
      </x:c>
      <x:c r="L380" s="13" t="n">
        <x:f>H380+J380</x:f>
        <x:v>3050</x:v>
      </x:c>
      <x:c r="M380" s="13" t="n">
        <x:f>I380+K380</x:f>
        <x:v>3050</x:v>
      </x:c>
      <x:c r="N380" s="13" t="n">
        <x:v>9929</x:v>
      </x:c>
      <x:c r="O380" s="13" t="n">
        <x:v>347</x:v>
      </x:c>
      <x:c r="P380" s="4" t="str">
        <x:v>수집결과 내 집계</x:v>
      </x:c>
      <x:c r="Q380" s="15" t="n">
        <x:v>46269.3444240625</x:v>
      </x:c>
      <x:c r="R380" s="15" t="n">
        <x:v>46269.35296965278</x:v>
      </x:c>
      <x:c r="S380" s="4" t="str">
        <x:v>https://naver.github.io/searchad-apidoc/</x:v>
      </x:c>
      <x:c r="T380" s="4" t="str">
        <x:v>https://developers.naver.com/docs/serviceapi/search/blog/blog.md</x:v>
      </x:c>
      <x:c r="U380" s="4" t="str">
        <x:v>2026-08-05~2026-09-03</x:v>
      </x:c>
      <x:c r="V380" s="4" t="str"/>
    </x:row>
    <x:row r="381" ht="25" customHeight="1">
      <x:c r="A381" s="4" t="str">
        <x:v>K0377</x:v>
      </x:c>
      <x:c r="B381" s="4" t="str">
        <x:v>건강</x:v>
      </x:c>
      <x:c r="C381" s="4" t="n">
        <x:v>77</x:v>
      </x:c>
      <x:c r="D381" s="4" t="str">
        <x:v>수면무호흡증치료</x:v>
      </x:c>
      <x:c r="E381" s="4" t="str">
        <x:v>세부 검색어</x:v>
      </x:c>
      <x:c r="F381" s="4" t="n">
        <x:v>390</x:v>
      </x:c>
      <x:c r="G381" s="4" t="n">
        <x:v>2630</x:v>
      </x:c>
      <x:c r="H381" s="13" t="n">
        <x:v>390</x:v>
      </x:c>
      <x:c r="I381" s="13" t="n">
        <x:v>390</x:v>
      </x:c>
      <x:c r="J381" s="13" t="n">
        <x:v>2630</x:v>
      </x:c>
      <x:c r="K381" s="13" t="n">
        <x:v>2630</x:v>
      </x:c>
      <x:c r="L381" s="13" t="n">
        <x:f>H381+J381</x:f>
        <x:v>3020</x:v>
      </x:c>
      <x:c r="M381" s="13" t="n">
        <x:f>I381+K381</x:f>
        <x:v>3020</x:v>
      </x:c>
      <x:c r="N381" s="13" t="n">
        <x:v>15259</x:v>
      </x:c>
      <x:c r="O381" s="13" t="n">
        <x:v>279</x:v>
      </x:c>
      <x:c r="P381" s="4" t="str">
        <x:v>수집결과 내 집계</x:v>
      </x:c>
      <x:c r="Q381" s="15" t="n">
        <x:v>46269.34441363426</x:v>
      </x:c>
      <x:c r="R381" s="15" t="n">
        <x:v>46269.35298361111</x:v>
      </x:c>
      <x:c r="S381" s="4" t="str">
        <x:v>https://naver.github.io/searchad-apidoc/</x:v>
      </x:c>
      <x:c r="T381" s="4" t="str">
        <x:v>https://developers.naver.com/docs/serviceapi/search/blog/blog.md</x:v>
      </x:c>
      <x:c r="U381" s="4" t="str">
        <x:v>2026-08-05~2026-09-03</x:v>
      </x:c>
      <x:c r="V381" s="4" t="str"/>
    </x:row>
    <x:row r="382" ht="25" customHeight="1">
      <x:c r="A382" s="4" t="str">
        <x:v>K0378</x:v>
      </x:c>
      <x:c r="B382" s="4" t="str">
        <x:v>건강</x:v>
      </x:c>
      <x:c r="C382" s="4" t="n">
        <x:v>78</x:v>
      </x:c>
      <x:c r="D382" s="4" t="str">
        <x:v>고지혈증약복용시간</x:v>
      </x:c>
      <x:c r="E382" s="4" t="str">
        <x:v>세부 검색어</x:v>
      </x:c>
      <x:c r="F382" s="4" t="n">
        <x:v>220</x:v>
      </x:c>
      <x:c r="G382" s="4" t="n">
        <x:v>2750</x:v>
      </x:c>
      <x:c r="H382" s="13" t="n">
        <x:v>220</x:v>
      </x:c>
      <x:c r="I382" s="13" t="n">
        <x:v>220</x:v>
      </x:c>
      <x:c r="J382" s="13" t="n">
        <x:v>2750</x:v>
      </x:c>
      <x:c r="K382" s="13" t="n">
        <x:v>2750</x:v>
      </x:c>
      <x:c r="L382" s="13" t="n">
        <x:f>H382+J382</x:f>
        <x:v>2970</x:v>
      </x:c>
      <x:c r="M382" s="13" t="n">
        <x:f>I382+K382</x:f>
        <x:v>2970</x:v>
      </x:c>
      <x:c r="N382" s="13" t="n">
        <x:v>300</x:v>
      </x:c>
      <x:c r="O382" s="13" t="n">
        <x:v>17</x:v>
      </x:c>
      <x:c r="P382" s="4" t="str">
        <x:v>수집결과 내 집계</x:v>
      </x:c>
      <x:c r="Q382" s="15" t="n">
        <x:v>46269.344407453704</x:v>
      </x:c>
      <x:c r="R382" s="15" t="n">
        <x:v>46269.35298986111</x:v>
      </x:c>
      <x:c r="S382" s="4" t="str">
        <x:v>https://naver.github.io/searchad-apidoc/</x:v>
      </x:c>
      <x:c r="T382" s="4" t="str">
        <x:v>https://developers.naver.com/docs/serviceapi/search/blog/blog.md</x:v>
      </x:c>
      <x:c r="U382" s="4" t="str">
        <x:v>2026-08-05~2026-09-03</x:v>
      </x:c>
      <x:c r="V382" s="4" t="str"/>
    </x:row>
    <x:row r="383" ht="25" customHeight="1">
      <x:c r="A383" s="4" t="str">
        <x:v>K0379</x:v>
      </x:c>
      <x:c r="B383" s="4" t="str">
        <x:v>건강</x:v>
      </x:c>
      <x:c r="C383" s="4" t="n">
        <x:v>79</x:v>
      </x:c>
      <x:c r="D383" s="4" t="str">
        <x:v>생애주기별건강검진</x:v>
      </x:c>
      <x:c r="E383" s="4" t="str">
        <x:v>세부 검색어</x:v>
      </x:c>
      <x:c r="F383" s="4" t="n">
        <x:v>460</x:v>
      </x:c>
      <x:c r="G383" s="4" t="n">
        <x:v>2460</x:v>
      </x:c>
      <x:c r="H383" s="13" t="n">
        <x:v>460</x:v>
      </x:c>
      <x:c r="I383" s="13" t="n">
        <x:v>460</x:v>
      </x:c>
      <x:c r="J383" s="13" t="n">
        <x:v>2460</x:v>
      </x:c>
      <x:c r="K383" s="13" t="n">
        <x:v>2460</x:v>
      </x:c>
      <x:c r="L383" s="13" t="n">
        <x:f>H383+J383</x:f>
        <x:v>2920</x:v>
      </x:c>
      <x:c r="M383" s="13" t="n">
        <x:f>I383+K383</x:f>
        <x:v>2920</x:v>
      </x:c>
      <x:c r="N383" s="13" t="n">
        <x:v>860</x:v>
      </x:c>
      <x:c r="O383" s="13" t="n">
        <x:v>22</x:v>
      </x:c>
      <x:c r="P383" s="4" t="str">
        <x:v>수집결과 내 집계</x:v>
      </x:c>
      <x:c r="Q383" s="15" t="n">
        <x:v>46269.3444240625</x:v>
      </x:c>
      <x:c r="R383" s="15" t="n">
        <x:v>46269.35299442129</x:v>
      </x:c>
      <x:c r="S383" s="4" t="str">
        <x:v>https://naver.github.io/searchad-apidoc/</x:v>
      </x:c>
      <x:c r="T383" s="4" t="str">
        <x:v>https://developers.naver.com/docs/serviceapi/search/blog/blog.md</x:v>
      </x:c>
      <x:c r="U383" s="4" t="str">
        <x:v>2026-08-05~2026-09-03</x:v>
      </x:c>
      <x:c r="V383" s="4" t="str"/>
    </x:row>
    <x:row r="384" ht="25" customHeight="1">
      <x:c r="A384" s="4" t="str">
        <x:v>K0380</x:v>
      </x:c>
      <x:c r="B384" s="4" t="str">
        <x:v>건강</x:v>
      </x:c>
      <x:c r="C384" s="4" t="n">
        <x:v>80</x:v>
      </x:c>
      <x:c r="D384" s="4" t="str">
        <x:v>LDL콜레스테롤정상수치</x:v>
      </x:c>
      <x:c r="E384" s="4" t="str">
        <x:v>세부 검색어</x:v>
      </x:c>
      <x:c r="F384" s="4" t="n">
        <x:v>460</x:v>
      </x:c>
      <x:c r="G384" s="4" t="n">
        <x:v>2450</x:v>
      </x:c>
      <x:c r="H384" s="13" t="n">
        <x:v>460</x:v>
      </x:c>
      <x:c r="I384" s="13" t="n">
        <x:v>460</x:v>
      </x:c>
      <x:c r="J384" s="13" t="n">
        <x:v>2450</x:v>
      </x:c>
      <x:c r="K384" s="13" t="n">
        <x:v>2450</x:v>
      </x:c>
      <x:c r="L384" s="13" t="n">
        <x:f>H384+J384</x:f>
        <x:v>2910</x:v>
      </x:c>
      <x:c r="M384" s="13" t="n">
        <x:f>I384+K384</x:f>
        <x:v>2910</x:v>
      </x:c>
      <x:c r="N384" s="13" t="n">
        <x:v>2675</x:v>
      </x:c>
      <x:c r="O384" s="13" t="n">
        <x:v>167</x:v>
      </x:c>
      <x:c r="P384" s="4" t="str">
        <x:v>수집결과 내 집계</x:v>
      </x:c>
      <x:c r="Q384" s="15" t="n">
        <x:v>46269.344407453704</x:v>
      </x:c>
      <x:c r="R384" s="15" t="n">
        <x:v>46269.353000891206</x:v>
      </x:c>
      <x:c r="S384" s="4" t="str">
        <x:v>https://naver.github.io/searchad-apidoc/</x:v>
      </x:c>
      <x:c r="T384" s="4" t="str">
        <x:v>https://developers.naver.com/docs/serviceapi/search/blog/blog.md</x:v>
      </x:c>
      <x:c r="U384" s="4" t="str">
        <x:v>2026-08-05~2026-09-03</x:v>
      </x:c>
      <x:c r="V384" s="4" t="str"/>
    </x:row>
    <x:row r="385" ht="25" customHeight="1">
      <x:c r="A385" s="4" t="str">
        <x:v>K0381</x:v>
      </x:c>
      <x:c r="B385" s="4" t="str">
        <x:v>건강</x:v>
      </x:c>
      <x:c r="C385" s="4" t="n">
        <x:v>81</x:v>
      </x:c>
      <x:c r="D385" s="4" t="str">
        <x:v>고지혈증나쁜음식</x:v>
      </x:c>
      <x:c r="E385" s="4" t="str">
        <x:v>세부 검색어</x:v>
      </x:c>
      <x:c r="F385" s="4" t="n">
        <x:v>330</x:v>
      </x:c>
      <x:c r="G385" s="4" t="n">
        <x:v>2330</x:v>
      </x:c>
      <x:c r="H385" s="13" t="n">
        <x:v>330</x:v>
      </x:c>
      <x:c r="I385" s="13" t="n">
        <x:v>330</x:v>
      </x:c>
      <x:c r="J385" s="13" t="n">
        <x:v>2330</x:v>
      </x:c>
      <x:c r="K385" s="13" t="n">
        <x:v>2330</x:v>
      </x:c>
      <x:c r="L385" s="13" t="n">
        <x:f>H385+J385</x:f>
        <x:v>2660</x:v>
      </x:c>
      <x:c r="M385" s="13" t="n">
        <x:f>I385+K385</x:f>
        <x:v>2660</x:v>
      </x:c>
      <x:c r="N385" s="13" t="n">
        <x:v>2617</x:v>
      </x:c>
      <x:c r="O385" s="13" t="n">
        <x:v>98</x:v>
      </x:c>
      <x:c r="P385" s="4" t="str">
        <x:v>수집결과 내 집계</x:v>
      </x:c>
      <x:c r="Q385" s="15" t="n">
        <x:v>46269.344407453704</x:v>
      </x:c>
      <x:c r="R385" s="15" t="n">
        <x:v>46269.352999097224</x:v>
      </x:c>
      <x:c r="S385" s="4" t="str">
        <x:v>https://naver.github.io/searchad-apidoc/</x:v>
      </x:c>
      <x:c r="T385" s="4" t="str">
        <x:v>https://developers.naver.com/docs/serviceapi/search/blog/blog.md</x:v>
      </x:c>
      <x:c r="U385" s="4" t="str">
        <x:v>2026-08-05~2026-09-03</x:v>
      </x:c>
      <x:c r="V385" s="4" t="str"/>
    </x:row>
    <x:row r="386" ht="25" customHeight="1">
      <x:c r="A386" s="4" t="str">
        <x:v>K0382</x:v>
      </x:c>
      <x:c r="B386" s="4" t="str">
        <x:v>건강</x:v>
      </x:c>
      <x:c r="C386" s="4" t="n">
        <x:v>82</x:v>
      </x:c>
      <x:c r="D386" s="4" t="str">
        <x:v>혈액순환에좋은음식</x:v>
      </x:c>
      <x:c r="E386" s="4" t="str">
        <x:v>세부 검색어</x:v>
      </x:c>
      <x:c r="F386" s="4" t="n">
        <x:v>290</x:v>
      </x:c>
      <x:c r="G386" s="4" t="n">
        <x:v>2330</x:v>
      </x:c>
      <x:c r="H386" s="13" t="n">
        <x:v>290</x:v>
      </x:c>
      <x:c r="I386" s="13" t="n">
        <x:v>290</x:v>
      </x:c>
      <x:c r="J386" s="13" t="n">
        <x:v>2330</x:v>
      </x:c>
      <x:c r="K386" s="13" t="n">
        <x:v>2330</x:v>
      </x:c>
      <x:c r="L386" s="13" t="n">
        <x:f>H386+J386</x:f>
        <x:v>2620</x:v>
      </x:c>
      <x:c r="M386" s="13" t="n">
        <x:f>I386+K386</x:f>
        <x:v>2620</x:v>
      </x:c>
      <x:c r="N386" s="13" t="n">
        <x:v>8939</x:v>
      </x:c>
      <x:c r="O386" s="13" t="n">
        <x:v>86</x:v>
      </x:c>
      <x:c r="P386" s="4" t="str">
        <x:v>수집결과 내 집계</x:v>
      </x:c>
      <x:c r="Q386" s="15" t="n">
        <x:v>46269.344407453704</x:v>
      </x:c>
      <x:c r="R386" s="15" t="n">
        <x:v>46269.353004212964</x:v>
      </x:c>
      <x:c r="S386" s="4" t="str">
        <x:v>https://naver.github.io/searchad-apidoc/</x:v>
      </x:c>
      <x:c r="T386" s="4" t="str">
        <x:v>https://developers.naver.com/docs/serviceapi/search/blog/blog.md</x:v>
      </x:c>
      <x:c r="U386" s="4" t="str">
        <x:v>2026-08-05~2026-09-03</x:v>
      </x:c>
      <x:c r="V386" s="4" t="str"/>
    </x:row>
    <x:row r="387" ht="25" customHeight="1">
      <x:c r="A387" s="4" t="str">
        <x:v>K0383</x:v>
      </x:c>
      <x:c r="B387" s="4" t="str">
        <x:v>건강</x:v>
      </x:c>
      <x:c r="C387" s="4" t="n">
        <x:v>83</x:v>
      </x:c>
      <x:c r="D387" s="4" t="str">
        <x:v>혈압낮추는음식</x:v>
      </x:c>
      <x:c r="E387" s="4" t="str">
        <x:v>세부 검색어</x:v>
      </x:c>
      <x:c r="F387" s="4" t="n">
        <x:v>300</x:v>
      </x:c>
      <x:c r="G387" s="4" t="n">
        <x:v>2320</x:v>
      </x:c>
      <x:c r="H387" s="13" t="n">
        <x:v>300</x:v>
      </x:c>
      <x:c r="I387" s="13" t="n">
        <x:v>300</x:v>
      </x:c>
      <x:c r="J387" s="13" t="n">
        <x:v>2320</x:v>
      </x:c>
      <x:c r="K387" s="13" t="n">
        <x:v>2320</x:v>
      </x:c>
      <x:c r="L387" s="13" t="n">
        <x:f>H387+J387</x:f>
        <x:v>2620</x:v>
      </x:c>
      <x:c r="M387" s="13" t="n">
        <x:f>I387+K387</x:f>
        <x:v>2620</x:v>
      </x:c>
      <x:c r="N387" s="13" t="n">
        <x:v>10208</x:v>
      </x:c>
      <x:c r="O387" s="13" t="n">
        <x:v>211</x:v>
      </x:c>
      <x:c r="P387" s="4" t="str">
        <x:v>수집결과 내 집계</x:v>
      </x:c>
      <x:c r="Q387" s="15" t="n">
        <x:v>46269.344407453704</x:v>
      </x:c>
      <x:c r="R387" s="15" t="n">
        <x:v>46269.35301539352</x:v>
      </x:c>
      <x:c r="S387" s="4" t="str">
        <x:v>https://naver.github.io/searchad-apidoc/</x:v>
      </x:c>
      <x:c r="T387" s="4" t="str">
        <x:v>https://developers.naver.com/docs/serviceapi/search/blog/blog.md</x:v>
      </x:c>
      <x:c r="U387" s="4" t="str">
        <x:v>2026-08-05~2026-09-03</x:v>
      </x:c>
      <x:c r="V387" s="4" t="str"/>
    </x:row>
    <x:row r="388" ht="25" customHeight="1">
      <x:c r="A388" s="4" t="str">
        <x:v>K0384</x:v>
      </x:c>
      <x:c r="B388" s="4" t="str">
        <x:v>건강</x:v>
      </x:c>
      <x:c r="C388" s="4" t="n">
        <x:v>84</x:v>
      </x:c>
      <x:c r="D388" s="4" t="str">
        <x:v>빈혈검사</x:v>
      </x:c>
      <x:c r="E388" s="4" t="str">
        <x:v>도구·신청 혼합형</x:v>
      </x:c>
      <x:c r="F388" s="4" t="n">
        <x:v>400</x:v>
      </x:c>
      <x:c r="G388" s="4" t="n">
        <x:v>2160</x:v>
      </x:c>
      <x:c r="H388" s="13" t="n">
        <x:v>400</x:v>
      </x:c>
      <x:c r="I388" s="13" t="n">
        <x:v>400</x:v>
      </x:c>
      <x:c r="J388" s="13" t="n">
        <x:v>2160</x:v>
      </x:c>
      <x:c r="K388" s="13" t="n">
        <x:v>2160</x:v>
      </x:c>
      <x:c r="L388" s="13" t="n">
        <x:f>H388+J388</x:f>
        <x:v>2560</x:v>
      </x:c>
      <x:c r="M388" s="13" t="n">
        <x:f>I388+K388</x:f>
        <x:v>2560</x:v>
      </x:c>
      <x:c r="N388" s="13" t="n">
        <x:v>22764</x:v>
      </x:c>
      <x:c r="O388" s="13" t="n">
        <x:v>524</x:v>
      </x:c>
      <x:c r="P388" s="4" t="str">
        <x:v>수집결과 내 집계</x:v>
      </x:c>
      <x:c r="Q388" s="15" t="n">
        <x:v>46269.344418506946</x:v>
      </x:c>
      <x:c r="R388" s="15" t="n">
        <x:v>46269.35303388889</x:v>
      </x:c>
      <x:c r="S388" s="4" t="str">
        <x:v>https://naver.github.io/searchad-apidoc/</x:v>
      </x:c>
      <x:c r="T388" s="4" t="str">
        <x:v>https://developers.naver.com/docs/serviceapi/search/blog/blog.md</x:v>
      </x:c>
      <x:c r="U388" s="4" t="str">
        <x:v>2026-08-05~2026-09-03</x:v>
      </x:c>
      <x:c r="V388" s="4" t="str"/>
    </x:row>
    <x:row r="389" ht="25" customHeight="1">
      <x:c r="A389" s="4" t="str">
        <x:v>K0385</x:v>
      </x:c>
      <x:c r="B389" s="4" t="str">
        <x:v>건강</x:v>
      </x:c>
      <x:c r="C389" s="4" t="n">
        <x:v>85</x:v>
      </x:c>
      <x:c r="D389" s="4" t="str">
        <x:v>비타민D3효능</x:v>
      </x:c>
      <x:c r="E389" s="4" t="str">
        <x:v>세부 검색어</x:v>
      </x:c>
      <x:c r="F389" s="4" t="n">
        <x:v>260</x:v>
      </x:c>
      <x:c r="G389" s="4" t="n">
        <x:v>2300</x:v>
      </x:c>
      <x:c r="H389" s="13" t="n">
        <x:v>260</x:v>
      </x:c>
      <x:c r="I389" s="13" t="n">
        <x:v>260</x:v>
      </x:c>
      <x:c r="J389" s="13" t="n">
        <x:v>2300</x:v>
      </x:c>
      <x:c r="K389" s="13" t="n">
        <x:v>2300</x:v>
      </x:c>
      <x:c r="L389" s="13" t="n">
        <x:f>H389+J389</x:f>
        <x:v>2560</x:v>
      </x:c>
      <x:c r="M389" s="13" t="n">
        <x:f>I389+K389</x:f>
        <x:v>2560</x:v>
      </x:c>
      <x:c r="N389" s="13" t="n">
        <x:v>1862</x:v>
      </x:c>
      <x:c r="O389" s="13" t="n">
        <x:v>17</x:v>
      </x:c>
      <x:c r="P389" s="4" t="str">
        <x:v>수집결과 내 집계</x:v>
      </x:c>
      <x:c r="Q389" s="15" t="n">
        <x:v>46269.344418506946</x:v>
      </x:c>
      <x:c r="R389" s="15" t="n">
        <x:v>46269.35302030093</x:v>
      </x:c>
      <x:c r="S389" s="4" t="str">
        <x:v>https://naver.github.io/searchad-apidoc/</x:v>
      </x:c>
      <x:c r="T389" s="4" t="str">
        <x:v>https://developers.naver.com/docs/serviceapi/search/blog/blog.md</x:v>
      </x:c>
      <x:c r="U389" s="4" t="str">
        <x:v>2026-08-05~2026-09-03</x:v>
      </x:c>
      <x:c r="V389" s="4" t="str"/>
    </x:row>
    <x:row r="390" ht="25" customHeight="1">
      <x:c r="A390" s="4" t="str">
        <x:v>K0386</x:v>
      </x:c>
      <x:c r="B390" s="4" t="str">
        <x:v>건강</x:v>
      </x:c>
      <x:c r="C390" s="4" t="n">
        <x:v>86</x:v>
      </x:c>
      <x:c r="D390" s="4" t="str">
        <x:v>중성지방낮추는음식</x:v>
      </x:c>
      <x:c r="E390" s="4" t="str">
        <x:v>세부 검색어</x:v>
      </x:c>
      <x:c r="F390" s="4" t="n">
        <x:v>330</x:v>
      </x:c>
      <x:c r="G390" s="4" t="n">
        <x:v>2150</x:v>
      </x:c>
      <x:c r="H390" s="13" t="n">
        <x:v>330</x:v>
      </x:c>
      <x:c r="I390" s="13" t="n">
        <x:v>330</x:v>
      </x:c>
      <x:c r="J390" s="13" t="n">
        <x:v>2150</x:v>
      </x:c>
      <x:c r="K390" s="13" t="n">
        <x:v>2150</x:v>
      </x:c>
      <x:c r="L390" s="13" t="n">
        <x:f>H390+J390</x:f>
        <x:v>2480</x:v>
      </x:c>
      <x:c r="M390" s="13" t="n">
        <x:f>I390+K390</x:f>
        <x:v>2480</x:v>
      </x:c>
      <x:c r="N390" s="13" t="n">
        <x:v>2420</x:v>
      </x:c>
      <x:c r="O390" s="13" t="n">
        <x:v>91</x:v>
      </x:c>
      <x:c r="P390" s="4" t="str">
        <x:v>수집결과 내 집계</x:v>
      </x:c>
      <x:c r="Q390" s="15" t="n">
        <x:v>46269.344407453704</x:v>
      </x:c>
      <x:c r="R390" s="15" t="n">
        <x:v>46269.35302380787</x:v>
      </x:c>
      <x:c r="S390" s="4" t="str">
        <x:v>https://naver.github.io/searchad-apidoc/</x:v>
      </x:c>
      <x:c r="T390" s="4" t="str">
        <x:v>https://developers.naver.com/docs/serviceapi/search/blog/blog.md</x:v>
      </x:c>
      <x:c r="U390" s="4" t="str">
        <x:v>2026-08-05~2026-09-03</x:v>
      </x:c>
      <x:c r="V390" s="4" t="str"/>
    </x:row>
    <x:row r="391" ht="25" customHeight="1">
      <x:c r="A391" s="4" t="str">
        <x:v>K0387</x:v>
      </x:c>
      <x:c r="B391" s="4" t="str">
        <x:v>건강</x:v>
      </x:c>
      <x:c r="C391" s="4" t="n">
        <x:v>87</x:v>
      </x:c>
      <x:c r="D391" s="4" t="str">
        <x:v>수면무호흡증증상</x:v>
      </x:c>
      <x:c r="E391" s="4" t="str">
        <x:v>세부 검색어</x:v>
      </x:c>
      <x:c r="F391" s="4" t="n">
        <x:v>340</x:v>
      </x:c>
      <x:c r="G391" s="4" t="n">
        <x:v>2140</x:v>
      </x:c>
      <x:c r="H391" s="13" t="n">
        <x:v>340</x:v>
      </x:c>
      <x:c r="I391" s="13" t="n">
        <x:v>340</x:v>
      </x:c>
      <x:c r="J391" s="13" t="n">
        <x:v>2140</x:v>
      </x:c>
      <x:c r="K391" s="13" t="n">
        <x:v>2140</x:v>
      </x:c>
      <x:c r="L391" s="13" t="n">
        <x:f>H391+J391</x:f>
        <x:v>2480</x:v>
      </x:c>
      <x:c r="M391" s="13" t="n">
        <x:f>I391+K391</x:f>
        <x:v>2480</x:v>
      </x:c>
      <x:c r="N391" s="13" t="n">
        <x:v>11711</x:v>
      </x:c>
      <x:c r="O391" s="13" t="n">
        <x:v>270</x:v>
      </x:c>
      <x:c r="P391" s="4" t="str">
        <x:v>수집결과 내 집계</x:v>
      </x:c>
      <x:c r="Q391" s="15" t="n">
        <x:v>46269.34441363426</x:v>
      </x:c>
      <x:c r="R391" s="15" t="n">
        <x:v>46269.35303387731</x:v>
      </x:c>
      <x:c r="S391" s="4" t="str">
        <x:v>https://naver.github.io/searchad-apidoc/</x:v>
      </x:c>
      <x:c r="T391" s="4" t="str">
        <x:v>https://developers.naver.com/docs/serviceapi/search/blog/blog.md</x:v>
      </x:c>
      <x:c r="U391" s="4" t="str">
        <x:v>2026-08-05~2026-09-03</x:v>
      </x:c>
      <x:c r="V391" s="4" t="str"/>
    </x:row>
    <x:row r="392" ht="25" customHeight="1">
      <x:c r="A392" s="4" t="str">
        <x:v>K0388</x:v>
      </x:c>
      <x:c r="B392" s="4" t="str">
        <x:v>건강</x:v>
      </x:c>
      <x:c r="C392" s="4" t="n">
        <x:v>88</x:v>
      </x:c>
      <x:c r="D392" s="4" t="str">
        <x:v>허리디스크초기증상</x:v>
      </x:c>
      <x:c r="E392" s="4" t="str">
        <x:v>세부 검색어</x:v>
      </x:c>
      <x:c r="F392" s="4" t="n">
        <x:v>380</x:v>
      </x:c>
      <x:c r="G392" s="4" t="n">
        <x:v>2040</x:v>
      </x:c>
      <x:c r="H392" s="13" t="n">
        <x:v>380</x:v>
      </x:c>
      <x:c r="I392" s="13" t="n">
        <x:v>380</x:v>
      </x:c>
      <x:c r="J392" s="13" t="n">
        <x:v>2040</x:v>
      </x:c>
      <x:c r="K392" s="13" t="n">
        <x:v>2040</x:v>
      </x:c>
      <x:c r="L392" s="13" t="n">
        <x:f>H392+J392</x:f>
        <x:v>2420</x:v>
      </x:c>
      <x:c r="M392" s="13" t="n">
        <x:f>I392+K392</x:f>
        <x:v>2420</x:v>
      </x:c>
      <x:c r="N392" s="13" t="n">
        <x:v>10248</x:v>
      </x:c>
      <x:c r="O392" s="13" t="n">
        <x:v>302</x:v>
      </x:c>
      <x:c r="P392" s="4" t="str">
        <x:v>수집결과 내 집계</x:v>
      </x:c>
      <x:c r="Q392" s="15" t="n">
        <x:v>46269.3444240625</x:v>
      </x:c>
      <x:c r="R392" s="15" t="n">
        <x:v>46269.353042002316</x:v>
      </x:c>
      <x:c r="S392" s="4" t="str">
        <x:v>https://naver.github.io/searchad-apidoc/</x:v>
      </x:c>
      <x:c r="T392" s="4" t="str">
        <x:v>https://developers.naver.com/docs/serviceapi/search/blog/blog.md</x:v>
      </x:c>
      <x:c r="U392" s="4" t="str">
        <x:v>2026-08-05~2026-09-03</x:v>
      </x:c>
      <x:c r="V392" s="4" t="str"/>
    </x:row>
    <x:row r="393" ht="25" customHeight="1">
      <x:c r="A393" s="4" t="str">
        <x:v>K0389</x:v>
      </x:c>
      <x:c r="B393" s="4" t="str">
        <x:v>건강</x:v>
      </x:c>
      <x:c r="C393" s="4" t="n">
        <x:v>89</x:v>
      </x:c>
      <x:c r="D393" s="4" t="str">
        <x:v>허리디스크에좋은운동</x:v>
      </x:c>
      <x:c r="E393" s="4" t="str">
        <x:v>세부 검색어</x:v>
      </x:c>
      <x:c r="F393" s="4" t="n">
        <x:v>370</x:v>
      </x:c>
      <x:c r="G393" s="4" t="n">
        <x:v>2050</x:v>
      </x:c>
      <x:c r="H393" s="13" t="n">
        <x:v>370</x:v>
      </x:c>
      <x:c r="I393" s="13" t="n">
        <x:v>370</x:v>
      </x:c>
      <x:c r="J393" s="13" t="n">
        <x:v>2050</x:v>
      </x:c>
      <x:c r="K393" s="13" t="n">
        <x:v>2050</x:v>
      </x:c>
      <x:c r="L393" s="13" t="n">
        <x:f>H393+J393</x:f>
        <x:v>2420</x:v>
      </x:c>
      <x:c r="M393" s="13" t="n">
        <x:f>I393+K393</x:f>
        <x:v>2420</x:v>
      </x:c>
      <x:c r="N393" s="13" t="n">
        <x:v>7371</x:v>
      </x:c>
      <x:c r="O393" s="13" t="n">
        <x:v>73</x:v>
      </x:c>
      <x:c r="P393" s="4" t="str">
        <x:v>수집결과 내 집계</x:v>
      </x:c>
      <x:c r="Q393" s="15" t="n">
        <x:v>46269.3444240625</x:v>
      </x:c>
      <x:c r="R393" s="15" t="n">
        <x:v>46269.353038946756</x:v>
      </x:c>
      <x:c r="S393" s="4" t="str">
        <x:v>https://naver.github.io/searchad-apidoc/</x:v>
      </x:c>
      <x:c r="T393" s="4" t="str">
        <x:v>https://developers.naver.com/docs/serviceapi/search/blog/blog.md</x:v>
      </x:c>
      <x:c r="U393" s="4" t="str">
        <x:v>2026-08-05~2026-09-03</x:v>
      </x:c>
      <x:c r="V393" s="4" t="str"/>
    </x:row>
    <x:row r="394" ht="25" customHeight="1">
      <x:c r="A394" s="4" t="str">
        <x:v>K0390</x:v>
      </x:c>
      <x:c r="B394" s="4" t="str">
        <x:v>건강</x:v>
      </x:c>
      <x:c r="C394" s="4" t="n">
        <x:v>90</x:v>
      </x:c>
      <x:c r="D394" s="4" t="str">
        <x:v>허리디스크원인</x:v>
      </x:c>
      <x:c r="E394" s="4" t="str">
        <x:v>세부 검색어</x:v>
      </x:c>
      <x:c r="F394" s="4" t="n">
        <x:v>280</x:v>
      </x:c>
      <x:c r="G394" s="4" t="n">
        <x:v>2120</x:v>
      </x:c>
      <x:c r="H394" s="13" t="n">
        <x:v>280</x:v>
      </x:c>
      <x:c r="I394" s="13" t="n">
        <x:v>280</x:v>
      </x:c>
      <x:c r="J394" s="13" t="n">
        <x:v>2120</x:v>
      </x:c>
      <x:c r="K394" s="13" t="n">
        <x:v>2120</x:v>
      </x:c>
      <x:c r="L394" s="13" t="n">
        <x:f>H394+J394</x:f>
        <x:v>2400</x:v>
      </x:c>
      <x:c r="M394" s="13" t="n">
        <x:f>I394+K394</x:f>
        <x:v>2400</x:v>
      </x:c>
      <x:c r="N394" s="13" t="n">
        <x:v>70150</x:v>
      </x:c>
      <x:c r="O394" s="13" t="n">
        <x:v>987</x:v>
      </x:c>
      <x:c r="P394" s="4" t="str">
        <x:v>이상(하한)</x:v>
      </x:c>
      <x:c r="Q394" s="15" t="n">
        <x:v>46269.3444240625</x:v>
      </x:c>
      <x:c r="R394" s="15" t="n">
        <x:v>46269.353095300925</x:v>
      </x:c>
      <x:c r="S394" s="4" t="str">
        <x:v>https://naver.github.io/searchad-apidoc/</x:v>
      </x:c>
      <x:c r="T394" s="4" t="str">
        <x:v>https://developers.naver.com/docs/serviceapi/search/blog/blog.md</x:v>
      </x:c>
      <x:c r="U394" s="4" t="str">
        <x:v>2026-08-05~2026-09-03</x:v>
      </x:c>
      <x:c r="V394" s="4" t="str"/>
    </x:row>
    <x:row r="395" ht="25" customHeight="1">
      <x:c r="A395" s="4" t="str">
        <x:v>K0391</x:v>
      </x:c>
      <x:c r="B395" s="4" t="str">
        <x:v>건강</x:v>
      </x:c>
      <x:c r="C395" s="4" t="n">
        <x:v>91</x:v>
      </x:c>
      <x:c r="D395" s="4" t="str">
        <x:v>마그네슘부족</x:v>
      </x:c>
      <x:c r="E395" s="4" t="str">
        <x:v>세부 검색어</x:v>
      </x:c>
      <x:c r="F395" s="4" t="n">
        <x:v>320</x:v>
      </x:c>
      <x:c r="G395" s="4" t="n">
        <x:v>1980</x:v>
      </x:c>
      <x:c r="H395" s="13" t="n">
        <x:v>320</x:v>
      </x:c>
      <x:c r="I395" s="13" t="n">
        <x:v>320</x:v>
      </x:c>
      <x:c r="J395" s="13" t="n">
        <x:v>1980</x:v>
      </x:c>
      <x:c r="K395" s="13" t="n">
        <x:v>1980</x:v>
      </x:c>
      <x:c r="L395" s="13" t="n">
        <x:f>H395+J395</x:f>
        <x:v>2300</x:v>
      </x:c>
      <x:c r="M395" s="13" t="n">
        <x:f>I395+K395</x:f>
        <x:v>2300</x:v>
      </x:c>
      <x:c r="N395" s="13" t="n">
        <x:v>37465</x:v>
      </x:c>
      <x:c r="O395" s="13" t="n">
        <x:v>985</x:v>
      </x:c>
      <x:c r="P395" s="4" t="str">
        <x:v>이상(하한)</x:v>
      </x:c>
      <x:c r="Q395" s="15" t="n">
        <x:v>46269.344418506946</x:v>
      </x:c>
      <x:c r="R395" s="15" t="n">
        <x:v>46269.35309671296</x:v>
      </x:c>
      <x:c r="S395" s="4" t="str">
        <x:v>https://naver.github.io/searchad-apidoc/</x:v>
      </x:c>
      <x:c r="T395" s="4" t="str">
        <x:v>https://developers.naver.com/docs/serviceapi/search/blog/blog.md</x:v>
      </x:c>
      <x:c r="U395" s="4" t="str">
        <x:v>2026-08-05~2026-09-03</x:v>
      </x:c>
      <x:c r="V395" s="4" t="str"/>
    </x:row>
    <x:row r="396" ht="25" customHeight="1">
      <x:c r="A396" s="4" t="str">
        <x:v>K0392</x:v>
      </x:c>
      <x:c r="B396" s="4" t="str">
        <x:v>건강</x:v>
      </x:c>
      <x:c r="C396" s="4" t="n">
        <x:v>92</x:v>
      </x:c>
      <x:c r="D396" s="4" t="str">
        <x:v>비타민D정상수치</x:v>
      </x:c>
      <x:c r="E396" s="4" t="str">
        <x:v>세부 검색어</x:v>
      </x:c>
      <x:c r="F396" s="4" t="n">
        <x:v>400</x:v>
      </x:c>
      <x:c r="G396" s="4" t="n">
        <x:v>1890</x:v>
      </x:c>
      <x:c r="H396" s="13" t="n">
        <x:v>400</x:v>
      </x:c>
      <x:c r="I396" s="13" t="n">
        <x:v>400</x:v>
      </x:c>
      <x:c r="J396" s="13" t="n">
        <x:v>1890</x:v>
      </x:c>
      <x:c r="K396" s="13" t="n">
        <x:v>1890</x:v>
      </x:c>
      <x:c r="L396" s="13" t="n">
        <x:f>H396+J396</x:f>
        <x:v>2290</x:v>
      </x:c>
      <x:c r="M396" s="13" t="n">
        <x:f>I396+K396</x:f>
        <x:v>2290</x:v>
      </x:c>
      <x:c r="N396" s="13" t="n">
        <x:v>1531</x:v>
      </x:c>
      <x:c r="O396" s="13" t="n">
        <x:v>36</x:v>
      </x:c>
      <x:c r="P396" s="4" t="str">
        <x:v>수집결과 내 집계</x:v>
      </x:c>
      <x:c r="Q396" s="15" t="n">
        <x:v>46269.344418506946</x:v>
      </x:c>
      <x:c r="R396" s="15" t="n">
        <x:v>46269.35304696759</x:v>
      </x:c>
      <x:c r="S396" s="4" t="str">
        <x:v>https://naver.github.io/searchad-apidoc/</x:v>
      </x:c>
      <x:c r="T396" s="4" t="str">
        <x:v>https://developers.naver.com/docs/serviceapi/search/blog/blog.md</x:v>
      </x:c>
      <x:c r="U396" s="4" t="str">
        <x:v>2026-08-05~2026-09-03</x:v>
      </x:c>
      <x:c r="V396" s="4" t="str"/>
    </x:row>
    <x:row r="397" ht="25" customHeight="1">
      <x:c r="A397" s="4" t="str">
        <x:v>K0393</x:v>
      </x:c>
      <x:c r="B397" s="4" t="str">
        <x:v>건강</x:v>
      </x:c>
      <x:c r="C397" s="4" t="n">
        <x:v>93</x:v>
      </x:c>
      <x:c r="D397" s="4" t="str">
        <x:v>고지혈증에좋은음식</x:v>
      </x:c>
      <x:c r="E397" s="4" t="str">
        <x:v>세부 검색어</x:v>
      </x:c>
      <x:c r="F397" s="4" t="n">
        <x:v>330</x:v>
      </x:c>
      <x:c r="G397" s="4" t="n">
        <x:v>1900</x:v>
      </x:c>
      <x:c r="H397" s="13" t="n">
        <x:v>330</x:v>
      </x:c>
      <x:c r="I397" s="13" t="n">
        <x:v>330</x:v>
      </x:c>
      <x:c r="J397" s="13" t="n">
        <x:v>1900</x:v>
      </x:c>
      <x:c r="K397" s="13" t="n">
        <x:v>1900</x:v>
      </x:c>
      <x:c r="L397" s="13" t="n">
        <x:f>H397+J397</x:f>
        <x:v>2230</x:v>
      </x:c>
      <x:c r="M397" s="13" t="n">
        <x:f>I397+K397</x:f>
        <x:v>2230</x:v>
      </x:c>
      <x:c r="N397" s="13" t="n">
        <x:v>13457</x:v>
      </x:c>
      <x:c r="O397" s="13" t="n">
        <x:v>466</x:v>
      </x:c>
      <x:c r="P397" s="4" t="str">
        <x:v>수집결과 내 집계</x:v>
      </x:c>
      <x:c r="Q397" s="15" t="n">
        <x:v>46269.344407453704</x:v>
      </x:c>
      <x:c r="R397" s="15" t="n">
        <x:v>46269.35307070602</x:v>
      </x:c>
      <x:c r="S397" s="4" t="str">
        <x:v>https://naver.github.io/searchad-apidoc/</x:v>
      </x:c>
      <x:c r="T397" s="4" t="str">
        <x:v>https://developers.naver.com/docs/serviceapi/search/blog/blog.md</x:v>
      </x:c>
      <x:c r="U397" s="4" t="str">
        <x:v>2026-08-05~2026-09-03</x:v>
      </x:c>
      <x:c r="V397" s="4" t="str"/>
    </x:row>
    <x:row r="398" ht="25" customHeight="1">
      <x:c r="A398" s="4" t="str">
        <x:v>K0394</x:v>
      </x:c>
      <x:c r="B398" s="4" t="str">
        <x:v>건강</x:v>
      </x:c>
      <x:c r="C398" s="4" t="n">
        <x:v>94</x:v>
      </x:c>
      <x:c r="D398" s="4" t="str">
        <x:v>허리견인치료</x:v>
      </x:c>
      <x:c r="E398" s="4" t="str">
        <x:v>세부 검색어</x:v>
      </x:c>
      <x:c r="F398" s="4" t="n">
        <x:v>200</x:v>
      </x:c>
      <x:c r="G398" s="4" t="n">
        <x:v>1800</x:v>
      </x:c>
      <x:c r="H398" s="13" t="n">
        <x:v>200</x:v>
      </x:c>
      <x:c r="I398" s="13" t="n">
        <x:v>200</x:v>
      </x:c>
      <x:c r="J398" s="13" t="n">
        <x:v>1800</x:v>
      </x:c>
      <x:c r="K398" s="13" t="n">
        <x:v>1800</x:v>
      </x:c>
      <x:c r="L398" s="13" t="n">
        <x:f>H398+J398</x:f>
        <x:v>2000</x:v>
      </x:c>
      <x:c r="M398" s="13" t="n">
        <x:f>I398+K398</x:f>
        <x:v>2000</x:v>
      </x:c>
      <x:c r="N398" s="13" t="n">
        <x:v>1599</x:v>
      </x:c>
      <x:c r="O398" s="13" t="n">
        <x:v>61</x:v>
      </x:c>
      <x:c r="P398" s="4" t="str">
        <x:v>수집결과 내 집계</x:v>
      </x:c>
      <x:c r="Q398" s="15" t="n">
        <x:v>46269.3444240625</x:v>
      </x:c>
      <x:c r="R398" s="15" t="n">
        <x:v>46269.35307578704</x:v>
      </x:c>
      <x:c r="S398" s="4" t="str">
        <x:v>https://naver.github.io/searchad-apidoc/</x:v>
      </x:c>
      <x:c r="T398" s="4" t="str">
        <x:v>https://developers.naver.com/docs/serviceapi/search/blog/blog.md</x:v>
      </x:c>
      <x:c r="U398" s="4" t="str">
        <x:v>2026-08-05~2026-09-03</x:v>
      </x:c>
      <x:c r="V398" s="4" t="str"/>
    </x:row>
    <x:row r="399" ht="25" customHeight="1">
      <x:c r="A399" s="4" t="str">
        <x:v>K0395</x:v>
      </x:c>
      <x:c r="B399" s="4" t="str">
        <x:v>건강</x:v>
      </x:c>
      <x:c r="C399" s="4" t="n">
        <x:v>95</x:v>
      </x:c>
      <x:c r="D399" s="4" t="str">
        <x:v>간수치높은이유</x:v>
      </x:c>
      <x:c r="E399" s="4" t="str">
        <x:v>세부 검색어</x:v>
      </x:c>
      <x:c r="F399" s="4" t="n">
        <x:v>200</x:v>
      </x:c>
      <x:c r="G399" s="4" t="n">
        <x:v>1240</x:v>
      </x:c>
      <x:c r="H399" s="13" t="n">
        <x:v>200</x:v>
      </x:c>
      <x:c r="I399" s="13" t="n">
        <x:v>200</x:v>
      </x:c>
      <x:c r="J399" s="13" t="n">
        <x:v>1240</x:v>
      </x:c>
      <x:c r="K399" s="13" t="n">
        <x:v>1240</x:v>
      </x:c>
      <x:c r="L399" s="13" t="n">
        <x:f>H399+J399</x:f>
        <x:v>1440</x:v>
      </x:c>
      <x:c r="M399" s="13" t="n">
        <x:f>I399+K399</x:f>
        <x:v>1440</x:v>
      </x:c>
      <x:c r="N399" s="13" t="n">
        <x:v>3935</x:v>
      </x:c>
      <x:c r="O399" s="13" t="n">
        <x:v>89</x:v>
      </x:c>
      <x:c r="P399" s="4" t="str">
        <x:v>수집결과 내 집계</x:v>
      </x:c>
      <x:c r="Q399" s="15" t="n">
        <x:v>46269.3444028588</x:v>
      </x:c>
      <x:c r="R399" s="15" t="n">
        <x:v>46269.35308068287</x:v>
      </x:c>
      <x:c r="S399" s="4" t="str">
        <x:v>https://naver.github.io/searchad-apidoc/</x:v>
      </x:c>
      <x:c r="T399" s="4" t="str">
        <x:v>https://developers.naver.com/docs/serviceapi/search/blog/blog.md</x:v>
      </x:c>
      <x:c r="U399" s="4" t="str">
        <x:v>2026-08-05~2026-09-03</x:v>
      </x:c>
      <x:c r="V399" s="4" t="str">
        <x:v>간수치 높은 이유</x:v>
      </x:c>
    </x:row>
    <x:row r="400" ht="25" customHeight="1">
      <x:c r="A400" s="4" t="str">
        <x:v>K0396</x:v>
      </x:c>
      <x:c r="B400" s="4" t="str">
        <x:v>건강</x:v>
      </x:c>
      <x:c r="C400" s="4" t="n">
        <x:v>96</x:v>
      </x:c>
      <x:c r="D400" s="4" t="str">
        <x:v>아침공복에좋은음식</x:v>
      </x:c>
      <x:c r="E400" s="4" t="str">
        <x:v>세부 검색어</x:v>
      </x:c>
      <x:c r="F400" s="4" t="n">
        <x:v>70</x:v>
      </x:c>
      <x:c r="G400" s="4" t="n">
        <x:v>830</x:v>
      </x:c>
      <x:c r="H400" s="13" t="n">
        <x:v>70</x:v>
      </x:c>
      <x:c r="I400" s="13" t="n">
        <x:v>70</x:v>
      </x:c>
      <x:c r="J400" s="13" t="n">
        <x:v>830</x:v>
      </x:c>
      <x:c r="K400" s="13" t="n">
        <x:v>830</x:v>
      </x:c>
      <x:c r="L400" s="13" t="n">
        <x:f>H400+J400</x:f>
        <x:v>900</x:v>
      </x:c>
      <x:c r="M400" s="13" t="n">
        <x:f>I400+K400</x:f>
        <x:v>900</x:v>
      </x:c>
      <x:c r="N400" s="13" t="n">
        <x:v>7709</x:v>
      </x:c>
      <x:c r="O400" s="13" t="n">
        <x:v>228</x:v>
      </x:c>
      <x:c r="P400" s="4" t="str">
        <x:v>수집결과 내 집계</x:v>
      </x:c>
      <x:c r="Q400" s="15" t="n">
        <x:v>46269.3444028588</x:v>
      </x:c>
      <x:c r="R400" s="15" t="n">
        <x:v>46269.353094479164</x:v>
      </x:c>
      <x:c r="S400" s="4" t="str">
        <x:v>https://naver.github.io/searchad-apidoc/</x:v>
      </x:c>
      <x:c r="T400" s="4" t="str">
        <x:v>https://developers.naver.com/docs/serviceapi/search/blog/blog.md</x:v>
      </x:c>
      <x:c r="U400" s="4" t="str">
        <x:v>2026-08-05~2026-09-03</x:v>
      </x:c>
      <x:c r="V400" s="4" t="str">
        <x:v>아침 공복에 좋은 음식</x:v>
      </x:c>
    </x:row>
    <x:row r="401" ht="25" customHeight="1">
      <x:c r="A401" s="4" t="str">
        <x:v>K0397</x:v>
      </x:c>
      <x:c r="B401" s="4" t="str">
        <x:v>건강</x:v>
      </x:c>
      <x:c r="C401" s="4" t="n">
        <x:v>97</x:v>
      </x:c>
      <x:c r="D401" s="4" t="str">
        <x:v>혈압낮추는방법</x:v>
      </x:c>
      <x:c r="E401" s="4" t="str">
        <x:v>세부 검색어</x:v>
      </x:c>
      <x:c r="F401" s="4" t="n">
        <x:v>190</x:v>
      </x:c>
      <x:c r="G401" s="4" t="n">
        <x:v>550</x:v>
      </x:c>
      <x:c r="H401" s="13" t="n">
        <x:v>190</x:v>
      </x:c>
      <x:c r="I401" s="13" t="n">
        <x:v>190</x:v>
      </x:c>
      <x:c r="J401" s="13" t="n">
        <x:v>550</x:v>
      </x:c>
      <x:c r="K401" s="13" t="n">
        <x:v>550</x:v>
      </x:c>
      <x:c r="L401" s="13" t="n">
        <x:f>H401+J401</x:f>
        <x:v>740</x:v>
      </x:c>
      <x:c r="M401" s="13" t="n">
        <x:f>I401+K401</x:f>
        <x:v>740</x:v>
      </x:c>
      <x:c r="N401" s="13" t="n">
        <x:v>14769</x:v>
      </x:c>
      <x:c r="O401" s="13" t="n">
        <x:v>228</x:v>
      </x:c>
      <x:c r="P401" s="4" t="str">
        <x:v>수집결과 내 집계</x:v>
      </x:c>
      <x:c r="Q401" s="15" t="n">
        <x:v>46269.344407453704</x:v>
      </x:c>
      <x:c r="R401" s="15" t="n">
        <x:v>46269.35310863426</x:v>
      </x:c>
      <x:c r="S401" s="4" t="str">
        <x:v>https://naver.github.io/searchad-apidoc/</x:v>
      </x:c>
      <x:c r="T401" s="4" t="str">
        <x:v>https://developers.naver.com/docs/serviceapi/search/blog/blog.md</x:v>
      </x:c>
      <x:c r="U401" s="4" t="str">
        <x:v>2026-08-05~2026-09-03</x:v>
      </x:c>
      <x:c r="V401" s="4" t="str">
        <x:v>혈압 낮추는 방법</x:v>
      </x:c>
    </x:row>
    <x:row r="402" ht="25" customHeight="1">
      <x:c r="A402" s="4" t="str">
        <x:v>K0398</x:v>
      </x:c>
      <x:c r="B402" s="4" t="str">
        <x:v>건강</x:v>
      </x:c>
      <x:c r="C402" s="4" t="n">
        <x:v>98</x:v>
      </x:c>
      <x:c r="D402" s="4" t="str">
        <x:v>물많이마시면좋은점</x:v>
      </x:c>
      <x:c r="E402" s="4" t="str">
        <x:v>세부 검색어</x:v>
      </x:c>
      <x:c r="F402" s="4" t="n">
        <x:v>90</x:v>
      </x:c>
      <x:c r="G402" s="4" t="n">
        <x:v>290</x:v>
      </x:c>
      <x:c r="H402" s="13" t="n">
        <x:v>90</x:v>
      </x:c>
      <x:c r="I402" s="13" t="n">
        <x:v>90</x:v>
      </x:c>
      <x:c r="J402" s="13" t="n">
        <x:v>290</x:v>
      </x:c>
      <x:c r="K402" s="13" t="n">
        <x:v>290</x:v>
      </x:c>
      <x:c r="L402" s="13" t="n">
        <x:f>H402+J402</x:f>
        <x:v>380</x:v>
      </x:c>
      <x:c r="M402" s="13" t="n">
        <x:f>I402+K402</x:f>
        <x:v>380</x:v>
      </x:c>
      <x:c r="N402" s="13" t="n">
        <x:v>1612</x:v>
      </x:c>
      <x:c r="O402" s="13" t="n">
        <x:v>12</x:v>
      </x:c>
      <x:c r="P402" s="4" t="str">
        <x:v>수집결과 내 집계</x:v>
      </x:c>
      <x:c r="Q402" s="15" t="n">
        <x:v>46269.3444028588</x:v>
      </x:c>
      <x:c r="R402" s="15" t="n">
        <x:v>46269.35309994213</x:v>
      </x:c>
      <x:c r="S402" s="4" t="str">
        <x:v>https://naver.github.io/searchad-apidoc/</x:v>
      </x:c>
      <x:c r="T402" s="4" t="str">
        <x:v>https://developers.naver.com/docs/serviceapi/search/blog/blog.md</x:v>
      </x:c>
      <x:c r="U402" s="4" t="str">
        <x:v>2026-08-05~2026-09-03</x:v>
      </x:c>
      <x:c r="V402" s="4" t="str">
        <x:v>물 많이 마시면 좋은점</x:v>
      </x:c>
    </x:row>
    <x:row r="403" ht="25" customHeight="1">
      <x:c r="A403" s="4" t="str">
        <x:v>K0399</x:v>
      </x:c>
      <x:c r="B403" s="4" t="str">
        <x:v>건강</x:v>
      </x:c>
      <x:c r="C403" s="4" t="n">
        <x:v>99</x:v>
      </x:c>
      <x:c r="D403" s="4" t="str">
        <x:v>공복혈당낮추는방법</x:v>
      </x:c>
      <x:c r="E403" s="4" t="str">
        <x:v>세부 검색어</x:v>
      </x:c>
      <x:c r="F403" s="4" t="n">
        <x:v>60</x:v>
      </x:c>
      <x:c r="G403" s="4" t="n">
        <x:v>280</x:v>
      </x:c>
      <x:c r="H403" s="13" t="n">
        <x:v>60</x:v>
      </x:c>
      <x:c r="I403" s="13" t="n">
        <x:v>60</x:v>
      </x:c>
      <x:c r="J403" s="13" t="n">
        <x:v>280</x:v>
      </x:c>
      <x:c r="K403" s="13" t="n">
        <x:v>280</x:v>
      </x:c>
      <x:c r="L403" s="13" t="n">
        <x:f>H403+J403</x:f>
        <x:v>340</x:v>
      </x:c>
      <x:c r="M403" s="13" t="n">
        <x:f>I403+K403</x:f>
        <x:v>340</x:v>
      </x:c>
      <x:c r="N403" s="13" t="n">
        <x:v>2235</x:v>
      </x:c>
      <x:c r="O403" s="13" t="n">
        <x:v>89</x:v>
      </x:c>
      <x:c r="P403" s="4" t="str">
        <x:v>수집결과 내 집계</x:v>
      </x:c>
      <x:c r="Q403" s="15" t="n">
        <x:v>46269.3444028588</x:v>
      </x:c>
      <x:c r="R403" s="15" t="n">
        <x:v>46269.35310152778</x:v>
      </x:c>
      <x:c r="S403" s="4" t="str">
        <x:v>https://naver.github.io/searchad-apidoc/</x:v>
      </x:c>
      <x:c r="T403" s="4" t="str">
        <x:v>https://developers.naver.com/docs/serviceapi/search/blog/blog.md</x:v>
      </x:c>
      <x:c r="U403" s="4" t="str">
        <x:v>2026-08-05~2026-09-03</x:v>
      </x:c>
      <x:c r="V403" s="4" t="str">
        <x:v>공복혈당 낮추는 방법</x:v>
      </x:c>
    </x:row>
    <x:row r="404" ht="25" customHeight="1">
      <x:c r="A404" s="4" t="str">
        <x:v>K0400</x:v>
      </x:c>
      <x:c r="B404" s="4" t="str">
        <x:v>건강</x:v>
      </x:c>
      <x:c r="C404" s="4" t="n">
        <x:v>100</x:v>
      </x:c>
      <x:c r="D404" s="4" t="str">
        <x:v>중성지방낮추는방법</x:v>
      </x:c>
      <x:c r="E404" s="4" t="str">
        <x:v>세부 검색어</x:v>
      </x:c>
      <x:c r="F404" s="4" t="n">
        <x:v>30</x:v>
      </x:c>
      <x:c r="G404" s="4" t="n">
        <x:v>90</x:v>
      </x:c>
      <x:c r="H404" s="13" t="n">
        <x:v>30</x:v>
      </x:c>
      <x:c r="I404" s="13" t="n">
        <x:v>30</x:v>
      </x:c>
      <x:c r="J404" s="13" t="n">
        <x:v>90</x:v>
      </x:c>
      <x:c r="K404" s="13" t="n">
        <x:v>90</x:v>
      </x:c>
      <x:c r="L404" s="13" t="n">
        <x:f>H404+J404</x:f>
        <x:v>120</x:v>
      </x:c>
      <x:c r="M404" s="13" t="n">
        <x:f>I404+K404</x:f>
        <x:v>120</x:v>
      </x:c>
      <x:c r="N404" s="13" t="n">
        <x:v>2020</x:v>
      </x:c>
      <x:c r="O404" s="13" t="n">
        <x:v>56</x:v>
      </x:c>
      <x:c r="P404" s="4" t="str">
        <x:v>수집결과 내 집계</x:v>
      </x:c>
      <x:c r="Q404" s="15" t="n">
        <x:v>46269.344397685185</x:v>
      </x:c>
      <x:c r="R404" s="15" t="n">
        <x:v>46269.35310461806</x:v>
      </x:c>
      <x:c r="S404" s="4" t="str">
        <x:v>https://naver.github.io/searchad-apidoc/</x:v>
      </x:c>
      <x:c r="T404" s="4" t="str">
        <x:v>https://developers.naver.com/docs/serviceapi/search/blog/blog.md</x:v>
      </x:c>
      <x:c r="U404" s="4" t="str">
        <x:v>2026-08-05~2026-09-03</x:v>
      </x:c>
      <x:c r="V404" s="4" t="str">
        <x:v>중성지방 낮추는 방법</x:v>
      </x:c>
    </x:row>
    <x:row r="405" ht="25" customHeight="1">
      <x:c r="A405" s="4" t="str">
        <x:v>K0401</x:v>
      </x:c>
      <x:c r="B405" s="4" t="str">
        <x:v>여행</x:v>
      </x:c>
      <x:c r="C405" s="4" t="n">
        <x:v>1</x:v>
      </x:c>
      <x:c r="D405" s="4" t="str">
        <x:v>인천공항주차장</x:v>
      </x:c>
      <x:c r="E405" s="4" t="str">
        <x:v>세부 검색어</x:v>
      </x:c>
      <x:c r="F405" s="4" t="n">
        <x:v>13200</x:v>
      </x:c>
      <x:c r="G405" s="4" t="n">
        <x:v>71400</x:v>
      </x:c>
      <x:c r="H405" s="13" t="n">
        <x:v>13200</x:v>
      </x:c>
      <x:c r="I405" s="13" t="n">
        <x:v>13200</x:v>
      </x:c>
      <x:c r="J405" s="13" t="n">
        <x:v>71400</x:v>
      </x:c>
      <x:c r="K405" s="13" t="n">
        <x:v>71400</x:v>
      </x:c>
      <x:c r="L405" s="13" t="n">
        <x:f>H405+J405</x:f>
        <x:v>84600</x:v>
      </x:c>
      <x:c r="M405" s="13" t="n">
        <x:f>I405+K405</x:f>
        <x:v>84600</x:v>
      </x:c>
      <x:c r="N405" s="13" t="n">
        <x:v>78773</x:v>
      </x:c>
      <x:c r="O405" s="13" t="n">
        <x:v>941</x:v>
      </x:c>
      <x:c r="P405" s="4" t="str">
        <x:v>이상(하한)</x:v>
      </x:c>
      <x:c r="Q405" s="15" t="n">
        <x:v>46269.34443716435</x:v>
      </x:c>
      <x:c r="R405" s="15" t="n">
        <x:v>46269.35316608796</x:v>
      </x:c>
      <x:c r="S405" s="4" t="str">
        <x:v>https://naver.github.io/searchad-apidoc/</x:v>
      </x:c>
      <x:c r="T405" s="4" t="str">
        <x:v>https://developers.naver.com/docs/serviceapi/search/blog/blog.md</x:v>
      </x:c>
      <x:c r="U405" s="4" t="str">
        <x:v>2026-08-05~2026-09-03</x:v>
      </x:c>
      <x:c r="V405" s="4" t="str"/>
    </x:row>
    <x:row r="406" ht="25" customHeight="1">
      <x:c r="A406" s="4" t="str">
        <x:v>K0402</x:v>
      </x:c>
      <x:c r="B406" s="4" t="str">
        <x:v>여행</x:v>
      </x:c>
      <x:c r="C406" s="4" t="n">
        <x:v>2</x:v>
      </x:c>
      <x:c r="D406" s="4" t="str">
        <x:v>여권사진규격</x:v>
      </x:c>
      <x:c r="E406" s="4" t="str">
        <x:v>세부 검색어</x:v>
      </x:c>
      <x:c r="F406" s="4" t="n">
        <x:v>14100</x:v>
      </x:c>
      <x:c r="G406" s="4" t="n">
        <x:v>54300</x:v>
      </x:c>
      <x:c r="H406" s="13" t="n">
        <x:v>14100</x:v>
      </x:c>
      <x:c r="I406" s="13" t="n">
        <x:v>14100</x:v>
      </x:c>
      <x:c r="J406" s="13" t="n">
        <x:v>54300</x:v>
      </x:c>
      <x:c r="K406" s="13" t="n">
        <x:v>54300</x:v>
      </x:c>
      <x:c r="L406" s="13" t="n">
        <x:f>H406+J406</x:f>
        <x:v>68400</x:v>
      </x:c>
      <x:c r="M406" s="13" t="n">
        <x:f>I406+K406</x:f>
        <x:v>68400</x:v>
      </x:c>
      <x:c r="N406" s="13" t="n">
        <x:v>8758</x:v>
      </x:c>
      <x:c r="O406" s="13" t="n">
        <x:v>453</x:v>
      </x:c>
      <x:c r="P406" s="4" t="str">
        <x:v>수집결과 내 집계</x:v>
      </x:c>
      <x:c r="Q406" s="15" t="n">
        <x:v>46269.344455810184</x:v>
      </x:c>
      <x:c r="R406" s="15" t="n">
        <x:v>46269.353133240744</x:v>
      </x:c>
      <x:c r="S406" s="4" t="str">
        <x:v>https://naver.github.io/searchad-apidoc/</x:v>
      </x:c>
      <x:c r="T406" s="4" t="str">
        <x:v>https://developers.naver.com/docs/serviceapi/search/blog/blog.md</x:v>
      </x:c>
      <x:c r="U406" s="4" t="str">
        <x:v>2026-08-05~2026-09-03</x:v>
      </x:c>
      <x:c r="V406" s="4" t="str"/>
    </x:row>
    <x:row r="407" ht="25" customHeight="1">
      <x:c r="A407" s="4" t="str">
        <x:v>K0403</x:v>
      </x:c>
      <x:c r="B407" s="4" t="str">
        <x:v>여행</x:v>
      </x:c>
      <x:c r="C407" s="4" t="n">
        <x:v>3</x:v>
      </x:c>
      <x:c r="D407" s="4" t="str">
        <x:v>비짓재팬등록방법</x:v>
      </x:c>
      <x:c r="E407" s="4" t="str">
        <x:v>세부 검색어</x:v>
      </x:c>
      <x:c r="F407" s="4" t="n">
        <x:v>9190</x:v>
      </x:c>
      <x:c r="G407" s="4" t="n">
        <x:v>25300</x:v>
      </x:c>
      <x:c r="H407" s="13" t="n">
        <x:v>9190</x:v>
      </x:c>
      <x:c r="I407" s="13" t="n">
        <x:v>9190</x:v>
      </x:c>
      <x:c r="J407" s="13" t="n">
        <x:v>25300</x:v>
      </x:c>
      <x:c r="K407" s="13" t="n">
        <x:v>25300</x:v>
      </x:c>
      <x:c r="L407" s="13" t="n">
        <x:f>H407+J407</x:f>
        <x:v>34490</x:v>
      </x:c>
      <x:c r="M407" s="13" t="n">
        <x:f>I407+K407</x:f>
        <x:v>34490</x:v>
      </x:c>
      <x:c r="N407" s="13" t="n">
        <x:v>8642</x:v>
      </x:c>
      <x:c r="O407" s="13" t="n">
        <x:v>877</x:v>
      </x:c>
      <x:c r="P407" s="4" t="str">
        <x:v>수집결과 내 집계</x:v>
      </x:c>
      <x:c r="Q407" s="15" t="n">
        <x:v>46269.34664633102</x:v>
      </x:c>
      <x:c r="R407" s="15" t="n">
        <x:v>46269.35318140046</x:v>
      </x:c>
      <x:c r="S407" s="4" t="str">
        <x:v>https://naver.github.io/searchad-apidoc/</x:v>
      </x:c>
      <x:c r="T407" s="4" t="str">
        <x:v>https://developers.naver.com/docs/serviceapi/search/blog/blog.md</x:v>
      </x:c>
      <x:c r="U407" s="4" t="str">
        <x:v>2026-08-05~2026-09-03</x:v>
      </x:c>
      <x:c r="V407" s="4" t="str"/>
    </x:row>
    <x:row r="408" ht="25" customHeight="1">
      <x:c r="A408" s="4" t="str">
        <x:v>K0404</x:v>
      </x:c>
      <x:c r="B408" s="4" t="str">
        <x:v>여행</x:v>
      </x:c>
      <x:c r="C408" s="4" t="n">
        <x:v>4</x:v>
      </x:c>
      <x:c r="D408" s="4" t="str">
        <x:v>여권사진옷</x:v>
      </x:c>
      <x:c r="E408" s="4" t="str">
        <x:v>세부 검색어</x:v>
      </x:c>
      <x:c r="F408" s="4" t="n">
        <x:v>2190</x:v>
      </x:c>
      <x:c r="G408" s="4" t="n">
        <x:v>22500</x:v>
      </x:c>
      <x:c r="H408" s="13" t="n">
        <x:v>2190</x:v>
      </x:c>
      <x:c r="I408" s="13" t="n">
        <x:v>2190</x:v>
      </x:c>
      <x:c r="J408" s="13" t="n">
        <x:v>22500</x:v>
      </x:c>
      <x:c r="K408" s="13" t="n">
        <x:v>22500</x:v>
      </x:c>
      <x:c r="L408" s="13" t="n">
        <x:f>H408+J408</x:f>
        <x:v>24690</x:v>
      </x:c>
      <x:c r="M408" s="13" t="n">
        <x:f>I408+K408</x:f>
        <x:v>24690</x:v>
      </x:c>
      <x:c r="N408" s="13" t="n">
        <x:v>2564</x:v>
      </x:c>
      <x:c r="O408" s="13" t="n">
        <x:v>56</x:v>
      </x:c>
      <x:c r="P408" s="4" t="str">
        <x:v>수집결과 내 집계</x:v>
      </x:c>
      <x:c r="Q408" s="15" t="n">
        <x:v>46269.344455810184</x:v>
      </x:c>
      <x:c r="R408" s="15" t="n">
        <x:v>46269.35317108796</x:v>
      </x:c>
      <x:c r="S408" s="4" t="str">
        <x:v>https://naver.github.io/searchad-apidoc/</x:v>
      </x:c>
      <x:c r="T408" s="4" t="str">
        <x:v>https://developers.naver.com/docs/serviceapi/search/blog/blog.md</x:v>
      </x:c>
      <x:c r="U408" s="4" t="str">
        <x:v>2026-08-05~2026-09-03</x:v>
      </x:c>
      <x:c r="V408" s="4" t="str"/>
    </x:row>
    <x:row r="409" ht="25" customHeight="1">
      <x:c r="A409" s="4" t="str">
        <x:v>K0405</x:v>
      </x:c>
      <x:c r="B409" s="4" t="str">
        <x:v>여행</x:v>
      </x:c>
      <x:c r="C409" s="4" t="n">
        <x:v>5</x:v>
      </x:c>
      <x:c r="D409" s="4" t="str">
        <x:v>인천공항주차</x:v>
      </x:c>
      <x:c r="E409" s="4" t="str">
        <x:v>세부 검색어</x:v>
      </x:c>
      <x:c r="F409" s="4" t="n">
        <x:v>5210</x:v>
      </x:c>
      <x:c r="G409" s="4" t="n">
        <x:v>14500</x:v>
      </x:c>
      <x:c r="H409" s="13" t="n">
        <x:v>5210</x:v>
      </x:c>
      <x:c r="I409" s="13" t="n">
        <x:v>5210</x:v>
      </x:c>
      <x:c r="J409" s="13" t="n">
        <x:v>14500</x:v>
      </x:c>
      <x:c r="K409" s="13" t="n">
        <x:v>14500</x:v>
      </x:c>
      <x:c r="L409" s="13" t="n">
        <x:f>H409+J409</x:f>
        <x:v>19710</x:v>
      </x:c>
      <x:c r="M409" s="13" t="n">
        <x:f>I409+K409</x:f>
        <x:v>19710</x:v>
      </x:c>
      <x:c r="N409" s="13" t="n">
        <x:v>169712</x:v>
      </x:c>
      <x:c r="O409" s="13" t="n">
        <x:v>908</x:v>
      </x:c>
      <x:c r="P409" s="4" t="str">
        <x:v>이상(하한)</x:v>
      </x:c>
      <x:c r="Q409" s="15" t="n">
        <x:v>46269.34443716435</x:v>
      </x:c>
      <x:c r="R409" s="15" t="n">
        <x:v>46269.35323770833</x:v>
      </x:c>
      <x:c r="S409" s="4" t="str">
        <x:v>https://naver.github.io/searchad-apidoc/</x:v>
      </x:c>
      <x:c r="T409" s="4" t="str">
        <x:v>https://developers.naver.com/docs/serviceapi/search/blog/blog.md</x:v>
      </x:c>
      <x:c r="U409" s="4" t="str">
        <x:v>2026-08-05~2026-09-03</x:v>
      </x:c>
      <x:c r="V409" s="4" t="str"/>
    </x:row>
    <x:row r="410" ht="25" customHeight="1">
      <x:c r="A410" s="4" t="str">
        <x:v>K0406</x:v>
      </x:c>
      <x:c r="B410" s="4" t="str">
        <x:v>여행</x:v>
      </x:c>
      <x:c r="C410" s="4" t="n">
        <x:v>6</x:v>
      </x:c>
      <x:c r="D410" s="4" t="str">
        <x:v>여권재발급기간</x:v>
      </x:c>
      <x:c r="E410" s="4" t="str">
        <x:v>세부 검색어</x:v>
      </x:c>
      <x:c r="F410" s="4" t="n">
        <x:v>4330</x:v>
      </x:c>
      <x:c r="G410" s="4" t="n">
        <x:v>14000</x:v>
      </x:c>
      <x:c r="H410" s="13" t="n">
        <x:v>4330</x:v>
      </x:c>
      <x:c r="I410" s="13" t="n">
        <x:v>4330</x:v>
      </x:c>
      <x:c r="J410" s="13" t="n">
        <x:v>14000</x:v>
      </x:c>
      <x:c r="K410" s="13" t="n">
        <x:v>14000</x:v>
      </x:c>
      <x:c r="L410" s="13" t="n">
        <x:f>H410+J410</x:f>
        <x:v>18330</x:v>
      </x:c>
      <x:c r="M410" s="13" t="n">
        <x:f>I410+K410</x:f>
        <x:v>18330</x:v>
      </x:c>
      <x:c r="N410" s="13" t="n">
        <x:v>10433</x:v>
      </x:c>
      <x:c r="O410" s="13" t="n">
        <x:v>671</x:v>
      </x:c>
      <x:c r="P410" s="4" t="str">
        <x:v>수집결과 내 집계</x:v>
      </x:c>
      <x:c r="Q410" s="15" t="n">
        <x:v>46269.34659902778</x:v>
      </x:c>
      <x:c r="R410" s="15" t="n">
        <x:v>46269.35320923611</x:v>
      </x:c>
      <x:c r="S410" s="4" t="str">
        <x:v>https://naver.github.io/searchad-apidoc/</x:v>
      </x:c>
      <x:c r="T410" s="4" t="str">
        <x:v>https://developers.naver.com/docs/serviceapi/search/blog/blog.md</x:v>
      </x:c>
      <x:c r="U410" s="4" t="str">
        <x:v>2026-08-05~2026-09-03</x:v>
      </x:c>
      <x:c r="V410" s="4" t="str"/>
    </x:row>
    <x:row r="411" ht="25" customHeight="1">
      <x:c r="A411" s="4" t="str">
        <x:v>K0407</x:v>
      </x:c>
      <x:c r="B411" s="4" t="str">
        <x:v>여행</x:v>
      </x:c>
      <x:c r="C411" s="4" t="n">
        <x:v>7</x:v>
      </x:c>
      <x:c r="D411" s="4" t="str">
        <x:v>해외여행준비물</x:v>
      </x:c>
      <x:c r="E411" s="4" t="str">
        <x:v>세부 검색어</x:v>
      </x:c>
      <x:c r="F411" s="4" t="n">
        <x:v>2470</x:v>
      </x:c>
      <x:c r="G411" s="4" t="n">
        <x:v>15500</x:v>
      </x:c>
      <x:c r="H411" s="13" t="n">
        <x:v>2470</x:v>
      </x:c>
      <x:c r="I411" s="13" t="n">
        <x:v>2470</x:v>
      </x:c>
      <x:c r="J411" s="13" t="n">
        <x:v>15500</x:v>
      </x:c>
      <x:c r="K411" s="13" t="n">
        <x:v>15500</x:v>
      </x:c>
      <x:c r="L411" s="13" t="n">
        <x:f>H411+J411</x:f>
        <x:v>17970</x:v>
      </x:c>
      <x:c r="M411" s="13" t="n">
        <x:f>I411+K411</x:f>
        <x:v>17970</x:v>
      </x:c>
      <x:c r="N411" s="13" t="n">
        <x:v>62449</x:v>
      </x:c>
      <x:c r="O411" s="13" t="n">
        <x:v>986</x:v>
      </x:c>
      <x:c r="P411" s="4" t="str">
        <x:v>이상(하한)</x:v>
      </x:c>
      <x:c r="Q411" s="15" t="n">
        <x:v>46269.344455810184</x:v>
      </x:c>
      <x:c r="R411" s="15" t="n">
        <x:v>46269.35324388889</x:v>
      </x:c>
      <x:c r="S411" s="4" t="str">
        <x:v>https://naver.github.io/searchad-apidoc/</x:v>
      </x:c>
      <x:c r="T411" s="4" t="str">
        <x:v>https://developers.naver.com/docs/serviceapi/search/blog/blog.md</x:v>
      </x:c>
      <x:c r="U411" s="4" t="str">
        <x:v>2026-08-05~2026-09-03</x:v>
      </x:c>
      <x:c r="V411" s="4" t="str">
        <x:v>해외여행 준비물</x:v>
      </x:c>
    </x:row>
    <x:row r="412" ht="25" customHeight="1">
      <x:c r="A412" s="4" t="str">
        <x:v>K0408</x:v>
      </x:c>
      <x:c r="B412" s="4" t="str">
        <x:v>여행</x:v>
      </x:c>
      <x:c r="C412" s="4" t="n">
        <x:v>8</x:v>
      </x:c>
      <x:c r="D412" s="4" t="str">
        <x:v>일본여행준비물</x:v>
      </x:c>
      <x:c r="E412" s="4" t="str">
        <x:v>세부 검색어</x:v>
      </x:c>
      <x:c r="F412" s="4" t="n">
        <x:v>3270</x:v>
      </x:c>
      <x:c r="G412" s="4" t="n">
        <x:v>13800</x:v>
      </x:c>
      <x:c r="H412" s="13" t="n">
        <x:v>3270</x:v>
      </x:c>
      <x:c r="I412" s="13" t="n">
        <x:v>3270</x:v>
      </x:c>
      <x:c r="J412" s="13" t="n">
        <x:v>13800</x:v>
      </x:c>
      <x:c r="K412" s="13" t="n">
        <x:v>13800</x:v>
      </x:c>
      <x:c r="L412" s="13" t="n">
        <x:f>H412+J412</x:f>
        <x:v>17070</x:v>
      </x:c>
      <x:c r="M412" s="13" t="n">
        <x:f>I412+K412</x:f>
        <x:v>17070</x:v>
      </x:c>
      <x:c r="N412" s="13" t="n">
        <x:v>18627</x:v>
      </x:c>
      <x:c r="O412" s="13" t="n">
        <x:v>772</x:v>
      </x:c>
      <x:c r="P412" s="4" t="str">
        <x:v>수집결과 내 집계</x:v>
      </x:c>
      <x:c r="Q412" s="15" t="n">
        <x:v>46269.34444407407</x:v>
      </x:c>
      <x:c r="R412" s="15" t="n">
        <x:v>46269.35325114583</x:v>
      </x:c>
      <x:c r="S412" s="4" t="str">
        <x:v>https://naver.github.io/searchad-apidoc/</x:v>
      </x:c>
      <x:c r="T412" s="4" t="str">
        <x:v>https://developers.naver.com/docs/serviceapi/search/blog/blog.md</x:v>
      </x:c>
      <x:c r="U412" s="4" t="str">
        <x:v>2026-08-05~2026-09-03</x:v>
      </x:c>
      <x:c r="V412" s="4" t="str">
        <x:v>일본여행 준비물</x:v>
      </x:c>
    </x:row>
    <x:row r="413" ht="25" customHeight="1">
      <x:c r="A413" s="4" t="str">
        <x:v>K0409</x:v>
      </x:c>
      <x:c r="B413" s="4" t="str">
        <x:v>여행</x:v>
      </x:c>
      <x:c r="C413" s="4" t="n">
        <x:v>9</x:v>
      </x:c>
      <x:c r="D413" s="4" t="str">
        <x:v>일본여행지추천</x:v>
      </x:c>
      <x:c r="E413" s="4" t="str">
        <x:v>세부 검색어</x:v>
      </x:c>
      <x:c r="F413" s="4" t="n">
        <x:v>3210</x:v>
      </x:c>
      <x:c r="G413" s="4" t="n">
        <x:v>13400</x:v>
      </x:c>
      <x:c r="H413" s="13" t="n">
        <x:v>3210</x:v>
      </x:c>
      <x:c r="I413" s="13" t="n">
        <x:v>3210</x:v>
      </x:c>
      <x:c r="J413" s="13" t="n">
        <x:v>13400</x:v>
      </x:c>
      <x:c r="K413" s="13" t="n">
        <x:v>13400</x:v>
      </x:c>
      <x:c r="L413" s="13" t="n">
        <x:f>H413+J413</x:f>
        <x:v>16610</x:v>
      </x:c>
      <x:c r="M413" s="13" t="n">
        <x:f>I413+K413</x:f>
        <x:v>16610</x:v>
      </x:c>
      <x:c r="N413" s="13" t="n">
        <x:v>3338</x:v>
      </x:c>
      <x:c r="O413" s="13" t="n">
        <x:v>88</x:v>
      </x:c>
      <x:c r="P413" s="4" t="str">
        <x:v>수집결과 내 집계</x:v>
      </x:c>
      <x:c r="Q413" s="15" t="n">
        <x:v>46269.34444407407</x:v>
      </x:c>
      <x:c r="R413" s="15" t="n">
        <x:v>46269.353242523146</x:v>
      </x:c>
      <x:c r="S413" s="4" t="str">
        <x:v>https://naver.github.io/searchad-apidoc/</x:v>
      </x:c>
      <x:c r="T413" s="4" t="str">
        <x:v>https://developers.naver.com/docs/serviceapi/search/blog/blog.md</x:v>
      </x:c>
      <x:c r="U413" s="4" t="str">
        <x:v>2026-08-05~2026-09-03</x:v>
      </x:c>
      <x:c r="V413" s="4" t="str"/>
    </x:row>
    <x:row r="414" ht="25" customHeight="1">
      <x:c r="A414" s="4" t="str">
        <x:v>K0410</x:v>
      </x:c>
      <x:c r="B414" s="4" t="str">
        <x:v>여행</x:v>
      </x:c>
      <x:c r="C414" s="4" t="n">
        <x:v>10</x:v>
      </x:c>
      <x:c r="D414" s="4" t="str">
        <x:v>일본여행추천</x:v>
      </x:c>
      <x:c r="E414" s="4" t="str">
        <x:v>세부 검색어</x:v>
      </x:c>
      <x:c r="F414" s="4" t="n">
        <x:v>2860</x:v>
      </x:c>
      <x:c r="G414" s="4" t="n">
        <x:v>11400</x:v>
      </x:c>
      <x:c r="H414" s="13" t="n">
        <x:v>2860</x:v>
      </x:c>
      <x:c r="I414" s="13" t="n">
        <x:v>2860</x:v>
      </x:c>
      <x:c r="J414" s="13" t="n">
        <x:v>11400</x:v>
      </x:c>
      <x:c r="K414" s="13" t="n">
        <x:v>11400</x:v>
      </x:c>
      <x:c r="L414" s="13" t="n">
        <x:f>H414+J414</x:f>
        <x:v>14260</x:v>
      </x:c>
      <x:c r="M414" s="13" t="n">
        <x:f>I414+K414</x:f>
        <x:v>14260</x:v>
      </x:c>
      <x:c r="N414" s="13" t="n">
        <x:v>143166</x:v>
      </x:c>
      <x:c r="O414" s="13" t="n">
        <x:v>966</x:v>
      </x:c>
      <x:c r="P414" s="4" t="str">
        <x:v>이상(하한)</x:v>
      </x:c>
      <x:c r="Q414" s="15" t="n">
        <x:v>46269.34444407407</x:v>
      </x:c>
      <x:c r="R414" s="15" t="n">
        <x:v>46269.353311122686</x:v>
      </x:c>
      <x:c r="S414" s="4" t="str">
        <x:v>https://naver.github.io/searchad-apidoc/</x:v>
      </x:c>
      <x:c r="T414" s="4" t="str">
        <x:v>https://developers.naver.com/docs/serviceapi/search/blog/blog.md</x:v>
      </x:c>
      <x:c r="U414" s="4" t="str">
        <x:v>2026-08-05~2026-09-03</x:v>
      </x:c>
      <x:c r="V414" s="4" t="str"/>
    </x:row>
    <x:row r="415" ht="25" customHeight="1">
      <x:c r="A415" s="4" t="str">
        <x:v>K0411</x:v>
      </x:c>
      <x:c r="B415" s="4" t="str">
        <x:v>여행</x:v>
      </x:c>
      <x:c r="C415" s="4" t="n">
        <x:v>11</x:v>
      </x:c>
      <x:c r="D415" s="4" t="str">
        <x:v>이심사용법</x:v>
      </x:c>
      <x:c r="E415" s="4" t="str">
        <x:v>세부 검색어</x:v>
      </x:c>
      <x:c r="F415" s="4" t="n">
        <x:v>1490</x:v>
      </x:c>
      <x:c r="G415" s="4" t="n">
        <x:v>10500</x:v>
      </x:c>
      <x:c r="H415" s="13" t="n">
        <x:v>1490</x:v>
      </x:c>
      <x:c r="I415" s="13" t="n">
        <x:v>1490</x:v>
      </x:c>
      <x:c r="J415" s="13" t="n">
        <x:v>10500</x:v>
      </x:c>
      <x:c r="K415" s="13" t="n">
        <x:v>10500</x:v>
      </x:c>
      <x:c r="L415" s="13" t="n">
        <x:f>H415+J415</x:f>
        <x:v>11990</x:v>
      </x:c>
      <x:c r="M415" s="13" t="n">
        <x:f>I415+K415</x:f>
        <x:v>11990</x:v>
      </x:c>
      <x:c r="N415" s="13" t="n">
        <x:v>7767</x:v>
      </x:c>
      <x:c r="O415" s="13" t="n">
        <x:v>321</x:v>
      </x:c>
      <x:c r="P415" s="4" t="str">
        <x:v>수집결과 내 집계</x:v>
      </x:c>
      <x:c r="Q415" s="15" t="n">
        <x:v>46269.344455810184</x:v>
      </x:c>
      <x:c r="R415" s="15" t="n">
        <x:v>46269.35326293982</x:v>
      </x:c>
      <x:c r="S415" s="4" t="str">
        <x:v>https://naver.github.io/searchad-apidoc/</x:v>
      </x:c>
      <x:c r="T415" s="4" t="str">
        <x:v>https://developers.naver.com/docs/serviceapi/search/blog/blog.md</x:v>
      </x:c>
      <x:c r="U415" s="4" t="str">
        <x:v>2026-08-05~2026-09-03</x:v>
      </x:c>
      <x:c r="V415" s="4" t="str"/>
    </x:row>
    <x:row r="416" ht="25" customHeight="1">
      <x:c r="A416" s="4" t="str">
        <x:v>K0412</x:v>
      </x:c>
      <x:c r="B416" s="4" t="str">
        <x:v>여행</x:v>
      </x:c>
      <x:c r="C416" s="4" t="n">
        <x:v>12</x:v>
      </x:c>
      <x:c r="D416" s="4" t="str">
        <x:v>일본여행준비물리스트</x:v>
      </x:c>
      <x:c r="E416" s="4" t="str">
        <x:v>세부 검색어</x:v>
      </x:c>
      <x:c r="F416" s="4" t="n">
        <x:v>1860</x:v>
      </x:c>
      <x:c r="G416" s="4" t="n">
        <x:v>10100</x:v>
      </x:c>
      <x:c r="H416" s="13" t="n">
        <x:v>1860</x:v>
      </x:c>
      <x:c r="I416" s="13" t="n">
        <x:v>1860</x:v>
      </x:c>
      <x:c r="J416" s="13" t="n">
        <x:v>10100</x:v>
      </x:c>
      <x:c r="K416" s="13" t="n">
        <x:v>10100</x:v>
      </x:c>
      <x:c r="L416" s="13" t="n">
        <x:f>H416+J416</x:f>
        <x:v>11960</x:v>
      </x:c>
      <x:c r="M416" s="13" t="n">
        <x:f>I416+K416</x:f>
        <x:v>11960</x:v>
      </x:c>
      <x:c r="N416" s="13" t="n">
        <x:v>3849</x:v>
      </x:c>
      <x:c r="O416" s="13" t="n">
        <x:v>156</x:v>
      </x:c>
      <x:c r="P416" s="4" t="str">
        <x:v>수집결과 내 집계</x:v>
      </x:c>
      <x:c r="Q416" s="15" t="n">
        <x:v>46269.34444407407</x:v>
      </x:c>
      <x:c r="R416" s="15" t="n">
        <x:v>46269.35326027778</x:v>
      </x:c>
      <x:c r="S416" s="4" t="str">
        <x:v>https://naver.github.io/searchad-apidoc/</x:v>
      </x:c>
      <x:c r="T416" s="4" t="str">
        <x:v>https://developers.naver.com/docs/serviceapi/search/blog/blog.md</x:v>
      </x:c>
      <x:c r="U416" s="4" t="str">
        <x:v>2026-08-05~2026-09-03</x:v>
      </x:c>
      <x:c r="V416" s="4" t="str"/>
    </x:row>
    <x:row r="417" ht="25" customHeight="1">
      <x:c r="A417" s="4" t="str">
        <x:v>K0413</x:v>
      </x:c>
      <x:c r="B417" s="4" t="str">
        <x:v>여행</x:v>
      </x:c>
      <x:c r="C417" s="4" t="n">
        <x:v>13</x:v>
      </x:c>
      <x:c r="D417" s="4" t="str">
        <x:v>면세한도</x:v>
      </x:c>
      <x:c r="E417" s="4" t="str">
        <x:v>세부 검색어</x:v>
      </x:c>
      <x:c r="F417" s="4" t="n">
        <x:v>1780</x:v>
      </x:c>
      <x:c r="G417" s="4" t="n">
        <x:v>10000</x:v>
      </x:c>
      <x:c r="H417" s="13" t="n">
        <x:v>1780</x:v>
      </x:c>
      <x:c r="I417" s="13" t="n">
        <x:v>1780</x:v>
      </x:c>
      <x:c r="J417" s="13" t="n">
        <x:v>10000</x:v>
      </x:c>
      <x:c r="K417" s="13" t="n">
        <x:v>10000</x:v>
      </x:c>
      <x:c r="L417" s="13" t="n">
        <x:f>H417+J417</x:f>
        <x:v>11780</x:v>
      </x:c>
      <x:c r="M417" s="13" t="n">
        <x:f>I417+K417</x:f>
        <x:v>11780</x:v>
      </x:c>
      <x:c r="N417" s="13" t="n">
        <x:v>10991</x:v>
      </x:c>
      <x:c r="O417" s="13" t="n">
        <x:v>240</x:v>
      </x:c>
      <x:c r="P417" s="4" t="str">
        <x:v>수집결과 내 집계</x:v>
      </x:c>
      <x:c r="Q417" s="15" t="n">
        <x:v>46269.34445037037</x:v>
      </x:c>
      <x:c r="R417" s="15" t="n">
        <x:v>46269.353274016205</x:v>
      </x:c>
      <x:c r="S417" s="4" t="str">
        <x:v>https://naver.github.io/searchad-apidoc/</x:v>
      </x:c>
      <x:c r="T417" s="4" t="str">
        <x:v>https://developers.naver.com/docs/serviceapi/search/blog/blog.md</x:v>
      </x:c>
      <x:c r="U417" s="4" t="str">
        <x:v>2026-08-05~2026-09-03</x:v>
      </x:c>
      <x:c r="V417" s="4" t="str"/>
    </x:row>
    <x:row r="418" ht="25" customHeight="1">
      <x:c r="A418" s="4" t="str">
        <x:v>K0414</x:v>
      </x:c>
      <x:c r="B418" s="4" t="str">
        <x:v>여행</x:v>
      </x:c>
      <x:c r="C418" s="4" t="n">
        <x:v>14</x:v>
      </x:c>
      <x:c r="D418" s="4" t="str">
        <x:v>여권발급비용</x:v>
      </x:c>
      <x:c r="E418" s="4" t="str">
        <x:v>세부 검색어</x:v>
      </x:c>
      <x:c r="F418" s="4" t="n">
        <x:v>1870</x:v>
      </x:c>
      <x:c r="G418" s="4" t="n">
        <x:v>9430</x:v>
      </x:c>
      <x:c r="H418" s="13" t="n">
        <x:v>1870</x:v>
      </x:c>
      <x:c r="I418" s="13" t="n">
        <x:v>1870</x:v>
      </x:c>
      <x:c r="J418" s="13" t="n">
        <x:v>9430</x:v>
      </x:c>
      <x:c r="K418" s="13" t="n">
        <x:v>9430</x:v>
      </x:c>
      <x:c r="L418" s="13" t="n">
        <x:f>H418+J418</x:f>
        <x:v>11300</x:v>
      </x:c>
      <x:c r="M418" s="13" t="n">
        <x:f>I418+K418</x:f>
        <x:v>11300</x:v>
      </x:c>
      <x:c r="N418" s="13" t="n">
        <x:v>6955</x:v>
      </x:c>
      <x:c r="O418" s="13" t="n">
        <x:v>192</x:v>
      </x:c>
      <x:c r="P418" s="4" t="str">
        <x:v>수집결과 내 집계</x:v>
      </x:c>
      <x:c r="Q418" s="15" t="n">
        <x:v>46269.34659902778</x:v>
      </x:c>
      <x:c r="R418" s="15" t="n">
        <x:v>46269.35327197917</x:v>
      </x:c>
      <x:c r="S418" s="4" t="str">
        <x:v>https://naver.github.io/searchad-apidoc/</x:v>
      </x:c>
      <x:c r="T418" s="4" t="str">
        <x:v>https://developers.naver.com/docs/serviceapi/search/blog/blog.md</x:v>
      </x:c>
      <x:c r="U418" s="4" t="str">
        <x:v>2026-08-05~2026-09-03</x:v>
      </x:c>
      <x:c r="V418" s="4" t="str"/>
    </x:row>
    <x:row r="419" ht="25" customHeight="1">
      <x:c r="A419" s="4" t="str">
        <x:v>K0415</x:v>
      </x:c>
      <x:c r="B419" s="4" t="str">
        <x:v>여행</x:v>
      </x:c>
      <x:c r="C419" s="4" t="n">
        <x:v>15</x:v>
      </x:c>
      <x:c r="D419" s="4" t="str">
        <x:v>항공권가격비교사이트</x:v>
      </x:c>
      <x:c r="E419" s="4" t="str">
        <x:v>도구·신청 혼합형</x:v>
      </x:c>
      <x:c r="F419" s="4" t="n">
        <x:v>3180</x:v>
      </x:c>
      <x:c r="G419" s="4" t="n">
        <x:v>7160</x:v>
      </x:c>
      <x:c r="H419" s="13" t="n">
        <x:v>3180</x:v>
      </x:c>
      <x:c r="I419" s="13" t="n">
        <x:v>3180</x:v>
      </x:c>
      <x:c r="J419" s="13" t="n">
        <x:v>7160</x:v>
      </x:c>
      <x:c r="K419" s="13" t="n">
        <x:v>7160</x:v>
      </x:c>
      <x:c r="L419" s="13" t="n">
        <x:f>H419+J419</x:f>
        <x:v>10340</x:v>
      </x:c>
      <x:c r="M419" s="13" t="n">
        <x:f>I419+K419</x:f>
        <x:v>10340</x:v>
      </x:c>
      <x:c r="N419" s="13" t="n">
        <x:v>2423</x:v>
      </x:c>
      <x:c r="O419" s="13" t="n">
        <x:v>30</x:v>
      </x:c>
      <x:c r="P419" s="4" t="str">
        <x:v>수집결과 내 집계</x:v>
      </x:c>
      <x:c r="Q419" s="15" t="n">
        <x:v>46269.34444407407</x:v>
      </x:c>
      <x:c r="R419" s="15" t="n">
        <x:v>46269.353276747686</x:v>
      </x:c>
      <x:c r="S419" s="4" t="str">
        <x:v>https://naver.github.io/searchad-apidoc/</x:v>
      </x:c>
      <x:c r="T419" s="4" t="str">
        <x:v>https://developers.naver.com/docs/serviceapi/search/blog/blog.md</x:v>
      </x:c>
      <x:c r="U419" s="4" t="str">
        <x:v>2026-08-05~2026-09-03</x:v>
      </x:c>
      <x:c r="V419" s="4" t="str"/>
    </x:row>
    <x:row r="420" ht="25" customHeight="1">
      <x:c r="A420" s="4" t="str">
        <x:v>K0416</x:v>
      </x:c>
      <x:c r="B420" s="4" t="str">
        <x:v>여행</x:v>
      </x:c>
      <x:c r="C420" s="4" t="n">
        <x:v>16</x:v>
      </x:c>
      <x:c r="D420" s="4" t="str">
        <x:v>여권사진규정</x:v>
      </x:c>
      <x:c r="E420" s="4" t="str">
        <x:v>세부 검색어</x:v>
      </x:c>
      <x:c r="F420" s="4" t="n">
        <x:v>2020</x:v>
      </x:c>
      <x:c r="G420" s="4" t="n">
        <x:v>8270</x:v>
      </x:c>
      <x:c r="H420" s="13" t="n">
        <x:v>2020</x:v>
      </x:c>
      <x:c r="I420" s="13" t="n">
        <x:v>2020</x:v>
      </x:c>
      <x:c r="J420" s="13" t="n">
        <x:v>8270</x:v>
      </x:c>
      <x:c r="K420" s="13" t="n">
        <x:v>8270</x:v>
      </x:c>
      <x:c r="L420" s="13" t="n">
        <x:f>H420+J420</x:f>
        <x:v>10290</x:v>
      </x:c>
      <x:c r="M420" s="13" t="n">
        <x:f>I420+K420</x:f>
        <x:v>10290</x:v>
      </x:c>
      <x:c r="N420" s="13" t="n">
        <x:v>12498</x:v>
      </x:c>
      <x:c r="O420" s="13" t="n">
        <x:v>331</x:v>
      </x:c>
      <x:c r="P420" s="4" t="str">
        <x:v>수집결과 내 집계</x:v>
      </x:c>
      <x:c r="Q420" s="15" t="n">
        <x:v>46269.344455810184</x:v>
      </x:c>
      <x:c r="R420" s="15" t="n">
        <x:v>46269.35329280092</x:v>
      </x:c>
      <x:c r="S420" s="4" t="str">
        <x:v>https://naver.github.io/searchad-apidoc/</x:v>
      </x:c>
      <x:c r="T420" s="4" t="str">
        <x:v>https://developers.naver.com/docs/serviceapi/search/blog/blog.md</x:v>
      </x:c>
      <x:c r="U420" s="4" t="str">
        <x:v>2026-08-05~2026-09-03</x:v>
      </x:c>
      <x:c r="V420" s="4" t="str"/>
    </x:row>
    <x:row r="421" ht="25" customHeight="1">
      <x:c r="A421" s="4" t="str">
        <x:v>K0417</x:v>
      </x:c>
      <x:c r="B421" s="4" t="str">
        <x:v>여행</x:v>
      </x:c>
      <x:c r="C421" s="4" t="n">
        <x:v>17</x:v>
      </x:c>
      <x:c r="D421" s="4" t="str">
        <x:v>여권재발급준비물</x:v>
      </x:c>
      <x:c r="E421" s="4" t="str">
        <x:v>세부 검색어</x:v>
      </x:c>
      <x:c r="F421" s="4" t="n">
        <x:v>1840</x:v>
      </x:c>
      <x:c r="G421" s="4" t="n">
        <x:v>7860</x:v>
      </x:c>
      <x:c r="H421" s="13" t="n">
        <x:v>1840</x:v>
      </x:c>
      <x:c r="I421" s="13" t="n">
        <x:v>1840</x:v>
      </x:c>
      <x:c r="J421" s="13" t="n">
        <x:v>7860</x:v>
      </x:c>
      <x:c r="K421" s="13" t="n">
        <x:v>7860</x:v>
      </x:c>
      <x:c r="L421" s="13" t="n">
        <x:f>H421+J421</x:f>
        <x:v>9700</x:v>
      </x:c>
      <x:c r="M421" s="13" t="n">
        <x:f>I421+K421</x:f>
        <x:v>9700</x:v>
      </x:c>
      <x:c r="N421" s="13" t="n">
        <x:v>6188</x:v>
      </x:c>
      <x:c r="O421" s="13" t="n">
        <x:v>467</x:v>
      </x:c>
      <x:c r="P421" s="4" t="str">
        <x:v>수집결과 내 집계</x:v>
      </x:c>
      <x:c r="Q421" s="15" t="n">
        <x:v>46269.34443306713</x:v>
      </x:c>
      <x:c r="R421" s="15" t="n">
        <x:v>46269.35329975694</x:v>
      </x:c>
      <x:c r="S421" s="4" t="str">
        <x:v>https://naver.github.io/searchad-apidoc/</x:v>
      </x:c>
      <x:c r="T421" s="4" t="str">
        <x:v>https://developers.naver.com/docs/serviceapi/search/blog/blog.md</x:v>
      </x:c>
      <x:c r="U421" s="4" t="str">
        <x:v>2026-08-05~2026-09-03</x:v>
      </x:c>
      <x:c r="V421" s="4" t="str">
        <x:v>여권 재발급 준비물</x:v>
      </x:c>
    </x:row>
    <x:row r="422" ht="25" customHeight="1">
      <x:c r="A422" s="4" t="str">
        <x:v>K0418</x:v>
      </x:c>
      <x:c r="B422" s="4" t="str">
        <x:v>여행</x:v>
      </x:c>
      <x:c r="C422" s="4" t="n">
        <x:v>18</x:v>
      </x:c>
      <x:c r="D422" s="4" t="str">
        <x:v>여권사진귀</x:v>
      </x:c>
      <x:c r="E422" s="4" t="str">
        <x:v>세부 검색어</x:v>
      </x:c>
      <x:c r="F422" s="4" t="n">
        <x:v>1160</x:v>
      </x:c>
      <x:c r="G422" s="4" t="n">
        <x:v>7680</x:v>
      </x:c>
      <x:c r="H422" s="13" t="n">
        <x:v>1160</x:v>
      </x:c>
      <x:c r="I422" s="13" t="n">
        <x:v>1160</x:v>
      </x:c>
      <x:c r="J422" s="13" t="n">
        <x:v>7680</x:v>
      </x:c>
      <x:c r="K422" s="13" t="n">
        <x:v>7680</x:v>
      </x:c>
      <x:c r="L422" s="13" t="n">
        <x:f>H422+J422</x:f>
        <x:v>8840</x:v>
      </x:c>
      <x:c r="M422" s="13" t="n">
        <x:f>I422+K422</x:f>
        <x:v>8840</x:v>
      </x:c>
      <x:c r="N422" s="13" t="n">
        <x:v>1888</x:v>
      </x:c>
      <x:c r="O422" s="13" t="n">
        <x:v>43</x:v>
      </x:c>
      <x:c r="P422" s="4" t="str">
        <x:v>수집결과 내 집계</x:v>
      </x:c>
      <x:c r="Q422" s="15" t="n">
        <x:v>46269.34660390046</x:v>
      </x:c>
      <x:c r="R422" s="15" t="n">
        <x:v>46269.353297581016</x:v>
      </x:c>
      <x:c r="S422" s="4" t="str">
        <x:v>https://naver.github.io/searchad-apidoc/</x:v>
      </x:c>
      <x:c r="T422" s="4" t="str">
        <x:v>https://developers.naver.com/docs/serviceapi/search/blog/blog.md</x:v>
      </x:c>
      <x:c r="U422" s="4" t="str">
        <x:v>2026-08-05~2026-09-03</x:v>
      </x:c>
      <x:c r="V422" s="4" t="str"/>
    </x:row>
    <x:row r="423" ht="25" customHeight="1">
      <x:c r="A423" s="4" t="str">
        <x:v>K0419</x:v>
      </x:c>
      <x:c r="B423" s="4" t="str">
        <x:v>여행</x:v>
      </x:c>
      <x:c r="C423" s="4" t="n">
        <x:v>19</x:v>
      </x:c>
      <x:c r="D423" s="4" t="str">
        <x:v>인천공항주차장예약</x:v>
      </x:c>
      <x:c r="E423" s="4" t="str">
        <x:v>도구·신청 혼합형</x:v>
      </x:c>
      <x:c r="F423" s="4" t="n">
        <x:v>2980</x:v>
      </x:c>
      <x:c r="G423" s="4" t="n">
        <x:v>5850</x:v>
      </x:c>
      <x:c r="H423" s="13" t="n">
        <x:v>2980</x:v>
      </x:c>
      <x:c r="I423" s="13" t="n">
        <x:v>2980</x:v>
      </x:c>
      <x:c r="J423" s="13" t="n">
        <x:v>5850</x:v>
      </x:c>
      <x:c r="K423" s="13" t="n">
        <x:v>5850</x:v>
      </x:c>
      <x:c r="L423" s="13" t="n">
        <x:f>H423+J423</x:f>
        <x:v>8830</x:v>
      </x:c>
      <x:c r="M423" s="13" t="n">
        <x:f>I423+K423</x:f>
        <x:v>8830</x:v>
      </x:c>
      <x:c r="N423" s="13" t="n">
        <x:v>18273</x:v>
      </x:c>
      <x:c r="O423" s="13" t="n">
        <x:v>711</x:v>
      </x:c>
      <x:c r="P423" s="4" t="str">
        <x:v>수집결과 내 집계</x:v>
      </x:c>
      <x:c r="Q423" s="15" t="n">
        <x:v>46269.346634305555</x:v>
      </x:c>
      <x:c r="R423" s="15" t="n">
        <x:v>46269.35334025463</x:v>
      </x:c>
      <x:c r="S423" s="4" t="str">
        <x:v>https://naver.github.io/searchad-apidoc/</x:v>
      </x:c>
      <x:c r="T423" s="4" t="str">
        <x:v>https://developers.naver.com/docs/serviceapi/search/blog/blog.md</x:v>
      </x:c>
      <x:c r="U423" s="4" t="str">
        <x:v>2026-08-05~2026-09-03</x:v>
      </x:c>
      <x:c r="V423" s="4" t="str"/>
    </x:row>
    <x:row r="424" ht="25" customHeight="1">
      <x:c r="A424" s="4" t="str">
        <x:v>K0420</x:v>
      </x:c>
      <x:c r="B424" s="4" t="str">
        <x:v>여행</x:v>
      </x:c>
      <x:c r="C424" s="4" t="n">
        <x:v>20</x:v>
      </x:c>
      <x:c r="D424" s="4" t="str">
        <x:v>보조배터리기내반입</x:v>
      </x:c>
      <x:c r="E424" s="4" t="str">
        <x:v>세부 검색어</x:v>
      </x:c>
      <x:c r="F424" s="4" t="n">
        <x:v>1100</x:v>
      </x:c>
      <x:c r="G424" s="4" t="n">
        <x:v>7310</x:v>
      </x:c>
      <x:c r="H424" s="13" t="n">
        <x:v>1100</x:v>
      </x:c>
      <x:c r="I424" s="13" t="n">
        <x:v>1100</x:v>
      </x:c>
      <x:c r="J424" s="13" t="n">
        <x:v>7310</x:v>
      </x:c>
      <x:c r="K424" s="13" t="n">
        <x:v>7310</x:v>
      </x:c>
      <x:c r="L424" s="13" t="n">
        <x:f>H424+J424</x:f>
        <x:v>8410</x:v>
      </x:c>
      <x:c r="M424" s="13" t="n">
        <x:f>I424+K424</x:f>
        <x:v>8410</x:v>
      </x:c>
      <x:c r="N424" s="13" t="n">
        <x:v>13409</x:v>
      </x:c>
      <x:c r="O424" s="13" t="n">
        <x:v>989</x:v>
      </x:c>
      <x:c r="P424" s="4" t="str">
        <x:v>이상(하한)</x:v>
      </x:c>
      <x:c r="Q424" s="15" t="n">
        <x:v>46269.34443716435</x:v>
      </x:c>
      <x:c r="R424" s="15" t="n">
        <x:v>46269.353353425926</x:v>
      </x:c>
      <x:c r="S424" s="4" t="str">
        <x:v>https://naver.github.io/searchad-apidoc/</x:v>
      </x:c>
      <x:c r="T424" s="4" t="str">
        <x:v>https://developers.naver.com/docs/serviceapi/search/blog/blog.md</x:v>
      </x:c>
      <x:c r="U424" s="4" t="str">
        <x:v>2026-08-05~2026-09-03</x:v>
      </x:c>
      <x:c r="V424" s="4" t="str"/>
    </x:row>
    <x:row r="425" ht="25" customHeight="1">
      <x:c r="A425" s="4" t="str">
        <x:v>K0421</x:v>
      </x:c>
      <x:c r="B425" s="4" t="str">
        <x:v>여행</x:v>
      </x:c>
      <x:c r="C425" s="4" t="n">
        <x:v>21</x:v>
      </x:c>
      <x:c r="D425" s="4" t="str">
        <x:v>해외여행준비물리스트</x:v>
      </x:c>
      <x:c r="E425" s="4" t="str">
        <x:v>세부 검색어</x:v>
      </x:c>
      <x:c r="F425" s="4" t="n">
        <x:v>1250</x:v>
      </x:c>
      <x:c r="G425" s="4" t="n">
        <x:v>6920</x:v>
      </x:c>
      <x:c r="H425" s="13" t="n">
        <x:v>1250</x:v>
      </x:c>
      <x:c r="I425" s="13" t="n">
        <x:v>1250</x:v>
      </x:c>
      <x:c r="J425" s="13" t="n">
        <x:v>6920</x:v>
      </x:c>
      <x:c r="K425" s="13" t="n">
        <x:v>6920</x:v>
      </x:c>
      <x:c r="L425" s="13" t="n">
        <x:f>H425+J425</x:f>
        <x:v>8170</x:v>
      </x:c>
      <x:c r="M425" s="13" t="n">
        <x:f>I425+K425</x:f>
        <x:v>8170</x:v>
      </x:c>
      <x:c r="N425" s="13" t="n">
        <x:v>11916</x:v>
      </x:c>
      <x:c r="O425" s="13" t="n">
        <x:v>342</x:v>
      </x:c>
      <x:c r="P425" s="4" t="str">
        <x:v>수집결과 내 집계</x:v>
      </x:c>
      <x:c r="Q425" s="15" t="n">
        <x:v>46269.34444407407</x:v>
      </x:c>
      <x:c r="R425" s="15" t="n">
        <x:v>46269.35332984954</x:v>
      </x:c>
      <x:c r="S425" s="4" t="str">
        <x:v>https://naver.github.io/searchad-apidoc/</x:v>
      </x:c>
      <x:c r="T425" s="4" t="str">
        <x:v>https://developers.naver.com/docs/serviceapi/search/blog/blog.md</x:v>
      </x:c>
      <x:c r="U425" s="4" t="str">
        <x:v>2026-08-05~2026-09-03</x:v>
      </x:c>
      <x:c r="V425" s="4" t="str"/>
    </x:row>
    <x:row r="426" ht="25" customHeight="1">
      <x:c r="A426" s="4" t="str">
        <x:v>K0422</x:v>
      </x:c>
      <x:c r="B426" s="4" t="str">
        <x:v>여행</x:v>
      </x:c>
      <x:c r="C426" s="4" t="n">
        <x:v>22</x:v>
      </x:c>
      <x:c r="D426" s="4" t="str">
        <x:v>일본면세한도</x:v>
      </x:c>
      <x:c r="E426" s="4" t="str">
        <x:v>세부 검색어</x:v>
      </x:c>
      <x:c r="F426" s="4" t="n">
        <x:v>860</x:v>
      </x:c>
      <x:c r="G426" s="4" t="n">
        <x:v>6640</x:v>
      </x:c>
      <x:c r="H426" s="13" t="n">
        <x:v>860</x:v>
      </x:c>
      <x:c r="I426" s="13" t="n">
        <x:v>860</x:v>
      </x:c>
      <x:c r="J426" s="13" t="n">
        <x:v>6640</x:v>
      </x:c>
      <x:c r="K426" s="13" t="n">
        <x:v>6640</x:v>
      </x:c>
      <x:c r="L426" s="13" t="n">
        <x:f>H426+J426</x:f>
        <x:v>7500</x:v>
      </x:c>
      <x:c r="M426" s="13" t="n">
        <x:f>I426+K426</x:f>
        <x:v>7500</x:v>
      </x:c>
      <x:c r="N426" s="13" t="n">
        <x:v>772</x:v>
      </x:c>
      <x:c r="O426" s="13" t="n">
        <x:v>44</x:v>
      </x:c>
      <x:c r="P426" s="4" t="str">
        <x:v>수집결과 내 집계</x:v>
      </x:c>
      <x:c r="Q426" s="15" t="n">
        <x:v>46269.34665137732</x:v>
      </x:c>
      <x:c r="R426" s="15" t="n">
        <x:v>46269.35333466435</x:v>
      </x:c>
      <x:c r="S426" s="4" t="str">
        <x:v>https://naver.github.io/searchad-apidoc/</x:v>
      </x:c>
      <x:c r="T426" s="4" t="str">
        <x:v>https://developers.naver.com/docs/serviceapi/search/blog/blog.md</x:v>
      </x:c>
      <x:c r="U426" s="4" t="str">
        <x:v>2026-08-05~2026-09-03</x:v>
      </x:c>
      <x:c r="V426" s="4" t="str"/>
    </x:row>
    <x:row r="427" ht="25" customHeight="1">
      <x:c r="A427" s="4" t="str">
        <x:v>K0423</x:v>
      </x:c>
      <x:c r="B427" s="4" t="str">
        <x:v>여행</x:v>
      </x:c>
      <x:c r="C427" s="4" t="n">
        <x:v>23</x:v>
      </x:c>
      <x:c r="D427" s="4" t="str">
        <x:v>위탁수하물</x:v>
      </x:c>
      <x:c r="E427" s="4" t="str">
        <x:v>확장 주제어</x:v>
      </x:c>
      <x:c r="F427" s="4" t="n">
        <x:v>960</x:v>
      </x:c>
      <x:c r="G427" s="4" t="n">
        <x:v>5910</x:v>
      </x:c>
      <x:c r="H427" s="13" t="n">
        <x:v>960</x:v>
      </x:c>
      <x:c r="I427" s="13" t="n">
        <x:v>960</x:v>
      </x:c>
      <x:c r="J427" s="13" t="n">
        <x:v>5910</x:v>
      </x:c>
      <x:c r="K427" s="13" t="n">
        <x:v>5910</x:v>
      </x:c>
      <x:c r="L427" s="13" t="n">
        <x:f>H427+J427</x:f>
        <x:v>6870</x:v>
      </x:c>
      <x:c r="M427" s="13" t="n">
        <x:f>I427+K427</x:f>
        <x:v>6870</x:v>
      </x:c>
      <x:c r="N427" s="13" t="n">
        <x:v>23587</x:v>
      </x:c>
      <x:c r="O427" s="13" t="n">
        <x:v>949</x:v>
      </x:c>
      <x:c r="P427" s="4" t="str">
        <x:v>수집결과 내 집계</x:v>
      </x:c>
      <x:c r="Q427" s="15" t="n">
        <x:v>46269.34443716435</x:v>
      </x:c>
      <x:c r="R427" s="15" t="n">
        <x:v>46269.35339033565</x:v>
      </x:c>
      <x:c r="S427" s="4" t="str">
        <x:v>https://naver.github.io/searchad-apidoc/</x:v>
      </x:c>
      <x:c r="T427" s="4" t="str">
        <x:v>https://developers.naver.com/docs/serviceapi/search/blog/blog.md</x:v>
      </x:c>
      <x:c r="U427" s="4" t="str">
        <x:v>2026-08-05~2026-09-03</x:v>
      </x:c>
      <x:c r="V427" s="4" t="str"/>
    </x:row>
    <x:row r="428" ht="25" customHeight="1">
      <x:c r="A428" s="4" t="str">
        <x:v>K0424</x:v>
      </x:c>
      <x:c r="B428" s="4" t="str">
        <x:v>여행</x:v>
      </x:c>
      <x:c r="C428" s="4" t="n">
        <x:v>24</x:v>
      </x:c>
      <x:c r="D428" s="4" t="str">
        <x:v>아기여권사진</x:v>
      </x:c>
      <x:c r="E428" s="4" t="str">
        <x:v>세부 검색어</x:v>
      </x:c>
      <x:c r="F428" s="4" t="n">
        <x:v>630</x:v>
      </x:c>
      <x:c r="G428" s="4" t="n">
        <x:v>5890</x:v>
      </x:c>
      <x:c r="H428" s="13" t="n">
        <x:v>630</x:v>
      </x:c>
      <x:c r="I428" s="13" t="n">
        <x:v>630</x:v>
      </x:c>
      <x:c r="J428" s="13" t="n">
        <x:v>5890</x:v>
      </x:c>
      <x:c r="K428" s="13" t="n">
        <x:v>5890</x:v>
      </x:c>
      <x:c r="L428" s="13" t="n">
        <x:f>H428+J428</x:f>
        <x:v>6520</x:v>
      </x:c>
      <x:c r="M428" s="13" t="n">
        <x:f>I428+K428</x:f>
        <x:v>6520</x:v>
      </x:c>
      <x:c r="N428" s="13" t="n">
        <x:v>12935</x:v>
      </x:c>
      <x:c r="O428" s="13" t="n">
        <x:v>270</x:v>
      </x:c>
      <x:c r="P428" s="4" t="str">
        <x:v>수집결과 내 집계</x:v>
      </x:c>
      <x:c r="Q428" s="15" t="n">
        <x:v>46269.344455810184</x:v>
      </x:c>
      <x:c r="R428" s="15" t="n">
        <x:v>46269.35335857639</x:v>
      </x:c>
      <x:c r="S428" s="4" t="str">
        <x:v>https://naver.github.io/searchad-apidoc/</x:v>
      </x:c>
      <x:c r="T428" s="4" t="str">
        <x:v>https://developers.naver.com/docs/serviceapi/search/blog/blog.md</x:v>
      </x:c>
      <x:c r="U428" s="4" t="str">
        <x:v>2026-08-05~2026-09-03</x:v>
      </x:c>
      <x:c r="V428" s="4" t="str"/>
    </x:row>
    <x:row r="429" ht="25" customHeight="1">
      <x:c r="A429" s="4" t="str">
        <x:v>K0425</x:v>
      </x:c>
      <x:c r="B429" s="4" t="str">
        <x:v>여행</x:v>
      </x:c>
      <x:c r="C429" s="4" t="n">
        <x:v>25</x:v>
      </x:c>
      <x:c r="D429" s="4" t="str">
        <x:v>여권발급준비물</x:v>
      </x:c>
      <x:c r="E429" s="4" t="str">
        <x:v>세부 검색어</x:v>
      </x:c>
      <x:c r="F429" s="4" t="n">
        <x:v>1060</x:v>
      </x:c>
      <x:c r="G429" s="4" t="n">
        <x:v>5440</x:v>
      </x:c>
      <x:c r="H429" s="13" t="n">
        <x:v>1060</x:v>
      </x:c>
      <x:c r="I429" s="13" t="n">
        <x:v>1060</x:v>
      </x:c>
      <x:c r="J429" s="13" t="n">
        <x:v>5440</x:v>
      </x:c>
      <x:c r="K429" s="13" t="n">
        <x:v>5440</x:v>
      </x:c>
      <x:c r="L429" s="13" t="n">
        <x:f>H429+J429</x:f>
        <x:v>6500</x:v>
      </x:c>
      <x:c r="M429" s="13" t="n">
        <x:f>I429+K429</x:f>
        <x:v>6500</x:v>
      </x:c>
      <x:c r="N429" s="13" t="n">
        <x:v>11247</x:v>
      </x:c>
      <x:c r="O429" s="13" t="n">
        <x:v>346</x:v>
      </x:c>
      <x:c r="P429" s="4" t="str">
        <x:v>수집결과 내 집계</x:v>
      </x:c>
      <x:c r="Q429" s="15" t="n">
        <x:v>46269.34659902778</x:v>
      </x:c>
      <x:c r="R429" s="15" t="n">
        <x:v>46269.35337334491</x:v>
      </x:c>
      <x:c r="S429" s="4" t="str">
        <x:v>https://naver.github.io/searchad-apidoc/</x:v>
      </x:c>
      <x:c r="T429" s="4" t="str">
        <x:v>https://developers.naver.com/docs/serviceapi/search/blog/blog.md</x:v>
      </x:c>
      <x:c r="U429" s="4" t="str">
        <x:v>2026-08-05~2026-09-03</x:v>
      </x:c>
      <x:c r="V429" s="4" t="str"/>
    </x:row>
    <x:row r="430" ht="25" customHeight="1">
      <x:c r="A430" s="4" t="str">
        <x:v>K0426</x:v>
      </x:c>
      <x:c r="B430" s="4" t="str">
        <x:v>여행</x:v>
      </x:c>
      <x:c r="C430" s="4" t="n">
        <x:v>26</x:v>
      </x:c>
      <x:c r="D430" s="4" t="str">
        <x:v>인천공항2터미널단기주차장</x:v>
      </x:c>
      <x:c r="E430" s="4" t="str">
        <x:v>세부 검색어</x:v>
      </x:c>
      <x:c r="F430" s="4" t="n">
        <x:v>1040</x:v>
      </x:c>
      <x:c r="G430" s="4" t="n">
        <x:v>5240</x:v>
      </x:c>
      <x:c r="H430" s="13" t="n">
        <x:v>1040</x:v>
      </x:c>
      <x:c r="I430" s="13" t="n">
        <x:v>1040</x:v>
      </x:c>
      <x:c r="J430" s="13" t="n">
        <x:v>5240</x:v>
      </x:c>
      <x:c r="K430" s="13" t="n">
        <x:v>5240</x:v>
      </x:c>
      <x:c r="L430" s="13" t="n">
        <x:f>H430+J430</x:f>
        <x:v>6280</x:v>
      </x:c>
      <x:c r="M430" s="13" t="n">
        <x:f>I430+K430</x:f>
        <x:v>6280</x:v>
      </x:c>
      <x:c r="N430" s="13" t="n">
        <x:v>1221</x:v>
      </x:c>
      <x:c r="O430" s="13" t="n">
        <x:v>55</x:v>
      </x:c>
      <x:c r="P430" s="4" t="str">
        <x:v>수집결과 내 집계</x:v>
      </x:c>
      <x:c r="Q430" s="15" t="n">
        <x:v>46269.34443716435</x:v>
      </x:c>
      <x:c r="R430" s="15" t="n">
        <x:v>46269.35336353009</x:v>
      </x:c>
      <x:c r="S430" s="4" t="str">
        <x:v>https://naver.github.io/searchad-apidoc/</x:v>
      </x:c>
      <x:c r="T430" s="4" t="str">
        <x:v>https://developers.naver.com/docs/serviceapi/search/blog/blog.md</x:v>
      </x:c>
      <x:c r="U430" s="4" t="str">
        <x:v>2026-08-05~2026-09-03</x:v>
      </x:c>
      <x:c r="V430" s="4" t="str"/>
    </x:row>
    <x:row r="431" ht="25" customHeight="1">
      <x:c r="A431" s="4" t="str">
        <x:v>K0427</x:v>
      </x:c>
      <x:c r="B431" s="4" t="str">
        <x:v>여행</x:v>
      </x:c>
      <x:c r="C431" s="4" t="n">
        <x:v>27</x:v>
      </x:c>
      <x:c r="D431" s="4" t="str">
        <x:v>일본이심추천</x:v>
      </x:c>
      <x:c r="E431" s="4" t="str">
        <x:v>세부 검색어</x:v>
      </x:c>
      <x:c r="F431" s="4" t="n">
        <x:v>1200</x:v>
      </x:c>
      <x:c r="G431" s="4" t="n">
        <x:v>5040</x:v>
      </x:c>
      <x:c r="H431" s="13" t="n">
        <x:v>1200</x:v>
      </x:c>
      <x:c r="I431" s="13" t="n">
        <x:v>1200</x:v>
      </x:c>
      <x:c r="J431" s="13" t="n">
        <x:v>5040</x:v>
      </x:c>
      <x:c r="K431" s="13" t="n">
        <x:v>5040</x:v>
      </x:c>
      <x:c r="L431" s="13" t="n">
        <x:f>H431+J431</x:f>
        <x:v>6240</x:v>
      </x:c>
      <x:c r="M431" s="13" t="n">
        <x:f>I431+K431</x:f>
        <x:v>6240</x:v>
      </x:c>
      <x:c r="N431" s="13" t="n">
        <x:v>7215</x:v>
      </x:c>
      <x:c r="O431" s="13" t="n">
        <x:v>428</x:v>
      </x:c>
      <x:c r="P431" s="4" t="str">
        <x:v>수집결과 내 집계</x:v>
      </x:c>
      <x:c r="Q431" s="15" t="n">
        <x:v>46269.34443306713</x:v>
      </x:c>
      <x:c r="R431" s="15" t="n">
        <x:v>46269.35338949074</x:v>
      </x:c>
      <x:c r="S431" s="4" t="str">
        <x:v>https://naver.github.io/searchad-apidoc/</x:v>
      </x:c>
      <x:c r="T431" s="4" t="str">
        <x:v>https://developers.naver.com/docs/serviceapi/search/blog/blog.md</x:v>
      </x:c>
      <x:c r="U431" s="4" t="str">
        <x:v>2026-08-05~2026-09-03</x:v>
      </x:c>
      <x:c r="V431" s="4" t="str"/>
    </x:row>
    <x:row r="432" ht="25" customHeight="1">
      <x:c r="A432" s="4" t="str">
        <x:v>K0428</x:v>
      </x:c>
      <x:c r="B432" s="4" t="str">
        <x:v>여행</x:v>
      </x:c>
      <x:c r="C432" s="4" t="n">
        <x:v>28</x:v>
      </x:c>
      <x:c r="D432" s="4" t="str">
        <x:v>여행자보험추천</x:v>
      </x:c>
      <x:c r="E432" s="4" t="str">
        <x:v>세부 검색어</x:v>
      </x:c>
      <x:c r="F432" s="4" t="n">
        <x:v>1660</x:v>
      </x:c>
      <x:c r="G432" s="4" t="n">
        <x:v>4290</x:v>
      </x:c>
      <x:c r="H432" s="13" t="n">
        <x:v>1660</x:v>
      </x:c>
      <x:c r="I432" s="13" t="n">
        <x:v>1660</x:v>
      </x:c>
      <x:c r="J432" s="13" t="n">
        <x:v>4290</x:v>
      </x:c>
      <x:c r="K432" s="13" t="n">
        <x:v>4290</x:v>
      </x:c>
      <x:c r="L432" s="13" t="n">
        <x:f>H432+J432</x:f>
        <x:v>5950</x:v>
      </x:c>
      <x:c r="M432" s="13" t="n">
        <x:f>I432+K432</x:f>
        <x:v>5950</x:v>
      </x:c>
      <x:c r="N432" s="13" t="n">
        <x:v>2664</x:v>
      </x:c>
      <x:c r="O432" s="13" t="n">
        <x:v>61</x:v>
      </x:c>
      <x:c r="P432" s="4" t="str">
        <x:v>수집결과 내 집계</x:v>
      </x:c>
      <x:c r="Q432" s="15" t="n">
        <x:v>46269.34665675926</x:v>
      </x:c>
      <x:c r="R432" s="15" t="n">
        <x:v>46269.353378287036</x:v>
      </x:c>
      <x:c r="S432" s="4" t="str">
        <x:v>https://naver.github.io/searchad-apidoc/</x:v>
      </x:c>
      <x:c r="T432" s="4" t="str">
        <x:v>https://developers.naver.com/docs/serviceapi/search/blog/blog.md</x:v>
      </x:c>
      <x:c r="U432" s="4" t="str">
        <x:v>2026-08-05~2026-09-03</x:v>
      </x:c>
      <x:c r="V432" s="4" t="str"/>
    </x:row>
    <x:row r="433" ht="25" customHeight="1">
      <x:c r="A433" s="4" t="str">
        <x:v>K0429</x:v>
      </x:c>
      <x:c r="B433" s="4" t="str">
        <x:v>여행</x:v>
      </x:c>
      <x:c r="C433" s="4" t="n">
        <x:v>29</x:v>
      </x:c>
      <x:c r="D433" s="4" t="str">
        <x:v>여권사진앞머리</x:v>
      </x:c>
      <x:c r="E433" s="4" t="str">
        <x:v>세부 검색어</x:v>
      </x:c>
      <x:c r="F433" s="4" t="n">
        <x:v>900</x:v>
      </x:c>
      <x:c r="G433" s="4" t="n">
        <x:v>5040</x:v>
      </x:c>
      <x:c r="H433" s="13" t="n">
        <x:v>900</x:v>
      </x:c>
      <x:c r="I433" s="13" t="n">
        <x:v>900</x:v>
      </x:c>
      <x:c r="J433" s="13" t="n">
        <x:v>5040</x:v>
      </x:c>
      <x:c r="K433" s="13" t="n">
        <x:v>5040</x:v>
      </x:c>
      <x:c r="L433" s="13" t="n">
        <x:f>H433+J433</x:f>
        <x:v>5940</x:v>
      </x:c>
      <x:c r="M433" s="13" t="n">
        <x:f>I433+K433</x:f>
        <x:v>5940</x:v>
      </x:c>
      <x:c r="N433" s="13" t="n">
        <x:v>1376</x:v>
      </x:c>
      <x:c r="O433" s="13" t="n">
        <x:v>45</x:v>
      </x:c>
      <x:c r="P433" s="4" t="str">
        <x:v>수집결과 내 집계</x:v>
      </x:c>
      <x:c r="Q433" s="15" t="n">
        <x:v>46269.344455810184</x:v>
      </x:c>
      <x:c r="R433" s="15" t="n">
        <x:v>46269.35338346065</x:v>
      </x:c>
      <x:c r="S433" s="4" t="str">
        <x:v>https://naver.github.io/searchad-apidoc/</x:v>
      </x:c>
      <x:c r="T433" s="4" t="str">
        <x:v>https://developers.naver.com/docs/serviceapi/search/blog/blog.md</x:v>
      </x:c>
      <x:c r="U433" s="4" t="str">
        <x:v>2026-08-05~2026-09-03</x:v>
      </x:c>
      <x:c r="V433" s="4" t="str"/>
    </x:row>
    <x:row r="434" ht="25" customHeight="1">
      <x:c r="A434" s="4" t="str">
        <x:v>K0430</x:v>
      </x:c>
      <x:c r="B434" s="4" t="str">
        <x:v>여행</x:v>
      </x:c>
      <x:c r="C434" s="4" t="n">
        <x:v>30</x:v>
      </x:c>
      <x:c r="D434" s="4" t="str">
        <x:v>여권사진가격</x:v>
      </x:c>
      <x:c r="E434" s="4" t="str">
        <x:v>세부 검색어</x:v>
      </x:c>
      <x:c r="F434" s="4" t="n">
        <x:v>780</x:v>
      </x:c>
      <x:c r="G434" s="4" t="n">
        <x:v>4700</x:v>
      </x:c>
      <x:c r="H434" s="13" t="n">
        <x:v>780</x:v>
      </x:c>
      <x:c r="I434" s="13" t="n">
        <x:v>780</x:v>
      </x:c>
      <x:c r="J434" s="13" t="n">
        <x:v>4700</x:v>
      </x:c>
      <x:c r="K434" s="13" t="n">
        <x:v>4700</x:v>
      </x:c>
      <x:c r="L434" s="13" t="n">
        <x:f>H434+J434</x:f>
        <x:v>5480</x:v>
      </x:c>
      <x:c r="M434" s="13" t="n">
        <x:f>I434+K434</x:f>
        <x:v>5480</x:v>
      </x:c>
      <x:c r="N434" s="13" t="n">
        <x:v>5142</x:v>
      </x:c>
      <x:c r="O434" s="13" t="n">
        <x:v>76</x:v>
      </x:c>
      <x:c r="P434" s="4" t="str">
        <x:v>수집결과 내 집계</x:v>
      </x:c>
      <x:c r="Q434" s="15" t="n">
        <x:v>46269.344455810184</x:v>
      </x:c>
      <x:c r="R434" s="15" t="n">
        <x:v>46269.353388344905</x:v>
      </x:c>
      <x:c r="S434" s="4" t="str">
        <x:v>https://naver.github.io/searchad-apidoc/</x:v>
      </x:c>
      <x:c r="T434" s="4" t="str">
        <x:v>https://developers.naver.com/docs/serviceapi/search/blog/blog.md</x:v>
      </x:c>
      <x:c r="U434" s="4" t="str">
        <x:v>2026-08-05~2026-09-03</x:v>
      </x:c>
      <x:c r="V434" s="4" t="str"/>
    </x:row>
    <x:row r="435" ht="25" customHeight="1">
      <x:c r="A435" s="4" t="str">
        <x:v>K0431</x:v>
      </x:c>
      <x:c r="B435" s="4" t="str">
        <x:v>여행</x:v>
      </x:c>
      <x:c r="C435" s="4" t="n">
        <x:v>31</x:v>
      </x:c>
      <x:c r="D435" s="4" t="str">
        <x:v>일본입국심사</x:v>
      </x:c>
      <x:c r="E435" s="4" t="str">
        <x:v>세부 검색어</x:v>
      </x:c>
      <x:c r="F435" s="4" t="n">
        <x:v>600</x:v>
      </x:c>
      <x:c r="G435" s="4" t="n">
        <x:v>4290</x:v>
      </x:c>
      <x:c r="H435" s="13" t="n">
        <x:v>600</x:v>
      </x:c>
      <x:c r="I435" s="13" t="n">
        <x:v>600</x:v>
      </x:c>
      <x:c r="J435" s="13" t="n">
        <x:v>4290</x:v>
      </x:c>
      <x:c r="K435" s="13" t="n">
        <x:v>4290</x:v>
      </x:c>
      <x:c r="L435" s="13" t="n">
        <x:f>H435+J435</x:f>
        <x:v>4890</x:v>
      </x:c>
      <x:c r="M435" s="13" t="n">
        <x:f>I435+K435</x:f>
        <x:v>4890</x:v>
      </x:c>
      <x:c r="N435" s="13" t="n">
        <x:v>9125</x:v>
      </x:c>
      <x:c r="O435" s="13" t="n">
        <x:v>449</x:v>
      </x:c>
      <x:c r="P435" s="4" t="str">
        <x:v>수집결과 내 집계</x:v>
      </x:c>
      <x:c r="Q435" s="15" t="n">
        <x:v>46269.34443306713</x:v>
      </x:c>
      <x:c r="R435" s="15" t="n">
        <x:v>46269.35341173611</x:v>
      </x:c>
      <x:c r="S435" s="4" t="str">
        <x:v>https://naver.github.io/searchad-apidoc/</x:v>
      </x:c>
      <x:c r="T435" s="4" t="str">
        <x:v>https://developers.naver.com/docs/serviceapi/search/blog/blog.md</x:v>
      </x:c>
      <x:c r="U435" s="4" t="str">
        <x:v>2026-08-05~2026-09-03</x:v>
      </x:c>
      <x:c r="V435" s="4" t="str">
        <x:v>일본 입국심사</x:v>
      </x:c>
    </x:row>
    <x:row r="436" ht="25" customHeight="1">
      <x:c r="A436" s="4" t="str">
        <x:v>K0432</x:v>
      </x:c>
      <x:c r="B436" s="4" t="str">
        <x:v>여행</x:v>
      </x:c>
      <x:c r="C436" s="4" t="n">
        <x:v>32</x:v>
      </x:c>
      <x:c r="D436" s="4" t="str">
        <x:v>여권재발급비용</x:v>
      </x:c>
      <x:c r="E436" s="4" t="str">
        <x:v>세부 검색어</x:v>
      </x:c>
      <x:c r="F436" s="4" t="n">
        <x:v>810</x:v>
      </x:c>
      <x:c r="G436" s="4" t="n">
        <x:v>3780</x:v>
      </x:c>
      <x:c r="H436" s="13" t="n">
        <x:v>810</x:v>
      </x:c>
      <x:c r="I436" s="13" t="n">
        <x:v>810</x:v>
      </x:c>
      <x:c r="J436" s="13" t="n">
        <x:v>3780</x:v>
      </x:c>
      <x:c r="K436" s="13" t="n">
        <x:v>3780</x:v>
      </x:c>
      <x:c r="L436" s="13" t="n">
        <x:f>H436+J436</x:f>
        <x:v>4590</x:v>
      </x:c>
      <x:c r="M436" s="13" t="n">
        <x:f>I436+K436</x:f>
        <x:v>4590</x:v>
      </x:c>
      <x:c r="N436" s="13" t="n">
        <x:v>4269</x:v>
      </x:c>
      <x:c r="O436" s="13" t="n">
        <x:v>294</x:v>
      </x:c>
      <x:c r="P436" s="4" t="str">
        <x:v>수집결과 내 집계</x:v>
      </x:c>
      <x:c r="Q436" s="15" t="n">
        <x:v>46269.34659902778</x:v>
      </x:c>
      <x:c r="R436" s="15" t="n">
        <x:v>46269.3534074537</x:v>
      </x:c>
      <x:c r="S436" s="4" t="str">
        <x:v>https://naver.github.io/searchad-apidoc/</x:v>
      </x:c>
      <x:c r="T436" s="4" t="str">
        <x:v>https://developers.naver.com/docs/serviceapi/search/blog/blog.md</x:v>
      </x:c>
      <x:c r="U436" s="4" t="str">
        <x:v>2026-08-05~2026-09-03</x:v>
      </x:c>
      <x:c r="V436" s="4" t="str"/>
    </x:row>
    <x:row r="437" ht="25" customHeight="1">
      <x:c r="A437" s="4" t="str">
        <x:v>K0433</x:v>
      </x:c>
      <x:c r="B437" s="4" t="str">
        <x:v>여행</x:v>
      </x:c>
      <x:c r="C437" s="4" t="n">
        <x:v>33</x:v>
      </x:c>
      <x:c r="D437" s="4" t="str">
        <x:v>비행기액체용량</x:v>
      </x:c>
      <x:c r="E437" s="4" t="str">
        <x:v>세부 검색어</x:v>
      </x:c>
      <x:c r="F437" s="4" t="n">
        <x:v>240</x:v>
      </x:c>
      <x:c r="G437" s="4" t="n">
        <x:v>3850</x:v>
      </x:c>
      <x:c r="H437" s="13" t="n">
        <x:v>240</x:v>
      </x:c>
      <x:c r="I437" s="13" t="n">
        <x:v>240</x:v>
      </x:c>
      <x:c r="J437" s="13" t="n">
        <x:v>3850</x:v>
      </x:c>
      <x:c r="K437" s="13" t="n">
        <x:v>3850</x:v>
      </x:c>
      <x:c r="L437" s="13" t="n">
        <x:f>H437+J437</x:f>
        <x:v>4090</x:v>
      </x:c>
      <x:c r="M437" s="13" t="n">
        <x:f>I437+K437</x:f>
        <x:v>4090</x:v>
      </x:c>
      <x:c r="N437" s="13" t="n">
        <x:v>206</x:v>
      </x:c>
      <x:c r="O437" s="13" t="n">
        <x:v>6</x:v>
      </x:c>
      <x:c r="P437" s="4" t="str">
        <x:v>수집결과 내 집계</x:v>
      </x:c>
      <x:c r="Q437" s="15" t="n">
        <x:v>46269.34662354166</x:v>
      </x:c>
      <x:c r="R437" s="15" t="n">
        <x:v>46269.353395</x:v>
      </x:c>
      <x:c r="S437" s="4" t="str">
        <x:v>https://naver.github.io/searchad-apidoc/</x:v>
      </x:c>
      <x:c r="T437" s="4" t="str">
        <x:v>https://developers.naver.com/docs/serviceapi/search/blog/blog.md</x:v>
      </x:c>
      <x:c r="U437" s="4" t="str">
        <x:v>2026-08-05~2026-09-03</x:v>
      </x:c>
      <x:c r="V437" s="4" t="str"/>
    </x:row>
    <x:row r="438" ht="25" customHeight="1">
      <x:c r="A438" s="4" t="str">
        <x:v>K0434</x:v>
      </x:c>
      <x:c r="B438" s="4" t="str">
        <x:v>여행</x:v>
      </x:c>
      <x:c r="C438" s="4" t="n">
        <x:v>34</x:v>
      </x:c>
      <x:c r="D438" s="4" t="str">
        <x:v>기내반입액체</x:v>
      </x:c>
      <x:c r="E438" s="4" t="str">
        <x:v>세부 검색어</x:v>
      </x:c>
      <x:c r="F438" s="4" t="n">
        <x:v>160</x:v>
      </x:c>
      <x:c r="G438" s="4" t="n">
        <x:v>3740</x:v>
      </x:c>
      <x:c r="H438" s="13" t="n">
        <x:v>160</x:v>
      </x:c>
      <x:c r="I438" s="13" t="n">
        <x:v>160</x:v>
      </x:c>
      <x:c r="J438" s="13" t="n">
        <x:v>3740</x:v>
      </x:c>
      <x:c r="K438" s="13" t="n">
        <x:v>3740</x:v>
      </x:c>
      <x:c r="L438" s="13" t="n">
        <x:f>H438+J438</x:f>
        <x:v>3900</x:v>
      </x:c>
      <x:c r="M438" s="13" t="n">
        <x:f>I438+K438</x:f>
        <x:v>3900</x:v>
      </x:c>
      <x:c r="N438" s="13" t="n">
        <x:v>1726</x:v>
      </x:c>
      <x:c r="O438" s="13" t="n">
        <x:v>58</x:v>
      </x:c>
      <x:c r="P438" s="4" t="str">
        <x:v>수집결과 내 집계</x:v>
      </x:c>
      <x:c r="Q438" s="15" t="n">
        <x:v>46269.344455810184</x:v>
      </x:c>
      <x:c r="R438" s="15" t="n">
        <x:v>46269.35339950232</x:v>
      </x:c>
      <x:c r="S438" s="4" t="str">
        <x:v>https://naver.github.io/searchad-apidoc/</x:v>
      </x:c>
      <x:c r="T438" s="4" t="str">
        <x:v>https://developers.naver.com/docs/serviceapi/search/blog/blog.md</x:v>
      </x:c>
      <x:c r="U438" s="4" t="str">
        <x:v>2026-08-05~2026-09-03</x:v>
      </x:c>
      <x:c r="V438" s="4" t="str"/>
    </x:row>
    <x:row r="439" ht="25" customHeight="1">
      <x:c r="A439" s="4" t="str">
        <x:v>K0435</x:v>
      </x:c>
      <x:c r="B439" s="4" t="str">
        <x:v>여행</x:v>
      </x:c>
      <x:c r="C439" s="4" t="n">
        <x:v>35</x:v>
      </x:c>
      <x:c r="D439" s="4" t="str">
        <x:v>비행기좌석추천</x:v>
      </x:c>
      <x:c r="E439" s="4" t="str">
        <x:v>세부 검색어</x:v>
      </x:c>
      <x:c r="F439" s="4" t="n">
        <x:v>770</x:v>
      </x:c>
      <x:c r="G439" s="4" t="n">
        <x:v>3100</x:v>
      </x:c>
      <x:c r="H439" s="13" t="n">
        <x:v>770</x:v>
      </x:c>
      <x:c r="I439" s="13" t="n">
        <x:v>770</x:v>
      </x:c>
      <x:c r="J439" s="13" t="n">
        <x:v>3100</x:v>
      </x:c>
      <x:c r="K439" s="13" t="n">
        <x:v>3100</x:v>
      </x:c>
      <x:c r="L439" s="13" t="n">
        <x:f>H439+J439</x:f>
        <x:v>3870</x:v>
      </x:c>
      <x:c r="M439" s="13" t="n">
        <x:f>I439+K439</x:f>
        <x:v>3870</x:v>
      </x:c>
      <x:c r="N439" s="13" t="n">
        <x:v>1964</x:v>
      </x:c>
      <x:c r="O439" s="13" t="n">
        <x:v>53</x:v>
      </x:c>
      <x:c r="P439" s="4" t="str">
        <x:v>수집결과 내 집계</x:v>
      </x:c>
      <x:c r="Q439" s="15" t="n">
        <x:v>46269.344428854165</x:v>
      </x:c>
      <x:c r="R439" s="15" t="n">
        <x:v>46269.353404837966</x:v>
      </x:c>
      <x:c r="S439" s="4" t="str">
        <x:v>https://naver.github.io/searchad-apidoc/</x:v>
      </x:c>
      <x:c r="T439" s="4" t="str">
        <x:v>https://developers.naver.com/docs/serviceapi/search/blog/blog.md</x:v>
      </x:c>
      <x:c r="U439" s="4" t="str">
        <x:v>2026-08-05~2026-09-03</x:v>
      </x:c>
      <x:c r="V439" s="4" t="str">
        <x:v>비행기 좌석 추천</x:v>
      </x:c>
    </x:row>
    <x:row r="440" ht="25" customHeight="1">
      <x:c r="A440" s="4" t="str">
        <x:v>K0436</x:v>
      </x:c>
      <x:c r="B440" s="4" t="str">
        <x:v>여행</x:v>
      </x:c>
      <x:c r="C440" s="4" t="n">
        <x:v>36</x:v>
      </x:c>
      <x:c r="D440" s="4" t="str">
        <x:v>여권사진사이즈</x:v>
      </x:c>
      <x:c r="E440" s="4" t="str">
        <x:v>세부 검색어</x:v>
      </x:c>
      <x:c r="F440" s="4" t="n">
        <x:v>1370</x:v>
      </x:c>
      <x:c r="G440" s="4" t="n">
        <x:v>2240</x:v>
      </x:c>
      <x:c r="H440" s="13" t="n">
        <x:v>1370</x:v>
      </x:c>
      <x:c r="I440" s="13" t="n">
        <x:v>1370</x:v>
      </x:c>
      <x:c r="J440" s="13" t="n">
        <x:v>2240</x:v>
      </x:c>
      <x:c r="K440" s="13" t="n">
        <x:v>2240</x:v>
      </x:c>
      <x:c r="L440" s="13" t="n">
        <x:f>H440+J440</x:f>
        <x:v>3610</x:v>
      </x:c>
      <x:c r="M440" s="13" t="n">
        <x:f>I440+K440</x:f>
        <x:v>3610</x:v>
      </x:c>
      <x:c r="N440" s="13" t="n">
        <x:v>2948</x:v>
      </x:c>
      <x:c r="O440" s="13" t="n">
        <x:v>27</x:v>
      </x:c>
      <x:c r="P440" s="4" t="str">
        <x:v>수집결과 내 집계</x:v>
      </x:c>
      <x:c r="Q440" s="15" t="n">
        <x:v>46269.344455810184</x:v>
      </x:c>
      <x:c r="R440" s="15" t="n">
        <x:v>46269.35340969908</x:v>
      </x:c>
      <x:c r="S440" s="4" t="str">
        <x:v>https://naver.github.io/searchad-apidoc/</x:v>
      </x:c>
      <x:c r="T440" s="4" t="str">
        <x:v>https://developers.naver.com/docs/serviceapi/search/blog/blog.md</x:v>
      </x:c>
      <x:c r="U440" s="4" t="str">
        <x:v>2026-08-05~2026-09-03</x:v>
      </x:c>
      <x:c r="V440" s="4" t="str"/>
    </x:row>
    <x:row r="441" ht="25" customHeight="1">
      <x:c r="A441" s="4" t="str">
        <x:v>K0437</x:v>
      </x:c>
      <x:c r="B441" s="4" t="str">
        <x:v>여행</x:v>
      </x:c>
      <x:c r="C441" s="4" t="n">
        <x:v>37</x:v>
      </x:c>
      <x:c r="D441" s="4" t="str">
        <x:v>여권분실재발급</x:v>
      </x:c>
      <x:c r="E441" s="4" t="str">
        <x:v>세부 검색어</x:v>
      </x:c>
      <x:c r="F441" s="4" t="n">
        <x:v>600</x:v>
      </x:c>
      <x:c r="G441" s="4" t="n">
        <x:v>2990</x:v>
      </x:c>
      <x:c r="H441" s="13" t="n">
        <x:v>600</x:v>
      </x:c>
      <x:c r="I441" s="13" t="n">
        <x:v>600</x:v>
      </x:c>
      <x:c r="J441" s="13" t="n">
        <x:v>2990</x:v>
      </x:c>
      <x:c r="K441" s="13" t="n">
        <x:v>2990</x:v>
      </x:c>
      <x:c r="L441" s="13" t="n">
        <x:f>H441+J441</x:f>
        <x:v>3590</x:v>
      </x:c>
      <x:c r="M441" s="13" t="n">
        <x:f>I441+K441</x:f>
        <x:v>3590</x:v>
      </x:c>
      <x:c r="N441" s="13" t="n">
        <x:v>3310</x:v>
      </x:c>
      <x:c r="O441" s="13" t="n">
        <x:v>109</x:v>
      </x:c>
      <x:c r="P441" s="4" t="str">
        <x:v>수집결과 내 집계</x:v>
      </x:c>
      <x:c r="Q441" s="15" t="n">
        <x:v>46269.34660390046</x:v>
      </x:c>
      <x:c r="R441" s="15" t="n">
        <x:v>46269.35341667824</x:v>
      </x:c>
      <x:c r="S441" s="4" t="str">
        <x:v>https://naver.github.io/searchad-apidoc/</x:v>
      </x:c>
      <x:c r="T441" s="4" t="str">
        <x:v>https://developers.naver.com/docs/serviceapi/search/blog/blog.md</x:v>
      </x:c>
      <x:c r="U441" s="4" t="str">
        <x:v>2026-08-05~2026-09-03</x:v>
      </x:c>
      <x:c r="V441" s="4" t="str"/>
    </x:row>
    <x:row r="442" ht="25" customHeight="1">
      <x:c r="A442" s="4" t="str">
        <x:v>K0438</x:v>
      </x:c>
      <x:c r="B442" s="4" t="str">
        <x:v>여행</x:v>
      </x:c>
      <x:c r="C442" s="4" t="n">
        <x:v>38</x:v>
      </x:c>
      <x:c r="D442" s="4" t="str">
        <x:v>항공권취소수수료</x:v>
      </x:c>
      <x:c r="E442" s="4" t="str">
        <x:v>세부 검색어</x:v>
      </x:c>
      <x:c r="F442" s="4" t="n">
        <x:v>670</x:v>
      </x:c>
      <x:c r="G442" s="4" t="n">
        <x:v>2910</x:v>
      </x:c>
      <x:c r="H442" s="13" t="n">
        <x:v>670</x:v>
      </x:c>
      <x:c r="I442" s="13" t="n">
        <x:v>670</x:v>
      </x:c>
      <x:c r="J442" s="13" t="n">
        <x:v>2910</x:v>
      </x:c>
      <x:c r="K442" s="13" t="n">
        <x:v>2910</x:v>
      </x:c>
      <x:c r="L442" s="13" t="n">
        <x:f>H442+J442</x:f>
        <x:v>3580</x:v>
      </x:c>
      <x:c r="M442" s="13" t="n">
        <x:f>I442+K442</x:f>
        <x:v>3580</x:v>
      </x:c>
      <x:c r="N442" s="13" t="n">
        <x:v>3543</x:v>
      </x:c>
      <x:c r="O442" s="13" t="n">
        <x:v>154</x:v>
      </x:c>
      <x:c r="P442" s="4" t="str">
        <x:v>수집결과 내 집계</x:v>
      </x:c>
      <x:c r="Q442" s="15" t="n">
        <x:v>46269.34662950232</x:v>
      </x:c>
      <x:c r="R442" s="15" t="n">
        <x:v>46269.35341865741</x:v>
      </x:c>
      <x:c r="S442" s="4" t="str">
        <x:v>https://naver.github.io/searchad-apidoc/</x:v>
      </x:c>
      <x:c r="T442" s="4" t="str">
        <x:v>https://developers.naver.com/docs/serviceapi/search/blog/blog.md</x:v>
      </x:c>
      <x:c r="U442" s="4" t="str">
        <x:v>2026-08-05~2026-09-03</x:v>
      </x:c>
      <x:c r="V442" s="4" t="str"/>
    </x:row>
    <x:row r="443" ht="25" customHeight="1">
      <x:c r="A443" s="4" t="str">
        <x:v>K0439</x:v>
      </x:c>
      <x:c r="B443" s="4" t="str">
        <x:v>여행</x:v>
      </x:c>
      <x:c r="C443" s="4" t="n">
        <x:v>39</x:v>
      </x:c>
      <x:c r="D443" s="4" t="str">
        <x:v>환전수수료</x:v>
      </x:c>
      <x:c r="E443" s="4" t="str">
        <x:v>세부 검색어</x:v>
      </x:c>
      <x:c r="F443" s="4" t="n">
        <x:v>750</x:v>
      </x:c>
      <x:c r="G443" s="4" t="n">
        <x:v>2750</x:v>
      </x:c>
      <x:c r="H443" s="13" t="n">
        <x:v>750</x:v>
      </x:c>
      <x:c r="I443" s="13" t="n">
        <x:v>750</x:v>
      </x:c>
      <x:c r="J443" s="13" t="n">
        <x:v>2750</x:v>
      </x:c>
      <x:c r="K443" s="13" t="n">
        <x:v>2750</x:v>
      </x:c>
      <x:c r="L443" s="13" t="n">
        <x:f>H443+J443</x:f>
        <x:v>3500</x:v>
      </x:c>
      <x:c r="M443" s="13" t="n">
        <x:f>I443+K443</x:f>
        <x:v>3500</x:v>
      </x:c>
      <x:c r="N443" s="13" t="n">
        <x:v>43284</x:v>
      </x:c>
      <x:c r="O443" s="13" t="n">
        <x:v>948</x:v>
      </x:c>
      <x:c r="P443" s="4" t="str">
        <x:v>이상(하한)</x:v>
      </x:c>
      <x:c r="Q443" s="15" t="n">
        <x:v>46269.34444407407</x:v>
      </x:c>
      <x:c r="R443" s="15" t="n">
        <x:v>46269.35347113426</x:v>
      </x:c>
      <x:c r="S443" s="4" t="str">
        <x:v>https://naver.github.io/searchad-apidoc/</x:v>
      </x:c>
      <x:c r="T443" s="4" t="str">
        <x:v>https://developers.naver.com/docs/serviceapi/search/blog/blog.md</x:v>
      </x:c>
      <x:c r="U443" s="4" t="str">
        <x:v>2026-08-05~2026-09-03</x:v>
      </x:c>
      <x:c r="V443" s="4" t="str"/>
    </x:row>
    <x:row r="444" ht="25" customHeight="1">
      <x:c r="A444" s="4" t="str">
        <x:v>K0440</x:v>
      </x:c>
      <x:c r="B444" s="4" t="str">
        <x:v>여행</x:v>
      </x:c>
      <x:c r="C444" s="4" t="n">
        <x:v>40</x:v>
      </x:c>
      <x:c r="D444" s="4" t="str">
        <x:v>인천공항공식주차대행</x:v>
      </x:c>
      <x:c r="E444" s="4" t="str">
        <x:v>세부 검색어</x:v>
      </x:c>
      <x:c r="F444" s="4" t="n">
        <x:v>980</x:v>
      </x:c>
      <x:c r="G444" s="4" t="n">
        <x:v>2520</x:v>
      </x:c>
      <x:c r="H444" s="13" t="n">
        <x:v>980</x:v>
      </x:c>
      <x:c r="I444" s="13" t="n">
        <x:v>980</x:v>
      </x:c>
      <x:c r="J444" s="13" t="n">
        <x:v>2520</x:v>
      </x:c>
      <x:c r="K444" s="13" t="n">
        <x:v>2520</x:v>
      </x:c>
      <x:c r="L444" s="13" t="n">
        <x:f>H444+J444</x:f>
        <x:v>3500</x:v>
      </x:c>
      <x:c r="M444" s="13" t="n">
        <x:f>I444+K444</x:f>
        <x:v>3500</x:v>
      </x:c>
      <x:c r="N444" s="13" t="n">
        <x:v>6280</x:v>
      </x:c>
      <x:c r="O444" s="13" t="n">
        <x:v>151</x:v>
      </x:c>
      <x:c r="P444" s="4" t="str">
        <x:v>수집결과 내 집계</x:v>
      </x:c>
      <x:c r="Q444" s="15" t="n">
        <x:v>46269.34443716435</x:v>
      </x:c>
      <x:c r="R444" s="15" t="n">
        <x:v>46269.35342616898</x:v>
      </x:c>
      <x:c r="S444" s="4" t="str">
        <x:v>https://naver.github.io/searchad-apidoc/</x:v>
      </x:c>
      <x:c r="T444" s="4" t="str">
        <x:v>https://developers.naver.com/docs/serviceapi/search/blog/blog.md</x:v>
      </x:c>
      <x:c r="U444" s="4" t="str">
        <x:v>2026-08-05~2026-09-03</x:v>
      </x:c>
      <x:c r="V444" s="4" t="str"/>
    </x:row>
    <x:row r="445" ht="25" customHeight="1">
      <x:c r="A445" s="4" t="str">
        <x:v>K0441</x:v>
      </x:c>
      <x:c r="B445" s="4" t="str">
        <x:v>여행</x:v>
      </x:c>
      <x:c r="C445" s="4" t="n">
        <x:v>41</x:v>
      </x:c>
      <x:c r="D445" s="4" t="str">
        <x:v>여권사진렌즈</x:v>
      </x:c>
      <x:c r="E445" s="4" t="str">
        <x:v>세부 검색어</x:v>
      </x:c>
      <x:c r="F445" s="4" t="n">
        <x:v>260</x:v>
      </x:c>
      <x:c r="G445" s="4" t="n">
        <x:v>3030</x:v>
      </x:c>
      <x:c r="H445" s="13" t="n">
        <x:v>260</x:v>
      </x:c>
      <x:c r="I445" s="13" t="n">
        <x:v>260</x:v>
      </x:c>
      <x:c r="J445" s="13" t="n">
        <x:v>3030</x:v>
      </x:c>
      <x:c r="K445" s="13" t="n">
        <x:v>3030</x:v>
      </x:c>
      <x:c r="L445" s="13" t="n">
        <x:f>H445+J445</x:f>
        <x:v>3290</x:v>
      </x:c>
      <x:c r="M445" s="13" t="n">
        <x:f>I445+K445</x:f>
        <x:v>3290</x:v>
      </x:c>
      <x:c r="N445" s="13" t="n">
        <x:v>73</x:v>
      </x:c>
      <x:c r="O445" s="13" t="n">
        <x:v>1</x:v>
      </x:c>
      <x:c r="P445" s="4" t="str">
        <x:v>수집결과 내 집계</x:v>
      </x:c>
      <x:c r="Q445" s="15" t="n">
        <x:v>46269.34660885417</x:v>
      </x:c>
      <x:c r="R445" s="15" t="n">
        <x:v>46269.353422824075</x:v>
      </x:c>
      <x:c r="S445" s="4" t="str">
        <x:v>https://naver.github.io/searchad-apidoc/</x:v>
      </x:c>
      <x:c r="T445" s="4" t="str">
        <x:v>https://developers.naver.com/docs/serviceapi/search/blog/blog.md</x:v>
      </x:c>
      <x:c r="U445" s="4" t="str">
        <x:v>2026-08-05~2026-09-03</x:v>
      </x:c>
      <x:c r="V445" s="4" t="str"/>
    </x:row>
    <x:row r="446" ht="25" customHeight="1">
      <x:c r="A446" s="4" t="str">
        <x:v>K0442</x:v>
      </x:c>
      <x:c r="B446" s="4" t="str">
        <x:v>여행</x:v>
      </x:c>
      <x:c r="C446" s="4" t="n">
        <x:v>42</x:v>
      </x:c>
      <x:c r="D446" s="4" t="str">
        <x:v>일본이심사용법</x:v>
      </x:c>
      <x:c r="E446" s="4" t="str">
        <x:v>세부 검색어</x:v>
      </x:c>
      <x:c r="F446" s="4" t="n">
        <x:v>510</x:v>
      </x:c>
      <x:c r="G446" s="4" t="n">
        <x:v>2740</x:v>
      </x:c>
      <x:c r="H446" s="13" t="n">
        <x:v>510</x:v>
      </x:c>
      <x:c r="I446" s="13" t="n">
        <x:v>510</x:v>
      </x:c>
      <x:c r="J446" s="13" t="n">
        <x:v>2740</x:v>
      </x:c>
      <x:c r="K446" s="13" t="n">
        <x:v>2740</x:v>
      </x:c>
      <x:c r="L446" s="13" t="n">
        <x:f>H446+J446</x:f>
        <x:v>3250</x:v>
      </x:c>
      <x:c r="M446" s="13" t="n">
        <x:f>I446+K446</x:f>
        <x:v>3250</x:v>
      </x:c>
      <x:c r="N446" s="13" t="n">
        <x:v>2907</x:v>
      </x:c>
      <x:c r="O446" s="13" t="n">
        <x:v>118</x:v>
      </x:c>
      <x:c r="P446" s="4" t="str">
        <x:v>수집결과 내 집계</x:v>
      </x:c>
      <x:c r="Q446" s="15" t="n">
        <x:v>46269.344455810184</x:v>
      </x:c>
      <x:c r="R446" s="15" t="n">
        <x:v>46269.35343212963</x:v>
      </x:c>
      <x:c r="S446" s="4" t="str">
        <x:v>https://naver.github.io/searchad-apidoc/</x:v>
      </x:c>
      <x:c r="T446" s="4" t="str">
        <x:v>https://developers.naver.com/docs/serviceapi/search/blog/blog.md</x:v>
      </x:c>
      <x:c r="U446" s="4" t="str">
        <x:v>2026-08-05~2026-09-03</x:v>
      </x:c>
      <x:c r="V446" s="4" t="str"/>
    </x:row>
    <x:row r="447" ht="25" customHeight="1">
      <x:c r="A447" s="4" t="str">
        <x:v>K0443</x:v>
      </x:c>
      <x:c r="B447" s="4" t="str">
        <x:v>여행</x:v>
      </x:c>
      <x:c r="C447" s="4" t="n">
        <x:v>43</x:v>
      </x:c>
      <x:c r="D447" s="4" t="str">
        <x:v>해외여행카드추천</x:v>
      </x:c>
      <x:c r="E447" s="4" t="str">
        <x:v>세부 검색어</x:v>
      </x:c>
      <x:c r="F447" s="4" t="n">
        <x:v>470</x:v>
      </x:c>
      <x:c r="G447" s="4" t="n">
        <x:v>2090</x:v>
      </x:c>
      <x:c r="H447" s="13" t="n">
        <x:v>470</x:v>
      </x:c>
      <x:c r="I447" s="13" t="n">
        <x:v>470</x:v>
      </x:c>
      <x:c r="J447" s="13" t="n">
        <x:v>2090</x:v>
      </x:c>
      <x:c r="K447" s="13" t="n">
        <x:v>2090</x:v>
      </x:c>
      <x:c r="L447" s="13" t="n">
        <x:f>H447+J447</x:f>
        <x:v>2560</x:v>
      </x:c>
      <x:c r="M447" s="13" t="n">
        <x:f>I447+K447</x:f>
        <x:v>2560</x:v>
      </x:c>
      <x:c r="N447" s="13" t="n">
        <x:v>5182</x:v>
      </x:c>
      <x:c r="O447" s="13" t="n">
        <x:v>181</x:v>
      </x:c>
      <x:c r="P447" s="4" t="str">
        <x:v>수집결과 내 집계</x:v>
      </x:c>
      <x:c r="Q447" s="15" t="n">
        <x:v>46269.34444407407</x:v>
      </x:c>
      <x:c r="R447" s="15" t="n">
        <x:v>46269.353435578705</x:v>
      </x:c>
      <x:c r="S447" s="4" t="str">
        <x:v>https://naver.github.io/searchad-apidoc/</x:v>
      </x:c>
      <x:c r="T447" s="4" t="str">
        <x:v>https://developers.naver.com/docs/serviceapi/search/blog/blog.md</x:v>
      </x:c>
      <x:c r="U447" s="4" t="str">
        <x:v>2026-08-05~2026-09-03</x:v>
      </x:c>
      <x:c r="V447" s="4" t="str"/>
    </x:row>
    <x:row r="448" ht="25" customHeight="1">
      <x:c r="A448" s="4" t="str">
        <x:v>K0444</x:v>
      </x:c>
      <x:c r="B448" s="4" t="str">
        <x:v>여행</x:v>
      </x:c>
      <x:c r="C448" s="4" t="n">
        <x:v>44</x:v>
      </x:c>
      <x:c r="D448" s="4" t="str">
        <x:v>비행기좌석</x:v>
      </x:c>
      <x:c r="E448" s="4" t="str">
        <x:v>세부 검색어</x:v>
      </x:c>
      <x:c r="F448" s="4" t="n">
        <x:v>410</x:v>
      </x:c>
      <x:c r="G448" s="4" t="n">
        <x:v>2080</x:v>
      </x:c>
      <x:c r="H448" s="13" t="n">
        <x:v>410</x:v>
      </x:c>
      <x:c r="I448" s="13" t="n">
        <x:v>410</x:v>
      </x:c>
      <x:c r="J448" s="13" t="n">
        <x:v>2080</x:v>
      </x:c>
      <x:c r="K448" s="13" t="n">
        <x:v>2080</x:v>
      </x:c>
      <x:c r="L448" s="13" t="n">
        <x:f>H448+J448</x:f>
        <x:v>2490</x:v>
      </x:c>
      <x:c r="M448" s="13" t="n">
        <x:f>I448+K448</x:f>
        <x:v>2490</x:v>
      </x:c>
      <x:c r="N448" s="13" t="n">
        <x:v>58202</x:v>
      </x:c>
      <x:c r="O448" s="13" t="n">
        <x:v>982</x:v>
      </x:c>
      <x:c r="P448" s="4" t="str">
        <x:v>이상(하한)</x:v>
      </x:c>
      <x:c r="Q448" s="15" t="n">
        <x:v>46269.34444407407</x:v>
      </x:c>
      <x:c r="R448" s="15" t="n">
        <x:v>46269.35349509259</x:v>
      </x:c>
      <x:c r="S448" s="4" t="str">
        <x:v>https://naver.github.io/searchad-apidoc/</x:v>
      </x:c>
      <x:c r="T448" s="4" t="str">
        <x:v>https://developers.naver.com/docs/serviceapi/search/blog/blog.md</x:v>
      </x:c>
      <x:c r="U448" s="4" t="str">
        <x:v>2026-08-05~2026-09-03</x:v>
      </x:c>
      <x:c r="V448" s="4" t="str"/>
    </x:row>
    <x:row r="449" ht="25" customHeight="1">
      <x:c r="A449" s="4" t="str">
        <x:v>K0445</x:v>
      </x:c>
      <x:c r="B449" s="4" t="str">
        <x:v>여행</x:v>
      </x:c>
      <x:c r="C449" s="4" t="n">
        <x:v>45</x:v>
      </x:c>
      <x:c r="D449" s="4" t="str">
        <x:v>해외로밍방법</x:v>
      </x:c>
      <x:c r="E449" s="4" t="str">
        <x:v>세부 검색어</x:v>
      </x:c>
      <x:c r="F449" s="4" t="n">
        <x:v>210</x:v>
      </x:c>
      <x:c r="G449" s="4" t="n">
        <x:v>2130</x:v>
      </x:c>
      <x:c r="H449" s="13" t="n">
        <x:v>210</x:v>
      </x:c>
      <x:c r="I449" s="13" t="n">
        <x:v>210</x:v>
      </x:c>
      <x:c r="J449" s="13" t="n">
        <x:v>2130</x:v>
      </x:c>
      <x:c r="K449" s="13" t="n">
        <x:v>2130</x:v>
      </x:c>
      <x:c r="L449" s="13" t="n">
        <x:f>H449+J449</x:f>
        <x:v>2340</x:v>
      </x:c>
      <x:c r="M449" s="13" t="n">
        <x:f>I449+K449</x:f>
        <x:v>2340</x:v>
      </x:c>
      <x:c r="N449" s="13" t="n">
        <x:v>4510</x:v>
      </x:c>
      <x:c r="O449" s="13" t="n">
        <x:v>140</x:v>
      </x:c>
      <x:c r="P449" s="4" t="str">
        <x:v>수집결과 내 집계</x:v>
      </x:c>
      <x:c r="Q449" s="15" t="n">
        <x:v>46269.344455810184</x:v>
      </x:c>
      <x:c r="R449" s="15" t="n">
        <x:v>46269.35344465278</x:v>
      </x:c>
      <x:c r="S449" s="4" t="str">
        <x:v>https://naver.github.io/searchad-apidoc/</x:v>
      </x:c>
      <x:c r="T449" s="4" t="str">
        <x:v>https://developers.naver.com/docs/serviceapi/search/blog/blog.md</x:v>
      </x:c>
      <x:c r="U449" s="4" t="str">
        <x:v>2026-08-05~2026-09-03</x:v>
      </x:c>
      <x:c r="V449" s="4" t="str"/>
    </x:row>
    <x:row r="450" ht="25" customHeight="1">
      <x:c r="A450" s="4" t="str">
        <x:v>K0446</x:v>
      </x:c>
      <x:c r="B450" s="4" t="str">
        <x:v>여행</x:v>
      </x:c>
      <x:c r="C450" s="4" t="n">
        <x:v>46</x:v>
      </x:c>
      <x:c r="D450" s="4" t="str">
        <x:v>인천공항제2터미널장기주차장</x:v>
      </x:c>
      <x:c r="E450" s="4" t="str">
        <x:v>세부 검색어</x:v>
      </x:c>
      <x:c r="F450" s="4" t="n">
        <x:v>500</x:v>
      </x:c>
      <x:c r="G450" s="4" t="n">
        <x:v>1730</x:v>
      </x:c>
      <x:c r="H450" s="13" t="n">
        <x:v>500</x:v>
      </x:c>
      <x:c r="I450" s="13" t="n">
        <x:v>500</x:v>
      </x:c>
      <x:c r="J450" s="13" t="n">
        <x:v>1730</x:v>
      </x:c>
      <x:c r="K450" s="13" t="n">
        <x:v>1730</x:v>
      </x:c>
      <x:c r="L450" s="13" t="n">
        <x:f>H450+J450</x:f>
        <x:v>2230</x:v>
      </x:c>
      <x:c r="M450" s="13" t="n">
        <x:f>I450+K450</x:f>
        <x:v>2230</x:v>
      </x:c>
      <x:c r="N450" s="13" t="n">
        <x:v>2085</x:v>
      </x:c>
      <x:c r="O450" s="13" t="n">
        <x:v>71</x:v>
      </x:c>
      <x:c r="P450" s="4" t="str">
        <x:v>수집결과 내 집계</x:v>
      </x:c>
      <x:c r="Q450" s="15" t="n">
        <x:v>46269.34443716435</x:v>
      </x:c>
      <x:c r="R450" s="15" t="n">
        <x:v>46269.353449560185</x:v>
      </x:c>
      <x:c r="S450" s="4" t="str">
        <x:v>https://naver.github.io/searchad-apidoc/</x:v>
      </x:c>
      <x:c r="T450" s="4" t="str">
        <x:v>https://developers.naver.com/docs/serviceapi/search/blog/blog.md</x:v>
      </x:c>
      <x:c r="U450" s="4" t="str">
        <x:v>2026-08-05~2026-09-03</x:v>
      </x:c>
      <x:c r="V450" s="4" t="str"/>
    </x:row>
    <x:row r="451" ht="25" customHeight="1">
      <x:c r="A451" s="4" t="str">
        <x:v>K0447</x:v>
      </x:c>
      <x:c r="B451" s="4" t="str">
        <x:v>여행</x:v>
      </x:c>
      <x:c r="C451" s="4" t="n">
        <x:v>47</x:v>
      </x:c>
      <x:c r="D451" s="4" t="str">
        <x:v>여권재발급온라인신청</x:v>
      </x:c>
      <x:c r="E451" s="4" t="str">
        <x:v>도구·신청 혼합형</x:v>
      </x:c>
      <x:c r="F451" s="4" t="n">
        <x:v>760</x:v>
      </x:c>
      <x:c r="G451" s="4" t="n">
        <x:v>1430</x:v>
      </x:c>
      <x:c r="H451" s="13" t="n">
        <x:v>760</x:v>
      </x:c>
      <x:c r="I451" s="13" t="n">
        <x:v>760</x:v>
      </x:c>
      <x:c r="J451" s="13" t="n">
        <x:v>1430</x:v>
      </x:c>
      <x:c r="K451" s="13" t="n">
        <x:v>1430</x:v>
      </x:c>
      <x:c r="L451" s="13" t="n">
        <x:f>H451+J451</x:f>
        <x:v>2190</x:v>
      </x:c>
      <x:c r="M451" s="13" t="n">
        <x:f>I451+K451</x:f>
        <x:v>2190</x:v>
      </x:c>
      <x:c r="N451" s="13" t="n">
        <x:v>7148</x:v>
      </x:c>
      <x:c r="O451" s="13" t="n">
        <x:v>718</x:v>
      </x:c>
      <x:c r="P451" s="4" t="str">
        <x:v>수집결과 내 집계</x:v>
      </x:c>
      <x:c r="Q451" s="15" t="n">
        <x:v>46269.34659902778</x:v>
      </x:c>
      <x:c r="R451" s="15" t="n">
        <x:v>46269.353488900466</x:v>
      </x:c>
      <x:c r="S451" s="4" t="str">
        <x:v>https://naver.github.io/searchad-apidoc/</x:v>
      </x:c>
      <x:c r="T451" s="4" t="str">
        <x:v>https://developers.naver.com/docs/serviceapi/search/blog/blog.md</x:v>
      </x:c>
      <x:c r="U451" s="4" t="str">
        <x:v>2026-08-05~2026-09-03</x:v>
      </x:c>
      <x:c r="V451" s="4" t="str"/>
    </x:row>
    <x:row r="452" ht="25" customHeight="1">
      <x:c r="A452" s="4" t="str">
        <x:v>K0448</x:v>
      </x:c>
      <x:c r="B452" s="4" t="str">
        <x:v>여행</x:v>
      </x:c>
      <x:c r="C452" s="4" t="n">
        <x:v>48</x:v>
      </x:c>
      <x:c r="D452" s="4" t="str">
        <x:v>셀프여권사진</x:v>
      </x:c>
      <x:c r="E452" s="4" t="str">
        <x:v>세부 검색어</x:v>
      </x:c>
      <x:c r="F452" s="4" t="n">
        <x:v>510</x:v>
      </x:c>
      <x:c r="G452" s="4" t="n">
        <x:v>1570</x:v>
      </x:c>
      <x:c r="H452" s="13" t="n">
        <x:v>510</x:v>
      </x:c>
      <x:c r="I452" s="13" t="n">
        <x:v>510</x:v>
      </x:c>
      <x:c r="J452" s="13" t="n">
        <x:v>1570</x:v>
      </x:c>
      <x:c r="K452" s="13" t="n">
        <x:v>1570</x:v>
      </x:c>
      <x:c r="L452" s="13" t="n">
        <x:f>H452+J452</x:f>
        <x:v>2080</x:v>
      </x:c>
      <x:c r="M452" s="13" t="n">
        <x:f>I452+K452</x:f>
        <x:v>2080</x:v>
      </x:c>
      <x:c r="N452" s="13" t="n">
        <x:v>7844</x:v>
      </x:c>
      <x:c r="O452" s="13" t="n">
        <x:v>150</x:v>
      </x:c>
      <x:c r="P452" s="4" t="str">
        <x:v>수집결과 내 집계</x:v>
      </x:c>
      <x:c r="Q452" s="15" t="n">
        <x:v>46269.344455810184</x:v>
      </x:c>
      <x:c r="R452" s="15" t="n">
        <x:v>46269.353484039355</x:v>
      </x:c>
      <x:c r="S452" s="4" t="str">
        <x:v>https://naver.github.io/searchad-apidoc/</x:v>
      </x:c>
      <x:c r="T452" s="4" t="str">
        <x:v>https://developers.naver.com/docs/serviceapi/search/blog/blog.md</x:v>
      </x:c>
      <x:c r="U452" s="4" t="str">
        <x:v>2026-08-05~2026-09-03</x:v>
      </x:c>
      <x:c r="V452" s="4" t="str"/>
    </x:row>
    <x:row r="453" ht="25" customHeight="1">
      <x:c r="A453" s="4" t="str">
        <x:v>K0449</x:v>
      </x:c>
      <x:c r="B453" s="4" t="str">
        <x:v>여행</x:v>
      </x:c>
      <x:c r="C453" s="4" t="n">
        <x:v>49</x:v>
      </x:c>
      <x:c r="D453" s="4" t="str">
        <x:v>여권사진흰옷</x:v>
      </x:c>
      <x:c r="E453" s="4" t="str">
        <x:v>세부 검색어</x:v>
      </x:c>
      <x:c r="F453" s="4" t="n">
        <x:v>250</x:v>
      </x:c>
      <x:c r="G453" s="4" t="n">
        <x:v>1820</x:v>
      </x:c>
      <x:c r="H453" s="13" t="n">
        <x:v>250</x:v>
      </x:c>
      <x:c r="I453" s="13" t="n">
        <x:v>250</x:v>
      </x:c>
      <x:c r="J453" s="13" t="n">
        <x:v>1820</x:v>
      </x:c>
      <x:c r="K453" s="13" t="n">
        <x:v>1820</x:v>
      </x:c>
      <x:c r="L453" s="13" t="n">
        <x:f>H453+J453</x:f>
        <x:v>2070</x:v>
      </x:c>
      <x:c r="M453" s="13" t="n">
        <x:f>I453+K453</x:f>
        <x:v>2070</x:v>
      </x:c>
      <x:c r="N453" s="13" t="n">
        <x:v>306</x:v>
      </x:c>
      <x:c r="O453" s="13" t="n">
        <x:v>15</x:v>
      </x:c>
      <x:c r="P453" s="4" t="str">
        <x:v>수집결과 내 집계</x:v>
      </x:c>
      <x:c r="Q453" s="15" t="n">
        <x:v>46269.34660885417</x:v>
      </x:c>
      <x:c r="R453" s="15" t="n">
        <x:v>46269.35348877315</x:v>
      </x:c>
      <x:c r="S453" s="4" t="str">
        <x:v>https://naver.github.io/searchad-apidoc/</x:v>
      </x:c>
      <x:c r="T453" s="4" t="str">
        <x:v>https://developers.naver.com/docs/serviceapi/search/blog/blog.md</x:v>
      </x:c>
      <x:c r="U453" s="4" t="str">
        <x:v>2026-08-05~2026-09-03</x:v>
      </x:c>
      <x:c r="V453" s="4" t="str"/>
    </x:row>
    <x:row r="454" ht="25" customHeight="1">
      <x:c r="A454" s="4" t="str">
        <x:v>K0450</x:v>
      </x:c>
      <x:c r="B454" s="4" t="str">
        <x:v>여행</x:v>
      </x:c>
      <x:c r="C454" s="4" t="n">
        <x:v>50</x:v>
      </x:c>
      <x:c r="D454" s="4" t="str">
        <x:v>일본여행환전</x:v>
      </x:c>
      <x:c r="E454" s="4" t="str">
        <x:v>세부 검색어</x:v>
      </x:c>
      <x:c r="F454" s="4" t="n">
        <x:v>440</x:v>
      </x:c>
      <x:c r="G454" s="4" t="n">
        <x:v>1620</x:v>
      </x:c>
      <x:c r="H454" s="13" t="n">
        <x:v>440</x:v>
      </x:c>
      <x:c r="I454" s="13" t="n">
        <x:v>440</x:v>
      </x:c>
      <x:c r="J454" s="13" t="n">
        <x:v>1620</x:v>
      </x:c>
      <x:c r="K454" s="13" t="n">
        <x:v>1620</x:v>
      </x:c>
      <x:c r="L454" s="13" t="n">
        <x:f>H454+J454</x:f>
        <x:v>2060</x:v>
      </x:c>
      <x:c r="M454" s="13" t="n">
        <x:f>I454+K454</x:f>
        <x:v>2060</x:v>
      </x:c>
      <x:c r="N454" s="13" t="n">
        <x:v>16729</x:v>
      </x:c>
      <x:c r="O454" s="13" t="n">
        <x:v>967</x:v>
      </x:c>
      <x:c r="P454" s="4" t="str">
        <x:v>이상(하한)</x:v>
      </x:c>
      <x:c r="Q454" s="15" t="n">
        <x:v>46269.34443306713</x:v>
      </x:c>
      <x:c r="R454" s="15" t="n">
        <x:v>46269.35354269676</x:v>
      </x:c>
      <x:c r="S454" s="4" t="str">
        <x:v>https://naver.github.io/searchad-apidoc/</x:v>
      </x:c>
      <x:c r="T454" s="4" t="str">
        <x:v>https://developers.naver.com/docs/serviceapi/search/blog/blog.md</x:v>
      </x:c>
      <x:c r="U454" s="4" t="str">
        <x:v>2026-08-05~2026-09-03</x:v>
      </x:c>
      <x:c r="V454" s="4" t="str">
        <x:v>일본여행 환전</x:v>
      </x:c>
    </x:row>
    <x:row r="455" ht="25" customHeight="1">
      <x:c r="A455" s="4" t="str">
        <x:v>K0451</x:v>
      </x:c>
      <x:c r="B455" s="4" t="str">
        <x:v>여행</x:v>
      </x:c>
      <x:c r="C455" s="4" t="n">
        <x:v>51</x:v>
      </x:c>
      <x:c r="D455" s="4" t="str">
        <x:v>비행기비상구좌석</x:v>
      </x:c>
      <x:c r="E455" s="4" t="str">
        <x:v>세부 검색어</x:v>
      </x:c>
      <x:c r="F455" s="4" t="n">
        <x:v>170</x:v>
      </x:c>
      <x:c r="G455" s="4" t="n">
        <x:v>1830</x:v>
      </x:c>
      <x:c r="H455" s="13" t="n">
        <x:v>170</x:v>
      </x:c>
      <x:c r="I455" s="13" t="n">
        <x:v>170</x:v>
      </x:c>
      <x:c r="J455" s="13" t="n">
        <x:v>1830</x:v>
      </x:c>
      <x:c r="K455" s="13" t="n">
        <x:v>1830</x:v>
      </x:c>
      <x:c r="L455" s="13" t="n">
        <x:f>H455+J455</x:f>
        <x:v>2000</x:v>
      </x:c>
      <x:c r="M455" s="13" t="n">
        <x:f>I455+K455</x:f>
        <x:v>2000</x:v>
      </x:c>
      <x:c r="N455" s="13" t="n">
        <x:v>2172</x:v>
      </x:c>
      <x:c r="O455" s="13" t="n">
        <x:v>47</x:v>
      </x:c>
      <x:c r="P455" s="4" t="str">
        <x:v>수집결과 내 집계</x:v>
      </x:c>
      <x:c r="Q455" s="15" t="n">
        <x:v>46269.34662354166</x:v>
      </x:c>
      <x:c r="R455" s="15" t="n">
        <x:v>46269.35349371528</x:v>
      </x:c>
      <x:c r="S455" s="4" t="str">
        <x:v>https://naver.github.io/searchad-apidoc/</x:v>
      </x:c>
      <x:c r="T455" s="4" t="str">
        <x:v>https://developers.naver.com/docs/serviceapi/search/blog/blog.md</x:v>
      </x:c>
      <x:c r="U455" s="4" t="str">
        <x:v>2026-08-05~2026-09-03</x:v>
      </x:c>
      <x:c r="V455" s="4" t="str"/>
    </x:row>
    <x:row r="456" ht="25" customHeight="1">
      <x:c r="A456" s="4" t="str">
        <x:v>K0452</x:v>
      </x:c>
      <x:c r="B456" s="4" t="str">
        <x:v>여행</x:v>
      </x:c>
      <x:c r="C456" s="4" t="n">
        <x:v>52</x:v>
      </x:c>
      <x:c r="D456" s="4" t="str">
        <x:v>여권규격</x:v>
      </x:c>
      <x:c r="E456" s="4" t="str">
        <x:v>세부 검색어</x:v>
      </x:c>
      <x:c r="F456" s="4" t="n">
        <x:v>500</x:v>
      </x:c>
      <x:c r="G456" s="4" t="n">
        <x:v>1400</x:v>
      </x:c>
      <x:c r="H456" s="13" t="n">
        <x:v>500</x:v>
      </x:c>
      <x:c r="I456" s="13" t="n">
        <x:v>500</x:v>
      </x:c>
      <x:c r="J456" s="13" t="n">
        <x:v>1400</x:v>
      </x:c>
      <x:c r="K456" s="13" t="n">
        <x:v>1400</x:v>
      </x:c>
      <x:c r="L456" s="13" t="n">
        <x:f>H456+J456</x:f>
        <x:v>1900</x:v>
      </x:c>
      <x:c r="M456" s="13" t="n">
        <x:f>I456+K456</x:f>
        <x:v>1900</x:v>
      </x:c>
      <x:c r="N456" s="13" t="n">
        <x:v>10045</x:v>
      </x:c>
      <x:c r="O456" s="13" t="n">
        <x:v>534</x:v>
      </x:c>
      <x:c r="P456" s="4" t="str">
        <x:v>수집결과 내 집계</x:v>
      </x:c>
      <x:c r="Q456" s="15" t="n">
        <x:v>46269.344455810184</x:v>
      </x:c>
      <x:c r="R456" s="15" t="n">
        <x:v>46269.353523645834</x:v>
      </x:c>
      <x:c r="S456" s="4" t="str">
        <x:v>https://naver.github.io/searchad-apidoc/</x:v>
      </x:c>
      <x:c r="T456" s="4" t="str">
        <x:v>https://developers.naver.com/docs/serviceapi/search/blog/blog.md</x:v>
      </x:c>
      <x:c r="U456" s="4" t="str">
        <x:v>2026-08-05~2026-09-03</x:v>
      </x:c>
      <x:c r="V456" s="4" t="str"/>
    </x:row>
    <x:row r="457" ht="25" customHeight="1">
      <x:c r="A457" s="4" t="str">
        <x:v>K0453</x:v>
      </x:c>
      <x:c r="B457" s="4" t="str">
        <x:v>여행</x:v>
      </x:c>
      <x:c r="C457" s="4" t="n">
        <x:v>53</x:v>
      </x:c>
      <x:c r="D457" s="4" t="str">
        <x:v>보조배터리기내반입용량</x:v>
      </x:c>
      <x:c r="E457" s="4" t="str">
        <x:v>세부 검색어</x:v>
      </x:c>
      <x:c r="F457" s="4" t="n">
        <x:v>330</x:v>
      </x:c>
      <x:c r="G457" s="4" t="n">
        <x:v>1530</x:v>
      </x:c>
      <x:c r="H457" s="13" t="n">
        <x:v>330</x:v>
      </x:c>
      <x:c r="I457" s="13" t="n">
        <x:v>330</x:v>
      </x:c>
      <x:c r="J457" s="13" t="n">
        <x:v>1530</x:v>
      </x:c>
      <x:c r="K457" s="13" t="n">
        <x:v>1530</x:v>
      </x:c>
      <x:c r="L457" s="13" t="n">
        <x:f>H457+J457</x:f>
        <x:v>1860</x:v>
      </x:c>
      <x:c r="M457" s="13" t="n">
        <x:f>I457+K457</x:f>
        <x:v>1860</x:v>
      </x:c>
      <x:c r="N457" s="13" t="n">
        <x:v>2876</x:v>
      </x:c>
      <x:c r="O457" s="13" t="n">
        <x:v>274</x:v>
      </x:c>
      <x:c r="P457" s="4" t="str">
        <x:v>수집결과 내 집계</x:v>
      </x:c>
      <x:c r="Q457" s="15" t="n">
        <x:v>46269.34661850694</x:v>
      </x:c>
      <x:c r="R457" s="15" t="n">
        <x:v>46269.3535081713</x:v>
      </x:c>
      <x:c r="S457" s="4" t="str">
        <x:v>https://naver.github.io/searchad-apidoc/</x:v>
      </x:c>
      <x:c r="T457" s="4" t="str">
        <x:v>https://developers.naver.com/docs/serviceapi/search/blog/blog.md</x:v>
      </x:c>
      <x:c r="U457" s="4" t="str">
        <x:v>2026-08-05~2026-09-03</x:v>
      </x:c>
      <x:c r="V457" s="4" t="str"/>
    </x:row>
    <x:row r="458" ht="25" customHeight="1">
      <x:c r="A458" s="4" t="str">
        <x:v>K0454</x:v>
      </x:c>
      <x:c r="B458" s="4" t="str">
        <x:v>여행</x:v>
      </x:c>
      <x:c r="C458" s="4" t="n">
        <x:v>54</x:v>
      </x:c>
      <x:c r="D458" s="4" t="str">
        <x:v>일본여행자보험추천</x:v>
      </x:c>
      <x:c r="E458" s="4" t="str">
        <x:v>세부 검색어</x:v>
      </x:c>
      <x:c r="F458" s="4" t="n">
        <x:v>450</x:v>
      </x:c>
      <x:c r="G458" s="4" t="n">
        <x:v>1370</x:v>
      </x:c>
      <x:c r="H458" s="13" t="n">
        <x:v>450</x:v>
      </x:c>
      <x:c r="I458" s="13" t="n">
        <x:v>450</x:v>
      </x:c>
      <x:c r="J458" s="13" t="n">
        <x:v>1370</x:v>
      </x:c>
      <x:c r="K458" s="13" t="n">
        <x:v>1370</x:v>
      </x:c>
      <x:c r="L458" s="13" t="n">
        <x:f>H458+J458</x:f>
        <x:v>1820</x:v>
      </x:c>
      <x:c r="M458" s="13" t="n">
        <x:f>I458+K458</x:f>
        <x:v>1820</x:v>
      </x:c>
      <x:c r="N458" s="13" t="n">
        <x:v>153</x:v>
      </x:c>
      <x:c r="O458" s="13" t="n">
        <x:v>6</x:v>
      </x:c>
      <x:c r="P458" s="4" t="str">
        <x:v>수집결과 내 집계</x:v>
      </x:c>
      <x:c r="Q458" s="15" t="n">
        <x:v>46269.34444407407</x:v>
      </x:c>
      <x:c r="R458" s="15" t="n">
        <x:v>46269.35351292824</x:v>
      </x:c>
      <x:c r="S458" s="4" t="str">
        <x:v>https://naver.github.io/searchad-apidoc/</x:v>
      </x:c>
      <x:c r="T458" s="4" t="str">
        <x:v>https://developers.naver.com/docs/serviceapi/search/blog/blog.md</x:v>
      </x:c>
      <x:c r="U458" s="4" t="str">
        <x:v>2026-08-05~2026-09-03</x:v>
      </x:c>
      <x:c r="V458" s="4" t="str"/>
    </x:row>
    <x:row r="459" ht="25" customHeight="1">
      <x:c r="A459" s="4" t="str">
        <x:v>K0455</x:v>
      </x:c>
      <x:c r="B459" s="4" t="str">
        <x:v>여행</x:v>
      </x:c>
      <x:c r="C459" s="4" t="n">
        <x:v>55</x:v>
      </x:c>
      <x:c r="D459" s="4" t="str">
        <x:v>여권사진머리</x:v>
      </x:c>
      <x:c r="E459" s="4" t="str">
        <x:v>세부 검색어</x:v>
      </x:c>
      <x:c r="F459" s="4" t="n">
        <x:v>220</x:v>
      </x:c>
      <x:c r="G459" s="4" t="n">
        <x:v>1500</x:v>
      </x:c>
      <x:c r="H459" s="13" t="n">
        <x:v>220</x:v>
      </x:c>
      <x:c r="I459" s="13" t="n">
        <x:v>220</x:v>
      </x:c>
      <x:c r="J459" s="13" t="n">
        <x:v>1500</x:v>
      </x:c>
      <x:c r="K459" s="13" t="n">
        <x:v>1500</x:v>
      </x:c>
      <x:c r="L459" s="13" t="n">
        <x:f>H459+J459</x:f>
        <x:v>1720</x:v>
      </x:c>
      <x:c r="M459" s="13" t="n">
        <x:f>I459+K459</x:f>
        <x:v>1720</x:v>
      </x:c>
      <x:c r="N459" s="13" t="n">
        <x:v>2580</x:v>
      </x:c>
      <x:c r="O459" s="13" t="n">
        <x:v>55</x:v>
      </x:c>
      <x:c r="P459" s="4" t="str">
        <x:v>수집결과 내 집계</x:v>
      </x:c>
      <x:c r="Q459" s="15" t="n">
        <x:v>46269.34659902778</x:v>
      </x:c>
      <x:c r="R459" s="15" t="n">
        <x:v>46269.35351811343</x:v>
      </x:c>
      <x:c r="S459" s="4" t="str">
        <x:v>https://naver.github.io/searchad-apidoc/</x:v>
      </x:c>
      <x:c r="T459" s="4" t="str">
        <x:v>https://developers.naver.com/docs/serviceapi/search/blog/blog.md</x:v>
      </x:c>
      <x:c r="U459" s="4" t="str">
        <x:v>2026-08-05~2026-09-03</x:v>
      </x:c>
      <x:c r="V459" s="4" t="str"/>
    </x:row>
    <x:row r="460" ht="25" customHeight="1">
      <x:c r="A460" s="4" t="str">
        <x:v>K0456</x:v>
      </x:c>
      <x:c r="B460" s="4" t="str">
        <x:v>여행</x:v>
      </x:c>
      <x:c r="C460" s="4" t="n">
        <x:v>56</x:v>
      </x:c>
      <x:c r="D460" s="4" t="str">
        <x:v>인천공항주차할인</x:v>
      </x:c>
      <x:c r="E460" s="4" t="str">
        <x:v>세부 검색어</x:v>
      </x:c>
      <x:c r="F460" s="4" t="n">
        <x:v>310</x:v>
      </x:c>
      <x:c r="G460" s="4" t="n">
        <x:v>1260</x:v>
      </x:c>
      <x:c r="H460" s="13" t="n">
        <x:v>310</x:v>
      </x:c>
      <x:c r="I460" s="13" t="n">
        <x:v>310</x:v>
      </x:c>
      <x:c r="J460" s="13" t="n">
        <x:v>1260</x:v>
      </x:c>
      <x:c r="K460" s="13" t="n">
        <x:v>1260</x:v>
      </x:c>
      <x:c r="L460" s="13" t="n">
        <x:f>H460+J460</x:f>
        <x:v>1570</x:v>
      </x:c>
      <x:c r="M460" s="13" t="n">
        <x:f>I460+K460</x:f>
        <x:v>1570</x:v>
      </x:c>
      <x:c r="N460" s="13" t="n">
        <x:v>9875</x:v>
      </x:c>
      <x:c r="O460" s="13" t="n">
        <x:v>254</x:v>
      </x:c>
      <x:c r="P460" s="4" t="str">
        <x:v>수집결과 내 집계</x:v>
      </x:c>
      <x:c r="Q460" s="15" t="n">
        <x:v>46269.34664159722</x:v>
      </x:c>
      <x:c r="R460" s="15" t="n">
        <x:v>46269.35353190972</x:v>
      </x:c>
      <x:c r="S460" s="4" t="str">
        <x:v>https://naver.github.io/searchad-apidoc/</x:v>
      </x:c>
      <x:c r="T460" s="4" t="str">
        <x:v>https://developers.naver.com/docs/serviceapi/search/blog/blog.md</x:v>
      </x:c>
      <x:c r="U460" s="4" t="str">
        <x:v>2026-08-05~2026-09-03</x:v>
      </x:c>
      <x:c r="V460" s="4" t="str"/>
    </x:row>
    <x:row r="461" ht="25" customHeight="1">
      <x:c r="A461" s="4" t="str">
        <x:v>K0457</x:v>
      </x:c>
      <x:c r="B461" s="4" t="str">
        <x:v>여행</x:v>
      </x:c>
      <x:c r="C461" s="4" t="n">
        <x:v>57</x:v>
      </x:c>
      <x:c r="D461" s="4" t="str">
        <x:v>일본유심추천</x:v>
      </x:c>
      <x:c r="E461" s="4" t="str">
        <x:v>세부 검색어</x:v>
      </x:c>
      <x:c r="F461" s="4" t="n">
        <x:v>320</x:v>
      </x:c>
      <x:c r="G461" s="4" t="n">
        <x:v>1220</x:v>
      </x:c>
      <x:c r="H461" s="13" t="n">
        <x:v>320</x:v>
      </x:c>
      <x:c r="I461" s="13" t="n">
        <x:v>320</x:v>
      </x:c>
      <x:c r="J461" s="13" t="n">
        <x:v>1220</x:v>
      </x:c>
      <x:c r="K461" s="13" t="n">
        <x:v>1220</x:v>
      </x:c>
      <x:c r="L461" s="13" t="n">
        <x:f>H461+J461</x:f>
        <x:v>1540</x:v>
      </x:c>
      <x:c r="M461" s="13" t="n">
        <x:f>I461+K461</x:f>
        <x:v>1540</x:v>
      </x:c>
      <x:c r="N461" s="13" t="n">
        <x:v>5367</x:v>
      </x:c>
      <x:c r="O461" s="13" t="n">
        <x:v>265</x:v>
      </x:c>
      <x:c r="P461" s="4" t="str">
        <x:v>수집결과 내 집계</x:v>
      </x:c>
      <x:c r="Q461" s="15" t="n">
        <x:v>46269.34443306713</x:v>
      </x:c>
      <x:c r="R461" s="15" t="n">
        <x:v>46269.35354060185</x:v>
      </x:c>
      <x:c r="S461" s="4" t="str">
        <x:v>https://naver.github.io/searchad-apidoc/</x:v>
      </x:c>
      <x:c r="T461" s="4" t="str">
        <x:v>https://developers.naver.com/docs/serviceapi/search/blog/blog.md</x:v>
      </x:c>
      <x:c r="U461" s="4" t="str">
        <x:v>2026-08-05~2026-09-03</x:v>
      </x:c>
      <x:c r="V461" s="4" t="str"/>
    </x:row>
    <x:row r="462" ht="25" customHeight="1">
      <x:c r="A462" s="4" t="str">
        <x:v>K0458</x:v>
      </x:c>
      <x:c r="B462" s="4" t="str">
        <x:v>여행</x:v>
      </x:c>
      <x:c r="C462" s="4" t="n">
        <x:v>58</x:v>
      </x:c>
      <x:c r="D462" s="4" t="str">
        <x:v>남자여권사진</x:v>
      </x:c>
      <x:c r="E462" s="4" t="str">
        <x:v>세부 검색어</x:v>
      </x:c>
      <x:c r="F462" s="4" t="n">
        <x:v>250</x:v>
      </x:c>
      <x:c r="G462" s="4" t="n">
        <x:v>1230</x:v>
      </x:c>
      <x:c r="H462" s="13" t="n">
        <x:v>250</x:v>
      </x:c>
      <x:c r="I462" s="13" t="n">
        <x:v>250</x:v>
      </x:c>
      <x:c r="J462" s="13" t="n">
        <x:v>1230</x:v>
      </x:c>
      <x:c r="K462" s="13" t="n">
        <x:v>1230</x:v>
      </x:c>
      <x:c r="L462" s="13" t="n">
        <x:f>H462+J462</x:f>
        <x:v>1480</x:v>
      </x:c>
      <x:c r="M462" s="13" t="n">
        <x:f>I462+K462</x:f>
        <x:v>1480</x:v>
      </x:c>
      <x:c r="N462" s="13" t="n">
        <x:v>1107</x:v>
      </x:c>
      <x:c r="O462" s="13" t="n">
        <x:v>20</x:v>
      </x:c>
      <x:c r="P462" s="4" t="str">
        <x:v>수집결과 내 집계</x:v>
      </x:c>
      <x:c r="Q462" s="15" t="n">
        <x:v>46269.344455810184</x:v>
      </x:c>
      <x:c r="R462" s="15" t="n">
        <x:v>46269.35353678241</x:v>
      </x:c>
      <x:c r="S462" s="4" t="str">
        <x:v>https://naver.github.io/searchad-apidoc/</x:v>
      </x:c>
      <x:c r="T462" s="4" t="str">
        <x:v>https://developers.naver.com/docs/serviceapi/search/blog/blog.md</x:v>
      </x:c>
      <x:c r="U462" s="4" t="str">
        <x:v>2026-08-05~2026-09-03</x:v>
      </x:c>
      <x:c r="V462" s="4" t="str"/>
    </x:row>
    <x:row r="463" ht="25" customHeight="1">
      <x:c r="A463" s="4" t="str">
        <x:v>K0459</x:v>
      </x:c>
      <x:c r="B463" s="4" t="str">
        <x:v>여행</x:v>
      </x:c>
      <x:c r="C463" s="4" t="n">
        <x:v>59</x:v>
      </x:c>
      <x:c r="D463" s="4" t="str">
        <x:v>여권유효기간6개월</x:v>
      </x:c>
      <x:c r="E463" s="4" t="str">
        <x:v>세부 검색어</x:v>
      </x:c>
      <x:c r="F463" s="4" t="n">
        <x:v>310</x:v>
      </x:c>
      <x:c r="G463" s="4" t="n">
        <x:v>1070</x:v>
      </x:c>
      <x:c r="H463" s="13" t="n">
        <x:v>310</x:v>
      </x:c>
      <x:c r="I463" s="13" t="n">
        <x:v>310</x:v>
      </x:c>
      <x:c r="J463" s="13" t="n">
        <x:v>1070</x:v>
      </x:c>
      <x:c r="K463" s="13" t="n">
        <x:v>1070</x:v>
      </x:c>
      <x:c r="L463" s="13" t="n">
        <x:f>H463+J463</x:f>
        <x:v>1380</x:v>
      </x:c>
      <x:c r="M463" s="13" t="n">
        <x:f>I463+K463</x:f>
        <x:v>1380</x:v>
      </x:c>
      <x:c r="N463" s="13" t="n">
        <x:v>5260</x:v>
      </x:c>
      <x:c r="O463" s="13" t="n">
        <x:v>202</x:v>
      </x:c>
      <x:c r="P463" s="4" t="str">
        <x:v>수집결과 내 집계</x:v>
      </x:c>
      <x:c r="Q463" s="15" t="n">
        <x:v>46269.34660390046</x:v>
      </x:c>
      <x:c r="R463" s="15" t="n">
        <x:v>46269.35355021991</x:v>
      </x:c>
      <x:c r="S463" s="4" t="str">
        <x:v>https://naver.github.io/searchad-apidoc/</x:v>
      </x:c>
      <x:c r="T463" s="4" t="str">
        <x:v>https://developers.naver.com/docs/serviceapi/search/blog/blog.md</x:v>
      </x:c>
      <x:c r="U463" s="4" t="str">
        <x:v>2026-08-05~2026-09-03</x:v>
      </x:c>
      <x:c r="V463" s="4" t="str"/>
    </x:row>
    <x:row r="464" ht="25" customHeight="1">
      <x:c r="A464" s="4" t="str">
        <x:v>K0460</x:v>
      </x:c>
      <x:c r="B464" s="4" t="str">
        <x:v>여행</x:v>
      </x:c>
      <x:c r="C464" s="4" t="n">
        <x:v>60</x:v>
      </x:c>
      <x:c r="D464" s="4" t="str">
        <x:v>인천공항제1터미널장기주차장</x:v>
      </x:c>
      <x:c r="E464" s="4" t="str">
        <x:v>세부 검색어</x:v>
      </x:c>
      <x:c r="F464" s="4" t="n">
        <x:v>190</x:v>
      </x:c>
      <x:c r="G464" s="4" t="n">
        <x:v>1160</x:v>
      </x:c>
      <x:c r="H464" s="13" t="n">
        <x:v>190</x:v>
      </x:c>
      <x:c r="I464" s="13" t="n">
        <x:v>190</x:v>
      </x:c>
      <x:c r="J464" s="13" t="n">
        <x:v>1160</x:v>
      </x:c>
      <x:c r="K464" s="13" t="n">
        <x:v>1160</x:v>
      </x:c>
      <x:c r="L464" s="13" t="n">
        <x:f>H464+J464</x:f>
        <x:v>1350</x:v>
      </x:c>
      <x:c r="M464" s="13" t="n">
        <x:f>I464+K464</x:f>
        <x:v>1350</x:v>
      </x:c>
      <x:c r="N464" s="13" t="n">
        <x:v>1834</x:v>
      </x:c>
      <x:c r="O464" s="13" t="n">
        <x:v>37</x:v>
      </x:c>
      <x:c r="P464" s="4" t="str">
        <x:v>수집결과 내 집계</x:v>
      </x:c>
      <x:c r="Q464" s="15" t="n">
        <x:v>46269.34443716435</x:v>
      </x:c>
      <x:c r="R464" s="15" t="n">
        <x:v>46269.353545694445</x:v>
      </x:c>
      <x:c r="S464" s="4" t="str">
        <x:v>https://naver.github.io/searchad-apidoc/</x:v>
      </x:c>
      <x:c r="T464" s="4" t="str">
        <x:v>https://developers.naver.com/docs/serviceapi/search/blog/blog.md</x:v>
      </x:c>
      <x:c r="U464" s="4" t="str">
        <x:v>2026-08-05~2026-09-03</x:v>
      </x:c>
      <x:c r="V464" s="4" t="str"/>
    </x:row>
    <x:row r="465" ht="25" customHeight="1">
      <x:c r="A465" s="4" t="str">
        <x:v>K0461</x:v>
      </x:c>
      <x:c r="B465" s="4" t="str">
        <x:v>여행</x:v>
      </x:c>
      <x:c r="C465" s="4" t="n">
        <x:v>61</x:v>
      </x:c>
      <x:c r="D465" s="4" t="str">
        <x:v>일본여행준비물체크리스트</x:v>
      </x:c>
      <x:c r="E465" s="4" t="str">
        <x:v>세부 검색어</x:v>
      </x:c>
      <x:c r="F465" s="4" t="n">
        <x:v>390</x:v>
      </x:c>
      <x:c r="G465" s="4" t="n">
        <x:v>940</x:v>
      </x:c>
      <x:c r="H465" s="13" t="n">
        <x:v>390</x:v>
      </x:c>
      <x:c r="I465" s="13" t="n">
        <x:v>390</x:v>
      </x:c>
      <x:c r="J465" s="13" t="n">
        <x:v>940</x:v>
      </x:c>
      <x:c r="K465" s="13" t="n">
        <x:v>940</x:v>
      </x:c>
      <x:c r="L465" s="13" t="n">
        <x:f>H465+J465</x:f>
        <x:v>1330</x:v>
      </x:c>
      <x:c r="M465" s="13" t="n">
        <x:f>I465+K465</x:f>
        <x:v>1330</x:v>
      </x:c>
      <x:c r="N465" s="13" t="n">
        <x:v>2538</x:v>
      </x:c>
      <x:c r="O465" s="13" t="n">
        <x:v>117</x:v>
      </x:c>
      <x:c r="P465" s="4" t="str">
        <x:v>수집결과 내 집계</x:v>
      </x:c>
      <x:c r="Q465" s="15" t="n">
        <x:v>46269.34444407407</x:v>
      </x:c>
      <x:c r="R465" s="15" t="n">
        <x:v>46269.353551782406</x:v>
      </x:c>
      <x:c r="S465" s="4" t="str">
        <x:v>https://naver.github.io/searchad-apidoc/</x:v>
      </x:c>
      <x:c r="T465" s="4" t="str">
        <x:v>https://developers.naver.com/docs/serviceapi/search/blog/blog.md</x:v>
      </x:c>
      <x:c r="U465" s="4" t="str">
        <x:v>2026-08-05~2026-09-03</x:v>
      </x:c>
      <x:c r="V465" s="4" t="str"/>
    </x:row>
    <x:row r="466" ht="25" customHeight="1">
      <x:c r="A466" s="4" t="str">
        <x:v>K0462</x:v>
      </x:c>
      <x:c r="B466" s="4" t="str">
        <x:v>여행</x:v>
      </x:c>
      <x:c r="C466" s="4" t="n">
        <x:v>62</x:v>
      </x:c>
      <x:c r="D466" s="4" t="str">
        <x:v>인천공항주차타워</x:v>
      </x:c>
      <x:c r="E466" s="4" t="str">
        <x:v>세부 검색어</x:v>
      </x:c>
      <x:c r="F466" s="4" t="n">
        <x:v>180</x:v>
      </x:c>
      <x:c r="G466" s="4" t="n">
        <x:v>1130</x:v>
      </x:c>
      <x:c r="H466" s="13" t="n">
        <x:v>180</x:v>
      </x:c>
      <x:c r="I466" s="13" t="n">
        <x:v>180</x:v>
      </x:c>
      <x:c r="J466" s="13" t="n">
        <x:v>1130</x:v>
      </x:c>
      <x:c r="K466" s="13" t="n">
        <x:v>1130</x:v>
      </x:c>
      <x:c r="L466" s="13" t="n">
        <x:f>H466+J466</x:f>
        <x:v>1310</x:v>
      </x:c>
      <x:c r="M466" s="13" t="n">
        <x:f>I466+K466</x:f>
        <x:v>1310</x:v>
      </x:c>
      <x:c r="N466" s="13" t="n">
        <x:v>1377</x:v>
      </x:c>
      <x:c r="O466" s="13" t="n">
        <x:v>56</x:v>
      </x:c>
      <x:c r="P466" s="4" t="str">
        <x:v>수집결과 내 집계</x:v>
      </x:c>
      <x:c r="Q466" s="15" t="n">
        <x:v>46269.34443716435</x:v>
      </x:c>
      <x:c r="R466" s="15" t="n">
        <x:v>46269.353550520835</x:v>
      </x:c>
      <x:c r="S466" s="4" t="str">
        <x:v>https://naver.github.io/searchad-apidoc/</x:v>
      </x:c>
      <x:c r="T466" s="4" t="str">
        <x:v>https://developers.naver.com/docs/serviceapi/search/blog/blog.md</x:v>
      </x:c>
      <x:c r="U466" s="4" t="str">
        <x:v>2026-08-05~2026-09-03</x:v>
      </x:c>
      <x:c r="V466" s="4" t="str"/>
    </x:row>
    <x:row r="467" ht="25" customHeight="1">
      <x:c r="A467" s="4" t="str">
        <x:v>K0463</x:v>
      </x:c>
      <x:c r="B467" s="4" t="str">
        <x:v>여행</x:v>
      </x:c>
      <x:c r="C467" s="4" t="n">
        <x:v>63</x:v>
      </x:c>
      <x:c r="D467" s="4" t="str">
        <x:v>해외여행자보험추천</x:v>
      </x:c>
      <x:c r="E467" s="4" t="str">
        <x:v>세부 검색어</x:v>
      </x:c>
      <x:c r="F467" s="4" t="n">
        <x:v>370</x:v>
      </x:c>
      <x:c r="G467" s="4" t="n">
        <x:v>880</x:v>
      </x:c>
      <x:c r="H467" s="13" t="n">
        <x:v>370</x:v>
      </x:c>
      <x:c r="I467" s="13" t="n">
        <x:v>370</x:v>
      </x:c>
      <x:c r="J467" s="13" t="n">
        <x:v>880</x:v>
      </x:c>
      <x:c r="K467" s="13" t="n">
        <x:v>880</x:v>
      </x:c>
      <x:c r="L467" s="13" t="n">
        <x:f>H467+J467</x:f>
        <x:v>1250</x:v>
      </x:c>
      <x:c r="M467" s="13" t="n">
        <x:f>I467+K467</x:f>
        <x:v>1250</x:v>
      </x:c>
      <x:c r="N467" s="13" t="n">
        <x:v>982</x:v>
      </x:c>
      <x:c r="O467" s="13" t="n">
        <x:v>16</x:v>
      </x:c>
      <x:c r="P467" s="4" t="str">
        <x:v>수집결과 내 집계</x:v>
      </x:c>
      <x:c r="Q467" s="15" t="n">
        <x:v>46269.34665675926</x:v>
      </x:c>
      <x:c r="R467" s="15" t="n">
        <x:v>46269.35355516204</x:v>
      </x:c>
      <x:c r="S467" s="4" t="str">
        <x:v>https://naver.github.io/searchad-apidoc/</x:v>
      </x:c>
      <x:c r="T467" s="4" t="str">
        <x:v>https://developers.naver.com/docs/serviceapi/search/blog/blog.md</x:v>
      </x:c>
      <x:c r="U467" s="4" t="str">
        <x:v>2026-08-05~2026-09-03</x:v>
      </x:c>
      <x:c r="V467" s="4" t="str"/>
    </x:row>
    <x:row r="468" ht="25" customHeight="1">
      <x:c r="A468" s="4" t="str">
        <x:v>K0464</x:v>
      </x:c>
      <x:c r="B468" s="4" t="str">
        <x:v>여행</x:v>
      </x:c>
      <x:c r="C468" s="4" t="n">
        <x:v>64</x:v>
      </x:c>
      <x:c r="D468" s="4" t="str">
        <x:v>일본여행비용</x:v>
      </x:c>
      <x:c r="E468" s="4" t="str">
        <x:v>세부 검색어</x:v>
      </x:c>
      <x:c r="F468" s="4" t="n">
        <x:v>200</x:v>
      </x:c>
      <x:c r="G468" s="4" t="n">
        <x:v>1050</x:v>
      </x:c>
      <x:c r="H468" s="13" t="n">
        <x:v>200</x:v>
      </x:c>
      <x:c r="I468" s="13" t="n">
        <x:v>200</x:v>
      </x:c>
      <x:c r="J468" s="13" t="n">
        <x:v>1050</x:v>
      </x:c>
      <x:c r="K468" s="13" t="n">
        <x:v>1050</x:v>
      </x:c>
      <x:c r="L468" s="13" t="n">
        <x:f>H468+J468</x:f>
        <x:v>1250</x:v>
      </x:c>
      <x:c r="M468" s="13" t="n">
        <x:f>I468+K468</x:f>
        <x:v>1250</x:v>
      </x:c>
      <x:c r="N468" s="13" t="n">
        <x:v>8280</x:v>
      </x:c>
      <x:c r="O468" s="13" t="n">
        <x:v>369</x:v>
      </x:c>
      <x:c r="P468" s="4" t="str">
        <x:v>수집결과 내 집계</x:v>
      </x:c>
      <x:c r="Q468" s="15" t="n">
        <x:v>46269.34444407407</x:v>
      </x:c>
      <x:c r="R468" s="15" t="n">
        <x:v>46269.35356988426</x:v>
      </x:c>
      <x:c r="S468" s="4" t="str">
        <x:v>https://naver.github.io/searchad-apidoc/</x:v>
      </x:c>
      <x:c r="T468" s="4" t="str">
        <x:v>https://developers.naver.com/docs/serviceapi/search/blog/blog.md</x:v>
      </x:c>
      <x:c r="U468" s="4" t="str">
        <x:v>2026-08-05~2026-09-03</x:v>
      </x:c>
      <x:c r="V468" s="4" t="str"/>
    </x:row>
    <x:row r="469" ht="25" customHeight="1">
      <x:c r="A469" s="4" t="str">
        <x:v>K0465</x:v>
      </x:c>
      <x:c r="B469" s="4" t="str">
        <x:v>여행</x:v>
      </x:c>
      <x:c r="C469" s="4" t="n">
        <x:v>65</x:v>
      </x:c>
      <x:c r="D469" s="4" t="str">
        <x:v>일본입국신고서작성</x:v>
      </x:c>
      <x:c r="E469" s="4" t="str">
        <x:v>세부 검색어</x:v>
      </x:c>
      <x:c r="F469" s="4" t="n">
        <x:v>190</x:v>
      </x:c>
      <x:c r="G469" s="4" t="n">
        <x:v>1000</x:v>
      </x:c>
      <x:c r="H469" s="13" t="n">
        <x:v>190</x:v>
      </x:c>
      <x:c r="I469" s="13" t="n">
        <x:v>190</x:v>
      </x:c>
      <x:c r="J469" s="13" t="n">
        <x:v>1000</x:v>
      </x:c>
      <x:c r="K469" s="13" t="n">
        <x:v>1000</x:v>
      </x:c>
      <x:c r="L469" s="13" t="n">
        <x:f>H469+J469</x:f>
        <x:v>1190</x:v>
      </x:c>
      <x:c r="M469" s="13" t="n">
        <x:f>I469+K469</x:f>
        <x:v>1190</x:v>
      </x:c>
      <x:c r="N469" s="13" t="n">
        <x:v>2598</x:v>
      </x:c>
      <x:c r="O469" s="13" t="n">
        <x:v>119</x:v>
      </x:c>
      <x:c r="P469" s="4" t="str">
        <x:v>수집결과 내 집계</x:v>
      </x:c>
      <x:c r="Q469" s="15" t="n">
        <x:v>46269.34665137732</x:v>
      </x:c>
      <x:c r="R469" s="15" t="n">
        <x:v>46269.353560868054</x:v>
      </x:c>
      <x:c r="S469" s="4" t="str">
        <x:v>https://naver.github.io/searchad-apidoc/</x:v>
      </x:c>
      <x:c r="T469" s="4" t="str">
        <x:v>https://developers.naver.com/docs/serviceapi/search/blog/blog.md</x:v>
      </x:c>
      <x:c r="U469" s="4" t="str">
        <x:v>2026-08-05~2026-09-03</x:v>
      </x:c>
      <x:c r="V469" s="4" t="str"/>
    </x:row>
    <x:row r="470" ht="25" customHeight="1">
      <x:c r="A470" s="4" t="str">
        <x:v>K0466</x:v>
      </x:c>
      <x:c r="B470" s="4" t="str">
        <x:v>여행</x:v>
      </x:c>
      <x:c r="C470" s="4" t="n">
        <x:v>66</x:v>
      </x:c>
      <x:c r="D470" s="4" t="str">
        <x:v>인천공항라운지이용방법</x:v>
      </x:c>
      <x:c r="E470" s="4" t="str">
        <x:v>세부 검색어</x:v>
      </x:c>
      <x:c r="F470" s="4" t="n">
        <x:v>210</x:v>
      </x:c>
      <x:c r="G470" s="4" t="n">
        <x:v>970</x:v>
      </x:c>
      <x:c r="H470" s="13" t="n">
        <x:v>210</x:v>
      </x:c>
      <x:c r="I470" s="13" t="n">
        <x:v>210</x:v>
      </x:c>
      <x:c r="J470" s="13" t="n">
        <x:v>970</x:v>
      </x:c>
      <x:c r="K470" s="13" t="n">
        <x:v>970</x:v>
      </x:c>
      <x:c r="L470" s="13" t="n">
        <x:f>H470+J470</x:f>
        <x:v>1180</x:v>
      </x:c>
      <x:c r="M470" s="13" t="n">
        <x:f>I470+K470</x:f>
        <x:v>1180</x:v>
      </x:c>
      <x:c r="N470" s="13" t="n">
        <x:v>2730</x:v>
      </x:c>
      <x:c r="O470" s="13" t="n">
        <x:v>108</x:v>
      </x:c>
      <x:c r="P470" s="4" t="str">
        <x:v>수집결과 내 집계</x:v>
      </x:c>
      <x:c r="Q470" s="15" t="n">
        <x:v>46269.34664159722</x:v>
      </x:c>
      <x:c r="R470" s="15" t="n">
        <x:v>46269.35356471065</x:v>
      </x:c>
      <x:c r="S470" s="4" t="str">
        <x:v>https://naver.github.io/searchad-apidoc/</x:v>
      </x:c>
      <x:c r="T470" s="4" t="str">
        <x:v>https://developers.naver.com/docs/serviceapi/search/blog/blog.md</x:v>
      </x:c>
      <x:c r="U470" s="4" t="str">
        <x:v>2026-08-05~2026-09-03</x:v>
      </x:c>
      <x:c r="V470" s="4" t="str"/>
    </x:row>
    <x:row r="471" ht="25" customHeight="1">
      <x:c r="A471" s="4" t="str">
        <x:v>K0467</x:v>
      </x:c>
      <x:c r="B471" s="4" t="str">
        <x:v>여행</x:v>
      </x:c>
      <x:c r="C471" s="4" t="n">
        <x:v>67</x:v>
      </x:c>
      <x:c r="D471" s="4" t="str">
        <x:v>기내수하물무게</x:v>
      </x:c>
      <x:c r="E471" s="4" t="str">
        <x:v>세부 검색어</x:v>
      </x:c>
      <x:c r="F471" s="4" t="n">
        <x:v>100</x:v>
      </x:c>
      <x:c r="G471" s="4" t="n">
        <x:v>850</x:v>
      </x:c>
      <x:c r="H471" s="13" t="n">
        <x:v>100</x:v>
      </x:c>
      <x:c r="I471" s="13" t="n">
        <x:v>100</x:v>
      </x:c>
      <x:c r="J471" s="13" t="n">
        <x:v>850</x:v>
      </x:c>
      <x:c r="K471" s="13" t="n">
        <x:v>850</x:v>
      </x:c>
      <x:c r="L471" s="13" t="n">
        <x:f>H471+J471</x:f>
        <x:v>950</x:v>
      </x:c>
      <x:c r="M471" s="13" t="n">
        <x:f>I471+K471</x:f>
        <x:v>950</x:v>
      </x:c>
      <x:c r="N471" s="13" t="n">
        <x:v>1656</x:v>
      </x:c>
      <x:c r="O471" s="13" t="n">
        <x:v>47</x:v>
      </x:c>
      <x:c r="P471" s="4" t="str">
        <x:v>수집결과 내 집계</x:v>
      </x:c>
      <x:c r="Q471" s="15" t="n">
        <x:v>46269.34660885417</x:v>
      </x:c>
      <x:c r="R471" s="15" t="n">
        <x:v>46269.35356584491</x:v>
      </x:c>
      <x:c r="S471" s="4" t="str">
        <x:v>https://naver.github.io/searchad-apidoc/</x:v>
      </x:c>
      <x:c r="T471" s="4" t="str">
        <x:v>https://developers.naver.com/docs/serviceapi/search/blog/blog.md</x:v>
      </x:c>
      <x:c r="U471" s="4" t="str">
        <x:v>2026-08-05~2026-09-03</x:v>
      </x:c>
      <x:c r="V471" s="4" t="str"/>
    </x:row>
    <x:row r="472" ht="25" customHeight="1">
      <x:c r="A472" s="4" t="str">
        <x:v>K0468</x:v>
      </x:c>
      <x:c r="B472" s="4" t="str">
        <x:v>여행</x:v>
      </x:c>
      <x:c r="C472" s="4" t="n">
        <x:v>68</x:v>
      </x:c>
      <x:c r="D472" s="4" t="str">
        <x:v>기내수하물</x:v>
      </x:c>
      <x:c r="E472" s="4" t="str">
        <x:v>확장 주제어</x:v>
      </x:c>
      <x:c r="F472" s="4" t="n">
        <x:v>170</x:v>
      </x:c>
      <x:c r="G472" s="4" t="n">
        <x:v>700</x:v>
      </x:c>
      <x:c r="H472" s="13" t="n">
        <x:v>170</x:v>
      </x:c>
      <x:c r="I472" s="13" t="n">
        <x:v>170</x:v>
      </x:c>
      <x:c r="J472" s="13" t="n">
        <x:v>700</x:v>
      </x:c>
      <x:c r="K472" s="13" t="n">
        <x:v>700</x:v>
      </x:c>
      <x:c r="L472" s="13" t="n">
        <x:f>H472+J472</x:f>
        <x:v>870</x:v>
      </x:c>
      <x:c r="M472" s="13" t="n">
        <x:f>I472+K472</x:f>
        <x:v>870</x:v>
      </x:c>
      <x:c r="N472" s="13" t="n">
        <x:v>16843</x:v>
      </x:c>
      <x:c r="O472" s="13" t="n">
        <x:v>695</x:v>
      </x:c>
      <x:c r="P472" s="4" t="str">
        <x:v>수집결과 내 집계</x:v>
      </x:c>
      <x:c r="Q472" s="15" t="n">
        <x:v>46269.34443716435</x:v>
      </x:c>
      <x:c r="R472" s="15" t="n">
        <x:v>46269.35360542824</x:v>
      </x:c>
      <x:c r="S472" s="4" t="str">
        <x:v>https://naver.github.io/searchad-apidoc/</x:v>
      </x:c>
      <x:c r="T472" s="4" t="str">
        <x:v>https://developers.naver.com/docs/serviceapi/search/blog/blog.md</x:v>
      </x:c>
      <x:c r="U472" s="4" t="str">
        <x:v>2026-08-05~2026-09-03</x:v>
      </x:c>
      <x:c r="V472" s="4" t="str"/>
    </x:row>
    <x:row r="473" ht="25" customHeight="1">
      <x:c r="A473" s="4" t="str">
        <x:v>K0469</x:v>
      </x:c>
      <x:c r="B473" s="4" t="str">
        <x:v>여행</x:v>
      </x:c>
      <x:c r="C473" s="4" t="n">
        <x:v>69</x:v>
      </x:c>
      <x:c r="D473" s="4" t="str">
        <x:v>국내선공항도착시간</x:v>
      </x:c>
      <x:c r="E473" s="4" t="str">
        <x:v>세부 검색어</x:v>
      </x:c>
      <x:c r="F473" s="4" t="n">
        <x:v>160</x:v>
      </x:c>
      <x:c r="G473" s="4" t="n">
        <x:v>690</x:v>
      </x:c>
      <x:c r="H473" s="13" t="n">
        <x:v>160</x:v>
      </x:c>
      <x:c r="I473" s="13" t="n">
        <x:v>160</x:v>
      </x:c>
      <x:c r="J473" s="13" t="n">
        <x:v>690</x:v>
      </x:c>
      <x:c r="K473" s="13" t="n">
        <x:v>690</x:v>
      </x:c>
      <x:c r="L473" s="13" t="n">
        <x:f>H473+J473</x:f>
        <x:v>850</x:v>
      </x:c>
      <x:c r="M473" s="13" t="n">
        <x:f>I473+K473</x:f>
        <x:v>850</x:v>
      </x:c>
      <x:c r="N473" s="13" t="n">
        <x:v>551</x:v>
      </x:c>
      <x:c r="O473" s="13" t="n">
        <x:v>13</x:v>
      </x:c>
      <x:c r="P473" s="4" t="str">
        <x:v>수집결과 내 집계</x:v>
      </x:c>
      <x:c r="Q473" s="15" t="n">
        <x:v>46269.34662354166</x:v>
      </x:c>
      <x:c r="R473" s="15" t="n">
        <x:v>46269.35357090278</x:v>
      </x:c>
      <x:c r="S473" s="4" t="str">
        <x:v>https://naver.github.io/searchad-apidoc/</x:v>
      </x:c>
      <x:c r="T473" s="4" t="str">
        <x:v>https://developers.naver.com/docs/serviceapi/search/blog/blog.md</x:v>
      </x:c>
      <x:c r="U473" s="4" t="str">
        <x:v>2026-08-05~2026-09-03</x:v>
      </x:c>
      <x:c r="V473" s="4" t="str"/>
    </x:row>
    <x:row r="474" ht="25" customHeight="1">
      <x:c r="A474" s="4" t="str">
        <x:v>K0470</x:v>
      </x:c>
      <x:c r="B474" s="4" t="str">
        <x:v>여행</x:v>
      </x:c>
      <x:c r="C474" s="4" t="n">
        <x:v>70</x:v>
      </x:c>
      <x:c r="D474" s="4" t="str">
        <x:v>해외여행자보험가격비교</x:v>
      </x:c>
      <x:c r="E474" s="4" t="str">
        <x:v>세부 검색어</x:v>
      </x:c>
      <x:c r="F474" s="4" t="n">
        <x:v>230</x:v>
      </x:c>
      <x:c r="G474" s="4" t="n">
        <x:v>570</x:v>
      </x:c>
      <x:c r="H474" s="13" t="n">
        <x:v>230</x:v>
      </x:c>
      <x:c r="I474" s="13" t="n">
        <x:v>230</x:v>
      </x:c>
      <x:c r="J474" s="13" t="n">
        <x:v>570</x:v>
      </x:c>
      <x:c r="K474" s="13" t="n">
        <x:v>570</x:v>
      </x:c>
      <x:c r="L474" s="13" t="n">
        <x:f>H474+J474</x:f>
        <x:v>800</x:v>
      </x:c>
      <x:c r="M474" s="13" t="n">
        <x:f>I474+K474</x:f>
        <x:v>800</x:v>
      </x:c>
      <x:c r="N474" s="13" t="n">
        <x:v>746</x:v>
      </x:c>
      <x:c r="O474" s="13" t="n">
        <x:v>17</x:v>
      </x:c>
      <x:c r="P474" s="4" t="str">
        <x:v>수집결과 내 집계</x:v>
      </x:c>
      <x:c r="Q474" s="15" t="n">
        <x:v>46269.34665675926</x:v>
      </x:c>
      <x:c r="R474" s="15" t="n">
        <x:v>46269.35357460648</x:v>
      </x:c>
      <x:c r="S474" s="4" t="str">
        <x:v>https://naver.github.io/searchad-apidoc/</x:v>
      </x:c>
      <x:c r="T474" s="4" t="str">
        <x:v>https://developers.naver.com/docs/serviceapi/search/blog/blog.md</x:v>
      </x:c>
      <x:c r="U474" s="4" t="str">
        <x:v>2026-08-05~2026-09-03</x:v>
      </x:c>
      <x:c r="V474" s="4" t="str"/>
    </x:row>
    <x:row r="475" ht="25" customHeight="1">
      <x:c r="A475" s="4" t="str">
        <x:v>K0471</x:v>
      </x:c>
      <x:c r="B475" s="4" t="str">
        <x:v>여행</x:v>
      </x:c>
      <x:c r="C475" s="4" t="n">
        <x:v>71</x:v>
      </x:c>
      <x:c r="D475" s="4" t="str">
        <x:v>공항리무진가격</x:v>
      </x:c>
      <x:c r="E475" s="4" t="str">
        <x:v>세부 검색어</x:v>
      </x:c>
      <x:c r="F475" s="4" t="n">
        <x:v>100</x:v>
      </x:c>
      <x:c r="G475" s="4" t="n">
        <x:v>640</x:v>
      </x:c>
      <x:c r="H475" s="13" t="n">
        <x:v>100</x:v>
      </x:c>
      <x:c r="I475" s="13" t="n">
        <x:v>100</x:v>
      </x:c>
      <x:c r="J475" s="13" t="n">
        <x:v>640</x:v>
      </x:c>
      <x:c r="K475" s="13" t="n">
        <x:v>640</x:v>
      </x:c>
      <x:c r="L475" s="13" t="n">
        <x:f>H475+J475</x:f>
        <x:v>740</x:v>
      </x:c>
      <x:c r="M475" s="13" t="n">
        <x:f>I475+K475</x:f>
        <x:v>740</x:v>
      </x:c>
      <x:c r="N475" s="13" t="n">
        <x:v>3478</x:v>
      </x:c>
      <x:c r="O475" s="13" t="n">
        <x:v>200</x:v>
      </x:c>
      <x:c r="P475" s="4" t="str">
        <x:v>수집결과 내 집계</x:v>
      </x:c>
      <x:c r="Q475" s="15" t="n">
        <x:v>46269.34445037037</x:v>
      </x:c>
      <x:c r="R475" s="15" t="n">
        <x:v>46269.35358417824</x:v>
      </x:c>
      <x:c r="S475" s="4" t="str">
        <x:v>https://naver.github.io/searchad-apidoc/</x:v>
      </x:c>
      <x:c r="T475" s="4" t="str">
        <x:v>https://developers.naver.com/docs/serviceapi/search/blog/blog.md</x:v>
      </x:c>
      <x:c r="U475" s="4" t="str">
        <x:v>2026-08-05~2026-09-03</x:v>
      </x:c>
      <x:c r="V475" s="4" t="str"/>
    </x:row>
    <x:row r="476" ht="25" customHeight="1">
      <x:c r="A476" s="4" t="str">
        <x:v>K0472</x:v>
      </x:c>
      <x:c r="B476" s="4" t="str">
        <x:v>여행</x:v>
      </x:c>
      <x:c r="C476" s="4" t="n">
        <x:v>72</x:v>
      </x:c>
      <x:c r="D476" s="4" t="str">
        <x:v>해외여행신용카드추천</x:v>
      </x:c>
      <x:c r="E476" s="4" t="str">
        <x:v>세부 검색어</x:v>
      </x:c>
      <x:c r="F476" s="4" t="n">
        <x:v>170</x:v>
      </x:c>
      <x:c r="G476" s="4" t="n">
        <x:v>540</x:v>
      </x:c>
      <x:c r="H476" s="13" t="n">
        <x:v>170</x:v>
      </x:c>
      <x:c r="I476" s="13" t="n">
        <x:v>170</x:v>
      </x:c>
      <x:c r="J476" s="13" t="n">
        <x:v>540</x:v>
      </x:c>
      <x:c r="K476" s="13" t="n">
        <x:v>540</x:v>
      </x:c>
      <x:c r="L476" s="13" t="n">
        <x:f>H476+J476</x:f>
        <x:v>710</x:v>
      </x:c>
      <x:c r="M476" s="13" t="n">
        <x:f>I476+K476</x:f>
        <x:v>710</x:v>
      </x:c>
      <x:c r="N476" s="13" t="n">
        <x:v>840</x:v>
      </x:c>
      <x:c r="O476" s="13" t="n">
        <x:v>23</x:v>
      </x:c>
      <x:c r="P476" s="4" t="str">
        <x:v>수집결과 내 집계</x:v>
      </x:c>
      <x:c r="Q476" s="15" t="n">
        <x:v>46269.34444407407</x:v>
      </x:c>
      <x:c r="R476" s="15" t="n">
        <x:v>46269.35357962963</x:v>
      </x:c>
      <x:c r="S476" s="4" t="str">
        <x:v>https://naver.github.io/searchad-apidoc/</x:v>
      </x:c>
      <x:c r="T476" s="4" t="str">
        <x:v>https://developers.naver.com/docs/serviceapi/search/blog/blog.md</x:v>
      </x:c>
      <x:c r="U476" s="4" t="str">
        <x:v>2026-08-05~2026-09-03</x:v>
      </x:c>
      <x:c r="V476" s="4" t="str"/>
    </x:row>
    <x:row r="477" ht="25" customHeight="1">
      <x:c r="A477" s="4" t="str">
        <x:v>K0473</x:v>
      </x:c>
      <x:c r="B477" s="4" t="str">
        <x:v>여행</x:v>
      </x:c>
      <x:c r="C477" s="4" t="n">
        <x:v>73</x:v>
      </x:c>
      <x:c r="D477" s="4" t="str">
        <x:v>여권재발급사진</x:v>
      </x:c>
      <x:c r="E477" s="4" t="str">
        <x:v>세부 검색어</x:v>
      </x:c>
      <x:c r="F477" s="4" t="n">
        <x:v>180</x:v>
      </x:c>
      <x:c r="G477" s="4" t="n">
        <x:v>520</x:v>
      </x:c>
      <x:c r="H477" s="13" t="n">
        <x:v>180</x:v>
      </x:c>
      <x:c r="I477" s="13" t="n">
        <x:v>180</x:v>
      </x:c>
      <x:c r="J477" s="13" t="n">
        <x:v>520</x:v>
      </x:c>
      <x:c r="K477" s="13" t="n">
        <x:v>520</x:v>
      </x:c>
      <x:c r="L477" s="13" t="n">
        <x:f>H477+J477</x:f>
        <x:v>700</x:v>
      </x:c>
      <x:c r="M477" s="13" t="n">
        <x:f>I477+K477</x:f>
        <x:v>700</x:v>
      </x:c>
      <x:c r="N477" s="13" t="n">
        <x:v>11795</x:v>
      </x:c>
      <x:c r="O477" s="13" t="n">
        <x:v>582</x:v>
      </x:c>
      <x:c r="P477" s="4" t="str">
        <x:v>수집결과 내 집계</x:v>
      </x:c>
      <x:c r="Q477" s="15" t="n">
        <x:v>46269.344455810184</x:v>
      </x:c>
      <x:c r="R477" s="15" t="n">
        <x:v>46269.35360920139</x:v>
      </x:c>
      <x:c r="S477" s="4" t="str">
        <x:v>https://naver.github.io/searchad-apidoc/</x:v>
      </x:c>
      <x:c r="T477" s="4" t="str">
        <x:v>https://developers.naver.com/docs/serviceapi/search/blog/blog.md</x:v>
      </x:c>
      <x:c r="U477" s="4" t="str">
        <x:v>2026-08-05~2026-09-03</x:v>
      </x:c>
      <x:c r="V477" s="4" t="str"/>
    </x:row>
    <x:row r="478" ht="25" customHeight="1">
      <x:c r="A478" s="4" t="str">
        <x:v>K0474</x:v>
      </x:c>
      <x:c r="B478" s="4" t="str">
        <x:v>여행</x:v>
      </x:c>
      <x:c r="C478" s="4" t="n">
        <x:v>74</x:v>
      </x:c>
      <x:c r="D478" s="4" t="str">
        <x:v>항공권취소</x:v>
      </x:c>
      <x:c r="E478" s="4" t="str">
        <x:v>세부 검색어</x:v>
      </x:c>
      <x:c r="F478" s="4" t="n">
        <x:v>140</x:v>
      </x:c>
      <x:c r="G478" s="4" t="n">
        <x:v>550</x:v>
      </x:c>
      <x:c r="H478" s="13" t="n">
        <x:v>140</x:v>
      </x:c>
      <x:c r="I478" s="13" t="n">
        <x:v>140</x:v>
      </x:c>
      <x:c r="J478" s="13" t="n">
        <x:v>550</x:v>
      </x:c>
      <x:c r="K478" s="13" t="n">
        <x:v>550</x:v>
      </x:c>
      <x:c r="L478" s="13" t="n">
        <x:f>H478+J478</x:f>
        <x:v>690</x:v>
      </x:c>
      <x:c r="M478" s="13" t="n">
        <x:f>I478+K478</x:f>
        <x:v>690</x:v>
      </x:c>
      <x:c r="N478" s="13" t="n">
        <x:v>19238</x:v>
      </x:c>
      <x:c r="O478" s="13" t="n">
        <x:v>520</x:v>
      </x:c>
      <x:c r="P478" s="4" t="str">
        <x:v>수집결과 내 집계</x:v>
      </x:c>
      <x:c r="Q478" s="15" t="n">
        <x:v>46269.34445037037</x:v>
      </x:c>
      <x:c r="R478" s="15" t="n">
        <x:v>46269.35361583333</x:v>
      </x:c>
      <x:c r="S478" s="4" t="str">
        <x:v>https://naver.github.io/searchad-apidoc/</x:v>
      </x:c>
      <x:c r="T478" s="4" t="str">
        <x:v>https://developers.naver.com/docs/serviceapi/search/blog/blog.md</x:v>
      </x:c>
      <x:c r="U478" s="4" t="str">
        <x:v>2026-08-05~2026-09-03</x:v>
      </x:c>
      <x:c r="V478" s="4" t="str"/>
    </x:row>
    <x:row r="479" ht="25" customHeight="1">
      <x:c r="A479" s="4" t="str">
        <x:v>K0475</x:v>
      </x:c>
      <x:c r="B479" s="4" t="str">
        <x:v>여행</x:v>
      </x:c>
      <x:c r="C479" s="4" t="n">
        <x:v>75</x:v>
      </x:c>
      <x:c r="D479" s="4" t="str">
        <x:v>일본여행이심추천</x:v>
      </x:c>
      <x:c r="E479" s="4" t="str">
        <x:v>세부 검색어</x:v>
      </x:c>
      <x:c r="F479" s="4" t="n">
        <x:v>140</x:v>
      </x:c>
      <x:c r="G479" s="4" t="n">
        <x:v>490</x:v>
      </x:c>
      <x:c r="H479" s="13" t="n">
        <x:v>140</x:v>
      </x:c>
      <x:c r="I479" s="13" t="n">
        <x:v>140</x:v>
      </x:c>
      <x:c r="J479" s="13" t="n">
        <x:v>490</x:v>
      </x:c>
      <x:c r="K479" s="13" t="n">
        <x:v>490</x:v>
      </x:c>
      <x:c r="L479" s="13" t="n">
        <x:f>H479+J479</x:f>
        <x:v>630</x:v>
      </x:c>
      <x:c r="M479" s="13" t="n">
        <x:f>I479+K479</x:f>
        <x:v>630</x:v>
      </x:c>
      <x:c r="N479" s="13" t="n">
        <x:v>3577</x:v>
      </x:c>
      <x:c r="O479" s="13" t="n">
        <x:v>231</x:v>
      </x:c>
      <x:c r="P479" s="4" t="str">
        <x:v>수집결과 내 집계</x:v>
      </x:c>
      <x:c r="Q479" s="15" t="n">
        <x:v>46269.34445037037</x:v>
      </x:c>
      <x:c r="R479" s="15" t="n">
        <x:v>46269.35362028935</x:v>
      </x:c>
      <x:c r="S479" s="4" t="str">
        <x:v>https://naver.github.io/searchad-apidoc/</x:v>
      </x:c>
      <x:c r="T479" s="4" t="str">
        <x:v>https://developers.naver.com/docs/serviceapi/search/blog/blog.md</x:v>
      </x:c>
      <x:c r="U479" s="4" t="str">
        <x:v>2026-08-05~2026-09-03</x:v>
      </x:c>
      <x:c r="V479" s="4" t="str"/>
    </x:row>
    <x:row r="480" ht="25" customHeight="1">
      <x:c r="A480" s="4" t="str">
        <x:v>K0476</x:v>
      </x:c>
      <x:c r="B480" s="4" t="str">
        <x:v>여행</x:v>
      </x:c>
      <x:c r="C480" s="4" t="n">
        <x:v>76</x:v>
      </x:c>
      <x:c r="D480" s="4" t="str">
        <x:v>여행자보험가격</x:v>
      </x:c>
      <x:c r="E480" s="4" t="str">
        <x:v>세부 검색어</x:v>
      </x:c>
      <x:c r="F480" s="4" t="n">
        <x:v>180</x:v>
      </x:c>
      <x:c r="G480" s="4" t="n">
        <x:v>450</x:v>
      </x:c>
      <x:c r="H480" s="13" t="n">
        <x:v>180</x:v>
      </x:c>
      <x:c r="I480" s="13" t="n">
        <x:v>180</x:v>
      </x:c>
      <x:c r="J480" s="13" t="n">
        <x:v>450</x:v>
      </x:c>
      <x:c r="K480" s="13" t="n">
        <x:v>450</x:v>
      </x:c>
      <x:c r="L480" s="13" t="n">
        <x:f>H480+J480</x:f>
        <x:v>630</x:v>
      </x:c>
      <x:c r="M480" s="13" t="n">
        <x:f>I480+K480</x:f>
        <x:v>630</x:v>
      </x:c>
      <x:c r="N480" s="13" t="n">
        <x:v>3617</x:v>
      </x:c>
      <x:c r="O480" s="13" t="n">
        <x:v>67</x:v>
      </x:c>
      <x:c r="P480" s="4" t="str">
        <x:v>수집결과 내 집계</x:v>
      </x:c>
      <x:c r="Q480" s="15" t="n">
        <x:v>46269.34665675926</x:v>
      </x:c>
      <x:c r="R480" s="15" t="n">
        <x:v>46269.353614224536</x:v>
      </x:c>
      <x:c r="S480" s="4" t="str">
        <x:v>https://naver.github.io/searchad-apidoc/</x:v>
      </x:c>
      <x:c r="T480" s="4" t="str">
        <x:v>https://developers.naver.com/docs/serviceapi/search/blog/blog.md</x:v>
      </x:c>
      <x:c r="U480" s="4" t="str">
        <x:v>2026-08-05~2026-09-03</x:v>
      </x:c>
      <x:c r="V480" s="4" t="str"/>
    </x:row>
    <x:row r="481" ht="25" customHeight="1">
      <x:c r="A481" s="4" t="str">
        <x:v>K0477</x:v>
      </x:c>
      <x:c r="B481" s="4" t="str">
        <x:v>여행</x:v>
      </x:c>
      <x:c r="C481" s="4" t="n">
        <x:v>77</x:v>
      </x:c>
      <x:c r="D481" s="4" t="str">
        <x:v>여행자보험지연보상</x:v>
      </x:c>
      <x:c r="E481" s="4" t="str">
        <x:v>세부 검색어</x:v>
      </x:c>
      <x:c r="F481" s="4" t="n">
        <x:v>90</x:v>
      </x:c>
      <x:c r="G481" s="4" t="n">
        <x:v>530</x:v>
      </x:c>
      <x:c r="H481" s="13" t="n">
        <x:v>90</x:v>
      </x:c>
      <x:c r="I481" s="13" t="n">
        <x:v>90</x:v>
      </x:c>
      <x:c r="J481" s="13" t="n">
        <x:v>530</x:v>
      </x:c>
      <x:c r="K481" s="13" t="n">
        <x:v>530</x:v>
      </x:c>
      <x:c r="L481" s="13" t="n">
        <x:f>H481+J481</x:f>
        <x:v>620</x:v>
      </x:c>
      <x:c r="M481" s="13" t="n">
        <x:f>I481+K481</x:f>
        <x:v>620</x:v>
      </x:c>
      <x:c r="N481" s="13" t="n">
        <x:v>1397</x:v>
      </x:c>
      <x:c r="O481" s="13" t="n">
        <x:v>74</x:v>
      </x:c>
      <x:c r="P481" s="4" t="str">
        <x:v>수집결과 내 집계</x:v>
      </x:c>
      <x:c r="Q481" s="15" t="n">
        <x:v>46269.34665675926</x:v>
      </x:c>
      <x:c r="R481" s="15" t="n">
        <x:v>46269.35362054398</x:v>
      </x:c>
      <x:c r="S481" s="4" t="str">
        <x:v>https://naver.github.io/searchad-apidoc/</x:v>
      </x:c>
      <x:c r="T481" s="4" t="str">
        <x:v>https://developers.naver.com/docs/serviceapi/search/blog/blog.md</x:v>
      </x:c>
      <x:c r="U481" s="4" t="str">
        <x:v>2026-08-05~2026-09-03</x:v>
      </x:c>
      <x:c r="V481" s="4" t="str"/>
    </x:row>
    <x:row r="482" ht="25" customHeight="1">
      <x:c r="A482" s="4" t="str">
        <x:v>K0478</x:v>
      </x:c>
      <x:c r="B482" s="4" t="str">
        <x:v>여행</x:v>
      </x:c>
      <x:c r="C482" s="4" t="n">
        <x:v>78</x:v>
      </x:c>
      <x:c r="D482" s="4" t="str">
        <x:v>해외로밍가격</x:v>
      </x:c>
      <x:c r="E482" s="4" t="str">
        <x:v>세부 검색어</x:v>
      </x:c>
      <x:c r="F482" s="4" t="n">
        <x:v>90</x:v>
      </x:c>
      <x:c r="G482" s="4" t="n">
        <x:v>510</x:v>
      </x:c>
      <x:c r="H482" s="13" t="n">
        <x:v>90</x:v>
      </x:c>
      <x:c r="I482" s="13" t="n">
        <x:v>90</x:v>
      </x:c>
      <x:c r="J482" s="13" t="n">
        <x:v>510</x:v>
      </x:c>
      <x:c r="K482" s="13" t="n">
        <x:v>510</x:v>
      </x:c>
      <x:c r="L482" s="13" t="n">
        <x:f>H482+J482</x:f>
        <x:v>600</x:v>
      </x:c>
      <x:c r="M482" s="13" t="n">
        <x:f>I482+K482</x:f>
        <x:v>600</x:v>
      </x:c>
      <x:c r="N482" s="13" t="n">
        <x:v>1423</x:v>
      </x:c>
      <x:c r="O482" s="13" t="n">
        <x:v>66</x:v>
      </x:c>
      <x:c r="P482" s="4" t="str">
        <x:v>수집결과 내 집계</x:v>
      </x:c>
      <x:c r="Q482" s="15" t="n">
        <x:v>46269.344455810184</x:v>
      </x:c>
      <x:c r="R482" s="15" t="n">
        <x:v>46269.35362072917</x:v>
      </x:c>
      <x:c r="S482" s="4" t="str">
        <x:v>https://naver.github.io/searchad-apidoc/</x:v>
      </x:c>
      <x:c r="T482" s="4" t="str">
        <x:v>https://developers.naver.com/docs/serviceapi/search/blog/blog.md</x:v>
      </x:c>
      <x:c r="U482" s="4" t="str">
        <x:v>2026-08-05~2026-09-03</x:v>
      </x:c>
      <x:c r="V482" s="4" t="str"/>
    </x:row>
    <x:row r="483" ht="25" customHeight="1">
      <x:c r="A483" s="4" t="str">
        <x:v>K0479</x:v>
      </x:c>
      <x:c r="B483" s="4" t="str">
        <x:v>여행</x:v>
      </x:c>
      <x:c r="C483" s="4" t="n">
        <x:v>79</x:v>
      </x:c>
      <x:c r="D483" s="4" t="str">
        <x:v>해외여행자보험가격</x:v>
      </x:c>
      <x:c r="E483" s="4" t="str">
        <x:v>세부 검색어</x:v>
      </x:c>
      <x:c r="F483" s="4" t="n">
        <x:v>140</x:v>
      </x:c>
      <x:c r="G483" s="4" t="n">
        <x:v>420</x:v>
      </x:c>
      <x:c r="H483" s="13" t="n">
        <x:v>140</x:v>
      </x:c>
      <x:c r="I483" s="13" t="n">
        <x:v>140</x:v>
      </x:c>
      <x:c r="J483" s="13" t="n">
        <x:v>420</x:v>
      </x:c>
      <x:c r="K483" s="13" t="n">
        <x:v>420</x:v>
      </x:c>
      <x:c r="L483" s="13" t="n">
        <x:f>H483+J483</x:f>
        <x:v>560</x:v>
      </x:c>
      <x:c r="M483" s="13" t="n">
        <x:f>I483+K483</x:f>
        <x:v>560</x:v>
      </x:c>
      <x:c r="N483" s="13" t="n">
        <x:v>1203</x:v>
      </x:c>
      <x:c r="O483" s="13" t="n">
        <x:v>24</x:v>
      </x:c>
      <x:c r="P483" s="4" t="str">
        <x:v>수집결과 내 집계</x:v>
      </x:c>
      <x:c r="Q483" s="15" t="n">
        <x:v>46269.34665675926</x:v>
      </x:c>
      <x:c r="R483" s="15" t="n">
        <x:v>46269.35362513889</x:v>
      </x:c>
      <x:c r="S483" s="4" t="str">
        <x:v>https://naver.github.io/searchad-apidoc/</x:v>
      </x:c>
      <x:c r="T483" s="4" t="str">
        <x:v>https://developers.naver.com/docs/serviceapi/search/blog/blog.md</x:v>
      </x:c>
      <x:c r="U483" s="4" t="str">
        <x:v>2026-08-05~2026-09-03</x:v>
      </x:c>
      <x:c r="V483" s="4" t="str"/>
    </x:row>
    <x:row r="484" ht="25" customHeight="1">
      <x:c r="A484" s="4" t="str">
        <x:v>K0480</x:v>
      </x:c>
      <x:c r="B484" s="4" t="str">
        <x:v>여행</x:v>
      </x:c>
      <x:c r="C484" s="4" t="n">
        <x:v>80</x:v>
      </x:c>
      <x:c r="D484" s="4" t="str">
        <x:v>인천공항리무진시간표</x:v>
      </x:c>
      <x:c r="E484" s="4" t="str">
        <x:v>세부 검색어</x:v>
      </x:c>
      <x:c r="F484" s="4" t="n">
        <x:v>100</x:v>
      </x:c>
      <x:c r="G484" s="4" t="n">
        <x:v>460</x:v>
      </x:c>
      <x:c r="H484" s="13" t="n">
        <x:v>100</x:v>
      </x:c>
      <x:c r="I484" s="13" t="n">
        <x:v>100</x:v>
      </x:c>
      <x:c r="J484" s="13" t="n">
        <x:v>460</x:v>
      </x:c>
      <x:c r="K484" s="13" t="n">
        <x:v>460</x:v>
      </x:c>
      <x:c r="L484" s="13" t="n">
        <x:f>H484+J484</x:f>
        <x:v>560</x:v>
      </x:c>
      <x:c r="M484" s="13" t="n">
        <x:f>I484+K484</x:f>
        <x:v>560</x:v>
      </x:c>
      <x:c r="N484" s="13" t="n">
        <x:v>13279</x:v>
      </x:c>
      <x:c r="O484" s="13" t="n">
        <x:v>337</x:v>
      </x:c>
      <x:c r="P484" s="4" t="str">
        <x:v>수집결과 내 집계</x:v>
      </x:c>
      <x:c r="Q484" s="15" t="n">
        <x:v>46269.34664159722</x:v>
      </x:c>
      <x:c r="R484" s="15" t="n">
        <x:v>46269.35364032407</x:v>
      </x:c>
      <x:c r="S484" s="4" t="str">
        <x:v>https://naver.github.io/searchad-apidoc/</x:v>
      </x:c>
      <x:c r="T484" s="4" t="str">
        <x:v>https://developers.naver.com/docs/serviceapi/search/blog/blog.md</x:v>
      </x:c>
      <x:c r="U484" s="4" t="str">
        <x:v>2026-08-05~2026-09-03</x:v>
      </x:c>
      <x:c r="V484" s="4" t="str"/>
    </x:row>
    <x:row r="485" ht="25" customHeight="1">
      <x:c r="A485" s="4" t="str">
        <x:v>K0481</x:v>
      </x:c>
      <x:c r="B485" s="4" t="str">
        <x:v>여행</x:v>
      </x:c>
      <x:c r="C485" s="4" t="n">
        <x:v>81</x:v>
      </x:c>
      <x:c r="D485" s="4" t="str">
        <x:v>기내수하물크기</x:v>
      </x:c>
      <x:c r="E485" s="4" t="str">
        <x:v>세부 검색어</x:v>
      </x:c>
      <x:c r="F485" s="4" t="n">
        <x:v>80</x:v>
      </x:c>
      <x:c r="G485" s="4" t="n">
        <x:v>470</x:v>
      </x:c>
      <x:c r="H485" s="13" t="n">
        <x:v>80</x:v>
      </x:c>
      <x:c r="I485" s="13" t="n">
        <x:v>80</x:v>
      </x:c>
      <x:c r="J485" s="13" t="n">
        <x:v>470</x:v>
      </x:c>
      <x:c r="K485" s="13" t="n">
        <x:v>470</x:v>
      </x:c>
      <x:c r="L485" s="13" t="n">
        <x:f>H485+J485</x:f>
        <x:v>550</x:v>
      </x:c>
      <x:c r="M485" s="13" t="n">
        <x:f>I485+K485</x:f>
        <x:v>550</x:v>
      </x:c>
      <x:c r="N485" s="13" t="n">
        <x:v>777</x:v>
      </x:c>
      <x:c r="O485" s="13" t="n">
        <x:v>28</x:v>
      </x:c>
      <x:c r="P485" s="4" t="str">
        <x:v>수집결과 내 집계</x:v>
      </x:c>
      <x:c r="Q485" s="15" t="n">
        <x:v>46269.34660885417</x:v>
      </x:c>
      <x:c r="R485" s="15" t="n">
        <x:v>46269.353625648146</x:v>
      </x:c>
      <x:c r="S485" s="4" t="str">
        <x:v>https://naver.github.io/searchad-apidoc/</x:v>
      </x:c>
      <x:c r="T485" s="4" t="str">
        <x:v>https://developers.naver.com/docs/serviceapi/search/blog/blog.md</x:v>
      </x:c>
      <x:c r="U485" s="4" t="str">
        <x:v>2026-08-05~2026-09-03</x:v>
      </x:c>
      <x:c r="V485" s="4" t="str"/>
    </x:row>
    <x:row r="486" ht="25" customHeight="1">
      <x:c r="A486" s="4" t="str">
        <x:v>K0482</x:v>
      </x:c>
      <x:c r="B486" s="4" t="str">
        <x:v>여행</x:v>
      </x:c>
      <x:c r="C486" s="4" t="n">
        <x:v>82</x:v>
      </x:c>
      <x:c r="D486" s="4" t="str">
        <x:v>국제선공항도착시간</x:v>
      </x:c>
      <x:c r="E486" s="4" t="str">
        <x:v>세부 검색어</x:v>
      </x:c>
      <x:c r="F486" s="4" t="n">
        <x:v>90</x:v>
      </x:c>
      <x:c r="G486" s="4" t="n">
        <x:v>430</x:v>
      </x:c>
      <x:c r="H486" s="13" t="n">
        <x:v>90</x:v>
      </x:c>
      <x:c r="I486" s="13" t="n">
        <x:v>90</x:v>
      </x:c>
      <x:c r="J486" s="13" t="n">
        <x:v>430</x:v>
      </x:c>
      <x:c r="K486" s="13" t="n">
        <x:v>430</x:v>
      </x:c>
      <x:c r="L486" s="13" t="n">
        <x:f>H486+J486</x:f>
        <x:v>520</x:v>
      </x:c>
      <x:c r="M486" s="13" t="n">
        <x:f>I486+K486</x:f>
        <x:v>520</x:v>
      </x:c>
      <x:c r="N486" s="13" t="n">
        <x:v>445</x:v>
      </x:c>
      <x:c r="O486" s="13" t="n">
        <x:v>20</x:v>
      </x:c>
      <x:c r="P486" s="4" t="str">
        <x:v>수집결과 내 집계</x:v>
      </x:c>
      <x:c r="Q486" s="15" t="n">
        <x:v>46269.34662354166</x:v>
      </x:c>
      <x:c r="R486" s="15" t="n">
        <x:v>46269.35363024306</x:v>
      </x:c>
      <x:c r="S486" s="4" t="str">
        <x:v>https://naver.github.io/searchad-apidoc/</x:v>
      </x:c>
      <x:c r="T486" s="4" t="str">
        <x:v>https://developers.naver.com/docs/serviceapi/search/blog/blog.md</x:v>
      </x:c>
      <x:c r="U486" s="4" t="str">
        <x:v>2026-08-05~2026-09-03</x:v>
      </x:c>
      <x:c r="V486" s="4" t="str"/>
    </x:row>
    <x:row r="487" ht="25" customHeight="1">
      <x:c r="A487" s="4" t="str">
        <x:v>K0483</x:v>
      </x:c>
      <x:c r="B487" s="4" t="str">
        <x:v>여행</x:v>
      </x:c>
      <x:c r="C487" s="4" t="n">
        <x:v>83</x:v>
      </x:c>
      <x:c r="D487" s="4" t="str">
        <x:v>환전수수료무료</x:v>
      </x:c>
      <x:c r="E487" s="4" t="str">
        <x:v>세부 검색어</x:v>
      </x:c>
      <x:c r="F487" s="4" t="n">
        <x:v>110</x:v>
      </x:c>
      <x:c r="G487" s="4" t="n">
        <x:v>340</x:v>
      </x:c>
      <x:c r="H487" s="13" t="n">
        <x:v>110</x:v>
      </x:c>
      <x:c r="I487" s="13" t="n">
        <x:v>110</x:v>
      </x:c>
      <x:c r="J487" s="13" t="n">
        <x:v>340</x:v>
      </x:c>
      <x:c r="K487" s="13" t="n">
        <x:v>340</x:v>
      </x:c>
      <x:c r="L487" s="13" t="n">
        <x:f>H487+J487</x:f>
        <x:v>450</x:v>
      </x:c>
      <x:c r="M487" s="13" t="n">
        <x:f>I487+K487</x:f>
        <x:v>450</x:v>
      </x:c>
      <x:c r="N487" s="13" t="n">
        <x:v>6130</x:v>
      </x:c>
      <x:c r="O487" s="13" t="n">
        <x:v>169</x:v>
      </x:c>
      <x:c r="P487" s="4" t="str">
        <x:v>수집결과 내 집계</x:v>
      </x:c>
      <x:c r="Q487" s="15" t="n">
        <x:v>46269.34443306713</x:v>
      </x:c>
      <x:c r="R487" s="15" t="n">
        <x:v>46269.35363482639</x:v>
      </x:c>
      <x:c r="S487" s="4" t="str">
        <x:v>https://naver.github.io/searchad-apidoc/</x:v>
      </x:c>
      <x:c r="T487" s="4" t="str">
        <x:v>https://developers.naver.com/docs/serviceapi/search/blog/blog.md</x:v>
      </x:c>
      <x:c r="U487" s="4" t="str">
        <x:v>2026-08-05~2026-09-03</x:v>
      </x:c>
      <x:c r="V487" s="4" t="str"/>
    </x:row>
    <x:row r="488" ht="25" customHeight="1">
      <x:c r="A488" s="4" t="str">
        <x:v>K0484</x:v>
      </x:c>
      <x:c r="B488" s="4" t="str">
        <x:v>여행</x:v>
      </x:c>
      <x:c r="C488" s="4" t="n">
        <x:v>84</x:v>
      </x:c>
      <x:c r="D488" s="4" t="str">
        <x:v>여권사진메이크업</x:v>
      </x:c>
      <x:c r="E488" s="4" t="str">
        <x:v>세부 검색어</x:v>
      </x:c>
      <x:c r="F488" s="4" t="n">
        <x:v>80</x:v>
      </x:c>
      <x:c r="G488" s="4" t="n">
        <x:v>370</x:v>
      </x:c>
      <x:c r="H488" s="13" t="n">
        <x:v>80</x:v>
      </x:c>
      <x:c r="I488" s="13" t="n">
        <x:v>80</x:v>
      </x:c>
      <x:c r="J488" s="13" t="n">
        <x:v>370</x:v>
      </x:c>
      <x:c r="K488" s="13" t="n">
        <x:v>370</x:v>
      </x:c>
      <x:c r="L488" s="13" t="n">
        <x:f>H488+J488</x:f>
        <x:v>450</x:v>
      </x:c>
      <x:c r="M488" s="13" t="n">
        <x:f>I488+K488</x:f>
        <x:v>450</x:v>
      </x:c>
      <x:c r="N488" s="13" t="n">
        <x:v>2898</x:v>
      </x:c>
      <x:c r="O488" s="13" t="n">
        <x:v>58</x:v>
      </x:c>
      <x:c r="P488" s="4" t="str">
        <x:v>수집결과 내 집계</x:v>
      </x:c>
      <x:c r="Q488" s="15" t="n">
        <x:v>46269.344455810184</x:v>
      </x:c>
      <x:c r="R488" s="15" t="n">
        <x:v>46269.3536353125</x:v>
      </x:c>
      <x:c r="S488" s="4" t="str">
        <x:v>https://naver.github.io/searchad-apidoc/</x:v>
      </x:c>
      <x:c r="T488" s="4" t="str">
        <x:v>https://developers.naver.com/docs/serviceapi/search/blog/blog.md</x:v>
      </x:c>
      <x:c r="U488" s="4" t="str">
        <x:v>2026-08-05~2026-09-03</x:v>
      </x:c>
      <x:c r="V488" s="4" t="str"/>
    </x:row>
    <x:row r="489" ht="25" customHeight="1">
      <x:c r="A489" s="4" t="str">
        <x:v>K0485</x:v>
      </x:c>
      <x:c r="B489" s="4" t="str">
        <x:v>여행</x:v>
      </x:c>
      <x:c r="C489" s="4" t="n">
        <x:v>85</x:v>
      </x:c>
      <x:c r="D489" s="4" t="str">
        <x:v>이심신청</x:v>
      </x:c>
      <x:c r="E489" s="4" t="str">
        <x:v>도구·신청 혼합형</x:v>
      </x:c>
      <x:c r="F489" s="4" t="n">
        <x:v>70</x:v>
      </x:c>
      <x:c r="G489" s="4" t="n">
        <x:v>360</x:v>
      </x:c>
      <x:c r="H489" s="13" t="n">
        <x:v>70</x:v>
      </x:c>
      <x:c r="I489" s="13" t="n">
        <x:v>70</x:v>
      </x:c>
      <x:c r="J489" s="13" t="n">
        <x:v>360</x:v>
      </x:c>
      <x:c r="K489" s="13" t="n">
        <x:v>360</x:v>
      </x:c>
      <x:c r="L489" s="13" t="n">
        <x:f>H489+J489</x:f>
        <x:v>430</x:v>
      </x:c>
      <x:c r="M489" s="13" t="n">
        <x:f>I489+K489</x:f>
        <x:v>430</x:v>
      </x:c>
      <x:c r="N489" s="13" t="n">
        <x:v>2257</x:v>
      </x:c>
      <x:c r="O489" s="13" t="n">
        <x:v>103</x:v>
      </x:c>
      <x:c r="P489" s="4" t="str">
        <x:v>수집결과 내 집계</x:v>
      </x:c>
      <x:c r="Q489" s="15" t="n">
        <x:v>46269.344455810184</x:v>
      </x:c>
      <x:c r="R489" s="15" t="n">
        <x:v>46269.35364699074</x:v>
      </x:c>
      <x:c r="S489" s="4" t="str">
        <x:v>https://naver.github.io/searchad-apidoc/</x:v>
      </x:c>
      <x:c r="T489" s="4" t="str">
        <x:v>https://developers.naver.com/docs/serviceapi/search/blog/blog.md</x:v>
      </x:c>
      <x:c r="U489" s="4" t="str">
        <x:v>2026-08-05~2026-09-03</x:v>
      </x:c>
      <x:c r="V489" s="4" t="str"/>
    </x:row>
    <x:row r="490" ht="25" customHeight="1">
      <x:c r="A490" s="4" t="str">
        <x:v>K0486</x:v>
      </x:c>
      <x:c r="B490" s="4" t="str">
        <x:v>여행</x:v>
      </x:c>
      <x:c r="C490" s="4" t="n">
        <x:v>86</x:v>
      </x:c>
      <x:c r="D490" s="4" t="str">
        <x:v>해외여행보험추천</x:v>
      </x:c>
      <x:c r="E490" s="4" t="str">
        <x:v>세부 검색어</x:v>
      </x:c>
      <x:c r="F490" s="4" t="n">
        <x:v>100</x:v>
      </x:c>
      <x:c r="G490" s="4" t="n">
        <x:v>320</x:v>
      </x:c>
      <x:c r="H490" s="13" t="n">
        <x:v>100</x:v>
      </x:c>
      <x:c r="I490" s="13" t="n">
        <x:v>100</x:v>
      </x:c>
      <x:c r="J490" s="13" t="n">
        <x:v>320</x:v>
      </x:c>
      <x:c r="K490" s="13" t="n">
        <x:v>320</x:v>
      </x:c>
      <x:c r="L490" s="13" t="n">
        <x:f>H490+J490</x:f>
        <x:v>420</x:v>
      </x:c>
      <x:c r="M490" s="13" t="n">
        <x:f>I490+K490</x:f>
        <x:v>420</x:v>
      </x:c>
      <x:c r="N490" s="13" t="n">
        <x:v>1751</x:v>
      </x:c>
      <x:c r="O490" s="13" t="n">
        <x:v>34</x:v>
      </x:c>
      <x:c r="P490" s="4" t="str">
        <x:v>수집결과 내 집계</x:v>
      </x:c>
      <x:c r="Q490" s="15" t="n">
        <x:v>46269.34665675926</x:v>
      </x:c>
      <x:c r="R490" s="15" t="n">
        <x:v>46269.35364033565</x:v>
      </x:c>
      <x:c r="S490" s="4" t="str">
        <x:v>https://naver.github.io/searchad-apidoc/</x:v>
      </x:c>
      <x:c r="T490" s="4" t="str">
        <x:v>https://developers.naver.com/docs/serviceapi/search/blog/blog.md</x:v>
      </x:c>
      <x:c r="U490" s="4" t="str">
        <x:v>2026-08-05~2026-09-03</x:v>
      </x:c>
      <x:c r="V490" s="4" t="str"/>
    </x:row>
    <x:row r="491" ht="25" customHeight="1">
      <x:c r="A491" s="4" t="str">
        <x:v>K0487</x:v>
      </x:c>
      <x:c r="B491" s="4" t="str">
        <x:v>여행</x:v>
      </x:c>
      <x:c r="C491" s="4" t="n">
        <x:v>87</x:v>
      </x:c>
      <x:c r="D491" s="4" t="str">
        <x:v>비행기좋은좌석</x:v>
      </x:c>
      <x:c r="E491" s="4" t="str">
        <x:v>세부 검색어</x:v>
      </x:c>
      <x:c r="F491" s="4" t="n">
        <x:v>70</x:v>
      </x:c>
      <x:c r="G491" s="4" t="n">
        <x:v>340</x:v>
      </x:c>
      <x:c r="H491" s="13" t="n">
        <x:v>70</x:v>
      </x:c>
      <x:c r="I491" s="13" t="n">
        <x:v>70</x:v>
      </x:c>
      <x:c r="J491" s="13" t="n">
        <x:v>340</x:v>
      </x:c>
      <x:c r="K491" s="13" t="n">
        <x:v>340</x:v>
      </x:c>
      <x:c r="L491" s="13" t="n">
        <x:f>H491+J491</x:f>
        <x:v>410</x:v>
      </x:c>
      <x:c r="M491" s="13" t="n">
        <x:f>I491+K491</x:f>
        <x:v>410</x:v>
      </x:c>
      <x:c r="N491" s="13" t="n">
        <x:v>1215</x:v>
      </x:c>
      <x:c r="O491" s="13" t="n">
        <x:v>31</x:v>
      </x:c>
      <x:c r="P491" s="4" t="str">
        <x:v>수집결과 내 집계</x:v>
      </x:c>
      <x:c r="Q491" s="15" t="n">
        <x:v>46269.344428854165</x:v>
      </x:c>
      <x:c r="R491" s="15" t="n">
        <x:v>46269.35364525463</x:v>
      </x:c>
      <x:c r="S491" s="4" t="str">
        <x:v>https://naver.github.io/searchad-apidoc/</x:v>
      </x:c>
      <x:c r="T491" s="4" t="str">
        <x:v>https://developers.naver.com/docs/serviceapi/search/blog/blog.md</x:v>
      </x:c>
      <x:c r="U491" s="4" t="str">
        <x:v>2026-08-05~2026-09-03</x:v>
      </x:c>
      <x:c r="V491" s="4" t="str">
        <x:v>비행기 좋은 좌석</x:v>
      </x:c>
    </x:row>
    <x:row r="492" ht="25" customHeight="1">
      <x:c r="A492" s="4" t="str">
        <x:v>K0488</x:v>
      </x:c>
      <x:c r="B492" s="4" t="str">
        <x:v>여행</x:v>
      </x:c>
      <x:c r="C492" s="4" t="n">
        <x:v>88</x:v>
      </x:c>
      <x:c r="D492" s="4" t="str">
        <x:v>해외여행보험가격비교</x:v>
      </x:c>
      <x:c r="E492" s="4" t="str">
        <x:v>세부 검색어</x:v>
      </x:c>
      <x:c r="F492" s="4" t="n">
        <x:v>90</x:v>
      </x:c>
      <x:c r="G492" s="4" t="n">
        <x:v>310</x:v>
      </x:c>
      <x:c r="H492" s="13" t="n">
        <x:v>90</x:v>
      </x:c>
      <x:c r="I492" s="13" t="n">
        <x:v>90</x:v>
      </x:c>
      <x:c r="J492" s="13" t="n">
        <x:v>310</x:v>
      </x:c>
      <x:c r="K492" s="13" t="n">
        <x:v>310</x:v>
      </x:c>
      <x:c r="L492" s="13" t="n">
        <x:f>H492+J492</x:f>
        <x:v>400</x:v>
      </x:c>
      <x:c r="M492" s="13" t="n">
        <x:f>I492+K492</x:f>
        <x:v>400</x:v>
      </x:c>
      <x:c r="N492" s="13" t="n">
        <x:v>1022</x:v>
      </x:c>
      <x:c r="O492" s="13" t="n">
        <x:v>26</x:v>
      </x:c>
      <x:c r="P492" s="4" t="str">
        <x:v>수집결과 내 집계</x:v>
      </x:c>
      <x:c r="Q492" s="15" t="n">
        <x:v>46269.34665675926</x:v>
      </x:c>
      <x:c r="R492" s="15" t="n">
        <x:v>46269.353645243056</x:v>
      </x:c>
      <x:c r="S492" s="4" t="str">
        <x:v>https://naver.github.io/searchad-apidoc/</x:v>
      </x:c>
      <x:c r="T492" s="4" t="str">
        <x:v>https://developers.naver.com/docs/serviceapi/search/blog/blog.md</x:v>
      </x:c>
      <x:c r="U492" s="4" t="str">
        <x:v>2026-08-05~2026-09-03</x:v>
      </x:c>
      <x:c r="V492" s="4" t="str"/>
    </x:row>
    <x:row r="493" ht="25" customHeight="1">
      <x:c r="A493" s="4" t="str">
        <x:v>K0489</x:v>
      </x:c>
      <x:c r="B493" s="4" t="str">
        <x:v>여행</x:v>
      </x:c>
      <x:c r="C493" s="4" t="n">
        <x:v>89</x:v>
      </x:c>
      <x:c r="D493" s="4" t="str">
        <x:v>여행자보험가격비교</x:v>
      </x:c>
      <x:c r="E493" s="4" t="str">
        <x:v>세부 검색어</x:v>
      </x:c>
      <x:c r="F493" s="4" t="n">
        <x:v>120</x:v>
      </x:c>
      <x:c r="G493" s="4" t="n">
        <x:v>270</x:v>
      </x:c>
      <x:c r="H493" s="13" t="n">
        <x:v>120</x:v>
      </x:c>
      <x:c r="I493" s="13" t="n">
        <x:v>120</x:v>
      </x:c>
      <x:c r="J493" s="13" t="n">
        <x:v>270</x:v>
      </x:c>
      <x:c r="K493" s="13" t="n">
        <x:v>270</x:v>
      </x:c>
      <x:c r="L493" s="13" t="n">
        <x:f>H493+J493</x:f>
        <x:v>390</x:v>
      </x:c>
      <x:c r="M493" s="13" t="n">
        <x:f>I493+K493</x:f>
        <x:v>390</x:v>
      </x:c>
      <x:c r="N493" s="13" t="n">
        <x:v>1436</x:v>
      </x:c>
      <x:c r="O493" s="13" t="n">
        <x:v>34</x:v>
      </x:c>
      <x:c r="P493" s="4" t="str">
        <x:v>수집결과 내 집계</x:v>
      </x:c>
      <x:c r="Q493" s="15" t="n">
        <x:v>46269.34665675926</x:v>
      </x:c>
      <x:c r="R493" s="15" t="n">
        <x:v>46269.3536502662</x:v>
      </x:c>
      <x:c r="S493" s="4" t="str">
        <x:v>https://naver.github.io/searchad-apidoc/</x:v>
      </x:c>
      <x:c r="T493" s="4" t="str">
        <x:v>https://developers.naver.com/docs/serviceapi/search/blog/blog.md</x:v>
      </x:c>
      <x:c r="U493" s="4" t="str">
        <x:v>2026-08-05~2026-09-03</x:v>
      </x:c>
      <x:c r="V493" s="4" t="str"/>
    </x:row>
    <x:row r="494" ht="25" customHeight="1">
      <x:c r="A494" s="4" t="str">
        <x:v>K0490</x:v>
      </x:c>
      <x:c r="B494" s="4" t="str">
        <x:v>여행</x:v>
      </x:c>
      <x:c r="C494" s="4" t="n">
        <x:v>90</x:v>
      </x:c>
      <x:c r="D494" s="4" t="str">
        <x:v>여행자보험항공기지연보상</x:v>
      </x:c>
      <x:c r="E494" s="4" t="str">
        <x:v>세부 검색어</x:v>
      </x:c>
      <x:c r="F494" s="4" t="n">
        <x:v>80</x:v>
      </x:c>
      <x:c r="G494" s="4" t="n">
        <x:v>310</x:v>
      </x:c>
      <x:c r="H494" s="13" t="n">
        <x:v>80</x:v>
      </x:c>
      <x:c r="I494" s="13" t="n">
        <x:v>80</x:v>
      </x:c>
      <x:c r="J494" s="13" t="n">
        <x:v>310</x:v>
      </x:c>
      <x:c r="K494" s="13" t="n">
        <x:v>310</x:v>
      </x:c>
      <x:c r="L494" s="13" t="n">
        <x:f>H494+J494</x:f>
        <x:v>390</x:v>
      </x:c>
      <x:c r="M494" s="13" t="n">
        <x:f>I494+K494</x:f>
        <x:v>390</x:v>
      </x:c>
      <x:c r="N494" s="13" t="n">
        <x:v>577</x:v>
      </x:c>
      <x:c r="O494" s="13" t="n">
        <x:v>36</x:v>
      </x:c>
      <x:c r="P494" s="4" t="str">
        <x:v>수집결과 내 집계</x:v>
      </x:c>
      <x:c r="Q494" s="15" t="n">
        <x:v>46269.34665675926</x:v>
      </x:c>
      <x:c r="R494" s="15" t="n">
        <x:v>46269.35365016204</x:v>
      </x:c>
      <x:c r="S494" s="4" t="str">
        <x:v>https://naver.github.io/searchad-apidoc/</x:v>
      </x:c>
      <x:c r="T494" s="4" t="str">
        <x:v>https://developers.naver.com/docs/serviceapi/search/blog/blog.md</x:v>
      </x:c>
      <x:c r="U494" s="4" t="str">
        <x:v>2026-08-05~2026-09-03</x:v>
      </x:c>
      <x:c r="V494" s="4" t="str"/>
    </x:row>
    <x:row r="495" ht="25" customHeight="1">
      <x:c r="A495" s="4" t="str">
        <x:v>K0491</x:v>
      </x:c>
      <x:c r="B495" s="4" t="str">
        <x:v>여행</x:v>
      </x:c>
      <x:c r="C495" s="4" t="n">
        <x:v>91</x:v>
      </x:c>
      <x:c r="D495" s="4" t="str">
        <x:v>해외여행시준비물</x:v>
      </x:c>
      <x:c r="E495" s="4" t="str">
        <x:v>세부 검색어</x:v>
      </x:c>
      <x:c r="F495" s="4" t="n">
        <x:v>70</x:v>
      </x:c>
      <x:c r="G495" s="4" t="n">
        <x:v>310</x:v>
      </x:c>
      <x:c r="H495" s="13" t="n">
        <x:v>70</x:v>
      </x:c>
      <x:c r="I495" s="13" t="n">
        <x:v>70</x:v>
      </x:c>
      <x:c r="J495" s="13" t="n">
        <x:v>310</x:v>
      </x:c>
      <x:c r="K495" s="13" t="n">
        <x:v>310</x:v>
      </x:c>
      <x:c r="L495" s="13" t="n">
        <x:f>H495+J495</x:f>
        <x:v>380</x:v>
      </x:c>
      <x:c r="M495" s="13" t="n">
        <x:f>I495+K495</x:f>
        <x:v>380</x:v>
      </x:c>
      <x:c r="N495" s="13" t="n">
        <x:v>3456</x:v>
      </x:c>
      <x:c r="O495" s="13" t="n">
        <x:v>63</x:v>
      </x:c>
      <x:c r="P495" s="4" t="str">
        <x:v>수집결과 내 집계</x:v>
      </x:c>
      <x:c r="Q495" s="15" t="n">
        <x:v>46269.34665675926</x:v>
      </x:c>
      <x:c r="R495" s="15" t="n">
        <x:v>46269.3536518287</x:v>
      </x:c>
      <x:c r="S495" s="4" t="str">
        <x:v>https://naver.github.io/searchad-apidoc/</x:v>
      </x:c>
      <x:c r="T495" s="4" t="str">
        <x:v>https://developers.naver.com/docs/serviceapi/search/blog/blog.md</x:v>
      </x:c>
      <x:c r="U495" s="4" t="str">
        <x:v>2026-08-05~2026-09-03</x:v>
      </x:c>
      <x:c r="V495" s="4" t="str"/>
    </x:row>
    <x:row r="496" ht="25" customHeight="1">
      <x:c r="A496" s="4" t="str">
        <x:v>K0492</x:v>
      </x:c>
      <x:c r="B496" s="4" t="str">
        <x:v>여행</x:v>
      </x:c>
      <x:c r="C496" s="4" t="n">
        <x:v>92</x:v>
      </x:c>
      <x:c r="D496" s="4" t="str">
        <x:v>위탁수하물보조배터리</x:v>
      </x:c>
      <x:c r="E496" s="4" t="str">
        <x:v>세부 검색어</x:v>
      </x:c>
      <x:c r="F496" s="4" t="n">
        <x:v>20</x:v>
      </x:c>
      <x:c r="G496" s="4" t="n">
        <x:v>350</x:v>
      </x:c>
      <x:c r="H496" s="13" t="n">
        <x:v>20</x:v>
      </x:c>
      <x:c r="I496" s="13" t="n">
        <x:v>20</x:v>
      </x:c>
      <x:c r="J496" s="13" t="n">
        <x:v>350</x:v>
      </x:c>
      <x:c r="K496" s="13" t="n">
        <x:v>350</x:v>
      </x:c>
      <x:c r="L496" s="13" t="n">
        <x:f>H496+J496</x:f>
        <x:v>370</x:v>
      </x:c>
      <x:c r="M496" s="13" t="n">
        <x:f>I496+K496</x:f>
        <x:v>370</x:v>
      </x:c>
      <x:c r="N496" s="13" t="n">
        <x:v>940</x:v>
      </x:c>
      <x:c r="O496" s="13" t="n">
        <x:v>122</x:v>
      </x:c>
      <x:c r="P496" s="4" t="str">
        <x:v>수집결과 내 집계</x:v>
      </x:c>
      <x:c r="Q496" s="15" t="n">
        <x:v>46269.34661361111</x:v>
      </x:c>
      <x:c r="R496" s="15" t="n">
        <x:v>46269.35365899306</x:v>
      </x:c>
      <x:c r="S496" s="4" t="str">
        <x:v>https://naver.github.io/searchad-apidoc/</x:v>
      </x:c>
      <x:c r="T496" s="4" t="str">
        <x:v>https://developers.naver.com/docs/serviceapi/search/blog/blog.md</x:v>
      </x:c>
      <x:c r="U496" s="4" t="str">
        <x:v>2026-08-05~2026-09-03</x:v>
      </x:c>
      <x:c r="V496" s="4" t="str"/>
    </x:row>
    <x:row r="497" ht="25" customHeight="1">
      <x:c r="A497" s="4" t="str">
        <x:v>K0493</x:v>
      </x:c>
      <x:c r="B497" s="4" t="str">
        <x:v>여행</x:v>
      </x:c>
      <x:c r="C497" s="4" t="n">
        <x:v>93</x:v>
      </x:c>
      <x:c r="D497" s="4" t="str">
        <x:v>온라인여권사진</x:v>
      </x:c>
      <x:c r="E497" s="4" t="str">
        <x:v>세부 검색어</x:v>
      </x:c>
      <x:c r="F497" s="4" t="n">
        <x:v>100</x:v>
      </x:c>
      <x:c r="G497" s="4" t="n">
        <x:v>260</x:v>
      </x:c>
      <x:c r="H497" s="13" t="n">
        <x:v>100</x:v>
      </x:c>
      <x:c r="I497" s="13" t="n">
        <x:v>100</x:v>
      </x:c>
      <x:c r="J497" s="13" t="n">
        <x:v>260</x:v>
      </x:c>
      <x:c r="K497" s="13" t="n">
        <x:v>260</x:v>
      </x:c>
      <x:c r="L497" s="13" t="n">
        <x:f>H497+J497</x:f>
        <x:v>360</x:v>
      </x:c>
      <x:c r="M497" s="13" t="n">
        <x:f>I497+K497</x:f>
        <x:v>360</x:v>
      </x:c>
      <x:c r="N497" s="13" t="n">
        <x:v>4594</x:v>
      </x:c>
      <x:c r="O497" s="13" t="n">
        <x:v>406</x:v>
      </x:c>
      <x:c r="P497" s="4" t="str">
        <x:v>수집결과 내 집계</x:v>
      </x:c>
      <x:c r="Q497" s="15" t="n">
        <x:v>46269.344455810184</x:v>
      </x:c>
      <x:c r="R497" s="15" t="n">
        <x:v>46269.35367369213</x:v>
      </x:c>
      <x:c r="S497" s="4" t="str">
        <x:v>https://naver.github.io/searchad-apidoc/</x:v>
      </x:c>
      <x:c r="T497" s="4" t="str">
        <x:v>https://developers.naver.com/docs/serviceapi/search/blog/blog.md</x:v>
      </x:c>
      <x:c r="U497" s="4" t="str">
        <x:v>2026-08-05~2026-09-03</x:v>
      </x:c>
      <x:c r="V497" s="4" t="str"/>
    </x:row>
    <x:row r="498" ht="25" customHeight="1">
      <x:c r="A498" s="4" t="str">
        <x:v>K0494</x:v>
      </x:c>
      <x:c r="B498" s="4" t="str">
        <x:v>여행</x:v>
      </x:c>
      <x:c r="C498" s="4" t="n">
        <x:v>94</x:v>
      </x:c>
      <x:c r="D498" s="4" t="str">
        <x:v>환전수수료우대</x:v>
      </x:c>
      <x:c r="E498" s="4" t="str">
        <x:v>세부 검색어</x:v>
      </x:c>
      <x:c r="F498" s="4" t="n">
        <x:v>70</x:v>
      </x:c>
      <x:c r="G498" s="4" t="n">
        <x:v>250</x:v>
      </x:c>
      <x:c r="H498" s="13" t="n">
        <x:v>70</x:v>
      </x:c>
      <x:c r="I498" s="13" t="n">
        <x:v>70</x:v>
      </x:c>
      <x:c r="J498" s="13" t="n">
        <x:v>250</x:v>
      </x:c>
      <x:c r="K498" s="13" t="n">
        <x:v>250</x:v>
      </x:c>
      <x:c r="L498" s="13" t="n">
        <x:f>H498+J498</x:f>
        <x:v>320</x:v>
      </x:c>
      <x:c r="M498" s="13" t="n">
        <x:f>I498+K498</x:f>
        <x:v>320</x:v>
      </x:c>
      <x:c r="N498" s="13" t="n">
        <x:v>5815</x:v>
      </x:c>
      <x:c r="O498" s="13" t="n">
        <x:v>261</x:v>
      </x:c>
      <x:c r="P498" s="4" t="str">
        <x:v>수집결과 내 집계</x:v>
      </x:c>
      <x:c r="Q498" s="15" t="n">
        <x:v>46269.34444407407</x:v>
      </x:c>
      <x:c r="R498" s="15" t="n">
        <x:v>46269.35366609954</x:v>
      </x:c>
      <x:c r="S498" s="4" t="str">
        <x:v>https://naver.github.io/searchad-apidoc/</x:v>
      </x:c>
      <x:c r="T498" s="4" t="str">
        <x:v>https://developers.naver.com/docs/serviceapi/search/blog/blog.md</x:v>
      </x:c>
      <x:c r="U498" s="4" t="str">
        <x:v>2026-08-05~2026-09-03</x:v>
      </x:c>
      <x:c r="V498" s="4" t="str"/>
    </x:row>
    <x:row r="499" ht="25" customHeight="1">
      <x:c r="A499" s="4" t="str">
        <x:v>K0495</x:v>
      </x:c>
      <x:c r="B499" s="4" t="str">
        <x:v>여행</x:v>
      </x:c>
      <x:c r="C499" s="4" t="n">
        <x:v>95</x:v>
      </x:c>
      <x:c r="D499" s="4" t="str">
        <x:v>해외로밍요금제</x:v>
      </x:c>
      <x:c r="E499" s="4" t="str">
        <x:v>세부 검색어</x:v>
      </x:c>
      <x:c r="F499" s="4" t="n">
        <x:v>60</x:v>
      </x:c>
      <x:c r="G499" s="4" t="n">
        <x:v>240</x:v>
      </x:c>
      <x:c r="H499" s="13" t="n">
        <x:v>60</x:v>
      </x:c>
      <x:c r="I499" s="13" t="n">
        <x:v>60</x:v>
      </x:c>
      <x:c r="J499" s="13" t="n">
        <x:v>240</x:v>
      </x:c>
      <x:c r="K499" s="13" t="n">
        <x:v>240</x:v>
      </x:c>
      <x:c r="L499" s="13" t="n">
        <x:f>H499+J499</x:f>
        <x:v>300</x:v>
      </x:c>
      <x:c r="M499" s="13" t="n">
        <x:f>I499+K499</x:f>
        <x:v>300</x:v>
      </x:c>
      <x:c r="N499" s="13" t="n">
        <x:v>2789</x:v>
      </x:c>
      <x:c r="O499" s="13" t="n">
        <x:v>48</x:v>
      </x:c>
      <x:c r="P499" s="4" t="str">
        <x:v>수집결과 내 집계</x:v>
      </x:c>
      <x:c r="Q499" s="15" t="n">
        <x:v>46269.344455810184</x:v>
      </x:c>
      <x:c r="R499" s="15" t="n">
        <x:v>46269.35366385417</x:v>
      </x:c>
      <x:c r="S499" s="4" t="str">
        <x:v>https://naver.github.io/searchad-apidoc/</x:v>
      </x:c>
      <x:c r="T499" s="4" t="str">
        <x:v>https://developers.naver.com/docs/serviceapi/search/blog/blog.md</x:v>
      </x:c>
      <x:c r="U499" s="4" t="str">
        <x:v>2026-08-05~2026-09-03</x:v>
      </x:c>
      <x:c r="V499" s="4" t="str"/>
    </x:row>
    <x:row r="500" ht="25" customHeight="1">
      <x:c r="A500" s="4" t="str">
        <x:v>K0496</x:v>
      </x:c>
      <x:c r="B500" s="4" t="str">
        <x:v>여행</x:v>
      </x:c>
      <x:c r="C500" s="4" t="n">
        <x:v>96</x:v>
      </x:c>
      <x:c r="D500" s="4" t="str">
        <x:v>일본로밍가격</x:v>
      </x:c>
      <x:c r="E500" s="4" t="str">
        <x:v>세부 검색어</x:v>
      </x:c>
      <x:c r="F500" s="4" t="n">
        <x:v>50</x:v>
      </x:c>
      <x:c r="G500" s="4" t="n">
        <x:v>240</x:v>
      </x:c>
      <x:c r="H500" s="13" t="n">
        <x:v>50</x:v>
      </x:c>
      <x:c r="I500" s="13" t="n">
        <x:v>50</x:v>
      </x:c>
      <x:c r="J500" s="13" t="n">
        <x:v>240</x:v>
      </x:c>
      <x:c r="K500" s="13" t="n">
        <x:v>240</x:v>
      </x:c>
      <x:c r="L500" s="13" t="n">
        <x:f>H500+J500</x:f>
        <x:v>290</x:v>
      </x:c>
      <x:c r="M500" s="13" t="n">
        <x:f>I500+K500</x:f>
        <x:v>290</x:v>
      </x:c>
      <x:c r="N500" s="13" t="n">
        <x:v>1006</x:v>
      </x:c>
      <x:c r="O500" s="13" t="n">
        <x:v>37</x:v>
      </x:c>
      <x:c r="P500" s="4" t="str">
        <x:v>수집결과 내 집계</x:v>
      </x:c>
      <x:c r="Q500" s="15" t="n">
        <x:v>46269.344455810184</x:v>
      </x:c>
      <x:c r="R500" s="15" t="n">
        <x:v>46269.35366881944</x:v>
      </x:c>
      <x:c r="S500" s="4" t="str">
        <x:v>https://naver.github.io/searchad-apidoc/</x:v>
      </x:c>
      <x:c r="T500" s="4" t="str">
        <x:v>https://developers.naver.com/docs/serviceapi/search/blog/blog.md</x:v>
      </x:c>
      <x:c r="U500" s="4" t="str">
        <x:v>2026-08-05~2026-09-03</x:v>
      </x:c>
      <x:c r="V500" s="4" t="str"/>
    </x:row>
    <x:row r="501" ht="25" customHeight="1">
      <x:c r="A501" s="4" t="str">
        <x:v>K0497</x:v>
      </x:c>
      <x:c r="B501" s="4" t="str">
        <x:v>여행</x:v>
      </x:c>
      <x:c r="C501" s="4" t="n">
        <x:v>97</x:v>
      </x:c>
      <x:c r="D501" s="4" t="str">
        <x:v>여행자보험청구기간</x:v>
      </x:c>
      <x:c r="E501" s="4" t="str">
        <x:v>세부 검색어</x:v>
      </x:c>
      <x:c r="F501" s="4" t="n">
        <x:v>60</x:v>
      </x:c>
      <x:c r="G501" s="4" t="n">
        <x:v>210</x:v>
      </x:c>
      <x:c r="H501" s="13" t="n">
        <x:v>60</x:v>
      </x:c>
      <x:c r="I501" s="13" t="n">
        <x:v>60</x:v>
      </x:c>
      <x:c r="J501" s="13" t="n">
        <x:v>210</x:v>
      </x:c>
      <x:c r="K501" s="13" t="n">
        <x:v>210</x:v>
      </x:c>
      <x:c r="L501" s="13" t="n">
        <x:f>H501+J501</x:f>
        <x:v>270</x:v>
      </x:c>
      <x:c r="M501" s="13" t="n">
        <x:f>I501+K501</x:f>
        <x:v>270</x:v>
      </x:c>
      <x:c r="N501" s="13" t="n">
        <x:v>177</x:v>
      </x:c>
      <x:c r="O501" s="13" t="n">
        <x:v>8</x:v>
      </x:c>
      <x:c r="P501" s="4" t="str">
        <x:v>수집결과 내 집계</x:v>
      </x:c>
      <x:c r="Q501" s="15" t="n">
        <x:v>46269.34444407407</x:v>
      </x:c>
      <x:c r="R501" s="15" t="n">
        <x:v>46269.35367108796</x:v>
      </x:c>
      <x:c r="S501" s="4" t="str">
        <x:v>https://naver.github.io/searchad-apidoc/</x:v>
      </x:c>
      <x:c r="T501" s="4" t="str">
        <x:v>https://developers.naver.com/docs/serviceapi/search/blog/blog.md</x:v>
      </x:c>
      <x:c r="U501" s="4" t="str">
        <x:v>2026-08-05~2026-09-03</x:v>
      </x:c>
      <x:c r="V501" s="4" t="str"/>
    </x:row>
    <x:row r="502" ht="25" customHeight="1">
      <x:c r="A502" s="4" t="str">
        <x:v>K0498</x:v>
      </x:c>
      <x:c r="B502" s="4" t="str">
        <x:v>여행</x:v>
      </x:c>
      <x:c r="C502" s="4" t="n">
        <x:v>98</x:v>
      </x:c>
      <x:c r="D502" s="4" t="str">
        <x:v>기내반입화장품</x:v>
      </x:c>
      <x:c r="E502" s="4" t="str">
        <x:v>세부 검색어</x:v>
      </x:c>
      <x:c r="F502" s="4" t="n">
        <x:v>20</x:v>
      </x:c>
      <x:c r="G502" s="4" t="n">
        <x:v>230</x:v>
      </x:c>
      <x:c r="H502" s="13" t="n">
        <x:v>20</x:v>
      </x:c>
      <x:c r="I502" s="13" t="n">
        <x:v>20</x:v>
      </x:c>
      <x:c r="J502" s="13" t="n">
        <x:v>230</x:v>
      </x:c>
      <x:c r="K502" s="13" t="n">
        <x:v>230</x:v>
      </x:c>
      <x:c r="L502" s="13" t="n">
        <x:f>H502+J502</x:f>
        <x:v>250</x:v>
      </x:c>
      <x:c r="M502" s="13" t="n">
        <x:f>I502+K502</x:f>
        <x:v>250</x:v>
      </x:c>
      <x:c r="N502" s="13" t="n">
        <x:v>1040</x:v>
      </x:c>
      <x:c r="O502" s="13" t="n">
        <x:v>80</x:v>
      </x:c>
      <x:c r="P502" s="4" t="str">
        <x:v>수집결과 내 집계</x:v>
      </x:c>
      <x:c r="Q502" s="15" t="n">
        <x:v>46269.34661361111</x:v>
      </x:c>
      <x:c r="R502" s="15" t="n">
        <x:v>46269.353673680554</x:v>
      </x:c>
      <x:c r="S502" s="4" t="str">
        <x:v>https://naver.github.io/searchad-apidoc/</x:v>
      </x:c>
      <x:c r="T502" s="4" t="str">
        <x:v>https://developers.naver.com/docs/serviceapi/search/blog/blog.md</x:v>
      </x:c>
      <x:c r="U502" s="4" t="str">
        <x:v>2026-08-05~2026-09-03</x:v>
      </x:c>
      <x:c r="V502" s="4" t="str"/>
    </x:row>
    <x:row r="503" ht="25" customHeight="1">
      <x:c r="A503" s="4" t="str">
        <x:v>K0499</x:v>
      </x:c>
      <x:c r="B503" s="4" t="str">
        <x:v>여행</x:v>
      </x:c>
      <x:c r="C503" s="4" t="n">
        <x:v>99</x:v>
      </x:c>
      <x:c r="D503" s="4" t="str">
        <x:v>여권발급하는곳</x:v>
      </x:c>
      <x:c r="E503" s="4" t="str">
        <x:v>세부 검색어</x:v>
      </x:c>
      <x:c r="F503" s="4" t="n">
        <x:v>20</x:v>
      </x:c>
      <x:c r="G503" s="4" t="n">
        <x:v>220</x:v>
      </x:c>
      <x:c r="H503" s="13" t="n">
        <x:v>20</x:v>
      </x:c>
      <x:c r="I503" s="13" t="n">
        <x:v>20</x:v>
      </x:c>
      <x:c r="J503" s="13" t="n">
        <x:v>220</x:v>
      </x:c>
      <x:c r="K503" s="13" t="n">
        <x:v>220</x:v>
      </x:c>
      <x:c r="L503" s="13" t="n">
        <x:f>H503+J503</x:f>
        <x:v>240</x:v>
      </x:c>
      <x:c r="M503" s="13" t="n">
        <x:f>I503+K503</x:f>
        <x:v>240</x:v>
      </x:c>
      <x:c r="N503" s="13" t="n">
        <x:v>2471</x:v>
      </x:c>
      <x:c r="O503" s="13" t="n">
        <x:v>33</x:v>
      </x:c>
      <x:c r="P503" s="4" t="str">
        <x:v>수집결과 내 집계</x:v>
      </x:c>
      <x:c r="Q503" s="15" t="n">
        <x:v>46269.34443306713</x:v>
      </x:c>
      <x:c r="R503" s="15" t="n">
        <x:v>46269.35765153935</x:v>
      </x:c>
      <x:c r="S503" s="4" t="str">
        <x:v>https://naver.github.io/searchad-apidoc/</x:v>
      </x:c>
      <x:c r="T503" s="4" t="str">
        <x:v>https://developers.naver.com/docs/serviceapi/search/blog/blog.md</x:v>
      </x:c>
      <x:c r="U503" s="4" t="str">
        <x:v>2026-08-05~2026-09-03</x:v>
      </x:c>
      <x:c r="V503" s="4" t="str"/>
    </x:row>
    <x:row r="504" ht="25" customHeight="1">
      <x:c r="A504" s="4" t="str">
        <x:v>K0500</x:v>
      </x:c>
      <x:c r="B504" s="4" t="str">
        <x:v>여행</x:v>
      </x:c>
      <x:c r="C504" s="4" t="n">
        <x:v>100</x:v>
      </x:c>
      <x:c r="D504" s="4" t="str">
        <x:v>기내반입금지물품</x:v>
      </x:c>
      <x:c r="E504" s="4" t="str">
        <x:v>세부 검색어</x:v>
      </x:c>
      <x:c r="F504" s="4" t="n">
        <x:v>30</x:v>
      </x:c>
      <x:c r="G504" s="4" t="n">
        <x:v>160</x:v>
      </x:c>
      <x:c r="H504" s="13" t="n">
        <x:v>30</x:v>
      </x:c>
      <x:c r="I504" s="13" t="n">
        <x:v>30</x:v>
      </x:c>
      <x:c r="J504" s="13" t="n">
        <x:v>160</x:v>
      </x:c>
      <x:c r="K504" s="13" t="n">
        <x:v>160</x:v>
      </x:c>
      <x:c r="L504" s="13" t="n">
        <x:f>H504+J504</x:f>
        <x:v>190</x:v>
      </x:c>
      <x:c r="M504" s="13" t="n">
        <x:f>I504+K504</x:f>
        <x:v>190</x:v>
      </x:c>
      <x:c r="N504" s="13" t="n">
        <x:v>3167</x:v>
      </x:c>
      <x:c r="O504" s="13" t="n">
        <x:v>92</x:v>
      </x:c>
      <x:c r="P504" s="4" t="str">
        <x:v>수집결과 내 집계</x:v>
      </x:c>
      <x:c r="Q504" s="15" t="n">
        <x:v>46269.344428854165</x:v>
      </x:c>
      <x:c r="R504" s="15" t="n">
        <x:v>46269.353676527775</x:v>
      </x:c>
      <x:c r="S504" s="4" t="str">
        <x:v>https://naver.github.io/searchad-apidoc/</x:v>
      </x:c>
      <x:c r="T504" s="4" t="str">
        <x:v>https://developers.naver.com/docs/serviceapi/search/blog/blog.md</x:v>
      </x:c>
      <x:c r="U504" s="4" t="str">
        <x:v>2026-08-05~2026-09-03</x:v>
      </x:c>
      <x:c r="V504" s="4" t="str">
        <x:v>기내 반입 금지 물품</x:v>
      </x:c>
    </x:row>
    <x:row r="505" ht="25" customHeight="1">
      <x:c r="A505" s="4" t="str">
        <x:v>K0501</x:v>
      </x:c>
      <x:c r="B505" s="4" t="str">
        <x:v>자동차·IT·테크</x:v>
      </x:c>
      <x:c r="C505" s="4" t="n">
        <x:v>1</x:v>
      </x:c>
      <x:c r="D505" s="4" t="str">
        <x:v>자동차검사</x:v>
      </x:c>
      <x:c r="E505" s="4" t="str">
        <x:v>도구·신청 혼합형</x:v>
      </x:c>
      <x:c r="F505" s="4" t="n">
        <x:v>17200</x:v>
      </x:c>
      <x:c r="G505" s="4" t="n">
        <x:v>35100</x:v>
      </x:c>
      <x:c r="H505" s="13" t="n">
        <x:v>17200</x:v>
      </x:c>
      <x:c r="I505" s="13" t="n">
        <x:v>17200</x:v>
      </x:c>
      <x:c r="J505" s="13" t="n">
        <x:v>35100</x:v>
      </x:c>
      <x:c r="K505" s="13" t="n">
        <x:v>35100</x:v>
      </x:c>
      <x:c r="L505" s="13" t="n">
        <x:f>H505+J505</x:f>
        <x:v>52300</x:v>
      </x:c>
      <x:c r="M505" s="13" t="n">
        <x:f>I505+K505</x:f>
        <x:v>52300</x:v>
      </x:c>
      <x:c r="N505" s="13" t="n">
        <x:v>94509</x:v>
      </x:c>
      <x:c r="O505" s="13" t="n">
        <x:v>978</x:v>
      </x:c>
      <x:c r="P505" s="4" t="str">
        <x:v>이상(하한)</x:v>
      </x:c>
      <x:c r="Q505" s="15" t="n">
        <x:v>46269.34447769676</x:v>
      </x:c>
      <x:c r="R505" s="15" t="n">
        <x:v>46269.353740914354</x:v>
      </x:c>
      <x:c r="S505" s="4" t="str">
        <x:v>https://naver.github.io/searchad-apidoc/</x:v>
      </x:c>
      <x:c r="T505" s="4" t="str">
        <x:v>https://developers.naver.com/docs/serviceapi/search/blog/blog.md</x:v>
      </x:c>
      <x:c r="U505" s="4" t="str">
        <x:v>2026-08-05~2026-09-03</x:v>
      </x:c>
      <x:c r="V505" s="4" t="str"/>
    </x:row>
    <x:row r="506" ht="25" customHeight="1">
      <x:c r="A506" s="4" t="str">
        <x:v>K0502</x:v>
      </x:c>
      <x:c r="B506" s="4" t="str">
        <x:v>자동차·IT·테크</x:v>
      </x:c>
      <x:c r="C506" s="4" t="n">
        <x:v>2</x:v>
      </x:c>
      <x:c r="D506" s="4" t="str">
        <x:v>자동차검사예약</x:v>
      </x:c>
      <x:c r="E506" s="4" t="str">
        <x:v>도구·신청 혼합형</x:v>
      </x:c>
      <x:c r="F506" s="4" t="n">
        <x:v>13000</x:v>
      </x:c>
      <x:c r="G506" s="4" t="n">
        <x:v>32000</x:v>
      </x:c>
      <x:c r="H506" s="13" t="n">
        <x:v>13000</x:v>
      </x:c>
      <x:c r="I506" s="13" t="n">
        <x:v>13000</x:v>
      </x:c>
      <x:c r="J506" s="13" t="n">
        <x:v>32000</x:v>
      </x:c>
      <x:c r="K506" s="13" t="n">
        <x:v>32000</x:v>
      </x:c>
      <x:c r="L506" s="13" t="n">
        <x:f>H506+J506</x:f>
        <x:v>45000</x:v>
      </x:c>
      <x:c r="M506" s="13" t="n">
        <x:f>I506+K506</x:f>
        <x:v>45000</x:v>
      </x:c>
      <x:c r="N506" s="13" t="n">
        <x:v>17093</x:v>
      </x:c>
      <x:c r="O506" s="13" t="n">
        <x:v>670</x:v>
      </x:c>
      <x:c r="P506" s="4" t="str">
        <x:v>수집결과 내 집계</x:v>
      </x:c>
      <x:c r="Q506" s="15" t="n">
        <x:v>46269.34447769676</x:v>
      </x:c>
      <x:c r="R506" s="15" t="n">
        <x:v>46269.35371015046</x:v>
      </x:c>
      <x:c r="S506" s="4" t="str">
        <x:v>https://naver.github.io/searchad-apidoc/</x:v>
      </x:c>
      <x:c r="T506" s="4" t="str">
        <x:v>https://developers.naver.com/docs/serviceapi/search/blog/blog.md</x:v>
      </x:c>
      <x:c r="U506" s="4" t="str">
        <x:v>2026-08-05~2026-09-03</x:v>
      </x:c>
      <x:c r="V506" s="4" t="str"/>
    </x:row>
    <x:row r="507" ht="25" customHeight="1">
      <x:c r="A507" s="4" t="str">
        <x:v>K0503</x:v>
      </x:c>
      <x:c r="B507" s="4" t="str">
        <x:v>자동차·IT·테크</x:v>
      </x:c>
      <x:c r="C507" s="4" t="n">
        <x:v>3</x:v>
      </x:c>
      <x:c r="D507" s="4" t="str">
        <x:v>엔진오일교환주기</x:v>
      </x:c>
      <x:c r="E507" s="4" t="str">
        <x:v>세부 검색어</x:v>
      </x:c>
      <x:c r="F507" s="4" t="n">
        <x:v>3810</x:v>
      </x:c>
      <x:c r="G507" s="4" t="n">
        <x:v>25000</x:v>
      </x:c>
      <x:c r="H507" s="13" t="n">
        <x:v>3810</x:v>
      </x:c>
      <x:c r="I507" s="13" t="n">
        <x:v>3810</x:v>
      </x:c>
      <x:c r="J507" s="13" t="n">
        <x:v>25000</x:v>
      </x:c>
      <x:c r="K507" s="13" t="n">
        <x:v>25000</x:v>
      </x:c>
      <x:c r="L507" s="13" t="n">
        <x:f>H507+J507</x:f>
        <x:v>28810</x:v>
      </x:c>
      <x:c r="M507" s="13" t="n">
        <x:f>I507+K507</x:f>
        <x:v>28810</x:v>
      </x:c>
      <x:c r="N507" s="13" t="n">
        <x:v>35403</x:v>
      </x:c>
      <x:c r="O507" s="13" t="n">
        <x:v>894</x:v>
      </x:c>
      <x:c r="P507" s="4" t="str">
        <x:v>수집결과 내 집계</x:v>
      </x:c>
      <x:c r="Q507" s="15" t="n">
        <x:v>46269.344471979166</x:v>
      </x:c>
      <x:c r="R507" s="15" t="n">
        <x:v>46269.35376849537</x:v>
      </x:c>
      <x:c r="S507" s="4" t="str">
        <x:v>https://naver.github.io/searchad-apidoc/</x:v>
      </x:c>
      <x:c r="T507" s="4" t="str">
        <x:v>https://developers.naver.com/docs/serviceapi/search/blog/blog.md</x:v>
      </x:c>
      <x:c r="U507" s="4" t="str">
        <x:v>2026-08-05~2026-09-03</x:v>
      </x:c>
      <x:c r="V507" s="4" t="str"/>
    </x:row>
    <x:row r="508" ht="25" customHeight="1">
      <x:c r="A508" s="4" t="str">
        <x:v>K0504</x:v>
      </x:c>
      <x:c r="B508" s="4" t="str">
        <x:v>자동차·IT·테크</x:v>
      </x:c>
      <x:c r="C508" s="4" t="n">
        <x:v>4</x:v>
      </x:c>
      <x:c r="D508" s="4" t="str">
        <x:v>아이폰배터리교체</x:v>
      </x:c>
      <x:c r="E508" s="4" t="str">
        <x:v>세부 검색어</x:v>
      </x:c>
      <x:c r="F508" s="4" t="n">
        <x:v>3210</x:v>
      </x:c>
      <x:c r="G508" s="4" t="n">
        <x:v>24000</x:v>
      </x:c>
      <x:c r="H508" s="13" t="n">
        <x:v>3210</x:v>
      </x:c>
      <x:c r="I508" s="13" t="n">
        <x:v>3210</x:v>
      </x:c>
      <x:c r="J508" s="13" t="n">
        <x:v>24000</x:v>
      </x:c>
      <x:c r="K508" s="13" t="n">
        <x:v>24000</x:v>
      </x:c>
      <x:c r="L508" s="13" t="n">
        <x:f>H508+J508</x:f>
        <x:v>27210</x:v>
      </x:c>
      <x:c r="M508" s="13" t="n">
        <x:f>I508+K508</x:f>
        <x:v>27210</x:v>
      </x:c>
      <x:c r="N508" s="13" t="n">
        <x:v>20325</x:v>
      </x:c>
      <x:c r="O508" s="13" t="n">
        <x:v>609</x:v>
      </x:c>
      <x:c r="P508" s="4" t="str">
        <x:v>수집결과 내 집계</x:v>
      </x:c>
      <x:c r="Q508" s="15" t="n">
        <x:v>46269.34448298611</x:v>
      </x:c>
      <x:c r="R508" s="15" t="n">
        <x:v>46269.35376837963</x:v>
      </x:c>
      <x:c r="S508" s="4" t="str">
        <x:v>https://naver.github.io/searchad-apidoc/</x:v>
      </x:c>
      <x:c r="T508" s="4" t="str">
        <x:v>https://developers.naver.com/docs/serviceapi/search/blog/blog.md</x:v>
      </x:c>
      <x:c r="U508" s="4" t="str">
        <x:v>2026-08-05~2026-09-03</x:v>
      </x:c>
      <x:c r="V508" s="4" t="str">
        <x:v>아이폰 배터리 교체</x:v>
      </x:c>
    </x:row>
    <x:row r="509" ht="25" customHeight="1">
      <x:c r="A509" s="4" t="str">
        <x:v>K0505</x:v>
      </x:c>
      <x:c r="B509" s="4" t="str">
        <x:v>자동차·IT·테크</x:v>
      </x:c>
      <x:c r="C509" s="4" t="n">
        <x:v>5</x:v>
      </x:c>
      <x:c r="D509" s="4" t="str">
        <x:v>자동차정기검사</x:v>
      </x:c>
      <x:c r="E509" s="4" t="str">
        <x:v>도구·신청 혼합형</x:v>
      </x:c>
      <x:c r="F509" s="4" t="n">
        <x:v>5310</x:v>
      </x:c>
      <x:c r="G509" s="4" t="n">
        <x:v>15000</x:v>
      </x:c>
      <x:c r="H509" s="13" t="n">
        <x:v>5310</x:v>
      </x:c>
      <x:c r="I509" s="13" t="n">
        <x:v>5310</x:v>
      </x:c>
      <x:c r="J509" s="13" t="n">
        <x:v>15000</x:v>
      </x:c>
      <x:c r="K509" s="13" t="n">
        <x:v>15000</x:v>
      </x:c>
      <x:c r="L509" s="13" t="n">
        <x:f>H509+J509</x:f>
        <x:v>20310</x:v>
      </x:c>
      <x:c r="M509" s="13" t="n">
        <x:f>I509+K509</x:f>
        <x:v>20310</x:v>
      </x:c>
      <x:c r="N509" s="13" t="n">
        <x:v>29343</x:v>
      </x:c>
      <x:c r="O509" s="13" t="n">
        <x:v>977</x:v>
      </x:c>
      <x:c r="P509" s="4" t="str">
        <x:v>수집결과 내 집계</x:v>
      </x:c>
      <x:c r="Q509" s="15" t="n">
        <x:v>46269.34447769676</x:v>
      </x:c>
      <x:c r="R509" s="15" t="n">
        <x:v>46269.35379966435</x:v>
      </x:c>
      <x:c r="S509" s="4" t="str">
        <x:v>https://naver.github.io/searchad-apidoc/</x:v>
      </x:c>
      <x:c r="T509" s="4" t="str">
        <x:v>https://developers.naver.com/docs/serviceapi/search/blog/blog.md</x:v>
      </x:c>
      <x:c r="U509" s="4" t="str">
        <x:v>2026-08-05~2026-09-03</x:v>
      </x:c>
      <x:c r="V509" s="4" t="str"/>
    </x:row>
    <x:row r="510" ht="25" customHeight="1">
      <x:c r="A510" s="4" t="str">
        <x:v>K0506</x:v>
      </x:c>
      <x:c r="B510" s="4" t="str">
        <x:v>자동차·IT·테크</x:v>
      </x:c>
      <x:c r="C510" s="4" t="n">
        <x:v>6</x:v>
      </x:c>
      <x:c r="D510" s="4" t="str">
        <x:v>타이어교체주기</x:v>
      </x:c>
      <x:c r="E510" s="4" t="str">
        <x:v>세부 검색어</x:v>
      </x:c>
      <x:c r="F510" s="4" t="n">
        <x:v>2770</x:v>
      </x:c>
      <x:c r="G510" s="4" t="n">
        <x:v>16500</x:v>
      </x:c>
      <x:c r="H510" s="13" t="n">
        <x:v>2770</x:v>
      </x:c>
      <x:c r="I510" s="13" t="n">
        <x:v>2770</x:v>
      </x:c>
      <x:c r="J510" s="13" t="n">
        <x:v>16500</x:v>
      </x:c>
      <x:c r="K510" s="13" t="n">
        <x:v>16500</x:v>
      </x:c>
      <x:c r="L510" s="13" t="n">
        <x:f>H510+J510</x:f>
        <x:v>19270</x:v>
      </x:c>
      <x:c r="M510" s="13" t="n">
        <x:f>I510+K510</x:f>
        <x:v>19270</x:v>
      </x:c>
      <x:c r="N510" s="13" t="n">
        <x:v>8560</x:v>
      </x:c>
      <x:c r="O510" s="13" t="n">
        <x:v>369</x:v>
      </x:c>
      <x:c r="P510" s="4" t="str">
        <x:v>수집결과 내 집계</x:v>
      </x:c>
      <x:c r="Q510" s="15" t="n">
        <x:v>46269.344471979166</x:v>
      </x:c>
      <x:c r="R510" s="15" t="n">
        <x:v>46269.35379030093</x:v>
      </x:c>
      <x:c r="S510" s="4" t="str">
        <x:v>https://naver.github.io/searchad-apidoc/</x:v>
      </x:c>
      <x:c r="T510" s="4" t="str">
        <x:v>https://developers.naver.com/docs/serviceapi/search/blog/blog.md</x:v>
      </x:c>
      <x:c r="U510" s="4" t="str">
        <x:v>2026-08-05~2026-09-03</x:v>
      </x:c>
      <x:c r="V510" s="4" t="str">
        <x:v>타이어 교체주기</x:v>
      </x:c>
    </x:row>
    <x:row r="511" ht="25" customHeight="1">
      <x:c r="A511" s="4" t="str">
        <x:v>K0507</x:v>
      </x:c>
      <x:c r="B511" s="4" t="str">
        <x:v>자동차·IT·테크</x:v>
      </x:c>
      <x:c r="C511" s="4" t="n">
        <x:v>7</x:v>
      </x:c>
      <x:c r="D511" s="4" t="str">
        <x:v>아이폰배터리교체비용</x:v>
      </x:c>
      <x:c r="E511" s="4" t="str">
        <x:v>세부 검색어</x:v>
      </x:c>
      <x:c r="F511" s="4" t="n">
        <x:v>2470</x:v>
      </x:c>
      <x:c r="G511" s="4" t="n">
        <x:v>16800</x:v>
      </x:c>
      <x:c r="H511" s="13" t="n">
        <x:v>2470</x:v>
      </x:c>
      <x:c r="I511" s="13" t="n">
        <x:v>2470</x:v>
      </x:c>
      <x:c r="J511" s="13" t="n">
        <x:v>16800</x:v>
      </x:c>
      <x:c r="K511" s="13" t="n">
        <x:v>16800</x:v>
      </x:c>
      <x:c r="L511" s="13" t="n">
        <x:f>H511+J511</x:f>
        <x:v>19270</x:v>
      </x:c>
      <x:c r="M511" s="13" t="n">
        <x:f>I511+K511</x:f>
        <x:v>19270</x:v>
      </x:c>
      <x:c r="N511" s="13" t="n">
        <x:v>3005</x:v>
      </x:c>
      <x:c r="O511" s="13" t="n">
        <x:v>67</x:v>
      </x:c>
      <x:c r="P511" s="4" t="str">
        <x:v>수집결과 내 집계</x:v>
      </x:c>
      <x:c r="Q511" s="15" t="n">
        <x:v>46269.34448298611</x:v>
      </x:c>
      <x:c r="R511" s="15" t="n">
        <x:v>46269.35377346065</x:v>
      </x:c>
      <x:c r="S511" s="4" t="str">
        <x:v>https://naver.github.io/searchad-apidoc/</x:v>
      </x:c>
      <x:c r="T511" s="4" t="str">
        <x:v>https://developers.naver.com/docs/serviceapi/search/blog/blog.md</x:v>
      </x:c>
      <x:c r="U511" s="4" t="str">
        <x:v>2026-08-05~2026-09-03</x:v>
      </x:c>
      <x:c r="V511" s="4" t="str"/>
    </x:row>
    <x:row r="512" ht="25" customHeight="1">
      <x:c r="A512" s="4" t="str">
        <x:v>K0508</x:v>
      </x:c>
      <x:c r="B512" s="4" t="str">
        <x:v>자동차·IT·테크</x:v>
      </x:c>
      <x:c r="C512" s="4" t="n">
        <x:v>8</x:v>
      </x:c>
      <x:c r="D512" s="4" t="str">
        <x:v>전기차충전요금</x:v>
      </x:c>
      <x:c r="E512" s="4" t="str">
        <x:v>세부 검색어</x:v>
      </x:c>
      <x:c r="F512" s="4" t="n">
        <x:v>3620</x:v>
      </x:c>
      <x:c r="G512" s="4" t="n">
        <x:v>13900</x:v>
      </x:c>
      <x:c r="H512" s="13" t="n">
        <x:v>3620</x:v>
      </x:c>
      <x:c r="I512" s="13" t="n">
        <x:v>3620</x:v>
      </x:c>
      <x:c r="J512" s="13" t="n">
        <x:v>13900</x:v>
      </x:c>
      <x:c r="K512" s="13" t="n">
        <x:v>13900</x:v>
      </x:c>
      <x:c r="L512" s="13" t="n">
        <x:f>H512+J512</x:f>
        <x:v>17520</x:v>
      </x:c>
      <x:c r="M512" s="13" t="n">
        <x:f>I512+K512</x:f>
        <x:v>17520</x:v>
      </x:c>
      <x:c r="N512" s="13" t="n">
        <x:v>7990</x:v>
      </x:c>
      <x:c r="O512" s="13" t="n">
        <x:v>599</x:v>
      </x:c>
      <x:c r="P512" s="4" t="str">
        <x:v>수집결과 내 집계</x:v>
      </x:c>
      <x:c r="Q512" s="15" t="n">
        <x:v>46269.34447769676</x:v>
      </x:c>
      <x:c r="R512" s="15" t="n">
        <x:v>46269.353824907404</x:v>
      </x:c>
      <x:c r="S512" s="4" t="str">
        <x:v>https://naver.github.io/searchad-apidoc/</x:v>
      </x:c>
      <x:c r="T512" s="4" t="str">
        <x:v>https://developers.naver.com/docs/serviceapi/search/blog/blog.md</x:v>
      </x:c>
      <x:c r="U512" s="4" t="str">
        <x:v>2026-08-05~2026-09-03</x:v>
      </x:c>
      <x:c r="V512" s="4" t="str"/>
    </x:row>
    <x:row r="513" ht="25" customHeight="1">
      <x:c r="A513" s="4" t="str">
        <x:v>K0509</x:v>
      </x:c>
      <x:c r="B513" s="4" t="str">
        <x:v>자동차·IT·테크</x:v>
      </x:c>
      <x:c r="C513" s="4" t="n">
        <x:v>9</x:v>
      </x:c>
      <x:c r="D513" s="4" t="str">
        <x:v>자동차경고등</x:v>
      </x:c>
      <x:c r="E513" s="4" t="str">
        <x:v>세부 검색어</x:v>
      </x:c>
      <x:c r="F513" s="4" t="n">
        <x:v>890</x:v>
      </x:c>
      <x:c r="G513" s="4" t="n">
        <x:v>15200</x:v>
      </x:c>
      <x:c r="H513" s="13" t="n">
        <x:v>890</x:v>
      </x:c>
      <x:c r="I513" s="13" t="n">
        <x:v>890</x:v>
      </x:c>
      <x:c r="J513" s="13" t="n">
        <x:v>15200</x:v>
      </x:c>
      <x:c r="K513" s="13" t="n">
        <x:v>15200</x:v>
      </x:c>
      <x:c r="L513" s="13" t="n">
        <x:f>H513+J513</x:f>
        <x:v>16090</x:v>
      </x:c>
      <x:c r="M513" s="13" t="n">
        <x:f>I513+K513</x:f>
        <x:v>16090</x:v>
      </x:c>
      <x:c r="N513" s="13" t="n">
        <x:v>43078</x:v>
      </x:c>
      <x:c r="O513" s="13" t="n">
        <x:v>989</x:v>
      </x:c>
      <x:c r="P513" s="4" t="str">
        <x:v>이상(하한)</x:v>
      </x:c>
      <x:c r="Q513" s="15" t="n">
        <x:v>46269.344471979166</x:v>
      </x:c>
      <x:c r="R513" s="15" t="n">
        <x:v>46269.353861793985</x:v>
      </x:c>
      <x:c r="S513" s="4" t="str">
        <x:v>https://naver.github.io/searchad-apidoc/</x:v>
      </x:c>
      <x:c r="T513" s="4" t="str">
        <x:v>https://developers.naver.com/docs/serviceapi/search/blog/blog.md</x:v>
      </x:c>
      <x:c r="U513" s="4" t="str">
        <x:v>2026-08-05~2026-09-03</x:v>
      </x:c>
      <x:c r="V513" s="4" t="str"/>
    </x:row>
    <x:row r="514" ht="25" customHeight="1">
      <x:c r="A514" s="4" t="str">
        <x:v>K0510</x:v>
      </x:c>
      <x:c r="B514" s="4" t="str">
        <x:v>자동차·IT·테크</x:v>
      </x:c>
      <x:c r="C514" s="4" t="n">
        <x:v>10</x:v>
      </x:c>
      <x:c r="D514" s="4" t="str">
        <x:v>엔진오일교환비용</x:v>
      </x:c>
      <x:c r="E514" s="4" t="str">
        <x:v>세부 검색어</x:v>
      </x:c>
      <x:c r="F514" s="4" t="n">
        <x:v>1580</x:v>
      </x:c>
      <x:c r="G514" s="4" t="n">
        <x:v>13800</x:v>
      </x:c>
      <x:c r="H514" s="13" t="n">
        <x:v>1580</x:v>
      </x:c>
      <x:c r="I514" s="13" t="n">
        <x:v>1580</x:v>
      </x:c>
      <x:c r="J514" s="13" t="n">
        <x:v>13800</x:v>
      </x:c>
      <x:c r="K514" s="13" t="n">
        <x:v>13800</x:v>
      </x:c>
      <x:c r="L514" s="13" t="n">
        <x:f>H514+J514</x:f>
        <x:v>15380</x:v>
      </x:c>
      <x:c r="M514" s="13" t="n">
        <x:f>I514+K514</x:f>
        <x:v>15380</x:v>
      </x:c>
      <x:c r="N514" s="13" t="n">
        <x:v>12133</x:v>
      </x:c>
      <x:c r="O514" s="13" t="n">
        <x:v>302</x:v>
      </x:c>
      <x:c r="P514" s="4" t="str">
        <x:v>수집결과 내 집계</x:v>
      </x:c>
      <x:c r="Q514" s="15" t="n">
        <x:v>46269.344471979166</x:v>
      </x:c>
      <x:c r="R514" s="15" t="n">
        <x:v>46269.353844074074</x:v>
      </x:c>
      <x:c r="S514" s="4" t="str">
        <x:v>https://naver.github.io/searchad-apidoc/</x:v>
      </x:c>
      <x:c r="T514" s="4" t="str">
        <x:v>https://developers.naver.com/docs/serviceapi/search/blog/blog.md</x:v>
      </x:c>
      <x:c r="U514" s="4" t="str">
        <x:v>2026-08-05~2026-09-03</x:v>
      </x:c>
      <x:c r="V514" s="4" t="str"/>
    </x:row>
    <x:row r="515" ht="25" customHeight="1">
      <x:c r="A515" s="4" t="str">
        <x:v>K0511</x:v>
      </x:c>
      <x:c r="B515" s="4" t="str">
        <x:v>자동차·IT·테크</x:v>
      </x:c>
      <x:c r="C515" s="4" t="n">
        <x:v>11</x:v>
      </x:c>
      <x:c r="D515" s="4" t="str">
        <x:v>자동차검사비용</x:v>
      </x:c>
      <x:c r="E515" s="4" t="str">
        <x:v>세부 검색어</x:v>
      </x:c>
      <x:c r="F515" s="4" t="n">
        <x:v>2190</x:v>
      </x:c>
      <x:c r="G515" s="4" t="n">
        <x:v>11400</x:v>
      </x:c>
      <x:c r="H515" s="13" t="n">
        <x:v>2190</x:v>
      </x:c>
      <x:c r="I515" s="13" t="n">
        <x:v>2190</x:v>
      </x:c>
      <x:c r="J515" s="13" t="n">
        <x:v>11400</x:v>
      </x:c>
      <x:c r="K515" s="13" t="n">
        <x:v>11400</x:v>
      </x:c>
      <x:c r="L515" s="13" t="n">
        <x:f>H515+J515</x:f>
        <x:v>13590</x:v>
      </x:c>
      <x:c r="M515" s="13" t="n">
        <x:f>I515+K515</x:f>
        <x:v>13590</x:v>
      </x:c>
      <x:c r="N515" s="13" t="n">
        <x:v>6778</x:v>
      </x:c>
      <x:c r="O515" s="13" t="n">
        <x:v>337</x:v>
      </x:c>
      <x:c r="P515" s="4" t="str">
        <x:v>수집결과 내 집계</x:v>
      </x:c>
      <x:c r="Q515" s="15" t="n">
        <x:v>46269.34447769676</x:v>
      </x:c>
      <x:c r="R515" s="15" t="n">
        <x:v>46269.35386287037</x:v>
      </x:c>
      <x:c r="S515" s="4" t="str">
        <x:v>https://naver.github.io/searchad-apidoc/</x:v>
      </x:c>
      <x:c r="T515" s="4" t="str">
        <x:v>https://developers.naver.com/docs/serviceapi/search/blog/blog.md</x:v>
      </x:c>
      <x:c r="U515" s="4" t="str">
        <x:v>2026-08-05~2026-09-03</x:v>
      </x:c>
      <x:c r="V515" s="4" t="str"/>
    </x:row>
    <x:row r="516" ht="25" customHeight="1">
      <x:c r="A516" s="4" t="str">
        <x:v>K0512</x:v>
      </x:c>
      <x:c r="B516" s="4" t="str">
        <x:v>자동차·IT·테크</x:v>
      </x:c>
      <x:c r="C516" s="4" t="n">
        <x:v>12</x:v>
      </x:c>
      <x:c r="D516" s="4" t="str">
        <x:v>엔진오일교환</x:v>
      </x:c>
      <x:c r="E516" s="4" t="str">
        <x:v>세부 검색어</x:v>
      </x:c>
      <x:c r="F516" s="4" t="n">
        <x:v>1640</x:v>
      </x:c>
      <x:c r="G516" s="4" t="n">
        <x:v>11200</x:v>
      </x:c>
      <x:c r="H516" s="13" t="n">
        <x:v>1640</x:v>
      </x:c>
      <x:c r="I516" s="13" t="n">
        <x:v>1640</x:v>
      </x:c>
      <x:c r="J516" s="13" t="n">
        <x:v>11200</x:v>
      </x:c>
      <x:c r="K516" s="13" t="n">
        <x:v>11200</x:v>
      </x:c>
      <x:c r="L516" s="13" t="n">
        <x:f>H516+J516</x:f>
        <x:v>12840</x:v>
      </x:c>
      <x:c r="M516" s="13" t="n">
        <x:f>I516+K516</x:f>
        <x:v>12840</x:v>
      </x:c>
      <x:c r="N516" s="13" t="n">
        <x:v>717827</x:v>
      </x:c>
      <x:c r="O516" s="13" t="n">
        <x:v>955</x:v>
      </x:c>
      <x:c r="P516" s="4" t="str">
        <x:v>이상(하한)</x:v>
      </x:c>
      <x:c r="Q516" s="15" t="n">
        <x:v>46269.344471979166</x:v>
      </x:c>
      <x:c r="R516" s="15" t="n">
        <x:v>46269.353942615744</x:v>
      </x:c>
      <x:c r="S516" s="4" t="str">
        <x:v>https://naver.github.io/searchad-apidoc/</x:v>
      </x:c>
      <x:c r="T516" s="4" t="str">
        <x:v>https://developers.naver.com/docs/serviceapi/search/blog/blog.md</x:v>
      </x:c>
      <x:c r="U516" s="4" t="str">
        <x:v>2026-08-05~2026-09-03</x:v>
      </x:c>
      <x:c r="V516" s="4" t="str"/>
    </x:row>
    <x:row r="517" ht="25" customHeight="1">
      <x:c r="A517" s="4" t="str">
        <x:v>K0513</x:v>
      </x:c>
      <x:c r="B517" s="4" t="str">
        <x:v>자동차·IT·테크</x:v>
      </x:c>
      <x:c r="C517" s="4" t="n">
        <x:v>13</x:v>
      </x:c>
      <x:c r="D517" s="4" t="str">
        <x:v>타이어교체</x:v>
      </x:c>
      <x:c r="E517" s="4" t="str">
        <x:v>세부 검색어</x:v>
      </x:c>
      <x:c r="F517" s="4" t="n">
        <x:v>2430</x:v>
      </x:c>
      <x:c r="G517" s="4" t="n">
        <x:v>10100</x:v>
      </x:c>
      <x:c r="H517" s="13" t="n">
        <x:v>2430</x:v>
      </x:c>
      <x:c r="I517" s="13" t="n">
        <x:v>2430</x:v>
      </x:c>
      <x:c r="J517" s="13" t="n">
        <x:v>10100</x:v>
      </x:c>
      <x:c r="K517" s="13" t="n">
        <x:v>10100</x:v>
      </x:c>
      <x:c r="L517" s="13" t="n">
        <x:f>H517+J517</x:f>
        <x:v>12530</x:v>
      </x:c>
      <x:c r="M517" s="13" t="n">
        <x:f>I517+K517</x:f>
        <x:v>12530</x:v>
      </x:c>
      <x:c r="N517" s="13" t="n">
        <x:v>540334</x:v>
      </x:c>
      <x:c r="O517" s="13" t="n">
        <x:v>922</x:v>
      </x:c>
      <x:c r="P517" s="4" t="str">
        <x:v>이상(하한)</x:v>
      </x:c>
      <x:c r="Q517" s="15" t="n">
        <x:v>46269.344471979166</x:v>
      </x:c>
      <x:c r="R517" s="15" t="n">
        <x:v>46269.35393936343</x:v>
      </x:c>
      <x:c r="S517" s="4" t="str">
        <x:v>https://naver.github.io/searchad-apidoc/</x:v>
      </x:c>
      <x:c r="T517" s="4" t="str">
        <x:v>https://developers.naver.com/docs/serviceapi/search/blog/blog.md</x:v>
      </x:c>
      <x:c r="U517" s="4" t="str">
        <x:v>2026-08-05~2026-09-03</x:v>
      </x:c>
      <x:c r="V517" s="4" t="str"/>
    </x:row>
    <x:row r="518" ht="25" customHeight="1">
      <x:c r="A518" s="4" t="str">
        <x:v>K0514</x:v>
      </x:c>
      <x:c r="B518" s="4" t="str">
        <x:v>자동차·IT·테크</x:v>
      </x:c>
      <x:c r="C518" s="4" t="n">
        <x:v>14</x:v>
      </x:c>
      <x:c r="D518" s="4" t="str">
        <x:v>자동차배터리교체</x:v>
      </x:c>
      <x:c r="E518" s="4" t="str">
        <x:v>세부 검색어</x:v>
      </x:c>
      <x:c r="F518" s="4" t="n">
        <x:v>1050</x:v>
      </x:c>
      <x:c r="G518" s="4" t="n">
        <x:v>9790</x:v>
      </x:c>
      <x:c r="H518" s="13" t="n">
        <x:v>1050</x:v>
      </x:c>
      <x:c r="I518" s="13" t="n">
        <x:v>1050</x:v>
      </x:c>
      <x:c r="J518" s="13" t="n">
        <x:v>9790</x:v>
      </x:c>
      <x:c r="K518" s="13" t="n">
        <x:v>9790</x:v>
      </x:c>
      <x:c r="L518" s="13" t="n">
        <x:f>H518+J518</x:f>
        <x:v>10840</x:v>
      </x:c>
      <x:c r="M518" s="13" t="n">
        <x:f>I518+K518</x:f>
        <x:v>10840</x:v>
      </x:c>
      <x:c r="N518" s="13" t="n">
        <x:v>157191</x:v>
      </x:c>
      <x:c r="O518" s="13" t="n">
        <x:v>968</x:v>
      </x:c>
      <x:c r="P518" s="4" t="str">
        <x:v>이상(하한)</x:v>
      </x:c>
      <x:c r="Q518" s="15" t="n">
        <x:v>46269.344471979166</x:v>
      </x:c>
      <x:c r="R518" s="15" t="n">
        <x:v>46269.35401278935</x:v>
      </x:c>
      <x:c r="S518" s="4" t="str">
        <x:v>https://naver.github.io/searchad-apidoc/</x:v>
      </x:c>
      <x:c r="T518" s="4" t="str">
        <x:v>https://developers.naver.com/docs/serviceapi/search/blog/blog.md</x:v>
      </x:c>
      <x:c r="U518" s="4" t="str">
        <x:v>2026-08-05~2026-09-03</x:v>
      </x:c>
      <x:c r="V518" s="4" t="str"/>
    </x:row>
    <x:row r="519" ht="25" customHeight="1">
      <x:c r="A519" s="4" t="str">
        <x:v>K0515</x:v>
      </x:c>
      <x:c r="B519" s="4" t="str">
        <x:v>자동차·IT·테크</x:v>
      </x:c>
      <x:c r="C519" s="4" t="n">
        <x:v>15</x:v>
      </x:c>
      <x:c r="D519" s="4" t="str">
        <x:v>자동차검사과태료</x:v>
      </x:c>
      <x:c r="E519" s="4" t="str">
        <x:v>세부 검색어</x:v>
      </x:c>
      <x:c r="F519" s="4" t="n">
        <x:v>1650</x:v>
      </x:c>
      <x:c r="G519" s="4" t="n">
        <x:v>8480</x:v>
      </x:c>
      <x:c r="H519" s="13" t="n">
        <x:v>1650</x:v>
      </x:c>
      <x:c r="I519" s="13" t="n">
        <x:v>1650</x:v>
      </x:c>
      <x:c r="J519" s="13" t="n">
        <x:v>8480</x:v>
      </x:c>
      <x:c r="K519" s="13" t="n">
        <x:v>8480</x:v>
      </x:c>
      <x:c r="L519" s="13" t="n">
        <x:f>H519+J519</x:f>
        <x:v>10130</x:v>
      </x:c>
      <x:c r="M519" s="13" t="n">
        <x:f>I519+K519</x:f>
        <x:v>10130</x:v>
      </x:c>
      <x:c r="N519" s="13" t="n">
        <x:v>5912</x:v>
      </x:c>
      <x:c r="O519" s="13" t="n">
        <x:v>442</x:v>
      </x:c>
      <x:c r="P519" s="4" t="str">
        <x:v>수집결과 내 집계</x:v>
      </x:c>
      <x:c r="Q519" s="15" t="n">
        <x:v>46269.34447769676</x:v>
      </x:c>
      <x:c r="R519" s="15" t="n">
        <x:v>46269.353965208335</x:v>
      </x:c>
      <x:c r="S519" s="4" t="str">
        <x:v>https://naver.github.io/searchad-apidoc/</x:v>
      </x:c>
      <x:c r="T519" s="4" t="str">
        <x:v>https://developers.naver.com/docs/serviceapi/search/blog/blog.md</x:v>
      </x:c>
      <x:c r="U519" s="4" t="str">
        <x:v>2026-08-05~2026-09-03</x:v>
      </x:c>
      <x:c r="V519" s="4" t="str"/>
    </x:row>
    <x:row r="520" ht="25" customHeight="1">
      <x:c r="A520" s="4" t="str">
        <x:v>K0516</x:v>
      </x:c>
      <x:c r="B520" s="4" t="str">
        <x:v>자동차·IT·테크</x:v>
      </x:c>
      <x:c r="C520" s="4" t="n">
        <x:v>16</x:v>
      </x:c>
      <x:c r="D520" s="4" t="str">
        <x:v>자동차정기검사조회</x:v>
      </x:c>
      <x:c r="E520" s="4" t="str">
        <x:v>도구·신청 혼합형</x:v>
      </x:c>
      <x:c r="F520" s="4" t="n">
        <x:v>2930</x:v>
      </x:c>
      <x:c r="G520" s="4" t="n">
        <x:v>6680</x:v>
      </x:c>
      <x:c r="H520" s="13" t="n">
        <x:v>2930</x:v>
      </x:c>
      <x:c r="I520" s="13" t="n">
        <x:v>2930</x:v>
      </x:c>
      <x:c r="J520" s="13" t="n">
        <x:v>6680</x:v>
      </x:c>
      <x:c r="K520" s="13" t="n">
        <x:v>6680</x:v>
      </x:c>
      <x:c r="L520" s="13" t="n">
        <x:f>H520+J520</x:f>
        <x:v>9610</x:v>
      </x:c>
      <x:c r="M520" s="13" t="n">
        <x:f>I520+K520</x:f>
        <x:v>9610</x:v>
      </x:c>
      <x:c r="N520" s="13" t="n">
        <x:v>1289</x:v>
      </x:c>
      <x:c r="O520" s="13" t="n">
        <x:v>171</x:v>
      </x:c>
      <x:c r="P520" s="4" t="str">
        <x:v>수집결과 내 집계</x:v>
      </x:c>
      <x:c r="Q520" s="15" t="n">
        <x:v>46269.34447769676</x:v>
      </x:c>
      <x:c r="R520" s="15" t="n">
        <x:v>46269.35396857639</x:v>
      </x:c>
      <x:c r="S520" s="4" t="str">
        <x:v>https://naver.github.io/searchad-apidoc/</x:v>
      </x:c>
      <x:c r="T520" s="4" t="str">
        <x:v>https://developers.naver.com/docs/serviceapi/search/blog/blog.md</x:v>
      </x:c>
      <x:c r="U520" s="4" t="str">
        <x:v>2026-08-05~2026-09-03</x:v>
      </x:c>
      <x:c r="V520" s="4" t="str"/>
    </x:row>
    <x:row r="521" ht="25" customHeight="1">
      <x:c r="A521" s="4" t="str">
        <x:v>K0517</x:v>
      </x:c>
      <x:c r="B521" s="4" t="str">
        <x:v>자동차·IT·테크</x:v>
      </x:c>
      <x:c r="C521" s="4" t="n">
        <x:v>17</x:v>
      </x:c>
      <x:c r="D521" s="4" t="str">
        <x:v>자동차종합검사</x:v>
      </x:c>
      <x:c r="E521" s="4" t="str">
        <x:v>도구·신청 혼합형</x:v>
      </x:c>
      <x:c r="F521" s="4" t="n">
        <x:v>2260</x:v>
      </x:c>
      <x:c r="G521" s="4" t="n">
        <x:v>7310</x:v>
      </x:c>
      <x:c r="H521" s="13" t="n">
        <x:v>2260</x:v>
      </x:c>
      <x:c r="I521" s="13" t="n">
        <x:v>2260</x:v>
      </x:c>
      <x:c r="J521" s="13" t="n">
        <x:v>7310</x:v>
      </x:c>
      <x:c r="K521" s="13" t="n">
        <x:v>7310</x:v>
      </x:c>
      <x:c r="L521" s="13" t="n">
        <x:f>H521+J521</x:f>
        <x:v>9570</x:v>
      </x:c>
      <x:c r="M521" s="13" t="n">
        <x:f>I521+K521</x:f>
        <x:v>9570</x:v>
      </x:c>
      <x:c r="N521" s="13" t="n">
        <x:v>22054</x:v>
      </x:c>
      <x:c r="O521" s="13" t="n">
        <x:v>526</x:v>
      </x:c>
      <x:c r="P521" s="4" t="str">
        <x:v>수집결과 내 집계</x:v>
      </x:c>
      <x:c r="Q521" s="15" t="n">
        <x:v>46269.34447769676</x:v>
      </x:c>
      <x:c r="R521" s="15" t="n">
        <x:v>46269.35399614583</x:v>
      </x:c>
      <x:c r="S521" s="4" t="str">
        <x:v>https://naver.github.io/searchad-apidoc/</x:v>
      </x:c>
      <x:c r="T521" s="4" t="str">
        <x:v>https://developers.naver.com/docs/serviceapi/search/blog/blog.md</x:v>
      </x:c>
      <x:c r="U521" s="4" t="str">
        <x:v>2026-08-05~2026-09-03</x:v>
      </x:c>
      <x:c r="V521" s="4" t="str"/>
    </x:row>
    <x:row r="522" ht="25" customHeight="1">
      <x:c r="A522" s="4" t="str">
        <x:v>K0518</x:v>
      </x:c>
      <x:c r="B522" s="4" t="str">
        <x:v>자동차·IT·테크</x:v>
      </x:c>
      <x:c r="C522" s="4" t="n">
        <x:v>18</x:v>
      </x:c>
      <x:c r="D522" s="4" t="str">
        <x:v>자동차검사기간</x:v>
      </x:c>
      <x:c r="E522" s="4" t="str">
        <x:v>세부 검색어</x:v>
      </x:c>
      <x:c r="F522" s="4" t="n">
        <x:v>1700</x:v>
      </x:c>
      <x:c r="G522" s="4" t="n">
        <x:v>7020</x:v>
      </x:c>
      <x:c r="H522" s="13" t="n">
        <x:v>1700</x:v>
      </x:c>
      <x:c r="I522" s="13" t="n">
        <x:v>1700</x:v>
      </x:c>
      <x:c r="J522" s="13" t="n">
        <x:v>7020</x:v>
      </x:c>
      <x:c r="K522" s="13" t="n">
        <x:v>7020</x:v>
      </x:c>
      <x:c r="L522" s="13" t="n">
        <x:f>H522+J522</x:f>
        <x:v>8720</x:v>
      </x:c>
      <x:c r="M522" s="13" t="n">
        <x:f>I522+K522</x:f>
        <x:v>8720</x:v>
      </x:c>
      <x:c r="N522" s="13" t="n">
        <x:v>8948</x:v>
      </x:c>
      <x:c r="O522" s="13" t="n">
        <x:v>588</x:v>
      </x:c>
      <x:c r="P522" s="4" t="str">
        <x:v>수집결과 내 집계</x:v>
      </x:c>
      <x:c r="Q522" s="15" t="n">
        <x:v>46269.34447769676</x:v>
      </x:c>
      <x:c r="R522" s="15" t="n">
        <x:v>46269.35399740741</x:v>
      </x:c>
      <x:c r="S522" s="4" t="str">
        <x:v>https://naver.github.io/searchad-apidoc/</x:v>
      </x:c>
      <x:c r="T522" s="4" t="str">
        <x:v>https://developers.naver.com/docs/serviceapi/search/blog/blog.md</x:v>
      </x:c>
      <x:c r="U522" s="4" t="str">
        <x:v>2026-08-05~2026-09-03</x:v>
      </x:c>
      <x:c r="V522" s="4" t="str"/>
    </x:row>
    <x:row r="523" ht="25" customHeight="1">
      <x:c r="A523" s="4" t="str">
        <x:v>K0519</x:v>
      </x:c>
      <x:c r="B523" s="4" t="str">
        <x:v>자동차·IT·테크</x:v>
      </x:c>
      <x:c r="C523" s="4" t="n">
        <x:v>19</x:v>
      </x:c>
      <x:c r="D523" s="4" t="str">
        <x:v>전기차충전</x:v>
      </x:c>
      <x:c r="E523" s="4" t="str">
        <x:v>세부 검색어</x:v>
      </x:c>
      <x:c r="F523" s="4" t="n">
        <x:v>2020</x:v>
      </x:c>
      <x:c r="G523" s="4" t="n">
        <x:v>6170</x:v>
      </x:c>
      <x:c r="H523" s="13" t="n">
        <x:v>2020</x:v>
      </x:c>
      <x:c r="I523" s="13" t="n">
        <x:v>2020</x:v>
      </x:c>
      <x:c r="J523" s="13" t="n">
        <x:v>6170</x:v>
      </x:c>
      <x:c r="K523" s="13" t="n">
        <x:v>6170</x:v>
      </x:c>
      <x:c r="L523" s="13" t="n">
        <x:f>H523+J523</x:f>
        <x:v>8190</x:v>
      </x:c>
      <x:c r="M523" s="13" t="n">
        <x:f>I523+K523</x:f>
        <x:v>8190</x:v>
      </x:c>
      <x:c r="N523" s="13" t="n">
        <x:v>114296</x:v>
      </x:c>
      <x:c r="O523" s="13" t="n">
        <x:v>918</x:v>
      </x:c>
      <x:c r="P523" s="4" t="str">
        <x:v>이상(하한)</x:v>
      </x:c>
      <x:c r="Q523" s="15" t="n">
        <x:v>46269.34447769676</x:v>
      </x:c>
      <x:c r="R523" s="15" t="n">
        <x:v>46269.354065405096</x:v>
      </x:c>
      <x:c r="S523" s="4" t="str">
        <x:v>https://naver.github.io/searchad-apidoc/</x:v>
      </x:c>
      <x:c r="T523" s="4" t="str">
        <x:v>https://developers.naver.com/docs/serviceapi/search/blog/blog.md</x:v>
      </x:c>
      <x:c r="U523" s="4" t="str">
        <x:v>2026-08-05~2026-09-03</x:v>
      </x:c>
      <x:c r="V523" s="4" t="str"/>
    </x:row>
    <x:row r="524" ht="25" customHeight="1">
      <x:c r="A524" s="4" t="str">
        <x:v>K0520</x:v>
      </x:c>
      <x:c r="B524" s="4" t="str">
        <x:v>자동차·IT·테크</x:v>
      </x:c>
      <x:c r="C524" s="4" t="n">
        <x:v>20</x:v>
      </x:c>
      <x:c r="D524" s="4" t="str">
        <x:v>아이폰액정수리비용</x:v>
      </x:c>
      <x:c r="E524" s="4" t="str">
        <x:v>세부 검색어</x:v>
      </x:c>
      <x:c r="F524" s="4" t="n">
        <x:v>690</x:v>
      </x:c>
      <x:c r="G524" s="4" t="n">
        <x:v>6160</x:v>
      </x:c>
      <x:c r="H524" s="13" t="n">
        <x:v>690</x:v>
      </x:c>
      <x:c r="I524" s="13" t="n">
        <x:v>690</x:v>
      </x:c>
      <x:c r="J524" s="13" t="n">
        <x:v>6160</x:v>
      </x:c>
      <x:c r="K524" s="13" t="n">
        <x:v>6160</x:v>
      </x:c>
      <x:c r="L524" s="13" t="n">
        <x:f>H524+J524</x:f>
        <x:v>6850</x:v>
      </x:c>
      <x:c r="M524" s="13" t="n">
        <x:f>I524+K524</x:f>
        <x:v>6850</x:v>
      </x:c>
      <x:c r="N524" s="13" t="n">
        <x:v>15783</x:v>
      </x:c>
      <x:c r="O524" s="13" t="n">
        <x:v>194</x:v>
      </x:c>
      <x:c r="P524" s="4" t="str">
        <x:v>수집결과 내 집계</x:v>
      </x:c>
      <x:c r="Q524" s="15" t="n">
        <x:v>46269.34448298611</x:v>
      </x:c>
      <x:c r="R524" s="15" t="n">
        <x:v>46269.35400732639</x:v>
      </x:c>
      <x:c r="S524" s="4" t="str">
        <x:v>https://naver.github.io/searchad-apidoc/</x:v>
      </x:c>
      <x:c r="T524" s="4" t="str">
        <x:v>https://developers.naver.com/docs/serviceapi/search/blog/blog.md</x:v>
      </x:c>
      <x:c r="U524" s="4" t="str">
        <x:v>2026-08-05~2026-09-03</x:v>
      </x:c>
      <x:c r="V524" s="4" t="str"/>
    </x:row>
    <x:row r="525" ht="25" customHeight="1">
      <x:c r="A525" s="4" t="str">
        <x:v>K0521</x:v>
      </x:c>
      <x:c r="B525" s="4" t="str">
        <x:v>자동차·IT·테크</x:v>
      </x:c>
      <x:c r="C525" s="4" t="n">
        <x:v>21</x:v>
      </x:c>
      <x:c r="D525" s="4" t="str">
        <x:v>엔진오일교체</x:v>
      </x:c>
      <x:c r="E525" s="4" t="str">
        <x:v>세부 검색어</x:v>
      </x:c>
      <x:c r="F525" s="4" t="n">
        <x:v>1090</x:v>
      </x:c>
      <x:c r="G525" s="4" t="n">
        <x:v>5170</x:v>
      </x:c>
      <x:c r="H525" s="13" t="n">
        <x:v>1090</x:v>
      </x:c>
      <x:c r="I525" s="13" t="n">
        <x:v>1090</x:v>
      </x:c>
      <x:c r="J525" s="13" t="n">
        <x:v>5170</x:v>
      </x:c>
      <x:c r="K525" s="13" t="n">
        <x:v>5170</x:v>
      </x:c>
      <x:c r="L525" s="13" t="n">
        <x:f>H525+J525</x:f>
        <x:v>6260</x:v>
      </x:c>
      <x:c r="M525" s="13" t="n">
        <x:f>I525+K525</x:f>
        <x:v>6260</x:v>
      </x:c>
      <x:c r="N525" s="13" t="n">
        <x:v>188649</x:v>
      </x:c>
      <x:c r="O525" s="13" t="n">
        <x:v>983</x:v>
      </x:c>
      <x:c r="P525" s="4" t="str">
        <x:v>이상(하한)</x:v>
      </x:c>
      <x:c r="Q525" s="15" t="n">
        <x:v>46269.344471979166</x:v>
      </x:c>
      <x:c r="R525" s="15" t="n">
        <x:v>46269.35407947917</x:v>
      </x:c>
      <x:c r="S525" s="4" t="str">
        <x:v>https://naver.github.io/searchad-apidoc/</x:v>
      </x:c>
      <x:c r="T525" s="4" t="str">
        <x:v>https://developers.naver.com/docs/serviceapi/search/blog/blog.md</x:v>
      </x:c>
      <x:c r="U525" s="4" t="str">
        <x:v>2026-08-05~2026-09-03</x:v>
      </x:c>
      <x:c r="V525" s="4" t="str"/>
    </x:row>
    <x:row r="526" ht="25" customHeight="1">
      <x:c r="A526" s="4" t="str">
        <x:v>K0522</x:v>
      </x:c>
      <x:c r="B526" s="4" t="str">
        <x:v>자동차·IT·테크</x:v>
      </x:c>
      <x:c r="C526" s="4" t="n">
        <x:v>22</x:v>
      </x:c>
      <x:c r="D526" s="4" t="str">
        <x:v>자동차검사조회</x:v>
      </x:c>
      <x:c r="E526" s="4" t="str">
        <x:v>도구·신청 혼합형</x:v>
      </x:c>
      <x:c r="F526" s="4" t="n">
        <x:v>2250</x:v>
      </x:c>
      <x:c r="G526" s="4" t="n">
        <x:v>3920</x:v>
      </x:c>
      <x:c r="H526" s="13" t="n">
        <x:v>2250</x:v>
      </x:c>
      <x:c r="I526" s="13" t="n">
        <x:v>2250</x:v>
      </x:c>
      <x:c r="J526" s="13" t="n">
        <x:v>3920</x:v>
      </x:c>
      <x:c r="K526" s="13" t="n">
        <x:v>3920</x:v>
      </x:c>
      <x:c r="L526" s="13" t="n">
        <x:f>H526+J526</x:f>
        <x:v>6170</x:v>
      </x:c>
      <x:c r="M526" s="13" t="n">
        <x:f>I526+K526</x:f>
        <x:v>6170</x:v>
      </x:c>
      <x:c r="N526" s="13" t="n">
        <x:v>2566</x:v>
      </x:c>
      <x:c r="O526" s="13" t="n">
        <x:v>300</x:v>
      </x:c>
      <x:c r="P526" s="4" t="str">
        <x:v>수집결과 내 집계</x:v>
      </x:c>
      <x:c r="Q526" s="15" t="n">
        <x:v>46269.34447769676</x:v>
      </x:c>
      <x:c r="R526" s="15" t="n">
        <x:v>46269.35402990741</x:v>
      </x:c>
      <x:c r="S526" s="4" t="str">
        <x:v>https://naver.github.io/searchad-apidoc/</x:v>
      </x:c>
      <x:c r="T526" s="4" t="str">
        <x:v>https://developers.naver.com/docs/serviceapi/search/blog/blog.md</x:v>
      </x:c>
      <x:c r="U526" s="4" t="str">
        <x:v>2026-08-05~2026-09-03</x:v>
      </x:c>
      <x:c r="V526" s="4" t="str"/>
    </x:row>
    <x:row r="527" ht="25" customHeight="1">
      <x:c r="A527" s="4" t="str">
        <x:v>K0523</x:v>
      </x:c>
      <x:c r="B527" s="4" t="str">
        <x:v>자동차·IT·테크</x:v>
      </x:c>
      <x:c r="C527" s="4" t="n">
        <x:v>23</x:v>
      </x:c>
      <x:c r="D527" s="4" t="str">
        <x:v>자동차종합검사비용</x:v>
      </x:c>
      <x:c r="E527" s="4" t="str">
        <x:v>세부 검색어</x:v>
      </x:c>
      <x:c r="F527" s="4" t="n">
        <x:v>1160</x:v>
      </x:c>
      <x:c r="G527" s="4" t="n">
        <x:v>4950</x:v>
      </x:c>
      <x:c r="H527" s="13" t="n">
        <x:v>1160</x:v>
      </x:c>
      <x:c r="I527" s="13" t="n">
        <x:v>1160</x:v>
      </x:c>
      <x:c r="J527" s="13" t="n">
        <x:v>4950</x:v>
      </x:c>
      <x:c r="K527" s="13" t="n">
        <x:v>4950</x:v>
      </x:c>
      <x:c r="L527" s="13" t="n">
        <x:f>H527+J527</x:f>
        <x:v>6110</x:v>
      </x:c>
      <x:c r="M527" s="13" t="n">
        <x:f>I527+K527</x:f>
        <x:v>6110</x:v>
      </x:c>
      <x:c r="N527" s="13" t="n">
        <x:v>1955</x:v>
      </x:c>
      <x:c r="O527" s="13" t="n">
        <x:v>81</x:v>
      </x:c>
      <x:c r="P527" s="4" t="str">
        <x:v>수집결과 내 집계</x:v>
      </x:c>
      <x:c r="Q527" s="15" t="n">
        <x:v>46269.34447769676</x:v>
      </x:c>
      <x:c r="R527" s="15" t="n">
        <x:v>46269.35403475694</x:v>
      </x:c>
      <x:c r="S527" s="4" t="str">
        <x:v>https://naver.github.io/searchad-apidoc/</x:v>
      </x:c>
      <x:c r="T527" s="4" t="str">
        <x:v>https://developers.naver.com/docs/serviceapi/search/blog/blog.md</x:v>
      </x:c>
      <x:c r="U527" s="4" t="str">
        <x:v>2026-08-05~2026-09-03</x:v>
      </x:c>
      <x:c r="V527" s="4" t="str"/>
    </x:row>
    <x:row r="528" ht="25" customHeight="1">
      <x:c r="A528" s="4" t="str">
        <x:v>K0524</x:v>
      </x:c>
      <x:c r="B528" s="4" t="str">
        <x:v>자동차·IT·테크</x:v>
      </x:c>
      <x:c r="C528" s="4" t="n">
        <x:v>24</x:v>
      </x:c>
      <x:c r="D528" s="4" t="str">
        <x:v>엔진오일가격</x:v>
      </x:c>
      <x:c r="E528" s="4" t="str">
        <x:v>세부 검색어</x:v>
      </x:c>
      <x:c r="F528" s="4" t="n">
        <x:v>750</x:v>
      </x:c>
      <x:c r="G528" s="4" t="n">
        <x:v>5310</x:v>
      </x:c>
      <x:c r="H528" s="13" t="n">
        <x:v>750</x:v>
      </x:c>
      <x:c r="I528" s="13" t="n">
        <x:v>750</x:v>
      </x:c>
      <x:c r="J528" s="13" t="n">
        <x:v>5310</x:v>
      </x:c>
      <x:c r="K528" s="13" t="n">
        <x:v>5310</x:v>
      </x:c>
      <x:c r="L528" s="13" t="n">
        <x:f>H528+J528</x:f>
        <x:v>6060</x:v>
      </x:c>
      <x:c r="M528" s="13" t="n">
        <x:f>I528+K528</x:f>
        <x:v>6060</x:v>
      </x:c>
      <x:c r="N528" s="13" t="n">
        <x:v>25516</x:v>
      </x:c>
      <x:c r="O528" s="13" t="n">
        <x:v>701</x:v>
      </x:c>
      <x:c r="P528" s="4" t="str">
        <x:v>수집결과 내 집계</x:v>
      </x:c>
      <x:c r="Q528" s="15" t="n">
        <x:v>46269.344471979166</x:v>
      </x:c>
      <x:c r="R528" s="15" t="n">
        <x:v>46269.35407849537</x:v>
      </x:c>
      <x:c r="S528" s="4" t="str">
        <x:v>https://naver.github.io/searchad-apidoc/</x:v>
      </x:c>
      <x:c r="T528" s="4" t="str">
        <x:v>https://developers.naver.com/docs/serviceapi/search/blog/blog.md</x:v>
      </x:c>
      <x:c r="U528" s="4" t="str">
        <x:v>2026-08-05~2026-09-03</x:v>
      </x:c>
      <x:c r="V528" s="4" t="str"/>
    </x:row>
    <x:row r="529" ht="25" customHeight="1">
      <x:c r="A529" s="4" t="str">
        <x:v>K0525</x:v>
      </x:c>
      <x:c r="B529" s="4" t="str">
        <x:v>자동차·IT·테크</x:v>
      </x:c>
      <x:c r="C529" s="4" t="n">
        <x:v>25</x:v>
      </x:c>
      <x:c r="D529" s="4" t="str">
        <x:v>전기차충전방법</x:v>
      </x:c>
      <x:c r="E529" s="4" t="str">
        <x:v>세부 검색어</x:v>
      </x:c>
      <x:c r="F529" s="4" t="n">
        <x:v>970</x:v>
      </x:c>
      <x:c r="G529" s="4" t="n">
        <x:v>4760</x:v>
      </x:c>
      <x:c r="H529" s="13" t="n">
        <x:v>970</x:v>
      </x:c>
      <x:c r="I529" s="13" t="n">
        <x:v>970</x:v>
      </x:c>
      <x:c r="J529" s="13" t="n">
        <x:v>4760</x:v>
      </x:c>
      <x:c r="K529" s="13" t="n">
        <x:v>4760</x:v>
      </x:c>
      <x:c r="L529" s="13" t="n">
        <x:f>H529+J529</x:f>
        <x:v>5730</x:v>
      </x:c>
      <x:c r="M529" s="13" t="n">
        <x:f>I529+K529</x:f>
        <x:v>5730</x:v>
      </x:c>
      <x:c r="N529" s="13" t="n">
        <x:v>5515</x:v>
      </x:c>
      <x:c r="O529" s="13" t="n">
        <x:v>333</x:v>
      </x:c>
      <x:c r="P529" s="4" t="str">
        <x:v>수집결과 내 집계</x:v>
      </x:c>
      <x:c r="Q529" s="15" t="n">
        <x:v>46269.34447769676</x:v>
      </x:c>
      <x:c r="R529" s="15" t="n">
        <x:v>46269.35409666667</x:v>
      </x:c>
      <x:c r="S529" s="4" t="str">
        <x:v>https://naver.github.io/searchad-apidoc/</x:v>
      </x:c>
      <x:c r="T529" s="4" t="str">
        <x:v>https://developers.naver.com/docs/serviceapi/search/blog/blog.md</x:v>
      </x:c>
      <x:c r="U529" s="4" t="str">
        <x:v>2026-08-05~2026-09-03</x:v>
      </x:c>
      <x:c r="V529" s="4" t="str"/>
    </x:row>
    <x:row r="530" ht="25" customHeight="1">
      <x:c r="A530" s="4" t="str">
        <x:v>K0526</x:v>
      </x:c>
      <x:c r="B530" s="4" t="str">
        <x:v>자동차·IT·테크</x:v>
      </x:c>
      <x:c r="C530" s="4" t="n">
        <x:v>26</x:v>
      </x:c>
      <x:c r="D530" s="4" t="str">
        <x:v>자동차배터리수명</x:v>
      </x:c>
      <x:c r="E530" s="4" t="str">
        <x:v>세부 검색어</x:v>
      </x:c>
      <x:c r="F530" s="4" t="n">
        <x:v>700</x:v>
      </x:c>
      <x:c r="G530" s="4" t="n">
        <x:v>4920</x:v>
      </x:c>
      <x:c r="H530" s="13" t="n">
        <x:v>700</x:v>
      </x:c>
      <x:c r="I530" s="13" t="n">
        <x:v>700</x:v>
      </x:c>
      <x:c r="J530" s="13" t="n">
        <x:v>4920</x:v>
      </x:c>
      <x:c r="K530" s="13" t="n">
        <x:v>4920</x:v>
      </x:c>
      <x:c r="L530" s="13" t="n">
        <x:f>H530+J530</x:f>
        <x:v>5620</x:v>
      </x:c>
      <x:c r="M530" s="13" t="n">
        <x:f>I530+K530</x:f>
        <x:v>5620</x:v>
      </x:c>
      <x:c r="N530" s="13" t="n">
        <x:v>7902</x:v>
      </x:c>
      <x:c r="O530" s="13" t="n">
        <x:v>195</x:v>
      </x:c>
      <x:c r="P530" s="4" t="str">
        <x:v>수집결과 내 집계</x:v>
      </x:c>
      <x:c r="Q530" s="15" t="n">
        <x:v>46269.344471979166</x:v>
      </x:c>
      <x:c r="R530" s="15" t="n">
        <x:v>46269.35408815972</x:v>
      </x:c>
      <x:c r="S530" s="4" t="str">
        <x:v>https://naver.github.io/searchad-apidoc/</x:v>
      </x:c>
      <x:c r="T530" s="4" t="str">
        <x:v>https://developers.naver.com/docs/serviceapi/search/blog/blog.md</x:v>
      </x:c>
      <x:c r="U530" s="4" t="str">
        <x:v>2026-08-05~2026-09-03</x:v>
      </x:c>
      <x:c r="V530" s="4" t="str"/>
    </x:row>
    <x:row r="531" ht="25" customHeight="1">
      <x:c r="A531" s="4" t="str">
        <x:v>K0527</x:v>
      </x:c>
      <x:c r="B531" s="4" t="str">
        <x:v>자동차·IT·테크</x:v>
      </x:c>
      <x:c r="C531" s="4" t="n">
        <x:v>27</x:v>
      </x:c>
      <x:c r="D531" s="4" t="str">
        <x:v>타이어교체비용</x:v>
      </x:c>
      <x:c r="E531" s="4" t="str">
        <x:v>세부 검색어</x:v>
      </x:c>
      <x:c r="F531" s="4" t="n">
        <x:v>740</x:v>
      </x:c>
      <x:c r="G531" s="4" t="n">
        <x:v>4770</x:v>
      </x:c>
      <x:c r="H531" s="13" t="n">
        <x:v>740</x:v>
      </x:c>
      <x:c r="I531" s="13" t="n">
        <x:v>740</x:v>
      </x:c>
      <x:c r="J531" s="13" t="n">
        <x:v>4770</x:v>
      </x:c>
      <x:c r="K531" s="13" t="n">
        <x:v>4770</x:v>
      </x:c>
      <x:c r="L531" s="13" t="n">
        <x:f>H531+J531</x:f>
        <x:v>5510</x:v>
      </x:c>
      <x:c r="M531" s="13" t="n">
        <x:f>I531+K531</x:f>
        <x:v>5510</x:v>
      </x:c>
      <x:c r="N531" s="13" t="n">
        <x:v>14192</x:v>
      </x:c>
      <x:c r="O531" s="13" t="n">
        <x:v>445</x:v>
      </x:c>
      <x:c r="P531" s="4" t="str">
        <x:v>수집결과 내 집계</x:v>
      </x:c>
      <x:c r="Q531" s="15" t="n">
        <x:v>46269.344471979166</x:v>
      </x:c>
      <x:c r="R531" s="15" t="n">
        <x:v>46269.35410358796</x:v>
      </x:c>
      <x:c r="S531" s="4" t="str">
        <x:v>https://naver.github.io/searchad-apidoc/</x:v>
      </x:c>
      <x:c r="T531" s="4" t="str">
        <x:v>https://developers.naver.com/docs/serviceapi/search/blog/blog.md</x:v>
      </x:c>
      <x:c r="U531" s="4" t="str">
        <x:v>2026-08-05~2026-09-03</x:v>
      </x:c>
      <x:c r="V531" s="4" t="str"/>
    </x:row>
    <x:row r="532" ht="25" customHeight="1">
      <x:c r="A532" s="4" t="str">
        <x:v>K0528</x:v>
      </x:c>
      <x:c r="B532" s="4" t="str">
        <x:v>자동차·IT·테크</x:v>
      </x:c>
      <x:c r="C532" s="4" t="n">
        <x:v>28</x:v>
      </x:c>
      <x:c r="D532" s="4" t="str">
        <x:v>자동차에어컨필터교체</x:v>
      </x:c>
      <x:c r="E532" s="4" t="str">
        <x:v>세부 검색어</x:v>
      </x:c>
      <x:c r="F532" s="4" t="n">
        <x:v>470</x:v>
      </x:c>
      <x:c r="G532" s="4" t="n">
        <x:v>4670</x:v>
      </x:c>
      <x:c r="H532" s="13" t="n">
        <x:v>470</x:v>
      </x:c>
      <x:c r="I532" s="13" t="n">
        <x:v>470</x:v>
      </x:c>
      <x:c r="J532" s="13" t="n">
        <x:v>4670</x:v>
      </x:c>
      <x:c r="K532" s="13" t="n">
        <x:v>4670</x:v>
      </x:c>
      <x:c r="L532" s="13" t="n">
        <x:f>H532+J532</x:f>
        <x:v>5140</x:v>
      </x:c>
      <x:c r="M532" s="13" t="n">
        <x:f>I532+K532</x:f>
        <x:v>5140</x:v>
      </x:c>
      <x:c r="N532" s="13" t="n">
        <x:v>10462</x:v>
      </x:c>
      <x:c r="O532" s="13" t="n">
        <x:v>389</x:v>
      </x:c>
      <x:c r="P532" s="4" t="str">
        <x:v>수집결과 내 집계</x:v>
      </x:c>
      <x:c r="Q532" s="15" t="n">
        <x:v>46269.34447769676</x:v>
      </x:c>
      <x:c r="R532" s="15" t="n">
        <x:v>46269.35410672454</x:v>
      </x:c>
      <x:c r="S532" s="4" t="str">
        <x:v>https://naver.github.io/searchad-apidoc/</x:v>
      </x:c>
      <x:c r="T532" s="4" t="str">
        <x:v>https://developers.naver.com/docs/serviceapi/search/blog/blog.md</x:v>
      </x:c>
      <x:c r="U532" s="4" t="str">
        <x:v>2026-08-05~2026-09-03</x:v>
      </x:c>
      <x:c r="V532" s="4" t="str"/>
    </x:row>
    <x:row r="533" ht="25" customHeight="1">
      <x:c r="A533" s="4" t="str">
        <x:v>K0529</x:v>
      </x:c>
      <x:c r="B533" s="4" t="str">
        <x:v>자동차·IT·테크</x:v>
      </x:c>
      <x:c r="C533" s="4" t="n">
        <x:v>29</x:v>
      </x:c>
      <x:c r="D533" s="4" t="str">
        <x:v>타이어종류</x:v>
      </x:c>
      <x:c r="E533" s="4" t="str">
        <x:v>세부 검색어</x:v>
      </x:c>
      <x:c r="F533" s="4" t="n">
        <x:v>610</x:v>
      </x:c>
      <x:c r="G533" s="4" t="n">
        <x:v>4180</x:v>
      </x:c>
      <x:c r="H533" s="13" t="n">
        <x:v>610</x:v>
      </x:c>
      <x:c r="I533" s="13" t="n">
        <x:v>610</x:v>
      </x:c>
      <x:c r="J533" s="13" t="n">
        <x:v>4180</x:v>
      </x:c>
      <x:c r="K533" s="13" t="n">
        <x:v>4180</x:v>
      </x:c>
      <x:c r="L533" s="13" t="n">
        <x:f>H533+J533</x:f>
        <x:v>4790</x:v>
      </x:c>
      <x:c r="M533" s="13" t="n">
        <x:f>I533+K533</x:f>
        <x:v>4790</x:v>
      </x:c>
      <x:c r="N533" s="13" t="n">
        <x:v>15212</x:v>
      </x:c>
      <x:c r="O533" s="13" t="n">
        <x:v>207</x:v>
      </x:c>
      <x:c r="P533" s="4" t="str">
        <x:v>수집결과 내 집계</x:v>
      </x:c>
      <x:c r="Q533" s="15" t="n">
        <x:v>46269.344471979166</x:v>
      </x:c>
      <x:c r="R533" s="15" t="n">
        <x:v>46269.35411074074</x:v>
      </x:c>
      <x:c r="S533" s="4" t="str">
        <x:v>https://naver.github.io/searchad-apidoc/</x:v>
      </x:c>
      <x:c r="T533" s="4" t="str">
        <x:v>https://developers.naver.com/docs/serviceapi/search/blog/blog.md</x:v>
      </x:c>
      <x:c r="U533" s="4" t="str">
        <x:v>2026-08-05~2026-09-03</x:v>
      </x:c>
      <x:c r="V533" s="4" t="str"/>
    </x:row>
    <x:row r="534" ht="25" customHeight="1">
      <x:c r="A534" s="4" t="str">
        <x:v>K0530</x:v>
      </x:c>
      <x:c r="B534" s="4" t="str">
        <x:v>자동차·IT·테크</x:v>
      </x:c>
      <x:c r="C534" s="4" t="n">
        <x:v>30</x:v>
      </x:c>
      <x:c r="D534" s="4" t="str">
        <x:v>자동차밧데리교체</x:v>
      </x:c>
      <x:c r="E534" s="4" t="str">
        <x:v>세부 검색어</x:v>
      </x:c>
      <x:c r="F534" s="4" t="n">
        <x:v>330</x:v>
      </x:c>
      <x:c r="G534" s="4" t="n">
        <x:v>4380</x:v>
      </x:c>
      <x:c r="H534" s="13" t="n">
        <x:v>330</x:v>
      </x:c>
      <x:c r="I534" s="13" t="n">
        <x:v>330</x:v>
      </x:c>
      <x:c r="J534" s="13" t="n">
        <x:v>4380</x:v>
      </x:c>
      <x:c r="K534" s="13" t="n">
        <x:v>4380</x:v>
      </x:c>
      <x:c r="L534" s="13" t="n">
        <x:f>H534+J534</x:f>
        <x:v>4710</x:v>
      </x:c>
      <x:c r="M534" s="13" t="n">
        <x:f>I534+K534</x:f>
        <x:v>4710</x:v>
      </x:c>
      <x:c r="N534" s="13" t="n">
        <x:v>122803</x:v>
      </x:c>
      <x:c r="O534" s="13" t="n">
        <x:v>842</x:v>
      </x:c>
      <x:c r="P534" s="4" t="str">
        <x:v>수집결과 내 집계</x:v>
      </x:c>
      <x:c r="Q534" s="15" t="n">
        <x:v>46269.344471979166</x:v>
      </x:c>
      <x:c r="R534" s="15" t="n">
        <x:v>46269.354165</x:v>
      </x:c>
      <x:c r="S534" s="4" t="str">
        <x:v>https://naver.github.io/searchad-apidoc/</x:v>
      </x:c>
      <x:c r="T534" s="4" t="str">
        <x:v>https://developers.naver.com/docs/serviceapi/search/blog/blog.md</x:v>
      </x:c>
      <x:c r="U534" s="4" t="str">
        <x:v>2026-08-05~2026-09-03</x:v>
      </x:c>
      <x:c r="V534" s="4" t="str"/>
    </x:row>
    <x:row r="535" ht="25" customHeight="1">
      <x:c r="A535" s="4" t="str">
        <x:v>K0531</x:v>
      </x:c>
      <x:c r="B535" s="4" t="str">
        <x:v>자동차·IT·테크</x:v>
      </x:c>
      <x:c r="C535" s="4" t="n">
        <x:v>31</x:v>
      </x:c>
      <x:c r="D535" s="4" t="str">
        <x:v>자동차정기검사비용</x:v>
      </x:c>
      <x:c r="E535" s="4" t="str">
        <x:v>세부 검색어</x:v>
      </x:c>
      <x:c r="F535" s="4" t="n">
        <x:v>930</x:v>
      </x:c>
      <x:c r="G535" s="4" t="n">
        <x:v>3680</x:v>
      </x:c>
      <x:c r="H535" s="13" t="n">
        <x:v>930</x:v>
      </x:c>
      <x:c r="I535" s="13" t="n">
        <x:v>930</x:v>
      </x:c>
      <x:c r="J535" s="13" t="n">
        <x:v>3680</x:v>
      </x:c>
      <x:c r="K535" s="13" t="n">
        <x:v>3680</x:v>
      </x:c>
      <x:c r="L535" s="13" t="n">
        <x:f>H535+J535</x:f>
        <x:v>4610</x:v>
      </x:c>
      <x:c r="M535" s="13" t="n">
        <x:f>I535+K535</x:f>
        <x:v>4610</x:v>
      </x:c>
      <x:c r="N535" s="13" t="n">
        <x:v>2517</x:v>
      </x:c>
      <x:c r="O535" s="13" t="n">
        <x:v>154</x:v>
      </x:c>
      <x:c r="P535" s="4" t="str">
        <x:v>수집결과 내 집계</x:v>
      </x:c>
      <x:c r="Q535" s="15" t="n">
        <x:v>46269.34447769676</x:v>
      </x:c>
      <x:c r="R535" s="15" t="n">
        <x:v>46269.35411940972</x:v>
      </x:c>
      <x:c r="S535" s="4" t="str">
        <x:v>https://naver.github.io/searchad-apidoc/</x:v>
      </x:c>
      <x:c r="T535" s="4" t="str">
        <x:v>https://developers.naver.com/docs/serviceapi/search/blog/blog.md</x:v>
      </x:c>
      <x:c r="U535" s="4" t="str">
        <x:v>2026-08-05~2026-09-03</x:v>
      </x:c>
      <x:c r="V535" s="4" t="str"/>
    </x:row>
    <x:row r="536" ht="25" customHeight="1">
      <x:c r="A536" s="4" t="str">
        <x:v>K0532</x:v>
      </x:c>
      <x:c r="B536" s="4" t="str">
        <x:v>자동차·IT·테크</x:v>
      </x:c>
      <x:c r="C536" s="4" t="n">
        <x:v>32</x:v>
      </x:c>
      <x:c r="D536" s="4" t="str">
        <x:v>전기차충전시간</x:v>
      </x:c>
      <x:c r="E536" s="4" t="str">
        <x:v>세부 검색어</x:v>
      </x:c>
      <x:c r="F536" s="4" t="n">
        <x:v>610</x:v>
      </x:c>
      <x:c r="G536" s="4" t="n">
        <x:v>3830</x:v>
      </x:c>
      <x:c r="H536" s="13" t="n">
        <x:v>610</x:v>
      </x:c>
      <x:c r="I536" s="13" t="n">
        <x:v>610</x:v>
      </x:c>
      <x:c r="J536" s="13" t="n">
        <x:v>3830</x:v>
      </x:c>
      <x:c r="K536" s="13" t="n">
        <x:v>3830</x:v>
      </x:c>
      <x:c r="L536" s="13" t="n">
        <x:f>H536+J536</x:f>
        <x:v>4440</x:v>
      </x:c>
      <x:c r="M536" s="13" t="n">
        <x:f>I536+K536</x:f>
        <x:v>4440</x:v>
      </x:c>
      <x:c r="N536" s="13" t="n">
        <x:v>5938</x:v>
      </x:c>
      <x:c r="O536" s="13" t="n">
        <x:v>296</x:v>
      </x:c>
      <x:c r="P536" s="4" t="str">
        <x:v>수집결과 내 집계</x:v>
      </x:c>
      <x:c r="Q536" s="15" t="n">
        <x:v>46269.34447769676</x:v>
      </x:c>
      <x:c r="R536" s="15" t="n">
        <x:v>46269.35413792824</x:v>
      </x:c>
      <x:c r="S536" s="4" t="str">
        <x:v>https://naver.github.io/searchad-apidoc/</x:v>
      </x:c>
      <x:c r="T536" s="4" t="str">
        <x:v>https://developers.naver.com/docs/serviceapi/search/blog/blog.md</x:v>
      </x:c>
      <x:c r="U536" s="4" t="str">
        <x:v>2026-08-05~2026-09-03</x:v>
      </x:c>
      <x:c r="V536" s="4" t="str"/>
    </x:row>
    <x:row r="537" ht="25" customHeight="1">
      <x:c r="A537" s="4" t="str">
        <x:v>K0533</x:v>
      </x:c>
      <x:c r="B537" s="4" t="str">
        <x:v>자동차·IT·테크</x:v>
      </x:c>
      <x:c r="C537" s="4" t="n">
        <x:v>33</x:v>
      </x:c>
      <x:c r="D537" s="4" t="str">
        <x:v>가정용전기차충전기설치</x:v>
      </x:c>
      <x:c r="E537" s="4" t="str">
        <x:v>세부 검색어</x:v>
      </x:c>
      <x:c r="F537" s="4" t="n">
        <x:v>970</x:v>
      </x:c>
      <x:c r="G537" s="4" t="n">
        <x:v>3440</x:v>
      </x:c>
      <x:c r="H537" s="13" t="n">
        <x:v>970</x:v>
      </x:c>
      <x:c r="I537" s="13" t="n">
        <x:v>970</x:v>
      </x:c>
      <x:c r="J537" s="13" t="n">
        <x:v>3440</x:v>
      </x:c>
      <x:c r="K537" s="13" t="n">
        <x:v>3440</x:v>
      </x:c>
      <x:c r="L537" s="13" t="n">
        <x:f>H537+J537</x:f>
        <x:v>4410</x:v>
      </x:c>
      <x:c r="M537" s="13" t="n">
        <x:f>I537+K537</x:f>
        <x:v>4410</x:v>
      </x:c>
      <x:c r="N537" s="13" t="n">
        <x:v>2320</x:v>
      </x:c>
      <x:c r="O537" s="13" t="n">
        <x:v>233</x:v>
      </x:c>
      <x:c r="P537" s="4" t="str">
        <x:v>수집결과 내 집계</x:v>
      </x:c>
      <x:c r="Q537" s="15" t="n">
        <x:v>46269.34447769676</x:v>
      </x:c>
      <x:c r="R537" s="15" t="n">
        <x:v>46269.354144074074</x:v>
      </x:c>
      <x:c r="S537" s="4" t="str">
        <x:v>https://naver.github.io/searchad-apidoc/</x:v>
      </x:c>
      <x:c r="T537" s="4" t="str">
        <x:v>https://developers.naver.com/docs/serviceapi/search/blog/blog.md</x:v>
      </x:c>
      <x:c r="U537" s="4" t="str">
        <x:v>2026-08-05~2026-09-03</x:v>
      </x:c>
      <x:c r="V537" s="4" t="str"/>
    </x:row>
    <x:row r="538" ht="25" customHeight="1">
      <x:c r="A538" s="4" t="str">
        <x:v>K0534</x:v>
      </x:c>
      <x:c r="B538" s="4" t="str">
        <x:v>자동차·IT·테크</x:v>
      </x:c>
      <x:c r="C538" s="4" t="n">
        <x:v>34</x:v>
      </x:c>
      <x:c r="D538" s="4" t="str">
        <x:v>타이어교체시기</x:v>
      </x:c>
      <x:c r="E538" s="4" t="str">
        <x:v>세부 검색어</x:v>
      </x:c>
      <x:c r="F538" s="4" t="n">
        <x:v>690</x:v>
      </x:c>
      <x:c r="G538" s="4" t="n">
        <x:v>3580</x:v>
      </x:c>
      <x:c r="H538" s="13" t="n">
        <x:v>690</x:v>
      </x:c>
      <x:c r="I538" s="13" t="n">
        <x:v>690</x:v>
      </x:c>
      <x:c r="J538" s="13" t="n">
        <x:v>3580</x:v>
      </x:c>
      <x:c r="K538" s="13" t="n">
        <x:v>3580</x:v>
      </x:c>
      <x:c r="L538" s="13" t="n">
        <x:f>H538+J538</x:f>
        <x:v>4270</x:v>
      </x:c>
      <x:c r="M538" s="13" t="n">
        <x:f>I538+K538</x:f>
        <x:v>4270</x:v>
      </x:c>
      <x:c r="N538" s="13" t="n">
        <x:v>28270</x:v>
      </x:c>
      <x:c r="O538" s="13" t="n">
        <x:v>894</x:v>
      </x:c>
      <x:c r="P538" s="4" t="str">
        <x:v>수집결과 내 집계</x:v>
      </x:c>
      <x:c r="Q538" s="15" t="n">
        <x:v>46269.344471979166</x:v>
      </x:c>
      <x:c r="R538" s="15" t="n">
        <x:v>46269.35419679398</x:v>
      </x:c>
      <x:c r="S538" s="4" t="str">
        <x:v>https://naver.github.io/searchad-apidoc/</x:v>
      </x:c>
      <x:c r="T538" s="4" t="str">
        <x:v>https://developers.naver.com/docs/serviceapi/search/blog/blog.md</x:v>
      </x:c>
      <x:c r="U538" s="4" t="str">
        <x:v>2026-08-05~2026-09-03</x:v>
      </x:c>
      <x:c r="V538" s="4" t="str"/>
    </x:row>
    <x:row r="539" ht="25" customHeight="1">
      <x:c r="A539" s="4" t="str">
        <x:v>K0535</x:v>
      </x:c>
      <x:c r="B539" s="4" t="str">
        <x:v>자동차·IT·테크</x:v>
      </x:c>
      <x:c r="C539" s="4" t="n">
        <x:v>35</x:v>
      </x:c>
      <x:c r="D539" s="4" t="str">
        <x:v>배터리교체</x:v>
      </x:c>
      <x:c r="E539" s="4" t="str">
        <x:v>세부 검색어</x:v>
      </x:c>
      <x:c r="F539" s="4" t="n">
        <x:v>420</x:v>
      </x:c>
      <x:c r="G539" s="4" t="n">
        <x:v>3800</x:v>
      </x:c>
      <x:c r="H539" s="13" t="n">
        <x:v>420</x:v>
      </x:c>
      <x:c r="I539" s="13" t="n">
        <x:v>420</x:v>
      </x:c>
      <x:c r="J539" s="13" t="n">
        <x:v>3800</x:v>
      </x:c>
      <x:c r="K539" s="13" t="n">
        <x:v>3800</x:v>
      </x:c>
      <x:c r="L539" s="13" t="n">
        <x:f>H539+J539</x:f>
        <x:v>4220</x:v>
      </x:c>
      <x:c r="M539" s="13" t="n">
        <x:f>I539+K539</x:f>
        <x:v>4220</x:v>
      </x:c>
      <x:c r="N539" s="13" t="n">
        <x:v>566637</x:v>
      </x:c>
      <x:c r="O539" s="13" t="n">
        <x:v>886</x:v>
      </x:c>
      <x:c r="P539" s="4" t="str">
        <x:v>이상(하한)</x:v>
      </x:c>
      <x:c r="Q539" s="15" t="n">
        <x:v>46269.344471979166</x:v>
      </x:c>
      <x:c r="R539" s="15" t="n">
        <x:v>46269.35423671296</x:v>
      </x:c>
      <x:c r="S539" s="4" t="str">
        <x:v>https://naver.github.io/searchad-apidoc/</x:v>
      </x:c>
      <x:c r="T539" s="4" t="str">
        <x:v>https://developers.naver.com/docs/serviceapi/search/blog/blog.md</x:v>
      </x:c>
      <x:c r="U539" s="4" t="str">
        <x:v>2026-08-05~2026-09-03</x:v>
      </x:c>
      <x:c r="V539" s="4" t="str"/>
    </x:row>
    <x:row r="540" ht="25" customHeight="1">
      <x:c r="A540" s="4" t="str">
        <x:v>K0536</x:v>
      </x:c>
      <x:c r="B540" s="4" t="str">
        <x:v>자동차·IT·테크</x:v>
      </x:c>
      <x:c r="C540" s="4" t="n">
        <x:v>36</x:v>
      </x:c>
      <x:c r="D540" s="4" t="str">
        <x:v>타이어위치교환비용</x:v>
      </x:c>
      <x:c r="E540" s="4" t="str">
        <x:v>세부 검색어</x:v>
      </x:c>
      <x:c r="F540" s="4" t="n">
        <x:v>630</x:v>
      </x:c>
      <x:c r="G540" s="4" t="n">
        <x:v>3570</x:v>
      </x:c>
      <x:c r="H540" s="13" t="n">
        <x:v>630</x:v>
      </x:c>
      <x:c r="I540" s="13" t="n">
        <x:v>630</x:v>
      </x:c>
      <x:c r="J540" s="13" t="n">
        <x:v>3570</x:v>
      </x:c>
      <x:c r="K540" s="13" t="n">
        <x:v>3570</x:v>
      </x:c>
      <x:c r="L540" s="13" t="n">
        <x:f>H540+J540</x:f>
        <x:v>4200</x:v>
      </x:c>
      <x:c r="M540" s="13" t="n">
        <x:f>I540+K540</x:f>
        <x:v>4200</x:v>
      </x:c>
      <x:c r="N540" s="13" t="n">
        <x:v>431</x:v>
      </x:c>
      <x:c r="O540" s="13" t="n">
        <x:v>31</x:v>
      </x:c>
      <x:c r="P540" s="4" t="str">
        <x:v>수집결과 내 집계</x:v>
      </x:c>
      <x:c r="Q540" s="15" t="n">
        <x:v>46269.344466076385</x:v>
      </x:c>
      <x:c r="R540" s="15" t="n">
        <x:v>46269.35416988426</x:v>
      </x:c>
      <x:c r="S540" s="4" t="str">
        <x:v>https://naver.github.io/searchad-apidoc/</x:v>
      </x:c>
      <x:c r="T540" s="4" t="str">
        <x:v>https://developers.naver.com/docs/serviceapi/search/blog/blog.md</x:v>
      </x:c>
      <x:c r="U540" s="4" t="str">
        <x:v>2026-08-05~2026-09-03</x:v>
      </x:c>
      <x:c r="V540" s="4" t="str"/>
    </x:row>
    <x:row r="541" ht="25" customHeight="1">
      <x:c r="A541" s="4" t="str">
        <x:v>K0537</x:v>
      </x:c>
      <x:c r="B541" s="4" t="str">
        <x:v>자동차·IT·테크</x:v>
      </x:c>
      <x:c r="C541" s="4" t="n">
        <x:v>37</x:v>
      </x:c>
      <x:c r="D541" s="4" t="str">
        <x:v>타이어위치교환주기</x:v>
      </x:c>
      <x:c r="E541" s="4" t="str">
        <x:v>세부 검색어</x:v>
      </x:c>
      <x:c r="F541" s="4" t="n">
        <x:v>600</x:v>
      </x:c>
      <x:c r="G541" s="4" t="n">
        <x:v>3600</x:v>
      </x:c>
      <x:c r="H541" s="13" t="n">
        <x:v>600</x:v>
      </x:c>
      <x:c r="I541" s="13" t="n">
        <x:v>600</x:v>
      </x:c>
      <x:c r="J541" s="13" t="n">
        <x:v>3600</x:v>
      </x:c>
      <x:c r="K541" s="13" t="n">
        <x:v>3600</x:v>
      </x:c>
      <x:c r="L541" s="13" t="n">
        <x:f>H541+J541</x:f>
        <x:v>4200</x:v>
      </x:c>
      <x:c r="M541" s="13" t="n">
        <x:f>I541+K541</x:f>
        <x:v>4200</x:v>
      </x:c>
      <x:c r="N541" s="13" t="n">
        <x:v>671</x:v>
      </x:c>
      <x:c r="O541" s="13" t="n">
        <x:v>41</x:v>
      </x:c>
      <x:c r="P541" s="4" t="str">
        <x:v>수집결과 내 집계</x:v>
      </x:c>
      <x:c r="Q541" s="15" t="n">
        <x:v>46269.344466076385</x:v>
      </x:c>
      <x:c r="R541" s="15" t="n">
        <x:v>46269.35417467593</x:v>
      </x:c>
      <x:c r="S541" s="4" t="str">
        <x:v>https://naver.github.io/searchad-apidoc/</x:v>
      </x:c>
      <x:c r="T541" s="4" t="str">
        <x:v>https://developers.naver.com/docs/serviceapi/search/blog/blog.md</x:v>
      </x:c>
      <x:c r="U541" s="4" t="str">
        <x:v>2026-08-05~2026-09-03</x:v>
      </x:c>
      <x:c r="V541" s="4" t="str"/>
    </x:row>
    <x:row r="542" ht="25" customHeight="1">
      <x:c r="A542" s="4" t="str">
        <x:v>K0538</x:v>
      </x:c>
      <x:c r="B542" s="4" t="str">
        <x:v>자동차·IT·테크</x:v>
      </x:c>
      <x:c r="C542" s="4" t="n">
        <x:v>38</x:v>
      </x:c>
      <x:c r="D542" s="4" t="str">
        <x:v>아이폰13미니배터리교체</x:v>
      </x:c>
      <x:c r="E542" s="4" t="str">
        <x:v>세부 검색어</x:v>
      </x:c>
      <x:c r="F542" s="4" t="n">
        <x:v>660</x:v>
      </x:c>
      <x:c r="G542" s="4" t="n">
        <x:v>3230</x:v>
      </x:c>
      <x:c r="H542" s="13" t="n">
        <x:v>660</x:v>
      </x:c>
      <x:c r="I542" s="13" t="n">
        <x:v>660</x:v>
      </x:c>
      <x:c r="J542" s="13" t="n">
        <x:v>3230</x:v>
      </x:c>
      <x:c r="K542" s="13" t="n">
        <x:v>3230</x:v>
      </x:c>
      <x:c r="L542" s="13" t="n">
        <x:f>H542+J542</x:f>
        <x:v>3890</x:v>
      </x:c>
      <x:c r="M542" s="13" t="n">
        <x:f>I542+K542</x:f>
        <x:v>3890</x:v>
      </x:c>
      <x:c r="N542" s="13" t="n">
        <x:v>1107</x:v>
      </x:c>
      <x:c r="O542" s="13" t="n">
        <x:v>55</x:v>
      </x:c>
      <x:c r="P542" s="4" t="str">
        <x:v>수집결과 내 집계</x:v>
      </x:c>
      <x:c r="Q542" s="15" t="n">
        <x:v>46269.34448298611</x:v>
      </x:c>
      <x:c r="R542" s="15" t="n">
        <x:v>46269.35417976852</x:v>
      </x:c>
      <x:c r="S542" s="4" t="str">
        <x:v>https://naver.github.io/searchad-apidoc/</x:v>
      </x:c>
      <x:c r="T542" s="4" t="str">
        <x:v>https://developers.naver.com/docs/serviceapi/search/blog/blog.md</x:v>
      </x:c>
      <x:c r="U542" s="4" t="str">
        <x:v>2026-08-05~2026-09-03</x:v>
      </x:c>
      <x:c r="V542" s="4" t="str"/>
    </x:row>
    <x:row r="543" ht="25" customHeight="1">
      <x:c r="A543" s="4" t="str">
        <x:v>K0539</x:v>
      </x:c>
      <x:c r="B543" s="4" t="str">
        <x:v>자동차·IT·테크</x:v>
      </x:c>
      <x:c r="C543" s="4" t="n">
        <x:v>39</x:v>
      </x:c>
      <x:c r="D543" s="4" t="str">
        <x:v>자동차정기검사예약</x:v>
      </x:c>
      <x:c r="E543" s="4" t="str">
        <x:v>도구·신청 혼합형</x:v>
      </x:c>
      <x:c r="F543" s="4" t="n">
        <x:v>1420</x:v>
      </x:c>
      <x:c r="G543" s="4" t="n">
        <x:v>2420</x:v>
      </x:c>
      <x:c r="H543" s="13" t="n">
        <x:v>1420</x:v>
      </x:c>
      <x:c r="I543" s="13" t="n">
        <x:v>1420</x:v>
      </x:c>
      <x:c r="J543" s="13" t="n">
        <x:v>2420</x:v>
      </x:c>
      <x:c r="K543" s="13" t="n">
        <x:v>2420</x:v>
      </x:c>
      <x:c r="L543" s="13" t="n">
        <x:f>H543+J543</x:f>
        <x:v>3840</x:v>
      </x:c>
      <x:c r="M543" s="13" t="n">
        <x:f>I543+K543</x:f>
        <x:v>3840</x:v>
      </x:c>
      <x:c r="N543" s="13" t="n">
        <x:v>4778</x:v>
      </x:c>
      <x:c r="O543" s="13" t="n">
        <x:v>238</x:v>
      </x:c>
      <x:c r="P543" s="4" t="str">
        <x:v>수집결과 내 집계</x:v>
      </x:c>
      <x:c r="Q543" s="15" t="n">
        <x:v>46269.34447769676</x:v>
      </x:c>
      <x:c r="R543" s="15" t="n">
        <x:v>46269.35419359954</x:v>
      </x:c>
      <x:c r="S543" s="4" t="str">
        <x:v>https://naver.github.io/searchad-apidoc/</x:v>
      </x:c>
      <x:c r="T543" s="4" t="str">
        <x:v>https://developers.naver.com/docs/serviceapi/search/blog/blog.md</x:v>
      </x:c>
      <x:c r="U543" s="4" t="str">
        <x:v>2026-08-05~2026-09-03</x:v>
      </x:c>
      <x:c r="V543" s="4" t="str"/>
    </x:row>
    <x:row r="544" ht="25" customHeight="1">
      <x:c r="A544" s="4" t="str">
        <x:v>K0540</x:v>
      </x:c>
      <x:c r="B544" s="4" t="str">
        <x:v>자동차·IT·테크</x:v>
      </x:c>
      <x:c r="C544" s="4" t="n">
        <x:v>40</x:v>
      </x:c>
      <x:c r="D544" s="4" t="str">
        <x:v>타이어수명</x:v>
      </x:c>
      <x:c r="E544" s="4" t="str">
        <x:v>세부 검색어</x:v>
      </x:c>
      <x:c r="F544" s="4" t="n">
        <x:v>640</x:v>
      </x:c>
      <x:c r="G544" s="4" t="n">
        <x:v>3170</x:v>
      </x:c>
      <x:c r="H544" s="13" t="n">
        <x:v>640</x:v>
      </x:c>
      <x:c r="I544" s="13" t="n">
        <x:v>640</x:v>
      </x:c>
      <x:c r="J544" s="13" t="n">
        <x:v>3170</x:v>
      </x:c>
      <x:c r="K544" s="13" t="n">
        <x:v>3170</x:v>
      </x:c>
      <x:c r="L544" s="13" t="n">
        <x:f>H544+J544</x:f>
        <x:v>3810</x:v>
      </x:c>
      <x:c r="M544" s="13" t="n">
        <x:f>I544+K544</x:f>
        <x:v>3810</x:v>
      </x:c>
      <x:c r="N544" s="13" t="n">
        <x:v>17864</x:v>
      </x:c>
      <x:c r="O544" s="13" t="n">
        <x:v>373</x:v>
      </x:c>
      <x:c r="P544" s="4" t="str">
        <x:v>수집결과 내 집계</x:v>
      </x:c>
      <x:c r="Q544" s="15" t="n">
        <x:v>46269.344471979166</x:v>
      </x:c>
      <x:c r="R544" s="15" t="n">
        <x:v>46269.35421229167</x:v>
      </x:c>
      <x:c r="S544" s="4" t="str">
        <x:v>https://naver.github.io/searchad-apidoc/</x:v>
      </x:c>
      <x:c r="T544" s="4" t="str">
        <x:v>https://developers.naver.com/docs/serviceapi/search/blog/blog.md</x:v>
      </x:c>
      <x:c r="U544" s="4" t="str">
        <x:v>2026-08-05~2026-09-03</x:v>
      </x:c>
      <x:c r="V544" s="4" t="str"/>
    </x:row>
    <x:row r="545" ht="25" customHeight="1">
      <x:c r="A545" s="4" t="str">
        <x:v>K0541</x:v>
      </x:c>
      <x:c r="B545" s="4" t="str">
        <x:v>자동차·IT·테크</x:v>
      </x:c>
      <x:c r="C545" s="4" t="n">
        <x:v>41</x:v>
      </x:c>
      <x:c r="D545" s="4" t="str">
        <x:v>자동차배터리교체비용</x:v>
      </x:c>
      <x:c r="E545" s="4" t="str">
        <x:v>세부 검색어</x:v>
      </x:c>
      <x:c r="F545" s="4" t="n">
        <x:v>360</x:v>
      </x:c>
      <x:c r="G545" s="4" t="n">
        <x:v>3150</x:v>
      </x:c>
      <x:c r="H545" s="13" t="n">
        <x:v>360</x:v>
      </x:c>
      <x:c r="I545" s="13" t="n">
        <x:v>360</x:v>
      </x:c>
      <x:c r="J545" s="13" t="n">
        <x:v>3150</x:v>
      </x:c>
      <x:c r="K545" s="13" t="n">
        <x:v>3150</x:v>
      </x:c>
      <x:c r="L545" s="13" t="n">
        <x:f>H545+J545</x:f>
        <x:v>3510</x:v>
      </x:c>
      <x:c r="M545" s="13" t="n">
        <x:f>I545+K545</x:f>
        <x:v>3510</x:v>
      </x:c>
      <x:c r="N545" s="13" t="n">
        <x:v>4498</x:v>
      </x:c>
      <x:c r="O545" s="13" t="n">
        <x:v>126</x:v>
      </x:c>
      <x:c r="P545" s="4" t="str">
        <x:v>수집결과 내 집계</x:v>
      </x:c>
      <x:c r="Q545" s="15" t="n">
        <x:v>46269.344471979166</x:v>
      </x:c>
      <x:c r="R545" s="15" t="n">
        <x:v>46269.35420582176</x:v>
      </x:c>
      <x:c r="S545" s="4" t="str">
        <x:v>https://naver.github.io/searchad-apidoc/</x:v>
      </x:c>
      <x:c r="T545" s="4" t="str">
        <x:v>https://developers.naver.com/docs/serviceapi/search/blog/blog.md</x:v>
      </x:c>
      <x:c r="U545" s="4" t="str">
        <x:v>2026-08-05~2026-09-03</x:v>
      </x:c>
      <x:c r="V545" s="4" t="str"/>
    </x:row>
    <x:row r="546" ht="25" customHeight="1">
      <x:c r="A546" s="4" t="str">
        <x:v>K0542</x:v>
      </x:c>
      <x:c r="B546" s="4" t="str">
        <x:v>자동차·IT·테크</x:v>
      </x:c>
      <x:c r="C546" s="4" t="n">
        <x:v>42</x:v>
      </x:c>
      <x:c r="D546" s="4" t="str">
        <x:v>자동차검사유효기간</x:v>
      </x:c>
      <x:c r="E546" s="4" t="str">
        <x:v>세부 검색어</x:v>
      </x:c>
      <x:c r="F546" s="4" t="n">
        <x:v>830</x:v>
      </x:c>
      <x:c r="G546" s="4" t="n">
        <x:v>2620</x:v>
      </x:c>
      <x:c r="H546" s="13" t="n">
        <x:v>830</x:v>
      </x:c>
      <x:c r="I546" s="13" t="n">
        <x:v>830</x:v>
      </x:c>
      <x:c r="J546" s="13" t="n">
        <x:v>2620</x:v>
      </x:c>
      <x:c r="K546" s="13" t="n">
        <x:v>2620</x:v>
      </x:c>
      <x:c r="L546" s="13" t="n">
        <x:f>H546+J546</x:f>
        <x:v>3450</x:v>
      </x:c>
      <x:c r="M546" s="13" t="n">
        <x:f>I546+K546</x:f>
        <x:v>3450</x:v>
      </x:c>
      <x:c r="N546" s="13" t="n">
        <x:v>2202</x:v>
      </x:c>
      <x:c r="O546" s="13" t="n">
        <x:v>188</x:v>
      </x:c>
      <x:c r="P546" s="4" t="str">
        <x:v>수집결과 내 집계</x:v>
      </x:c>
      <x:c r="Q546" s="15" t="n">
        <x:v>46269.34447769676</x:v>
      </x:c>
      <x:c r="R546" s="15" t="n">
        <x:v>46269.35421810185</x:v>
      </x:c>
      <x:c r="S546" s="4" t="str">
        <x:v>https://naver.github.io/searchad-apidoc/</x:v>
      </x:c>
      <x:c r="T546" s="4" t="str">
        <x:v>https://developers.naver.com/docs/serviceapi/search/blog/blog.md</x:v>
      </x:c>
      <x:c r="U546" s="4" t="str">
        <x:v>2026-08-05~2026-09-03</x:v>
      </x:c>
      <x:c r="V546" s="4" t="str"/>
    </x:row>
    <x:row r="547" ht="25" customHeight="1">
      <x:c r="A547" s="4" t="str">
        <x:v>K0543</x:v>
      </x:c>
      <x:c r="B547" s="4" t="str">
        <x:v>자동차·IT·테크</x:v>
      </x:c>
      <x:c r="C547" s="4" t="n">
        <x:v>43</x:v>
      </x:c>
      <x:c r="D547" s="4" t="str">
        <x:v>컴퓨터와이파이연결</x:v>
      </x:c>
      <x:c r="E547" s="4" t="str">
        <x:v>세부 검색어</x:v>
      </x:c>
      <x:c r="F547" s="4" t="n">
        <x:v>490</x:v>
      </x:c>
      <x:c r="G547" s="4" t="n">
        <x:v>2740</x:v>
      </x:c>
      <x:c r="H547" s="13" t="n">
        <x:v>490</x:v>
      </x:c>
      <x:c r="I547" s="13" t="n">
        <x:v>490</x:v>
      </x:c>
      <x:c r="J547" s="13" t="n">
        <x:v>2740</x:v>
      </x:c>
      <x:c r="K547" s="13" t="n">
        <x:v>2740</x:v>
      </x:c>
      <x:c r="L547" s="13" t="n">
        <x:f>H547+J547</x:f>
        <x:v>3230</x:v>
      </x:c>
      <x:c r="M547" s="13" t="n">
        <x:f>I547+K547</x:f>
        <x:v>3230</x:v>
      </x:c>
      <x:c r="N547" s="13" t="n">
        <x:v>2244</x:v>
      </x:c>
      <x:c r="O547" s="13" t="n">
        <x:v>74</x:v>
      </x:c>
      <x:c r="P547" s="4" t="str">
        <x:v>수집결과 내 집계</x:v>
      </x:c>
      <x:c r="Q547" s="15" t="n">
        <x:v>46269.34448298611</x:v>
      </x:c>
      <x:c r="R547" s="15" t="n">
        <x:v>46269.35421711805</x:v>
      </x:c>
      <x:c r="S547" s="4" t="str">
        <x:v>https://naver.github.io/searchad-apidoc/</x:v>
      </x:c>
      <x:c r="T547" s="4" t="str">
        <x:v>https://developers.naver.com/docs/serviceapi/search/blog/blog.md</x:v>
      </x:c>
      <x:c r="U547" s="4" t="str">
        <x:v>2026-08-05~2026-09-03</x:v>
      </x:c>
      <x:c r="V547" s="4" t="str"/>
    </x:row>
    <x:row r="548" ht="25" customHeight="1">
      <x:c r="A548" s="4" t="str">
        <x:v>K0544</x:v>
      </x:c>
      <x:c r="B548" s="4" t="str">
        <x:v>자동차·IT·테크</x:v>
      </x:c>
      <x:c r="C548" s="4" t="n">
        <x:v>44</x:v>
      </x:c>
      <x:c r="D548" s="4" t="str">
        <x:v>아이폰14프로배터리교체</x:v>
      </x:c>
      <x:c r="E548" s="4" t="str">
        <x:v>세부 검색어</x:v>
      </x:c>
      <x:c r="F548" s="4" t="n">
        <x:v>480</x:v>
      </x:c>
      <x:c r="G548" s="4" t="n">
        <x:v>2600</x:v>
      </x:c>
      <x:c r="H548" s="13" t="n">
        <x:v>480</x:v>
      </x:c>
      <x:c r="I548" s="13" t="n">
        <x:v>480</x:v>
      </x:c>
      <x:c r="J548" s="13" t="n">
        <x:v>2600</x:v>
      </x:c>
      <x:c r="K548" s="13" t="n">
        <x:v>2600</x:v>
      </x:c>
      <x:c r="L548" s="13" t="n">
        <x:f>H548+J548</x:f>
        <x:v>3080</x:v>
      </x:c>
      <x:c r="M548" s="13" t="n">
        <x:f>I548+K548</x:f>
        <x:v>3080</x:v>
      </x:c>
      <x:c r="N548" s="13" t="n">
        <x:v>966</x:v>
      </x:c>
      <x:c r="O548" s="13" t="n">
        <x:v>76</x:v>
      </x:c>
      <x:c r="P548" s="4" t="str">
        <x:v>수집결과 내 집계</x:v>
      </x:c>
      <x:c r="Q548" s="15" t="n">
        <x:v>46269.34448298611</x:v>
      </x:c>
      <x:c r="R548" s="15" t="n">
        <x:v>46269.354222141206</x:v>
      </x:c>
      <x:c r="S548" s="4" t="str">
        <x:v>https://naver.github.io/searchad-apidoc/</x:v>
      </x:c>
      <x:c r="T548" s="4" t="str">
        <x:v>https://developers.naver.com/docs/serviceapi/search/blog/blog.md</x:v>
      </x:c>
      <x:c r="U548" s="4" t="str">
        <x:v>2026-08-05~2026-09-03</x:v>
      </x:c>
      <x:c r="V548" s="4" t="str"/>
    </x:row>
    <x:row r="549" ht="25" customHeight="1">
      <x:c r="A549" s="4" t="str">
        <x:v>K0545</x:v>
      </x:c>
      <x:c r="B549" s="4" t="str">
        <x:v>자동차·IT·테크</x:v>
      </x:c>
      <x:c r="C549" s="4" t="n">
        <x:v>45</x:v>
      </x:c>
      <x:c r="D549" s="4" t="str">
        <x:v>엔진오일교체비용</x:v>
      </x:c>
      <x:c r="E549" s="4" t="str">
        <x:v>세부 검색어</x:v>
      </x:c>
      <x:c r="F549" s="4" t="n">
        <x:v>580</x:v>
      </x:c>
      <x:c r="G549" s="4" t="n">
        <x:v>2350</x:v>
      </x:c>
      <x:c r="H549" s="13" t="n">
        <x:v>580</x:v>
      </x:c>
      <x:c r="I549" s="13" t="n">
        <x:v>580</x:v>
      </x:c>
      <x:c r="J549" s="13" t="n">
        <x:v>2350</x:v>
      </x:c>
      <x:c r="K549" s="13" t="n">
        <x:v>2350</x:v>
      </x:c>
      <x:c r="L549" s="13" t="n">
        <x:f>H549+J549</x:f>
        <x:v>2930</x:v>
      </x:c>
      <x:c r="M549" s="13" t="n">
        <x:f>I549+K549</x:f>
        <x:v>2930</x:v>
      </x:c>
      <x:c r="N549" s="13" t="n">
        <x:v>6565</x:v>
      </x:c>
      <x:c r="O549" s="13" t="n">
        <x:v>223</x:v>
      </x:c>
      <x:c r="P549" s="4" t="str">
        <x:v>수집결과 내 집계</x:v>
      </x:c>
      <x:c r="Q549" s="15" t="n">
        <x:v>46269.344471979166</x:v>
      </x:c>
      <x:c r="R549" s="15" t="n">
        <x:v>46269.354233564816</x:v>
      </x:c>
      <x:c r="S549" s="4" t="str">
        <x:v>https://naver.github.io/searchad-apidoc/</x:v>
      </x:c>
      <x:c r="T549" s="4" t="str">
        <x:v>https://developers.naver.com/docs/serviceapi/search/blog/blog.md</x:v>
      </x:c>
      <x:c r="U549" s="4" t="str">
        <x:v>2026-08-05~2026-09-03</x:v>
      </x:c>
      <x:c r="V549" s="4" t="str"/>
    </x:row>
    <x:row r="550" ht="25" customHeight="1">
      <x:c r="A550" s="4" t="str">
        <x:v>K0546</x:v>
      </x:c>
      <x:c r="B550" s="4" t="str">
        <x:v>자동차·IT·테크</x:v>
      </x:c>
      <x:c r="C550" s="4" t="n">
        <x:v>46</x:v>
      </x:c>
      <x:c r="D550" s="4" t="str">
        <x:v>자동차점검</x:v>
      </x:c>
      <x:c r="E550" s="4" t="str">
        <x:v>세부 검색어</x:v>
      </x:c>
      <x:c r="F550" s="4" t="n">
        <x:v>690</x:v>
      </x:c>
      <x:c r="G550" s="4" t="n">
        <x:v>2140</x:v>
      </x:c>
      <x:c r="H550" s="13" t="n">
        <x:v>690</x:v>
      </x:c>
      <x:c r="I550" s="13" t="n">
        <x:v>690</x:v>
      </x:c>
      <x:c r="J550" s="13" t="n">
        <x:v>2140</x:v>
      </x:c>
      <x:c r="K550" s="13" t="n">
        <x:v>2140</x:v>
      </x:c>
      <x:c r="L550" s="13" t="n">
        <x:f>H550+J550</x:f>
        <x:v>2830</x:v>
      </x:c>
      <x:c r="M550" s="13" t="n">
        <x:f>I550+K550</x:f>
        <x:v>2830</x:v>
      </x:c>
      <x:c r="N550" s="13" t="n">
        <x:v>190052</x:v>
      </x:c>
      <x:c r="O550" s="13" t="n">
        <x:v>963</x:v>
      </x:c>
      <x:c r="P550" s="4" t="str">
        <x:v>이상(하한)</x:v>
      </x:c>
      <x:c r="Q550" s="15" t="n">
        <x:v>46269.34447769676</x:v>
      </x:c>
      <x:c r="R550" s="15" t="n">
        <x:v>46269.35430075231</x:v>
      </x:c>
      <x:c r="S550" s="4" t="str">
        <x:v>https://naver.github.io/searchad-apidoc/</x:v>
      </x:c>
      <x:c r="T550" s="4" t="str">
        <x:v>https://developers.naver.com/docs/serviceapi/search/blog/blog.md</x:v>
      </x:c>
      <x:c r="U550" s="4" t="str">
        <x:v>2026-08-05~2026-09-03</x:v>
      </x:c>
      <x:c r="V550" s="4" t="str"/>
    </x:row>
    <x:row r="551" ht="25" customHeight="1">
      <x:c r="A551" s="4" t="str">
        <x:v>K0547</x:v>
      </x:c>
      <x:c r="B551" s="4" t="str">
        <x:v>자동차·IT·테크</x:v>
      </x:c>
      <x:c r="C551" s="4" t="n">
        <x:v>47</x:v>
      </x:c>
      <x:c r="D551" s="4" t="str">
        <x:v>전기차가격</x:v>
      </x:c>
      <x:c r="E551" s="4" t="str">
        <x:v>세부 검색어</x:v>
      </x:c>
      <x:c r="F551" s="4" t="n">
        <x:v>690</x:v>
      </x:c>
      <x:c r="G551" s="4" t="n">
        <x:v>2100</x:v>
      </x:c>
      <x:c r="H551" s="13" t="n">
        <x:v>690</x:v>
      </x:c>
      <x:c r="I551" s="13" t="n">
        <x:v>690</x:v>
      </x:c>
      <x:c r="J551" s="13" t="n">
        <x:v>2100</x:v>
      </x:c>
      <x:c r="K551" s="13" t="n">
        <x:v>2100</x:v>
      </x:c>
      <x:c r="L551" s="13" t="n">
        <x:f>H551+J551</x:f>
        <x:v>2790</x:v>
      </x:c>
      <x:c r="M551" s="13" t="n">
        <x:f>I551+K551</x:f>
        <x:v>2790</x:v>
      </x:c>
      <x:c r="N551" s="13" t="n">
        <x:v>70352</x:v>
      </x:c>
      <x:c r="O551" s="13" t="n">
        <x:v>951</x:v>
      </x:c>
      <x:c r="P551" s="4" t="str">
        <x:v>이상(하한)</x:v>
      </x:c>
      <x:c r="Q551" s="15" t="n">
        <x:v>46269.344471979166</x:v>
      </x:c>
      <x:c r="R551" s="15" t="n">
        <x:v>46269.35429966435</x:v>
      </x:c>
      <x:c r="S551" s="4" t="str">
        <x:v>https://naver.github.io/searchad-apidoc/</x:v>
      </x:c>
      <x:c r="T551" s="4" t="str">
        <x:v>https://developers.naver.com/docs/serviceapi/search/blog/blog.md</x:v>
      </x:c>
      <x:c r="U551" s="4" t="str">
        <x:v>2026-08-05~2026-09-03</x:v>
      </x:c>
      <x:c r="V551" s="4" t="str"/>
    </x:row>
    <x:row r="552" ht="25" customHeight="1">
      <x:c r="A552" s="4" t="str">
        <x:v>K0548</x:v>
      </x:c>
      <x:c r="B552" s="4" t="str">
        <x:v>자동차·IT·테크</x:v>
      </x:c>
      <x:c r="C552" s="4" t="n">
        <x:v>48</x:v>
      </x:c>
      <x:c r="D552" s="4" t="str">
        <x:v>자동차에어컨냄새</x:v>
      </x:c>
      <x:c r="E552" s="4" t="str">
        <x:v>세부 검색어</x:v>
      </x:c>
      <x:c r="F552" s="4" t="n">
        <x:v>320</x:v>
      </x:c>
      <x:c r="G552" s="4" t="n">
        <x:v>2330</x:v>
      </x:c>
      <x:c r="H552" s="13" t="n">
        <x:v>320</x:v>
      </x:c>
      <x:c r="I552" s="13" t="n">
        <x:v>320</x:v>
      </x:c>
      <x:c r="J552" s="13" t="n">
        <x:v>2330</x:v>
      </x:c>
      <x:c r="K552" s="13" t="n">
        <x:v>2330</x:v>
      </x:c>
      <x:c r="L552" s="13" t="n">
        <x:f>H552+J552</x:f>
        <x:v>2650</x:v>
      </x:c>
      <x:c r="M552" s="13" t="n">
        <x:f>I552+K552</x:f>
        <x:v>2650</x:v>
      </x:c>
      <x:c r="N552" s="13" t="n">
        <x:v>35632</x:v>
      </x:c>
      <x:c r="O552" s="13" t="n">
        <x:v>993</x:v>
      </x:c>
      <x:c r="P552" s="4" t="str">
        <x:v>이상(하한)</x:v>
      </x:c>
      <x:c r="Q552" s="15" t="n">
        <x:v>46269.34447769676</x:v>
      </x:c>
      <x:c r="R552" s="15" t="n">
        <x:v>46269.35430341435</x:v>
      </x:c>
      <x:c r="S552" s="4" t="str">
        <x:v>https://naver.github.io/searchad-apidoc/</x:v>
      </x:c>
      <x:c r="T552" s="4" t="str">
        <x:v>https://developers.naver.com/docs/serviceapi/search/blog/blog.md</x:v>
      </x:c>
      <x:c r="U552" s="4" t="str">
        <x:v>2026-08-05~2026-09-03</x:v>
      </x:c>
      <x:c r="V552" s="4" t="str"/>
    </x:row>
    <x:row r="553" ht="25" customHeight="1">
      <x:c r="A553" s="4" t="str">
        <x:v>K0549</x:v>
      </x:c>
      <x:c r="B553" s="4" t="str">
        <x:v>자동차·IT·테크</x:v>
      </x:c>
      <x:c r="C553" s="4" t="n">
        <x:v>49</x:v>
      </x:c>
      <x:c r="D553" s="4" t="str">
        <x:v>와이파이속도</x:v>
      </x:c>
      <x:c r="E553" s="4" t="str">
        <x:v>세부 검색어</x:v>
      </x:c>
      <x:c r="F553" s="4" t="n">
        <x:v>510</x:v>
      </x:c>
      <x:c r="G553" s="4" t="n">
        <x:v>1810</x:v>
      </x:c>
      <x:c r="H553" s="13" t="n">
        <x:v>510</x:v>
      </x:c>
      <x:c r="I553" s="13" t="n">
        <x:v>510</x:v>
      </x:c>
      <x:c r="J553" s="13" t="n">
        <x:v>1810</x:v>
      </x:c>
      <x:c r="K553" s="13" t="n">
        <x:v>1810</x:v>
      </x:c>
      <x:c r="L553" s="13" t="n">
        <x:f>H553+J553</x:f>
        <x:v>2320</x:v>
      </x:c>
      <x:c r="M553" s="13" t="n">
        <x:f>I553+K553</x:f>
        <x:v>2320</x:v>
      </x:c>
      <x:c r="N553" s="13" t="n">
        <x:v>30642</x:v>
      </x:c>
      <x:c r="O553" s="13" t="n">
        <x:v>984</x:v>
      </x:c>
      <x:c r="P553" s="4" t="str">
        <x:v>이상(하한)</x:v>
      </x:c>
      <x:c r="Q553" s="15" t="n">
        <x:v>46269.34448298611</x:v>
      </x:c>
      <x:c r="R553" s="15" t="n">
        <x:v>46269.354358449076</x:v>
      </x:c>
      <x:c r="S553" s="4" t="str">
        <x:v>https://naver.github.io/searchad-apidoc/</x:v>
      </x:c>
      <x:c r="T553" s="4" t="str">
        <x:v>https://developers.naver.com/docs/serviceapi/search/blog/blog.md</x:v>
      </x:c>
      <x:c r="U553" s="4" t="str">
        <x:v>2026-08-05~2026-09-03</x:v>
      </x:c>
      <x:c r="V553" s="4" t="str"/>
    </x:row>
    <x:row r="554" ht="25" customHeight="1">
      <x:c r="A554" s="4" t="str">
        <x:v>K0550</x:v>
      </x:c>
      <x:c r="B554" s="4" t="str">
        <x:v>자동차·IT·테크</x:v>
      </x:c>
      <x:c r="C554" s="4" t="n">
        <x:v>50</x:v>
      </x:c>
      <x:c r="D554" s="4" t="str">
        <x:v>자동차배터리교체주기</x:v>
      </x:c>
      <x:c r="E554" s="4" t="str">
        <x:v>세부 검색어</x:v>
      </x:c>
      <x:c r="F554" s="4" t="n">
        <x:v>380</x:v>
      </x:c>
      <x:c r="G554" s="4" t="n">
        <x:v>1930</x:v>
      </x:c>
      <x:c r="H554" s="13" t="n">
        <x:v>380</x:v>
      </x:c>
      <x:c r="I554" s="13" t="n">
        <x:v>380</x:v>
      </x:c>
      <x:c r="J554" s="13" t="n">
        <x:v>1930</x:v>
      </x:c>
      <x:c r="K554" s="13" t="n">
        <x:v>1930</x:v>
      </x:c>
      <x:c r="L554" s="13" t="n">
        <x:f>H554+J554</x:f>
        <x:v>2310</x:v>
      </x:c>
      <x:c r="M554" s="13" t="n">
        <x:f>I554+K554</x:f>
        <x:v>2310</x:v>
      </x:c>
      <x:c r="N554" s="13" t="n">
        <x:v>1752</x:v>
      </x:c>
      <x:c r="O554" s="13" t="n">
        <x:v>93</x:v>
      </x:c>
      <x:c r="P554" s="4" t="str">
        <x:v>수집결과 내 집계</x:v>
      </x:c>
      <x:c r="Q554" s="15" t="n">
        <x:v>46269.344460914355</x:v>
      </x:c>
      <x:c r="R554" s="15" t="n">
        <x:v>46269.354308125</x:v>
      </x:c>
      <x:c r="S554" s="4" t="str">
        <x:v>https://naver.github.io/searchad-apidoc/</x:v>
      </x:c>
      <x:c r="T554" s="4" t="str">
        <x:v>https://developers.naver.com/docs/serviceapi/search/blog/blog.md</x:v>
      </x:c>
      <x:c r="U554" s="4" t="str">
        <x:v>2026-08-05~2026-09-03</x:v>
      </x:c>
      <x:c r="V554" s="4" t="str">
        <x:v>자동차 배터리 교체주기</x:v>
      </x:c>
    </x:row>
    <x:row r="555" ht="25" customHeight="1">
      <x:c r="A555" s="4" t="str">
        <x:v>K0551</x:v>
      </x:c>
      <x:c r="B555" s="4" t="str">
        <x:v>자동차·IT·테크</x:v>
      </x:c>
      <x:c r="C555" s="4" t="n">
        <x:v>51</x:v>
      </x:c>
      <x:c r="D555" s="4" t="str">
        <x:v>자동차에어컨</x:v>
      </x:c>
      <x:c r="E555" s="4" t="str">
        <x:v>세부 검색어</x:v>
      </x:c>
      <x:c r="F555" s="4" t="n">
        <x:v>220</x:v>
      </x:c>
      <x:c r="G555" s="4" t="n">
        <x:v>1990</x:v>
      </x:c>
      <x:c r="H555" s="13" t="n">
        <x:v>220</x:v>
      </x:c>
      <x:c r="I555" s="13" t="n">
        <x:v>220</x:v>
      </x:c>
      <x:c r="J555" s="13" t="n">
        <x:v>1990</x:v>
      </x:c>
      <x:c r="K555" s="13" t="n">
        <x:v>1990</x:v>
      </x:c>
      <x:c r="L555" s="13" t="n">
        <x:f>H555+J555</x:f>
        <x:v>2210</x:v>
      </x:c>
      <x:c r="M555" s="13" t="n">
        <x:f>I555+K555</x:f>
        <x:v>2210</x:v>
      </x:c>
      <x:c r="N555" s="13" t="n">
        <x:v>86064</x:v>
      </x:c>
      <x:c r="O555" s="13" t="n">
        <x:v>984</x:v>
      </x:c>
      <x:c r="P555" s="4" t="str">
        <x:v>이상(하한)</x:v>
      </x:c>
      <x:c r="Q555" s="15" t="n">
        <x:v>46269.34447769676</x:v>
      </x:c>
      <x:c r="R555" s="15" t="n">
        <x:v>46269.3543721875</x:v>
      </x:c>
      <x:c r="S555" s="4" t="str">
        <x:v>https://naver.github.io/searchad-apidoc/</x:v>
      </x:c>
      <x:c r="T555" s="4" t="str">
        <x:v>https://developers.naver.com/docs/serviceapi/search/blog/blog.md</x:v>
      </x:c>
      <x:c r="U555" s="4" t="str">
        <x:v>2026-08-05~2026-09-03</x:v>
      </x:c>
      <x:c r="V555" s="4" t="str"/>
    </x:row>
    <x:row r="556" ht="25" customHeight="1">
      <x:c r="A556" s="4" t="str">
        <x:v>K0552</x:v>
      </x:c>
      <x:c r="B556" s="4" t="str">
        <x:v>자동차·IT·테크</x:v>
      </x:c>
      <x:c r="C556" s="4" t="n">
        <x:v>52</x:v>
      </x:c>
      <x:c r="D556" s="4" t="str">
        <x:v>노트북초기화</x:v>
      </x:c>
      <x:c r="E556" s="4" t="str">
        <x:v>세부 검색어</x:v>
      </x:c>
      <x:c r="F556" s="4" t="n">
        <x:v>730</x:v>
      </x:c>
      <x:c r="G556" s="4" t="n">
        <x:v>1450</x:v>
      </x:c>
      <x:c r="H556" s="13" t="n">
        <x:v>730</x:v>
      </x:c>
      <x:c r="I556" s="13" t="n">
        <x:v>730</x:v>
      </x:c>
      <x:c r="J556" s="13" t="n">
        <x:v>1450</x:v>
      </x:c>
      <x:c r="K556" s="13" t="n">
        <x:v>1450</x:v>
      </x:c>
      <x:c r="L556" s="13" t="n">
        <x:f>H556+J556</x:f>
        <x:v>2180</x:v>
      </x:c>
      <x:c r="M556" s="13" t="n">
        <x:f>I556+K556</x:f>
        <x:v>2180</x:v>
      </x:c>
      <x:c r="N556" s="13" t="n">
        <x:v>10911</x:v>
      </x:c>
      <x:c r="O556" s="13" t="n">
        <x:v>120</x:v>
      </x:c>
      <x:c r="P556" s="4" t="str">
        <x:v>수집결과 내 집계</x:v>
      </x:c>
      <x:c r="Q556" s="15" t="n">
        <x:v>46269.34448758102</x:v>
      </x:c>
      <x:c r="R556" s="15" t="n">
        <x:v>46269.35433318287</x:v>
      </x:c>
      <x:c r="S556" s="4" t="str">
        <x:v>https://naver.github.io/searchad-apidoc/</x:v>
      </x:c>
      <x:c r="T556" s="4" t="str">
        <x:v>https://developers.naver.com/docs/serviceapi/search/blog/blog.md</x:v>
      </x:c>
      <x:c r="U556" s="4" t="str">
        <x:v>2026-08-05~2026-09-03</x:v>
      </x:c>
      <x:c r="V556" s="4" t="str"/>
    </x:row>
    <x:row r="557" ht="25" customHeight="1">
      <x:c r="A557" s="4" t="str">
        <x:v>K0553</x:v>
      </x:c>
      <x:c r="B557" s="4" t="str">
        <x:v>자동차·IT·테크</x:v>
      </x:c>
      <x:c r="C557" s="4" t="n">
        <x:v>53</x:v>
      </x:c>
      <x:c r="D557" s="4" t="str">
        <x:v>타이어규격보는법</x:v>
      </x:c>
      <x:c r="E557" s="4" t="str">
        <x:v>세부 검색어</x:v>
      </x:c>
      <x:c r="F557" s="4" t="n">
        <x:v>430</x:v>
      </x:c>
      <x:c r="G557" s="4" t="n">
        <x:v>1720</x:v>
      </x:c>
      <x:c r="H557" s="13" t="n">
        <x:v>430</x:v>
      </x:c>
      <x:c r="I557" s="13" t="n">
        <x:v>430</x:v>
      </x:c>
      <x:c r="J557" s="13" t="n">
        <x:v>1720</x:v>
      </x:c>
      <x:c r="K557" s="13" t="n">
        <x:v>1720</x:v>
      </x:c>
      <x:c r="L557" s="13" t="n">
        <x:f>H557+J557</x:f>
        <x:v>2150</x:v>
      </x:c>
      <x:c r="M557" s="13" t="n">
        <x:f>I557+K557</x:f>
        <x:v>2150</x:v>
      </x:c>
      <x:c r="N557" s="13" t="n">
        <x:v>410</x:v>
      </x:c>
      <x:c r="O557" s="13" t="n">
        <x:v>18</x:v>
      </x:c>
      <x:c r="P557" s="4" t="str">
        <x:v>수집결과 내 집계</x:v>
      </x:c>
      <x:c r="Q557" s="15" t="n">
        <x:v>46269.344466076385</x:v>
      </x:c>
      <x:c r="R557" s="15" t="n">
        <x:v>46269.354338136574</x:v>
      </x:c>
      <x:c r="S557" s="4" t="str">
        <x:v>https://naver.github.io/searchad-apidoc/</x:v>
      </x:c>
      <x:c r="T557" s="4" t="str">
        <x:v>https://developers.naver.com/docs/serviceapi/search/blog/blog.md</x:v>
      </x:c>
      <x:c r="U557" s="4" t="str">
        <x:v>2026-08-05~2026-09-03</x:v>
      </x:c>
      <x:c r="V557" s="4" t="str"/>
    </x:row>
    <x:row r="558" ht="25" customHeight="1">
      <x:c r="A558" s="4" t="str">
        <x:v>K0554</x:v>
      </x:c>
      <x:c r="B558" s="4" t="str">
        <x:v>자동차·IT·테크</x:v>
      </x:c>
      <x:c r="C558" s="4" t="n">
        <x:v>54</x:v>
      </x:c>
      <x:c r="D558" s="4" t="str">
        <x:v>아이폰사진복구</x:v>
      </x:c>
      <x:c r="E558" s="4" t="str">
        <x:v>세부 검색어</x:v>
      </x:c>
      <x:c r="F558" s="4" t="n">
        <x:v>250</x:v>
      </x:c>
      <x:c r="G558" s="4" t="n">
        <x:v>1880</x:v>
      </x:c>
      <x:c r="H558" s="13" t="n">
        <x:v>250</x:v>
      </x:c>
      <x:c r="I558" s="13" t="n">
        <x:v>250</x:v>
      </x:c>
      <x:c r="J558" s="13" t="n">
        <x:v>1880</x:v>
      </x:c>
      <x:c r="K558" s="13" t="n">
        <x:v>1880</x:v>
      </x:c>
      <x:c r="L558" s="13" t="n">
        <x:f>H558+J558</x:f>
        <x:v>2130</x:v>
      </x:c>
      <x:c r="M558" s="13" t="n">
        <x:f>I558+K558</x:f>
        <x:v>2130</x:v>
      </x:c>
      <x:c r="N558" s="13" t="n">
        <x:v>6161</x:v>
      </x:c>
      <x:c r="O558" s="13" t="n">
        <x:v>81</x:v>
      </x:c>
      <x:c r="P558" s="4" t="str">
        <x:v>수집결과 내 집계</x:v>
      </x:c>
      <x:c r="Q558" s="15" t="n">
        <x:v>46269.34448758102</x:v>
      </x:c>
      <x:c r="R558" s="15" t="n">
        <x:v>46269.35434320602</x:v>
      </x:c>
      <x:c r="S558" s="4" t="str">
        <x:v>https://naver.github.io/searchad-apidoc/</x:v>
      </x:c>
      <x:c r="T558" s="4" t="str">
        <x:v>https://developers.naver.com/docs/serviceapi/search/blog/blog.md</x:v>
      </x:c>
      <x:c r="U558" s="4" t="str">
        <x:v>2026-08-05~2026-09-03</x:v>
      </x:c>
      <x:c r="V558" s="4" t="str"/>
    </x:row>
    <x:row r="559" ht="25" customHeight="1">
      <x:c r="A559" s="4" t="str">
        <x:v>K0555</x:v>
      </x:c>
      <x:c r="B559" s="4" t="str">
        <x:v>자동차·IT·테크</x:v>
      </x:c>
      <x:c r="C559" s="4" t="n">
        <x:v>55</x:v>
      </x:c>
      <x:c r="D559" s="4" t="str">
        <x:v>자동차에어컨수리</x:v>
      </x:c>
      <x:c r="E559" s="4" t="str">
        <x:v>세부 검색어</x:v>
      </x:c>
      <x:c r="F559" s="4" t="n">
        <x:v>250</x:v>
      </x:c>
      <x:c r="G559" s="4" t="n">
        <x:v>1820</x:v>
      </x:c>
      <x:c r="H559" s="13" t="n">
        <x:v>250</x:v>
      </x:c>
      <x:c r="I559" s="13" t="n">
        <x:v>250</x:v>
      </x:c>
      <x:c r="J559" s="13" t="n">
        <x:v>1820</x:v>
      </x:c>
      <x:c r="K559" s="13" t="n">
        <x:v>1820</x:v>
      </x:c>
      <x:c r="L559" s="13" t="n">
        <x:f>H559+J559</x:f>
        <x:v>2070</x:v>
      </x:c>
      <x:c r="M559" s="13" t="n">
        <x:f>I559+K559</x:f>
        <x:v>2070</x:v>
      </x:c>
      <x:c r="N559" s="13" t="n">
        <x:v>17993</x:v>
      </x:c>
      <x:c r="O559" s="13" t="n">
        <x:v>204</x:v>
      </x:c>
      <x:c r="P559" s="4" t="str">
        <x:v>수집결과 내 집계</x:v>
      </x:c>
      <x:c r="Q559" s="15" t="n">
        <x:v>46269.34447769676</x:v>
      </x:c>
      <x:c r="R559" s="15" t="n">
        <x:v>46269.354358171295</x:v>
      </x:c>
      <x:c r="S559" s="4" t="str">
        <x:v>https://naver.github.io/searchad-apidoc/</x:v>
      </x:c>
      <x:c r="T559" s="4" t="str">
        <x:v>https://developers.naver.com/docs/serviceapi/search/blog/blog.md</x:v>
      </x:c>
      <x:c r="U559" s="4" t="str">
        <x:v>2026-08-05~2026-09-03</x:v>
      </x:c>
      <x:c r="V559" s="4" t="str"/>
    </x:row>
    <x:row r="560" ht="25" customHeight="1">
      <x:c r="A560" s="4" t="str">
        <x:v>K0556</x:v>
      </x:c>
      <x:c r="B560" s="4" t="str">
        <x:v>자동차·IT·테크</x:v>
      </x:c>
      <x:c r="C560" s="4" t="n">
        <x:v>56</x:v>
      </x:c>
      <x:c r="D560" s="4" t="str">
        <x:v>타이어위치교환</x:v>
      </x:c>
      <x:c r="E560" s="4" t="str">
        <x:v>세부 검색어</x:v>
      </x:c>
      <x:c r="F560" s="4" t="n">
        <x:v>330</x:v>
      </x:c>
      <x:c r="G560" s="4" t="n">
        <x:v>1640</x:v>
      </x:c>
      <x:c r="H560" s="13" t="n">
        <x:v>330</x:v>
      </x:c>
      <x:c r="I560" s="13" t="n">
        <x:v>330</x:v>
      </x:c>
      <x:c r="J560" s="13" t="n">
        <x:v>1640</x:v>
      </x:c>
      <x:c r="K560" s="13" t="n">
        <x:v>1640</x:v>
      </x:c>
      <x:c r="L560" s="13" t="n">
        <x:f>H560+J560</x:f>
        <x:v>1970</x:v>
      </x:c>
      <x:c r="M560" s="13" t="n">
        <x:f>I560+K560</x:f>
        <x:v>1970</x:v>
      </x:c>
      <x:c r="N560" s="13" t="n">
        <x:v>18256</x:v>
      </x:c>
      <x:c r="O560" s="13" t="n">
        <x:v>386</x:v>
      </x:c>
      <x:c r="P560" s="4" t="str">
        <x:v>수집결과 내 집계</x:v>
      </x:c>
      <x:c r="Q560" s="15" t="n">
        <x:v>46269.344471979166</x:v>
      </x:c>
      <x:c r="R560" s="15" t="n">
        <x:v>46269.35437777778</x:v>
      </x:c>
      <x:c r="S560" s="4" t="str">
        <x:v>https://naver.github.io/searchad-apidoc/</x:v>
      </x:c>
      <x:c r="T560" s="4" t="str">
        <x:v>https://developers.naver.com/docs/serviceapi/search/blog/blog.md</x:v>
      </x:c>
      <x:c r="U560" s="4" t="str">
        <x:v>2026-08-05~2026-09-03</x:v>
      </x:c>
      <x:c r="V560" s="4" t="str"/>
    </x:row>
    <x:row r="561" ht="25" customHeight="1">
      <x:c r="A561" s="4" t="str">
        <x:v>K0557</x:v>
      </x:c>
      <x:c r="B561" s="4" t="str">
        <x:v>자동차·IT·테크</x:v>
      </x:c>
      <x:c r="C561" s="4" t="n">
        <x:v>57</x:v>
      </x:c>
      <x:c r="D561" s="4" t="str">
        <x:v>자동차타이어수명</x:v>
      </x:c>
      <x:c r="E561" s="4" t="str">
        <x:v>세부 검색어</x:v>
      </x:c>
      <x:c r="F561" s="4" t="n">
        <x:v>270</x:v>
      </x:c>
      <x:c r="G561" s="4" t="n">
        <x:v>1680</x:v>
      </x:c>
      <x:c r="H561" s="13" t="n">
        <x:v>270</x:v>
      </x:c>
      <x:c r="I561" s="13" t="n">
        <x:v>270</x:v>
      </x:c>
      <x:c r="J561" s="13" t="n">
        <x:v>1680</x:v>
      </x:c>
      <x:c r="K561" s="13" t="n">
        <x:v>1680</x:v>
      </x:c>
      <x:c r="L561" s="13" t="n">
        <x:f>H561+J561</x:f>
        <x:v>1950</x:v>
      </x:c>
      <x:c r="M561" s="13" t="n">
        <x:f>I561+K561</x:f>
        <x:v>1950</x:v>
      </x:c>
      <x:c r="N561" s="13" t="n">
        <x:v>2329</x:v>
      </x:c>
      <x:c r="O561" s="13" t="n">
        <x:v>61</x:v>
      </x:c>
      <x:c r="P561" s="4" t="str">
        <x:v>수집결과 내 집계</x:v>
      </x:c>
      <x:c r="Q561" s="15" t="n">
        <x:v>46269.344466076385</x:v>
      </x:c>
      <x:c r="R561" s="15" t="n">
        <x:v>46269.35436315972</x:v>
      </x:c>
      <x:c r="S561" s="4" t="str">
        <x:v>https://naver.github.io/searchad-apidoc/</x:v>
      </x:c>
      <x:c r="T561" s="4" t="str">
        <x:v>https://developers.naver.com/docs/serviceapi/search/blog/blog.md</x:v>
      </x:c>
      <x:c r="U561" s="4" t="str">
        <x:v>2026-08-05~2026-09-03</x:v>
      </x:c>
      <x:c r="V561" s="4" t="str"/>
    </x:row>
    <x:row r="562" ht="25" customHeight="1">
      <x:c r="A562" s="4" t="str">
        <x:v>K0558</x:v>
      </x:c>
      <x:c r="B562" s="4" t="str">
        <x:v>자동차·IT·테크</x:v>
      </x:c>
      <x:c r="C562" s="4" t="n">
        <x:v>58</x:v>
      </x:c>
      <x:c r="D562" s="4" t="str">
        <x:v>아이폰뒷면수리비용</x:v>
      </x:c>
      <x:c r="E562" s="4" t="str">
        <x:v>세부 검색어</x:v>
      </x:c>
      <x:c r="F562" s="4" t="n">
        <x:v>130</x:v>
      </x:c>
      <x:c r="G562" s="4" t="n">
        <x:v>1770</x:v>
      </x:c>
      <x:c r="H562" s="13" t="n">
        <x:v>130</x:v>
      </x:c>
      <x:c r="I562" s="13" t="n">
        <x:v>130</x:v>
      </x:c>
      <x:c r="J562" s="13" t="n">
        <x:v>1770</x:v>
      </x:c>
      <x:c r="K562" s="13" t="n">
        <x:v>1770</x:v>
      </x:c>
      <x:c r="L562" s="13" t="n">
        <x:f>H562+J562</x:f>
        <x:v>1900</x:v>
      </x:c>
      <x:c r="M562" s="13" t="n">
        <x:f>I562+K562</x:f>
        <x:v>1900</x:v>
      </x:c>
      <x:c r="N562" s="13" t="n">
        <x:v>400</x:v>
      </x:c>
      <x:c r="O562" s="13" t="n">
        <x:v>9</x:v>
      </x:c>
      <x:c r="P562" s="4" t="str">
        <x:v>수집결과 내 집계</x:v>
      </x:c>
      <x:c r="Q562" s="15" t="n">
        <x:v>46269.34448298611</x:v>
      </x:c>
      <x:c r="R562" s="15" t="n">
        <x:v>46269.354377592594</x:v>
      </x:c>
      <x:c r="S562" s="4" t="str">
        <x:v>https://naver.github.io/searchad-apidoc/</x:v>
      </x:c>
      <x:c r="T562" s="4" t="str">
        <x:v>https://developers.naver.com/docs/serviceapi/search/blog/blog.md</x:v>
      </x:c>
      <x:c r="U562" s="4" t="str">
        <x:v>2026-08-05~2026-09-03</x:v>
      </x:c>
      <x:c r="V562" s="4" t="str"/>
    </x:row>
    <x:row r="563" ht="25" customHeight="1">
      <x:c r="A563" s="4" t="str">
        <x:v>K0559</x:v>
      </x:c>
      <x:c r="B563" s="4" t="str">
        <x:v>자동차·IT·테크</x:v>
      </x:c>
      <x:c r="C563" s="4" t="n">
        <x:v>59</x:v>
      </x:c>
      <x:c r="D563" s="4" t="str">
        <x:v>차량블루투스연결</x:v>
      </x:c>
      <x:c r="E563" s="4" t="str">
        <x:v>세부 검색어</x:v>
      </x:c>
      <x:c r="F563" s="4" t="n">
        <x:v>120</x:v>
      </x:c>
      <x:c r="G563" s="4" t="n">
        <x:v>1750</x:v>
      </x:c>
      <x:c r="H563" s="13" t="n">
        <x:v>120</x:v>
      </x:c>
      <x:c r="I563" s="13" t="n">
        <x:v>120</x:v>
      </x:c>
      <x:c r="J563" s="13" t="n">
        <x:v>1750</x:v>
      </x:c>
      <x:c r="K563" s="13" t="n">
        <x:v>1750</x:v>
      </x:c>
      <x:c r="L563" s="13" t="n">
        <x:f>H563+J563</x:f>
        <x:v>1870</x:v>
      </x:c>
      <x:c r="M563" s="13" t="n">
        <x:f>I563+K563</x:f>
        <x:v>1870</x:v>
      </x:c>
      <x:c r="N563" s="13" t="n">
        <x:v>2237</x:v>
      </x:c>
      <x:c r="O563" s="13" t="n">
        <x:v>109</x:v>
      </x:c>
      <x:c r="P563" s="4" t="str">
        <x:v>수집결과 내 집계</x:v>
      </x:c>
      <x:c r="Q563" s="15" t="n">
        <x:v>46269.34448758102</x:v>
      </x:c>
      <x:c r="R563" s="15" t="n">
        <x:v>46269.35438619213</x:v>
      </x:c>
      <x:c r="S563" s="4" t="str">
        <x:v>https://naver.github.io/searchad-apidoc/</x:v>
      </x:c>
      <x:c r="T563" s="4" t="str">
        <x:v>https://developers.naver.com/docs/serviceapi/search/blog/blog.md</x:v>
      </x:c>
      <x:c r="U563" s="4" t="str">
        <x:v>2026-08-05~2026-09-03</x:v>
      </x:c>
      <x:c r="V563" s="4" t="str"/>
    </x:row>
    <x:row r="564" ht="25" customHeight="1">
      <x:c r="A564" s="4" t="str">
        <x:v>K0560</x:v>
      </x:c>
      <x:c r="B564" s="4" t="str">
        <x:v>자동차·IT·테크</x:v>
      </x:c>
      <x:c r="C564" s="4" t="n">
        <x:v>60</x:v>
      </x:c>
      <x:c r="D564" s="4" t="str">
        <x:v>노트북인터넷연결</x:v>
      </x:c>
      <x:c r="E564" s="4" t="str">
        <x:v>세부 검색어</x:v>
      </x:c>
      <x:c r="F564" s="4" t="n">
        <x:v>210</x:v>
      </x:c>
      <x:c r="G564" s="4" t="n">
        <x:v>1650</x:v>
      </x:c>
      <x:c r="H564" s="13" t="n">
        <x:v>210</x:v>
      </x:c>
      <x:c r="I564" s="13" t="n">
        <x:v>210</x:v>
      </x:c>
      <x:c r="J564" s="13" t="n">
        <x:v>1650</x:v>
      </x:c>
      <x:c r="K564" s="13" t="n">
        <x:v>1650</x:v>
      </x:c>
      <x:c r="L564" s="13" t="n">
        <x:f>H564+J564</x:f>
        <x:v>1860</x:v>
      </x:c>
      <x:c r="M564" s="13" t="n">
        <x:f>I564+K564</x:f>
        <x:v>1860</x:v>
      </x:c>
      <x:c r="N564" s="13" t="n">
        <x:v>6877</x:v>
      </x:c>
      <x:c r="O564" s="13" t="n">
        <x:v>207</x:v>
      </x:c>
      <x:c r="P564" s="4" t="str">
        <x:v>수집결과 내 집계</x:v>
      </x:c>
      <x:c r="Q564" s="15" t="n">
        <x:v>46269.34448298611</x:v>
      </x:c>
      <x:c r="R564" s="15" t="n">
        <x:v>46269.35439127315</x:v>
      </x:c>
      <x:c r="S564" s="4" t="str">
        <x:v>https://naver.github.io/searchad-apidoc/</x:v>
      </x:c>
      <x:c r="T564" s="4" t="str">
        <x:v>https://developers.naver.com/docs/serviceapi/search/blog/blog.md</x:v>
      </x:c>
      <x:c r="U564" s="4" t="str">
        <x:v>2026-08-05~2026-09-03</x:v>
      </x:c>
      <x:c r="V564" s="4" t="str"/>
    </x:row>
    <x:row r="565" ht="25" customHeight="1">
      <x:c r="A565" s="4" t="str">
        <x:v>K0561</x:v>
      </x:c>
      <x:c r="B565" s="4" t="str">
        <x:v>자동차·IT·테크</x:v>
      </x:c>
      <x:c r="C565" s="4" t="n">
        <x:v>61</x:v>
      </x:c>
      <x:c r="D565" s="4" t="str">
        <x:v>컴퓨터인터넷연결</x:v>
      </x:c>
      <x:c r="E565" s="4" t="str">
        <x:v>세부 검색어</x:v>
      </x:c>
      <x:c r="F565" s="4" t="n">
        <x:v>120</x:v>
      </x:c>
      <x:c r="G565" s="4" t="n">
        <x:v>1670</x:v>
      </x:c>
      <x:c r="H565" s="13" t="n">
        <x:v>120</x:v>
      </x:c>
      <x:c r="I565" s="13" t="n">
        <x:v>120</x:v>
      </x:c>
      <x:c r="J565" s="13" t="n">
        <x:v>1670</x:v>
      </x:c>
      <x:c r="K565" s="13" t="n">
        <x:v>1670</x:v>
      </x:c>
      <x:c r="L565" s="13" t="n">
        <x:f>H565+J565</x:f>
        <x:v>1790</x:v>
      </x:c>
      <x:c r="M565" s="13" t="n">
        <x:f>I565+K565</x:f>
        <x:v>1790</x:v>
      </x:c>
      <x:c r="N565" s="13" t="n">
        <x:v>10770</x:v>
      </x:c>
      <x:c r="O565" s="13" t="n">
        <x:v>155</x:v>
      </x:c>
      <x:c r="P565" s="4" t="str">
        <x:v>수집결과 내 집계</x:v>
      </x:c>
      <x:c r="Q565" s="15" t="n">
        <x:v>46269.34448298611</x:v>
      </x:c>
      <x:c r="R565" s="15" t="n">
        <x:v>46269.354398842595</x:v>
      </x:c>
      <x:c r="S565" s="4" t="str">
        <x:v>https://naver.github.io/searchad-apidoc/</x:v>
      </x:c>
      <x:c r="T565" s="4" t="str">
        <x:v>https://developers.naver.com/docs/serviceapi/search/blog/blog.md</x:v>
      </x:c>
      <x:c r="U565" s="4" t="str">
        <x:v>2026-08-05~2026-09-03</x:v>
      </x:c>
      <x:c r="V565" s="4" t="str"/>
    </x:row>
    <x:row r="566" ht="25" customHeight="1">
      <x:c r="A566" s="4" t="str">
        <x:v>K0562</x:v>
      </x:c>
      <x:c r="B566" s="4" t="str">
        <x:v>자동차·IT·테크</x:v>
      </x:c>
      <x:c r="C566" s="4" t="n">
        <x:v>62</x:v>
      </x:c>
      <x:c r="D566" s="4" t="str">
        <x:v>아이폰14프로배터리교체비용</x:v>
      </x:c>
      <x:c r="E566" s="4" t="str">
        <x:v>세부 검색어</x:v>
      </x:c>
      <x:c r="F566" s="4" t="n">
        <x:v>330</x:v>
      </x:c>
      <x:c r="G566" s="4" t="n">
        <x:v>1420</x:v>
      </x:c>
      <x:c r="H566" s="13" t="n">
        <x:v>330</x:v>
      </x:c>
      <x:c r="I566" s="13" t="n">
        <x:v>330</x:v>
      </x:c>
      <x:c r="J566" s="13" t="n">
        <x:v>1420</x:v>
      </x:c>
      <x:c r="K566" s="13" t="n">
        <x:v>1420</x:v>
      </x:c>
      <x:c r="L566" s="13" t="n">
        <x:f>H566+J566</x:f>
        <x:v>1750</x:v>
      </x:c>
      <x:c r="M566" s="13" t="n">
        <x:f>I566+K566</x:f>
        <x:v>1750</x:v>
      </x:c>
      <x:c r="N566" s="13" t="n">
        <x:v>192</x:v>
      </x:c>
      <x:c r="O566" s="13" t="n">
        <x:v>11</x:v>
      </x:c>
      <x:c r="P566" s="4" t="str">
        <x:v>수집결과 내 집계</x:v>
      </x:c>
      <x:c r="Q566" s="15" t="n">
        <x:v>46269.34448298611</x:v>
      </x:c>
      <x:c r="R566" s="15" t="n">
        <x:v>46269.35439594907</x:v>
      </x:c>
      <x:c r="S566" s="4" t="str">
        <x:v>https://naver.github.io/searchad-apidoc/</x:v>
      </x:c>
      <x:c r="T566" s="4" t="str">
        <x:v>https://developers.naver.com/docs/serviceapi/search/blog/blog.md</x:v>
      </x:c>
      <x:c r="U566" s="4" t="str">
        <x:v>2026-08-05~2026-09-03</x:v>
      </x:c>
      <x:c r="V566" s="4" t="str"/>
    </x:row>
    <x:row r="567" ht="25" customHeight="1">
      <x:c r="A567" s="4" t="str">
        <x:v>K0563</x:v>
      </x:c>
      <x:c r="B567" s="4" t="str">
        <x:v>자동차·IT·테크</x:v>
      </x:c>
      <x:c r="C567" s="4" t="n">
        <x:v>63</x:v>
      </x:c>
      <x:c r="D567" s="4" t="str">
        <x:v>컴퓨터초기화</x:v>
      </x:c>
      <x:c r="E567" s="4" t="str">
        <x:v>세부 검색어</x:v>
      </x:c>
      <x:c r="F567" s="4" t="n">
        <x:v>940</x:v>
      </x:c>
      <x:c r="G567" s="4" t="n">
        <x:v>810</x:v>
      </x:c>
      <x:c r="H567" s="13" t="n">
        <x:v>940</x:v>
      </x:c>
      <x:c r="I567" s="13" t="n">
        <x:v>940</x:v>
      </x:c>
      <x:c r="J567" s="13" t="n">
        <x:v>810</x:v>
      </x:c>
      <x:c r="K567" s="13" t="n">
        <x:v>810</x:v>
      </x:c>
      <x:c r="L567" s="13" t="n">
        <x:f>H567+J567</x:f>
        <x:v>1750</x:v>
      </x:c>
      <x:c r="M567" s="13" t="n">
        <x:f>I567+K567</x:f>
        <x:v>1750</x:v>
      </x:c>
      <x:c r="N567" s="13" t="n">
        <x:v>16685</x:v>
      </x:c>
      <x:c r="O567" s="13" t="n">
        <x:v>184</x:v>
      </x:c>
      <x:c r="P567" s="4" t="str">
        <x:v>수집결과 내 집계</x:v>
      </x:c>
      <x:c r="Q567" s="15" t="n">
        <x:v>46269.34448758102</x:v>
      </x:c>
      <x:c r="R567" s="15" t="n">
        <x:v>46269.35440130787</x:v>
      </x:c>
      <x:c r="S567" s="4" t="str">
        <x:v>https://naver.github.io/searchad-apidoc/</x:v>
      </x:c>
      <x:c r="T567" s="4" t="str">
        <x:v>https://developers.naver.com/docs/serviceapi/search/blog/blog.md</x:v>
      </x:c>
      <x:c r="U567" s="4" t="str">
        <x:v>2026-08-05~2026-09-03</x:v>
      </x:c>
      <x:c r="V567" s="4" t="str"/>
    </x:row>
    <x:row r="568" ht="25" customHeight="1">
      <x:c r="A568" s="4" t="str">
        <x:v>K0564</x:v>
      </x:c>
      <x:c r="B568" s="4" t="str">
        <x:v>자동차·IT·테크</x:v>
      </x:c>
      <x:c r="C568" s="4" t="n">
        <x:v>64</x:v>
      </x:c>
      <x:c r="D568" s="4" t="str">
        <x:v>갤럭시백업</x:v>
      </x:c>
      <x:c r="E568" s="4" t="str">
        <x:v>세부 검색어</x:v>
      </x:c>
      <x:c r="F568" s="4" t="n">
        <x:v>690</x:v>
      </x:c>
      <x:c r="G568" s="4" t="n">
        <x:v>1030</x:v>
      </x:c>
      <x:c r="H568" s="13" t="n">
        <x:v>690</x:v>
      </x:c>
      <x:c r="I568" s="13" t="n">
        <x:v>690</x:v>
      </x:c>
      <x:c r="J568" s="13" t="n">
        <x:v>1030</x:v>
      </x:c>
      <x:c r="K568" s="13" t="n">
        <x:v>1030</x:v>
      </x:c>
      <x:c r="L568" s="13" t="n">
        <x:f>H568+J568</x:f>
        <x:v>1720</x:v>
      </x:c>
      <x:c r="M568" s="13" t="n">
        <x:f>I568+K568</x:f>
        <x:v>1720</x:v>
      </x:c>
      <x:c r="N568" s="13" t="n">
        <x:v>7589</x:v>
      </x:c>
      <x:c r="O568" s="13" t="n">
        <x:v>264</x:v>
      </x:c>
      <x:c r="P568" s="4" t="str">
        <x:v>수집결과 내 집계</x:v>
      </x:c>
      <x:c r="Q568" s="15" t="n">
        <x:v>46269.34448758102</x:v>
      </x:c>
      <x:c r="R568" s="15" t="n">
        <x:v>46269.3544096412</x:v>
      </x:c>
      <x:c r="S568" s="4" t="str">
        <x:v>https://naver.github.io/searchad-apidoc/</x:v>
      </x:c>
      <x:c r="T568" s="4" t="str">
        <x:v>https://developers.naver.com/docs/serviceapi/search/blog/blog.md</x:v>
      </x:c>
      <x:c r="U568" s="4" t="str">
        <x:v>2026-08-05~2026-09-03</x:v>
      </x:c>
      <x:c r="V568" s="4" t="str"/>
    </x:row>
    <x:row r="569" ht="25" customHeight="1">
      <x:c r="A569" s="4" t="str">
        <x:v>K0565</x:v>
      </x:c>
      <x:c r="B569" s="4" t="str">
        <x:v>자동차·IT·테크</x:v>
      </x:c>
      <x:c r="C569" s="4" t="n">
        <x:v>65</x:v>
      </x:c>
      <x:c r="D569" s="4" t="str">
        <x:v>와이파이공유기설치방법</x:v>
      </x:c>
      <x:c r="E569" s="4" t="str">
        <x:v>세부 검색어</x:v>
      </x:c>
      <x:c r="F569" s="4" t="n">
        <x:v>210</x:v>
      </x:c>
      <x:c r="G569" s="4" t="n">
        <x:v>1490</x:v>
      </x:c>
      <x:c r="H569" s="13" t="n">
        <x:v>210</x:v>
      </x:c>
      <x:c r="I569" s="13" t="n">
        <x:v>210</x:v>
      </x:c>
      <x:c r="J569" s="13" t="n">
        <x:v>1490</x:v>
      </x:c>
      <x:c r="K569" s="13" t="n">
        <x:v>1490</x:v>
      </x:c>
      <x:c r="L569" s="13" t="n">
        <x:f>H569+J569</x:f>
        <x:v>1700</x:v>
      </x:c>
      <x:c r="M569" s="13" t="n">
        <x:f>I569+K569</x:f>
        <x:v>1700</x:v>
      </x:c>
      <x:c r="N569" s="13" t="n">
        <x:v>1660</x:v>
      </x:c>
      <x:c r="O569" s="13" t="n">
        <x:v>40</x:v>
      </x:c>
      <x:c r="P569" s="4" t="str">
        <x:v>수집결과 내 집계</x:v>
      </x:c>
      <x:c r="Q569" s="15" t="n">
        <x:v>46269.34448298611</x:v>
      </x:c>
      <x:c r="R569" s="15" t="n">
        <x:v>46269.354405844904</x:v>
      </x:c>
      <x:c r="S569" s="4" t="str">
        <x:v>https://naver.github.io/searchad-apidoc/</x:v>
      </x:c>
      <x:c r="T569" s="4" t="str">
        <x:v>https://developers.naver.com/docs/serviceapi/search/blog/blog.md</x:v>
      </x:c>
      <x:c r="U569" s="4" t="str">
        <x:v>2026-08-05~2026-09-03</x:v>
      </x:c>
      <x:c r="V569" s="4" t="str"/>
    </x:row>
    <x:row r="570" ht="25" customHeight="1">
      <x:c r="A570" s="4" t="str">
        <x:v>K0566</x:v>
      </x:c>
      <x:c r="B570" s="4" t="str">
        <x:v>자동차·IT·테크</x:v>
      </x:c>
      <x:c r="C570" s="4" t="n">
        <x:v>66</x:v>
      </x:c>
      <x:c r="D570" s="4" t="str">
        <x:v>자동차정기점검</x:v>
      </x:c>
      <x:c r="E570" s="4" t="str">
        <x:v>세부 검색어</x:v>
      </x:c>
      <x:c r="F570" s="4" t="n">
        <x:v>560</x:v>
      </x:c>
      <x:c r="G570" s="4" t="n">
        <x:v>1090</x:v>
      </x:c>
      <x:c r="H570" s="13" t="n">
        <x:v>560</x:v>
      </x:c>
      <x:c r="I570" s="13" t="n">
        <x:v>560</x:v>
      </x:c>
      <x:c r="J570" s="13" t="n">
        <x:v>1090</x:v>
      </x:c>
      <x:c r="K570" s="13" t="n">
        <x:v>1090</x:v>
      </x:c>
      <x:c r="L570" s="13" t="n">
        <x:f>H570+J570</x:f>
        <x:v>1650</x:v>
      </x:c>
      <x:c r="M570" s="13" t="n">
        <x:f>I570+K570</x:f>
        <x:v>1650</x:v>
      </x:c>
      <x:c r="N570" s="13" t="n">
        <x:v>6427</x:v>
      </x:c>
      <x:c r="O570" s="13" t="n">
        <x:v>222</x:v>
      </x:c>
      <x:c r="P570" s="4" t="str">
        <x:v>수집결과 내 집계</x:v>
      </x:c>
      <x:c r="Q570" s="15" t="n">
        <x:v>46269.34447769676</x:v>
      </x:c>
      <x:c r="R570" s="15" t="n">
        <x:v>46269.35441472222</x:v>
      </x:c>
      <x:c r="S570" s="4" t="str">
        <x:v>https://naver.github.io/searchad-apidoc/</x:v>
      </x:c>
      <x:c r="T570" s="4" t="str">
        <x:v>https://developers.naver.com/docs/serviceapi/search/blog/blog.md</x:v>
      </x:c>
      <x:c r="U570" s="4" t="str">
        <x:v>2026-08-05~2026-09-03</x:v>
      </x:c>
      <x:c r="V570" s="4" t="str"/>
    </x:row>
    <x:row r="571" ht="25" customHeight="1">
      <x:c r="A571" s="4" t="str">
        <x:v>K0567</x:v>
      </x:c>
      <x:c r="B571" s="4" t="str">
        <x:v>자동차·IT·테크</x:v>
      </x:c>
      <x:c r="C571" s="4" t="n">
        <x:v>67</x:v>
      </x:c>
      <x:c r="D571" s="4" t="str">
        <x:v>컴퓨터청소</x:v>
      </x:c>
      <x:c r="E571" s="4" t="str">
        <x:v>세부 검색어</x:v>
      </x:c>
      <x:c r="F571" s="4" t="n">
        <x:v>650</x:v>
      </x:c>
      <x:c r="G571" s="4" t="n">
        <x:v>970</x:v>
      </x:c>
      <x:c r="H571" s="13" t="n">
        <x:v>650</x:v>
      </x:c>
      <x:c r="I571" s="13" t="n">
        <x:v>650</x:v>
      </x:c>
      <x:c r="J571" s="13" t="n">
        <x:v>970</x:v>
      </x:c>
      <x:c r="K571" s="13" t="n">
        <x:v>970</x:v>
      </x:c>
      <x:c r="L571" s="13" t="n">
        <x:f>H571+J571</x:f>
        <x:v>1620</x:v>
      </x:c>
      <x:c r="M571" s="13" t="n">
        <x:f>I571+K571</x:f>
        <x:v>1620</x:v>
      </x:c>
      <x:c r="N571" s="13" t="n">
        <x:v>8485</x:v>
      </x:c>
      <x:c r="O571" s="13" t="n">
        <x:v>208</x:v>
      </x:c>
      <x:c r="P571" s="4" t="str">
        <x:v>수집결과 내 집계</x:v>
      </x:c>
      <x:c r="Q571" s="15" t="n">
        <x:v>46269.34448758102</x:v>
      </x:c>
      <x:c r="R571" s="15" t="n">
        <x:v>46269.35441939815</x:v>
      </x:c>
      <x:c r="S571" s="4" t="str">
        <x:v>https://naver.github.io/searchad-apidoc/</x:v>
      </x:c>
      <x:c r="T571" s="4" t="str">
        <x:v>https://developers.naver.com/docs/serviceapi/search/blog/blog.md</x:v>
      </x:c>
      <x:c r="U571" s="4" t="str">
        <x:v>2026-08-05~2026-09-03</x:v>
      </x:c>
      <x:c r="V571" s="4" t="str"/>
    </x:row>
    <x:row r="572" ht="25" customHeight="1">
      <x:c r="A572" s="4" t="str">
        <x:v>K0568</x:v>
      </x:c>
      <x:c r="B572" s="4" t="str">
        <x:v>자동차·IT·테크</x:v>
      </x:c>
      <x:c r="C572" s="4" t="n">
        <x:v>68</x:v>
      </x:c>
      <x:c r="D572" s="4" t="str">
        <x:v>경차중고차가격</x:v>
      </x:c>
      <x:c r="E572" s="4" t="str">
        <x:v>세부 검색어</x:v>
      </x:c>
      <x:c r="F572" s="4" t="n">
        <x:v>190</x:v>
      </x:c>
      <x:c r="G572" s="4" t="n">
        <x:v>1400</x:v>
      </x:c>
      <x:c r="H572" s="13" t="n">
        <x:v>190</x:v>
      </x:c>
      <x:c r="I572" s="13" t="n">
        <x:v>190</x:v>
      </x:c>
      <x:c r="J572" s="13" t="n">
        <x:v>1400</x:v>
      </x:c>
      <x:c r="K572" s="13" t="n">
        <x:v>1400</x:v>
      </x:c>
      <x:c r="L572" s="13" t="n">
        <x:f>H572+J572</x:f>
        <x:v>1590</x:v>
      </x:c>
      <x:c r="M572" s="13" t="n">
        <x:f>I572+K572</x:f>
        <x:v>1590</x:v>
      </x:c>
      <x:c r="N572" s="13" t="n">
        <x:v>7192</x:v>
      </x:c>
      <x:c r="O572" s="13" t="n">
        <x:v>121</x:v>
      </x:c>
      <x:c r="P572" s="4" t="str">
        <x:v>수집결과 내 집계</x:v>
      </x:c>
      <x:c r="Q572" s="15" t="n">
        <x:v>46269.34447769676</x:v>
      </x:c>
      <x:c r="R572" s="15" t="n">
        <x:v>46269.35442800926</x:v>
      </x:c>
      <x:c r="S572" s="4" t="str">
        <x:v>https://naver.github.io/searchad-apidoc/</x:v>
      </x:c>
      <x:c r="T572" s="4" t="str">
        <x:v>https://developers.naver.com/docs/serviceapi/search/blog/blog.md</x:v>
      </x:c>
      <x:c r="U572" s="4" t="str">
        <x:v>2026-08-05~2026-09-03</x:v>
      </x:c>
      <x:c r="V572" s="4" t="str"/>
    </x:row>
    <x:row r="573" ht="25" customHeight="1">
      <x:c r="A573" s="4" t="str">
        <x:v>K0569</x:v>
      </x:c>
      <x:c r="B573" s="4" t="str">
        <x:v>자동차·IT·테크</x:v>
      </x:c>
      <x:c r="C573" s="4" t="n">
        <x:v>69</x:v>
      </x:c>
      <x:c r="D573" s="4" t="str">
        <x:v>컴퓨터느려졌을때</x:v>
      </x:c>
      <x:c r="E573" s="4" t="str">
        <x:v>세부 검색어</x:v>
      </x:c>
      <x:c r="F573" s="4" t="n">
        <x:v>830</x:v>
      </x:c>
      <x:c r="G573" s="4" t="n">
        <x:v>730</x:v>
      </x:c>
      <x:c r="H573" s="13" t="n">
        <x:v>830</x:v>
      </x:c>
      <x:c r="I573" s="13" t="n">
        <x:v>830</x:v>
      </x:c>
      <x:c r="J573" s="13" t="n">
        <x:v>730</x:v>
      </x:c>
      <x:c r="K573" s="13" t="n">
        <x:v>730</x:v>
      </x:c>
      <x:c r="L573" s="13" t="n">
        <x:f>H573+J573</x:f>
        <x:v>1560</x:v>
      </x:c>
      <x:c r="M573" s="13" t="n">
        <x:f>I573+K573</x:f>
        <x:v>1560</x:v>
      </x:c>
      <x:c r="N573" s="13" t="n">
        <x:v>2671</x:v>
      </x:c>
      <x:c r="O573" s="13" t="n">
        <x:v>140</x:v>
      </x:c>
      <x:c r="P573" s="4" t="str">
        <x:v>수집결과 내 집계</x:v>
      </x:c>
      <x:c r="Q573" s="15" t="n">
        <x:v>46269.34448758102</x:v>
      </x:c>
      <x:c r="R573" s="15" t="n">
        <x:v>46269.35443219908</x:v>
      </x:c>
      <x:c r="S573" s="4" t="str">
        <x:v>https://naver.github.io/searchad-apidoc/</x:v>
      </x:c>
      <x:c r="T573" s="4" t="str">
        <x:v>https://developers.naver.com/docs/serviceapi/search/blog/blog.md</x:v>
      </x:c>
      <x:c r="U573" s="4" t="str">
        <x:v>2026-08-05~2026-09-03</x:v>
      </x:c>
      <x:c r="V573" s="4" t="str"/>
    </x:row>
    <x:row r="574" ht="25" customHeight="1">
      <x:c r="A574" s="4" t="str">
        <x:v>K0570</x:v>
      </x:c>
      <x:c r="B574" s="4" t="str">
        <x:v>자동차·IT·테크</x:v>
      </x:c>
      <x:c r="C574" s="4" t="n">
        <x:v>70</x:v>
      </x:c>
      <x:c r="D574" s="4" t="str">
        <x:v>아이폰13배터리교체비용</x:v>
      </x:c>
      <x:c r="E574" s="4" t="str">
        <x:v>세부 검색어</x:v>
      </x:c>
      <x:c r="F574" s="4" t="n">
        <x:v>290</x:v>
      </x:c>
      <x:c r="G574" s="4" t="n">
        <x:v>1260</x:v>
      </x:c>
      <x:c r="H574" s="13" t="n">
        <x:v>290</x:v>
      </x:c>
      <x:c r="I574" s="13" t="n">
        <x:v>290</x:v>
      </x:c>
      <x:c r="J574" s="13" t="n">
        <x:v>1260</x:v>
      </x:c>
      <x:c r="K574" s="13" t="n">
        <x:v>1260</x:v>
      </x:c>
      <x:c r="L574" s="13" t="n">
        <x:f>H574+J574</x:f>
        <x:v>1550</x:v>
      </x:c>
      <x:c r="M574" s="13" t="n">
        <x:f>I574+K574</x:f>
        <x:v>1550</x:v>
      </x:c>
      <x:c r="N574" s="13" t="n">
        <x:v>568</x:v>
      </x:c>
      <x:c r="O574" s="13" t="n">
        <x:v>11</x:v>
      </x:c>
      <x:c r="P574" s="4" t="str">
        <x:v>수집결과 내 집계</x:v>
      </x:c>
      <x:c r="Q574" s="15" t="n">
        <x:v>46269.34448298611</x:v>
      </x:c>
      <x:c r="R574" s="15" t="n">
        <x:v>46269.354432962966</x:v>
      </x:c>
      <x:c r="S574" s="4" t="str">
        <x:v>https://naver.github.io/searchad-apidoc/</x:v>
      </x:c>
      <x:c r="T574" s="4" t="str">
        <x:v>https://developers.naver.com/docs/serviceapi/search/blog/blog.md</x:v>
      </x:c>
      <x:c r="U574" s="4" t="str">
        <x:v>2026-08-05~2026-09-03</x:v>
      </x:c>
      <x:c r="V574" s="4" t="str"/>
    </x:row>
    <x:row r="575" ht="25" customHeight="1">
      <x:c r="A575" s="4" t="str">
        <x:v>K0571</x:v>
      </x:c>
      <x:c r="B575" s="4" t="str">
        <x:v>자동차·IT·테크</x:v>
      </x:c>
      <x:c r="C575" s="4" t="n">
        <x:v>71</x:v>
      </x:c>
      <x:c r="D575" s="4" t="str">
        <x:v>블루투스연결</x:v>
      </x:c>
      <x:c r="E575" s="4" t="str">
        <x:v>세부 검색어</x:v>
      </x:c>
      <x:c r="F575" s="4" t="n">
        <x:v>210</x:v>
      </x:c>
      <x:c r="G575" s="4" t="n">
        <x:v>1300</x:v>
      </x:c>
      <x:c r="H575" s="13" t="n">
        <x:v>210</x:v>
      </x:c>
      <x:c r="I575" s="13" t="n">
        <x:v>210</x:v>
      </x:c>
      <x:c r="J575" s="13" t="n">
        <x:v>1300</x:v>
      </x:c>
      <x:c r="K575" s="13" t="n">
        <x:v>1300</x:v>
      </x:c>
      <x:c r="L575" s="13" t="n">
        <x:f>H575+J575</x:f>
        <x:v>1510</x:v>
      </x:c>
      <x:c r="M575" s="13" t="n">
        <x:f>I575+K575</x:f>
        <x:v>1510</x:v>
      </x:c>
      <x:c r="N575" s="13" t="n">
        <x:v>101316</x:v>
      </x:c>
      <x:c r="O575" s="13" t="n">
        <x:v>946</x:v>
      </x:c>
      <x:c r="P575" s="4" t="str">
        <x:v>이상(하한)</x:v>
      </x:c>
      <x:c r="Q575" s="15" t="n">
        <x:v>46269.34448758102</x:v>
      </x:c>
      <x:c r="R575" s="15" t="n">
        <x:v>46269.35449724537</x:v>
      </x:c>
      <x:c r="S575" s="4" t="str">
        <x:v>https://naver.github.io/searchad-apidoc/</x:v>
      </x:c>
      <x:c r="T575" s="4" t="str">
        <x:v>https://developers.naver.com/docs/serviceapi/search/blog/blog.md</x:v>
      </x:c>
      <x:c r="U575" s="4" t="str">
        <x:v>2026-08-05~2026-09-03</x:v>
      </x:c>
      <x:c r="V575" s="4" t="str"/>
    </x:row>
    <x:row r="576" ht="25" customHeight="1">
      <x:c r="A576" s="4" t="str">
        <x:v>K0572</x:v>
      </x:c>
      <x:c r="B576" s="4" t="str">
        <x:v>자동차·IT·테크</x:v>
      </x:c>
      <x:c r="C576" s="4" t="n">
        <x:v>72</x:v>
      </x:c>
      <x:c r="D576" s="4" t="str">
        <x:v>전기차급속충전</x:v>
      </x:c>
      <x:c r="E576" s="4" t="str">
        <x:v>세부 검색어</x:v>
      </x:c>
      <x:c r="F576" s="4" t="n">
        <x:v>110</x:v>
      </x:c>
      <x:c r="G576" s="4" t="n">
        <x:v>1390</x:v>
      </x:c>
      <x:c r="H576" s="13" t="n">
        <x:v>110</x:v>
      </x:c>
      <x:c r="I576" s="13" t="n">
        <x:v>110</x:v>
      </x:c>
      <x:c r="J576" s="13" t="n">
        <x:v>1390</x:v>
      </x:c>
      <x:c r="K576" s="13" t="n">
        <x:v>1390</x:v>
      </x:c>
      <x:c r="L576" s="13" t="n">
        <x:f>H576+J576</x:f>
        <x:v>1500</x:v>
      </x:c>
      <x:c r="M576" s="13" t="n">
        <x:f>I576+K576</x:f>
        <x:v>1500</x:v>
      </x:c>
      <x:c r="N576" s="13" t="n">
        <x:v>6574</x:v>
      </x:c>
      <x:c r="O576" s="13" t="n">
        <x:v>395</x:v>
      </x:c>
      <x:c r="P576" s="4" t="str">
        <x:v>수집결과 내 집계</x:v>
      </x:c>
      <x:c r="Q576" s="15" t="n">
        <x:v>46269.34447769676</x:v>
      </x:c>
      <x:c r="R576" s="15" t="n">
        <x:v>46269.354456215275</x:v>
      </x:c>
      <x:c r="S576" s="4" t="str">
        <x:v>https://naver.github.io/searchad-apidoc/</x:v>
      </x:c>
      <x:c r="T576" s="4" t="str">
        <x:v>https://developers.naver.com/docs/serviceapi/search/blog/blog.md</x:v>
      </x:c>
      <x:c r="U576" s="4" t="str">
        <x:v>2026-08-05~2026-09-03</x:v>
      </x:c>
      <x:c r="V576" s="4" t="str"/>
    </x:row>
    <x:row r="577" ht="25" customHeight="1">
      <x:c r="A577" s="4" t="str">
        <x:v>K0573</x:v>
      </x:c>
      <x:c r="B577" s="4" t="str">
        <x:v>자동차·IT·테크</x:v>
      </x:c>
      <x:c r="C577" s="4" t="n">
        <x:v>73</x:v>
      </x:c>
      <x:c r="D577" s="4" t="str">
        <x:v>전기차충전기설치비용</x:v>
      </x:c>
      <x:c r="E577" s="4" t="str">
        <x:v>세부 검색어</x:v>
      </x:c>
      <x:c r="F577" s="4" t="n">
        <x:v>390</x:v>
      </x:c>
      <x:c r="G577" s="4" t="n">
        <x:v>1090</x:v>
      </x:c>
      <x:c r="H577" s="13" t="n">
        <x:v>390</x:v>
      </x:c>
      <x:c r="I577" s="13" t="n">
        <x:v>390</x:v>
      </x:c>
      <x:c r="J577" s="13" t="n">
        <x:v>1090</x:v>
      </x:c>
      <x:c r="K577" s="13" t="n">
        <x:v>1090</x:v>
      </x:c>
      <x:c r="L577" s="13" t="n">
        <x:f>H577+J577</x:f>
        <x:v>1480</x:v>
      </x:c>
      <x:c r="M577" s="13" t="n">
        <x:f>I577+K577</x:f>
        <x:v>1480</x:v>
      </x:c>
      <x:c r="N577" s="13" t="n">
        <x:v>1922</x:v>
      </x:c>
      <x:c r="O577" s="13" t="n">
        <x:v>48</x:v>
      </x:c>
      <x:c r="P577" s="4" t="str">
        <x:v>수집결과 내 집계</x:v>
      </x:c>
      <x:c r="Q577" s="15" t="n">
        <x:v>46269.34447769676</x:v>
      </x:c>
      <x:c r="R577" s="15" t="n">
        <x:v>46269.35445439815</x:v>
      </x:c>
      <x:c r="S577" s="4" t="str">
        <x:v>https://naver.github.io/searchad-apidoc/</x:v>
      </x:c>
      <x:c r="T577" s="4" t="str">
        <x:v>https://developers.naver.com/docs/serviceapi/search/blog/blog.md</x:v>
      </x:c>
      <x:c r="U577" s="4" t="str">
        <x:v>2026-08-05~2026-09-03</x:v>
      </x:c>
      <x:c r="V577" s="4" t="str"/>
    </x:row>
    <x:row r="578" ht="25" customHeight="1">
      <x:c r="A578" s="4" t="str">
        <x:v>K0574</x:v>
      </x:c>
      <x:c r="B578" s="4" t="str">
        <x:v>자동차·IT·테크</x:v>
      </x:c>
      <x:c r="C578" s="4" t="n">
        <x:v>74</x:v>
      </x:c>
      <x:c r="D578" s="4" t="str">
        <x:v>타이어교체시간</x:v>
      </x:c>
      <x:c r="E578" s="4" t="str">
        <x:v>세부 검색어</x:v>
      </x:c>
      <x:c r="F578" s="4" t="n">
        <x:v>230</x:v>
      </x:c>
      <x:c r="G578" s="4" t="n">
        <x:v>1240</x:v>
      </x:c>
      <x:c r="H578" s="13" t="n">
        <x:v>230</x:v>
      </x:c>
      <x:c r="I578" s="13" t="n">
        <x:v>230</x:v>
      </x:c>
      <x:c r="J578" s="13" t="n">
        <x:v>1240</x:v>
      </x:c>
      <x:c r="K578" s="13" t="n">
        <x:v>1240</x:v>
      </x:c>
      <x:c r="L578" s="13" t="n">
        <x:f>H578+J578</x:f>
        <x:v>1470</x:v>
      </x:c>
      <x:c r="M578" s="13" t="n">
        <x:f>I578+K578</x:f>
        <x:v>1470</x:v>
      </x:c>
      <x:c r="N578" s="13" t="n">
        <x:v>19760</x:v>
      </x:c>
      <x:c r="O578" s="13" t="n">
        <x:v>430</x:v>
      </x:c>
      <x:c r="P578" s="4" t="str">
        <x:v>수집결과 내 집계</x:v>
      </x:c>
      <x:c r="Q578" s="15" t="n">
        <x:v>46269.344466076385</x:v>
      </x:c>
      <x:c r="R578" s="15" t="n">
        <x:v>46269.35448042824</x:v>
      </x:c>
      <x:c r="S578" s="4" t="str">
        <x:v>https://naver.github.io/searchad-apidoc/</x:v>
      </x:c>
      <x:c r="T578" s="4" t="str">
        <x:v>https://developers.naver.com/docs/serviceapi/search/blog/blog.md</x:v>
      </x:c>
      <x:c r="U578" s="4" t="str">
        <x:v>2026-08-05~2026-09-03</x:v>
      </x:c>
      <x:c r="V578" s="4" t="str"/>
    </x:row>
    <x:row r="579" ht="25" customHeight="1">
      <x:c r="A579" s="4" t="str">
        <x:v>K0575</x:v>
      </x:c>
      <x:c r="B579" s="4" t="str">
        <x:v>자동차·IT·테크</x:v>
      </x:c>
      <x:c r="C579" s="4" t="n">
        <x:v>75</x:v>
      </x:c>
      <x:c r="D579" s="4" t="str">
        <x:v>아이폰12미니배터리교체</x:v>
      </x:c>
      <x:c r="E579" s="4" t="str">
        <x:v>세부 검색어</x:v>
      </x:c>
      <x:c r="F579" s="4" t="n">
        <x:v>240</x:v>
      </x:c>
      <x:c r="G579" s="4" t="n">
        <x:v>1190</x:v>
      </x:c>
      <x:c r="H579" s="13" t="n">
        <x:v>240</x:v>
      </x:c>
      <x:c r="I579" s="13" t="n">
        <x:v>240</x:v>
      </x:c>
      <x:c r="J579" s="13" t="n">
        <x:v>1190</x:v>
      </x:c>
      <x:c r="K579" s="13" t="n">
        <x:v>1190</x:v>
      </x:c>
      <x:c r="L579" s="13" t="n">
        <x:f>H579+J579</x:f>
        <x:v>1430</x:v>
      </x:c>
      <x:c r="M579" s="13" t="n">
        <x:f>I579+K579</x:f>
        <x:v>1430</x:v>
      </x:c>
      <x:c r="N579" s="13" t="n">
        <x:v>1053</x:v>
      </x:c>
      <x:c r="O579" s="13" t="n">
        <x:v>28</x:v>
      </x:c>
      <x:c r="P579" s="4" t="str">
        <x:v>수집결과 내 집계</x:v>
      </x:c>
      <x:c r="Q579" s="15" t="n">
        <x:v>46269.34448298611</x:v>
      </x:c>
      <x:c r="R579" s="15" t="n">
        <x:v>46269.35446084491</x:v>
      </x:c>
      <x:c r="S579" s="4" t="str">
        <x:v>https://naver.github.io/searchad-apidoc/</x:v>
      </x:c>
      <x:c r="T579" s="4" t="str">
        <x:v>https://developers.naver.com/docs/serviceapi/search/blog/blog.md</x:v>
      </x:c>
      <x:c r="U579" s="4" t="str">
        <x:v>2026-08-05~2026-09-03</x:v>
      </x:c>
      <x:c r="V579" s="4" t="str"/>
    </x:row>
    <x:row r="580" ht="25" customHeight="1">
      <x:c r="A580" s="4" t="str">
        <x:v>K0576</x:v>
      </x:c>
      <x:c r="B580" s="4" t="str">
        <x:v>자동차·IT·테크</x:v>
      </x:c>
      <x:c r="C580" s="4" t="n">
        <x:v>76</x:v>
      </x:c>
      <x:c r="D580" s="4" t="str">
        <x:v>윈도우설치방법</x:v>
      </x:c>
      <x:c r="E580" s="4" t="str">
        <x:v>세부 검색어</x:v>
      </x:c>
      <x:c r="F580" s="4" t="n">
        <x:v>480</x:v>
      </x:c>
      <x:c r="G580" s="4" t="n">
        <x:v>930</x:v>
      </x:c>
      <x:c r="H580" s="13" t="n">
        <x:v>480</x:v>
      </x:c>
      <x:c r="I580" s="13" t="n">
        <x:v>480</x:v>
      </x:c>
      <x:c r="J580" s="13" t="n">
        <x:v>930</x:v>
      </x:c>
      <x:c r="K580" s="13" t="n">
        <x:v>930</x:v>
      </x:c>
      <x:c r="L580" s="13" t="n">
        <x:f>H580+J580</x:f>
        <x:v>1410</x:v>
      </x:c>
      <x:c r="M580" s="13" t="n">
        <x:f>I580+K580</x:f>
        <x:v>1410</x:v>
      </x:c>
      <x:c r="N580" s="13" t="n">
        <x:v>27913</x:v>
      </x:c>
      <x:c r="O580" s="13" t="n">
        <x:v>534</x:v>
      </x:c>
      <x:c r="P580" s="4" t="str">
        <x:v>수집결과 내 집계</x:v>
      </x:c>
      <x:c r="Q580" s="15" t="n">
        <x:v>46269.34448758102</x:v>
      </x:c>
      <x:c r="R580" s="15" t="n">
        <x:v>46269.354493125</x:v>
      </x:c>
      <x:c r="S580" s="4" t="str">
        <x:v>https://naver.github.io/searchad-apidoc/</x:v>
      </x:c>
      <x:c r="T580" s="4" t="str">
        <x:v>https://developers.naver.com/docs/serviceapi/search/blog/blog.md</x:v>
      </x:c>
      <x:c r="U580" s="4" t="str">
        <x:v>2026-08-05~2026-09-03</x:v>
      </x:c>
      <x:c r="V580" s="4" t="str"/>
    </x:row>
    <x:row r="581" ht="25" customHeight="1">
      <x:c r="A581" s="4" t="str">
        <x:v>K0577</x:v>
      </x:c>
      <x:c r="B581" s="4" t="str">
        <x:v>자동차·IT·테크</x:v>
      </x:c>
      <x:c r="C581" s="4" t="n">
        <x:v>77</x:v>
      </x:c>
      <x:c r="D581" s="4" t="str">
        <x:v>타이어교환주기</x:v>
      </x:c>
      <x:c r="E581" s="4" t="str">
        <x:v>세부 검색어</x:v>
      </x:c>
      <x:c r="F581" s="4" t="n">
        <x:v>290</x:v>
      </x:c>
      <x:c r="G581" s="4" t="n">
        <x:v>1110</x:v>
      </x:c>
      <x:c r="H581" s="13" t="n">
        <x:v>290</x:v>
      </x:c>
      <x:c r="I581" s="13" t="n">
        <x:v>290</x:v>
      </x:c>
      <x:c r="J581" s="13" t="n">
        <x:v>1110</x:v>
      </x:c>
      <x:c r="K581" s="13" t="n">
        <x:v>1110</x:v>
      </x:c>
      <x:c r="L581" s="13" t="n">
        <x:f>H581+J581</x:f>
        <x:v>1400</x:v>
      </x:c>
      <x:c r="M581" s="13" t="n">
        <x:f>I581+K581</x:f>
        <x:v>1400</x:v>
      </x:c>
      <x:c r="N581" s="13" t="n">
        <x:v>5226</x:v>
      </x:c>
      <x:c r="O581" s="13" t="n">
        <x:v>102</x:v>
      </x:c>
      <x:c r="P581" s="4" t="str">
        <x:v>수집결과 내 집계</x:v>
      </x:c>
      <x:c r="Q581" s="15" t="n">
        <x:v>46269.344471979166</x:v>
      </x:c>
      <x:c r="R581" s="15" t="n">
        <x:v>46269.354493541665</x:v>
      </x:c>
      <x:c r="S581" s="4" t="str">
        <x:v>https://naver.github.io/searchad-apidoc/</x:v>
      </x:c>
      <x:c r="T581" s="4" t="str">
        <x:v>https://developers.naver.com/docs/serviceapi/search/blog/blog.md</x:v>
      </x:c>
      <x:c r="U581" s="4" t="str">
        <x:v>2026-08-05~2026-09-03</x:v>
      </x:c>
      <x:c r="V581" s="4" t="str"/>
    </x:row>
    <x:row r="582" ht="25" customHeight="1">
      <x:c r="A582" s="4" t="str">
        <x:v>K0578</x:v>
      </x:c>
      <x:c r="B582" s="4" t="str">
        <x:v>자동차·IT·테크</x:v>
      </x:c>
      <x:c r="C582" s="4" t="n">
        <x:v>78</x:v>
      </x:c>
      <x:c r="D582" s="4" t="str">
        <x:v>아이폰수리비용</x:v>
      </x:c>
      <x:c r="E582" s="4" t="str">
        <x:v>세부 검색어</x:v>
      </x:c>
      <x:c r="F582" s="4" t="n">
        <x:v>210</x:v>
      </x:c>
      <x:c r="G582" s="4" t="n">
        <x:v>1160</x:v>
      </x:c>
      <x:c r="H582" s="13" t="n">
        <x:v>210</x:v>
      </x:c>
      <x:c r="I582" s="13" t="n">
        <x:v>210</x:v>
      </x:c>
      <x:c r="J582" s="13" t="n">
        <x:v>1160</x:v>
      </x:c>
      <x:c r="K582" s="13" t="n">
        <x:v>1160</x:v>
      </x:c>
      <x:c r="L582" s="13" t="n">
        <x:f>H582+J582</x:f>
        <x:v>1370</x:v>
      </x:c>
      <x:c r="M582" s="13" t="n">
        <x:f>I582+K582</x:f>
        <x:v>1370</x:v>
      </x:c>
      <x:c r="N582" s="13" t="n">
        <x:v>19204</x:v>
      </x:c>
      <x:c r="O582" s="13" t="n">
        <x:v>314</x:v>
      </x:c>
      <x:c r="P582" s="4" t="str">
        <x:v>수집결과 내 집계</x:v>
      </x:c>
      <x:c r="Q582" s="15" t="n">
        <x:v>46269.34448298611</x:v>
      </x:c>
      <x:c r="R582" s="15" t="n">
        <x:v>46269.35451178241</x:v>
      </x:c>
      <x:c r="S582" s="4" t="str">
        <x:v>https://naver.github.io/searchad-apidoc/</x:v>
      </x:c>
      <x:c r="T582" s="4" t="str">
        <x:v>https://developers.naver.com/docs/serviceapi/search/blog/blog.md</x:v>
      </x:c>
      <x:c r="U582" s="4" t="str">
        <x:v>2026-08-05~2026-09-03</x:v>
      </x:c>
      <x:c r="V582" s="4" t="str"/>
    </x:row>
    <x:row r="583" ht="25" customHeight="1">
      <x:c r="A583" s="4" t="str">
        <x:v>K0579</x:v>
      </x:c>
      <x:c r="B583" s="4" t="str">
        <x:v>자동차·IT·테크</x:v>
      </x:c>
      <x:c r="C583" s="4" t="n">
        <x:v>79</x:v>
      </x:c>
      <x:c r="D583" s="4" t="str">
        <x:v>아이폰13미니배터리교체비용</x:v>
      </x:c>
      <x:c r="E583" s="4" t="str">
        <x:v>세부 검색어</x:v>
      </x:c>
      <x:c r="F583" s="4" t="n">
        <x:v>260</x:v>
      </x:c>
      <x:c r="G583" s="4" t="n">
        <x:v>1110</x:v>
      </x:c>
      <x:c r="H583" s="13" t="n">
        <x:v>260</x:v>
      </x:c>
      <x:c r="I583" s="13" t="n">
        <x:v>260</x:v>
      </x:c>
      <x:c r="J583" s="13" t="n">
        <x:v>1110</x:v>
      </x:c>
      <x:c r="K583" s="13" t="n">
        <x:v>1110</x:v>
      </x:c>
      <x:c r="L583" s="13" t="n">
        <x:f>H583+J583</x:f>
        <x:v>1370</x:v>
      </x:c>
      <x:c r="M583" s="13" t="n">
        <x:f>I583+K583</x:f>
        <x:v>1370</x:v>
      </x:c>
      <x:c r="N583" s="13" t="n">
        <x:v>164</x:v>
      </x:c>
      <x:c r="O583" s="13" t="n">
        <x:v>5</x:v>
      </x:c>
      <x:c r="P583" s="4" t="str">
        <x:v>수집결과 내 집계</x:v>
      </x:c>
      <x:c r="Q583" s="15" t="n">
        <x:v>46269.34448298611</x:v>
      </x:c>
      <x:c r="R583" s="15" t="n">
        <x:v>46269.35449814815</x:v>
      </x:c>
      <x:c r="S583" s="4" t="str">
        <x:v>https://naver.github.io/searchad-apidoc/</x:v>
      </x:c>
      <x:c r="T583" s="4" t="str">
        <x:v>https://developers.naver.com/docs/serviceapi/search/blog/blog.md</x:v>
      </x:c>
      <x:c r="U583" s="4" t="str">
        <x:v>2026-08-05~2026-09-03</x:v>
      </x:c>
      <x:c r="V583" s="4" t="str"/>
    </x:row>
    <x:row r="584" ht="25" customHeight="1">
      <x:c r="A584" s="4" t="str">
        <x:v>K0580</x:v>
      </x:c>
      <x:c r="B584" s="4" t="str">
        <x:v>자동차·IT·테크</x:v>
      </x:c>
      <x:c r="C584" s="4" t="n">
        <x:v>80</x:v>
      </x:c>
      <x:c r="D584" s="4" t="str">
        <x:v>노트북배터리교체</x:v>
      </x:c>
      <x:c r="E584" s="4" t="str">
        <x:v>세부 검색어</x:v>
      </x:c>
      <x:c r="F584" s="4" t="n">
        <x:v>310</x:v>
      </x:c>
      <x:c r="G584" s="4" t="n">
        <x:v>1040</x:v>
      </x:c>
      <x:c r="H584" s="13" t="n">
        <x:v>310</x:v>
      </x:c>
      <x:c r="I584" s="13" t="n">
        <x:v>310</x:v>
      </x:c>
      <x:c r="J584" s="13" t="n">
        <x:v>1040</x:v>
      </x:c>
      <x:c r="K584" s="13" t="n">
        <x:v>1040</x:v>
      </x:c>
      <x:c r="L584" s="13" t="n">
        <x:f>H584+J584</x:f>
        <x:v>1350</x:v>
      </x:c>
      <x:c r="M584" s="13" t="n">
        <x:f>I584+K584</x:f>
        <x:v>1350</x:v>
      </x:c>
      <x:c r="N584" s="13" t="n">
        <x:v>7892</x:v>
      </x:c>
      <x:c r="O584" s="13" t="n">
        <x:v>238</x:v>
      </x:c>
      <x:c r="P584" s="4" t="str">
        <x:v>수집결과 내 집계</x:v>
      </x:c>
      <x:c r="Q584" s="15" t="n">
        <x:v>46269.34448758102</x:v>
      </x:c>
      <x:c r="R584" s="15" t="n">
        <x:v>46269.354514722225</x:v>
      </x:c>
      <x:c r="S584" s="4" t="str">
        <x:v>https://naver.github.io/searchad-apidoc/</x:v>
      </x:c>
      <x:c r="T584" s="4" t="str">
        <x:v>https://developers.naver.com/docs/serviceapi/search/blog/blog.md</x:v>
      </x:c>
      <x:c r="U584" s="4" t="str">
        <x:v>2026-08-05~2026-09-03</x:v>
      </x:c>
      <x:c r="V584" s="4" t="str"/>
    </x:row>
    <x:row r="585" ht="25" customHeight="1">
      <x:c r="A585" s="4" t="str">
        <x:v>K0581</x:v>
      </x:c>
      <x:c r="B585" s="4" t="str">
        <x:v>자동차·IT·테크</x:v>
      </x:c>
      <x:c r="C585" s="4" t="n">
        <x:v>81</x:v>
      </x:c>
      <x:c r="D585" s="4" t="str">
        <x:v>자동차엔진오일교체</x:v>
      </x:c>
      <x:c r="E585" s="4" t="str">
        <x:v>세부 검색어</x:v>
      </x:c>
      <x:c r="F585" s="4" t="n">
        <x:v>150</x:v>
      </x:c>
      <x:c r="G585" s="4" t="n">
        <x:v>1160</x:v>
      </x:c>
      <x:c r="H585" s="13" t="n">
        <x:v>150</x:v>
      </x:c>
      <x:c r="I585" s="13" t="n">
        <x:v>150</x:v>
      </x:c>
      <x:c r="J585" s="13" t="n">
        <x:v>1160</x:v>
      </x:c>
      <x:c r="K585" s="13" t="n">
        <x:v>1160</x:v>
      </x:c>
      <x:c r="L585" s="13" t="n">
        <x:f>H585+J585</x:f>
        <x:v>1310</x:v>
      </x:c>
      <x:c r="M585" s="13" t="n">
        <x:f>I585+K585</x:f>
        <x:v>1310</x:v>
      </x:c>
      <x:c r="N585" s="13" t="n">
        <x:v>4395</x:v>
      </x:c>
      <x:c r="O585" s="13" t="n">
        <x:v>151</x:v>
      </x:c>
      <x:c r="P585" s="4" t="str">
        <x:v>수집결과 내 집계</x:v>
      </x:c>
      <x:c r="Q585" s="15" t="n">
        <x:v>46269.344471979166</x:v>
      </x:c>
      <x:c r="R585" s="15" t="n">
        <x:v>46269.35450722222</x:v>
      </x:c>
      <x:c r="S585" s="4" t="str">
        <x:v>https://naver.github.io/searchad-apidoc/</x:v>
      </x:c>
      <x:c r="T585" s="4" t="str">
        <x:v>https://developers.naver.com/docs/serviceapi/search/blog/blog.md</x:v>
      </x:c>
      <x:c r="U585" s="4" t="str">
        <x:v>2026-08-05~2026-09-03</x:v>
      </x:c>
      <x:c r="V585" s="4" t="str"/>
    </x:row>
    <x:row r="586" ht="25" customHeight="1">
      <x:c r="A586" s="4" t="str">
        <x:v>K0582</x:v>
      </x:c>
      <x:c r="B586" s="4" t="str">
        <x:v>자동차·IT·테크</x:v>
      </x:c>
      <x:c r="C586" s="4" t="n">
        <x:v>82</x:v>
      </x:c>
      <x:c r="D586" s="4" t="str">
        <x:v>자동차종합검사예약</x:v>
      </x:c>
      <x:c r="E586" s="4" t="str">
        <x:v>도구·신청 혼합형</x:v>
      </x:c>
      <x:c r="F586" s="4" t="n">
        <x:v>490</x:v>
      </x:c>
      <x:c r="G586" s="4" t="n">
        <x:v>800</x:v>
      </x:c>
      <x:c r="H586" s="13" t="n">
        <x:v>490</x:v>
      </x:c>
      <x:c r="I586" s="13" t="n">
        <x:v>490</x:v>
      </x:c>
      <x:c r="J586" s="13" t="n">
        <x:v>800</x:v>
      </x:c>
      <x:c r="K586" s="13" t="n">
        <x:v>800</x:v>
      </x:c>
      <x:c r="L586" s="13" t="n">
        <x:f>H586+J586</x:f>
        <x:v>1290</x:v>
      </x:c>
      <x:c r="M586" s="13" t="n">
        <x:f>I586+K586</x:f>
        <x:v>1290</x:v>
      </x:c>
      <x:c r="N586" s="13" t="n">
        <x:v>3754</x:v>
      </x:c>
      <x:c r="O586" s="13" t="n">
        <x:v>127</x:v>
      </x:c>
      <x:c r="P586" s="4" t="str">
        <x:v>수집결과 내 집계</x:v>
      </x:c>
      <x:c r="Q586" s="15" t="n">
        <x:v>46269.34447769676</x:v>
      </x:c>
      <x:c r="R586" s="15" t="n">
        <x:v>46269.35451813658</x:v>
      </x:c>
      <x:c r="S586" s="4" t="str">
        <x:v>https://naver.github.io/searchad-apidoc/</x:v>
      </x:c>
      <x:c r="T586" s="4" t="str">
        <x:v>https://developers.naver.com/docs/serviceapi/search/blog/blog.md</x:v>
      </x:c>
      <x:c r="U586" s="4" t="str">
        <x:v>2026-08-05~2026-09-03</x:v>
      </x:c>
      <x:c r="V586" s="4" t="str"/>
    </x:row>
    <x:row r="587" ht="25" customHeight="1">
      <x:c r="A587" s="4" t="str">
        <x:v>K0583</x:v>
      </x:c>
      <x:c r="B587" s="4" t="str">
        <x:v>자동차·IT·테크</x:v>
      </x:c>
      <x:c r="C587" s="4" t="n">
        <x:v>83</x:v>
      </x:c>
      <x:c r="D587" s="4" t="str">
        <x:v>KT공유기설정</x:v>
      </x:c>
      <x:c r="E587" s="4" t="str">
        <x:v>세부 검색어</x:v>
      </x:c>
      <x:c r="F587" s="4" t="n">
        <x:v>620</x:v>
      </x:c>
      <x:c r="G587" s="4" t="n">
        <x:v>620</x:v>
      </x:c>
      <x:c r="H587" s="13" t="n">
        <x:v>620</x:v>
      </x:c>
      <x:c r="I587" s="13" t="n">
        <x:v>620</x:v>
      </x:c>
      <x:c r="J587" s="13" t="n">
        <x:v>620</x:v>
      </x:c>
      <x:c r="K587" s="13" t="n">
        <x:v>620</x:v>
      </x:c>
      <x:c r="L587" s="13" t="n">
        <x:f>H587+J587</x:f>
        <x:v>1240</x:v>
      </x:c>
      <x:c r="M587" s="13" t="n">
        <x:f>I587+K587</x:f>
        <x:v>1240</x:v>
      </x:c>
      <x:c r="N587" s="13" t="n">
        <x:v>637</x:v>
      </x:c>
      <x:c r="O587" s="13" t="n">
        <x:v>6</x:v>
      </x:c>
      <x:c r="P587" s="4" t="str">
        <x:v>수집결과 내 집계</x:v>
      </x:c>
      <x:c r="Q587" s="15" t="n">
        <x:v>46269.34448298611</x:v>
      </x:c>
      <x:c r="R587" s="15" t="n">
        <x:v>46269.357656597225</x:v>
      </x:c>
      <x:c r="S587" s="4" t="str">
        <x:v>https://naver.github.io/searchad-apidoc/</x:v>
      </x:c>
      <x:c r="T587" s="4" t="str">
        <x:v>https://developers.naver.com/docs/serviceapi/search/blog/blog.md</x:v>
      </x:c>
      <x:c r="U587" s="4" t="str">
        <x:v>2026-08-05~2026-09-03</x:v>
      </x:c>
      <x:c r="V587" s="4" t="str"/>
    </x:row>
    <x:row r="588" ht="25" customHeight="1">
      <x:c r="A588" s="4" t="str">
        <x:v>K0584</x:v>
      </x:c>
      <x:c r="B588" s="4" t="str">
        <x:v>자동차·IT·테크</x:v>
      </x:c>
      <x:c r="C588" s="4" t="n">
        <x:v>84</x:v>
      </x:c>
      <x:c r="D588" s="4" t="str">
        <x:v>자동차블루투스연결</x:v>
      </x:c>
      <x:c r="E588" s="4" t="str">
        <x:v>세부 검색어</x:v>
      </x:c>
      <x:c r="F588" s="4" t="n">
        <x:v>40</x:v>
      </x:c>
      <x:c r="G588" s="4" t="n">
        <x:v>1170</x:v>
      </x:c>
      <x:c r="H588" s="13" t="n">
        <x:v>40</x:v>
      </x:c>
      <x:c r="I588" s="13" t="n">
        <x:v>40</x:v>
      </x:c>
      <x:c r="J588" s="13" t="n">
        <x:v>1170</x:v>
      </x:c>
      <x:c r="K588" s="13" t="n">
        <x:v>1170</x:v>
      </x:c>
      <x:c r="L588" s="13" t="n">
        <x:f>H588+J588</x:f>
        <x:v>1210</x:v>
      </x:c>
      <x:c r="M588" s="13" t="n">
        <x:f>I588+K588</x:f>
        <x:v>1210</x:v>
      </x:c>
      <x:c r="N588" s="13" t="n">
        <x:v>1240</x:v>
      </x:c>
      <x:c r="O588" s="13" t="n">
        <x:v>44</x:v>
      </x:c>
      <x:c r="P588" s="4" t="str">
        <x:v>수집결과 내 집계</x:v>
      </x:c>
      <x:c r="Q588" s="15" t="n">
        <x:v>46269.34448758102</x:v>
      </x:c>
      <x:c r="R588" s="15" t="n">
        <x:v>46269.357658900466</x:v>
      </x:c>
      <x:c r="S588" s="4" t="str">
        <x:v>https://naver.github.io/searchad-apidoc/</x:v>
      </x:c>
      <x:c r="T588" s="4" t="str">
        <x:v>https://developers.naver.com/docs/serviceapi/search/blog/blog.md</x:v>
      </x:c>
      <x:c r="U588" s="4" t="str">
        <x:v>2026-08-05~2026-09-03</x:v>
      </x:c>
      <x:c r="V588" s="4" t="str"/>
    </x:row>
    <x:row r="589" ht="25" customHeight="1">
      <x:c r="A589" s="4" t="str">
        <x:v>K0585</x:v>
      </x:c>
      <x:c r="B589" s="4" t="str">
        <x:v>자동차·IT·테크</x:v>
      </x:c>
      <x:c r="C589" s="4" t="n">
        <x:v>85</x:v>
      </x:c>
      <x:c r="D589" s="4" t="str">
        <x:v>아이폰침수수리비용</x:v>
      </x:c>
      <x:c r="E589" s="4" t="str">
        <x:v>세부 검색어</x:v>
      </x:c>
      <x:c r="F589" s="4" t="n">
        <x:v>210</x:v>
      </x:c>
      <x:c r="G589" s="4" t="n">
        <x:v>990</x:v>
      </x:c>
      <x:c r="H589" s="13" t="n">
        <x:v>210</x:v>
      </x:c>
      <x:c r="I589" s="13" t="n">
        <x:v>210</x:v>
      </x:c>
      <x:c r="J589" s="13" t="n">
        <x:v>990</x:v>
      </x:c>
      <x:c r="K589" s="13" t="n">
        <x:v>990</x:v>
      </x:c>
      <x:c r="L589" s="13" t="n">
        <x:f>H589+J589</x:f>
        <x:v>1200</x:v>
      </x:c>
      <x:c r="M589" s="13" t="n">
        <x:f>I589+K589</x:f>
        <x:v>1200</x:v>
      </x:c>
      <x:c r="N589" s="13" t="n">
        <x:v>3458</x:v>
      </x:c>
      <x:c r="O589" s="13" t="n">
        <x:v>14</x:v>
      </x:c>
      <x:c r="P589" s="4" t="str">
        <x:v>수집결과 내 집계</x:v>
      </x:c>
      <x:c r="Q589" s="15" t="n">
        <x:v>46269.34448298611</x:v>
      </x:c>
      <x:c r="R589" s="15" t="n">
        <x:v>46269.35766148148</x:v>
      </x:c>
      <x:c r="S589" s="4" t="str">
        <x:v>https://naver.github.io/searchad-apidoc/</x:v>
      </x:c>
      <x:c r="T589" s="4" t="str">
        <x:v>https://developers.naver.com/docs/serviceapi/search/blog/blog.md</x:v>
      </x:c>
      <x:c r="U589" s="4" t="str">
        <x:v>2026-08-05~2026-09-03</x:v>
      </x:c>
      <x:c r="V589" s="4" t="str"/>
    </x:row>
    <x:row r="590" ht="25" customHeight="1">
      <x:c r="A590" s="4" t="str">
        <x:v>K0586</x:v>
      </x:c>
      <x:c r="B590" s="4" t="str">
        <x:v>자동차·IT·테크</x:v>
      </x:c>
      <x:c r="C590" s="4" t="n">
        <x:v>86</x:v>
      </x:c>
      <x:c r="D590" s="4" t="str">
        <x:v>타이어교환</x:v>
      </x:c>
      <x:c r="E590" s="4" t="str">
        <x:v>세부 검색어</x:v>
      </x:c>
      <x:c r="F590" s="4" t="n">
        <x:v>220</x:v>
      </x:c>
      <x:c r="G590" s="4" t="n">
        <x:v>960</x:v>
      </x:c>
      <x:c r="H590" s="13" t="n">
        <x:v>220</x:v>
      </x:c>
      <x:c r="I590" s="13" t="n">
        <x:v>220</x:v>
      </x:c>
      <x:c r="J590" s="13" t="n">
        <x:v>960</x:v>
      </x:c>
      <x:c r="K590" s="13" t="n">
        <x:v>960</x:v>
      </x:c>
      <x:c r="L590" s="13" t="n">
        <x:f>H590+J590</x:f>
        <x:v>1180</x:v>
      </x:c>
      <x:c r="M590" s="13" t="n">
        <x:f>I590+K590</x:f>
        <x:v>1180</x:v>
      </x:c>
      <x:c r="N590" s="13" t="n">
        <x:v>299749</x:v>
      </x:c>
      <x:c r="O590" s="13" t="n">
        <x:v>988</x:v>
      </x:c>
      <x:c r="P590" s="4" t="str">
        <x:v>이상(하한)</x:v>
      </x:c>
      <x:c r="Q590" s="15" t="n">
        <x:v>46269.344471979166</x:v>
      </x:c>
      <x:c r="R590" s="15" t="n">
        <x:v>46269.35774100694</x:v>
      </x:c>
      <x:c r="S590" s="4" t="str">
        <x:v>https://naver.github.io/searchad-apidoc/</x:v>
      </x:c>
      <x:c r="T590" s="4" t="str">
        <x:v>https://developers.naver.com/docs/serviceapi/search/blog/blog.md</x:v>
      </x:c>
      <x:c r="U590" s="4" t="str">
        <x:v>2026-08-05~2026-09-03</x:v>
      </x:c>
      <x:c r="V590" s="4" t="str"/>
    </x:row>
    <x:row r="591" ht="25" customHeight="1">
      <x:c r="A591" s="4" t="str">
        <x:v>K0587</x:v>
      </x:c>
      <x:c r="B591" s="4" t="str">
        <x:v>자동차·IT·테크</x:v>
      </x:c>
      <x:c r="C591" s="4" t="n">
        <x:v>87</x:v>
      </x:c>
      <x:c r="D591" s="4" t="str">
        <x:v>타이어가격비교표</x:v>
      </x:c>
      <x:c r="E591" s="4" t="str">
        <x:v>세부 검색어</x:v>
      </x:c>
      <x:c r="F591" s="4" t="n">
        <x:v>230</x:v>
      </x:c>
      <x:c r="G591" s="4" t="n">
        <x:v>940</x:v>
      </x:c>
      <x:c r="H591" s="13" t="n">
        <x:v>230</x:v>
      </x:c>
      <x:c r="I591" s="13" t="n">
        <x:v>230</x:v>
      </x:c>
      <x:c r="J591" s="13" t="n">
        <x:v>940</x:v>
      </x:c>
      <x:c r="K591" s="13" t="n">
        <x:v>940</x:v>
      </x:c>
      <x:c r="L591" s="13" t="n">
        <x:f>H591+J591</x:f>
        <x:v>1170</x:v>
      </x:c>
      <x:c r="M591" s="13" t="n">
        <x:f>I591+K591</x:f>
        <x:v>1170</x:v>
      </x:c>
      <x:c r="N591" s="13" t="n">
        <x:v>449</x:v>
      </x:c>
      <x:c r="O591" s="13" t="n">
        <x:v>2</x:v>
      </x:c>
      <x:c r="P591" s="4" t="str">
        <x:v>수집결과 내 집계</x:v>
      </x:c>
      <x:c r="Q591" s="15" t="n">
        <x:v>46269.344471979166</x:v>
      </x:c>
      <x:c r="R591" s="15" t="n">
        <x:v>46269.35766609954</x:v>
      </x:c>
      <x:c r="S591" s="4" t="str">
        <x:v>https://naver.github.io/searchad-apidoc/</x:v>
      </x:c>
      <x:c r="T591" s="4" t="str">
        <x:v>https://developers.naver.com/docs/serviceapi/search/blog/blog.md</x:v>
      </x:c>
      <x:c r="U591" s="4" t="str">
        <x:v>2026-08-05~2026-09-03</x:v>
      </x:c>
      <x:c r="V591" s="4" t="str"/>
    </x:row>
    <x:row r="592" ht="25" customHeight="1">
      <x:c r="A592" s="4" t="str">
        <x:v>K0588</x:v>
      </x:c>
      <x:c r="B592" s="4" t="str">
        <x:v>자동차·IT·테크</x:v>
      </x:c>
      <x:c r="C592" s="4" t="n">
        <x:v>88</x:v>
      </x:c>
      <x:c r="D592" s="4" t="str">
        <x:v>쏘렌토타이어가격</x:v>
      </x:c>
      <x:c r="E592" s="4" t="str">
        <x:v>세부 검색어</x:v>
      </x:c>
      <x:c r="F592" s="4" t="n">
        <x:v>90</x:v>
      </x:c>
      <x:c r="G592" s="4" t="n">
        <x:v>1080</x:v>
      </x:c>
      <x:c r="H592" s="13" t="n">
        <x:v>90</x:v>
      </x:c>
      <x:c r="I592" s="13" t="n">
        <x:v>90</x:v>
      </x:c>
      <x:c r="J592" s="13" t="n">
        <x:v>1080</x:v>
      </x:c>
      <x:c r="K592" s="13" t="n">
        <x:v>1080</x:v>
      </x:c>
      <x:c r="L592" s="13" t="n">
        <x:f>H592+J592</x:f>
        <x:v>1170</x:v>
      </x:c>
      <x:c r="M592" s="13" t="n">
        <x:f>I592+K592</x:f>
        <x:v>1170</x:v>
      </x:c>
      <x:c r="N592" s="13" t="n">
        <x:v>2342</x:v>
      </x:c>
      <x:c r="O592" s="13" t="n">
        <x:v>15</x:v>
      </x:c>
      <x:c r="P592" s="4" t="str">
        <x:v>수집결과 내 집계</x:v>
      </x:c>
      <x:c r="Q592" s="15" t="n">
        <x:v>46269.344471979166</x:v>
      </x:c>
      <x:c r="R592" s="15" t="n">
        <x:v>46269.35766664352</x:v>
      </x:c>
      <x:c r="S592" s="4" t="str">
        <x:v>https://naver.github.io/searchad-apidoc/</x:v>
      </x:c>
      <x:c r="T592" s="4" t="str">
        <x:v>https://developers.naver.com/docs/serviceapi/search/blog/blog.md</x:v>
      </x:c>
      <x:c r="U592" s="4" t="str">
        <x:v>2026-08-05~2026-09-03</x:v>
      </x:c>
      <x:c r="V592" s="4" t="str"/>
    </x:row>
    <x:row r="593" ht="25" customHeight="1">
      <x:c r="A593" s="4" t="str">
        <x:v>K0589</x:v>
      </x:c>
      <x:c r="B593" s="4" t="str">
        <x:v>자동차·IT·테크</x:v>
      </x:c>
      <x:c r="C593" s="4" t="n">
        <x:v>89</x:v>
      </x:c>
      <x:c r="D593" s="4" t="str">
        <x:v>노트북청소</x:v>
      </x:c>
      <x:c r="E593" s="4" t="str">
        <x:v>세부 검색어</x:v>
      </x:c>
      <x:c r="F593" s="4" t="n">
        <x:v>210</x:v>
      </x:c>
      <x:c r="G593" s="4" t="n">
        <x:v>960</x:v>
      </x:c>
      <x:c r="H593" s="13" t="n">
        <x:v>210</x:v>
      </x:c>
      <x:c r="I593" s="13" t="n">
        <x:v>210</x:v>
      </x:c>
      <x:c r="J593" s="13" t="n">
        <x:v>960</x:v>
      </x:c>
      <x:c r="K593" s="13" t="n">
        <x:v>960</x:v>
      </x:c>
      <x:c r="L593" s="13" t="n">
        <x:f>H593+J593</x:f>
        <x:v>1170</x:v>
      </x:c>
      <x:c r="M593" s="13" t="n">
        <x:f>I593+K593</x:f>
        <x:v>1170</x:v>
      </x:c>
      <x:c r="N593" s="13" t="n">
        <x:v>16753</x:v>
      </x:c>
      <x:c r="O593" s="13" t="n">
        <x:v>223</x:v>
      </x:c>
      <x:c r="P593" s="4" t="str">
        <x:v>수집결과 내 집계</x:v>
      </x:c>
      <x:c r="Q593" s="15" t="n">
        <x:v>46269.34448758102</x:v>
      </x:c>
      <x:c r="R593" s="15" t="n">
        <x:v>46269.3576853125</x:v>
      </x:c>
      <x:c r="S593" s="4" t="str">
        <x:v>https://naver.github.io/searchad-apidoc/</x:v>
      </x:c>
      <x:c r="T593" s="4" t="str">
        <x:v>https://developers.naver.com/docs/serviceapi/search/blog/blog.md</x:v>
      </x:c>
      <x:c r="U593" s="4" t="str">
        <x:v>2026-08-05~2026-09-03</x:v>
      </x:c>
      <x:c r="V593" s="4" t="str"/>
    </x:row>
    <x:row r="594" ht="25" customHeight="1">
      <x:c r="A594" s="4" t="str">
        <x:v>K0590</x:v>
      </x:c>
      <x:c r="B594" s="4" t="str">
        <x:v>자동차·IT·테크</x:v>
      </x:c>
      <x:c r="C594" s="4" t="n">
        <x:v>90</x:v>
      </x:c>
      <x:c r="D594" s="4" t="str">
        <x:v>차량배터리교체</x:v>
      </x:c>
      <x:c r="E594" s="4" t="str">
        <x:v>세부 검색어</x:v>
      </x:c>
      <x:c r="F594" s="4" t="n">
        <x:v>130</x:v>
      </x:c>
      <x:c r="G594" s="4" t="n">
        <x:v>1030</x:v>
      </x:c>
      <x:c r="H594" s="13" t="n">
        <x:v>130</x:v>
      </x:c>
      <x:c r="I594" s="13" t="n">
        <x:v>130</x:v>
      </x:c>
      <x:c r="J594" s="13" t="n">
        <x:v>1030</x:v>
      </x:c>
      <x:c r="K594" s="13" t="n">
        <x:v>1030</x:v>
      </x:c>
      <x:c r="L594" s="13" t="n">
        <x:f>H594+J594</x:f>
        <x:v>1160</x:v>
      </x:c>
      <x:c r="M594" s="13" t="n">
        <x:f>I594+K594</x:f>
        <x:v>1160</x:v>
      </x:c>
      <x:c r="N594" s="13" t="n">
        <x:v>109391</x:v>
      </x:c>
      <x:c r="O594" s="13" t="n">
        <x:v>975</x:v>
      </x:c>
      <x:c r="P594" s="4" t="str">
        <x:v>이상(하한)</x:v>
      </x:c>
      <x:c r="Q594" s="15" t="n">
        <x:v>46269.344471979166</x:v>
      </x:c>
      <x:c r="R594" s="15" t="n">
        <x:v>46269.35774634259</x:v>
      </x:c>
      <x:c r="S594" s="4" t="str">
        <x:v>https://naver.github.io/searchad-apidoc/</x:v>
      </x:c>
      <x:c r="T594" s="4" t="str">
        <x:v>https://developers.naver.com/docs/serviceapi/search/blog/blog.md</x:v>
      </x:c>
      <x:c r="U594" s="4" t="str">
        <x:v>2026-08-05~2026-09-03</x:v>
      </x:c>
      <x:c r="V594" s="4" t="str"/>
    </x:row>
    <x:row r="595" ht="25" customHeight="1">
      <x:c r="A595" s="4" t="str">
        <x:v>K0591</x:v>
      </x:c>
      <x:c r="B595" s="4" t="str">
        <x:v>자동차·IT·테크</x:v>
      </x:c>
      <x:c r="C595" s="4" t="n">
        <x:v>91</x:v>
      </x:c>
      <x:c r="D595" s="4" t="str">
        <x:v>아이폰13프로배터리교체</x:v>
      </x:c>
      <x:c r="E595" s="4" t="str">
        <x:v>세부 검색어</x:v>
      </x:c>
      <x:c r="F595" s="4" t="n">
        <x:v>180</x:v>
      </x:c>
      <x:c r="G595" s="4" t="n">
        <x:v>970</x:v>
      </x:c>
      <x:c r="H595" s="13" t="n">
        <x:v>180</x:v>
      </x:c>
      <x:c r="I595" s="13" t="n">
        <x:v>180</x:v>
      </x:c>
      <x:c r="J595" s="13" t="n">
        <x:v>970</x:v>
      </x:c>
      <x:c r="K595" s="13" t="n">
        <x:v>970</x:v>
      </x:c>
      <x:c r="L595" s="13" t="n">
        <x:f>H595+J595</x:f>
        <x:v>1150</x:v>
      </x:c>
      <x:c r="M595" s="13" t="n">
        <x:f>I595+K595</x:f>
        <x:v>1150</x:v>
      </x:c>
      <x:c r="N595" s="13" t="n">
        <x:v>934</x:v>
      </x:c>
      <x:c r="O595" s="13" t="n">
        <x:v>46</x:v>
      </x:c>
      <x:c r="P595" s="4" t="str">
        <x:v>수집결과 내 집계</x:v>
      </x:c>
      <x:c r="Q595" s="15" t="n">
        <x:v>46269.34448298611</x:v>
      </x:c>
      <x:c r="R595" s="15" t="n">
        <x:v>46269.35769017361</x:v>
      </x:c>
      <x:c r="S595" s="4" t="str">
        <x:v>https://naver.github.io/searchad-apidoc/</x:v>
      </x:c>
      <x:c r="T595" s="4" t="str">
        <x:v>https://developers.naver.com/docs/serviceapi/search/blog/blog.md</x:v>
      </x:c>
      <x:c r="U595" s="4" t="str">
        <x:v>2026-08-05~2026-09-03</x:v>
      </x:c>
      <x:c r="V595" s="4" t="str"/>
    </x:row>
    <x:row r="596" ht="25" customHeight="1">
      <x:c r="A596" s="4" t="str">
        <x:v>K0592</x:v>
      </x:c>
      <x:c r="B596" s="4" t="str">
        <x:v>자동차·IT·테크</x:v>
      </x:c>
      <x:c r="C596" s="4" t="n">
        <x:v>92</x:v>
      </x:c>
      <x:c r="D596" s="4" t="str">
        <x:v>타이어교체공임비</x:v>
      </x:c>
      <x:c r="E596" s="4" t="str">
        <x:v>세부 검색어</x:v>
      </x:c>
      <x:c r="F596" s="4" t="n">
        <x:v>260</x:v>
      </x:c>
      <x:c r="G596" s="4" t="n">
        <x:v>870</x:v>
      </x:c>
      <x:c r="H596" s="13" t="n">
        <x:v>260</x:v>
      </x:c>
      <x:c r="I596" s="13" t="n">
        <x:v>260</x:v>
      </x:c>
      <x:c r="J596" s="13" t="n">
        <x:v>870</x:v>
      </x:c>
      <x:c r="K596" s="13" t="n">
        <x:v>870</x:v>
      </x:c>
      <x:c r="L596" s="13" t="n">
        <x:f>H596+J596</x:f>
        <x:v>1130</x:v>
      </x:c>
      <x:c r="M596" s="13" t="n">
        <x:f>I596+K596</x:f>
        <x:v>1130</x:v>
      </x:c>
      <x:c r="N596" s="13" t="n">
        <x:v>748</x:v>
      </x:c>
      <x:c r="O596" s="13" t="n">
        <x:v>23</x:v>
      </x:c>
      <x:c r="P596" s="4" t="str">
        <x:v>수집결과 내 집계</x:v>
      </x:c>
      <x:c r="Q596" s="15" t="n">
        <x:v>46269.344471979166</x:v>
      </x:c>
      <x:c r="R596" s="15" t="n">
        <x:v>46269.357695011575</x:v>
      </x:c>
      <x:c r="S596" s="4" t="str">
        <x:v>https://naver.github.io/searchad-apidoc/</x:v>
      </x:c>
      <x:c r="T596" s="4" t="str">
        <x:v>https://developers.naver.com/docs/serviceapi/search/blog/blog.md</x:v>
      </x:c>
      <x:c r="U596" s="4" t="str">
        <x:v>2026-08-05~2026-09-03</x:v>
      </x:c>
      <x:c r="V596" s="4" t="str"/>
    </x:row>
    <x:row r="597" ht="25" customHeight="1">
      <x:c r="A597" s="4" t="str">
        <x:v>K0593</x:v>
      </x:c>
      <x:c r="B597" s="4" t="str">
        <x:v>자동차·IT·테크</x:v>
      </x:c>
      <x:c r="C597" s="4" t="n">
        <x:v>93</x:v>
      </x:c>
      <x:c r="D597" s="4" t="str">
        <x:v>스마트폰복구</x:v>
      </x:c>
      <x:c r="E597" s="4" t="str">
        <x:v>세부 검색어</x:v>
      </x:c>
      <x:c r="F597" s="4" t="n">
        <x:v>990</x:v>
      </x:c>
      <x:c r="G597" s="4" t="n">
        <x:v>100</x:v>
      </x:c>
      <x:c r="H597" s="13" t="n">
        <x:v>990</x:v>
      </x:c>
      <x:c r="I597" s="13" t="n">
        <x:v>990</x:v>
      </x:c>
      <x:c r="J597" s="13" t="n">
        <x:v>100</x:v>
      </x:c>
      <x:c r="K597" s="13" t="n">
        <x:v>100</x:v>
      </x:c>
      <x:c r="L597" s="13" t="n">
        <x:f>H597+J597</x:f>
        <x:v>1090</x:v>
      </x:c>
      <x:c r="M597" s="13" t="n">
        <x:f>I597+K597</x:f>
        <x:v>1090</x:v>
      </x:c>
      <x:c r="N597" s="13" t="n">
        <x:v>60690</x:v>
      </x:c>
      <x:c r="O597" s="13" t="n">
        <x:v>605</x:v>
      </x:c>
      <x:c r="P597" s="4" t="str">
        <x:v>수집결과 내 집계</x:v>
      </x:c>
      <x:c r="Q597" s="15" t="n">
        <x:v>46269.34448758102</x:v>
      </x:c>
      <x:c r="R597" s="15" t="n">
        <x:v>46269.357742754626</x:v>
      </x:c>
      <x:c r="S597" s="4" t="str">
        <x:v>https://naver.github.io/searchad-apidoc/</x:v>
      </x:c>
      <x:c r="T597" s="4" t="str">
        <x:v>https://developers.naver.com/docs/serviceapi/search/blog/blog.md</x:v>
      </x:c>
      <x:c r="U597" s="4" t="str">
        <x:v>2026-08-05~2026-09-03</x:v>
      </x:c>
      <x:c r="V597" s="4" t="str"/>
    </x:row>
    <x:row r="598" ht="25" customHeight="1">
      <x:c r="A598" s="4" t="str">
        <x:v>K0594</x:v>
      </x:c>
      <x:c r="B598" s="4" t="str">
        <x:v>자동차·IT·테크</x:v>
      </x:c>
      <x:c r="C598" s="4" t="n">
        <x:v>94</x:v>
      </x:c>
      <x:c r="D598" s="4" t="str">
        <x:v>스파크타이어가격</x:v>
      </x:c>
      <x:c r="E598" s="4" t="str">
        <x:v>세부 검색어</x:v>
      </x:c>
      <x:c r="F598" s="4" t="n">
        <x:v>80</x:v>
      </x:c>
      <x:c r="G598" s="4" t="n">
        <x:v>1000</x:v>
      </x:c>
      <x:c r="H598" s="13" t="n">
        <x:v>80</x:v>
      </x:c>
      <x:c r="I598" s="13" t="n">
        <x:v>80</x:v>
      </x:c>
      <x:c r="J598" s="13" t="n">
        <x:v>1000</x:v>
      </x:c>
      <x:c r="K598" s="13" t="n">
        <x:v>1000</x:v>
      </x:c>
      <x:c r="L598" s="13" t="n">
        <x:f>H598+J598</x:f>
        <x:v>1080</x:v>
      </x:c>
      <x:c r="M598" s="13" t="n">
        <x:f>I598+K598</x:f>
        <x:v>1080</x:v>
      </x:c>
      <x:c r="N598" s="13" t="n">
        <x:v>911</x:v>
      </x:c>
      <x:c r="O598" s="13" t="n">
        <x:v>5</x:v>
      </x:c>
      <x:c r="P598" s="4" t="str">
        <x:v>수집결과 내 집계</x:v>
      </x:c>
      <x:c r="Q598" s="15" t="n">
        <x:v>46269.344471979166</x:v>
      </x:c>
      <x:c r="R598" s="15" t="n">
        <x:v>46269.35774591435</x:v>
      </x:c>
      <x:c r="S598" s="4" t="str">
        <x:v>https://naver.github.io/searchad-apidoc/</x:v>
      </x:c>
      <x:c r="T598" s="4" t="str">
        <x:v>https://developers.naver.com/docs/serviceapi/search/blog/blog.md</x:v>
      </x:c>
      <x:c r="U598" s="4" t="str">
        <x:v>2026-08-05~2026-09-03</x:v>
      </x:c>
      <x:c r="V598" s="4" t="str"/>
    </x:row>
    <x:row r="599" ht="25" customHeight="1">
      <x:c r="A599" s="4" t="str">
        <x:v>K0595</x:v>
      </x:c>
      <x:c r="B599" s="4" t="str">
        <x:v>자동차·IT·테크</x:v>
      </x:c>
      <x:c r="C599" s="4" t="n">
        <x:v>95</x:v>
      </x:c>
      <x:c r="D599" s="4" t="str">
        <x:v>컴퓨터본체청소</x:v>
      </x:c>
      <x:c r="E599" s="4" t="str">
        <x:v>세부 검색어</x:v>
      </x:c>
      <x:c r="F599" s="4" t="n">
        <x:v>270</x:v>
      </x:c>
      <x:c r="G599" s="4" t="n">
        <x:v>800</x:v>
      </x:c>
      <x:c r="H599" s="13" t="n">
        <x:v>270</x:v>
      </x:c>
      <x:c r="I599" s="13" t="n">
        <x:v>270</x:v>
      </x:c>
      <x:c r="J599" s="13" t="n">
        <x:v>800</x:v>
      </x:c>
      <x:c r="K599" s="13" t="n">
        <x:v>800</x:v>
      </x:c>
      <x:c r="L599" s="13" t="n">
        <x:f>H599+J599</x:f>
        <x:v>1070</x:v>
      </x:c>
      <x:c r="M599" s="13" t="n">
        <x:f>I599+K599</x:f>
        <x:v>1070</x:v>
      </x:c>
      <x:c r="N599" s="13" t="n">
        <x:v>4101</x:v>
      </x:c>
      <x:c r="O599" s="13" t="n">
        <x:v>141</x:v>
      </x:c>
      <x:c r="P599" s="4" t="str">
        <x:v>수집결과 내 집계</x:v>
      </x:c>
      <x:c r="Q599" s="15" t="n">
        <x:v>46269.34448758102</x:v>
      </x:c>
      <x:c r="R599" s="15" t="n">
        <x:v>46269.35775513889</x:v>
      </x:c>
      <x:c r="S599" s="4" t="str">
        <x:v>https://naver.github.io/searchad-apidoc/</x:v>
      </x:c>
      <x:c r="T599" s="4" t="str">
        <x:v>https://developers.naver.com/docs/serviceapi/search/blog/blog.md</x:v>
      </x:c>
      <x:c r="U599" s="4" t="str">
        <x:v>2026-08-05~2026-09-03</x:v>
      </x:c>
      <x:c r="V599" s="4" t="str"/>
    </x:row>
    <x:row r="600" ht="25" customHeight="1">
      <x:c r="A600" s="4" t="str">
        <x:v>K0596</x:v>
      </x:c>
      <x:c r="B600" s="4" t="str">
        <x:v>자동차·IT·테크</x:v>
      </x:c>
      <x:c r="C600" s="4" t="n">
        <x:v>96</x:v>
      </x:c>
      <x:c r="D600" s="4" t="str">
        <x:v>휴대폰해킹검사</x:v>
      </x:c>
      <x:c r="E600" s="4" t="str">
        <x:v>도구·신청 혼합형</x:v>
      </x:c>
      <x:c r="F600" s="4" t="n">
        <x:v>110</x:v>
      </x:c>
      <x:c r="G600" s="4" t="n">
        <x:v>940</x:v>
      </x:c>
      <x:c r="H600" s="13" t="n">
        <x:v>110</x:v>
      </x:c>
      <x:c r="I600" s="13" t="n">
        <x:v>110</x:v>
      </x:c>
      <x:c r="J600" s="13" t="n">
        <x:v>940</x:v>
      </x:c>
      <x:c r="K600" s="13" t="n">
        <x:v>940</x:v>
      </x:c>
      <x:c r="L600" s="13" t="n">
        <x:f>H600+J600</x:f>
        <x:v>1050</x:v>
      </x:c>
      <x:c r="M600" s="13" t="n">
        <x:f>I600+K600</x:f>
        <x:v>1050</x:v>
      </x:c>
      <x:c r="N600" s="13" t="n">
        <x:v>306</x:v>
      </x:c>
      <x:c r="O600" s="13" t="n">
        <x:v>10</x:v>
      </x:c>
      <x:c r="P600" s="4" t="str">
        <x:v>수집결과 내 집계</x:v>
      </x:c>
      <x:c r="Q600" s="15" t="n">
        <x:v>46269.34448758102</x:v>
      </x:c>
      <x:c r="R600" s="15" t="n">
        <x:v>46269.357750891206</x:v>
      </x:c>
      <x:c r="S600" s="4" t="str">
        <x:v>https://naver.github.io/searchad-apidoc/</x:v>
      </x:c>
      <x:c r="T600" s="4" t="str">
        <x:v>https://developers.naver.com/docs/serviceapi/search/blog/blog.md</x:v>
      </x:c>
      <x:c r="U600" s="4" t="str">
        <x:v>2026-08-05~2026-09-03</x:v>
      </x:c>
      <x:c r="V600" s="4" t="str"/>
    </x:row>
    <x:row r="601" ht="25" customHeight="1">
      <x:c r="A601" s="4" t="str">
        <x:v>K0597</x:v>
      </x:c>
      <x:c r="B601" s="4" t="str">
        <x:v>자동차·IT·테크</x:v>
      </x:c>
      <x:c r="C601" s="4" t="n">
        <x:v>97</x:v>
      </x:c>
      <x:c r="D601" s="4" t="str">
        <x:v>전기차충전비용</x:v>
      </x:c>
      <x:c r="E601" s="4" t="str">
        <x:v>세부 검색어</x:v>
      </x:c>
      <x:c r="F601" s="4" t="n">
        <x:v>130</x:v>
      </x:c>
      <x:c r="G601" s="4" t="n">
        <x:v>320</x:v>
      </x:c>
      <x:c r="H601" s="13" t="n">
        <x:v>130</x:v>
      </x:c>
      <x:c r="I601" s="13" t="n">
        <x:v>130</x:v>
      </x:c>
      <x:c r="J601" s="13" t="n">
        <x:v>320</x:v>
      </x:c>
      <x:c r="K601" s="13" t="n">
        <x:v>320</x:v>
      </x:c>
      <x:c r="L601" s="13" t="n">
        <x:f>H601+J601</x:f>
        <x:v>450</x:v>
      </x:c>
      <x:c r="M601" s="13" t="n">
        <x:f>I601+K601</x:f>
        <x:v>450</x:v>
      </x:c>
      <x:c r="N601" s="13" t="n">
        <x:v>3378</x:v>
      </x:c>
      <x:c r="O601" s="13" t="n">
        <x:v>197</x:v>
      </x:c>
      <x:c r="P601" s="4" t="str">
        <x:v>수집결과 내 집계</x:v>
      </x:c>
      <x:c r="Q601" s="15" t="n">
        <x:v>46269.34447769676</x:v>
      </x:c>
      <x:c r="R601" s="15" t="n">
        <x:v>46269.35452650463</x:v>
      </x:c>
      <x:c r="S601" s="4" t="str">
        <x:v>https://naver.github.io/searchad-apidoc/</x:v>
      </x:c>
      <x:c r="T601" s="4" t="str">
        <x:v>https://developers.naver.com/docs/serviceapi/search/blog/blog.md</x:v>
      </x:c>
      <x:c r="U601" s="4" t="str">
        <x:v>2026-08-05~2026-09-03</x:v>
      </x:c>
      <x:c r="V601" s="4" t="str">
        <x:v>전기차 충전비용</x:v>
      </x:c>
    </x:row>
    <x:row r="602" ht="25" customHeight="1">
      <x:c r="A602" s="4" t="str">
        <x:v>K0598</x:v>
      </x:c>
      <x:c r="B602" s="4" t="str">
        <x:v>자동차·IT·테크</x:v>
      </x:c>
      <x:c r="C602" s="4" t="n">
        <x:v>98</x:v>
      </x:c>
      <x:c r="D602" s="4" t="str">
        <x:v>전기차장단점</x:v>
      </x:c>
      <x:c r="E602" s="4" t="str">
        <x:v>세부 검색어</x:v>
      </x:c>
      <x:c r="F602" s="4" t="n">
        <x:v>100</x:v>
      </x:c>
      <x:c r="G602" s="4" t="n">
        <x:v>320</x:v>
      </x:c>
      <x:c r="H602" s="13" t="n">
        <x:v>100</x:v>
      </x:c>
      <x:c r="I602" s="13" t="n">
        <x:v>100</x:v>
      </x:c>
      <x:c r="J602" s="13" t="n">
        <x:v>320</x:v>
      </x:c>
      <x:c r="K602" s="13" t="n">
        <x:v>320</x:v>
      </x:c>
      <x:c r="L602" s="13" t="n">
        <x:f>H602+J602</x:f>
        <x:v>420</x:v>
      </x:c>
      <x:c r="M602" s="13" t="n">
        <x:f>I602+K602</x:f>
        <x:v>420</x:v>
      </x:c>
      <x:c r="N602" s="13" t="n">
        <x:v>3791</x:v>
      </x:c>
      <x:c r="O602" s="13" t="n">
        <x:v>179</x:v>
      </x:c>
      <x:c r="P602" s="4" t="str">
        <x:v>수집결과 내 집계</x:v>
      </x:c>
      <x:c r="Q602" s="15" t="n">
        <x:v>46269.344460914355</x:v>
      </x:c>
      <x:c r="R602" s="15" t="n">
        <x:v>46269.35452357639</x:v>
      </x:c>
      <x:c r="S602" s="4" t="str">
        <x:v>https://naver.github.io/searchad-apidoc/</x:v>
      </x:c>
      <x:c r="T602" s="4" t="str">
        <x:v>https://developers.naver.com/docs/serviceapi/search/blog/blog.md</x:v>
      </x:c>
      <x:c r="U602" s="4" t="str">
        <x:v>2026-08-05~2026-09-03</x:v>
      </x:c>
      <x:c r="V602" s="4" t="str">
        <x:v>전기차 장단점</x:v>
      </x:c>
    </x:row>
    <x:row r="603" ht="25" customHeight="1">
      <x:c r="A603" s="4" t="str">
        <x:v>K0599</x:v>
      </x:c>
      <x:c r="B603" s="4" t="str">
        <x:v>자동차·IT·테크</x:v>
      </x:c>
      <x:c r="C603" s="4" t="n">
        <x:v>99</x:v>
      </x:c>
      <x:c r="D603" s="4" t="str">
        <x:v>하이브리드자동차장단점</x:v>
      </x:c>
      <x:c r="E603" s="4" t="str">
        <x:v>세부 검색어</x:v>
      </x:c>
      <x:c r="F603" s="4" t="n">
        <x:v>40</x:v>
      </x:c>
      <x:c r="G603" s="4" t="n">
        <x:v>130</x:v>
      </x:c>
      <x:c r="H603" s="13" t="n">
        <x:v>40</x:v>
      </x:c>
      <x:c r="I603" s="13" t="n">
        <x:v>40</x:v>
      </x:c>
      <x:c r="J603" s="13" t="n">
        <x:v>130</x:v>
      </x:c>
      <x:c r="K603" s="13" t="n">
        <x:v>130</x:v>
      </x:c>
      <x:c r="L603" s="13" t="n">
        <x:f>H603+J603</x:f>
        <x:v>170</x:v>
      </x:c>
      <x:c r="M603" s="13" t="n">
        <x:f>I603+K603</x:f>
        <x:v>170</x:v>
      </x:c>
      <x:c r="N603" s="13" t="n">
        <x:v>852</x:v>
      </x:c>
      <x:c r="O603" s="13" t="n">
        <x:v>22</x:v>
      </x:c>
      <x:c r="P603" s="4" t="str">
        <x:v>수집결과 내 집계</x:v>
      </x:c>
      <x:c r="Q603" s="15" t="n">
        <x:v>46269.344460914355</x:v>
      </x:c>
      <x:c r="R603" s="15" t="n">
        <x:v>46269.35452292824</x:v>
      </x:c>
      <x:c r="S603" s="4" t="str">
        <x:v>https://naver.github.io/searchad-apidoc/</x:v>
      </x:c>
      <x:c r="T603" s="4" t="str">
        <x:v>https://developers.naver.com/docs/serviceapi/search/blog/blog.md</x:v>
      </x:c>
      <x:c r="U603" s="4" t="str">
        <x:v>2026-08-05~2026-09-03</x:v>
      </x:c>
      <x:c r="V603" s="4" t="str">
        <x:v>하이브리드 자동차 장단점</x:v>
      </x:c>
    </x:row>
    <x:row r="604" ht="25" customHeight="1">
      <x:c r="A604" s="4" t="str">
        <x:v>K0600</x:v>
      </x:c>
      <x:c r="B604" s="4" t="str">
        <x:v>자동차·IT·테크</x:v>
      </x:c>
      <x:c r="C604" s="4" t="n">
        <x:v>100</x:v>
      </x:c>
      <x:c r="D604" s="4" t="str">
        <x:v>노트북배터리수명</x:v>
      </x:c>
      <x:c r="E604" s="4" t="str">
        <x:v>세부 검색어</x:v>
      </x:c>
      <x:c r="F604" s="4" t="n">
        <x:v>70</x:v>
      </x:c>
      <x:c r="G604" s="4" t="n">
        <x:v>80</x:v>
      </x:c>
      <x:c r="H604" s="13" t="n">
        <x:v>70</x:v>
      </x:c>
      <x:c r="I604" s="13" t="n">
        <x:v>70</x:v>
      </x:c>
      <x:c r="J604" s="13" t="n">
        <x:v>80</x:v>
      </x:c>
      <x:c r="K604" s="13" t="n">
        <x:v>80</x:v>
      </x:c>
      <x:c r="L604" s="13" t="n">
        <x:f>H604+J604</x:f>
        <x:v>150</x:v>
      </x:c>
      <x:c r="M604" s="13" t="n">
        <x:f>I604+K604</x:f>
        <x:v>150</x:v>
      </x:c>
      <x:c r="N604" s="13" t="n">
        <x:v>3605</x:v>
      </x:c>
      <x:c r="O604" s="13" t="n">
        <x:v>188</x:v>
      </x:c>
      <x:c r="P604" s="4" t="str">
        <x:v>수집결과 내 집계</x:v>
      </x:c>
      <x:c r="Q604" s="15" t="n">
        <x:v>46269.344466076385</x:v>
      </x:c>
      <x:c r="R604" s="15" t="n">
        <x:v>46269.35453149305</x:v>
      </x:c>
      <x:c r="S604" s="4" t="str">
        <x:v>https://naver.github.io/searchad-apidoc/</x:v>
      </x:c>
      <x:c r="T604" s="4" t="str">
        <x:v>https://developers.naver.com/docs/serviceapi/search/blog/blog.md</x:v>
      </x:c>
      <x:c r="U604" s="4" t="str">
        <x:v>2026-08-05~2026-09-03</x:v>
      </x:c>
      <x:c r="V604" s="4" t="str">
        <x:v>노트북 배터리 수명</x:v>
      </x:c>
    </x:row>
    <x:row r="605" ht="25" customHeight="1">
      <x:c r="A605" s="4" t="str">
        <x:v>K0601</x:v>
      </x:c>
      <x:c r="B605" s="4" t="str">
        <x:v>패션·뷰티</x:v>
      </x:c>
      <x:c r="C605" s="4" t="n">
        <x:v>1</x:v>
      </x:c>
      <x:c r="D605" s="4" t="str">
        <x:v>퍼스널컬러진단</x:v>
      </x:c>
      <x:c r="E605" s="4" t="str">
        <x:v>도구·신청 혼합형</x:v>
      </x:c>
      <x:c r="F605" s="4" t="n">
        <x:v>3070</x:v>
      </x:c>
      <x:c r="G605" s="4" t="n">
        <x:v>33100</x:v>
      </x:c>
      <x:c r="H605" s="13" t="n">
        <x:v>3070</x:v>
      </x:c>
      <x:c r="I605" s="13" t="n">
        <x:v>3070</x:v>
      </x:c>
      <x:c r="J605" s="13" t="n">
        <x:v>33100</x:v>
      </x:c>
      <x:c r="K605" s="13" t="n">
        <x:v>33100</x:v>
      </x:c>
      <x:c r="L605" s="13" t="n">
        <x:f>H605+J605</x:f>
        <x:v>36170</x:v>
      </x:c>
      <x:c r="M605" s="13" t="n">
        <x:f>I605+K605</x:f>
        <x:v>36170</x:v>
      </x:c>
      <x:c r="N605" s="13" t="n">
        <x:v>102067</x:v>
      </x:c>
      <x:c r="O605" s="13" t="n">
        <x:v>984</x:v>
      </x:c>
      <x:c r="P605" s="4" t="str">
        <x:v>이상(하한)</x:v>
      </x:c>
      <x:c r="Q605" s="15" t="n">
        <x:v>46269.34450924768</x:v>
      </x:c>
      <x:c r="R605" s="15" t="n">
        <x:v>46269.35458962963</x:v>
      </x:c>
      <x:c r="S605" s="4" t="str">
        <x:v>https://naver.github.io/searchad-apidoc/</x:v>
      </x:c>
      <x:c r="T605" s="4" t="str">
        <x:v>https://developers.naver.com/docs/serviceapi/search/blog/blog.md</x:v>
      </x:c>
      <x:c r="U605" s="4" t="str">
        <x:v>2026-08-05~2026-09-03</x:v>
      </x:c>
      <x:c r="V605" s="4" t="str"/>
    </x:row>
    <x:row r="606" ht="25" customHeight="1">
      <x:c r="A606" s="4" t="str">
        <x:v>K0602</x:v>
      </x:c>
      <x:c r="B606" s="4" t="str">
        <x:v>패션·뷰티</x:v>
      </x:c>
      <x:c r="C606" s="4" t="n">
        <x:v>2</x:v>
      </x:c>
      <x:c r="D606" s="4" t="str">
        <x:v>레티놀효과</x:v>
      </x:c>
      <x:c r="E606" s="4" t="str">
        <x:v>세부 검색어</x:v>
      </x:c>
      <x:c r="F606" s="4" t="n">
        <x:v>1320</x:v>
      </x:c>
      <x:c r="G606" s="4" t="n">
        <x:v>11900</x:v>
      </x:c>
      <x:c r="H606" s="13" t="n">
        <x:v>1320</x:v>
      </x:c>
      <x:c r="I606" s="13" t="n">
        <x:v>1320</x:v>
      </x:c>
      <x:c r="J606" s="13" t="n">
        <x:v>11900</x:v>
      </x:c>
      <x:c r="K606" s="13" t="n">
        <x:v>11900</x:v>
      </x:c>
      <x:c r="L606" s="13" t="n">
        <x:f>H606+J606</x:f>
        <x:v>13220</x:v>
      </x:c>
      <x:c r="M606" s="13" t="n">
        <x:f>I606+K606</x:f>
        <x:v>13220</x:v>
      </x:c>
      <x:c r="N606" s="13" t="n">
        <x:v>11987</x:v>
      </x:c>
      <x:c r="O606" s="13" t="n">
        <x:v>393</x:v>
      </x:c>
      <x:c r="P606" s="4" t="str">
        <x:v>수집결과 내 집계</x:v>
      </x:c>
      <x:c r="Q606" s="15" t="n">
        <x:v>46269.3445199537</x:v>
      </x:c>
      <x:c r="R606" s="15" t="n">
        <x:v>46269.35454581019</x:v>
      </x:c>
      <x:c r="S606" s="4" t="str">
        <x:v>https://naver.github.io/searchad-apidoc/</x:v>
      </x:c>
      <x:c r="T606" s="4" t="str">
        <x:v>https://developers.naver.com/docs/serviceapi/search/blog/blog.md</x:v>
      </x:c>
      <x:c r="U606" s="4" t="str">
        <x:v>2026-08-05~2026-09-03</x:v>
      </x:c>
      <x:c r="V606" s="4" t="str"/>
    </x:row>
    <x:row r="607" ht="25" customHeight="1">
      <x:c r="A607" s="4" t="str">
        <x:v>K0603</x:v>
      </x:c>
      <x:c r="B607" s="4" t="str">
        <x:v>패션·뷰티</x:v>
      </x:c>
      <x:c r="C607" s="4" t="n">
        <x:v>3</x:v>
      </x:c>
      <x:c r="D607" s="4" t="str">
        <x:v>50대헤어스타일</x:v>
      </x:c>
      <x:c r="E607" s="4" t="str">
        <x:v>세부 검색어</x:v>
      </x:c>
      <x:c r="F607" s="4" t="n">
        <x:v>840</x:v>
      </x:c>
      <x:c r="G607" s="4" t="n">
        <x:v>10800</x:v>
      </x:c>
      <x:c r="H607" s="13" t="n">
        <x:v>840</x:v>
      </x:c>
      <x:c r="I607" s="13" t="n">
        <x:v>840</x:v>
      </x:c>
      <x:c r="J607" s="13" t="n">
        <x:v>10800</x:v>
      </x:c>
      <x:c r="K607" s="13" t="n">
        <x:v>10800</x:v>
      </x:c>
      <x:c r="L607" s="13" t="n">
        <x:f>H607+J607</x:f>
        <x:v>11640</x:v>
      </x:c>
      <x:c r="M607" s="13" t="n">
        <x:f>I607+K607</x:f>
        <x:v>11640</x:v>
      </x:c>
      <x:c r="N607" s="13" t="n">
        <x:v>5470</x:v>
      </x:c>
      <x:c r="O607" s="13" t="n">
        <x:v>339</x:v>
      </x:c>
      <x:c r="P607" s="4" t="str">
        <x:v>수집결과 내 집계</x:v>
      </x:c>
      <x:c r="Q607" s="15" t="n">
        <x:v>46269.34450267361</x:v>
      </x:c>
      <x:c r="R607" s="15" t="n">
        <x:v>46269.35455265046</x:v>
      </x:c>
      <x:c r="S607" s="4" t="str">
        <x:v>https://naver.github.io/searchad-apidoc/</x:v>
      </x:c>
      <x:c r="T607" s="4" t="str">
        <x:v>https://developers.naver.com/docs/serviceapi/search/blog/blog.md</x:v>
      </x:c>
      <x:c r="U607" s="4" t="str">
        <x:v>2026-08-05~2026-09-03</x:v>
      </x:c>
      <x:c r="V607" s="4" t="str"/>
    </x:row>
    <x:row r="608" ht="25" customHeight="1">
      <x:c r="A608" s="4" t="str">
        <x:v>K0604</x:v>
      </x:c>
      <x:c r="B608" s="4" t="str">
        <x:v>패션·뷰티</x:v>
      </x:c>
      <x:c r="C608" s="4" t="n">
        <x:v>4</x:v>
      </x:c>
      <x:c r="D608" s="4" t="str">
        <x:v>턱여드름원인</x:v>
      </x:c>
      <x:c r="E608" s="4" t="str">
        <x:v>세부 검색어</x:v>
      </x:c>
      <x:c r="F608" s="4" t="n">
        <x:v>930</x:v>
      </x:c>
      <x:c r="G608" s="4" t="n">
        <x:v>9860</x:v>
      </x:c>
      <x:c r="H608" s="13" t="n">
        <x:v>930</x:v>
      </x:c>
      <x:c r="I608" s="13" t="n">
        <x:v>930</x:v>
      </x:c>
      <x:c r="J608" s="13" t="n">
        <x:v>9860</x:v>
      </x:c>
      <x:c r="K608" s="13" t="n">
        <x:v>9860</x:v>
      </x:c>
      <x:c r="L608" s="13" t="n">
        <x:f>H608+J608</x:f>
        <x:v>10790</x:v>
      </x:c>
      <x:c r="M608" s="13" t="n">
        <x:f>I608+K608</x:f>
        <x:v>10790</x:v>
      </x:c>
      <x:c r="N608" s="13" t="n">
        <x:v>11482</x:v>
      </x:c>
      <x:c r="O608" s="13" t="n">
        <x:v>774</x:v>
      </x:c>
      <x:c r="P608" s="4" t="str">
        <x:v>수집결과 내 집계</x:v>
      </x:c>
      <x:c r="Q608" s="15" t="n">
        <x:v>46269.34450924768</x:v>
      </x:c>
      <x:c r="R608" s="15" t="n">
        <x:v>46269.35458526621</x:v>
      </x:c>
      <x:c r="S608" s="4" t="str">
        <x:v>https://naver.github.io/searchad-apidoc/</x:v>
      </x:c>
      <x:c r="T608" s="4" t="str">
        <x:v>https://developers.naver.com/docs/serviceapi/search/blog/blog.md</x:v>
      </x:c>
      <x:c r="U608" s="4" t="str">
        <x:v>2026-08-05~2026-09-03</x:v>
      </x:c>
      <x:c r="V608" s="4" t="str"/>
    </x:row>
    <x:row r="609" ht="25" customHeight="1">
      <x:c r="A609" s="4" t="str">
        <x:v>K0605</x:v>
      </x:c>
      <x:c r="B609" s="4" t="str">
        <x:v>패션·뷰티</x:v>
      </x:c>
      <x:c r="C609" s="4" t="n">
        <x:v>5</x:v>
      </x:c>
      <x:c r="D609" s="4" t="str">
        <x:v>발각질제거</x:v>
      </x:c>
      <x:c r="E609" s="4" t="str">
        <x:v>세부 검색어</x:v>
      </x:c>
      <x:c r="F609" s="4" t="n">
        <x:v>1210</x:v>
      </x:c>
      <x:c r="G609" s="4" t="n">
        <x:v>9530</x:v>
      </x:c>
      <x:c r="H609" s="13" t="n">
        <x:v>1210</x:v>
      </x:c>
      <x:c r="I609" s="13" t="n">
        <x:v>1210</x:v>
      </x:c>
      <x:c r="J609" s="13" t="n">
        <x:v>9530</x:v>
      </x:c>
      <x:c r="K609" s="13" t="n">
        <x:v>9530</x:v>
      </x:c>
      <x:c r="L609" s="13" t="n">
        <x:f>H609+J609</x:f>
        <x:v>10740</x:v>
      </x:c>
      <x:c r="M609" s="13" t="n">
        <x:f>I609+K609</x:f>
        <x:v>10740</x:v>
      </x:c>
      <x:c r="N609" s="13" t="n">
        <x:v>62790</x:v>
      </x:c>
      <x:c r="O609" s="13" t="n">
        <x:v>990</x:v>
      </x:c>
      <x:c r="P609" s="4" t="str">
        <x:v>이상(하한)</x:v>
      </x:c>
      <x:c r="Q609" s="15" t="n">
        <x:v>46269.34451487268</x:v>
      </x:c>
      <x:c r="R609" s="15" t="n">
        <x:v>46269.35461538195</x:v>
      </x:c>
      <x:c r="S609" s="4" t="str">
        <x:v>https://naver.github.io/searchad-apidoc/</x:v>
      </x:c>
      <x:c r="T609" s="4" t="str">
        <x:v>https://developers.naver.com/docs/serviceapi/search/blog/blog.md</x:v>
      </x:c>
      <x:c r="U609" s="4" t="str">
        <x:v>2026-08-05~2026-09-03</x:v>
      </x:c>
      <x:c r="V609" s="4" t="str"/>
    </x:row>
    <x:row r="610" ht="25" customHeight="1">
      <x:c r="A610" s="4" t="str">
        <x:v>K0606</x:v>
      </x:c>
      <x:c r="B610" s="4" t="str">
        <x:v>패션·뷰티</x:v>
      </x:c>
      <x:c r="C610" s="4" t="n">
        <x:v>6</x:v>
      </x:c>
      <x:c r="D610" s="4" t="str">
        <x:v>남자헤어스타일</x:v>
      </x:c>
      <x:c r="E610" s="4" t="str">
        <x:v>세부 검색어</x:v>
      </x:c>
      <x:c r="F610" s="4" t="n">
        <x:v>1740</x:v>
      </x:c>
      <x:c r="G610" s="4" t="n">
        <x:v>8840</x:v>
      </x:c>
      <x:c r="H610" s="13" t="n">
        <x:v>1740</x:v>
      </x:c>
      <x:c r="I610" s="13" t="n">
        <x:v>1740</x:v>
      </x:c>
      <x:c r="J610" s="13" t="n">
        <x:v>8840</x:v>
      </x:c>
      <x:c r="K610" s="13" t="n">
        <x:v>8840</x:v>
      </x:c>
      <x:c r="L610" s="13" t="n">
        <x:f>H610+J610</x:f>
        <x:v>10580</x:v>
      </x:c>
      <x:c r="M610" s="13" t="n">
        <x:f>I610+K610</x:f>
        <x:v>10580</x:v>
      </x:c>
      <x:c r="N610" s="13" t="n">
        <x:v>171216</x:v>
      </x:c>
      <x:c r="O610" s="13" t="n">
        <x:v>990</x:v>
      </x:c>
      <x:c r="P610" s="4" t="str">
        <x:v>이상(하한)</x:v>
      </x:c>
      <x:c r="Q610" s="15" t="n">
        <x:v>46269.34450924768</x:v>
      </x:c>
      <x:c r="R610" s="15" t="n">
        <x:v>46269.35465357639</x:v>
      </x:c>
      <x:c r="S610" s="4" t="str">
        <x:v>https://naver.github.io/searchad-apidoc/</x:v>
      </x:c>
      <x:c r="T610" s="4" t="str">
        <x:v>https://developers.naver.com/docs/serviceapi/search/blog/blog.md</x:v>
      </x:c>
      <x:c r="U610" s="4" t="str">
        <x:v>2026-08-05~2026-09-03</x:v>
      </x:c>
      <x:c r="V610" s="4" t="str"/>
    </x:row>
    <x:row r="611" ht="25" customHeight="1">
      <x:c r="A611" s="4" t="str">
        <x:v>K0607</x:v>
      </x:c>
      <x:c r="B611" s="4" t="str">
        <x:v>패션·뷰티</x:v>
      </x:c>
      <x:c r="C611" s="4" t="n">
        <x:v>7</x:v>
      </x:c>
      <x:c r="D611" s="4" t="str">
        <x:v>얼굴붓기빼는법</x:v>
      </x:c>
      <x:c r="E611" s="4" t="str">
        <x:v>세부 검색어</x:v>
      </x:c>
      <x:c r="F611" s="4" t="n">
        <x:v>810</x:v>
      </x:c>
      <x:c r="G611" s="4" t="n">
        <x:v>8370</x:v>
      </x:c>
      <x:c r="H611" s="13" t="n">
        <x:v>810</x:v>
      </x:c>
      <x:c r="I611" s="13" t="n">
        <x:v>810</x:v>
      </x:c>
      <x:c r="J611" s="13" t="n">
        <x:v>8370</x:v>
      </x:c>
      <x:c r="K611" s="13" t="n">
        <x:v>8370</x:v>
      </x:c>
      <x:c r="L611" s="13" t="n">
        <x:f>H611+J611</x:f>
        <x:v>9180</x:v>
      </x:c>
      <x:c r="M611" s="13" t="n">
        <x:f>I611+K611</x:f>
        <x:v>9180</x:v>
      </x:c>
      <x:c r="N611" s="13" t="n">
        <x:v>11506</x:v>
      </x:c>
      <x:c r="O611" s="13" t="n">
        <x:v>308</x:v>
      </x:c>
      <x:c r="P611" s="4" t="str">
        <x:v>수집결과 내 집계</x:v>
      </x:c>
      <x:c r="Q611" s="15" t="n">
        <x:v>46269.34450924768</x:v>
      </x:c>
      <x:c r="R611" s="15" t="n">
        <x:v>46269.3546083912</x:v>
      </x:c>
      <x:c r="S611" s="4" t="str">
        <x:v>https://naver.github.io/searchad-apidoc/</x:v>
      </x:c>
      <x:c r="T611" s="4" t="str">
        <x:v>https://developers.naver.com/docs/serviceapi/search/blog/blog.md</x:v>
      </x:c>
      <x:c r="U611" s="4" t="str">
        <x:v>2026-08-05~2026-09-03</x:v>
      </x:c>
      <x:c r="V611" s="4" t="str">
        <x:v>얼굴 붓기 빼는 법</x:v>
      </x:c>
    </x:row>
    <x:row r="612" ht="25" customHeight="1">
      <x:c r="A612" s="4" t="str">
        <x:v>K0608</x:v>
      </x:c>
      <x:c r="B612" s="4" t="str">
        <x:v>패션·뷰티</x:v>
      </x:c>
      <x:c r="C612" s="4" t="n">
        <x:v>8</x:v>
      </x:c>
      <x:c r="D612" s="4" t="str">
        <x:v>붓기빼는법</x:v>
      </x:c>
      <x:c r="E612" s="4" t="str">
        <x:v>세부 검색어</x:v>
      </x:c>
      <x:c r="F612" s="4" t="n">
        <x:v>910</x:v>
      </x:c>
      <x:c r="G612" s="4" t="n">
        <x:v>7980</x:v>
      </x:c>
      <x:c r="H612" s="13" t="n">
        <x:v>910</x:v>
      </x:c>
      <x:c r="I612" s="13" t="n">
        <x:v>910</x:v>
      </x:c>
      <x:c r="J612" s="13" t="n">
        <x:v>7980</x:v>
      </x:c>
      <x:c r="K612" s="13" t="n">
        <x:v>7980</x:v>
      </x:c>
      <x:c r="L612" s="13" t="n">
        <x:f>H612+J612</x:f>
        <x:v>8890</x:v>
      </x:c>
      <x:c r="M612" s="13" t="n">
        <x:f>I612+K612</x:f>
        <x:v>8890</x:v>
      </x:c>
      <x:c r="N612" s="13" t="n">
        <x:v>24638</x:v>
      </x:c>
      <x:c r="O612" s="13" t="n">
        <x:v>554</x:v>
      </x:c>
      <x:c r="P612" s="4" t="str">
        <x:v>수집결과 내 집계</x:v>
      </x:c>
      <x:c r="Q612" s="15" t="n">
        <x:v>46269.34450924768</x:v>
      </x:c>
      <x:c r="R612" s="15" t="n">
        <x:v>46269.35463822917</x:v>
      </x:c>
      <x:c r="S612" s="4" t="str">
        <x:v>https://naver.github.io/searchad-apidoc/</x:v>
      </x:c>
      <x:c r="T612" s="4" t="str">
        <x:v>https://developers.naver.com/docs/serviceapi/search/blog/blog.md</x:v>
      </x:c>
      <x:c r="U612" s="4" t="str">
        <x:v>2026-08-05~2026-09-03</x:v>
      </x:c>
      <x:c r="V612" s="4" t="str"/>
    </x:row>
    <x:row r="613" ht="25" customHeight="1">
      <x:c r="A613" s="4" t="str">
        <x:v>K0609</x:v>
      </x:c>
      <x:c r="B613" s="4" t="str">
        <x:v>패션·뷰티</x:v>
      </x:c>
      <x:c r="C613" s="4" t="n">
        <x:v>9</x:v>
      </x:c>
      <x:c r="D613" s="4" t="str">
        <x:v>얼굴피지제거</x:v>
      </x:c>
      <x:c r="E613" s="4" t="str">
        <x:v>세부 검색어</x:v>
      </x:c>
      <x:c r="F613" s="4" t="n">
        <x:v>820</x:v>
      </x:c>
      <x:c r="G613" s="4" t="n">
        <x:v>7930</x:v>
      </x:c>
      <x:c r="H613" s="13" t="n">
        <x:v>820</x:v>
      </x:c>
      <x:c r="I613" s="13" t="n">
        <x:v>820</x:v>
      </x:c>
      <x:c r="J613" s="13" t="n">
        <x:v>7930</x:v>
      </x:c>
      <x:c r="K613" s="13" t="n">
        <x:v>7930</x:v>
      </x:c>
      <x:c r="L613" s="13" t="n">
        <x:f>H613+J613</x:f>
        <x:v>8750</x:v>
      </x:c>
      <x:c r="M613" s="13" t="n">
        <x:f>I613+K613</x:f>
        <x:v>8750</x:v>
      </x:c>
      <x:c r="N613" s="13" t="n">
        <x:v>13518</x:v>
      </x:c>
      <x:c r="O613" s="13" t="n">
        <x:v>217</x:v>
      </x:c>
      <x:c r="P613" s="4" t="str">
        <x:v>수집결과 내 집계</x:v>
      </x:c>
      <x:c r="Q613" s="15" t="n">
        <x:v>46269.34450267361</x:v>
      </x:c>
      <x:c r="R613" s="15" t="n">
        <x:v>46269.35462958334</x:v>
      </x:c>
      <x:c r="S613" s="4" t="str">
        <x:v>https://naver.github.io/searchad-apidoc/</x:v>
      </x:c>
      <x:c r="T613" s="4" t="str">
        <x:v>https://developers.naver.com/docs/serviceapi/search/blog/blog.md</x:v>
      </x:c>
      <x:c r="U613" s="4" t="str">
        <x:v>2026-08-05~2026-09-03</x:v>
      </x:c>
      <x:c r="V613" s="4" t="str"/>
    </x:row>
    <x:row r="614" ht="25" customHeight="1">
      <x:c r="A614" s="4" t="str">
        <x:v>K0610</x:v>
      </x:c>
      <x:c r="B614" s="4" t="str">
        <x:v>패션·뷰티</x:v>
      </x:c>
      <x:c r="C614" s="4" t="n">
        <x:v>10</x:v>
      </x:c>
      <x:c r="D614" s="4" t="str">
        <x:v>블랙헤드제거</x:v>
      </x:c>
      <x:c r="E614" s="4" t="str">
        <x:v>세부 검색어</x:v>
      </x:c>
      <x:c r="F614" s="4" t="n">
        <x:v>960</x:v>
      </x:c>
      <x:c r="G614" s="4" t="n">
        <x:v>7760</x:v>
      </x:c>
      <x:c r="H614" s="13" t="n">
        <x:v>960</x:v>
      </x:c>
      <x:c r="I614" s="13" t="n">
        <x:v>960</x:v>
      </x:c>
      <x:c r="J614" s="13" t="n">
        <x:v>7760</x:v>
      </x:c>
      <x:c r="K614" s="13" t="n">
        <x:v>7760</x:v>
      </x:c>
      <x:c r="L614" s="13" t="n">
        <x:f>H614+J614</x:f>
        <x:v>8720</x:v>
      </x:c>
      <x:c r="M614" s="13" t="n">
        <x:f>I614+K614</x:f>
        <x:v>8720</x:v>
      </x:c>
      <x:c r="N614" s="13" t="n">
        <x:v>63971</x:v>
      </x:c>
      <x:c r="O614" s="13" t="n">
        <x:v>970</x:v>
      </x:c>
      <x:c r="P614" s="4" t="str">
        <x:v>수집결과 내 집계</x:v>
      </x:c>
      <x:c r="Q614" s="15" t="n">
        <x:v>46269.34450924768</x:v>
      </x:c>
      <x:c r="R614" s="15" t="n">
        <x:v>46269.35469042824</x:v>
      </x:c>
      <x:c r="S614" s="4" t="str">
        <x:v>https://naver.github.io/searchad-apidoc/</x:v>
      </x:c>
      <x:c r="T614" s="4" t="str">
        <x:v>https://developers.naver.com/docs/serviceapi/search/blog/blog.md</x:v>
      </x:c>
      <x:c r="U614" s="4" t="str">
        <x:v>2026-08-05~2026-09-03</x:v>
      </x:c>
      <x:c r="V614" s="4" t="str"/>
    </x:row>
    <x:row r="615" ht="25" customHeight="1">
      <x:c r="A615" s="4" t="str">
        <x:v>K0611</x:v>
      </x:c>
      <x:c r="B615" s="4" t="str">
        <x:v>패션·뷰티</x:v>
      </x:c>
      <x:c r="C615" s="4" t="n">
        <x:v>11</x:v>
      </x:c>
      <x:c r="D615" s="4" t="str">
        <x:v>여드름부위별원인</x:v>
      </x:c>
      <x:c r="E615" s="4" t="str">
        <x:v>세부 검색어</x:v>
      </x:c>
      <x:c r="F615" s="4" t="n">
        <x:v>480</x:v>
      </x:c>
      <x:c r="G615" s="4" t="n">
        <x:v>7950</x:v>
      </x:c>
      <x:c r="H615" s="13" t="n">
        <x:v>480</x:v>
      </x:c>
      <x:c r="I615" s="13" t="n">
        <x:v>480</x:v>
      </x:c>
      <x:c r="J615" s="13" t="n">
        <x:v>7950</x:v>
      </x:c>
      <x:c r="K615" s="13" t="n">
        <x:v>7950</x:v>
      </x:c>
      <x:c r="L615" s="13" t="n">
        <x:f>H615+J615</x:f>
        <x:v>8430</x:v>
      </x:c>
      <x:c r="M615" s="13" t="n">
        <x:f>I615+K615</x:f>
        <x:v>8430</x:v>
      </x:c>
      <x:c r="N615" s="13" t="n">
        <x:v>7216</x:v>
      </x:c>
      <x:c r="O615" s="13" t="n">
        <x:v>284</x:v>
      </x:c>
      <x:c r="P615" s="4" t="str">
        <x:v>수집결과 내 집계</x:v>
      </x:c>
      <x:c r="Q615" s="15" t="n">
        <x:v>46269.34450924768</x:v>
      </x:c>
      <x:c r="R615" s="15" t="n">
        <x:v>46269.35465134259</x:v>
      </x:c>
      <x:c r="S615" s="4" t="str">
        <x:v>https://naver.github.io/searchad-apidoc/</x:v>
      </x:c>
      <x:c r="T615" s="4" t="str">
        <x:v>https://developers.naver.com/docs/serviceapi/search/blog/blog.md</x:v>
      </x:c>
      <x:c r="U615" s="4" t="str">
        <x:v>2026-08-05~2026-09-03</x:v>
      </x:c>
      <x:c r="V615" s="4" t="str"/>
    </x:row>
    <x:row r="616" ht="25" customHeight="1">
      <x:c r="A616" s="4" t="str">
        <x:v>K0612</x:v>
      </x:c>
      <x:c r="B616" s="4" t="str">
        <x:v>패션·뷰티</x:v>
      </x:c>
      <x:c r="C616" s="4" t="n">
        <x:v>12</x:v>
      </x:c>
      <x:c r="D616" s="4" t="str">
        <x:v>옷기름얼룩제거</x:v>
      </x:c>
      <x:c r="E616" s="4" t="str">
        <x:v>세부 검색어</x:v>
      </x:c>
      <x:c r="F616" s="4" t="n">
        <x:v>420</x:v>
      </x:c>
      <x:c r="G616" s="4" t="n">
        <x:v>7610</x:v>
      </x:c>
      <x:c r="H616" s="13" t="n">
        <x:v>420</x:v>
      </x:c>
      <x:c r="I616" s="13" t="n">
        <x:v>420</x:v>
      </x:c>
      <x:c r="J616" s="13" t="n">
        <x:v>7610</x:v>
      </x:c>
      <x:c r="K616" s="13" t="n">
        <x:v>7610</x:v>
      </x:c>
      <x:c r="L616" s="13" t="n">
        <x:f>H616+J616</x:f>
        <x:v>8030</x:v>
      </x:c>
      <x:c r="M616" s="13" t="n">
        <x:f>I616+K616</x:f>
        <x:v>8030</x:v>
      </x:c>
      <x:c r="N616" s="13" t="n">
        <x:v>1639</x:v>
      </x:c>
      <x:c r="O616" s="13" t="n">
        <x:v>76</x:v>
      </x:c>
      <x:c r="P616" s="4" t="str">
        <x:v>수집결과 내 집계</x:v>
      </x:c>
      <x:c r="Q616" s="15" t="n">
        <x:v>46269.34451487268</x:v>
      </x:c>
      <x:c r="R616" s="15" t="n">
        <x:v>46269.35465625</x:v>
      </x:c>
      <x:c r="S616" s="4" t="str">
        <x:v>https://naver.github.io/searchad-apidoc/</x:v>
      </x:c>
      <x:c r="T616" s="4" t="str">
        <x:v>https://developers.naver.com/docs/serviceapi/search/blog/blog.md</x:v>
      </x:c>
      <x:c r="U616" s="4" t="str">
        <x:v>2026-08-05~2026-09-03</x:v>
      </x:c>
      <x:c r="V616" s="4" t="str"/>
    </x:row>
    <x:row r="617" ht="25" customHeight="1">
      <x:c r="A617" s="4" t="str">
        <x:v>K0613</x:v>
      </x:c>
      <x:c r="B617" s="4" t="str">
        <x:v>패션·뷰티</x:v>
      </x:c>
      <x:c r="C617" s="4" t="n">
        <x:v>13</x:v>
      </x:c>
      <x:c r="D617" s="4" t="str">
        <x:v>붓기빼는차</x:v>
      </x:c>
      <x:c r="E617" s="4" t="str">
        <x:v>세부 검색어</x:v>
      </x:c>
      <x:c r="F617" s="4" t="n">
        <x:v>830</x:v>
      </x:c>
      <x:c r="G617" s="4" t="n">
        <x:v>6960</x:v>
      </x:c>
      <x:c r="H617" s="13" t="n">
        <x:v>830</x:v>
      </x:c>
      <x:c r="I617" s="13" t="n">
        <x:v>830</x:v>
      </x:c>
      <x:c r="J617" s="13" t="n">
        <x:v>6960</x:v>
      </x:c>
      <x:c r="K617" s="13" t="n">
        <x:v>6960</x:v>
      </x:c>
      <x:c r="L617" s="13" t="n">
        <x:f>H617+J617</x:f>
        <x:v>7790</x:v>
      </x:c>
      <x:c r="M617" s="13" t="n">
        <x:f>I617+K617</x:f>
        <x:v>7790</x:v>
      </x:c>
      <x:c r="N617" s="13" t="n">
        <x:v>8435</x:v>
      </x:c>
      <x:c r="O617" s="13" t="n">
        <x:v>208</x:v>
      </x:c>
      <x:c r="P617" s="4" t="str">
        <x:v>수집결과 내 집계</x:v>
      </x:c>
      <x:c r="Q617" s="15" t="n">
        <x:v>46269.34450924768</x:v>
      </x:c>
      <x:c r="R617" s="15" t="n">
        <x:v>46269.35467144676</x:v>
      </x:c>
      <x:c r="S617" s="4" t="str">
        <x:v>https://naver.github.io/searchad-apidoc/</x:v>
      </x:c>
      <x:c r="T617" s="4" t="str">
        <x:v>https://developers.naver.com/docs/serviceapi/search/blog/blog.md</x:v>
      </x:c>
      <x:c r="U617" s="4" t="str">
        <x:v>2026-08-05~2026-09-03</x:v>
      </x:c>
      <x:c r="V617" s="4" t="str"/>
    </x:row>
    <x:row r="618" ht="25" customHeight="1">
      <x:c r="A618" s="4" t="str">
        <x:v>K0614</x:v>
      </x:c>
      <x:c r="B618" s="4" t="str">
        <x:v>패션·뷰티</x:v>
      </x:c>
      <x:c r="C618" s="4" t="n">
        <x:v>14</x:v>
      </x:c>
      <x:c r="D618" s="4" t="str">
        <x:v>얼굴각질제거</x:v>
      </x:c>
      <x:c r="E618" s="4" t="str">
        <x:v>세부 검색어</x:v>
      </x:c>
      <x:c r="F618" s="4" t="n">
        <x:v>960</x:v>
      </x:c>
      <x:c r="G618" s="4" t="n">
        <x:v>6610</x:v>
      </x:c>
      <x:c r="H618" s="13" t="n">
        <x:v>960</x:v>
      </x:c>
      <x:c r="I618" s="13" t="n">
        <x:v>960</x:v>
      </x:c>
      <x:c r="J618" s="13" t="n">
        <x:v>6610</x:v>
      </x:c>
      <x:c r="K618" s="13" t="n">
        <x:v>6610</x:v>
      </x:c>
      <x:c r="L618" s="13" t="n">
        <x:f>H618+J618</x:f>
        <x:v>7570</x:v>
      </x:c>
      <x:c r="M618" s="13" t="n">
        <x:f>I618+K618</x:f>
        <x:v>7570</x:v>
      </x:c>
      <x:c r="N618" s="13" t="n">
        <x:v>34144</x:v>
      </x:c>
      <x:c r="O618" s="13" t="n">
        <x:v>393</x:v>
      </x:c>
      <x:c r="P618" s="4" t="str">
        <x:v>수집결과 내 집계</x:v>
      </x:c>
      <x:c r="Q618" s="15" t="n">
        <x:v>46269.34451487268</x:v>
      </x:c>
      <x:c r="R618" s="15" t="n">
        <x:v>46269.35467650463</x:v>
      </x:c>
      <x:c r="S618" s="4" t="str">
        <x:v>https://naver.github.io/searchad-apidoc/</x:v>
      </x:c>
      <x:c r="T618" s="4" t="str">
        <x:v>https://developers.naver.com/docs/serviceapi/search/blog/blog.md</x:v>
      </x:c>
      <x:c r="U618" s="4" t="str">
        <x:v>2026-08-05~2026-09-03</x:v>
      </x:c>
      <x:c r="V618" s="4" t="str"/>
    </x:row>
    <x:row r="619" ht="25" customHeight="1">
      <x:c r="A619" s="4" t="str">
        <x:v>K0615</x:v>
      </x:c>
      <x:c r="B619" s="4" t="str">
        <x:v>패션·뷰티</x:v>
      </x:c>
      <x:c r="C619" s="4" t="n">
        <x:v>15</x:v>
      </x:c>
      <x:c r="D619" s="4" t="str">
        <x:v>신발세탁</x:v>
      </x:c>
      <x:c r="E619" s="4" t="str">
        <x:v>세부 검색어</x:v>
      </x:c>
      <x:c r="F619" s="4" t="n">
        <x:v>610</x:v>
      </x:c>
      <x:c r="G619" s="4" t="n">
        <x:v>6220</x:v>
      </x:c>
      <x:c r="H619" s="13" t="n">
        <x:v>610</x:v>
      </x:c>
      <x:c r="I619" s="13" t="n">
        <x:v>610</x:v>
      </x:c>
      <x:c r="J619" s="13" t="n">
        <x:v>6220</x:v>
      </x:c>
      <x:c r="K619" s="13" t="n">
        <x:v>6220</x:v>
      </x:c>
      <x:c r="L619" s="13" t="n">
        <x:f>H619+J619</x:f>
        <x:v>6830</x:v>
      </x:c>
      <x:c r="M619" s="13" t="n">
        <x:f>I619+K619</x:f>
        <x:v>6830</x:v>
      </x:c>
      <x:c r="N619" s="13" t="n">
        <x:v>58621</x:v>
      </x:c>
      <x:c r="O619" s="13" t="n">
        <x:v>989</x:v>
      </x:c>
      <x:c r="P619" s="4" t="str">
        <x:v>이상(하한)</x:v>
      </x:c>
      <x:c r="Q619" s="15" t="n">
        <x:v>46269.34451487268</x:v>
      </x:c>
      <x:c r="R619" s="15" t="n">
        <x:v>46269.35473438657</x:v>
      </x:c>
      <x:c r="S619" s="4" t="str">
        <x:v>https://naver.github.io/searchad-apidoc/</x:v>
      </x:c>
      <x:c r="T619" s="4" t="str">
        <x:v>https://developers.naver.com/docs/serviceapi/search/blog/blog.md</x:v>
      </x:c>
      <x:c r="U619" s="4" t="str">
        <x:v>2026-08-05~2026-09-03</x:v>
      </x:c>
      <x:c r="V619" s="4" t="str"/>
    </x:row>
    <x:row r="620" ht="25" customHeight="1">
      <x:c r="A620" s="4" t="str">
        <x:v>K0616</x:v>
      </x:c>
      <x:c r="B620" s="4" t="str">
        <x:v>패션·뷰티</x:v>
      </x:c>
      <x:c r="C620" s="4" t="n">
        <x:v>16</x:v>
      </x:c>
      <x:c r="D620" s="4" t="str">
        <x:v>탈모예방</x:v>
      </x:c>
      <x:c r="E620" s="4" t="str">
        <x:v>세부 검색어</x:v>
      </x:c>
      <x:c r="F620" s="4" t="n">
        <x:v>690</x:v>
      </x:c>
      <x:c r="G620" s="4" t="n">
        <x:v>5970</x:v>
      </x:c>
      <x:c r="H620" s="13" t="n">
        <x:v>690</x:v>
      </x:c>
      <x:c r="I620" s="13" t="n">
        <x:v>690</x:v>
      </x:c>
      <x:c r="J620" s="13" t="n">
        <x:v>5970</x:v>
      </x:c>
      <x:c r="K620" s="13" t="n">
        <x:v>5970</x:v>
      </x:c>
      <x:c r="L620" s="13" t="n">
        <x:f>H620+J620</x:f>
        <x:v>6660</x:v>
      </x:c>
      <x:c r="M620" s="13" t="n">
        <x:f>I620+K620</x:f>
        <x:v>6660</x:v>
      </x:c>
      <x:c r="N620" s="13" t="n">
        <x:v>137925</x:v>
      </x:c>
      <x:c r="O620" s="13" t="n">
        <x:v>981</x:v>
      </x:c>
      <x:c r="P620" s="4" t="str">
        <x:v>이상(하한)</x:v>
      </x:c>
      <x:c r="Q620" s="15" t="n">
        <x:v>46269.34451487268</x:v>
      </x:c>
      <x:c r="R620" s="15" t="n">
        <x:v>46269.35474645833</x:v>
      </x:c>
      <x:c r="S620" s="4" t="str">
        <x:v>https://naver.github.io/searchad-apidoc/</x:v>
      </x:c>
      <x:c r="T620" s="4" t="str">
        <x:v>https://developers.naver.com/docs/serviceapi/search/blog/blog.md</x:v>
      </x:c>
      <x:c r="U620" s="4" t="str">
        <x:v>2026-08-05~2026-09-03</x:v>
      </x:c>
      <x:c r="V620" s="4" t="str"/>
    </x:row>
    <x:row r="621" ht="25" customHeight="1">
      <x:c r="A621" s="4" t="str">
        <x:v>K0617</x:v>
      </x:c>
      <x:c r="B621" s="4" t="str">
        <x:v>패션·뷰티</x:v>
      </x:c>
      <x:c r="C621" s="4" t="n">
        <x:v>17</x:v>
      </x:c>
      <x:c r="D621" s="4" t="str">
        <x:v>좁쌀여드름원인</x:v>
      </x:c>
      <x:c r="E621" s="4" t="str">
        <x:v>세부 검색어</x:v>
      </x:c>
      <x:c r="F621" s="4" t="n">
        <x:v>580</x:v>
      </x:c>
      <x:c r="G621" s="4" t="n">
        <x:v>5620</x:v>
      </x:c>
      <x:c r="H621" s="13" t="n">
        <x:v>580</x:v>
      </x:c>
      <x:c r="I621" s="13" t="n">
        <x:v>580</x:v>
      </x:c>
      <x:c r="J621" s="13" t="n">
        <x:v>5620</x:v>
      </x:c>
      <x:c r="K621" s="13" t="n">
        <x:v>5620</x:v>
      </x:c>
      <x:c r="L621" s="13" t="n">
        <x:f>H621+J621</x:f>
        <x:v>6200</x:v>
      </x:c>
      <x:c r="M621" s="13" t="n">
        <x:f>I621+K621</x:f>
        <x:v>6200</x:v>
      </x:c>
      <x:c r="N621" s="13" t="n">
        <x:v>11092</x:v>
      </x:c>
      <x:c r="O621" s="13" t="n">
        <x:v>395</x:v>
      </x:c>
      <x:c r="P621" s="4" t="str">
        <x:v>수집결과 내 집계</x:v>
      </x:c>
      <x:c r="Q621" s="15" t="n">
        <x:v>46269.34449743055</x:v>
      </x:c>
      <x:c r="R621" s="15" t="n">
        <x:v>46269.354708900464</x:v>
      </x:c>
      <x:c r="S621" s="4" t="str">
        <x:v>https://naver.github.io/searchad-apidoc/</x:v>
      </x:c>
      <x:c r="T621" s="4" t="str">
        <x:v>https://developers.naver.com/docs/serviceapi/search/blog/blog.md</x:v>
      </x:c>
      <x:c r="U621" s="4" t="str">
        <x:v>2026-08-05~2026-09-03</x:v>
      </x:c>
      <x:c r="V621" s="4" t="str"/>
    </x:row>
    <x:row r="622" ht="25" customHeight="1">
      <x:c r="A622" s="4" t="str">
        <x:v>K0618</x:v>
      </x:c>
      <x:c r="B622" s="4" t="str">
        <x:v>패션·뷰티</x:v>
      </x:c>
      <x:c r="C622" s="4" t="n">
        <x:v>18</x:v>
      </x:c>
      <x:c r="D622" s="4" t="str">
        <x:v>흰옷얼룩제거</x:v>
      </x:c>
      <x:c r="E622" s="4" t="str">
        <x:v>세부 검색어</x:v>
      </x:c>
      <x:c r="F622" s="4" t="n">
        <x:v>350</x:v>
      </x:c>
      <x:c r="G622" s="4" t="n">
        <x:v>5720</x:v>
      </x:c>
      <x:c r="H622" s="13" t="n">
        <x:v>350</x:v>
      </x:c>
      <x:c r="I622" s="13" t="n">
        <x:v>350</x:v>
      </x:c>
      <x:c r="J622" s="13" t="n">
        <x:v>5720</x:v>
      </x:c>
      <x:c r="K622" s="13" t="n">
        <x:v>5720</x:v>
      </x:c>
      <x:c r="L622" s="13" t="n">
        <x:f>H622+J622</x:f>
        <x:v>6070</x:v>
      </x:c>
      <x:c r="M622" s="13" t="n">
        <x:f>I622+K622</x:f>
        <x:v>6070</x:v>
      </x:c>
      <x:c r="N622" s="13" t="n">
        <x:v>7375</x:v>
      </x:c>
      <x:c r="O622" s="13" t="n">
        <x:v>221</x:v>
      </x:c>
      <x:c r="P622" s="4" t="str">
        <x:v>수집결과 내 집계</x:v>
      </x:c>
      <x:c r="Q622" s="15" t="n">
        <x:v>46269.34451487268</x:v>
      </x:c>
      <x:c r="R622" s="15" t="n">
        <x:v>46269.35472358796</x:v>
      </x:c>
      <x:c r="S622" s="4" t="str">
        <x:v>https://naver.github.io/searchad-apidoc/</x:v>
      </x:c>
      <x:c r="T622" s="4" t="str">
        <x:v>https://developers.naver.com/docs/serviceapi/search/blog/blog.md</x:v>
      </x:c>
      <x:c r="U622" s="4" t="str">
        <x:v>2026-08-05~2026-09-03</x:v>
      </x:c>
      <x:c r="V622" s="4" t="str">
        <x:v>흰옷 얼룩 제거</x:v>
      </x:c>
    </x:row>
    <x:row r="623" ht="25" customHeight="1">
      <x:c r="A623" s="4" t="str">
        <x:v>K0619</x:v>
      </x:c>
      <x:c r="B623" s="4" t="str">
        <x:v>패션·뷰티</x:v>
      </x:c>
      <x:c r="C623" s="4" t="n">
        <x:v>19</x:v>
      </x:c>
      <x:c r="D623" s="4" t="str">
        <x:v>옷기름때제거</x:v>
      </x:c>
      <x:c r="E623" s="4" t="str">
        <x:v>세부 검색어</x:v>
      </x:c>
      <x:c r="F623" s="4" t="n">
        <x:v>290</x:v>
      </x:c>
      <x:c r="G623" s="4" t="n">
        <x:v>5510</x:v>
      </x:c>
      <x:c r="H623" s="13" t="n">
        <x:v>290</x:v>
      </x:c>
      <x:c r="I623" s="13" t="n">
        <x:v>290</x:v>
      </x:c>
      <x:c r="J623" s="13" t="n">
        <x:v>5510</x:v>
      </x:c>
      <x:c r="K623" s="13" t="n">
        <x:v>5510</x:v>
      </x:c>
      <x:c r="L623" s="13" t="n">
        <x:f>H623+J623</x:f>
        <x:v>5800</x:v>
      </x:c>
      <x:c r="M623" s="13" t="n">
        <x:f>I623+K623</x:f>
        <x:v>5800</x:v>
      </x:c>
      <x:c r="N623" s="13" t="n">
        <x:v>1503</x:v>
      </x:c>
      <x:c r="O623" s="13" t="n">
        <x:v>47</x:v>
      </x:c>
      <x:c r="P623" s="4" t="str">
        <x:v>수집결과 내 집계</x:v>
      </x:c>
      <x:c r="Q623" s="15" t="n">
        <x:v>46269.34451487268</x:v>
      </x:c>
      <x:c r="R623" s="15" t="n">
        <x:v>46269.35472847222</x:v>
      </x:c>
      <x:c r="S623" s="4" t="str">
        <x:v>https://naver.github.io/searchad-apidoc/</x:v>
      </x:c>
      <x:c r="T623" s="4" t="str">
        <x:v>https://developers.naver.com/docs/serviceapi/search/blog/blog.md</x:v>
      </x:c>
      <x:c r="U623" s="4" t="str">
        <x:v>2026-08-05~2026-09-03</x:v>
      </x:c>
      <x:c r="V623" s="4" t="str"/>
    </x:row>
    <x:row r="624" ht="25" customHeight="1">
      <x:c r="A624" s="4" t="str">
        <x:v>K0620</x:v>
      </x:c>
      <x:c r="B624" s="4" t="str">
        <x:v>패션·뷰티</x:v>
      </x:c>
      <x:c r="C624" s="4" t="n">
        <x:v>20</x:v>
      </x:c>
      <x:c r="D624" s="4" t="str">
        <x:v>40대헤어스타일</x:v>
      </x:c>
      <x:c r="E624" s="4" t="str">
        <x:v>세부 검색어</x:v>
      </x:c>
      <x:c r="F624" s="4" t="n">
        <x:v>450</x:v>
      </x:c>
      <x:c r="G624" s="4" t="n">
        <x:v>5230</x:v>
      </x:c>
      <x:c r="H624" s="13" t="n">
        <x:v>450</x:v>
      </x:c>
      <x:c r="I624" s="13" t="n">
        <x:v>450</x:v>
      </x:c>
      <x:c r="J624" s="13" t="n">
        <x:v>5230</x:v>
      </x:c>
      <x:c r="K624" s="13" t="n">
        <x:v>5230</x:v>
      </x:c>
      <x:c r="L624" s="13" t="n">
        <x:f>H624+J624</x:f>
        <x:v>5680</x:v>
      </x:c>
      <x:c r="M624" s="13" t="n">
        <x:f>I624+K624</x:f>
        <x:v>5680</x:v>
      </x:c>
      <x:c r="N624" s="13" t="n">
        <x:v>7813</x:v>
      </x:c>
      <x:c r="O624" s="13" t="n">
        <x:v>471</x:v>
      </x:c>
      <x:c r="P624" s="4" t="str">
        <x:v>수집결과 내 집계</x:v>
      </x:c>
      <x:c r="Q624" s="15" t="n">
        <x:v>46269.34450267361</x:v>
      </x:c>
      <x:c r="R624" s="15" t="n">
        <x:v>46269.35475194445</x:v>
      </x:c>
      <x:c r="S624" s="4" t="str">
        <x:v>https://naver.github.io/searchad-apidoc/</x:v>
      </x:c>
      <x:c r="T624" s="4" t="str">
        <x:v>https://developers.naver.com/docs/serviceapi/search/blog/blog.md</x:v>
      </x:c>
      <x:c r="U624" s="4" t="str">
        <x:v>2026-08-05~2026-09-03</x:v>
      </x:c>
      <x:c r="V624" s="4" t="str"/>
    </x:row>
    <x:row r="625" ht="25" customHeight="1">
      <x:c r="A625" s="4" t="str">
        <x:v>K0621</x:v>
      </x:c>
      <x:c r="B625" s="4" t="str">
        <x:v>패션·뷰티</x:v>
      </x:c>
      <x:c r="C625" s="4" t="n">
        <x:v>21</x:v>
      </x:c>
      <x:c r="D625" s="4" t="str">
        <x:v>흰옷누런때제거</x:v>
      </x:c>
      <x:c r="E625" s="4" t="str">
        <x:v>세부 검색어</x:v>
      </x:c>
      <x:c r="F625" s="4" t="n">
        <x:v>350</x:v>
      </x:c>
      <x:c r="G625" s="4" t="n">
        <x:v>4960</x:v>
      </x:c>
      <x:c r="H625" s="13" t="n">
        <x:v>350</x:v>
      </x:c>
      <x:c r="I625" s="13" t="n">
        <x:v>350</x:v>
      </x:c>
      <x:c r="J625" s="13" t="n">
        <x:v>4960</x:v>
      </x:c>
      <x:c r="K625" s="13" t="n">
        <x:v>4960</x:v>
      </x:c>
      <x:c r="L625" s="13" t="n">
        <x:f>H625+J625</x:f>
        <x:v>5310</x:v>
      </x:c>
      <x:c r="M625" s="13" t="n">
        <x:f>I625+K625</x:f>
        <x:v>5310</x:v>
      </x:c>
      <x:c r="N625" s="13" t="n">
        <x:v>1839</x:v>
      </x:c>
      <x:c r="O625" s="13" t="n">
        <x:v>88</x:v>
      </x:c>
      <x:c r="P625" s="4" t="str">
        <x:v>수집결과 내 집계</x:v>
      </x:c>
      <x:c r="Q625" s="15" t="n">
        <x:v>46269.34451487268</x:v>
      </x:c>
      <x:c r="R625" s="15" t="n">
        <x:v>46269.35473953704</x:v>
      </x:c>
      <x:c r="S625" s="4" t="str">
        <x:v>https://naver.github.io/searchad-apidoc/</x:v>
      </x:c>
      <x:c r="T625" s="4" t="str">
        <x:v>https://developers.naver.com/docs/serviceapi/search/blog/blog.md</x:v>
      </x:c>
      <x:c r="U625" s="4" t="str">
        <x:v>2026-08-05~2026-09-03</x:v>
      </x:c>
      <x:c r="V625" s="4" t="str"/>
    </x:row>
    <x:row r="626" ht="25" customHeight="1">
      <x:c r="A626" s="4" t="str">
        <x:v>K0622</x:v>
      </x:c>
      <x:c r="B626" s="4" t="str">
        <x:v>패션·뷰티</x:v>
      </x:c>
      <x:c r="C626" s="4" t="n">
        <x:v>22</x:v>
      </x:c>
      <x:c r="D626" s="4" t="str">
        <x:v>발뒤꿈치각질</x:v>
      </x:c>
      <x:c r="E626" s="4" t="str">
        <x:v>세부 검색어</x:v>
      </x:c>
      <x:c r="F626" s="4" t="n">
        <x:v>360</x:v>
      </x:c>
      <x:c r="G626" s="4" t="n">
        <x:v>4950</x:v>
      </x:c>
      <x:c r="H626" s="13" t="n">
        <x:v>360</x:v>
      </x:c>
      <x:c r="I626" s="13" t="n">
        <x:v>360</x:v>
      </x:c>
      <x:c r="J626" s="13" t="n">
        <x:v>4950</x:v>
      </x:c>
      <x:c r="K626" s="13" t="n">
        <x:v>4950</x:v>
      </x:c>
      <x:c r="L626" s="13" t="n">
        <x:f>H626+J626</x:f>
        <x:v>5310</x:v>
      </x:c>
      <x:c r="M626" s="13" t="n">
        <x:f>I626+K626</x:f>
        <x:v>5310</x:v>
      </x:c>
      <x:c r="N626" s="13" t="n">
        <x:v>45137</x:v>
      </x:c>
      <x:c r="O626" s="13" t="n">
        <x:v>981</x:v>
      </x:c>
      <x:c r="P626" s="4" t="str">
        <x:v>이상(하한)</x:v>
      </x:c>
      <x:c r="Q626" s="15" t="n">
        <x:v>46269.34451487268</x:v>
      </x:c>
      <x:c r="R626" s="15" t="n">
        <x:v>46269.35480020833</x:v>
      </x:c>
      <x:c r="S626" s="4" t="str">
        <x:v>https://naver.github.io/searchad-apidoc/</x:v>
      </x:c>
      <x:c r="T626" s="4" t="str">
        <x:v>https://developers.naver.com/docs/serviceapi/search/blog/blog.md</x:v>
      </x:c>
      <x:c r="U626" s="4" t="str">
        <x:v>2026-08-05~2026-09-03</x:v>
      </x:c>
      <x:c r="V626" s="4" t="str"/>
    </x:row>
    <x:row r="627" ht="25" customHeight="1">
      <x:c r="A627" s="4" t="str">
        <x:v>K0623</x:v>
      </x:c>
      <x:c r="B627" s="4" t="str">
        <x:v>패션·뷰티</x:v>
      </x:c>
      <x:c r="C627" s="4" t="n">
        <x:v>23</x:v>
      </x:c>
      <x:c r="D627" s="4" t="str">
        <x:v>두피관리</x:v>
      </x:c>
      <x:c r="E627" s="4" t="str">
        <x:v>세부 검색어</x:v>
      </x:c>
      <x:c r="F627" s="4" t="n">
        <x:v>700</x:v>
      </x:c>
      <x:c r="G627" s="4" t="n">
        <x:v>4230</x:v>
      </x:c>
      <x:c r="H627" s="13" t="n">
        <x:v>700</x:v>
      </x:c>
      <x:c r="I627" s="13" t="n">
        <x:v>700</x:v>
      </x:c>
      <x:c r="J627" s="13" t="n">
        <x:v>4230</x:v>
      </x:c>
      <x:c r="K627" s="13" t="n">
        <x:v>4230</x:v>
      </x:c>
      <x:c r="L627" s="13" t="n">
        <x:f>H627+J627</x:f>
        <x:v>4930</x:v>
      </x:c>
      <x:c r="M627" s="13" t="n">
        <x:f>I627+K627</x:f>
        <x:v>4930</x:v>
      </x:c>
      <x:c r="N627" s="13" t="n">
        <x:v>403708</x:v>
      </x:c>
      <x:c r="O627" s="13" t="n">
        <x:v>878</x:v>
      </x:c>
      <x:c r="P627" s="4" t="str">
        <x:v>이상(하한)</x:v>
      </x:c>
      <x:c r="Q627" s="15" t="n">
        <x:v>46269.34451487268</x:v>
      </x:c>
      <x:c r="R627" s="15" t="n">
        <x:v>46269.354817465275</x:v>
      </x:c>
      <x:c r="S627" s="4" t="str">
        <x:v>https://naver.github.io/searchad-apidoc/</x:v>
      </x:c>
      <x:c r="T627" s="4" t="str">
        <x:v>https://developers.naver.com/docs/serviceapi/search/blog/blog.md</x:v>
      </x:c>
      <x:c r="U627" s="4" t="str">
        <x:v>2026-08-05~2026-09-03</x:v>
      </x:c>
      <x:c r="V627" s="4" t="str"/>
    </x:row>
    <x:row r="628" ht="25" customHeight="1">
      <x:c r="A628" s="4" t="str">
        <x:v>K0624</x:v>
      </x:c>
      <x:c r="B628" s="4" t="str">
        <x:v>패션·뷰티</x:v>
      </x:c>
      <x:c r="C628" s="4" t="n">
        <x:v>24</x:v>
      </x:c>
      <x:c r="D628" s="4" t="str">
        <x:v>여드름없애는법</x:v>
      </x:c>
      <x:c r="E628" s="4" t="str">
        <x:v>세부 검색어</x:v>
      </x:c>
      <x:c r="F628" s="4" t="n">
        <x:v>460</x:v>
      </x:c>
      <x:c r="G628" s="4" t="n">
        <x:v>4150</x:v>
      </x:c>
      <x:c r="H628" s="13" t="n">
        <x:v>460</x:v>
      </x:c>
      <x:c r="I628" s="13" t="n">
        <x:v>460</x:v>
      </x:c>
      <x:c r="J628" s="13" t="n">
        <x:v>4150</x:v>
      </x:c>
      <x:c r="K628" s="13" t="n">
        <x:v>4150</x:v>
      </x:c>
      <x:c r="L628" s="13" t="n">
        <x:f>H628+J628</x:f>
        <x:v>4610</x:v>
      </x:c>
      <x:c r="M628" s="13" t="n">
        <x:f>I628+K628</x:f>
        <x:v>4610</x:v>
      </x:c>
      <x:c r="N628" s="13" t="n">
        <x:v>26784</x:v>
      </x:c>
      <x:c r="O628" s="13" t="n">
        <x:v>191</x:v>
      </x:c>
      <x:c r="P628" s="4" t="str">
        <x:v>수집결과 내 집계</x:v>
      </x:c>
      <x:c r="Q628" s="15" t="n">
        <x:v>46269.34450924768</x:v>
      </x:c>
      <x:c r="R628" s="15" t="n">
        <x:v>46269.35476212963</x:v>
      </x:c>
      <x:c r="S628" s="4" t="str">
        <x:v>https://naver.github.io/searchad-apidoc/</x:v>
      </x:c>
      <x:c r="T628" s="4" t="str">
        <x:v>https://developers.naver.com/docs/serviceapi/search/blog/blog.md</x:v>
      </x:c>
      <x:c r="U628" s="4" t="str">
        <x:v>2026-08-05~2026-09-03</x:v>
      </x:c>
      <x:c r="V628" s="4" t="str"/>
    </x:row>
    <x:row r="629" ht="25" customHeight="1">
      <x:c r="A629" s="4" t="str">
        <x:v>K0625</x:v>
      </x:c>
      <x:c r="B629" s="4" t="str">
        <x:v>패션·뷰티</x:v>
      </x:c>
      <x:c r="C629" s="4" t="n">
        <x:v>25</x:v>
      </x:c>
      <x:c r="D629" s="4" t="str">
        <x:v>퍼스널컬러자가진단</x:v>
      </x:c>
      <x:c r="E629" s="4" t="str">
        <x:v>도구·신청 혼합형</x:v>
      </x:c>
      <x:c r="F629" s="4" t="n">
        <x:v>580</x:v>
      </x:c>
      <x:c r="G629" s="4" t="n">
        <x:v>3820</x:v>
      </x:c>
      <x:c r="H629" s="13" t="n">
        <x:v>580</x:v>
      </x:c>
      <x:c r="I629" s="13" t="n">
        <x:v>580</x:v>
      </x:c>
      <x:c r="J629" s="13" t="n">
        <x:v>3820</x:v>
      </x:c>
      <x:c r="K629" s="13" t="n">
        <x:v>3820</x:v>
      </x:c>
      <x:c r="L629" s="13" t="n">
        <x:f>H629+J629</x:f>
        <x:v>4400</x:v>
      </x:c>
      <x:c r="M629" s="13" t="n">
        <x:f>I629+K629</x:f>
        <x:v>4400</x:v>
      </x:c>
      <x:c r="N629" s="13" t="n">
        <x:v>3137</x:v>
      </x:c>
      <x:c r="O629" s="13" t="n">
        <x:v>84</x:v>
      </x:c>
      <x:c r="P629" s="4" t="str">
        <x:v>수집결과 내 집계</x:v>
      </x:c>
      <x:c r="Q629" s="15" t="n">
        <x:v>46269.34450924768</x:v>
      </x:c>
      <x:c r="R629" s="15" t="n">
        <x:v>46269.354767060184</x:v>
      </x:c>
      <x:c r="S629" s="4" t="str">
        <x:v>https://naver.github.io/searchad-apidoc/</x:v>
      </x:c>
      <x:c r="T629" s="4" t="str">
        <x:v>https://developers.naver.com/docs/serviceapi/search/blog/blog.md</x:v>
      </x:c>
      <x:c r="U629" s="4" t="str">
        <x:v>2026-08-05~2026-09-03</x:v>
      </x:c>
      <x:c r="V629" s="4" t="str"/>
    </x:row>
    <x:row r="630" ht="25" customHeight="1">
      <x:c r="A630" s="4" t="str">
        <x:v>K0626</x:v>
      </x:c>
      <x:c r="B630" s="4" t="str">
        <x:v>패션·뷰티</x:v>
      </x:c>
      <x:c r="C630" s="4" t="n">
        <x:v>26</x:v>
      </x:c>
      <x:c r="D630" s="4" t="str">
        <x:v>얼굴살빼는법</x:v>
      </x:c>
      <x:c r="E630" s="4" t="str">
        <x:v>세부 검색어</x:v>
      </x:c>
      <x:c r="F630" s="4" t="n">
        <x:v>570</x:v>
      </x:c>
      <x:c r="G630" s="4" t="n">
        <x:v>3610</x:v>
      </x:c>
      <x:c r="H630" s="13" t="n">
        <x:v>570</x:v>
      </x:c>
      <x:c r="I630" s="13" t="n">
        <x:v>570</x:v>
      </x:c>
      <x:c r="J630" s="13" t="n">
        <x:v>3610</x:v>
      </x:c>
      <x:c r="K630" s="13" t="n">
        <x:v>3610</x:v>
      </x:c>
      <x:c r="L630" s="13" t="n">
        <x:f>H630+J630</x:f>
        <x:v>4180</x:v>
      </x:c>
      <x:c r="M630" s="13" t="n">
        <x:f>I630+K630</x:f>
        <x:v>4180</x:v>
      </x:c>
      <x:c r="N630" s="13" t="n">
        <x:v>4761</x:v>
      </x:c>
      <x:c r="O630" s="13" t="n">
        <x:v>30</x:v>
      </x:c>
      <x:c r="P630" s="4" t="str">
        <x:v>수집결과 내 집계</x:v>
      </x:c>
      <x:c r="Q630" s="15" t="n">
        <x:v>46269.34449743055</x:v>
      </x:c>
      <x:c r="R630" s="15" t="n">
        <x:v>46269.354771886574</x:v>
      </x:c>
      <x:c r="S630" s="4" t="str">
        <x:v>https://naver.github.io/searchad-apidoc/</x:v>
      </x:c>
      <x:c r="T630" s="4" t="str">
        <x:v>https://developers.naver.com/docs/serviceapi/search/blog/blog.md</x:v>
      </x:c>
      <x:c r="U630" s="4" t="str">
        <x:v>2026-08-05~2026-09-03</x:v>
      </x:c>
      <x:c r="V630" s="4" t="str"/>
    </x:row>
    <x:row r="631" ht="25" customHeight="1">
      <x:c r="A631" s="4" t="str">
        <x:v>K0627</x:v>
      </x:c>
      <x:c r="B631" s="4" t="str">
        <x:v>패션·뷰티</x:v>
      </x:c>
      <x:c r="C631" s="4" t="n">
        <x:v>27</x:v>
      </x:c>
      <x:c r="D631" s="4" t="str">
        <x:v>얼굴이붓는이유</x:v>
      </x:c>
      <x:c r="E631" s="4" t="str">
        <x:v>세부 검색어</x:v>
      </x:c>
      <x:c r="F631" s="4" t="n">
        <x:v>250</x:v>
      </x:c>
      <x:c r="G631" s="4" t="n">
        <x:v>3590</x:v>
      </x:c>
      <x:c r="H631" s="13" t="n">
        <x:v>250</x:v>
      </x:c>
      <x:c r="I631" s="13" t="n">
        <x:v>250</x:v>
      </x:c>
      <x:c r="J631" s="13" t="n">
        <x:v>3590</x:v>
      </x:c>
      <x:c r="K631" s="13" t="n">
        <x:v>3590</x:v>
      </x:c>
      <x:c r="L631" s="13" t="n">
        <x:f>H631+J631</x:f>
        <x:v>3840</x:v>
      </x:c>
      <x:c r="M631" s="13" t="n">
        <x:f>I631+K631</x:f>
        <x:v>3840</x:v>
      </x:c>
      <x:c r="N631" s="13" t="n">
        <x:v>6402</x:v>
      </x:c>
      <x:c r="O631" s="13" t="n">
        <x:v>357</x:v>
      </x:c>
      <x:c r="P631" s="4" t="str">
        <x:v>수집결과 내 집계</x:v>
      </x:c>
      <x:c r="Q631" s="15" t="n">
        <x:v>46269.34449743055</x:v>
      </x:c>
      <x:c r="R631" s="15" t="n">
        <x:v>46269.35479386574</x:v>
      </x:c>
      <x:c r="S631" s="4" t="str">
        <x:v>https://naver.github.io/searchad-apidoc/</x:v>
      </x:c>
      <x:c r="T631" s="4" t="str">
        <x:v>https://developers.naver.com/docs/serviceapi/search/blog/blog.md</x:v>
      </x:c>
      <x:c r="U631" s="4" t="str">
        <x:v>2026-08-05~2026-09-03</x:v>
      </x:c>
      <x:c r="V631" s="4" t="str"/>
    </x:row>
    <x:row r="632" ht="25" customHeight="1">
      <x:c r="A632" s="4" t="str">
        <x:v>K0628</x:v>
      </x:c>
      <x:c r="B632" s="4" t="str">
        <x:v>패션·뷰티</x:v>
      </x:c>
      <x:c r="C632" s="4" t="n">
        <x:v>28</x:v>
      </x:c>
      <x:c r="D632" s="4" t="str">
        <x:v>두피각질</x:v>
      </x:c>
      <x:c r="E632" s="4" t="str">
        <x:v>세부 검색어</x:v>
      </x:c>
      <x:c r="F632" s="4" t="n">
        <x:v>490</x:v>
      </x:c>
      <x:c r="G632" s="4" t="n">
        <x:v>3330</x:v>
      </x:c>
      <x:c r="H632" s="13" t="n">
        <x:v>490</x:v>
      </x:c>
      <x:c r="I632" s="13" t="n">
        <x:v>490</x:v>
      </x:c>
      <x:c r="J632" s="13" t="n">
        <x:v>3330</x:v>
      </x:c>
      <x:c r="K632" s="13" t="n">
        <x:v>3330</x:v>
      </x:c>
      <x:c r="L632" s="13" t="n">
        <x:f>H632+J632</x:f>
        <x:v>3820</x:v>
      </x:c>
      <x:c r="M632" s="13" t="n">
        <x:f>I632+K632</x:f>
        <x:v>3820</x:v>
      </x:c>
      <x:c r="N632" s="13" t="n">
        <x:v>137105</x:v>
      </x:c>
      <x:c r="O632" s="13" t="n">
        <x:v>967</x:v>
      </x:c>
      <x:c r="P632" s="4" t="str">
        <x:v>이상(하한)</x:v>
      </x:c>
      <x:c r="Q632" s="15" t="n">
        <x:v>46269.34451487268</x:v>
      </x:c>
      <x:c r="R632" s="15" t="n">
        <x:v>46269.35486575231</x:v>
      </x:c>
      <x:c r="S632" s="4" t="str">
        <x:v>https://naver.github.io/searchad-apidoc/</x:v>
      </x:c>
      <x:c r="T632" s="4" t="str">
        <x:v>https://developers.naver.com/docs/serviceapi/search/blog/blog.md</x:v>
      </x:c>
      <x:c r="U632" s="4" t="str">
        <x:v>2026-08-05~2026-09-03</x:v>
      </x:c>
      <x:c r="V632" s="4" t="str"/>
    </x:row>
    <x:row r="633" ht="25" customHeight="1">
      <x:c r="A633" s="4" t="str">
        <x:v>K0629</x:v>
      </x:c>
      <x:c r="B633" s="4" t="str">
        <x:v>패션·뷰티</x:v>
      </x:c>
      <x:c r="C633" s="4" t="n">
        <x:v>29</x:v>
      </x:c>
      <x:c r="D633" s="4" t="str">
        <x:v>기미제거</x:v>
      </x:c>
      <x:c r="E633" s="4" t="str">
        <x:v>세부 검색어</x:v>
      </x:c>
      <x:c r="F633" s="4" t="n">
        <x:v>720</x:v>
      </x:c>
      <x:c r="G633" s="4" t="n">
        <x:v>3080</x:v>
      </x:c>
      <x:c r="H633" s="13" t="n">
        <x:v>720</x:v>
      </x:c>
      <x:c r="I633" s="13" t="n">
        <x:v>720</x:v>
      </x:c>
      <x:c r="J633" s="13" t="n">
        <x:v>3080</x:v>
      </x:c>
      <x:c r="K633" s="13" t="n">
        <x:v>3080</x:v>
      </x:c>
      <x:c r="L633" s="13" t="n">
        <x:f>H633+J633</x:f>
        <x:v>3800</x:v>
      </x:c>
      <x:c r="M633" s="13" t="n">
        <x:f>I633+K633</x:f>
        <x:v>3800</x:v>
      </x:c>
      <x:c r="N633" s="13" t="n">
        <x:v>71313</x:v>
      </x:c>
      <x:c r="O633" s="13" t="n">
        <x:v>974</x:v>
      </x:c>
      <x:c r="P633" s="4" t="str">
        <x:v>이상(하한)</x:v>
      </x:c>
      <x:c r="Q633" s="15" t="n">
        <x:v>46269.3445199537</x:v>
      </x:c>
      <x:c r="R633" s="15" t="n">
        <x:v>46269.35486355324</x:v>
      </x:c>
      <x:c r="S633" s="4" t="str">
        <x:v>https://naver.github.io/searchad-apidoc/</x:v>
      </x:c>
      <x:c r="T633" s="4" t="str">
        <x:v>https://developers.naver.com/docs/serviceapi/search/blog/blog.md</x:v>
      </x:c>
      <x:c r="U633" s="4" t="str">
        <x:v>2026-08-05~2026-09-03</x:v>
      </x:c>
      <x:c r="V633" s="4" t="str"/>
    </x:row>
    <x:row r="634" ht="25" customHeight="1">
      <x:c r="A634" s="4" t="str">
        <x:v>K0630</x:v>
      </x:c>
      <x:c r="B634" s="4" t="str">
        <x:v>패션·뷰티</x:v>
      </x:c>
      <x:c r="C634" s="4" t="n">
        <x:v>30</x:v>
      </x:c>
      <x:c r="D634" s="4" t="str">
        <x:v>블랙헤드없애는법</x:v>
      </x:c>
      <x:c r="E634" s="4" t="str">
        <x:v>세부 검색어</x:v>
      </x:c>
      <x:c r="F634" s="4" t="n">
        <x:v>270</x:v>
      </x:c>
      <x:c r="G634" s="4" t="n">
        <x:v>3150</x:v>
      </x:c>
      <x:c r="H634" s="13" t="n">
        <x:v>270</x:v>
      </x:c>
      <x:c r="I634" s="13" t="n">
        <x:v>270</x:v>
      </x:c>
      <x:c r="J634" s="13" t="n">
        <x:v>3150</x:v>
      </x:c>
      <x:c r="K634" s="13" t="n">
        <x:v>3150</x:v>
      </x:c>
      <x:c r="L634" s="13" t="n">
        <x:f>H634+J634</x:f>
        <x:v>3420</x:v>
      </x:c>
      <x:c r="M634" s="13" t="n">
        <x:f>I634+K634</x:f>
        <x:v>3420</x:v>
      </x:c>
      <x:c r="N634" s="13" t="n">
        <x:v>6544</x:v>
      </x:c>
      <x:c r="O634" s="13" t="n">
        <x:v>52</x:v>
      </x:c>
      <x:c r="P634" s="4" t="str">
        <x:v>수집결과 내 집계</x:v>
      </x:c>
      <x:c r="Q634" s="15" t="n">
        <x:v>46269.34450924768</x:v>
      </x:c>
      <x:c r="R634" s="15" t="n">
        <x:v>46269.35482266204</x:v>
      </x:c>
      <x:c r="S634" s="4" t="str">
        <x:v>https://naver.github.io/searchad-apidoc/</x:v>
      </x:c>
      <x:c r="T634" s="4" t="str">
        <x:v>https://developers.naver.com/docs/serviceapi/search/blog/blog.md</x:v>
      </x:c>
      <x:c r="U634" s="4" t="str">
        <x:v>2026-08-05~2026-09-03</x:v>
      </x:c>
      <x:c r="V634" s="4" t="str"/>
    </x:row>
    <x:row r="635" ht="25" customHeight="1">
      <x:c r="A635" s="4" t="str">
        <x:v>K0631</x:v>
      </x:c>
      <x:c r="B635" s="4" t="str">
        <x:v>패션·뷰티</x:v>
      </x:c>
      <x:c r="C635" s="4" t="n">
        <x:v>31</x:v>
      </x:c>
      <x:c r="D635" s="4" t="str">
        <x:v>옷에묻은기름</x:v>
      </x:c>
      <x:c r="E635" s="4" t="str">
        <x:v>세부 검색어</x:v>
      </x:c>
      <x:c r="F635" s="4" t="n">
        <x:v>110</x:v>
      </x:c>
      <x:c r="G635" s="4" t="n">
        <x:v>3200</x:v>
      </x:c>
      <x:c r="H635" s="13" t="n">
        <x:v>110</x:v>
      </x:c>
      <x:c r="I635" s="13" t="n">
        <x:v>110</x:v>
      </x:c>
      <x:c r="J635" s="13" t="n">
        <x:v>3200</x:v>
      </x:c>
      <x:c r="K635" s="13" t="n">
        <x:v>3200</x:v>
      </x:c>
      <x:c r="L635" s="13" t="n">
        <x:f>H635+J635</x:f>
        <x:v>3310</x:v>
      </x:c>
      <x:c r="M635" s="13" t="n">
        <x:f>I635+K635</x:f>
        <x:v>3310</x:v>
      </x:c>
      <x:c r="N635" s="13" t="n">
        <x:v>1353</x:v>
      </x:c>
      <x:c r="O635" s="13" t="n">
        <x:v>53</x:v>
      </x:c>
      <x:c r="P635" s="4" t="str">
        <x:v>수집결과 내 집계</x:v>
      </x:c>
      <x:c r="Q635" s="15" t="n">
        <x:v>46269.34451487268</x:v>
      </x:c>
      <x:c r="R635" s="15" t="n">
        <x:v>46269.35486856481</x:v>
      </x:c>
      <x:c r="S635" s="4" t="str">
        <x:v>https://naver.github.io/searchad-apidoc/</x:v>
      </x:c>
      <x:c r="T635" s="4" t="str">
        <x:v>https://developers.naver.com/docs/serviceapi/search/blog/blog.md</x:v>
      </x:c>
      <x:c r="U635" s="4" t="str">
        <x:v>2026-08-05~2026-09-03</x:v>
      </x:c>
      <x:c r="V635" s="4" t="str"/>
    </x:row>
    <x:row r="636" ht="25" customHeight="1">
      <x:c r="A636" s="4" t="str">
        <x:v>K0632</x:v>
      </x:c>
      <x:c r="B636" s="4" t="str">
        <x:v>패션·뷰티</x:v>
      </x:c>
      <x:c r="C636" s="4" t="n">
        <x:v>32</x:v>
      </x:c>
      <x:c r="D636" s="4" t="str">
        <x:v>얼굴홍조원인</x:v>
      </x:c>
      <x:c r="E636" s="4" t="str">
        <x:v>세부 검색어</x:v>
      </x:c>
      <x:c r="F636" s="4" t="n">
        <x:v>300</x:v>
      </x:c>
      <x:c r="G636" s="4" t="n">
        <x:v>2910</x:v>
      </x:c>
      <x:c r="H636" s="13" t="n">
        <x:v>300</x:v>
      </x:c>
      <x:c r="I636" s="13" t="n">
        <x:v>300</x:v>
      </x:c>
      <x:c r="J636" s="13" t="n">
        <x:v>2910</x:v>
      </x:c>
      <x:c r="K636" s="13" t="n">
        <x:v>2910</x:v>
      </x:c>
      <x:c r="L636" s="13" t="n">
        <x:f>H636+J636</x:f>
        <x:v>3210</x:v>
      </x:c>
      <x:c r="M636" s="13" t="n">
        <x:f>I636+K636</x:f>
        <x:v>3210</x:v>
      </x:c>
      <x:c r="N636" s="13" t="n">
        <x:v>11286</x:v>
      </x:c>
      <x:c r="O636" s="13" t="n">
        <x:v>652</x:v>
      </x:c>
      <x:c r="P636" s="4" t="str">
        <x:v>수집결과 내 집계</x:v>
      </x:c>
      <x:c r="Q636" s="15" t="n">
        <x:v>46269.34449743055</x:v>
      </x:c>
      <x:c r="R636" s="15" t="n">
        <x:v>46269.35490009259</x:v>
      </x:c>
      <x:c r="S636" s="4" t="str">
        <x:v>https://naver.github.io/searchad-apidoc/</x:v>
      </x:c>
      <x:c r="T636" s="4" t="str">
        <x:v>https://developers.naver.com/docs/serviceapi/search/blog/blog.md</x:v>
      </x:c>
      <x:c r="U636" s="4" t="str">
        <x:v>2026-08-05~2026-09-03</x:v>
      </x:c>
      <x:c r="V636" s="4" t="str"/>
    </x:row>
    <x:row r="637" ht="25" customHeight="1">
      <x:c r="A637" s="4" t="str">
        <x:v>K0633</x:v>
      </x:c>
      <x:c r="B637" s="4" t="str">
        <x:v>패션·뷰티</x:v>
      </x:c>
      <x:c r="C637" s="4" t="n">
        <x:v>33</x:v>
      </x:c>
      <x:c r="D637" s="4" t="str">
        <x:v>원형탈모증치료</x:v>
      </x:c>
      <x:c r="E637" s="4" t="str">
        <x:v>세부 검색어</x:v>
      </x:c>
      <x:c r="F637" s="4" t="n">
        <x:v>200</x:v>
      </x:c>
      <x:c r="G637" s="4" t="n">
        <x:v>2810</x:v>
      </x:c>
      <x:c r="H637" s="13" t="n">
        <x:v>200</x:v>
      </x:c>
      <x:c r="I637" s="13" t="n">
        <x:v>200</x:v>
      </x:c>
      <x:c r="J637" s="13" t="n">
        <x:v>2810</x:v>
      </x:c>
      <x:c r="K637" s="13" t="n">
        <x:v>2810</x:v>
      </x:c>
      <x:c r="L637" s="13" t="n">
        <x:f>H637+J637</x:f>
        <x:v>3010</x:v>
      </x:c>
      <x:c r="M637" s="13" t="n">
        <x:f>I637+K637</x:f>
        <x:v>3010</x:v>
      </x:c>
      <x:c r="N637" s="13" t="n">
        <x:v>1521</x:v>
      </x:c>
      <x:c r="O637" s="13" t="n">
        <x:v>15</x:v>
      </x:c>
      <x:c r="P637" s="4" t="str">
        <x:v>수집결과 내 집계</x:v>
      </x:c>
      <x:c r="Q637" s="15" t="n">
        <x:v>46269.34451487268</x:v>
      </x:c>
      <x:c r="R637" s="15" t="n">
        <x:v>46269.35487333333</x:v>
      </x:c>
      <x:c r="S637" s="4" t="str">
        <x:v>https://naver.github.io/searchad-apidoc/</x:v>
      </x:c>
      <x:c r="T637" s="4" t="str">
        <x:v>https://developers.naver.com/docs/serviceapi/search/blog/blog.md</x:v>
      </x:c>
      <x:c r="U637" s="4" t="str">
        <x:v>2026-08-05~2026-09-03</x:v>
      </x:c>
      <x:c r="V637" s="4" t="str"/>
    </x:row>
    <x:row r="638" ht="25" customHeight="1">
      <x:c r="A638" s="4" t="str">
        <x:v>K0634</x:v>
      </x:c>
      <x:c r="B638" s="4" t="str">
        <x:v>패션·뷰티</x:v>
      </x:c>
      <x:c r="C638" s="4" t="n">
        <x:v>34</x:v>
      </x:c>
      <x:c r="D638" s="4" t="str">
        <x:v>코모공축소</x:v>
      </x:c>
      <x:c r="E638" s="4" t="str">
        <x:v>세부 검색어</x:v>
      </x:c>
      <x:c r="F638" s="4" t="n">
        <x:v>240</x:v>
      </x:c>
      <x:c r="G638" s="4" t="n">
        <x:v>2760</x:v>
      </x:c>
      <x:c r="H638" s="13" t="n">
        <x:v>240</x:v>
      </x:c>
      <x:c r="I638" s="13" t="n">
        <x:v>240</x:v>
      </x:c>
      <x:c r="J638" s="13" t="n">
        <x:v>2760</x:v>
      </x:c>
      <x:c r="K638" s="13" t="n">
        <x:v>2760</x:v>
      </x:c>
      <x:c r="L638" s="13" t="n">
        <x:f>H638+J638</x:f>
        <x:v>3000</x:v>
      </x:c>
      <x:c r="M638" s="13" t="n">
        <x:f>I638+K638</x:f>
        <x:v>3000</x:v>
      </x:c>
      <x:c r="N638" s="13" t="n">
        <x:v>5109</x:v>
      </x:c>
      <x:c r="O638" s="13" t="n">
        <x:v>195</x:v>
      </x:c>
      <x:c r="P638" s="4" t="str">
        <x:v>수집결과 내 집계</x:v>
      </x:c>
      <x:c r="Q638" s="15" t="n">
        <x:v>46269.34450924768</x:v>
      </x:c>
      <x:c r="R638" s="15" t="n">
        <x:v>46269.35488600694</x:v>
      </x:c>
      <x:c r="S638" s="4" t="str">
        <x:v>https://naver.github.io/searchad-apidoc/</x:v>
      </x:c>
      <x:c r="T638" s="4" t="str">
        <x:v>https://developers.naver.com/docs/serviceapi/search/blog/blog.md</x:v>
      </x:c>
      <x:c r="U638" s="4" t="str">
        <x:v>2026-08-05~2026-09-03</x:v>
      </x:c>
      <x:c r="V638" s="4" t="str"/>
    </x:row>
    <x:row r="639" ht="25" customHeight="1">
      <x:c r="A639" s="4" t="str">
        <x:v>K0635</x:v>
      </x:c>
      <x:c r="B639" s="4" t="str">
        <x:v>패션·뷰티</x:v>
      </x:c>
      <x:c r="C639" s="4" t="n">
        <x:v>35</x:v>
      </x:c>
      <x:c r="D639" s="4" t="str">
        <x:v>과산화수소세탁</x:v>
      </x:c>
      <x:c r="E639" s="4" t="str">
        <x:v>세부 검색어</x:v>
      </x:c>
      <x:c r="F639" s="4" t="n">
        <x:v>220</x:v>
      </x:c>
      <x:c r="G639" s="4" t="n">
        <x:v>2760</x:v>
      </x:c>
      <x:c r="H639" s="13" t="n">
        <x:v>220</x:v>
      </x:c>
      <x:c r="I639" s="13" t="n">
        <x:v>220</x:v>
      </x:c>
      <x:c r="J639" s="13" t="n">
        <x:v>2760</x:v>
      </x:c>
      <x:c r="K639" s="13" t="n">
        <x:v>2760</x:v>
      </x:c>
      <x:c r="L639" s="13" t="n">
        <x:f>H639+J639</x:f>
        <x:v>2980</x:v>
      </x:c>
      <x:c r="M639" s="13" t="n">
        <x:f>I639+K639</x:f>
        <x:v>2980</x:v>
      </x:c>
      <x:c r="N639" s="13" t="n">
        <x:v>587</x:v>
      </x:c>
      <x:c r="O639" s="13" t="n">
        <x:v>7</x:v>
      </x:c>
      <x:c r="P639" s="4" t="str">
        <x:v>수집결과 내 집계</x:v>
      </x:c>
      <x:c r="Q639" s="15" t="n">
        <x:v>46269.34451487268</x:v>
      </x:c>
      <x:c r="R639" s="15" t="n">
        <x:v>46269.3548909375</x:v>
      </x:c>
      <x:c r="S639" s="4" t="str">
        <x:v>https://naver.github.io/searchad-apidoc/</x:v>
      </x:c>
      <x:c r="T639" s="4" t="str">
        <x:v>https://developers.naver.com/docs/serviceapi/search/blog/blog.md</x:v>
      </x:c>
      <x:c r="U639" s="4" t="str">
        <x:v>2026-08-05~2026-09-03</x:v>
      </x:c>
      <x:c r="V639" s="4" t="str"/>
    </x:row>
    <x:row r="640" ht="25" customHeight="1">
      <x:c r="A640" s="4" t="str">
        <x:v>K0636</x:v>
      </x:c>
      <x:c r="B640" s="4" t="str">
        <x:v>패션·뷰티</x:v>
      </x:c>
      <x:c r="C640" s="4" t="n">
        <x:v>36</x:v>
      </x:c>
      <x:c r="D640" s="4" t="str">
        <x:v>옷얼룩제거</x:v>
      </x:c>
      <x:c r="E640" s="4" t="str">
        <x:v>세부 검색어</x:v>
      </x:c>
      <x:c r="F640" s="4" t="n">
        <x:v>210</x:v>
      </x:c>
      <x:c r="G640" s="4" t="n">
        <x:v>2740</x:v>
      </x:c>
      <x:c r="H640" s="13" t="n">
        <x:v>210</x:v>
      </x:c>
      <x:c r="I640" s="13" t="n">
        <x:v>210</x:v>
      </x:c>
      <x:c r="J640" s="13" t="n">
        <x:v>2740</x:v>
      </x:c>
      <x:c r="K640" s="13" t="n">
        <x:v>2740</x:v>
      </x:c>
      <x:c r="L640" s="13" t="n">
        <x:f>H640+J640</x:f>
        <x:v>2950</x:v>
      </x:c>
      <x:c r="M640" s="13" t="n">
        <x:f>I640+K640</x:f>
        <x:v>2950</x:v>
      </x:c>
      <x:c r="N640" s="13" t="n">
        <x:v>19070</x:v>
      </x:c>
      <x:c r="O640" s="13" t="n">
        <x:v>394</x:v>
      </x:c>
      <x:c r="P640" s="4" t="str">
        <x:v>수집결과 내 집계</x:v>
      </x:c>
      <x:c r="Q640" s="15" t="n">
        <x:v>46269.34451487268</x:v>
      </x:c>
      <x:c r="R640" s="15" t="n">
        <x:v>46269.3549103125</x:v>
      </x:c>
      <x:c r="S640" s="4" t="str">
        <x:v>https://naver.github.io/searchad-apidoc/</x:v>
      </x:c>
      <x:c r="T640" s="4" t="str">
        <x:v>https://developers.naver.com/docs/serviceapi/search/blog/blog.md</x:v>
      </x:c>
      <x:c r="U640" s="4" t="str">
        <x:v>2026-08-05~2026-09-03</x:v>
      </x:c>
      <x:c r="V640" s="4" t="str"/>
    </x:row>
    <x:row r="641" ht="25" customHeight="1">
      <x:c r="A641" s="4" t="str">
        <x:v>K0637</x:v>
      </x:c>
      <x:c r="B641" s="4" t="str">
        <x:v>패션·뷰티</x:v>
      </x:c>
      <x:c r="C641" s="4" t="n">
        <x:v>37</x:v>
      </x:c>
      <x:c r="D641" s="4" t="str">
        <x:v>여드름흉터치료</x:v>
      </x:c>
      <x:c r="E641" s="4" t="str">
        <x:v>세부 검색어</x:v>
      </x:c>
      <x:c r="F641" s="4" t="n">
        <x:v>670</x:v>
      </x:c>
      <x:c r="G641" s="4" t="n">
        <x:v>2200</x:v>
      </x:c>
      <x:c r="H641" s="13" t="n">
        <x:v>670</x:v>
      </x:c>
      <x:c r="I641" s="13" t="n">
        <x:v>670</x:v>
      </x:c>
      <x:c r="J641" s="13" t="n">
        <x:v>2200</x:v>
      </x:c>
      <x:c r="K641" s="13" t="n">
        <x:v>2200</x:v>
      </x:c>
      <x:c r="L641" s="13" t="n">
        <x:f>H641+J641</x:f>
        <x:v>2870</x:v>
      </x:c>
      <x:c r="M641" s="13" t="n">
        <x:f>I641+K641</x:f>
        <x:v>2870</x:v>
      </x:c>
      <x:c r="N641" s="13" t="n">
        <x:v>71555</x:v>
      </x:c>
      <x:c r="O641" s="13" t="n">
        <x:v>996</x:v>
      </x:c>
      <x:c r="P641" s="4" t="str">
        <x:v>이상(하한)</x:v>
      </x:c>
      <x:c r="Q641" s="15" t="n">
        <x:v>46269.34450924768</x:v>
      </x:c>
      <x:c r="R641" s="15" t="n">
        <x:v>46269.35495368056</x:v>
      </x:c>
      <x:c r="S641" s="4" t="str">
        <x:v>https://naver.github.io/searchad-apidoc/</x:v>
      </x:c>
      <x:c r="T641" s="4" t="str">
        <x:v>https://developers.naver.com/docs/serviceapi/search/blog/blog.md</x:v>
      </x:c>
      <x:c r="U641" s="4" t="str">
        <x:v>2026-08-05~2026-09-03</x:v>
      </x:c>
      <x:c r="V641" s="4" t="str"/>
    </x:row>
    <x:row r="642" ht="25" customHeight="1">
      <x:c r="A642" s="4" t="str">
        <x:v>K0638</x:v>
      </x:c>
      <x:c r="B642" s="4" t="str">
        <x:v>패션·뷰티</x:v>
      </x:c>
      <x:c r="C642" s="4" t="n">
        <x:v>38</x:v>
      </x:c>
      <x:c r="D642" s="4" t="str">
        <x:v>남자코디</x:v>
      </x:c>
      <x:c r="E642" s="4" t="str">
        <x:v>세부 검색어</x:v>
      </x:c>
      <x:c r="F642" s="4" t="n">
        <x:v>640</x:v>
      </x:c>
      <x:c r="G642" s="4" t="n">
        <x:v>2220</x:v>
      </x:c>
      <x:c r="H642" s="13" t="n">
        <x:v>640</x:v>
      </x:c>
      <x:c r="I642" s="13" t="n">
        <x:v>640</x:v>
      </x:c>
      <x:c r="J642" s="13" t="n">
        <x:v>2220</x:v>
      </x:c>
      <x:c r="K642" s="13" t="n">
        <x:v>2220</x:v>
      </x:c>
      <x:c r="L642" s="13" t="n">
        <x:f>H642+J642</x:f>
        <x:v>2860</x:v>
      </x:c>
      <x:c r="M642" s="13" t="n">
        <x:f>I642+K642</x:f>
        <x:v>2860</x:v>
      </x:c>
      <x:c r="N642" s="13" t="n">
        <x:v>227950</x:v>
      </x:c>
      <x:c r="O642" s="13" t="n">
        <x:v>977</x:v>
      </x:c>
      <x:c r="P642" s="4" t="str">
        <x:v>이상(하한)</x:v>
      </x:c>
      <x:c r="Q642" s="15" t="n">
        <x:v>46269.34450924768</x:v>
      </x:c>
      <x:c r="R642" s="15" t="n">
        <x:v>46269.354971099536</x:v>
      </x:c>
      <x:c r="S642" s="4" t="str">
        <x:v>https://naver.github.io/searchad-apidoc/</x:v>
      </x:c>
      <x:c r="T642" s="4" t="str">
        <x:v>https://developers.naver.com/docs/serviceapi/search/blog/blog.md</x:v>
      </x:c>
      <x:c r="U642" s="4" t="str">
        <x:v>2026-08-05~2026-09-03</x:v>
      </x:c>
      <x:c r="V642" s="4" t="str"/>
    </x:row>
    <x:row r="643" ht="25" customHeight="1">
      <x:c r="A643" s="4" t="str">
        <x:v>K0639</x:v>
      </x:c>
      <x:c r="B643" s="4" t="str">
        <x:v>패션·뷰티</x:v>
      </x:c>
      <x:c r="C643" s="4" t="n">
        <x:v>39</x:v>
      </x:c>
      <x:c r="D643" s="4" t="str">
        <x:v>헤어스타일추천</x:v>
      </x:c>
      <x:c r="E643" s="4" t="str">
        <x:v>세부 검색어</x:v>
      </x:c>
      <x:c r="F643" s="4" t="n">
        <x:v>1330</x:v>
      </x:c>
      <x:c r="G643" s="4" t="n">
        <x:v>1430</x:v>
      </x:c>
      <x:c r="H643" s="13" t="n">
        <x:v>1330</x:v>
      </x:c>
      <x:c r="I643" s="13" t="n">
        <x:v>1330</x:v>
      </x:c>
      <x:c r="J643" s="13" t="n">
        <x:v>1430</x:v>
      </x:c>
      <x:c r="K643" s="13" t="n">
        <x:v>1430</x:v>
      </x:c>
      <x:c r="L643" s="13" t="n">
        <x:f>H643+J643</x:f>
        <x:v>2760</x:v>
      </x:c>
      <x:c r="M643" s="13" t="n">
        <x:f>I643+K643</x:f>
        <x:v>2760</x:v>
      </x:c>
      <x:c r="N643" s="13" t="n">
        <x:v>193217</x:v>
      </x:c>
      <x:c r="O643" s="13" t="n">
        <x:v>976</x:v>
      </x:c>
      <x:c r="P643" s="4" t="str">
        <x:v>이상(하한)</x:v>
      </x:c>
      <x:c r="Q643" s="15" t="n">
        <x:v>46269.34450924768</x:v>
      </x:c>
      <x:c r="R643" s="15" t="n">
        <x:v>46269.35497986111</x:v>
      </x:c>
      <x:c r="S643" s="4" t="str">
        <x:v>https://naver.github.io/searchad-apidoc/</x:v>
      </x:c>
      <x:c r="T643" s="4" t="str">
        <x:v>https://developers.naver.com/docs/serviceapi/search/blog/blog.md</x:v>
      </x:c>
      <x:c r="U643" s="4" t="str">
        <x:v>2026-08-05~2026-09-03</x:v>
      </x:c>
      <x:c r="V643" s="4" t="str"/>
    </x:row>
    <x:row r="644" ht="25" customHeight="1">
      <x:c r="A644" s="4" t="str">
        <x:v>K0640</x:v>
      </x:c>
      <x:c r="B644" s="4" t="str">
        <x:v>패션·뷰티</x:v>
      </x:c>
      <x:c r="C644" s="4" t="n">
        <x:v>40</x:v>
      </x:c>
      <x:c r="D644" s="4" t="str">
        <x:v>눈붓기빨리빼는법</x:v>
      </x:c>
      <x:c r="E644" s="4" t="str">
        <x:v>세부 검색어</x:v>
      </x:c>
      <x:c r="F644" s="4" t="n">
        <x:v>140</x:v>
      </x:c>
      <x:c r="G644" s="4" t="n">
        <x:v>2600</x:v>
      </x:c>
      <x:c r="H644" s="13" t="n">
        <x:v>140</x:v>
      </x:c>
      <x:c r="I644" s="13" t="n">
        <x:v>140</x:v>
      </x:c>
      <x:c r="J644" s="13" t="n">
        <x:v>2600</x:v>
      </x:c>
      <x:c r="K644" s="13" t="n">
        <x:v>2600</x:v>
      </x:c>
      <x:c r="L644" s="13" t="n">
        <x:f>H644+J644</x:f>
        <x:v>2740</x:v>
      </x:c>
      <x:c r="M644" s="13" t="n">
        <x:f>I644+K644</x:f>
        <x:v>2740</x:v>
      </x:c>
      <x:c r="N644" s="13" t="n">
        <x:v>1437</x:v>
      </x:c>
      <x:c r="O644" s="13" t="n">
        <x:v>20</x:v>
      </x:c>
      <x:c r="P644" s="4" t="str">
        <x:v>수집결과 내 집계</x:v>
      </x:c>
      <x:c r="Q644" s="15" t="n">
        <x:v>46269.34449743055</x:v>
      </x:c>
      <x:c r="R644" s="15" t="n">
        <x:v>46269.35495886574</x:v>
      </x:c>
      <x:c r="S644" s="4" t="str">
        <x:v>https://naver.github.io/searchad-apidoc/</x:v>
      </x:c>
      <x:c r="T644" s="4" t="str">
        <x:v>https://developers.naver.com/docs/serviceapi/search/blog/blog.md</x:v>
      </x:c>
      <x:c r="U644" s="4" t="str">
        <x:v>2026-08-05~2026-09-03</x:v>
      </x:c>
      <x:c r="V644" s="4" t="str"/>
    </x:row>
    <x:row r="645" ht="25" customHeight="1">
      <x:c r="A645" s="4" t="str">
        <x:v>K0641</x:v>
      </x:c>
      <x:c r="B645" s="4" t="str">
        <x:v>패션·뷰티</x:v>
      </x:c>
      <x:c r="C645" s="4" t="n">
        <x:v>41</x:v>
      </x:c>
      <x:c r="D645" s="4" t="str">
        <x:v>클렌징오일사용법</x:v>
      </x:c>
      <x:c r="E645" s="4" t="str">
        <x:v>세부 검색어</x:v>
      </x:c>
      <x:c r="F645" s="4" t="n">
        <x:v>290</x:v>
      </x:c>
      <x:c r="G645" s="4" t="n">
        <x:v>2270</x:v>
      </x:c>
      <x:c r="H645" s="13" t="n">
        <x:v>290</x:v>
      </x:c>
      <x:c r="I645" s="13" t="n">
        <x:v>290</x:v>
      </x:c>
      <x:c r="J645" s="13" t="n">
        <x:v>2270</x:v>
      </x:c>
      <x:c r="K645" s="13" t="n">
        <x:v>2270</x:v>
      </x:c>
      <x:c r="L645" s="13" t="n">
        <x:f>H645+J645</x:f>
        <x:v>2560</x:v>
      </x:c>
      <x:c r="M645" s="13" t="n">
        <x:f>I645+K645</x:f>
        <x:v>2560</x:v>
      </x:c>
      <x:c r="N645" s="13" t="n">
        <x:v>4527</x:v>
      </x:c>
      <x:c r="O645" s="13" t="n">
        <x:v>102</x:v>
      </x:c>
      <x:c r="P645" s="4" t="str">
        <x:v>수집결과 내 집계</x:v>
      </x:c>
      <x:c r="Q645" s="15" t="n">
        <x:v>46269.34450924768</x:v>
      </x:c>
      <x:c r="R645" s="15" t="n">
        <x:v>46269.354968831016</x:v>
      </x:c>
      <x:c r="S645" s="4" t="str">
        <x:v>https://naver.github.io/searchad-apidoc/</x:v>
      </x:c>
      <x:c r="T645" s="4" t="str">
        <x:v>https://developers.naver.com/docs/serviceapi/search/blog/blog.md</x:v>
      </x:c>
      <x:c r="U645" s="4" t="str">
        <x:v>2026-08-05~2026-09-03</x:v>
      </x:c>
      <x:c r="V645" s="4" t="str"/>
    </x:row>
    <x:row r="646" ht="25" customHeight="1">
      <x:c r="A646" s="4" t="str">
        <x:v>K0642</x:v>
      </x:c>
      <x:c r="B646" s="4" t="str">
        <x:v>패션·뷰티</x:v>
      </x:c>
      <x:c r="C646" s="4" t="n">
        <x:v>42</x:v>
      </x:c>
      <x:c r="D646" s="4" t="str">
        <x:v>피부좋아지는법</x:v>
      </x:c>
      <x:c r="E646" s="4" t="str">
        <x:v>세부 검색어</x:v>
      </x:c>
      <x:c r="F646" s="4" t="n">
        <x:v>310</x:v>
      </x:c>
      <x:c r="G646" s="4" t="n">
        <x:v>2190</x:v>
      </x:c>
      <x:c r="H646" s="13" t="n">
        <x:v>310</x:v>
      </x:c>
      <x:c r="I646" s="13" t="n">
        <x:v>310</x:v>
      </x:c>
      <x:c r="J646" s="13" t="n">
        <x:v>2190</x:v>
      </x:c>
      <x:c r="K646" s="13" t="n">
        <x:v>2190</x:v>
      </x:c>
      <x:c r="L646" s="13" t="n">
        <x:f>H646+J646</x:f>
        <x:v>2500</x:v>
      </x:c>
      <x:c r="M646" s="13" t="n">
        <x:f>I646+K646</x:f>
        <x:v>2500</x:v>
      </x:c>
      <x:c r="N646" s="13" t="n">
        <x:v>18941</x:v>
      </x:c>
      <x:c r="O646" s="13" t="n">
        <x:v>142</x:v>
      </x:c>
      <x:c r="P646" s="4" t="str">
        <x:v>수집결과 내 집계</x:v>
      </x:c>
      <x:c r="Q646" s="15" t="n">
        <x:v>46269.3445199537</x:v>
      </x:c>
      <x:c r="R646" s="15" t="n">
        <x:v>46269.35497842592</x:v>
      </x:c>
      <x:c r="S646" s="4" t="str">
        <x:v>https://naver.github.io/searchad-apidoc/</x:v>
      </x:c>
      <x:c r="T646" s="4" t="str">
        <x:v>https://developers.naver.com/docs/serviceapi/search/blog/blog.md</x:v>
      </x:c>
      <x:c r="U646" s="4" t="str">
        <x:v>2026-08-05~2026-09-03</x:v>
      </x:c>
      <x:c r="V646" s="4" t="str"/>
    </x:row>
    <x:row r="647" ht="25" customHeight="1">
      <x:c r="A647" s="4" t="str">
        <x:v>K0643</x:v>
      </x:c>
      <x:c r="B647" s="4" t="str">
        <x:v>패션·뷰티</x:v>
      </x:c>
      <x:c r="C647" s="4" t="n">
        <x:v>43</x:v>
      </x:c>
      <x:c r="D647" s="4" t="str">
        <x:v>중년여성헤어스타일</x:v>
      </x:c>
      <x:c r="E647" s="4" t="str">
        <x:v>세부 검색어</x:v>
      </x:c>
      <x:c r="F647" s="4" t="n">
        <x:v>170</x:v>
      </x:c>
      <x:c r="G647" s="4" t="n">
        <x:v>2320</x:v>
      </x:c>
      <x:c r="H647" s="13" t="n">
        <x:v>170</x:v>
      </x:c>
      <x:c r="I647" s="13" t="n">
        <x:v>170</x:v>
      </x:c>
      <x:c r="J647" s="13" t="n">
        <x:v>2320</x:v>
      </x:c>
      <x:c r="K647" s="13" t="n">
        <x:v>2320</x:v>
      </x:c>
      <x:c r="L647" s="13" t="n">
        <x:f>H647+J647</x:f>
        <x:v>2490</x:v>
      </x:c>
      <x:c r="M647" s="13" t="n">
        <x:f>I647+K647</x:f>
        <x:v>2490</x:v>
      </x:c>
      <x:c r="N647" s="13" t="n">
        <x:v>3853</x:v>
      </x:c>
      <x:c r="O647" s="13" t="n">
        <x:v>91</x:v>
      </x:c>
      <x:c r="P647" s="4" t="str">
        <x:v>수집결과 내 집계</x:v>
      </x:c>
      <x:c r="Q647" s="15" t="n">
        <x:v>46269.34450267361</x:v>
      </x:c>
      <x:c r="R647" s="15" t="n">
        <x:v>46269.35497591435</x:v>
      </x:c>
      <x:c r="S647" s="4" t="str">
        <x:v>https://naver.github.io/searchad-apidoc/</x:v>
      </x:c>
      <x:c r="T647" s="4" t="str">
        <x:v>https://developers.naver.com/docs/serviceapi/search/blog/blog.md</x:v>
      </x:c>
      <x:c r="U647" s="4" t="str">
        <x:v>2026-08-05~2026-09-03</x:v>
      </x:c>
      <x:c r="V647" s="4" t="str"/>
    </x:row>
    <x:row r="648" ht="25" customHeight="1">
      <x:c r="A648" s="4" t="str">
        <x:v>K0644</x:v>
      </x:c>
      <x:c r="B648" s="4" t="str">
        <x:v>패션·뷰티</x:v>
      </x:c>
      <x:c r="C648" s="4" t="n">
        <x:v>44</x:v>
      </x:c>
      <x:c r="D648" s="4" t="str">
        <x:v>퍼스널컬러진단사이트</x:v>
      </x:c>
      <x:c r="E648" s="4" t="str">
        <x:v>도구·신청 혼합형</x:v>
      </x:c>
      <x:c r="F648" s="4" t="n">
        <x:v>130</x:v>
      </x:c>
      <x:c r="G648" s="4" t="n">
        <x:v>2240</x:v>
      </x:c>
      <x:c r="H648" s="13" t="n">
        <x:v>130</x:v>
      </x:c>
      <x:c r="I648" s="13" t="n">
        <x:v>130</x:v>
      </x:c>
      <x:c r="J648" s="13" t="n">
        <x:v>2240</x:v>
      </x:c>
      <x:c r="K648" s="13" t="n">
        <x:v>2240</x:v>
      </x:c>
      <x:c r="L648" s="13" t="n">
        <x:f>H648+J648</x:f>
        <x:v>2370</x:v>
      </x:c>
      <x:c r="M648" s="13" t="n">
        <x:f>I648+K648</x:f>
        <x:v>2370</x:v>
      </x:c>
      <x:c r="N648" s="13" t="n">
        <x:v>205</x:v>
      </x:c>
      <x:c r="O648" s="13" t="n">
        <x:v>1</x:v>
      </x:c>
      <x:c r="P648" s="4" t="str">
        <x:v>수집결과 내 집계</x:v>
      </x:c>
      <x:c r="Q648" s="15" t="n">
        <x:v>46269.34450924768</x:v>
      </x:c>
      <x:c r="R648" s="15" t="n">
        <x:v>46269.35498065972</x:v>
      </x:c>
      <x:c r="S648" s="4" t="str">
        <x:v>https://naver.github.io/searchad-apidoc/</x:v>
      </x:c>
      <x:c r="T648" s="4" t="str">
        <x:v>https://developers.naver.com/docs/serviceapi/search/blog/blog.md</x:v>
      </x:c>
      <x:c r="U648" s="4" t="str">
        <x:v>2026-08-05~2026-09-03</x:v>
      </x:c>
      <x:c r="V648" s="4" t="str"/>
    </x:row>
    <x:row r="649" ht="25" customHeight="1">
      <x:c r="A649" s="4" t="str">
        <x:v>K0645</x:v>
      </x:c>
      <x:c r="B649" s="4" t="str">
        <x:v>패션·뷰티</x:v>
      </x:c>
      <x:c r="C649" s="4" t="n">
        <x:v>45</x:v>
      </x:c>
      <x:c r="D649" s="4" t="str">
        <x:v>기미치료</x:v>
      </x:c>
      <x:c r="E649" s="4" t="str">
        <x:v>세부 검색어</x:v>
      </x:c>
      <x:c r="F649" s="4" t="n">
        <x:v>370</x:v>
      </x:c>
      <x:c r="G649" s="4" t="n">
        <x:v>1950</x:v>
      </x:c>
      <x:c r="H649" s="13" t="n">
        <x:v>370</x:v>
      </x:c>
      <x:c r="I649" s="13" t="n">
        <x:v>370</x:v>
      </x:c>
      <x:c r="J649" s="13" t="n">
        <x:v>1950</x:v>
      </x:c>
      <x:c r="K649" s="13" t="n">
        <x:v>1950</x:v>
      </x:c>
      <x:c r="L649" s="13" t="n">
        <x:f>H649+J649</x:f>
        <x:v>2320</x:v>
      </x:c>
      <x:c r="M649" s="13" t="n">
        <x:f>I649+K649</x:f>
        <x:v>2320</x:v>
      </x:c>
      <x:c r="N649" s="13" t="n">
        <x:v>103617</x:v>
      </x:c>
      <x:c r="O649" s="13" t="n">
        <x:v>990</x:v>
      </x:c>
      <x:c r="P649" s="4" t="str">
        <x:v>이상(하한)</x:v>
      </x:c>
      <x:c r="Q649" s="15" t="n">
        <x:v>46269.34451487268</x:v>
      </x:c>
      <x:c r="R649" s="15" t="n">
        <x:v>46269.35504809028</x:v>
      </x:c>
      <x:c r="S649" s="4" t="str">
        <x:v>https://naver.github.io/searchad-apidoc/</x:v>
      </x:c>
      <x:c r="T649" s="4" t="str">
        <x:v>https://developers.naver.com/docs/serviceapi/search/blog/blog.md</x:v>
      </x:c>
      <x:c r="U649" s="4" t="str">
        <x:v>2026-08-05~2026-09-03</x:v>
      </x:c>
      <x:c r="V649" s="4" t="str"/>
    </x:row>
    <x:row r="650" ht="25" customHeight="1">
      <x:c r="A650" s="4" t="str">
        <x:v>K0646</x:v>
      </x:c>
      <x:c r="B650" s="4" t="str">
        <x:v>패션·뷰티</x:v>
      </x:c>
      <x:c r="C650" s="4" t="n">
        <x:v>46</x:v>
      </x:c>
      <x:c r="D650" s="4" t="str">
        <x:v>흰운동화세탁법</x:v>
      </x:c>
      <x:c r="E650" s="4" t="str">
        <x:v>세부 검색어</x:v>
      </x:c>
      <x:c r="F650" s="4" t="n">
        <x:v>110</x:v>
      </x:c>
      <x:c r="G650" s="4" t="n">
        <x:v>2110</x:v>
      </x:c>
      <x:c r="H650" s="13" t="n">
        <x:v>110</x:v>
      </x:c>
      <x:c r="I650" s="13" t="n">
        <x:v>110</x:v>
      </x:c>
      <x:c r="J650" s="13" t="n">
        <x:v>2110</x:v>
      </x:c>
      <x:c r="K650" s="13" t="n">
        <x:v>2110</x:v>
      </x:c>
      <x:c r="L650" s="13" t="n">
        <x:f>H650+J650</x:f>
        <x:v>2220</x:v>
      </x:c>
      <x:c r="M650" s="13" t="n">
        <x:f>I650+K650</x:f>
        <x:v>2220</x:v>
      </x:c>
      <x:c r="N650" s="13" t="n">
        <x:v>1011</x:v>
      </x:c>
      <x:c r="O650" s="13" t="n">
        <x:v>14</x:v>
      </x:c>
      <x:c r="P650" s="4" t="str">
        <x:v>수집결과 내 집계</x:v>
      </x:c>
      <x:c r="Q650" s="15" t="n">
        <x:v>46269.344491793985</x:v>
      </x:c>
      <x:c r="R650" s="15" t="n">
        <x:v>46269.35498818287</x:v>
      </x:c>
      <x:c r="S650" s="4" t="str">
        <x:v>https://naver.github.io/searchad-apidoc/</x:v>
      </x:c>
      <x:c r="T650" s="4" t="str">
        <x:v>https://developers.naver.com/docs/serviceapi/search/blog/blog.md</x:v>
      </x:c>
      <x:c r="U650" s="4" t="str">
        <x:v>2026-08-05~2026-09-03</x:v>
      </x:c>
      <x:c r="V650" s="4" t="str"/>
    </x:row>
    <x:row r="651" ht="25" customHeight="1">
      <x:c r="A651" s="4" t="str">
        <x:v>K0647</x:v>
      </x:c>
      <x:c r="B651" s="4" t="str">
        <x:v>패션·뷰티</x:v>
      </x:c>
      <x:c r="C651" s="4" t="n">
        <x:v>47</x:v>
      </x:c>
      <x:c r="D651" s="4" t="str">
        <x:v>두피각질제거</x:v>
      </x:c>
      <x:c r="E651" s="4" t="str">
        <x:v>세부 검색어</x:v>
      </x:c>
      <x:c r="F651" s="4" t="n">
        <x:v>360</x:v>
      </x:c>
      <x:c r="G651" s="4" t="n">
        <x:v>1620</x:v>
      </x:c>
      <x:c r="H651" s="13" t="n">
        <x:v>360</x:v>
      </x:c>
      <x:c r="I651" s="13" t="n">
        <x:v>360</x:v>
      </x:c>
      <x:c r="J651" s="13" t="n">
        <x:v>1620</x:v>
      </x:c>
      <x:c r="K651" s="13" t="n">
        <x:v>1620</x:v>
      </x:c>
      <x:c r="L651" s="13" t="n">
        <x:f>H651+J651</x:f>
        <x:v>1980</x:v>
      </x:c>
      <x:c r="M651" s="13" t="n">
        <x:f>I651+K651</x:f>
        <x:v>1980</x:v>
      </x:c>
      <x:c r="N651" s="13" t="n">
        <x:v>15436</x:v>
      </x:c>
      <x:c r="O651" s="13" t="n">
        <x:v>294</x:v>
      </x:c>
      <x:c r="P651" s="4" t="str">
        <x:v>수집결과 내 집계</x:v>
      </x:c>
      <x:c r="Q651" s="15" t="n">
        <x:v>46269.34451487268</x:v>
      </x:c>
      <x:c r="R651" s="15" t="n">
        <x:v>46269.35499918982</x:v>
      </x:c>
      <x:c r="S651" s="4" t="str">
        <x:v>https://naver.github.io/searchad-apidoc/</x:v>
      </x:c>
      <x:c r="T651" s="4" t="str">
        <x:v>https://developers.naver.com/docs/serviceapi/search/blog/blog.md</x:v>
      </x:c>
      <x:c r="U651" s="4" t="str">
        <x:v>2026-08-05~2026-09-03</x:v>
      </x:c>
      <x:c r="V651" s="4" t="str"/>
    </x:row>
    <x:row r="652" ht="25" customHeight="1">
      <x:c r="A652" s="4" t="str">
        <x:v>K0648</x:v>
      </x:c>
      <x:c r="B652" s="4" t="str">
        <x:v>패션·뷰티</x:v>
      </x:c>
      <x:c r="C652" s="4" t="n">
        <x:v>48</x:v>
      </x:c>
      <x:c r="D652" s="4" t="str">
        <x:v>모공관리</x:v>
      </x:c>
      <x:c r="E652" s="4" t="str">
        <x:v>세부 검색어</x:v>
      </x:c>
      <x:c r="F652" s="4" t="n">
        <x:v>490</x:v>
      </x:c>
      <x:c r="G652" s="4" t="n">
        <x:v>1330</x:v>
      </x:c>
      <x:c r="H652" s="13" t="n">
        <x:v>490</x:v>
      </x:c>
      <x:c r="I652" s="13" t="n">
        <x:v>490</x:v>
      </x:c>
      <x:c r="J652" s="13" t="n">
        <x:v>1330</x:v>
      </x:c>
      <x:c r="K652" s="13" t="n">
        <x:v>1330</x:v>
      </x:c>
      <x:c r="L652" s="13" t="n">
        <x:f>H652+J652</x:f>
        <x:v>1820</x:v>
      </x:c>
      <x:c r="M652" s="13" t="n">
        <x:f>I652+K652</x:f>
        <x:v>1820</x:v>
      </x:c>
      <x:c r="N652" s="13" t="n">
        <x:v>475347</x:v>
      </x:c>
      <x:c r="O652" s="13" t="n">
        <x:v>706</x:v>
      </x:c>
      <x:c r="P652" s="4" t="str">
        <x:v>이상(하한)</x:v>
      </x:c>
      <x:c r="Q652" s="15" t="n">
        <x:v>46269.34450267361</x:v>
      </x:c>
      <x:c r="R652" s="15" t="n">
        <x:v>46269.35506111111</x:v>
      </x:c>
      <x:c r="S652" s="4" t="str">
        <x:v>https://naver.github.io/searchad-apidoc/</x:v>
      </x:c>
      <x:c r="T652" s="4" t="str">
        <x:v>https://developers.naver.com/docs/serviceapi/search/blog/blog.md</x:v>
      </x:c>
      <x:c r="U652" s="4" t="str">
        <x:v>2026-08-05~2026-09-03</x:v>
      </x:c>
      <x:c r="V652" s="4" t="str"/>
    </x:row>
    <x:row r="653" ht="25" customHeight="1">
      <x:c r="A653" s="4" t="str">
        <x:v>K0649</x:v>
      </x:c>
      <x:c r="B653" s="4" t="str">
        <x:v>패션·뷰티</x:v>
      </x:c>
      <x:c r="C653" s="4" t="n">
        <x:v>49</x:v>
      </x:c>
      <x:c r="D653" s="4" t="str">
        <x:v>여드름치료</x:v>
      </x:c>
      <x:c r="E653" s="4" t="str">
        <x:v>세부 검색어</x:v>
      </x:c>
      <x:c r="F653" s="4" t="n">
        <x:v>370</x:v>
      </x:c>
      <x:c r="G653" s="4" t="n">
        <x:v>1450</x:v>
      </x:c>
      <x:c r="H653" s="13" t="n">
        <x:v>370</x:v>
      </x:c>
      <x:c r="I653" s="13" t="n">
        <x:v>370</x:v>
      </x:c>
      <x:c r="J653" s="13" t="n">
        <x:v>1450</x:v>
      </x:c>
      <x:c r="K653" s="13" t="n">
        <x:v>1450</x:v>
      </x:c>
      <x:c r="L653" s="13" t="n">
        <x:f>H653+J653</x:f>
        <x:v>1820</x:v>
      </x:c>
      <x:c r="M653" s="13" t="n">
        <x:f>I653+K653</x:f>
        <x:v>1820</x:v>
      </x:c>
      <x:c r="N653" s="13" t="n">
        <x:v>313359</x:v>
      </x:c>
      <x:c r="O653" s="13" t="n">
        <x:v>959</x:v>
      </x:c>
      <x:c r="P653" s="4" t="str">
        <x:v>이상(하한)</x:v>
      </x:c>
      <x:c r="Q653" s="15" t="n">
        <x:v>46269.34450924768</x:v>
      </x:c>
      <x:c r="R653" s="15" t="n">
        <x:v>46269.35507356482</x:v>
      </x:c>
      <x:c r="S653" s="4" t="str">
        <x:v>https://naver.github.io/searchad-apidoc/</x:v>
      </x:c>
      <x:c r="T653" s="4" t="str">
        <x:v>https://developers.naver.com/docs/serviceapi/search/blog/blog.md</x:v>
      </x:c>
      <x:c r="U653" s="4" t="str">
        <x:v>2026-08-05~2026-09-03</x:v>
      </x:c>
      <x:c r="V653" s="4" t="str"/>
    </x:row>
    <x:row r="654" ht="25" customHeight="1">
      <x:c r="A654" s="4" t="str">
        <x:v>K0650</x:v>
      </x:c>
      <x:c r="B654" s="4" t="str">
        <x:v>패션·뷰티</x:v>
      </x:c>
      <x:c r="C654" s="4" t="n">
        <x:v>50</x:v>
      </x:c>
      <x:c r="D654" s="4" t="str">
        <x:v>나비존모공</x:v>
      </x:c>
      <x:c r="E654" s="4" t="str">
        <x:v>세부 검색어</x:v>
      </x:c>
      <x:c r="F654" s="4" t="n">
        <x:v>230</x:v>
      </x:c>
      <x:c r="G654" s="4" t="n">
        <x:v>1550</x:v>
      </x:c>
      <x:c r="H654" s="13" t="n">
        <x:v>230</x:v>
      </x:c>
      <x:c r="I654" s="13" t="n">
        <x:v>230</x:v>
      </x:c>
      <x:c r="J654" s="13" t="n">
        <x:v>1550</x:v>
      </x:c>
      <x:c r="K654" s="13" t="n">
        <x:v>1550</x:v>
      </x:c>
      <x:c r="L654" s="13" t="n">
        <x:f>H654+J654</x:f>
        <x:v>1780</x:v>
      </x:c>
      <x:c r="M654" s="13" t="n">
        <x:f>I654+K654</x:f>
        <x:v>1780</x:v>
      </x:c>
      <x:c r="N654" s="13" t="n">
        <x:v>10410</x:v>
      </x:c>
      <x:c r="O654" s="13" t="n">
        <x:v>734</x:v>
      </x:c>
      <x:c r="P654" s="4" t="str">
        <x:v>수집결과 내 집계</x:v>
      </x:c>
      <x:c r="Q654" s="15" t="n">
        <x:v>46269.34450267361</x:v>
      </x:c>
      <x:c r="R654" s="15" t="n">
        <x:v>46269.35508813657</x:v>
      </x:c>
      <x:c r="S654" s="4" t="str">
        <x:v>https://naver.github.io/searchad-apidoc/</x:v>
      </x:c>
      <x:c r="T654" s="4" t="str">
        <x:v>https://developers.naver.com/docs/serviceapi/search/blog/blog.md</x:v>
      </x:c>
      <x:c r="U654" s="4" t="str">
        <x:v>2026-08-05~2026-09-03</x:v>
      </x:c>
      <x:c r="V654" s="4" t="str"/>
    </x:row>
    <x:row r="655" ht="25" customHeight="1">
      <x:c r="A655" s="4" t="str">
        <x:v>K0651</x:v>
      </x:c>
      <x:c r="B655" s="4" t="str">
        <x:v>패션·뷰티</x:v>
      </x:c>
      <x:c r="C655" s="4" t="n">
        <x:v>51</x:v>
      </x:c>
      <x:c r="D655" s="4" t="str">
        <x:v>모공축소</x:v>
      </x:c>
      <x:c r="E655" s="4" t="str">
        <x:v>확장 주제어</x:v>
      </x:c>
      <x:c r="F655" s="4" t="n">
        <x:v>270</x:v>
      </x:c>
      <x:c r="G655" s="4" t="n">
        <x:v>1490</x:v>
      </x:c>
      <x:c r="H655" s="13" t="n">
        <x:v>270</x:v>
      </x:c>
      <x:c r="I655" s="13" t="n">
        <x:v>270</x:v>
      </x:c>
      <x:c r="J655" s="13" t="n">
        <x:v>1490</x:v>
      </x:c>
      <x:c r="K655" s="13" t="n">
        <x:v>1490</x:v>
      </x:c>
      <x:c r="L655" s="13" t="n">
        <x:f>H655+J655</x:f>
        <x:v>1760</x:v>
      </x:c>
      <x:c r="M655" s="13" t="n">
        <x:f>I655+K655</x:f>
        <x:v>1760</x:v>
      </x:c>
      <x:c r="N655" s="13" t="n">
        <x:v>63148</x:v>
      </x:c>
      <x:c r="O655" s="13" t="n">
        <x:v>969</x:v>
      </x:c>
      <x:c r="P655" s="4" t="str">
        <x:v>이상(하한)</x:v>
      </x:c>
      <x:c r="Q655" s="15" t="n">
        <x:v>46269.34450267361</x:v>
      </x:c>
      <x:c r="R655" s="15" t="n">
        <x:v>46269.35512173611</x:v>
      </x:c>
      <x:c r="S655" s="4" t="str">
        <x:v>https://naver.github.io/searchad-apidoc/</x:v>
      </x:c>
      <x:c r="T655" s="4" t="str">
        <x:v>https://developers.naver.com/docs/serviceapi/search/blog/blog.md</x:v>
      </x:c>
      <x:c r="U655" s="4" t="str">
        <x:v>2026-08-05~2026-09-03</x:v>
      </x:c>
      <x:c r="V655" s="4" t="str"/>
    </x:row>
    <x:row r="656" ht="25" customHeight="1">
      <x:c r="A656" s="4" t="str">
        <x:v>K0652</x:v>
      </x:c>
      <x:c r="B656" s="4" t="str">
        <x:v>패션·뷰티</x:v>
      </x:c>
      <x:c r="C656" s="4" t="n">
        <x:v>52</x:v>
      </x:c>
      <x:c r="D656" s="4" t="str">
        <x:v>각질제거</x:v>
      </x:c>
      <x:c r="E656" s="4" t="str">
        <x:v>세부 검색어</x:v>
      </x:c>
      <x:c r="F656" s="4" t="n">
        <x:v>420</x:v>
      </x:c>
      <x:c r="G656" s="4" t="n">
        <x:v>1340</x:v>
      </x:c>
      <x:c r="H656" s="13" t="n">
        <x:v>420</x:v>
      </x:c>
      <x:c r="I656" s="13" t="n">
        <x:v>420</x:v>
      </x:c>
      <x:c r="J656" s="13" t="n">
        <x:v>1340</x:v>
      </x:c>
      <x:c r="K656" s="13" t="n">
        <x:v>1340</x:v>
      </x:c>
      <x:c r="L656" s="13" t="n">
        <x:f>H656+J656</x:f>
        <x:v>1760</x:v>
      </x:c>
      <x:c r="M656" s="13" t="n">
        <x:f>I656+K656</x:f>
        <x:v>1760</x:v>
      </x:c>
      <x:c r="N656" s="13" t="n">
        <x:v>360705</x:v>
      </x:c>
      <x:c r="O656" s="13" t="n">
        <x:v>931</x:v>
      </x:c>
      <x:c r="P656" s="4" t="str">
        <x:v>이상(하한)</x:v>
      </x:c>
      <x:c r="Q656" s="15" t="n">
        <x:v>46269.34451487268</x:v>
      </x:c>
      <x:c r="R656" s="15" t="n">
        <x:v>46269.35514719907</x:v>
      </x:c>
      <x:c r="S656" s="4" t="str">
        <x:v>https://naver.github.io/searchad-apidoc/</x:v>
      </x:c>
      <x:c r="T656" s="4" t="str">
        <x:v>https://developers.naver.com/docs/serviceapi/search/blog/blog.md</x:v>
      </x:c>
      <x:c r="U656" s="4" t="str">
        <x:v>2026-08-05~2026-09-03</x:v>
      </x:c>
      <x:c r="V656" s="4" t="str"/>
    </x:row>
    <x:row r="657" ht="25" customHeight="1">
      <x:c r="A657" s="4" t="str">
        <x:v>K0653</x:v>
      </x:c>
      <x:c r="B657" s="4" t="str">
        <x:v>패션·뷰티</x:v>
      </x:c>
      <x:c r="C657" s="4" t="n">
        <x:v>53</x:v>
      </x:c>
      <x:c r="D657" s="4" t="str">
        <x:v>팔꿈치각질</x:v>
      </x:c>
      <x:c r="E657" s="4" t="str">
        <x:v>세부 검색어</x:v>
      </x:c>
      <x:c r="F657" s="4" t="n">
        <x:v>260</x:v>
      </x:c>
      <x:c r="G657" s="4" t="n">
        <x:v>1490</x:v>
      </x:c>
      <x:c r="H657" s="13" t="n">
        <x:v>260</x:v>
      </x:c>
      <x:c r="I657" s="13" t="n">
        <x:v>260</x:v>
      </x:c>
      <x:c r="J657" s="13" t="n">
        <x:v>1490</x:v>
      </x:c>
      <x:c r="K657" s="13" t="n">
        <x:v>1490</x:v>
      </x:c>
      <x:c r="L657" s="13" t="n">
        <x:f>H657+J657</x:f>
        <x:v>1750</x:v>
      </x:c>
      <x:c r="M657" s="13" t="n">
        <x:f>I657+K657</x:f>
        <x:v>1750</x:v>
      </x:c>
      <x:c r="N657" s="13" t="n">
        <x:v>11455</x:v>
      </x:c>
      <x:c r="O657" s="13" t="n">
        <x:v>429</x:v>
      </x:c>
      <x:c r="P657" s="4" t="str">
        <x:v>수집결과 내 집계</x:v>
      </x:c>
      <x:c r="Q657" s="15" t="n">
        <x:v>46269.34451487268</x:v>
      </x:c>
      <x:c r="R657" s="15" t="n">
        <x:v>46269.355111770834</x:v>
      </x:c>
      <x:c r="S657" s="4" t="str">
        <x:v>https://naver.github.io/searchad-apidoc/</x:v>
      </x:c>
      <x:c r="T657" s="4" t="str">
        <x:v>https://developers.naver.com/docs/serviceapi/search/blog/blog.md</x:v>
      </x:c>
      <x:c r="U657" s="4" t="str">
        <x:v>2026-08-05~2026-09-03</x:v>
      </x:c>
      <x:c r="V657" s="4" t="str"/>
    </x:row>
    <x:row r="658" ht="25" customHeight="1">
      <x:c r="A658" s="4" t="str">
        <x:v>K0654</x:v>
      </x:c>
      <x:c r="B658" s="4" t="str">
        <x:v>패션·뷰티</x:v>
      </x:c>
      <x:c r="C658" s="4" t="n">
        <x:v>54</x:v>
      </x:c>
      <x:c r="D658" s="4" t="str">
        <x:v>좁쌀여드름없애기</x:v>
      </x:c>
      <x:c r="E658" s="4" t="str">
        <x:v>세부 검색어</x:v>
      </x:c>
      <x:c r="F658" s="4" t="n">
        <x:v>180</x:v>
      </x:c>
      <x:c r="G658" s="4" t="n">
        <x:v>1390</x:v>
      </x:c>
      <x:c r="H658" s="13" t="n">
        <x:v>180</x:v>
      </x:c>
      <x:c r="I658" s="13" t="n">
        <x:v>180</x:v>
      </x:c>
      <x:c r="J658" s="13" t="n">
        <x:v>1390</x:v>
      </x:c>
      <x:c r="K658" s="13" t="n">
        <x:v>1390</x:v>
      </x:c>
      <x:c r="L658" s="13" t="n">
        <x:f>H658+J658</x:f>
        <x:v>1570</x:v>
      </x:c>
      <x:c r="M658" s="13" t="n">
        <x:f>I658+K658</x:f>
        <x:v>1570</x:v>
      </x:c>
      <x:c r="N658" s="13" t="n">
        <x:v>4315</x:v>
      </x:c>
      <x:c r="O658" s="13" t="n">
        <x:v>43</x:v>
      </x:c>
      <x:c r="P658" s="4" t="str">
        <x:v>수집결과 내 집계</x:v>
      </x:c>
      <x:c r="Q658" s="15" t="n">
        <x:v>46269.34450924768</x:v>
      </x:c>
      <x:c r="R658" s="15" t="n">
        <x:v>46269.35513174769</x:v>
      </x:c>
      <x:c r="S658" s="4" t="str">
        <x:v>https://naver.github.io/searchad-apidoc/</x:v>
      </x:c>
      <x:c r="T658" s="4" t="str">
        <x:v>https://developers.naver.com/docs/serviceapi/search/blog/blog.md</x:v>
      </x:c>
      <x:c r="U658" s="4" t="str">
        <x:v>2026-08-05~2026-09-03</x:v>
      </x:c>
      <x:c r="V658" s="4" t="str"/>
    </x:row>
    <x:row r="659" ht="25" customHeight="1">
      <x:c r="A659" s="4" t="str">
        <x:v>K0655</x:v>
      </x:c>
      <x:c r="B659" s="4" t="str">
        <x:v>패션·뷰티</x:v>
      </x:c>
      <x:c r="C659" s="4" t="n">
        <x:v>55</x:v>
      </x:c>
      <x:c r="D659" s="4" t="str">
        <x:v>자외선차단</x:v>
      </x:c>
      <x:c r="E659" s="4" t="str">
        <x:v>세부 검색어</x:v>
      </x:c>
      <x:c r="F659" s="4" t="n">
        <x:v>400</x:v>
      </x:c>
      <x:c r="G659" s="4" t="n">
        <x:v>1130</x:v>
      </x:c>
      <x:c r="H659" s="13" t="n">
        <x:v>400</x:v>
      </x:c>
      <x:c r="I659" s="13" t="n">
        <x:v>400</x:v>
      </x:c>
      <x:c r="J659" s="13" t="n">
        <x:v>1130</x:v>
      </x:c>
      <x:c r="K659" s="13" t="n">
        <x:v>1130</x:v>
      </x:c>
      <x:c r="L659" s="13" t="n">
        <x:f>H659+J659</x:f>
        <x:v>1530</x:v>
      </x:c>
      <x:c r="M659" s="13" t="n">
        <x:f>I659+K659</x:f>
        <x:v>1530</x:v>
      </x:c>
      <x:c r="N659" s="13" t="n">
        <x:v>578690</x:v>
      </x:c>
      <x:c r="O659" s="13" t="n">
        <x:v>765</x:v>
      </x:c>
      <x:c r="P659" s="4" t="str">
        <x:v>이상(하한)</x:v>
      </x:c>
      <x:c r="Q659" s="15" t="n">
        <x:v>46269.34450267361</x:v>
      </x:c>
      <x:c r="R659" s="15" t="n">
        <x:v>46269.35520420139</x:v>
      </x:c>
      <x:c r="S659" s="4" t="str">
        <x:v>https://naver.github.io/searchad-apidoc/</x:v>
      </x:c>
      <x:c r="T659" s="4" t="str">
        <x:v>https://developers.naver.com/docs/serviceapi/search/blog/blog.md</x:v>
      </x:c>
      <x:c r="U659" s="4" t="str">
        <x:v>2026-08-05~2026-09-03</x:v>
      </x:c>
      <x:c r="V659" s="4" t="str"/>
    </x:row>
    <x:row r="660" ht="25" customHeight="1">
      <x:c r="A660" s="4" t="str">
        <x:v>K0656</x:v>
      </x:c>
      <x:c r="B660" s="4" t="str">
        <x:v>패션·뷰티</x:v>
      </x:c>
      <x:c r="C660" s="4" t="n">
        <x:v>56</x:v>
      </x:c>
      <x:c r="D660" s="4" t="str">
        <x:v>두피뾰루지원인</x:v>
      </x:c>
      <x:c r="E660" s="4" t="str">
        <x:v>세부 검색어</x:v>
      </x:c>
      <x:c r="F660" s="4" t="n">
        <x:v>220</x:v>
      </x:c>
      <x:c r="G660" s="4" t="n">
        <x:v>1260</x:v>
      </x:c>
      <x:c r="H660" s="13" t="n">
        <x:v>220</x:v>
      </x:c>
      <x:c r="I660" s="13" t="n">
        <x:v>220</x:v>
      </x:c>
      <x:c r="J660" s="13" t="n">
        <x:v>1260</x:v>
      </x:c>
      <x:c r="K660" s="13" t="n">
        <x:v>1260</x:v>
      </x:c>
      <x:c r="L660" s="13" t="n">
        <x:f>H660+J660</x:f>
        <x:v>1480</x:v>
      </x:c>
      <x:c r="M660" s="13" t="n">
        <x:f>I660+K660</x:f>
        <x:v>1480</x:v>
      </x:c>
      <x:c r="N660" s="13" t="n">
        <x:v>1679</x:v>
      </x:c>
      <x:c r="O660" s="13" t="n">
        <x:v>52</x:v>
      </x:c>
      <x:c r="P660" s="4" t="str">
        <x:v>수집결과 내 집계</x:v>
      </x:c>
      <x:c r="Q660" s="15" t="n">
        <x:v>46269.34451487268</x:v>
      </x:c>
      <x:c r="R660" s="15" t="n">
        <x:v>46269.35513642361</x:v>
      </x:c>
      <x:c r="S660" s="4" t="str">
        <x:v>https://naver.github.io/searchad-apidoc/</x:v>
      </x:c>
      <x:c r="T660" s="4" t="str">
        <x:v>https://developers.naver.com/docs/serviceapi/search/blog/blog.md</x:v>
      </x:c>
      <x:c r="U660" s="4" t="str">
        <x:v>2026-08-05~2026-09-03</x:v>
      </x:c>
      <x:c r="V660" s="4" t="str"/>
    </x:row>
    <x:row r="661" ht="25" customHeight="1">
      <x:c r="A661" s="4" t="str">
        <x:v>K0657</x:v>
      </x:c>
      <x:c r="B661" s="4" t="str">
        <x:v>패션·뷰티</x:v>
      </x:c>
      <x:c r="C661" s="4" t="n">
        <x:v>57</x:v>
      </x:c>
      <x:c r="D661" s="4" t="str">
        <x:v>발바닥각질</x:v>
      </x:c>
      <x:c r="E661" s="4" t="str">
        <x:v>세부 검색어</x:v>
      </x:c>
      <x:c r="F661" s="4" t="n">
        <x:v>120</x:v>
      </x:c>
      <x:c r="G661" s="4" t="n">
        <x:v>1360</x:v>
      </x:c>
      <x:c r="H661" s="13" t="n">
        <x:v>120</x:v>
      </x:c>
      <x:c r="I661" s="13" t="n">
        <x:v>120</x:v>
      </x:c>
      <x:c r="J661" s="13" t="n">
        <x:v>1360</x:v>
      </x:c>
      <x:c r="K661" s="13" t="n">
        <x:v>1360</x:v>
      </x:c>
      <x:c r="L661" s="13" t="n">
        <x:f>H661+J661</x:f>
        <x:v>1480</x:v>
      </x:c>
      <x:c r="M661" s="13" t="n">
        <x:f>I661+K661</x:f>
        <x:v>1480</x:v>
      </x:c>
      <x:c r="N661" s="13" t="n">
        <x:v>27962</x:v>
      </x:c>
      <x:c r="O661" s="13" t="n">
        <x:v>992</x:v>
      </x:c>
      <x:c r="P661" s="4" t="str">
        <x:v>이상(하한)</x:v>
      </x:c>
      <x:c r="Q661" s="15" t="n">
        <x:v>46269.34451487268</x:v>
      </x:c>
      <x:c r="R661" s="15" t="n">
        <x:v>46269.355193414354</x:v>
      </x:c>
      <x:c r="S661" s="4" t="str">
        <x:v>https://naver.github.io/searchad-apidoc/</x:v>
      </x:c>
      <x:c r="T661" s="4" t="str">
        <x:v>https://developers.naver.com/docs/serviceapi/search/blog/blog.md</x:v>
      </x:c>
      <x:c r="U661" s="4" t="str">
        <x:v>2026-08-05~2026-09-03</x:v>
      </x:c>
      <x:c r="V661" s="4" t="str"/>
    </x:row>
    <x:row r="662" ht="25" customHeight="1">
      <x:c r="A662" s="4" t="str">
        <x:v>K0658</x:v>
      </x:c>
      <x:c r="B662" s="4" t="str">
        <x:v>패션·뷰티</x:v>
      </x:c>
      <x:c r="C662" s="4" t="n">
        <x:v>58</x:v>
      </x:c>
      <x:c r="D662" s="4" t="str">
        <x:v>50대여성헤어스타일</x:v>
      </x:c>
      <x:c r="E662" s="4" t="str">
        <x:v>세부 검색어</x:v>
      </x:c>
      <x:c r="F662" s="4" t="n">
        <x:v>150</x:v>
      </x:c>
      <x:c r="G662" s="4" t="n">
        <x:v>1320</x:v>
      </x:c>
      <x:c r="H662" s="13" t="n">
        <x:v>150</x:v>
      </x:c>
      <x:c r="I662" s="13" t="n">
        <x:v>150</x:v>
      </x:c>
      <x:c r="J662" s="13" t="n">
        <x:v>1320</x:v>
      </x:c>
      <x:c r="K662" s="13" t="n">
        <x:v>1320</x:v>
      </x:c>
      <x:c r="L662" s="13" t="n">
        <x:f>H662+J662</x:f>
        <x:v>1470</x:v>
      </x:c>
      <x:c r="M662" s="13" t="n">
        <x:f>I662+K662</x:f>
        <x:v>1470</x:v>
      </x:c>
      <x:c r="N662" s="13" t="n">
        <x:v>1737</x:v>
      </x:c>
      <x:c r="O662" s="13" t="n">
        <x:v>81</x:v>
      </x:c>
      <x:c r="P662" s="4" t="str">
        <x:v>수집결과 내 집계</x:v>
      </x:c>
      <x:c r="Q662" s="15" t="n">
        <x:v>46269.34450267361</x:v>
      </x:c>
      <x:c r="R662" s="15" t="n">
        <x:v>46269.35515199074</x:v>
      </x:c>
      <x:c r="S662" s="4" t="str">
        <x:v>https://naver.github.io/searchad-apidoc/</x:v>
      </x:c>
      <x:c r="T662" s="4" t="str">
        <x:v>https://developers.naver.com/docs/serviceapi/search/blog/blog.md</x:v>
      </x:c>
      <x:c r="U662" s="4" t="str">
        <x:v>2026-08-05~2026-09-03</x:v>
      </x:c>
      <x:c r="V662" s="4" t="str"/>
    </x:row>
    <x:row r="663" ht="25" customHeight="1">
      <x:c r="A663" s="4" t="str">
        <x:v>K0659</x:v>
      </x:c>
      <x:c r="B663" s="4" t="str">
        <x:v>패션·뷰티</x:v>
      </x:c>
      <x:c r="C663" s="4" t="n">
        <x:v>59</x:v>
      </x:c>
      <x:c r="D663" s="4" t="str">
        <x:v>향수뿌리는법</x:v>
      </x:c>
      <x:c r="E663" s="4" t="str">
        <x:v>세부 검색어</x:v>
      </x:c>
      <x:c r="F663" s="4" t="n">
        <x:v>150</x:v>
      </x:c>
      <x:c r="G663" s="4" t="n">
        <x:v>1320</x:v>
      </x:c>
      <x:c r="H663" s="13" t="n">
        <x:v>150</x:v>
      </x:c>
      <x:c r="I663" s="13" t="n">
        <x:v>150</x:v>
      </x:c>
      <x:c r="J663" s="13" t="n">
        <x:v>1320</x:v>
      </x:c>
      <x:c r="K663" s="13" t="n">
        <x:v>1320</x:v>
      </x:c>
      <x:c r="L663" s="13" t="n">
        <x:f>H663+J663</x:f>
        <x:v>1470</x:v>
      </x:c>
      <x:c r="M663" s="13" t="n">
        <x:f>I663+K663</x:f>
        <x:v>1470</x:v>
      </x:c>
      <x:c r="N663" s="13" t="n">
        <x:v>1734</x:v>
      </x:c>
      <x:c r="O663" s="13" t="n">
        <x:v>20</x:v>
      </x:c>
      <x:c r="P663" s="4" t="str">
        <x:v>수집결과 내 집계</x:v>
      </x:c>
      <x:c r="Q663" s="15" t="n">
        <x:v>46269.34450267361</x:v>
      </x:c>
      <x:c r="R663" s="15" t="n">
        <x:v>46269.35515679398</x:v>
      </x:c>
      <x:c r="S663" s="4" t="str">
        <x:v>https://naver.github.io/searchad-apidoc/</x:v>
      </x:c>
      <x:c r="T663" s="4" t="str">
        <x:v>https://developers.naver.com/docs/serviceapi/search/blog/blog.md</x:v>
      </x:c>
      <x:c r="U663" s="4" t="str">
        <x:v>2026-08-05~2026-09-03</x:v>
      </x:c>
      <x:c r="V663" s="4" t="str"/>
    </x:row>
    <x:row r="664" ht="25" customHeight="1">
      <x:c r="A664" s="4" t="str">
        <x:v>K0660</x:v>
      </x:c>
      <x:c r="B664" s="4" t="str">
        <x:v>패션·뷰티</x:v>
      </x:c>
      <x:c r="C664" s="4" t="n">
        <x:v>60</x:v>
      </x:c>
      <x:c r="D664" s="4" t="str">
        <x:v>얼굴형헤어스타일</x:v>
      </x:c>
      <x:c r="E664" s="4" t="str">
        <x:v>세부 검색어</x:v>
      </x:c>
      <x:c r="F664" s="4" t="n">
        <x:v>130</x:v>
      </x:c>
      <x:c r="G664" s="4" t="n">
        <x:v>1280</x:v>
      </x:c>
      <x:c r="H664" s="13" t="n">
        <x:v>130</x:v>
      </x:c>
      <x:c r="I664" s="13" t="n">
        <x:v>130</x:v>
      </x:c>
      <x:c r="J664" s="13" t="n">
        <x:v>1280</x:v>
      </x:c>
      <x:c r="K664" s="13" t="n">
        <x:v>1280</x:v>
      </x:c>
      <x:c r="L664" s="13" t="n">
        <x:f>H664+J664</x:f>
        <x:v>1410</x:v>
      </x:c>
      <x:c r="M664" s="13" t="n">
        <x:f>I664+K664</x:f>
        <x:v>1410</x:v>
      </x:c>
      <x:c r="N664" s="13" t="n">
        <x:v>80153</x:v>
      </x:c>
      <x:c r="O664" s="13" t="n">
        <x:v>971</x:v>
      </x:c>
      <x:c r="P664" s="4" t="str">
        <x:v>이상(하한)</x:v>
      </x:c>
      <x:c r="Q664" s="15" t="n">
        <x:v>46269.34450267361</x:v>
      </x:c>
      <x:c r="R664" s="15" t="n">
        <x:v>46269.355217337965</x:v>
      </x:c>
      <x:c r="S664" s="4" t="str">
        <x:v>https://naver.github.io/searchad-apidoc/</x:v>
      </x:c>
      <x:c r="T664" s="4" t="str">
        <x:v>https://developers.naver.com/docs/serviceapi/search/blog/blog.md</x:v>
      </x:c>
      <x:c r="U664" s="4" t="str">
        <x:v>2026-08-05~2026-09-03</x:v>
      </x:c>
      <x:c r="V664" s="4" t="str"/>
    </x:row>
    <x:row r="665" ht="25" customHeight="1">
      <x:c r="A665" s="4" t="str">
        <x:v>K0661</x:v>
      </x:c>
      <x:c r="B665" s="4" t="str">
        <x:v>패션·뷰티</x:v>
      </x:c>
      <x:c r="C665" s="4" t="n">
        <x:v>61</x:v>
      </x:c>
      <x:c r="D665" s="4" t="str">
        <x:v>두피각질원인</x:v>
      </x:c>
      <x:c r="E665" s="4" t="str">
        <x:v>세부 검색어</x:v>
      </x:c>
      <x:c r="F665" s="4" t="n">
        <x:v>170</x:v>
      </x:c>
      <x:c r="G665" s="4" t="n">
        <x:v>1230</x:v>
      </x:c>
      <x:c r="H665" s="13" t="n">
        <x:v>170</x:v>
      </x:c>
      <x:c r="I665" s="13" t="n">
        <x:v>170</x:v>
      </x:c>
      <x:c r="J665" s="13" t="n">
        <x:v>1230</x:v>
      </x:c>
      <x:c r="K665" s="13" t="n">
        <x:v>1230</x:v>
      </x:c>
      <x:c r="L665" s="13" t="n">
        <x:f>H665+J665</x:f>
        <x:v>1400</x:v>
      </x:c>
      <x:c r="M665" s="13" t="n">
        <x:f>I665+K665</x:f>
        <x:v>1400</x:v>
      </x:c>
      <x:c r="N665" s="13" t="n">
        <x:v>5928</x:v>
      </x:c>
      <x:c r="O665" s="13" t="n">
        <x:v>277</x:v>
      </x:c>
      <x:c r="P665" s="4" t="str">
        <x:v>수집결과 내 집계</x:v>
      </x:c>
      <x:c r="Q665" s="15" t="n">
        <x:v>46269.34451487268</x:v>
      </x:c>
      <x:c r="R665" s="15" t="n">
        <x:v>46269.355206493055</x:v>
      </x:c>
      <x:c r="S665" s="4" t="str">
        <x:v>https://naver.github.io/searchad-apidoc/</x:v>
      </x:c>
      <x:c r="T665" s="4" t="str">
        <x:v>https://developers.naver.com/docs/serviceapi/search/blog/blog.md</x:v>
      </x:c>
      <x:c r="U665" s="4" t="str">
        <x:v>2026-08-05~2026-09-03</x:v>
      </x:c>
      <x:c r="V665" s="4" t="str"/>
    </x:row>
    <x:row r="666" ht="25" customHeight="1">
      <x:c r="A666" s="4" t="str">
        <x:v>K0662</x:v>
      </x:c>
      <x:c r="B666" s="4" t="str">
        <x:v>패션·뷰티</x:v>
      </x:c>
      <x:c r="C666" s="4" t="n">
        <x:v>62</x:v>
      </x:c>
      <x:c r="D666" s="4" t="str">
        <x:v>탈모관리</x:v>
      </x:c>
      <x:c r="E666" s="4" t="str">
        <x:v>세부 검색어</x:v>
      </x:c>
      <x:c r="F666" s="4" t="n">
        <x:v>260</x:v>
      </x:c>
      <x:c r="G666" s="4" t="n">
        <x:v>1120</x:v>
      </x:c>
      <x:c r="H666" s="13" t="n">
        <x:v>260</x:v>
      </x:c>
      <x:c r="I666" s="13" t="n">
        <x:v>260</x:v>
      </x:c>
      <x:c r="J666" s="13" t="n">
        <x:v>1120</x:v>
      </x:c>
      <x:c r="K666" s="13" t="n">
        <x:v>1120</x:v>
      </x:c>
      <x:c r="L666" s="13" t="n">
        <x:f>H666+J666</x:f>
        <x:v>1380</x:v>
      </x:c>
      <x:c r="M666" s="13" t="n">
        <x:f>I666+K666</x:f>
        <x:v>1380</x:v>
      </x:c>
      <x:c r="N666" s="13" t="n">
        <x:v>428156</x:v>
      </x:c>
      <x:c r="O666" s="13" t="n">
        <x:v>911</x:v>
      </x:c>
      <x:c r="P666" s="4" t="str">
        <x:v>이상(하한)</x:v>
      </x:c>
      <x:c r="Q666" s="15" t="n">
        <x:v>46269.34451487268</x:v>
      </x:c>
      <x:c r="R666" s="15" t="n">
        <x:v>46269.35527862269</x:v>
      </x:c>
      <x:c r="S666" s="4" t="str">
        <x:v>https://naver.github.io/searchad-apidoc/</x:v>
      </x:c>
      <x:c r="T666" s="4" t="str">
        <x:v>https://developers.naver.com/docs/serviceapi/search/blog/blog.md</x:v>
      </x:c>
      <x:c r="U666" s="4" t="str">
        <x:v>2026-08-05~2026-09-03</x:v>
      </x:c>
      <x:c r="V666" s="4" t="str"/>
    </x:row>
    <x:row r="667" ht="25" customHeight="1">
      <x:c r="A667" s="4" t="str">
        <x:v>K0663</x:v>
      </x:c>
      <x:c r="B667" s="4" t="str">
        <x:v>패션·뷰티</x:v>
      </x:c>
      <x:c r="C667" s="4" t="n">
        <x:v>63</x:v>
      </x:c>
      <x:c r="D667" s="4" t="str">
        <x:v>발바닥각질제거</x:v>
      </x:c>
      <x:c r="E667" s="4" t="str">
        <x:v>세부 검색어</x:v>
      </x:c>
      <x:c r="F667" s="4" t="n">
        <x:v>160</x:v>
      </x:c>
      <x:c r="G667" s="4" t="n">
        <x:v>1160</x:v>
      </x:c>
      <x:c r="H667" s="13" t="n">
        <x:v>160</x:v>
      </x:c>
      <x:c r="I667" s="13" t="n">
        <x:v>160</x:v>
      </x:c>
      <x:c r="J667" s="13" t="n">
        <x:v>1160</x:v>
      </x:c>
      <x:c r="K667" s="13" t="n">
        <x:v>1160</x:v>
      </x:c>
      <x:c r="L667" s="13" t="n">
        <x:f>H667+J667</x:f>
        <x:v>1320</x:v>
      </x:c>
      <x:c r="M667" s="13" t="n">
        <x:f>I667+K667</x:f>
        <x:v>1320</x:v>
      </x:c>
      <x:c r="N667" s="13" t="n">
        <x:v>8810</x:v>
      </x:c>
      <x:c r="O667" s="13" t="n">
        <x:v>182</x:v>
      </x:c>
      <x:c r="P667" s="4" t="str">
        <x:v>수집결과 내 집계</x:v>
      </x:c>
      <x:c r="Q667" s="15" t="n">
        <x:v>46269.34451487268</x:v>
      </x:c>
      <x:c r="R667" s="15" t="n">
        <x:v>46269.35522050926</x:v>
      </x:c>
      <x:c r="S667" s="4" t="str">
        <x:v>https://naver.github.io/searchad-apidoc/</x:v>
      </x:c>
      <x:c r="T667" s="4" t="str">
        <x:v>https://developers.naver.com/docs/serviceapi/search/blog/blog.md</x:v>
      </x:c>
      <x:c r="U667" s="4" t="str">
        <x:v>2026-08-05~2026-09-03</x:v>
      </x:c>
      <x:c r="V667" s="4" t="str"/>
    </x:row>
    <x:row r="668" ht="25" customHeight="1">
      <x:c r="A668" s="4" t="str">
        <x:v>K0664</x:v>
      </x:c>
      <x:c r="B668" s="4" t="str">
        <x:v>패션·뷰티</x:v>
      </x:c>
      <x:c r="C668" s="4" t="n">
        <x:v>64</x:v>
      </x:c>
      <x:c r="D668" s="4" t="str">
        <x:v>지루성두피염치료</x:v>
      </x:c>
      <x:c r="E668" s="4" t="str">
        <x:v>세부 검색어</x:v>
      </x:c>
      <x:c r="F668" s="4" t="n">
        <x:v>260</x:v>
      </x:c>
      <x:c r="G668" s="4" t="n">
        <x:v>1030</x:v>
      </x:c>
      <x:c r="H668" s="13" t="n">
        <x:v>260</x:v>
      </x:c>
      <x:c r="I668" s="13" t="n">
        <x:v>260</x:v>
      </x:c>
      <x:c r="J668" s="13" t="n">
        <x:v>1030</x:v>
      </x:c>
      <x:c r="K668" s="13" t="n">
        <x:v>1030</x:v>
      </x:c>
      <x:c r="L668" s="13" t="n">
        <x:f>H668+J668</x:f>
        <x:v>1290</x:v>
      </x:c>
      <x:c r="M668" s="13" t="n">
        <x:f>I668+K668</x:f>
        <x:v>1290</x:v>
      </x:c>
      <x:c r="N668" s="13" t="n">
        <x:v>10230</x:v>
      </x:c>
      <x:c r="O668" s="13" t="n">
        <x:v>149</x:v>
      </x:c>
      <x:c r="P668" s="4" t="str">
        <x:v>수집결과 내 집계</x:v>
      </x:c>
      <x:c r="Q668" s="15" t="n">
        <x:v>46269.34451487268</x:v>
      </x:c>
      <x:c r="R668" s="15" t="n">
        <x:v>46269.35522653935</x:v>
      </x:c>
      <x:c r="S668" s="4" t="str">
        <x:v>https://naver.github.io/searchad-apidoc/</x:v>
      </x:c>
      <x:c r="T668" s="4" t="str">
        <x:v>https://developers.naver.com/docs/serviceapi/search/blog/blog.md</x:v>
      </x:c>
      <x:c r="U668" s="4" t="str">
        <x:v>2026-08-05~2026-09-03</x:v>
      </x:c>
      <x:c r="V668" s="4" t="str"/>
    </x:row>
    <x:row r="669" ht="25" customHeight="1">
      <x:c r="A669" s="4" t="str">
        <x:v>K0665</x:v>
      </x:c>
      <x:c r="B669" s="4" t="str">
        <x:v>패션·뷰티</x:v>
      </x:c>
      <x:c r="C669" s="4" t="n">
        <x:v>65</x:v>
      </x:c>
      <x:c r="D669" s="4" t="str">
        <x:v>발뒷꿈치각질제거</x:v>
      </x:c>
      <x:c r="E669" s="4" t="str">
        <x:v>세부 검색어</x:v>
      </x:c>
      <x:c r="F669" s="4" t="n">
        <x:v>100</x:v>
      </x:c>
      <x:c r="G669" s="4" t="n">
        <x:v>1090</x:v>
      </x:c>
      <x:c r="H669" s="13" t="n">
        <x:v>100</x:v>
      </x:c>
      <x:c r="I669" s="13" t="n">
        <x:v>100</x:v>
      </x:c>
      <x:c r="J669" s="13" t="n">
        <x:v>1090</x:v>
      </x:c>
      <x:c r="K669" s="13" t="n">
        <x:v>1090</x:v>
      </x:c>
      <x:c r="L669" s="13" t="n">
        <x:f>H669+J669</x:f>
        <x:v>1190</x:v>
      </x:c>
      <x:c r="M669" s="13" t="n">
        <x:f>I669+K669</x:f>
        <x:v>1190</x:v>
      </x:c>
      <x:c r="N669" s="13" t="n">
        <x:v>5087</x:v>
      </x:c>
      <x:c r="O669" s="13" t="n">
        <x:v>54</x:v>
      </x:c>
      <x:c r="P669" s="4" t="str">
        <x:v>수집결과 내 집계</x:v>
      </x:c>
      <x:c r="Q669" s="15" t="n">
        <x:v>46269.34451487268</x:v>
      </x:c>
      <x:c r="R669" s="15" t="n">
        <x:v>46269.35522550926</x:v>
      </x:c>
      <x:c r="S669" s="4" t="str">
        <x:v>https://naver.github.io/searchad-apidoc/</x:v>
      </x:c>
      <x:c r="T669" s="4" t="str">
        <x:v>https://developers.naver.com/docs/serviceapi/search/blog/blog.md</x:v>
      </x:c>
      <x:c r="U669" s="4" t="str">
        <x:v>2026-08-05~2026-09-03</x:v>
      </x:c>
      <x:c r="V669" s="4" t="str"/>
    </x:row>
    <x:row r="670" ht="25" customHeight="1">
      <x:c r="A670" s="4" t="str">
        <x:v>K0666</x:v>
      </x:c>
      <x:c r="B670" s="4" t="str">
        <x:v>패션·뷰티</x:v>
      </x:c>
      <x:c r="C670" s="4" t="n">
        <x:v>66</x:v>
      </x:c>
      <x:c r="D670" s="4" t="str">
        <x:v>향수뿌리는위치</x:v>
      </x:c>
      <x:c r="E670" s="4" t="str">
        <x:v>세부 검색어</x:v>
      </x:c>
      <x:c r="F670" s="4" t="n">
        <x:v>130</x:v>
      </x:c>
      <x:c r="G670" s="4" t="n">
        <x:v>1050</x:v>
      </x:c>
      <x:c r="H670" s="13" t="n">
        <x:v>130</x:v>
      </x:c>
      <x:c r="I670" s="13" t="n">
        <x:v>130</x:v>
      </x:c>
      <x:c r="J670" s="13" t="n">
        <x:v>1050</x:v>
      </x:c>
      <x:c r="K670" s="13" t="n">
        <x:v>1050</x:v>
      </x:c>
      <x:c r="L670" s="13" t="n">
        <x:f>H670+J670</x:f>
        <x:v>1180</x:v>
      </x:c>
      <x:c r="M670" s="13" t="n">
        <x:f>I670+K670</x:f>
        <x:v>1180</x:v>
      </x:c>
      <x:c r="N670" s="13" t="n">
        <x:v>1040</x:v>
      </x:c>
      <x:c r="O670" s="13" t="n">
        <x:v>26</x:v>
      </x:c>
      <x:c r="P670" s="4" t="str">
        <x:v>수집결과 내 집계</x:v>
      </x:c>
      <x:c r="Q670" s="15" t="n">
        <x:v>46269.344491793985</x:v>
      </x:c>
      <x:c r="R670" s="15" t="n">
        <x:v>46269.35523023148</x:v>
      </x:c>
      <x:c r="S670" s="4" t="str">
        <x:v>https://naver.github.io/searchad-apidoc/</x:v>
      </x:c>
      <x:c r="T670" s="4" t="str">
        <x:v>https://developers.naver.com/docs/serviceapi/search/blog/blog.md</x:v>
      </x:c>
      <x:c r="U670" s="4" t="str">
        <x:v>2026-08-05~2026-09-03</x:v>
      </x:c>
      <x:c r="V670" s="4" t="str">
        <x:v>향수 뿌리는 위치</x:v>
      </x:c>
    </x:row>
    <x:row r="671" ht="25" customHeight="1">
      <x:c r="A671" s="4" t="str">
        <x:v>K0667</x:v>
      </x:c>
      <x:c r="B671" s="4" t="str">
        <x:v>패션·뷰티</x:v>
      </x:c>
      <x:c r="C671" s="4" t="n">
        <x:v>67</x:v>
      </x:c>
      <x:c r="D671" s="4" t="str">
        <x:v>얼굴윤곽관리</x:v>
      </x:c>
      <x:c r="E671" s="4" t="str">
        <x:v>세부 검색어</x:v>
      </x:c>
      <x:c r="F671" s="4" t="n">
        <x:v>130</x:v>
      </x:c>
      <x:c r="G671" s="4" t="n">
        <x:v>1020</x:v>
      </x:c>
      <x:c r="H671" s="13" t="n">
        <x:v>130</x:v>
      </x:c>
      <x:c r="I671" s="13" t="n">
        <x:v>130</x:v>
      </x:c>
      <x:c r="J671" s="13" t="n">
        <x:v>1020</x:v>
      </x:c>
      <x:c r="K671" s="13" t="n">
        <x:v>1020</x:v>
      </x:c>
      <x:c r="L671" s="13" t="n">
        <x:f>H671+J671</x:f>
        <x:v>1150</x:v>
      </x:c>
      <x:c r="M671" s="13" t="n">
        <x:f>I671+K671</x:f>
        <x:v>1150</x:v>
      </x:c>
      <x:c r="N671" s="13" t="n">
        <x:v>109177</x:v>
      </x:c>
      <x:c r="O671" s="13" t="n">
        <x:v>945</x:v>
      </x:c>
      <x:c r="P671" s="4" t="str">
        <x:v>이상(하한)</x:v>
      </x:c>
      <x:c r="Q671" s="15" t="n">
        <x:v>46269.34450924768</x:v>
      </x:c>
      <x:c r="R671" s="15" t="n">
        <x:v>46269.355294444445</x:v>
      </x:c>
      <x:c r="S671" s="4" t="str">
        <x:v>https://naver.github.io/searchad-apidoc/</x:v>
      </x:c>
      <x:c r="T671" s="4" t="str">
        <x:v>https://developers.naver.com/docs/serviceapi/search/blog/blog.md</x:v>
      </x:c>
      <x:c r="U671" s="4" t="str">
        <x:v>2026-08-05~2026-09-03</x:v>
      </x:c>
      <x:c r="V671" s="4" t="str"/>
    </x:row>
    <x:row r="672" ht="25" customHeight="1">
      <x:c r="A672" s="4" t="str">
        <x:v>K0668</x:v>
      </x:c>
      <x:c r="B672" s="4" t="str">
        <x:v>패션·뷰티</x:v>
      </x:c>
      <x:c r="C672" s="4" t="n">
        <x:v>68</x:v>
      </x:c>
      <x:c r="D672" s="4" t="str">
        <x:v>남자옷코디</x:v>
      </x:c>
      <x:c r="E672" s="4" t="str">
        <x:v>세부 검색어</x:v>
      </x:c>
      <x:c r="F672" s="4" t="n">
        <x:v>230</x:v>
      </x:c>
      <x:c r="G672" s="4" t="n">
        <x:v>920</x:v>
      </x:c>
      <x:c r="H672" s="13" t="n">
        <x:v>230</x:v>
      </x:c>
      <x:c r="I672" s="13" t="n">
        <x:v>230</x:v>
      </x:c>
      <x:c r="J672" s="13" t="n">
        <x:v>920</x:v>
      </x:c>
      <x:c r="K672" s="13" t="n">
        <x:v>920</x:v>
      </x:c>
      <x:c r="L672" s="13" t="n">
        <x:f>H672+J672</x:f>
        <x:v>1150</x:v>
      </x:c>
      <x:c r="M672" s="13" t="n">
        <x:f>I672+K672</x:f>
        <x:v>1150</x:v>
      </x:c>
      <x:c r="N672" s="13" t="n">
        <x:v>11720</x:v>
      </x:c>
      <x:c r="O672" s="13" t="n">
        <x:v>123</x:v>
      </x:c>
      <x:c r="P672" s="4" t="str">
        <x:v>수집결과 내 집계</x:v>
      </x:c>
      <x:c r="Q672" s="15" t="n">
        <x:v>46269.34450924768</x:v>
      </x:c>
      <x:c r="R672" s="15" t="n">
        <x:v>46269.355239861114</x:v>
      </x:c>
      <x:c r="S672" s="4" t="str">
        <x:v>https://naver.github.io/searchad-apidoc/</x:v>
      </x:c>
      <x:c r="T672" s="4" t="str">
        <x:v>https://developers.naver.com/docs/serviceapi/search/blog/blog.md</x:v>
      </x:c>
      <x:c r="U672" s="4" t="str">
        <x:v>2026-08-05~2026-09-03</x:v>
      </x:c>
      <x:c r="V672" s="4" t="str"/>
    </x:row>
    <x:row r="673" ht="25" customHeight="1">
      <x:c r="A673" s="4" t="str">
        <x:v>K0669</x:v>
      </x:c>
      <x:c r="B673" s="4" t="str">
        <x:v>패션·뷰티</x:v>
      </x:c>
      <x:c r="C673" s="4" t="n">
        <x:v>69</x:v>
      </x:c>
      <x:c r="D673" s="4" t="str">
        <x:v>퍼스널컬러테스트</x:v>
      </x:c>
      <x:c r="E673" s="4" t="str">
        <x:v>세부 검색어</x:v>
      </x:c>
      <x:c r="F673" s="4" t="n">
        <x:v>110</x:v>
      </x:c>
      <x:c r="G673" s="4" t="n">
        <x:v>1030</x:v>
      </x:c>
      <x:c r="H673" s="13" t="n">
        <x:v>110</x:v>
      </x:c>
      <x:c r="I673" s="13" t="n">
        <x:v>110</x:v>
      </x:c>
      <x:c r="J673" s="13" t="n">
        <x:v>1030</x:v>
      </x:c>
      <x:c r="K673" s="13" t="n">
        <x:v>1030</x:v>
      </x:c>
      <x:c r="L673" s="13" t="n">
        <x:f>H673+J673</x:f>
        <x:v>1140</x:v>
      </x:c>
      <x:c r="M673" s="13" t="n">
        <x:f>I673+K673</x:f>
        <x:v>1140</x:v>
      </x:c>
      <x:c r="N673" s="13" t="n">
        <x:v>6939</x:v>
      </x:c>
      <x:c r="O673" s="13" t="n">
        <x:v>46</x:v>
      </x:c>
      <x:c r="P673" s="4" t="str">
        <x:v>수집결과 내 집계</x:v>
      </x:c>
      <x:c r="Q673" s="15" t="n">
        <x:v>46269.34450924768</x:v>
      </x:c>
      <x:c r="R673" s="15" t="n">
        <x:v>46269.3552446875</x:v>
      </x:c>
      <x:c r="S673" s="4" t="str">
        <x:v>https://naver.github.io/searchad-apidoc/</x:v>
      </x:c>
      <x:c r="T673" s="4" t="str">
        <x:v>https://developers.naver.com/docs/serviceapi/search/blog/blog.md</x:v>
      </x:c>
      <x:c r="U673" s="4" t="str">
        <x:v>2026-08-05~2026-09-03</x:v>
      </x:c>
      <x:c r="V673" s="4" t="str"/>
    </x:row>
    <x:row r="674" ht="25" customHeight="1">
      <x:c r="A674" s="4" t="str">
        <x:v>K0670</x:v>
      </x:c>
      <x:c r="B674" s="4" t="str">
        <x:v>패션·뷰티</x:v>
      </x:c>
      <x:c r="C674" s="4" t="n">
        <x:v>70</x:v>
      </x:c>
      <x:c r="D674" s="4" t="str">
        <x:v>여성탈모원인</x:v>
      </x:c>
      <x:c r="E674" s="4" t="str">
        <x:v>세부 검색어</x:v>
      </x:c>
      <x:c r="F674" s="4" t="n">
        <x:v>120</x:v>
      </x:c>
      <x:c r="G674" s="4" t="n">
        <x:v>1020</x:v>
      </x:c>
      <x:c r="H674" s="13" t="n">
        <x:v>120</x:v>
      </x:c>
      <x:c r="I674" s="13" t="n">
        <x:v>120</x:v>
      </x:c>
      <x:c r="J674" s="13" t="n">
        <x:v>1020</x:v>
      </x:c>
      <x:c r="K674" s="13" t="n">
        <x:v>1020</x:v>
      </x:c>
      <x:c r="L674" s="13" t="n">
        <x:f>H674+J674</x:f>
        <x:v>1140</x:v>
      </x:c>
      <x:c r="M674" s="13" t="n">
        <x:f>I674+K674</x:f>
        <x:v>1140</x:v>
      </x:c>
      <x:c r="N674" s="13" t="n">
        <x:v>14143</x:v>
      </x:c>
      <x:c r="O674" s="13" t="n">
        <x:v>303</x:v>
      </x:c>
      <x:c r="P674" s="4" t="str">
        <x:v>수집결과 내 집계</x:v>
      </x:c>
      <x:c r="Q674" s="15" t="n">
        <x:v>46269.34451487268</x:v>
      </x:c>
      <x:c r="R674" s="15" t="n">
        <x:v>46269.355267743056</x:v>
      </x:c>
      <x:c r="S674" s="4" t="str">
        <x:v>https://naver.github.io/searchad-apidoc/</x:v>
      </x:c>
      <x:c r="T674" s="4" t="str">
        <x:v>https://developers.naver.com/docs/serviceapi/search/blog/blog.md</x:v>
      </x:c>
      <x:c r="U674" s="4" t="str">
        <x:v>2026-08-05~2026-09-03</x:v>
      </x:c>
      <x:c r="V674" s="4" t="str"/>
    </x:row>
    <x:row r="675" ht="25" customHeight="1">
      <x:c r="A675" s="4" t="str">
        <x:v>K0671</x:v>
      </x:c>
      <x:c r="B675" s="4" t="str">
        <x:v>패션·뷰티</x:v>
      </x:c>
      <x:c r="C675" s="4" t="n">
        <x:v>71</x:v>
      </x:c>
      <x:c r="D675" s="4" t="str">
        <x:v>기미제거비용</x:v>
      </x:c>
      <x:c r="E675" s="4" t="str">
        <x:v>세부 검색어</x:v>
      </x:c>
      <x:c r="F675" s="4" t="n">
        <x:v>140</x:v>
      </x:c>
      <x:c r="G675" s="4" t="n">
        <x:v>990</x:v>
      </x:c>
      <x:c r="H675" s="13" t="n">
        <x:v>140</x:v>
      </x:c>
      <x:c r="I675" s="13" t="n">
        <x:v>140</x:v>
      </x:c>
      <x:c r="J675" s="13" t="n">
        <x:v>990</x:v>
      </x:c>
      <x:c r="K675" s="13" t="n">
        <x:v>990</x:v>
      </x:c>
      <x:c r="L675" s="13" t="n">
        <x:f>H675+J675</x:f>
        <x:v>1130</x:v>
      </x:c>
      <x:c r="M675" s="13" t="n">
        <x:f>I675+K675</x:f>
        <x:v>1130</x:v>
      </x:c>
      <x:c r="N675" s="13" t="n">
        <x:v>3064</x:v>
      </x:c>
      <x:c r="O675" s="13" t="n">
        <x:v>73</x:v>
      </x:c>
      <x:c r="P675" s="4" t="str">
        <x:v>수집결과 내 집계</x:v>
      </x:c>
      <x:c r="Q675" s="15" t="n">
        <x:v>46269.34451487268</x:v>
      </x:c>
      <x:c r="R675" s="15" t="n">
        <x:v>46269.35527247685</x:v>
      </x:c>
      <x:c r="S675" s="4" t="str">
        <x:v>https://naver.github.io/searchad-apidoc/</x:v>
      </x:c>
      <x:c r="T675" s="4" t="str">
        <x:v>https://developers.naver.com/docs/serviceapi/search/blog/blog.md</x:v>
      </x:c>
      <x:c r="U675" s="4" t="str">
        <x:v>2026-08-05~2026-09-03</x:v>
      </x:c>
      <x:c r="V675" s="4" t="str"/>
    </x:row>
    <x:row r="676" ht="25" customHeight="1">
      <x:c r="A676" s="4" t="str">
        <x:v>K0672</x:v>
      </x:c>
      <x:c r="B676" s="4" t="str">
        <x:v>패션·뷰티</x:v>
      </x:c>
      <x:c r="C676" s="4" t="n">
        <x:v>72</x:v>
      </x:c>
      <x:c r="D676" s="4" t="str">
        <x:v>피부장벽</x:v>
      </x:c>
      <x:c r="E676" s="4" t="str">
        <x:v>확장 주제어</x:v>
      </x:c>
      <x:c r="F676" s="4" t="n">
        <x:v>310</x:v>
      </x:c>
      <x:c r="G676" s="4" t="n">
        <x:v>820</x:v>
      </x:c>
      <x:c r="H676" s="13" t="n">
        <x:v>310</x:v>
      </x:c>
      <x:c r="I676" s="13" t="n">
        <x:v>310</x:v>
      </x:c>
      <x:c r="J676" s="13" t="n">
        <x:v>820</x:v>
      </x:c>
      <x:c r="K676" s="13" t="n">
        <x:v>820</x:v>
      </x:c>
      <x:c r="L676" s="13" t="n">
        <x:f>H676+J676</x:f>
        <x:v>1130</x:v>
      </x:c>
      <x:c r="M676" s="13" t="n">
        <x:f>I676+K676</x:f>
        <x:v>1130</x:v>
      </x:c>
      <x:c r="N676" s="13" t="n">
        <x:v>388870</x:v>
      </x:c>
      <x:c r="O676" s="13" t="n">
        <x:v>776</x:v>
      </x:c>
      <x:c r="P676" s="4" t="str">
        <x:v>이상(하한)</x:v>
      </x:c>
      <x:c r="Q676" s="15" t="n">
        <x:v>46269.3445199537</x:v>
      </x:c>
      <x:c r="R676" s="15" t="n">
        <x:v>46269.35534232639</x:v>
      </x:c>
      <x:c r="S676" s="4" t="str">
        <x:v>https://naver.github.io/searchad-apidoc/</x:v>
      </x:c>
      <x:c r="T676" s="4" t="str">
        <x:v>https://developers.naver.com/docs/serviceapi/search/blog/blog.md</x:v>
      </x:c>
      <x:c r="U676" s="4" t="str">
        <x:v>2026-08-05~2026-09-03</x:v>
      </x:c>
      <x:c r="V676" s="4" t="str"/>
    </x:row>
    <x:row r="677" ht="25" customHeight="1">
      <x:c r="A677" s="4" t="str">
        <x:v>K0673</x:v>
      </x:c>
      <x:c r="B677" s="4" t="str">
        <x:v>패션·뷰티</x:v>
      </x:c>
      <x:c r="C677" s="4" t="n">
        <x:v>73</x:v>
      </x:c>
      <x:c r="D677" s="4" t="str">
        <x:v>얼굴흉터제거</x:v>
      </x:c>
      <x:c r="E677" s="4" t="str">
        <x:v>세부 검색어</x:v>
      </x:c>
      <x:c r="F677" s="4" t="n">
        <x:v>240</x:v>
      </x:c>
      <x:c r="G677" s="4" t="n">
        <x:v>860</x:v>
      </x:c>
      <x:c r="H677" s="13" t="n">
        <x:v>240</x:v>
      </x:c>
      <x:c r="I677" s="13" t="n">
        <x:v>240</x:v>
      </x:c>
      <x:c r="J677" s="13" t="n">
        <x:v>860</x:v>
      </x:c>
      <x:c r="K677" s="13" t="n">
        <x:v>860</x:v>
      </x:c>
      <x:c r="L677" s="13" t="n">
        <x:f>H677+J677</x:f>
        <x:v>1100</x:v>
      </x:c>
      <x:c r="M677" s="13" t="n">
        <x:f>I677+K677</x:f>
        <x:v>1100</x:v>
      </x:c>
      <x:c r="N677" s="13" t="n">
        <x:v>8014</x:v>
      </x:c>
      <x:c r="O677" s="13" t="n">
        <x:v>152</x:v>
      </x:c>
      <x:c r="P677" s="4" t="str">
        <x:v>수집결과 내 집계</x:v>
      </x:c>
      <x:c r="Q677" s="15" t="n">
        <x:v>46269.34450924768</x:v>
      </x:c>
      <x:c r="R677" s="15" t="n">
        <x:v>46269.35529143518</x:v>
      </x:c>
      <x:c r="S677" s="4" t="str">
        <x:v>https://naver.github.io/searchad-apidoc/</x:v>
      </x:c>
      <x:c r="T677" s="4" t="str">
        <x:v>https://developers.naver.com/docs/serviceapi/search/blog/blog.md</x:v>
      </x:c>
      <x:c r="U677" s="4" t="str">
        <x:v>2026-08-05~2026-09-03</x:v>
      </x:c>
      <x:c r="V677" s="4" t="str"/>
    </x:row>
    <x:row r="678" ht="25" customHeight="1">
      <x:c r="A678" s="4" t="str">
        <x:v>K0674</x:v>
      </x:c>
      <x:c r="B678" s="4" t="str">
        <x:v>패션·뷰티</x:v>
      </x:c>
      <x:c r="C678" s="4" t="n">
        <x:v>74</x:v>
      </x:c>
      <x:c r="D678" s="4" t="str">
        <x:v>탈모원인</x:v>
      </x:c>
      <x:c r="E678" s="4" t="str">
        <x:v>세부 검색어</x:v>
      </x:c>
      <x:c r="F678" s="4" t="n">
        <x:v>150</x:v>
      </x:c>
      <x:c r="G678" s="4" t="n">
        <x:v>920</x:v>
      </x:c>
      <x:c r="H678" s="13" t="n">
        <x:v>150</x:v>
      </x:c>
      <x:c r="I678" s="13" t="n">
        <x:v>150</x:v>
      </x:c>
      <x:c r="J678" s="13" t="n">
        <x:v>920</x:v>
      </x:c>
      <x:c r="K678" s="13" t="n">
        <x:v>920</x:v>
      </x:c>
      <x:c r="L678" s="13" t="n">
        <x:f>H678+J678</x:f>
        <x:v>1070</x:v>
      </x:c>
      <x:c r="M678" s="13" t="n">
        <x:f>I678+K678</x:f>
        <x:v>1070</x:v>
      </x:c>
      <x:c r="N678" s="13" t="n">
        <x:v>113479</x:v>
      </x:c>
      <x:c r="O678" s="13" t="n">
        <x:v>985</x:v>
      </x:c>
      <x:c r="P678" s="4" t="str">
        <x:v>이상(하한)</x:v>
      </x:c>
      <x:c r="Q678" s="15" t="n">
        <x:v>46269.34451487268</x:v>
      </x:c>
      <x:c r="R678" s="15" t="n">
        <x:v>46269.35536083333</x:v>
      </x:c>
      <x:c r="S678" s="4" t="str">
        <x:v>https://naver.github.io/searchad-apidoc/</x:v>
      </x:c>
      <x:c r="T678" s="4" t="str">
        <x:v>https://developers.naver.com/docs/serviceapi/search/blog/blog.md</x:v>
      </x:c>
      <x:c r="U678" s="4" t="str">
        <x:v>2026-08-05~2026-09-03</x:v>
      </x:c>
      <x:c r="V678" s="4" t="str"/>
    </x:row>
    <x:row r="679" ht="25" customHeight="1">
      <x:c r="A679" s="4" t="str">
        <x:v>K0675</x:v>
      </x:c>
      <x:c r="B679" s="4" t="str">
        <x:v>패션·뷰티</x:v>
      </x:c>
      <x:c r="C679" s="4" t="n">
        <x:v>75</x:v>
      </x:c>
      <x:c r="D679" s="4" t="str">
        <x:v>몸붓기빼는법</x:v>
      </x:c>
      <x:c r="E679" s="4" t="str">
        <x:v>세부 검색어</x:v>
      </x:c>
      <x:c r="F679" s="4" t="n">
        <x:v>110</x:v>
      </x:c>
      <x:c r="G679" s="4" t="n">
        <x:v>940</x:v>
      </x:c>
      <x:c r="H679" s="13" t="n">
        <x:v>110</x:v>
      </x:c>
      <x:c r="I679" s="13" t="n">
        <x:v>110</x:v>
      </x:c>
      <x:c r="J679" s="13" t="n">
        <x:v>940</x:v>
      </x:c>
      <x:c r="K679" s="13" t="n">
        <x:v>940</x:v>
      </x:c>
      <x:c r="L679" s="13" t="n">
        <x:f>H679+J679</x:f>
        <x:v>1050</x:v>
      </x:c>
      <x:c r="M679" s="13" t="n">
        <x:f>I679+K679</x:f>
        <x:v>1050</x:v>
      </x:c>
      <x:c r="N679" s="13" t="n">
        <x:v>3537</x:v>
      </x:c>
      <x:c r="O679" s="13" t="n">
        <x:v>69</x:v>
      </x:c>
      <x:c r="P679" s="4" t="str">
        <x:v>수집결과 내 집계</x:v>
      </x:c>
      <x:c r="Q679" s="15" t="n">
        <x:v>46269.34449743055</x:v>
      </x:c>
      <x:c r="R679" s="15" t="n">
        <x:v>46269.35532375</x:v>
      </x:c>
      <x:c r="S679" s="4" t="str">
        <x:v>https://naver.github.io/searchad-apidoc/</x:v>
      </x:c>
      <x:c r="T679" s="4" t="str">
        <x:v>https://developers.naver.com/docs/serviceapi/search/blog/blog.md</x:v>
      </x:c>
      <x:c r="U679" s="4" t="str">
        <x:v>2026-08-05~2026-09-03</x:v>
      </x:c>
      <x:c r="V679" s="4" t="str"/>
    </x:row>
    <x:row r="680" ht="25" customHeight="1">
      <x:c r="A680" s="4" t="str">
        <x:v>K0676</x:v>
      </x:c>
      <x:c r="B680" s="4" t="str">
        <x:v>패션·뷰티</x:v>
      </x:c>
      <x:c r="C680" s="4" t="n">
        <x:v>76</x:v>
      </x:c>
      <x:c r="D680" s="4" t="str">
        <x:v>아침얼굴붓기빼는법</x:v>
      </x:c>
      <x:c r="E680" s="4" t="str">
        <x:v>세부 검색어</x:v>
      </x:c>
      <x:c r="F680" s="4" t="n">
        <x:v>90</x:v>
      </x:c>
      <x:c r="G680" s="4" t="n">
        <x:v>950</x:v>
      </x:c>
      <x:c r="H680" s="13" t="n">
        <x:v>90</x:v>
      </x:c>
      <x:c r="I680" s="13" t="n">
        <x:v>90</x:v>
      </x:c>
      <x:c r="J680" s="13" t="n">
        <x:v>950</x:v>
      </x:c>
      <x:c r="K680" s="13" t="n">
        <x:v>950</x:v>
      </x:c>
      <x:c r="L680" s="13" t="n">
        <x:f>H680+J680</x:f>
        <x:v>1040</x:v>
      </x:c>
      <x:c r="M680" s="13" t="n">
        <x:f>I680+K680</x:f>
        <x:v>1040</x:v>
      </x:c>
      <x:c r="N680" s="13" t="n">
        <x:v>5647</x:v>
      </x:c>
      <x:c r="O680" s="13" t="n">
        <x:v>266</x:v>
      </x:c>
      <x:c r="P680" s="4" t="str">
        <x:v>수집결과 내 집계</x:v>
      </x:c>
      <x:c r="Q680" s="15" t="n">
        <x:v>46269.34449743055</x:v>
      </x:c>
      <x:c r="R680" s="15" t="n">
        <x:v>46269.35533741898</x:v>
      </x:c>
      <x:c r="S680" s="4" t="str">
        <x:v>https://naver.github.io/searchad-apidoc/</x:v>
      </x:c>
      <x:c r="T680" s="4" t="str">
        <x:v>https://developers.naver.com/docs/serviceapi/search/blog/blog.md</x:v>
      </x:c>
      <x:c r="U680" s="4" t="str">
        <x:v>2026-08-05~2026-09-03</x:v>
      </x:c>
      <x:c r="V680" s="4" t="str"/>
    </x:row>
    <x:row r="681" ht="25" customHeight="1">
      <x:c r="A681" s="4" t="str">
        <x:v>K0677</x:v>
      </x:c>
      <x:c r="B681" s="4" t="str">
        <x:v>패션·뷰티</x:v>
      </x:c>
      <x:c r="C681" s="4" t="n">
        <x:v>77</x:v>
      </x:c>
      <x:c r="D681" s="4" t="str">
        <x:v>얼굴형관리</x:v>
      </x:c>
      <x:c r="E681" s="4" t="str">
        <x:v>세부 검색어</x:v>
      </x:c>
      <x:c r="F681" s="4" t="n">
        <x:v>130</x:v>
      </x:c>
      <x:c r="G681" s="4" t="n">
        <x:v>890</x:v>
      </x:c>
      <x:c r="H681" s="13" t="n">
        <x:v>130</x:v>
      </x:c>
      <x:c r="I681" s="13" t="n">
        <x:v>130</x:v>
      </x:c>
      <x:c r="J681" s="13" t="n">
        <x:v>890</x:v>
      </x:c>
      <x:c r="K681" s="13" t="n">
        <x:v>890</x:v>
      </x:c>
      <x:c r="L681" s="13" t="n">
        <x:f>H681+J681</x:f>
        <x:v>1020</x:v>
      </x:c>
      <x:c r="M681" s="13" t="n">
        <x:f>I681+K681</x:f>
        <x:v>1020</x:v>
      </x:c>
      <x:c r="N681" s="13" t="n">
        <x:v>56255</x:v>
      </x:c>
      <x:c r="O681" s="13" t="n">
        <x:v>963</x:v>
      </x:c>
      <x:c r="P681" s="4" t="str">
        <x:v>이상(하한)</x:v>
      </x:c>
      <x:c r="Q681" s="15" t="n">
        <x:v>46269.34450924768</x:v>
      </x:c>
      <x:c r="R681" s="15" t="n">
        <x:v>46269.355395914354</x:v>
      </x:c>
      <x:c r="S681" s="4" t="str">
        <x:v>https://naver.github.io/searchad-apidoc/</x:v>
      </x:c>
      <x:c r="T681" s="4" t="str">
        <x:v>https://developers.naver.com/docs/serviceapi/search/blog/blog.md</x:v>
      </x:c>
      <x:c r="U681" s="4" t="str">
        <x:v>2026-08-05~2026-09-03</x:v>
      </x:c>
      <x:c r="V681" s="4" t="str"/>
    </x:row>
    <x:row r="682" ht="25" customHeight="1">
      <x:c r="A682" s="4" t="str">
        <x:v>K0678</x:v>
      </x:c>
      <x:c r="B682" s="4" t="str">
        <x:v>패션·뷰티</x:v>
      </x:c>
      <x:c r="C682" s="4" t="n">
        <x:v>78</x:v>
      </x:c>
      <x:c r="D682" s="4" t="str">
        <x:v>흰색옷얼룩제거</x:v>
      </x:c>
      <x:c r="E682" s="4" t="str">
        <x:v>세부 검색어</x:v>
      </x:c>
      <x:c r="F682" s="4" t="n">
        <x:v>50</x:v>
      </x:c>
      <x:c r="G682" s="4" t="n">
        <x:v>950</x:v>
      </x:c>
      <x:c r="H682" s="13" t="n">
        <x:v>50</x:v>
      </x:c>
      <x:c r="I682" s="13" t="n">
        <x:v>50</x:v>
      </x:c>
      <x:c r="J682" s="13" t="n">
        <x:v>950</x:v>
      </x:c>
      <x:c r="K682" s="13" t="n">
        <x:v>950</x:v>
      </x:c>
      <x:c r="L682" s="13" t="n">
        <x:f>H682+J682</x:f>
        <x:v>1000</x:v>
      </x:c>
      <x:c r="M682" s="13" t="n">
        <x:f>I682+K682</x:f>
        <x:v>1000</x:v>
      </x:c>
      <x:c r="N682" s="13" t="n">
        <x:v>470</x:v>
      </x:c>
      <x:c r="O682" s="13" t="n">
        <x:v>11</x:v>
      </x:c>
      <x:c r="P682" s="4" t="str">
        <x:v>수집결과 내 집계</x:v>
      </x:c>
      <x:c r="Q682" s="15" t="n">
        <x:v>46269.34451487268</x:v>
      </x:c>
      <x:c r="R682" s="15" t="n">
        <x:v>46269.35534702546</x:v>
      </x:c>
      <x:c r="S682" s="4" t="str">
        <x:v>https://naver.github.io/searchad-apidoc/</x:v>
      </x:c>
      <x:c r="T682" s="4" t="str">
        <x:v>https://developers.naver.com/docs/serviceapi/search/blog/blog.md</x:v>
      </x:c>
      <x:c r="U682" s="4" t="str">
        <x:v>2026-08-05~2026-09-03</x:v>
      </x:c>
      <x:c r="V682" s="4" t="str"/>
    </x:row>
    <x:row r="683" ht="25" customHeight="1">
      <x:c r="A683" s="4" t="str">
        <x:v>K0679</x:v>
      </x:c>
      <x:c r="B683" s="4" t="str">
        <x:v>패션·뷰티</x:v>
      </x:c>
      <x:c r="C683" s="4" t="n">
        <x:v>79</x:v>
      </x:c>
      <x:c r="D683" s="4" t="str">
        <x:v>여드름흉터없애는법</x:v>
      </x:c>
      <x:c r="E683" s="4" t="str">
        <x:v>세부 검색어</x:v>
      </x:c>
      <x:c r="F683" s="4" t="n">
        <x:v>100</x:v>
      </x:c>
      <x:c r="G683" s="4" t="n">
        <x:v>900</x:v>
      </x:c>
      <x:c r="H683" s="13" t="n">
        <x:v>100</x:v>
      </x:c>
      <x:c r="I683" s="13" t="n">
        <x:v>100</x:v>
      </x:c>
      <x:c r="J683" s="13" t="n">
        <x:v>900</x:v>
      </x:c>
      <x:c r="K683" s="13" t="n">
        <x:v>900</x:v>
      </x:c>
      <x:c r="L683" s="13" t="n">
        <x:f>H683+J683</x:f>
        <x:v>1000</x:v>
      </x:c>
      <x:c r="M683" s="13" t="n">
        <x:f>I683+K683</x:f>
        <x:v>1000</x:v>
      </x:c>
      <x:c r="N683" s="13" t="n">
        <x:v>5170</x:v>
      </x:c>
      <x:c r="O683" s="13" t="n">
        <x:v>27</x:v>
      </x:c>
      <x:c r="P683" s="4" t="str">
        <x:v>수집결과 내 집계</x:v>
      </x:c>
      <x:c r="Q683" s="15" t="n">
        <x:v>46269.34450924768</x:v>
      </x:c>
      <x:c r="R683" s="15" t="n">
        <x:v>46269.35535193287</x:v>
      </x:c>
      <x:c r="S683" s="4" t="str">
        <x:v>https://naver.github.io/searchad-apidoc/</x:v>
      </x:c>
      <x:c r="T683" s="4" t="str">
        <x:v>https://developers.naver.com/docs/serviceapi/search/blog/blog.md</x:v>
      </x:c>
      <x:c r="U683" s="4" t="str">
        <x:v>2026-08-05~2026-09-03</x:v>
      </x:c>
      <x:c r="V683" s="4" t="str"/>
    </x:row>
    <x:row r="684" ht="25" customHeight="1">
      <x:c r="A684" s="4" t="str">
        <x:v>K0680</x:v>
      </x:c>
      <x:c r="B684" s="4" t="str">
        <x:v>패션·뷰티</x:v>
      </x:c>
      <x:c r="C684" s="4" t="n">
        <x:v>80</x:v>
      </x:c>
      <x:c r="D684" s="4" t="str">
        <x:v>코모공관리</x:v>
      </x:c>
      <x:c r="E684" s="4" t="str">
        <x:v>세부 검색어</x:v>
      </x:c>
      <x:c r="F684" s="4" t="n">
        <x:v>110</x:v>
      </x:c>
      <x:c r="G684" s="4" t="n">
        <x:v>880</x:v>
      </x:c>
      <x:c r="H684" s="13" t="n">
        <x:v>110</x:v>
      </x:c>
      <x:c r="I684" s="13" t="n">
        <x:v>110</x:v>
      </x:c>
      <x:c r="J684" s="13" t="n">
        <x:v>880</x:v>
      </x:c>
      <x:c r="K684" s="13" t="n">
        <x:v>880</x:v>
      </x:c>
      <x:c r="L684" s="13" t="n">
        <x:f>H684+J684</x:f>
        <x:v>990</x:v>
      </x:c>
      <x:c r="M684" s="13" t="n">
        <x:f>I684+K684</x:f>
        <x:v>990</x:v>
      </x:c>
      <x:c r="N684" s="13" t="n">
        <x:v>16978</x:v>
      </x:c>
      <x:c r="O684" s="13" t="n">
        <x:v>776</x:v>
      </x:c>
      <x:c r="P684" s="4" t="str">
        <x:v>수집결과 내 집계</x:v>
      </x:c>
      <x:c r="Q684" s="15" t="n">
        <x:v>46269.34450267361</x:v>
      </x:c>
      <x:c r="R684" s="15" t="n">
        <x:v>46269.35539267361</x:v>
      </x:c>
      <x:c r="S684" s="4" t="str">
        <x:v>https://naver.github.io/searchad-apidoc/</x:v>
      </x:c>
      <x:c r="T684" s="4" t="str">
        <x:v>https://developers.naver.com/docs/serviceapi/search/blog/blog.md</x:v>
      </x:c>
      <x:c r="U684" s="4" t="str">
        <x:v>2026-08-05~2026-09-03</x:v>
      </x:c>
      <x:c r="V684" s="4" t="str"/>
    </x:row>
    <x:row r="685" ht="25" customHeight="1">
      <x:c r="A685" s="4" t="str">
        <x:v>K0681</x:v>
      </x:c>
      <x:c r="B685" s="4" t="str">
        <x:v>패션·뷰티</x:v>
      </x:c>
      <x:c r="C685" s="4" t="n">
        <x:v>81</x:v>
      </x:c>
      <x:c r="D685" s="4" t="str">
        <x:v>탈모증상</x:v>
      </x:c>
      <x:c r="E685" s="4" t="str">
        <x:v>세부 검색어</x:v>
      </x:c>
      <x:c r="F685" s="4" t="n">
        <x:v>110</x:v>
      </x:c>
      <x:c r="G685" s="4" t="n">
        <x:v>870</x:v>
      </x:c>
      <x:c r="H685" s="13" t="n">
        <x:v>110</x:v>
      </x:c>
      <x:c r="I685" s="13" t="n">
        <x:v>110</x:v>
      </x:c>
      <x:c r="J685" s="13" t="n">
        <x:v>870</x:v>
      </x:c>
      <x:c r="K685" s="13" t="n">
        <x:v>870</x:v>
      </x:c>
      <x:c r="L685" s="13" t="n">
        <x:f>H685+J685</x:f>
        <x:v>980</x:v>
      </x:c>
      <x:c r="M685" s="13" t="n">
        <x:f>I685+K685</x:f>
        <x:v>980</x:v>
      </x:c>
      <x:c r="N685" s="13" t="n">
        <x:v>116535</x:v>
      </x:c>
      <x:c r="O685" s="13" t="n">
        <x:v>980</x:v>
      </x:c>
      <x:c r="P685" s="4" t="str">
        <x:v>이상(하한)</x:v>
      </x:c>
      <x:c r="Q685" s="15" t="n">
        <x:v>46269.34451487268</x:v>
      </x:c>
      <x:c r="R685" s="15" t="n">
        <x:v>46269.355429710646</x:v>
      </x:c>
      <x:c r="S685" s="4" t="str">
        <x:v>https://naver.github.io/searchad-apidoc/</x:v>
      </x:c>
      <x:c r="T685" s="4" t="str">
        <x:v>https://developers.naver.com/docs/serviceapi/search/blog/blog.md</x:v>
      </x:c>
      <x:c r="U685" s="4" t="str">
        <x:v>2026-08-05~2026-09-03</x:v>
      </x:c>
      <x:c r="V685" s="4" t="str"/>
    </x:row>
    <x:row r="686" ht="25" customHeight="1">
      <x:c r="A686" s="4" t="str">
        <x:v>K0682</x:v>
      </x:c>
      <x:c r="B686" s="4" t="str">
        <x:v>패션·뷰티</x:v>
      </x:c>
      <x:c r="C686" s="4" t="n">
        <x:v>82</x:v>
      </x:c>
      <x:c r="D686" s="4" t="str">
        <x:v>기미주근깨제거</x:v>
      </x:c>
      <x:c r="E686" s="4" t="str">
        <x:v>세부 검색어</x:v>
      </x:c>
      <x:c r="F686" s="4" t="n">
        <x:v>110</x:v>
      </x:c>
      <x:c r="G686" s="4" t="n">
        <x:v>860</x:v>
      </x:c>
      <x:c r="H686" s="13" t="n">
        <x:v>110</x:v>
      </x:c>
      <x:c r="I686" s="13" t="n">
        <x:v>110</x:v>
      </x:c>
      <x:c r="J686" s="13" t="n">
        <x:v>860</x:v>
      </x:c>
      <x:c r="K686" s="13" t="n">
        <x:v>860</x:v>
      </x:c>
      <x:c r="L686" s="13" t="n">
        <x:f>H686+J686</x:f>
        <x:v>970</x:v>
      </x:c>
      <x:c r="M686" s="13" t="n">
        <x:f>I686+K686</x:f>
        <x:v>970</x:v>
      </x:c>
      <x:c r="N686" s="13" t="n">
        <x:v>13940</x:v>
      </x:c>
      <x:c r="O686" s="13" t="n">
        <x:v>159</x:v>
      </x:c>
      <x:c r="P686" s="4" t="str">
        <x:v>수집결과 내 집계</x:v>
      </x:c>
      <x:c r="Q686" s="15" t="n">
        <x:v>46269.34451487268</x:v>
      </x:c>
      <x:c r="R686" s="15" t="n">
        <x:v>46269.355402002315</x:v>
      </x:c>
      <x:c r="S686" s="4" t="str">
        <x:v>https://naver.github.io/searchad-apidoc/</x:v>
      </x:c>
      <x:c r="T686" s="4" t="str">
        <x:v>https://developers.naver.com/docs/serviceapi/search/blog/blog.md</x:v>
      </x:c>
      <x:c r="U686" s="4" t="str">
        <x:v>2026-08-05~2026-09-03</x:v>
      </x:c>
      <x:c r="V686" s="4" t="str"/>
    </x:row>
    <x:row r="687" ht="25" customHeight="1">
      <x:c r="A687" s="4" t="str">
        <x:v>K0683</x:v>
      </x:c>
      <x:c r="B687" s="4" t="str">
        <x:v>패션·뷰티</x:v>
      </x:c>
      <x:c r="C687" s="4" t="n">
        <x:v>83</x:v>
      </x:c>
      <x:c r="D687" s="4" t="str">
        <x:v>레티놀효능</x:v>
      </x:c>
      <x:c r="E687" s="4" t="str">
        <x:v>세부 검색어</x:v>
      </x:c>
      <x:c r="F687" s="4" t="n">
        <x:v>190</x:v>
      </x:c>
      <x:c r="G687" s="4" t="n">
        <x:v>770</x:v>
      </x:c>
      <x:c r="H687" s="13" t="n">
        <x:v>190</x:v>
      </x:c>
      <x:c r="I687" s="13" t="n">
        <x:v>190</x:v>
      </x:c>
      <x:c r="J687" s="13" t="n">
        <x:v>770</x:v>
      </x:c>
      <x:c r="K687" s="13" t="n">
        <x:v>770</x:v>
      </x:c>
      <x:c r="L687" s="13" t="n">
        <x:f>H687+J687</x:f>
        <x:v>960</x:v>
      </x:c>
      <x:c r="M687" s="13" t="n">
        <x:f>I687+K687</x:f>
        <x:v>960</x:v>
      </x:c>
      <x:c r="N687" s="13" t="n">
        <x:v>3019</x:v>
      </x:c>
      <x:c r="O687" s="13" t="n">
        <x:v>107</x:v>
      </x:c>
      <x:c r="P687" s="4" t="str">
        <x:v>수집결과 내 집계</x:v>
      </x:c>
      <x:c r="Q687" s="15" t="n">
        <x:v>46269.3445199537</x:v>
      </x:c>
      <x:c r="R687" s="15" t="n">
        <x:v>46269.35540438657</x:v>
      </x:c>
      <x:c r="S687" s="4" t="str">
        <x:v>https://naver.github.io/searchad-apidoc/</x:v>
      </x:c>
      <x:c r="T687" s="4" t="str">
        <x:v>https://developers.naver.com/docs/serviceapi/search/blog/blog.md</x:v>
      </x:c>
      <x:c r="U687" s="4" t="str">
        <x:v>2026-08-05~2026-09-03</x:v>
      </x:c>
      <x:c r="V687" s="4" t="str"/>
    </x:row>
    <x:row r="688" ht="25" customHeight="1">
      <x:c r="A688" s="4" t="str">
        <x:v>K0684</x:v>
      </x:c>
      <x:c r="B688" s="4" t="str">
        <x:v>패션·뷰티</x:v>
      </x:c>
      <x:c r="C688" s="4" t="n">
        <x:v>84</x:v>
      </x:c>
      <x:c r="D688" s="4" t="str">
        <x:v>두피모낭염치료</x:v>
      </x:c>
      <x:c r="E688" s="4" t="str">
        <x:v>세부 검색어</x:v>
      </x:c>
      <x:c r="F688" s="4" t="n">
        <x:v>110</x:v>
      </x:c>
      <x:c r="G688" s="4" t="n">
        <x:v>820</x:v>
      </x:c>
      <x:c r="H688" s="13" t="n">
        <x:v>110</x:v>
      </x:c>
      <x:c r="I688" s="13" t="n">
        <x:v>110</x:v>
      </x:c>
      <x:c r="J688" s="13" t="n">
        <x:v>820</x:v>
      </x:c>
      <x:c r="K688" s="13" t="n">
        <x:v>820</x:v>
      </x:c>
      <x:c r="L688" s="13" t="n">
        <x:f>H688+J688</x:f>
        <x:v>930</x:v>
      </x:c>
      <x:c r="M688" s="13" t="n">
        <x:f>I688+K688</x:f>
        <x:v>930</x:v>
      </x:c>
      <x:c r="N688" s="13" t="n">
        <x:v>807</x:v>
      </x:c>
      <x:c r="O688" s="13" t="n">
        <x:v>22</x:v>
      </x:c>
      <x:c r="P688" s="4" t="str">
        <x:v>수집결과 내 집계</x:v>
      </x:c>
      <x:c r="Q688" s="15" t="n">
        <x:v>46269.34451487268</x:v>
      </x:c>
      <x:c r="R688" s="15" t="n">
        <x:v>46269.35540659722</x:v>
      </x:c>
      <x:c r="S688" s="4" t="str">
        <x:v>https://naver.github.io/searchad-apidoc/</x:v>
      </x:c>
      <x:c r="T688" s="4" t="str">
        <x:v>https://developers.naver.com/docs/serviceapi/search/blog/blog.md</x:v>
      </x:c>
      <x:c r="U688" s="4" t="str">
        <x:v>2026-08-05~2026-09-03</x:v>
      </x:c>
      <x:c r="V688" s="4" t="str"/>
    </x:row>
    <x:row r="689" ht="25" customHeight="1">
      <x:c r="A689" s="4" t="str">
        <x:v>K0685</x:v>
      </x:c>
      <x:c r="B689" s="4" t="str">
        <x:v>패션·뷰티</x:v>
      </x:c>
      <x:c r="C689" s="4" t="n">
        <x:v>85</x:v>
      </x:c>
      <x:c r="D689" s="4" t="str">
        <x:v>여드름관리</x:v>
      </x:c>
      <x:c r="E689" s="4" t="str">
        <x:v>세부 검색어</x:v>
      </x:c>
      <x:c r="F689" s="4" t="n">
        <x:v>130</x:v>
      </x:c>
      <x:c r="G689" s="4" t="n">
        <x:v>790</x:v>
      </x:c>
      <x:c r="H689" s="13" t="n">
        <x:v>130</x:v>
      </x:c>
      <x:c r="I689" s="13" t="n">
        <x:v>130</x:v>
      </x:c>
      <x:c r="J689" s="13" t="n">
        <x:v>790</x:v>
      </x:c>
      <x:c r="K689" s="13" t="n">
        <x:v>790</x:v>
      </x:c>
      <x:c r="L689" s="13" t="n">
        <x:f>H689+J689</x:f>
        <x:v>920</x:v>
      </x:c>
      <x:c r="M689" s="13" t="n">
        <x:f>I689+K689</x:f>
        <x:v>920</x:v>
      </x:c>
      <x:c r="N689" s="13" t="n">
        <x:v>554901</x:v>
      </x:c>
      <x:c r="O689" s="13" t="n">
        <x:v>837</x:v>
      </x:c>
      <x:c r="P689" s="4" t="str">
        <x:v>이상(하한)</x:v>
      </x:c>
      <x:c r="Q689" s="15" t="n">
        <x:v>46269.34450924768</x:v>
      </x:c>
      <x:c r="R689" s="15" t="n">
        <x:v>46269.355477164354</x:v>
      </x:c>
      <x:c r="S689" s="4" t="str">
        <x:v>https://naver.github.io/searchad-apidoc/</x:v>
      </x:c>
      <x:c r="T689" s="4" t="str">
        <x:v>https://developers.naver.com/docs/serviceapi/search/blog/blog.md</x:v>
      </x:c>
      <x:c r="U689" s="4" t="str">
        <x:v>2026-08-05~2026-09-03</x:v>
      </x:c>
      <x:c r="V689" s="4" t="str"/>
    </x:row>
    <x:row r="690" ht="25" customHeight="1">
      <x:c r="A690" s="4" t="str">
        <x:v>K0686</x:v>
      </x:c>
      <x:c r="B690" s="4" t="str">
        <x:v>패션·뷰티</x:v>
      </x:c>
      <x:c r="C690" s="4" t="n">
        <x:v>86</x:v>
      </x:c>
      <x:c r="D690" s="4" t="str">
        <x:v>지성피부관리</x:v>
      </x:c>
      <x:c r="E690" s="4" t="str">
        <x:v>세부 검색어</x:v>
      </x:c>
      <x:c r="F690" s="4" t="n">
        <x:v>120</x:v>
      </x:c>
      <x:c r="G690" s="4" t="n">
        <x:v>800</x:v>
      </x:c>
      <x:c r="H690" s="13" t="n">
        <x:v>120</x:v>
      </x:c>
      <x:c r="I690" s="13" t="n">
        <x:v>120</x:v>
      </x:c>
      <x:c r="J690" s="13" t="n">
        <x:v>800</x:v>
      </x:c>
      <x:c r="K690" s="13" t="n">
        <x:v>800</x:v>
      </x:c>
      <x:c r="L690" s="13" t="n">
        <x:f>H690+J690</x:f>
        <x:v>920</x:v>
      </x:c>
      <x:c r="M690" s="13" t="n">
        <x:f>I690+K690</x:f>
        <x:v>920</x:v>
      </x:c>
      <x:c r="N690" s="13" t="n">
        <x:v>39037</x:v>
      </x:c>
      <x:c r="O690" s="13" t="n">
        <x:v>978</x:v>
      </x:c>
      <x:c r="P690" s="4" t="str">
        <x:v>이상(하한)</x:v>
      </x:c>
      <x:c r="Q690" s="15" t="n">
        <x:v>46269.34451487268</x:v>
      </x:c>
      <x:c r="R690" s="15" t="n">
        <x:v>46269.3554621875</x:v>
      </x:c>
      <x:c r="S690" s="4" t="str">
        <x:v>https://naver.github.io/searchad-apidoc/</x:v>
      </x:c>
      <x:c r="T690" s="4" t="str">
        <x:v>https://developers.naver.com/docs/serviceapi/search/blog/blog.md</x:v>
      </x:c>
      <x:c r="U690" s="4" t="str">
        <x:v>2026-08-05~2026-09-03</x:v>
      </x:c>
      <x:c r="V690" s="4" t="str"/>
    </x:row>
    <x:row r="691" ht="25" customHeight="1">
      <x:c r="A691" s="4" t="str">
        <x:v>K0687</x:v>
      </x:c>
      <x:c r="B691" s="4" t="str">
        <x:v>패션·뷰티</x:v>
      </x:c>
      <x:c r="C691" s="4" t="n">
        <x:v>87</x:v>
      </x:c>
      <x:c r="D691" s="4" t="str">
        <x:v>남자피부관리</x:v>
      </x:c>
      <x:c r="E691" s="4" t="str">
        <x:v>세부 검색어</x:v>
      </x:c>
      <x:c r="F691" s="4" t="n">
        <x:v>260</x:v>
      </x:c>
      <x:c r="G691" s="4" t="n">
        <x:v>640</x:v>
      </x:c>
      <x:c r="H691" s="13" t="n">
        <x:v>260</x:v>
      </x:c>
      <x:c r="I691" s="13" t="n">
        <x:v>260</x:v>
      </x:c>
      <x:c r="J691" s="13" t="n">
        <x:v>640</x:v>
      </x:c>
      <x:c r="K691" s="13" t="n">
        <x:v>640</x:v>
      </x:c>
      <x:c r="L691" s="13" t="n">
        <x:f>H691+J691</x:f>
        <x:v>900</x:v>
      </x:c>
      <x:c r="M691" s="13" t="n">
        <x:f>I691+K691</x:f>
        <x:v>900</x:v>
      </x:c>
      <x:c r="N691" s="13" t="n">
        <x:v>62612</x:v>
      </x:c>
      <x:c r="O691" s="13" t="n">
        <x:v>884</x:v>
      </x:c>
      <x:c r="P691" s="4" t="str">
        <x:v>수집결과 내 집계</x:v>
      </x:c>
      <x:c r="Q691" s="15" t="n">
        <x:v>46269.34450924768</x:v>
      </x:c>
      <x:c r="R691" s="15" t="n">
        <x:v>46269.355482175924</x:v>
      </x:c>
      <x:c r="S691" s="4" t="str">
        <x:v>https://naver.github.io/searchad-apidoc/</x:v>
      </x:c>
      <x:c r="T691" s="4" t="str">
        <x:v>https://developers.naver.com/docs/serviceapi/search/blog/blog.md</x:v>
      </x:c>
      <x:c r="U691" s="4" t="str">
        <x:v>2026-08-05~2026-09-03</x:v>
      </x:c>
      <x:c r="V691" s="4" t="str"/>
    </x:row>
    <x:row r="692" ht="25" customHeight="1">
      <x:c r="A692" s="4" t="str">
        <x:v>K0688</x:v>
      </x:c>
      <x:c r="B692" s="4" t="str">
        <x:v>패션·뷰티</x:v>
      </x:c>
      <x:c r="C692" s="4" t="n">
        <x:v>88</x:v>
      </x:c>
      <x:c r="D692" s="4" t="str">
        <x:v>얼굴각질</x:v>
      </x:c>
      <x:c r="E692" s="4" t="str">
        <x:v>세부 검색어</x:v>
      </x:c>
      <x:c r="F692" s="4" t="n">
        <x:v>140</x:v>
      </x:c>
      <x:c r="G692" s="4" t="n">
        <x:v>730</x:v>
      </x:c>
      <x:c r="H692" s="13" t="n">
        <x:v>140</x:v>
      </x:c>
      <x:c r="I692" s="13" t="n">
        <x:v>140</x:v>
      </x:c>
      <x:c r="J692" s="13" t="n">
        <x:v>730</x:v>
      </x:c>
      <x:c r="K692" s="13" t="n">
        <x:v>730</x:v>
      </x:c>
      <x:c r="L692" s="13" t="n">
        <x:f>H692+J692</x:f>
        <x:v>870</x:v>
      </x:c>
      <x:c r="M692" s="13" t="n">
        <x:f>I692+K692</x:f>
        <x:v>870</x:v>
      </x:c>
      <x:c r="N692" s="13" t="n">
        <x:v>132964</x:v>
      </x:c>
      <x:c r="O692" s="13" t="n">
        <x:v>973</x:v>
      </x:c>
      <x:c r="P692" s="4" t="str">
        <x:v>이상(하한)</x:v>
      </x:c>
      <x:c r="Q692" s="15" t="n">
        <x:v>46269.34451487268</x:v>
      </x:c>
      <x:c r="R692" s="15" t="n">
        <x:v>46269.35552734954</x:v>
      </x:c>
      <x:c r="S692" s="4" t="str">
        <x:v>https://naver.github.io/searchad-apidoc/</x:v>
      </x:c>
      <x:c r="T692" s="4" t="str">
        <x:v>https://developers.naver.com/docs/serviceapi/search/blog/blog.md</x:v>
      </x:c>
      <x:c r="U692" s="4" t="str">
        <x:v>2026-08-05~2026-09-03</x:v>
      </x:c>
      <x:c r="V692" s="4" t="str"/>
    </x:row>
    <x:row r="693" ht="25" customHeight="1">
      <x:c r="A693" s="4" t="str">
        <x:v>K0689</x:v>
      </x:c>
      <x:c r="B693" s="4" t="str">
        <x:v>패션·뷰티</x:v>
      </x:c>
      <x:c r="C693" s="4" t="n">
        <x:v>89</x:v>
      </x:c>
      <x:c r="D693" s="4" t="str">
        <x:v>잡티제거</x:v>
      </x:c>
      <x:c r="E693" s="4" t="str">
        <x:v>세부 검색어</x:v>
      </x:c>
      <x:c r="F693" s="4" t="n">
        <x:v>250</x:v>
      </x:c>
      <x:c r="G693" s="4" t="n">
        <x:v>610</x:v>
      </x:c>
      <x:c r="H693" s="13" t="n">
        <x:v>250</x:v>
      </x:c>
      <x:c r="I693" s="13" t="n">
        <x:v>250</x:v>
      </x:c>
      <x:c r="J693" s="13" t="n">
        <x:v>610</x:v>
      </x:c>
      <x:c r="K693" s="13" t="n">
        <x:v>610</x:v>
      </x:c>
      <x:c r="L693" s="13" t="n">
        <x:f>H693+J693</x:f>
        <x:v>860</x:v>
      </x:c>
      <x:c r="M693" s="13" t="n">
        <x:f>I693+K693</x:f>
        <x:v>860</x:v>
      </x:c>
      <x:c r="N693" s="13" t="n">
        <x:v>70205</x:v>
      </x:c>
      <x:c r="O693" s="13" t="n">
        <x:v>988</x:v>
      </x:c>
      <x:c r="P693" s="4" t="str">
        <x:v>이상(하한)</x:v>
      </x:c>
      <x:c r="Q693" s="15" t="n">
        <x:v>46269.3445199537</x:v>
      </x:c>
      <x:c r="R693" s="15" t="n">
        <x:v>46269.355538090276</x:v>
      </x:c>
      <x:c r="S693" s="4" t="str">
        <x:v>https://naver.github.io/searchad-apidoc/</x:v>
      </x:c>
      <x:c r="T693" s="4" t="str">
        <x:v>https://developers.naver.com/docs/serviceapi/search/blog/blog.md</x:v>
      </x:c>
      <x:c r="U693" s="4" t="str">
        <x:v>2026-08-05~2026-09-03</x:v>
      </x:c>
      <x:c r="V693" s="4" t="str"/>
    </x:row>
    <x:row r="694" ht="25" customHeight="1">
      <x:c r="A694" s="4" t="str">
        <x:v>K0690</x:v>
      </x:c>
      <x:c r="B694" s="4" t="str">
        <x:v>패션·뷰티</x:v>
      </x:c>
      <x:c r="C694" s="4" t="n">
        <x:v>90</x:v>
      </x:c>
      <x:c r="D694" s="4" t="str">
        <x:v>얼굴피지관리</x:v>
      </x:c>
      <x:c r="E694" s="4" t="str">
        <x:v>세부 검색어</x:v>
      </x:c>
      <x:c r="F694" s="4" t="n">
        <x:v>100</x:v>
      </x:c>
      <x:c r="G694" s="4" t="n">
        <x:v>730</x:v>
      </x:c>
      <x:c r="H694" s="13" t="n">
        <x:v>100</x:v>
      </x:c>
      <x:c r="I694" s="13" t="n">
        <x:v>100</x:v>
      </x:c>
      <x:c r="J694" s="13" t="n">
        <x:v>730</x:v>
      </x:c>
      <x:c r="K694" s="13" t="n">
        <x:v>730</x:v>
      </x:c>
      <x:c r="L694" s="13" t="n">
        <x:f>H694+J694</x:f>
        <x:v>830</x:v>
      </x:c>
      <x:c r="M694" s="13" t="n">
        <x:f>I694+K694</x:f>
        <x:v>830</x:v>
      </x:c>
      <x:c r="N694" s="13" t="n">
        <x:v>14163</x:v>
      </x:c>
      <x:c r="O694" s="13" t="n">
        <x:v>729</x:v>
      </x:c>
      <x:c r="P694" s="4" t="str">
        <x:v>수집결과 내 집계</x:v>
      </x:c>
      <x:c r="Q694" s="15" t="n">
        <x:v>46269.34450267361</x:v>
      </x:c>
      <x:c r="R694" s="15" t="n">
        <x:v>46269.35552292824</x:v>
      </x:c>
      <x:c r="S694" s="4" t="str">
        <x:v>https://naver.github.io/searchad-apidoc/</x:v>
      </x:c>
      <x:c r="T694" s="4" t="str">
        <x:v>https://developers.naver.com/docs/serviceapi/search/blog/blog.md</x:v>
      </x:c>
      <x:c r="U694" s="4" t="str">
        <x:v>2026-08-05~2026-09-03</x:v>
      </x:c>
      <x:c r="V694" s="4" t="str"/>
    </x:row>
    <x:row r="695" ht="25" customHeight="1">
      <x:c r="A695" s="4" t="str">
        <x:v>K0691</x:v>
      </x:c>
      <x:c r="B695" s="4" t="str">
        <x:v>패션·뷰티</x:v>
      </x:c>
      <x:c r="C695" s="4" t="n">
        <x:v>91</x:v>
      </x:c>
      <x:c r="D695" s="4" t="str">
        <x:v>여드름자국없애는법</x:v>
      </x:c>
      <x:c r="E695" s="4" t="str">
        <x:v>세부 검색어</x:v>
      </x:c>
      <x:c r="F695" s="4" t="n">
        <x:v>110</x:v>
      </x:c>
      <x:c r="G695" s="4" t="n">
        <x:v>710</x:v>
      </x:c>
      <x:c r="H695" s="13" t="n">
        <x:v>110</x:v>
      </x:c>
      <x:c r="I695" s="13" t="n">
        <x:v>110</x:v>
      </x:c>
      <x:c r="J695" s="13" t="n">
        <x:v>710</x:v>
      </x:c>
      <x:c r="K695" s="13" t="n">
        <x:v>710</x:v>
      </x:c>
      <x:c r="L695" s="13" t="n">
        <x:f>H695+J695</x:f>
        <x:v>820</x:v>
      </x:c>
      <x:c r="M695" s="13" t="n">
        <x:f>I695+K695</x:f>
        <x:v>820</x:v>
      </x:c>
      <x:c r="N695" s="13" t="n">
        <x:v>3158</x:v>
      </x:c>
      <x:c r="O695" s="13" t="n">
        <x:v>51</x:v>
      </x:c>
      <x:c r="P695" s="4" t="str">
        <x:v>수집결과 내 집계</x:v>
      </x:c>
      <x:c r="Q695" s="15" t="n">
        <x:v>46269.34450924768</x:v>
      </x:c>
      <x:c r="R695" s="15" t="n">
        <x:v>46269.35775134259</x:v>
      </x:c>
      <x:c r="S695" s="4" t="str">
        <x:v>https://naver.github.io/searchad-apidoc/</x:v>
      </x:c>
      <x:c r="T695" s="4" t="str">
        <x:v>https://developers.naver.com/docs/serviceapi/search/blog/blog.md</x:v>
      </x:c>
      <x:c r="U695" s="4" t="str">
        <x:v>2026-08-05~2026-09-03</x:v>
      </x:c>
      <x:c r="V695" s="4" t="str"/>
    </x:row>
    <x:row r="696" ht="25" customHeight="1">
      <x:c r="A696" s="4" t="str">
        <x:v>K0692</x:v>
      </x:c>
      <x:c r="B696" s="4" t="str">
        <x:v>패션·뷰티</x:v>
      </x:c>
      <x:c r="C696" s="4" t="n">
        <x:v>92</x:v>
      </x:c>
      <x:c r="D696" s="4" t="str">
        <x:v>명품신발세탁</x:v>
      </x:c>
      <x:c r="E696" s="4" t="str">
        <x:v>세부 검색어</x:v>
      </x:c>
      <x:c r="F696" s="4" t="n">
        <x:v>70</x:v>
      </x:c>
      <x:c r="G696" s="4" t="n">
        <x:v>720</x:v>
      </x:c>
      <x:c r="H696" s="13" t="n">
        <x:v>70</x:v>
      </x:c>
      <x:c r="I696" s="13" t="n">
        <x:v>70</x:v>
      </x:c>
      <x:c r="J696" s="13" t="n">
        <x:v>720</x:v>
      </x:c>
      <x:c r="K696" s="13" t="n">
        <x:v>720</x:v>
      </x:c>
      <x:c r="L696" s="13" t="n">
        <x:f>H696+J696</x:f>
        <x:v>790</x:v>
      </x:c>
      <x:c r="M696" s="13" t="n">
        <x:f>I696+K696</x:f>
        <x:v>790</x:v>
      </x:c>
      <x:c r="N696" s="13" t="n">
        <x:v>24250</x:v>
      </x:c>
      <x:c r="O696" s="13" t="n">
        <x:v>343</x:v>
      </x:c>
      <x:c r="P696" s="4" t="str">
        <x:v>수집결과 내 집계</x:v>
      </x:c>
      <x:c r="Q696" s="15" t="n">
        <x:v>46269.34451487268</x:v>
      </x:c>
      <x:c r="R696" s="15" t="n">
        <x:v>46269.35777096065</x:v>
      </x:c>
      <x:c r="S696" s="4" t="str">
        <x:v>https://naver.github.io/searchad-apidoc/</x:v>
      </x:c>
      <x:c r="T696" s="4" t="str">
        <x:v>https://developers.naver.com/docs/serviceapi/search/blog/blog.md</x:v>
      </x:c>
      <x:c r="U696" s="4" t="str">
        <x:v>2026-08-05~2026-09-03</x:v>
      </x:c>
      <x:c r="V696" s="4" t="str"/>
    </x:row>
    <x:row r="697" ht="25" customHeight="1">
      <x:c r="A697" s="4" t="str">
        <x:v>K0693</x:v>
      </x:c>
      <x:c r="B697" s="4" t="str">
        <x:v>패션·뷰티</x:v>
      </x:c>
      <x:c r="C697" s="4" t="n">
        <x:v>93</x:v>
      </x:c>
      <x:c r="D697" s="4" t="str">
        <x:v>두피가려움원인</x:v>
      </x:c>
      <x:c r="E697" s="4" t="str">
        <x:v>세부 검색어</x:v>
      </x:c>
      <x:c r="F697" s="4" t="n">
        <x:v>100</x:v>
      </x:c>
      <x:c r="G697" s="4" t="n">
        <x:v>690</x:v>
      </x:c>
      <x:c r="H697" s="13" t="n">
        <x:v>100</x:v>
      </x:c>
      <x:c r="I697" s="13" t="n">
        <x:v>100</x:v>
      </x:c>
      <x:c r="J697" s="13" t="n">
        <x:v>690</x:v>
      </x:c>
      <x:c r="K697" s="13" t="n">
        <x:v>690</x:v>
      </x:c>
      <x:c r="L697" s="13" t="n">
        <x:f>H697+J697</x:f>
        <x:v>790</x:v>
      </x:c>
      <x:c r="M697" s="13" t="n">
        <x:f>I697+K697</x:f>
        <x:v>790</x:v>
      </x:c>
      <x:c r="N697" s="13" t="n">
        <x:v>4905</x:v>
      </x:c>
      <x:c r="O697" s="13" t="n">
        <x:v>231</x:v>
      </x:c>
      <x:c r="P697" s="4" t="str">
        <x:v>수집결과 내 집계</x:v>
      </x:c>
      <x:c r="Q697" s="15" t="n">
        <x:v>46269.34451487268</x:v>
      </x:c>
      <x:c r="R697" s="15" t="n">
        <x:v>46269.35776835648</x:v>
      </x:c>
      <x:c r="S697" s="4" t="str">
        <x:v>https://naver.github.io/searchad-apidoc/</x:v>
      </x:c>
      <x:c r="T697" s="4" t="str">
        <x:v>https://developers.naver.com/docs/serviceapi/search/blog/blog.md</x:v>
      </x:c>
      <x:c r="U697" s="4" t="str">
        <x:v>2026-08-05~2026-09-03</x:v>
      </x:c>
      <x:c r="V697" s="4" t="str"/>
    </x:row>
    <x:row r="698" ht="25" customHeight="1">
      <x:c r="A698" s="4" t="str">
        <x:v>K0694</x:v>
      </x:c>
      <x:c r="B698" s="4" t="str">
        <x:v>패션·뷰티</x:v>
      </x:c>
      <x:c r="C698" s="4" t="n">
        <x:v>94</x:v>
      </x:c>
      <x:c r="D698" s="4" t="str">
        <x:v>가디건코디</x:v>
      </x:c>
      <x:c r="E698" s="4" t="str">
        <x:v>세부 검색어</x:v>
      </x:c>
      <x:c r="F698" s="4" t="n">
        <x:v>90</x:v>
      </x:c>
      <x:c r="G698" s="4" t="n">
        <x:v>690</x:v>
      </x:c>
      <x:c r="H698" s="13" t="n">
        <x:v>90</x:v>
      </x:c>
      <x:c r="I698" s="13" t="n">
        <x:v>90</x:v>
      </x:c>
      <x:c r="J698" s="13" t="n">
        <x:v>690</x:v>
      </x:c>
      <x:c r="K698" s="13" t="n">
        <x:v>690</x:v>
      </x:c>
      <x:c r="L698" s="13" t="n">
        <x:f>H698+J698</x:f>
        <x:v>780</x:v>
      </x:c>
      <x:c r="M698" s="13" t="n">
        <x:f>I698+K698</x:f>
        <x:v>780</x:v>
      </x:c>
      <x:c r="N698" s="13" t="n">
        <x:v>74482</x:v>
      </x:c>
      <x:c r="O698" s="13" t="n">
        <x:v>988</x:v>
      </x:c>
      <x:c r="P698" s="4" t="str">
        <x:v>이상(하한)</x:v>
      </x:c>
      <x:c r="Q698" s="15" t="n">
        <x:v>46269.34450924768</x:v>
      </x:c>
      <x:c r="R698" s="15" t="n">
        <x:v>46269.35782349537</x:v>
      </x:c>
      <x:c r="S698" s="4" t="str">
        <x:v>https://naver.github.io/searchad-apidoc/</x:v>
      </x:c>
      <x:c r="T698" s="4" t="str">
        <x:v>https://developers.naver.com/docs/serviceapi/search/blog/blog.md</x:v>
      </x:c>
      <x:c r="U698" s="4" t="str">
        <x:v>2026-08-05~2026-09-03</x:v>
      </x:c>
      <x:c r="V698" s="4" t="str"/>
    </x:row>
    <x:row r="699" ht="25" customHeight="1">
      <x:c r="A699" s="4" t="str">
        <x:v>K0695</x:v>
      </x:c>
      <x:c r="B699" s="4" t="str">
        <x:v>패션·뷰티</x:v>
      </x:c>
      <x:c r="C699" s="4" t="n">
        <x:v>95</x:v>
      </x:c>
      <x:c r="D699" s="4" t="str">
        <x:v>얼굴홍조치료</x:v>
      </x:c>
      <x:c r="E699" s="4" t="str">
        <x:v>세부 검색어</x:v>
      </x:c>
      <x:c r="F699" s="4" t="n">
        <x:v>80</x:v>
      </x:c>
      <x:c r="G699" s="4" t="n">
        <x:v>700</x:v>
      </x:c>
      <x:c r="H699" s="13" t="n">
        <x:v>80</x:v>
      </x:c>
      <x:c r="I699" s="13" t="n">
        <x:v>80</x:v>
      </x:c>
      <x:c r="J699" s="13" t="n">
        <x:v>700</x:v>
      </x:c>
      <x:c r="K699" s="13" t="n">
        <x:v>700</x:v>
      </x:c>
      <x:c r="L699" s="13" t="n">
        <x:f>H699+J699</x:f>
        <x:v>780</x:v>
      </x:c>
      <x:c r="M699" s="13" t="n">
        <x:f>I699+K699</x:f>
        <x:v>780</x:v>
      </x:c>
      <x:c r="N699" s="13" t="n">
        <x:v>13258</x:v>
      </x:c>
      <x:c r="O699" s="13" t="n">
        <x:v>307</x:v>
      </x:c>
      <x:c r="P699" s="4" t="str">
        <x:v>수집결과 내 집계</x:v>
      </x:c>
      <x:c r="Q699" s="15" t="n">
        <x:v>46269.34450924768</x:v>
      </x:c>
      <x:c r="R699" s="15" t="n">
        <x:v>46269.35778759259</x:v>
      </x:c>
      <x:c r="S699" s="4" t="str">
        <x:v>https://naver.github.io/searchad-apidoc/</x:v>
      </x:c>
      <x:c r="T699" s="4" t="str">
        <x:v>https://developers.naver.com/docs/serviceapi/search/blog/blog.md</x:v>
      </x:c>
      <x:c r="U699" s="4" t="str">
        <x:v>2026-08-05~2026-09-03</x:v>
      </x:c>
      <x:c r="V699" s="4" t="str"/>
    </x:row>
    <x:row r="700" ht="25" customHeight="1">
      <x:c r="A700" s="4" t="str">
        <x:v>K0696</x:v>
      </x:c>
      <x:c r="B700" s="4" t="str">
        <x:v>패션·뷰티</x:v>
      </x:c>
      <x:c r="C700" s="4" t="n">
        <x:v>96</x:v>
      </x:c>
      <x:c r="D700" s="4" t="str">
        <x:v>옷잘입는법</x:v>
      </x:c>
      <x:c r="E700" s="4" t="str">
        <x:v>세부 검색어</x:v>
      </x:c>
      <x:c r="F700" s="4" t="n">
        <x:v>80</x:v>
      </x:c>
      <x:c r="G700" s="4" t="n">
        <x:v>460</x:v>
      </x:c>
      <x:c r="H700" s="13" t="n">
        <x:v>80</x:v>
      </x:c>
      <x:c r="I700" s="13" t="n">
        <x:v>80</x:v>
      </x:c>
      <x:c r="J700" s="13" t="n">
        <x:v>460</x:v>
      </x:c>
      <x:c r="K700" s="13" t="n">
        <x:v>460</x:v>
      </x:c>
      <x:c r="L700" s="13" t="n">
        <x:f>H700+J700</x:f>
        <x:v>540</x:v>
      </x:c>
      <x:c r="M700" s="13" t="n">
        <x:f>I700+K700</x:f>
        <x:v>540</x:v>
      </x:c>
      <x:c r="N700" s="13" t="n">
        <x:v>3441</x:v>
      </x:c>
      <x:c r="O700" s="13" t="n">
        <x:v>39</x:v>
      </x:c>
      <x:c r="P700" s="4" t="str">
        <x:v>수집결과 내 집계</x:v>
      </x:c>
      <x:c r="Q700" s="15" t="n">
        <x:v>46269.34450924768</x:v>
      </x:c>
      <x:c r="R700" s="15" t="n">
        <x:v>46269.35552788195</x:v>
      </x:c>
      <x:c r="S700" s="4" t="str">
        <x:v>https://naver.github.io/searchad-apidoc/</x:v>
      </x:c>
      <x:c r="T700" s="4" t="str">
        <x:v>https://developers.naver.com/docs/serviceapi/search/blog/blog.md</x:v>
      </x:c>
      <x:c r="U700" s="4" t="str">
        <x:v>2026-08-05~2026-09-03</x:v>
      </x:c>
      <x:c r="V700" s="4" t="str">
        <x:v>옷 잘입는 법</x:v>
      </x:c>
    </x:row>
    <x:row r="701" ht="25" customHeight="1">
      <x:c r="A701" s="4" t="str">
        <x:v>K0697</x:v>
      </x:c>
      <x:c r="B701" s="4" t="str">
        <x:v>패션·뷰티</x:v>
      </x:c>
      <x:c r="C701" s="4" t="n">
        <x:v>97</x:v>
      </x:c>
      <x:c r="D701" s="4" t="str">
        <x:v>선크림바르는순서</x:v>
      </x:c>
      <x:c r="E701" s="4" t="str">
        <x:v>세부 검색어</x:v>
      </x:c>
      <x:c r="F701" s="4" t="n">
        <x:v>40</x:v>
      </x:c>
      <x:c r="G701" s="4" t="n">
        <x:v>340</x:v>
      </x:c>
      <x:c r="H701" s="13" t="n">
        <x:v>40</x:v>
      </x:c>
      <x:c r="I701" s="13" t="n">
        <x:v>40</x:v>
      </x:c>
      <x:c r="J701" s="13" t="n">
        <x:v>340</x:v>
      </x:c>
      <x:c r="K701" s="13" t="n">
        <x:v>340</x:v>
      </x:c>
      <x:c r="L701" s="13" t="n">
        <x:f>H701+J701</x:f>
        <x:v>380</x:v>
      </x:c>
      <x:c r="M701" s="13" t="n">
        <x:f>I701+K701</x:f>
        <x:v>380</x:v>
      </x:c>
      <x:c r="N701" s="13" t="n">
        <x:v>1166</x:v>
      </x:c>
      <x:c r="O701" s="13" t="n">
        <x:v>133</x:v>
      </x:c>
      <x:c r="P701" s="4" t="str">
        <x:v>수집결과 내 집계</x:v>
      </x:c>
      <x:c r="Q701" s="15" t="n">
        <x:v>46269.344491793985</x:v>
      </x:c>
      <x:c r="R701" s="15" t="n">
        <x:v>46269.355538587966</x:v>
      </x:c>
      <x:c r="S701" s="4" t="str">
        <x:v>https://naver.github.io/searchad-apidoc/</x:v>
      </x:c>
      <x:c r="T701" s="4" t="str">
        <x:v>https://developers.naver.com/docs/serviceapi/search/blog/blog.md</x:v>
      </x:c>
      <x:c r="U701" s="4" t="str">
        <x:v>2026-08-05~2026-09-03</x:v>
      </x:c>
      <x:c r="V701" s="4" t="str">
        <x:v>선크림 바르는 순서</x:v>
      </x:c>
    </x:row>
    <x:row r="702" ht="25" customHeight="1">
      <x:c r="A702" s="4" t="str">
        <x:v>K0698</x:v>
      </x:c>
      <x:c r="B702" s="4" t="str">
        <x:v>패션·뷰티</x:v>
      </x:c>
      <x:c r="C702" s="4" t="n">
        <x:v>98</x:v>
      </x:c>
      <x:c r="D702" s="4" t="str">
        <x:v>옷에묻은기름때제거</x:v>
      </x:c>
      <x:c r="E702" s="4" t="str">
        <x:v>세부 검색어</x:v>
      </x:c>
      <x:c r="F702" s="4" t="n">
        <x:v>10</x:v>
      </x:c>
      <x:c r="G702" s="4" t="n">
        <x:v>300</x:v>
      </x:c>
      <x:c r="H702" s="13" t="n">
        <x:v>10</x:v>
      </x:c>
      <x:c r="I702" s="13" t="n">
        <x:v>10</x:v>
      </x:c>
      <x:c r="J702" s="13" t="n">
        <x:v>300</x:v>
      </x:c>
      <x:c r="K702" s="13" t="n">
        <x:v>300</x:v>
      </x:c>
      <x:c r="L702" s="13" t="n">
        <x:f>H702+J702</x:f>
        <x:v>310</x:v>
      </x:c>
      <x:c r="M702" s="13" t="n">
        <x:f>I702+K702</x:f>
        <x:v>310</x:v>
      </x:c>
      <x:c r="N702" s="13" t="n">
        <x:v>499</x:v>
      </x:c>
      <x:c r="O702" s="13" t="n">
        <x:v>17</x:v>
      </x:c>
      <x:c r="P702" s="4" t="str">
        <x:v>수집결과 내 집계</x:v>
      </x:c>
      <x:c r="Q702" s="15" t="n">
        <x:v>46269.344491793985</x:v>
      </x:c>
      <x:c r="R702" s="15" t="n">
        <x:v>46269.3555324537</x:v>
      </x:c>
      <x:c r="S702" s="4" t="str">
        <x:v>https://naver.github.io/searchad-apidoc/</x:v>
      </x:c>
      <x:c r="T702" s="4" t="str">
        <x:v>https://developers.naver.com/docs/serviceapi/search/blog/blog.md</x:v>
      </x:c>
      <x:c r="U702" s="4" t="str">
        <x:v>2026-08-05~2026-09-03</x:v>
      </x:c>
      <x:c r="V702" s="4" t="str">
        <x:v>옷에 묻은 기름때 제거</x:v>
      </x:c>
    </x:row>
    <x:row r="703" ht="25" customHeight="1">
      <x:c r="A703" s="4" t="str">
        <x:v>K0699</x:v>
      </x:c>
      <x:c r="B703" s="4" t="str">
        <x:v>패션·뷰티</x:v>
      </x:c>
      <x:c r="C703" s="4" t="n">
        <x:v>99</x:v>
      </x:c>
      <x:c r="D703" s="4" t="str">
        <x:v>피부좋아지는습관</x:v>
      </x:c>
      <x:c r="E703" s="4" t="str">
        <x:v>세부 검색어</x:v>
      </x:c>
      <x:c r="F703" s="4" t="n">
        <x:v>20</x:v>
      </x:c>
      <x:c r="G703" s="4" t="n">
        <x:v>130</x:v>
      </x:c>
      <x:c r="H703" s="13" t="n">
        <x:v>20</x:v>
      </x:c>
      <x:c r="I703" s="13" t="n">
        <x:v>20</x:v>
      </x:c>
      <x:c r="J703" s="13" t="n">
        <x:v>130</x:v>
      </x:c>
      <x:c r="K703" s="13" t="n">
        <x:v>130</x:v>
      </x:c>
      <x:c r="L703" s="13" t="n">
        <x:f>H703+J703</x:f>
        <x:v>150</x:v>
      </x:c>
      <x:c r="M703" s="13" t="n">
        <x:f>I703+K703</x:f>
        <x:v>150</x:v>
      </x:c>
      <x:c r="N703" s="13" t="n">
        <x:v>8798</x:v>
      </x:c>
      <x:c r="O703" s="13" t="n">
        <x:v>168</x:v>
      </x:c>
      <x:c r="P703" s="4" t="str">
        <x:v>수집결과 내 집계</x:v>
      </x:c>
      <x:c r="Q703" s="15" t="n">
        <x:v>46269.34449743055</x:v>
      </x:c>
      <x:c r="R703" s="15" t="n">
        <x:v>46269.35554145833</x:v>
      </x:c>
      <x:c r="S703" s="4" t="str">
        <x:v>https://naver.github.io/searchad-apidoc/</x:v>
      </x:c>
      <x:c r="T703" s="4" t="str">
        <x:v>https://developers.naver.com/docs/serviceapi/search/blog/blog.md</x:v>
      </x:c>
      <x:c r="U703" s="4" t="str">
        <x:v>2026-08-05~2026-09-03</x:v>
      </x:c>
      <x:c r="V703" s="4" t="str">
        <x:v>피부 좋아지는 습관</x:v>
      </x:c>
    </x:row>
    <x:row r="704" ht="25" customHeight="1">
      <x:c r="A704" s="4" t="str">
        <x:v>K0700</x:v>
      </x:c>
      <x:c r="B704" s="4" t="str">
        <x:v>패션·뷰티</x:v>
      </x:c>
      <x:c r="C704" s="4" t="n">
        <x:v>100</x:v>
      </x:c>
      <x:c r="D704" s="4" t="str">
        <x:v>모공줄이는방법</x:v>
      </x:c>
      <x:c r="E704" s="4" t="str">
        <x:v>세부 검색어</x:v>
      </x:c>
      <x:c r="F704" s="4" t="n">
        <x:v>60</x:v>
      </x:c>
      <x:c r="G704" s="4" t="n">
        <x:v>60</x:v>
      </x:c>
      <x:c r="H704" s="13" t="n">
        <x:v>60</x:v>
      </x:c>
      <x:c r="I704" s="13" t="n">
        <x:v>60</x:v>
      </x:c>
      <x:c r="J704" s="13" t="n">
        <x:v>60</x:v>
      </x:c>
      <x:c r="K704" s="13" t="n">
        <x:v>60</x:v>
      </x:c>
      <x:c r="L704" s="13" t="n">
        <x:f>H704+J704</x:f>
        <x:v>120</x:v>
      </x:c>
      <x:c r="M704" s="13" t="n">
        <x:f>I704+K704</x:f>
        <x:v>120</x:v>
      </x:c>
      <x:c r="N704" s="13" t="n">
        <x:v>8252</x:v>
      </x:c>
      <x:c r="O704" s="13" t="n">
        <x:v>144</x:v>
      </x:c>
      <x:c r="P704" s="4" t="str">
        <x:v>수집결과 내 집계</x:v>
      </x:c>
      <x:c r="Q704" s="15" t="n">
        <x:v>46269.34449743055</x:v>
      </x:c>
      <x:c r="R704" s="15" t="n">
        <x:v>46269.35554747685</x:v>
      </x:c>
      <x:c r="S704" s="4" t="str">
        <x:v>https://naver.github.io/searchad-apidoc/</x:v>
      </x:c>
      <x:c r="T704" s="4" t="str">
        <x:v>https://developers.naver.com/docs/serviceapi/search/blog/blog.md</x:v>
      </x:c>
      <x:c r="U704" s="4" t="str">
        <x:v>2026-08-05~2026-09-03</x:v>
      </x:c>
      <x:c r="V704" s="4" t="str">
        <x:v>모공 줄이는 방법</x:v>
      </x:c>
    </x:row>
    <x:row r="705" ht="25" customHeight="1">
      <x:c r="A705" s="4" t="str">
        <x:v>K0701</x:v>
      </x:c>
      <x:c r="B705" s="4" t="str">
        <x:v>스포츠</x:v>
      </x:c>
      <x:c r="C705" s="4" t="n">
        <x:v>1</x:v>
      </x:c>
      <x:c r="D705" s="4" t="str">
        <x:v>고관절스트레칭</x:v>
      </x:c>
      <x:c r="E705" s="4" t="str">
        <x:v>세부 검색어</x:v>
      </x:c>
      <x:c r="F705" s="4" t="n">
        <x:v>1170</x:v>
      </x:c>
      <x:c r="G705" s="4" t="n">
        <x:v>9930</x:v>
      </x:c>
      <x:c r="H705" s="13" t="n">
        <x:v>1170</x:v>
      </x:c>
      <x:c r="I705" s="13" t="n">
        <x:v>1170</x:v>
      </x:c>
      <x:c r="J705" s="13" t="n">
        <x:v>9930</x:v>
      </x:c>
      <x:c r="K705" s="13" t="n">
        <x:v>9930</x:v>
      </x:c>
      <x:c r="L705" s="13" t="n">
        <x:f>H705+J705</x:f>
        <x:v>11100</x:v>
      </x:c>
      <x:c r="M705" s="13" t="n">
        <x:f>I705+K705</x:f>
        <x:v>11100</x:v>
      </x:c>
      <x:c r="N705" s="13" t="n">
        <x:v>23553</x:v>
      </x:c>
      <x:c r="O705" s="13" t="n">
        <x:v>590</x:v>
      </x:c>
      <x:c r="P705" s="4" t="str">
        <x:v>수집결과 내 집계</x:v>
      </x:c>
      <x:c r="Q705" s="15" t="n">
        <x:v>46269.34455028935</x:v>
      </x:c>
      <x:c r="R705" s="15" t="n">
        <x:v>46269.35557327546</x:v>
      </x:c>
      <x:c r="S705" s="4" t="str">
        <x:v>https://naver.github.io/searchad-apidoc/</x:v>
      </x:c>
      <x:c r="T705" s="4" t="str">
        <x:v>https://developers.naver.com/docs/serviceapi/search/blog/blog.md</x:v>
      </x:c>
      <x:c r="U705" s="4" t="str">
        <x:v>2026-08-05~2026-09-03</x:v>
      </x:c>
      <x:c r="V705" s="4" t="str"/>
    </x:row>
    <x:row r="706" ht="25" customHeight="1">
      <x:c r="A706" s="4" t="str">
        <x:v>K0702</x:v>
      </x:c>
      <x:c r="B706" s="4" t="str">
        <x:v>스포츠</x:v>
      </x:c>
      <x:c r="C706" s="4" t="n">
        <x:v>2</x:v>
      </x:c>
      <x:c r="D706" s="4" t="str">
        <x:v>스쿼트자세</x:v>
      </x:c>
      <x:c r="E706" s="4" t="str">
        <x:v>세부 검색어</x:v>
      </x:c>
      <x:c r="F706" s="4" t="n">
        <x:v>1120</x:v>
      </x:c>
      <x:c r="G706" s="4" t="n">
        <x:v>7240</x:v>
      </x:c>
      <x:c r="H706" s="13" t="n">
        <x:v>1120</x:v>
      </x:c>
      <x:c r="I706" s="13" t="n">
        <x:v>1120</x:v>
      </x:c>
      <x:c r="J706" s="13" t="n">
        <x:v>7240</x:v>
      </x:c>
      <x:c r="K706" s="13" t="n">
        <x:v>7240</x:v>
      </x:c>
      <x:c r="L706" s="13" t="n">
        <x:f>H706+J706</x:f>
        <x:v>8360</x:v>
      </x:c>
      <x:c r="M706" s="13" t="n">
        <x:f>I706+K706</x:f>
        <x:v>8360</x:v>
      </x:c>
      <x:c r="N706" s="13" t="n">
        <x:v>46373</x:v>
      </x:c>
      <x:c r="O706" s="13" t="n">
        <x:v>991</x:v>
      </x:c>
      <x:c r="P706" s="4" t="str">
        <x:v>이상(하한)</x:v>
      </x:c>
      <x:c r="Q706" s="15" t="n">
        <x:v>46269.344545127315</x:v>
      </x:c>
      <x:c r="R706" s="15" t="n">
        <x:v>46269.355605474535</x:v>
      </x:c>
      <x:c r="S706" s="4" t="str">
        <x:v>https://naver.github.io/searchad-apidoc/</x:v>
      </x:c>
      <x:c r="T706" s="4" t="str">
        <x:v>https://developers.naver.com/docs/serviceapi/search/blog/blog.md</x:v>
      </x:c>
      <x:c r="U706" s="4" t="str">
        <x:v>2026-08-05~2026-09-03</x:v>
      </x:c>
      <x:c r="V706" s="4" t="str"/>
    </x:row>
    <x:row r="707" ht="25" customHeight="1">
      <x:c r="A707" s="4" t="str">
        <x:v>K0703</x:v>
      </x:c>
      <x:c r="B707" s="4" t="str">
        <x:v>스포츠</x:v>
      </x:c>
      <x:c r="C707" s="4" t="n">
        <x:v>3</x:v>
      </x:c>
      <x:c r="D707" s="4" t="str">
        <x:v>골프그립잡는법</x:v>
      </x:c>
      <x:c r="E707" s="4" t="str">
        <x:v>세부 검색어</x:v>
      </x:c>
      <x:c r="F707" s="4" t="n">
        <x:v>880</x:v>
      </x:c>
      <x:c r="G707" s="4" t="n">
        <x:v>5820</x:v>
      </x:c>
      <x:c r="H707" s="13" t="n">
        <x:v>880</x:v>
      </x:c>
      <x:c r="I707" s="13" t="n">
        <x:v>880</x:v>
      </x:c>
      <x:c r="J707" s="13" t="n">
        <x:v>5820</x:v>
      </x:c>
      <x:c r="K707" s="13" t="n">
        <x:v>5820</x:v>
      </x:c>
      <x:c r="L707" s="13" t="n">
        <x:f>H707+J707</x:f>
        <x:v>6700</x:v>
      </x:c>
      <x:c r="M707" s="13" t="n">
        <x:f>I707+K707</x:f>
        <x:v>6700</x:v>
      </x:c>
      <x:c r="N707" s="13" t="n">
        <x:v>2476</x:v>
      </x:c>
      <x:c r="O707" s="13" t="n">
        <x:v>58</x:v>
      </x:c>
      <x:c r="P707" s="4" t="str">
        <x:v>수집결과 내 집계</x:v>
      </x:c>
      <x:c r="Q707" s="15" t="n">
        <x:v>46269.34667189815</x:v>
      </x:c>
      <x:c r="R707" s="15" t="n">
        <x:v>46269.35557798611</x:v>
      </x:c>
      <x:c r="S707" s="4" t="str">
        <x:v>https://naver.github.io/searchad-apidoc/</x:v>
      </x:c>
      <x:c r="T707" s="4" t="str">
        <x:v>https://developers.naver.com/docs/serviceapi/search/blog/blog.md</x:v>
      </x:c>
      <x:c r="U707" s="4" t="str">
        <x:v>2026-08-05~2026-09-03</x:v>
      </x:c>
      <x:c r="V707" s="4" t="str">
        <x:v>골프 그립 잡는법</x:v>
      </x:c>
    </x:row>
    <x:row r="708" ht="25" customHeight="1">
      <x:c r="A708" s="4" t="str">
        <x:v>K0704</x:v>
      </x:c>
      <x:c r="B708" s="4" t="str">
        <x:v>스포츠</x:v>
      </x:c>
      <x:c r="C708" s="4" t="n">
        <x:v>4</x:v>
      </x:c>
      <x:c r="D708" s="4" t="str">
        <x:v>근력운동종류</x:v>
      </x:c>
      <x:c r="E708" s="4" t="str">
        <x:v>세부 검색어</x:v>
      </x:c>
      <x:c r="F708" s="4" t="n">
        <x:v>620</x:v>
      </x:c>
      <x:c r="G708" s="4" t="n">
        <x:v>6060</x:v>
      </x:c>
      <x:c r="H708" s="13" t="n">
        <x:v>620</x:v>
      </x:c>
      <x:c r="I708" s="13" t="n">
        <x:v>620</x:v>
      </x:c>
      <x:c r="J708" s="13" t="n">
        <x:v>6060</x:v>
      </x:c>
      <x:c r="K708" s="13" t="n">
        <x:v>6060</x:v>
      </x:c>
      <x:c r="L708" s="13" t="n">
        <x:f>H708+J708</x:f>
        <x:v>6680</x:v>
      </x:c>
      <x:c r="M708" s="13" t="n">
        <x:f>I708+K708</x:f>
        <x:v>6680</x:v>
      </x:c>
      <x:c r="N708" s="13" t="n">
        <x:v>4961</x:v>
      </x:c>
      <x:c r="O708" s="13" t="n">
        <x:v>138</x:v>
      </x:c>
      <x:c r="P708" s="4" t="str">
        <x:v>수집결과 내 집계</x:v>
      </x:c>
      <x:c r="Q708" s="15" t="n">
        <x:v>46269.344545127315</x:v>
      </x:c>
      <x:c r="R708" s="15" t="n">
        <x:v>46269.35558679398</x:v>
      </x:c>
      <x:c r="S708" s="4" t="str">
        <x:v>https://naver.github.io/searchad-apidoc/</x:v>
      </x:c>
      <x:c r="T708" s="4" t="str">
        <x:v>https://developers.naver.com/docs/serviceapi/search/blog/blog.md</x:v>
      </x:c>
      <x:c r="U708" s="4" t="str">
        <x:v>2026-08-05~2026-09-03</x:v>
      </x:c>
      <x:c r="V708" s="4" t="str"/>
    </x:row>
    <x:row r="709" ht="25" customHeight="1">
      <x:c r="A709" s="4" t="str">
        <x:v>K0705</x:v>
      </x:c>
      <x:c r="B709" s="4" t="str">
        <x:v>스포츠</x:v>
      </x:c>
      <x:c r="C709" s="4" t="n">
        <x:v>5</x:v>
      </x:c>
      <x:c r="D709" s="4" t="str">
        <x:v>달리기칼로리</x:v>
      </x:c>
      <x:c r="E709" s="4" t="str">
        <x:v>세부 검색어</x:v>
      </x:c>
      <x:c r="F709" s="4" t="n">
        <x:v>510</x:v>
      </x:c>
      <x:c r="G709" s="4" t="n">
        <x:v>6090</x:v>
      </x:c>
      <x:c r="H709" s="13" t="n">
        <x:v>510</x:v>
      </x:c>
      <x:c r="I709" s="13" t="n">
        <x:v>510</x:v>
      </x:c>
      <x:c r="J709" s="13" t="n">
        <x:v>6090</x:v>
      </x:c>
      <x:c r="K709" s="13" t="n">
        <x:v>6090</x:v>
      </x:c>
      <x:c r="L709" s="13" t="n">
        <x:f>H709+J709</x:f>
        <x:v>6600</x:v>
      </x:c>
      <x:c r="M709" s="13" t="n">
        <x:f>I709+K709</x:f>
        <x:v>6600</x:v>
      </x:c>
      <x:c r="N709" s="13" t="n">
        <x:v>5650</x:v>
      </x:c>
      <x:c r="O709" s="13" t="n">
        <x:v>86</x:v>
      </x:c>
      <x:c r="P709" s="4" t="str">
        <x:v>수집결과 내 집계</x:v>
      </x:c>
      <x:c r="Q709" s="15" t="n">
        <x:v>46269.34671653935</x:v>
      </x:c>
      <x:c r="R709" s="15" t="n">
        <x:v>46269.35559170139</x:v>
      </x:c>
      <x:c r="S709" s="4" t="str">
        <x:v>https://naver.github.io/searchad-apidoc/</x:v>
      </x:c>
      <x:c r="T709" s="4" t="str">
        <x:v>https://developers.naver.com/docs/serviceapi/search/blog/blog.md</x:v>
      </x:c>
      <x:c r="U709" s="4" t="str">
        <x:v>2026-08-05~2026-09-03</x:v>
      </x:c>
      <x:c r="V709" s="4" t="str"/>
    </x:row>
    <x:row r="710" ht="25" customHeight="1">
      <x:c r="A710" s="4" t="str">
        <x:v>K0706</x:v>
      </x:c>
      <x:c r="B710" s="4" t="str">
        <x:v>스포츠</x:v>
      </x:c>
      <x:c r="C710" s="4" t="n">
        <x:v>6</x:v>
      </x:c>
      <x:c r="D710" s="4" t="str">
        <x:v>골프그립교체</x:v>
      </x:c>
      <x:c r="E710" s="4" t="str">
        <x:v>세부 검색어</x:v>
      </x:c>
      <x:c r="F710" s="4" t="n">
        <x:v>870</x:v>
      </x:c>
      <x:c r="G710" s="4" t="n">
        <x:v>5120</x:v>
      </x:c>
      <x:c r="H710" s="13" t="n">
        <x:v>870</x:v>
      </x:c>
      <x:c r="I710" s="13" t="n">
        <x:v>870</x:v>
      </x:c>
      <x:c r="J710" s="13" t="n">
        <x:v>5120</x:v>
      </x:c>
      <x:c r="K710" s="13" t="n">
        <x:v>5120</x:v>
      </x:c>
      <x:c r="L710" s="13" t="n">
        <x:f>H710+J710</x:f>
        <x:v>5990</x:v>
      </x:c>
      <x:c r="M710" s="13" t="n">
        <x:f>I710+K710</x:f>
        <x:v>5990</x:v>
      </x:c>
      <x:c r="N710" s="13" t="n">
        <x:v>24816</x:v>
      </x:c>
      <x:c r="O710" s="13" t="n">
        <x:v>539</x:v>
      </x:c>
      <x:c r="P710" s="4" t="str">
        <x:v>수집결과 내 집계</x:v>
      </x:c>
      <x:c r="Q710" s="15" t="n">
        <x:v>46269.34667791667</x:v>
      </x:c>
      <x:c r="R710" s="15" t="n">
        <x:v>46269.35562380787</x:v>
      </x:c>
      <x:c r="S710" s="4" t="str">
        <x:v>https://naver.github.io/searchad-apidoc/</x:v>
      </x:c>
      <x:c r="T710" s="4" t="str">
        <x:v>https://developers.naver.com/docs/serviceapi/search/blog/blog.md</x:v>
      </x:c>
      <x:c r="U710" s="4" t="str">
        <x:v>2026-08-05~2026-09-03</x:v>
      </x:c>
      <x:c r="V710" s="4" t="str"/>
    </x:row>
    <x:row r="711" ht="25" customHeight="1">
      <x:c r="A711" s="4" t="str">
        <x:v>K0707</x:v>
      </x:c>
      <x:c r="B711" s="4" t="str">
        <x:v>스포츠</x:v>
      </x:c>
      <x:c r="C711" s="4" t="n">
        <x:v>7</x:v>
      </x:c>
      <x:c r="D711" s="4" t="str">
        <x:v>근력운동</x:v>
      </x:c>
      <x:c r="E711" s="4" t="str">
        <x:v>확장 주제어</x:v>
      </x:c>
      <x:c r="F711" s="4" t="n">
        <x:v>870</x:v>
      </x:c>
      <x:c r="G711" s="4" t="n">
        <x:v>4760</x:v>
      </x:c>
      <x:c r="H711" s="13" t="n">
        <x:v>870</x:v>
      </x:c>
      <x:c r="I711" s="13" t="n">
        <x:v>870</x:v>
      </x:c>
      <x:c r="J711" s="13" t="n">
        <x:v>4760</x:v>
      </x:c>
      <x:c r="K711" s="13" t="n">
        <x:v>4760</x:v>
      </x:c>
      <x:c r="L711" s="13" t="n">
        <x:f>H711+J711</x:f>
        <x:v>5630</x:v>
      </x:c>
      <x:c r="M711" s="13" t="n">
        <x:f>I711+K711</x:f>
        <x:v>5630</x:v>
      </x:c>
      <x:c r="N711" s="13" t="n">
        <x:v>607764</x:v>
      </x:c>
      <x:c r="O711" s="13" t="n">
        <x:v>868</x:v>
      </x:c>
      <x:c r="P711" s="4" t="str">
        <x:v>이상(하한)</x:v>
      </x:c>
      <x:c r="Q711" s="15" t="n">
        <x:v>46269.35018458333</x:v>
      </x:c>
      <x:c r="R711" s="15" t="n">
        <x:v>46269.35567844907</x:v>
      </x:c>
      <x:c r="S711" s="4" t="str">
        <x:v>https://naver.github.io/searchad-apidoc/</x:v>
      </x:c>
      <x:c r="T711" s="4" t="str">
        <x:v>https://developers.naver.com/docs/serviceapi/search/blog/blog.md</x:v>
      </x:c>
      <x:c r="U711" s="4" t="str">
        <x:v>2026-08-05~2026-09-03</x:v>
      </x:c>
      <x:c r="V711" s="4" t="str"/>
    </x:row>
    <x:row r="712" ht="25" customHeight="1">
      <x:c r="A712" s="4" t="str">
        <x:v>K0708</x:v>
      </x:c>
      <x:c r="B712" s="4" t="str">
        <x:v>스포츠</x:v>
      </x:c>
      <x:c r="C712" s="4" t="n">
        <x:v>8</x:v>
      </x:c>
      <x:c r="D712" s="4" t="str">
        <x:v>러닝케이던스뜻</x:v>
      </x:c>
      <x:c r="E712" s="4" t="str">
        <x:v>세부 검색어</x:v>
      </x:c>
      <x:c r="F712" s="4" t="n">
        <x:v>680</x:v>
      </x:c>
      <x:c r="G712" s="4" t="n">
        <x:v>4640</x:v>
      </x:c>
      <x:c r="H712" s="13" t="n">
        <x:v>680</x:v>
      </x:c>
      <x:c r="I712" s="13" t="n">
        <x:v>680</x:v>
      </x:c>
      <x:c r="J712" s="13" t="n">
        <x:v>4640</x:v>
      </x:c>
      <x:c r="K712" s="13" t="n">
        <x:v>4640</x:v>
      </x:c>
      <x:c r="L712" s="13" t="n">
        <x:f>H712+J712</x:f>
        <x:v>5320</x:v>
      </x:c>
      <x:c r="M712" s="13" t="n">
        <x:f>I712+K712</x:f>
        <x:v>5320</x:v>
      </x:c>
      <x:c r="N712" s="13" t="n">
        <x:v>170</x:v>
      </x:c>
      <x:c r="O712" s="13" t="n">
        <x:v>9</x:v>
      </x:c>
      <x:c r="P712" s="4" t="str">
        <x:v>수집결과 내 집계</x:v>
      </x:c>
      <x:c r="Q712" s="15" t="n">
        <x:v>46269.34669625</x:v>
      </x:c>
      <x:c r="R712" s="15" t="n">
        <x:v>46269.35562861111</x:v>
      </x:c>
      <x:c r="S712" s="4" t="str">
        <x:v>https://naver.github.io/searchad-apidoc/</x:v>
      </x:c>
      <x:c r="T712" s="4" t="str">
        <x:v>https://developers.naver.com/docs/serviceapi/search/blog/blog.md</x:v>
      </x:c>
      <x:c r="U712" s="4" t="str">
        <x:v>2026-08-05~2026-09-03</x:v>
      </x:c>
      <x:c r="V712" s="4" t="str"/>
    </x:row>
    <x:row r="713" ht="25" customHeight="1">
      <x:c r="A713" s="4" t="str">
        <x:v>K0709</x:v>
      </x:c>
      <x:c r="B713" s="4" t="str">
        <x:v>스포츠</x:v>
      </x:c>
      <x:c r="C713" s="4" t="n">
        <x:v>9</x:v>
      </x:c>
      <x:c r="D713" s="4" t="str">
        <x:v>수영칼로리</x:v>
      </x:c>
      <x:c r="E713" s="4" t="str">
        <x:v>세부 검색어</x:v>
      </x:c>
      <x:c r="F713" s="4" t="n">
        <x:v>710</x:v>
      </x:c>
      <x:c r="G713" s="4" t="n">
        <x:v>4210</x:v>
      </x:c>
      <x:c r="H713" s="13" t="n">
        <x:v>710</x:v>
      </x:c>
      <x:c r="I713" s="13" t="n">
        <x:v>710</x:v>
      </x:c>
      <x:c r="J713" s="13" t="n">
        <x:v>4210</x:v>
      </x:c>
      <x:c r="K713" s="13" t="n">
        <x:v>4210</x:v>
      </x:c>
      <x:c r="L713" s="13" t="n">
        <x:f>H713+J713</x:f>
        <x:v>4920</x:v>
      </x:c>
      <x:c r="M713" s="13" t="n">
        <x:f>I713+K713</x:f>
        <x:v>4920</x:v>
      </x:c>
      <x:c r="N713" s="13" t="n">
        <x:v>5741</x:v>
      </x:c>
      <x:c r="O713" s="13" t="n">
        <x:v>63</x:v>
      </x:c>
      <x:c r="P713" s="4" t="str">
        <x:v>수집결과 내 집계</x:v>
      </x:c>
      <x:c r="Q713" s="15" t="n">
        <x:v>46269.35020421296</x:v>
      </x:c>
      <x:c r="R713" s="15" t="n">
        <x:v>46269.355633680556</x:v>
      </x:c>
      <x:c r="S713" s="4" t="str">
        <x:v>https://naver.github.io/searchad-apidoc/</x:v>
      </x:c>
      <x:c r="T713" s="4" t="str">
        <x:v>https://developers.naver.com/docs/serviceapi/search/blog/blog.md</x:v>
      </x:c>
      <x:c r="U713" s="4" t="str">
        <x:v>2026-08-05~2026-09-03</x:v>
      </x:c>
      <x:c r="V713" s="4" t="str"/>
    </x:row>
    <x:row r="714" ht="25" customHeight="1">
      <x:c r="A714" s="4" t="str">
        <x:v>K0710</x:v>
      </x:c>
      <x:c r="B714" s="4" t="str">
        <x:v>스포츠</x:v>
      </x:c>
      <x:c r="C714" s="4" t="n">
        <x:v>10</x:v>
      </x:c>
      <x:c r="D714" s="4" t="str">
        <x:v>유산소운동</x:v>
      </x:c>
      <x:c r="E714" s="4" t="str">
        <x:v>확장 주제어</x:v>
      </x:c>
      <x:c r="F714" s="4" t="n">
        <x:v>760</x:v>
      </x:c>
      <x:c r="G714" s="4" t="n">
        <x:v>4150</x:v>
      </x:c>
      <x:c r="H714" s="13" t="n">
        <x:v>760</x:v>
      </x:c>
      <x:c r="I714" s="13" t="n">
        <x:v>760</x:v>
      </x:c>
      <x:c r="J714" s="13" t="n">
        <x:v>4150</x:v>
      </x:c>
      <x:c r="K714" s="13" t="n">
        <x:v>4150</x:v>
      </x:c>
      <x:c r="L714" s="13" t="n">
        <x:f>H714+J714</x:f>
        <x:v>4910</x:v>
      </x:c>
      <x:c r="M714" s="13" t="n">
        <x:f>I714+K714</x:f>
        <x:v>4910</x:v>
      </x:c>
      <x:c r="N714" s="13" t="n">
        <x:v>503100</x:v>
      </x:c>
      <x:c r="O714" s="13" t="n">
        <x:v>904</x:v>
      </x:c>
      <x:c r="P714" s="4" t="str">
        <x:v>이상(하한)</x:v>
      </x:c>
      <x:c r="Q714" s="15" t="n">
        <x:v>46269.35018458333</x:v>
      </x:c>
      <x:c r="R714" s="15" t="n">
        <x:v>46269.355702939814</x:v>
      </x:c>
      <x:c r="S714" s="4" t="str">
        <x:v>https://naver.github.io/searchad-apidoc/</x:v>
      </x:c>
      <x:c r="T714" s="4" t="str">
        <x:v>https://developers.naver.com/docs/serviceapi/search/blog/blog.md</x:v>
      </x:c>
      <x:c r="U714" s="4" t="str">
        <x:v>2026-08-05~2026-09-03</x:v>
      </x:c>
      <x:c r="V714" s="4" t="str"/>
    </x:row>
    <x:row r="715" ht="25" customHeight="1">
      <x:c r="A715" s="4" t="str">
        <x:v>K0711</x:v>
      </x:c>
      <x:c r="B715" s="4" t="str">
        <x:v>스포츠</x:v>
      </x:c>
      <x:c r="C715" s="4" t="n">
        <x:v>11</x:v>
      </x:c>
      <x:c r="D715" s="4" t="str">
        <x:v>요가자세</x:v>
      </x:c>
      <x:c r="E715" s="4" t="str">
        <x:v>세부 검색어</x:v>
      </x:c>
      <x:c r="F715" s="4" t="n">
        <x:v>730</x:v>
      </x:c>
      <x:c r="G715" s="4" t="n">
        <x:v>4140</x:v>
      </x:c>
      <x:c r="H715" s="13" t="n">
        <x:v>730</x:v>
      </x:c>
      <x:c r="I715" s="13" t="n">
        <x:v>730</x:v>
      </x:c>
      <x:c r="J715" s="13" t="n">
        <x:v>4140</x:v>
      </x:c>
      <x:c r="K715" s="13" t="n">
        <x:v>4140</x:v>
      </x:c>
      <x:c r="L715" s="13" t="n">
        <x:f>H715+J715</x:f>
        <x:v>4870</x:v>
      </x:c>
      <x:c r="M715" s="13" t="n">
        <x:f>I715+K715</x:f>
        <x:v>4870</x:v>
      </x:c>
      <x:c r="N715" s="13" t="n">
        <x:v>131631</x:v>
      </x:c>
      <x:c r="O715" s="13" t="n">
        <x:v>983</x:v>
      </x:c>
      <x:c r="P715" s="4" t="str">
        <x:v>이상(하한)</x:v>
      </x:c>
      <x:c r="Q715" s="15" t="n">
        <x:v>46269.35022119213</x:v>
      </x:c>
      <x:c r="R715" s="15" t="n">
        <x:v>46269.3557021875</x:v>
      </x:c>
      <x:c r="S715" s="4" t="str">
        <x:v>https://naver.github.io/searchad-apidoc/</x:v>
      </x:c>
      <x:c r="T715" s="4" t="str">
        <x:v>https://developers.naver.com/docs/serviceapi/search/blog/blog.md</x:v>
      </x:c>
      <x:c r="U715" s="4" t="str">
        <x:v>2026-08-05~2026-09-03</x:v>
      </x:c>
      <x:c r="V715" s="4" t="str"/>
    </x:row>
    <x:row r="716" ht="25" customHeight="1">
      <x:c r="A716" s="4" t="str">
        <x:v>K0712</x:v>
      </x:c>
      <x:c r="B716" s="4" t="str">
        <x:v>스포츠</x:v>
      </x:c>
      <x:c r="C716" s="4" t="n">
        <x:v>12</x:v>
      </x:c>
      <x:c r="D716" s="4" t="str">
        <x:v>자전거칼로리</x:v>
      </x:c>
      <x:c r="E716" s="4" t="str">
        <x:v>세부 검색어</x:v>
      </x:c>
      <x:c r="F716" s="4" t="n">
        <x:v>280</x:v>
      </x:c>
      <x:c r="G716" s="4" t="n">
        <x:v>4580</x:v>
      </x:c>
      <x:c r="H716" s="13" t="n">
        <x:v>280</x:v>
      </x:c>
      <x:c r="I716" s="13" t="n">
        <x:v>280</x:v>
      </x:c>
      <x:c r="J716" s="13" t="n">
        <x:v>4580</x:v>
      </x:c>
      <x:c r="K716" s="13" t="n">
        <x:v>4580</x:v>
      </x:c>
      <x:c r="L716" s="13" t="n">
        <x:f>H716+J716</x:f>
        <x:v>4860</x:v>
      </x:c>
      <x:c r="M716" s="13" t="n">
        <x:f>I716+K716</x:f>
        <x:v>4860</x:v>
      </x:c>
      <x:c r="N716" s="13" t="n">
        <x:v>9224</x:v>
      </x:c>
      <x:c r="O716" s="13" t="n">
        <x:v>352</x:v>
      </x:c>
      <x:c r="P716" s="4" t="str">
        <x:v>수집결과 내 집계</x:v>
      </x:c>
      <x:c r="Q716" s="15" t="n">
        <x:v>46269.35019942129</x:v>
      </x:c>
      <x:c r="R716" s="15" t="n">
        <x:v>46269.3556965625</x:v>
      </x:c>
      <x:c r="S716" s="4" t="str">
        <x:v>https://naver.github.io/searchad-apidoc/</x:v>
      </x:c>
      <x:c r="T716" s="4" t="str">
        <x:v>https://developers.naver.com/docs/serviceapi/search/blog/blog.md</x:v>
      </x:c>
      <x:c r="U716" s="4" t="str">
        <x:v>2026-08-05~2026-09-03</x:v>
      </x:c>
      <x:c r="V716" s="4" t="str"/>
    </x:row>
    <x:row r="717" ht="25" customHeight="1">
      <x:c r="A717" s="4" t="str">
        <x:v>K0713</x:v>
      </x:c>
      <x:c r="B717" s="4" t="str">
        <x:v>스포츠</x:v>
      </x:c>
      <x:c r="C717" s="4" t="n">
        <x:v>13</x:v>
      </x:c>
      <x:c r="D717" s="4" t="str">
        <x:v>유산소운동종류</x:v>
      </x:c>
      <x:c r="E717" s="4" t="str">
        <x:v>세부 검색어</x:v>
      </x:c>
      <x:c r="F717" s="4" t="n">
        <x:v>450</x:v>
      </x:c>
      <x:c r="G717" s="4" t="n">
        <x:v>4060</x:v>
      </x:c>
      <x:c r="H717" s="13" t="n">
        <x:v>450</x:v>
      </x:c>
      <x:c r="I717" s="13" t="n">
        <x:v>450</x:v>
      </x:c>
      <x:c r="J717" s="13" t="n">
        <x:v>4060</x:v>
      </x:c>
      <x:c r="K717" s="13" t="n">
        <x:v>4060</x:v>
      </x:c>
      <x:c r="L717" s="13" t="n">
        <x:f>H717+J717</x:f>
        <x:v>4510</x:v>
      </x:c>
      <x:c r="M717" s="13" t="n">
        <x:f>I717+K717</x:f>
        <x:v>4510</x:v>
      </x:c>
      <x:c r="N717" s="13" t="n">
        <x:v>6983</x:v>
      </x:c>
      <x:c r="O717" s="13" t="n">
        <x:v>102</x:v>
      </x:c>
      <x:c r="P717" s="4" t="str">
        <x:v>수집결과 내 집계</x:v>
      </x:c>
      <x:c r="Q717" s="15" t="n">
        <x:v>46269.35018458333</x:v>
      </x:c>
      <x:c r="R717" s="15" t="n">
        <x:v>46269.35570690972</x:v>
      </x:c>
      <x:c r="S717" s="4" t="str">
        <x:v>https://naver.github.io/searchad-apidoc/</x:v>
      </x:c>
      <x:c r="T717" s="4" t="str">
        <x:v>https://developers.naver.com/docs/serviceapi/search/blog/blog.md</x:v>
      </x:c>
      <x:c r="U717" s="4" t="str">
        <x:v>2026-08-05~2026-09-03</x:v>
      </x:c>
      <x:c r="V717" s="4" t="str"/>
    </x:row>
    <x:row r="718" ht="25" customHeight="1">
      <x:c r="A718" s="4" t="str">
        <x:v>K0714</x:v>
      </x:c>
      <x:c r="B718" s="4" t="str">
        <x:v>스포츠</x:v>
      </x:c>
      <x:c r="C718" s="4" t="n">
        <x:v>14</x:v>
      </x:c>
      <x:c r="D718" s="4" t="str">
        <x:v>필라테스가격</x:v>
      </x:c>
      <x:c r="E718" s="4" t="str">
        <x:v>세부 검색어</x:v>
      </x:c>
      <x:c r="F718" s="4" t="n">
        <x:v>410</x:v>
      </x:c>
      <x:c r="G718" s="4" t="n">
        <x:v>3900</x:v>
      </x:c>
      <x:c r="H718" s="13" t="n">
        <x:v>410</x:v>
      </x:c>
      <x:c r="I718" s="13" t="n">
        <x:v>410</x:v>
      </x:c>
      <x:c r="J718" s="13" t="n">
        <x:v>3900</x:v>
      </x:c>
      <x:c r="K718" s="13" t="n">
        <x:v>3900</x:v>
      </x:c>
      <x:c r="L718" s="13" t="n">
        <x:f>H718+J718</x:f>
        <x:v>4310</x:v>
      </x:c>
      <x:c r="M718" s="13" t="n">
        <x:f>I718+K718</x:f>
        <x:v>4310</x:v>
      </x:c>
      <x:c r="N718" s="13" t="n">
        <x:v>89034</x:v>
      </x:c>
      <x:c r="O718" s="13" t="n">
        <x:v>996</x:v>
      </x:c>
      <x:c r="P718" s="4" t="str">
        <x:v>이상(하한)</x:v>
      </x:c>
      <x:c r="Q718" s="15" t="n">
        <x:v>46269.35022119213</x:v>
      </x:c>
      <x:c r="R718" s="15" t="n">
        <x:v>46269.3557669213</x:v>
      </x:c>
      <x:c r="S718" s="4" t="str">
        <x:v>https://naver.github.io/searchad-apidoc/</x:v>
      </x:c>
      <x:c r="T718" s="4" t="str">
        <x:v>https://developers.naver.com/docs/serviceapi/search/blog/blog.md</x:v>
      </x:c>
      <x:c r="U718" s="4" t="str">
        <x:v>2026-08-05~2026-09-03</x:v>
      </x:c>
      <x:c r="V718" s="4" t="str"/>
    </x:row>
    <x:row r="719" ht="25" customHeight="1">
      <x:c r="A719" s="4" t="str">
        <x:v>K0715</x:v>
      </x:c>
      <x:c r="B719" s="4" t="str">
        <x:v>스포츠</x:v>
      </x:c>
      <x:c r="C719" s="4" t="n">
        <x:v>15</x:v>
      </x:c>
      <x:c r="D719" s="4" t="str">
        <x:v>근육통푸는법</x:v>
      </x:c>
      <x:c r="E719" s="4" t="str">
        <x:v>세부 검색어</x:v>
      </x:c>
      <x:c r="F719" s="4" t="n">
        <x:v>380</x:v>
      </x:c>
      <x:c r="G719" s="4" t="n">
        <x:v>3890</x:v>
      </x:c>
      <x:c r="H719" s="13" t="n">
        <x:v>380</x:v>
      </x:c>
      <x:c r="I719" s="13" t="n">
        <x:v>380</x:v>
      </x:c>
      <x:c r="J719" s="13" t="n">
        <x:v>3890</x:v>
      </x:c>
      <x:c r="K719" s="13" t="n">
        <x:v>3890</x:v>
      </x:c>
      <x:c r="L719" s="13" t="n">
        <x:f>H719+J719</x:f>
        <x:v>4270</x:v>
      </x:c>
      <x:c r="M719" s="13" t="n">
        <x:f>I719+K719</x:f>
        <x:v>4270</x:v>
      </x:c>
      <x:c r="N719" s="13" t="n">
        <x:v>4576</x:v>
      </x:c>
      <x:c r="O719" s="13" t="n">
        <x:v>50</x:v>
      </x:c>
      <x:c r="P719" s="4" t="str">
        <x:v>수집결과 내 집계</x:v>
      </x:c>
      <x:c r="Q719" s="15" t="n">
        <x:v>46269.344545127315</x:v>
      </x:c>
      <x:c r="R719" s="15" t="n">
        <x:v>46269.355707916664</x:v>
      </x:c>
      <x:c r="S719" s="4" t="str">
        <x:v>https://naver.github.io/searchad-apidoc/</x:v>
      </x:c>
      <x:c r="T719" s="4" t="str">
        <x:v>https://developers.naver.com/docs/serviceapi/search/blog/blog.md</x:v>
      </x:c>
      <x:c r="U719" s="4" t="str">
        <x:v>2026-08-05~2026-09-03</x:v>
      </x:c>
      <x:c r="V719" s="4" t="str"/>
    </x:row>
    <x:row r="720" ht="25" customHeight="1">
      <x:c r="A720" s="4" t="str">
        <x:v>K0716</x:v>
      </x:c>
      <x:c r="B720" s="4" t="str">
        <x:v>스포츠</x:v>
      </x:c>
      <x:c r="C720" s="4" t="n">
        <x:v>16</x:v>
      </x:c>
      <x:c r="D720" s="4" t="str">
        <x:v>하체근력운동</x:v>
      </x:c>
      <x:c r="E720" s="4" t="str">
        <x:v>세부 검색어</x:v>
      </x:c>
      <x:c r="F720" s="4" t="n">
        <x:v>470</x:v>
      </x:c>
      <x:c r="G720" s="4" t="n">
        <x:v>3530</x:v>
      </x:c>
      <x:c r="H720" s="13" t="n">
        <x:v>470</x:v>
      </x:c>
      <x:c r="I720" s="13" t="n">
        <x:v>470</x:v>
      </x:c>
      <x:c r="J720" s="13" t="n">
        <x:v>3530</x:v>
      </x:c>
      <x:c r="K720" s="13" t="n">
        <x:v>3530</x:v>
      </x:c>
      <x:c r="L720" s="13" t="n">
        <x:f>H720+J720</x:f>
        <x:v>4000</x:v>
      </x:c>
      <x:c r="M720" s="13" t="n">
        <x:f>I720+K720</x:f>
        <x:v>4000</x:v>
      </x:c>
      <x:c r="N720" s="13" t="n">
        <x:v>31495</x:v>
      </x:c>
      <x:c r="O720" s="13" t="n">
        <x:v>988</x:v>
      </x:c>
      <x:c r="P720" s="4" t="str">
        <x:v>이상(하한)</x:v>
      </x:c>
      <x:c r="Q720" s="15" t="n">
        <x:v>46269.35018458333</x:v>
      </x:c>
      <x:c r="R720" s="15" t="n">
        <x:v>46269.355764618056</x:v>
      </x:c>
      <x:c r="S720" s="4" t="str">
        <x:v>https://naver.github.io/searchad-apidoc/</x:v>
      </x:c>
      <x:c r="T720" s="4" t="str">
        <x:v>https://developers.naver.com/docs/serviceapi/search/blog/blog.md</x:v>
      </x:c>
      <x:c r="U720" s="4" t="str">
        <x:v>2026-08-05~2026-09-03</x:v>
      </x:c>
      <x:c r="V720" s="4" t="str"/>
    </x:row>
    <x:row r="721" ht="25" customHeight="1">
      <x:c r="A721" s="4" t="str">
        <x:v>K0717</x:v>
      </x:c>
      <x:c r="B721" s="4" t="str">
        <x:v>스포츠</x:v>
      </x:c>
      <x:c r="C721" s="4" t="n">
        <x:v>17</x:v>
      </x:c>
      <x:c r="D721" s="4" t="str">
        <x:v>햄스트링스트레칭</x:v>
      </x:c>
      <x:c r="E721" s="4" t="str">
        <x:v>세부 검색어</x:v>
      </x:c>
      <x:c r="F721" s="4" t="n">
        <x:v>610</x:v>
      </x:c>
      <x:c r="G721" s="4" t="n">
        <x:v>3300</x:v>
      </x:c>
      <x:c r="H721" s="13" t="n">
        <x:v>610</x:v>
      </x:c>
      <x:c r="I721" s="13" t="n">
        <x:v>610</x:v>
      </x:c>
      <x:c r="J721" s="13" t="n">
        <x:v>3300</x:v>
      </x:c>
      <x:c r="K721" s="13" t="n">
        <x:v>3300</x:v>
      </x:c>
      <x:c r="L721" s="13" t="n">
        <x:f>H721+J721</x:f>
        <x:v>3910</x:v>
      </x:c>
      <x:c r="M721" s="13" t="n">
        <x:f>I721+K721</x:f>
        <x:v>3910</x:v>
      </x:c>
      <x:c r="N721" s="13" t="n">
        <x:v>11916</x:v>
      </x:c>
      <x:c r="O721" s="13" t="n">
        <x:v>232</x:v>
      </x:c>
      <x:c r="P721" s="4" t="str">
        <x:v>수집결과 내 집계</x:v>
      </x:c>
      <x:c r="Q721" s="15" t="n">
        <x:v>46269.344545127315</x:v>
      </x:c>
      <x:c r="R721" s="15" t="n">
        <x:v>46269.35572208333</x:v>
      </x:c>
      <x:c r="S721" s="4" t="str">
        <x:v>https://naver.github.io/searchad-apidoc/</x:v>
      </x:c>
      <x:c r="T721" s="4" t="str">
        <x:v>https://developers.naver.com/docs/serviceapi/search/blog/blog.md</x:v>
      </x:c>
      <x:c r="U721" s="4" t="str">
        <x:v>2026-08-05~2026-09-03</x:v>
      </x:c>
      <x:c r="V721" s="4" t="str"/>
    </x:row>
    <x:row r="722" ht="25" customHeight="1">
      <x:c r="A722" s="4" t="str">
        <x:v>K0718</x:v>
      </x:c>
      <x:c r="B722" s="4" t="str">
        <x:v>스포츠</x:v>
      </x:c>
      <x:c r="C722" s="4" t="n">
        <x:v>18</x:v>
      </x:c>
      <x:c r="D722" s="4" t="str">
        <x:v>스크린골프가격</x:v>
      </x:c>
      <x:c r="E722" s="4" t="str">
        <x:v>세부 검색어</x:v>
      </x:c>
      <x:c r="F722" s="4" t="n">
        <x:v>490</x:v>
      </x:c>
      <x:c r="G722" s="4" t="n">
        <x:v>3400</x:v>
      </x:c>
      <x:c r="H722" s="13" t="n">
        <x:v>490</x:v>
      </x:c>
      <x:c r="I722" s="13" t="n">
        <x:v>490</x:v>
      </x:c>
      <x:c r="J722" s="13" t="n">
        <x:v>3400</x:v>
      </x:c>
      <x:c r="K722" s="13" t="n">
        <x:v>3400</x:v>
      </x:c>
      <x:c r="L722" s="13" t="n">
        <x:f>H722+J722</x:f>
        <x:v>3890</x:v>
      </x:c>
      <x:c r="M722" s="13" t="n">
        <x:f>I722+K722</x:f>
        <x:v>3890</x:v>
      </x:c>
      <x:c r="N722" s="13" t="n">
        <x:v>20543</x:v>
      </x:c>
      <x:c r="O722" s="13" t="n">
        <x:v>232</x:v>
      </x:c>
      <x:c r="P722" s="4" t="str">
        <x:v>수집결과 내 집계</x:v>
      </x:c>
      <x:c r="Q722" s="15" t="n">
        <x:v>46269.344540046295</x:v>
      </x:c>
      <x:c r="R722" s="15" t="n">
        <x:v>46269.35573686343</x:v>
      </x:c>
      <x:c r="S722" s="4" t="str">
        <x:v>https://naver.github.io/searchad-apidoc/</x:v>
      </x:c>
      <x:c r="T722" s="4" t="str">
        <x:v>https://developers.naver.com/docs/serviceapi/search/blog/blog.md</x:v>
      </x:c>
      <x:c r="U722" s="4" t="str">
        <x:v>2026-08-05~2026-09-03</x:v>
      </x:c>
      <x:c r="V722" s="4" t="str"/>
    </x:row>
    <x:row r="723" ht="25" customHeight="1">
      <x:c r="A723" s="4" t="str">
        <x:v>K0719</x:v>
      </x:c>
      <x:c r="B723" s="4" t="str">
        <x:v>스포츠</x:v>
      </x:c>
      <x:c r="C723" s="4" t="n">
        <x:v>19</x:v>
      </x:c>
      <x:c r="D723" s="4" t="str">
        <x:v>러닝페이스</x:v>
      </x:c>
      <x:c r="E723" s="4" t="str">
        <x:v>세부 검색어</x:v>
      </x:c>
      <x:c r="F723" s="4" t="n">
        <x:v>490</x:v>
      </x:c>
      <x:c r="G723" s="4" t="n">
        <x:v>2980</x:v>
      </x:c>
      <x:c r="H723" s="13" t="n">
        <x:v>490</x:v>
      </x:c>
      <x:c r="I723" s="13" t="n">
        <x:v>490</x:v>
      </x:c>
      <x:c r="J723" s="13" t="n">
        <x:v>2980</x:v>
      </x:c>
      <x:c r="K723" s="13" t="n">
        <x:v>2980</x:v>
      </x:c>
      <x:c r="L723" s="13" t="n">
        <x:f>H723+J723</x:f>
        <x:v>3470</x:v>
      </x:c>
      <x:c r="M723" s="13" t="n">
        <x:f>I723+K723</x:f>
        <x:v>3470</x:v>
      </x:c>
      <x:c r="N723" s="13" t="n">
        <x:v>44413</x:v>
      </x:c>
      <x:c r="O723" s="13" t="n">
        <x:v>979</x:v>
      </x:c>
      <x:c r="P723" s="4" t="str">
        <x:v>이상(하한)</x:v>
      </x:c>
      <x:c r="Q723" s="15" t="n">
        <x:v>46269.344540046295</x:v>
      </x:c>
      <x:c r="R723" s="15" t="n">
        <x:v>46269.355795625</x:v>
      </x:c>
      <x:c r="S723" s="4" t="str">
        <x:v>https://naver.github.io/searchad-apidoc/</x:v>
      </x:c>
      <x:c r="T723" s="4" t="str">
        <x:v>https://developers.naver.com/docs/serviceapi/search/blog/blog.md</x:v>
      </x:c>
      <x:c r="U723" s="4" t="str">
        <x:v>2026-08-05~2026-09-03</x:v>
      </x:c>
      <x:c r="V723" s="4" t="str"/>
    </x:row>
    <x:row r="724" ht="25" customHeight="1">
      <x:c r="A724" s="4" t="str">
        <x:v>K0720</x:v>
      </x:c>
      <x:c r="B724" s="4" t="str">
        <x:v>스포츠</x:v>
      </x:c>
      <x:c r="C724" s="4" t="n">
        <x:v>20</x:v>
      </x:c>
      <x:c r="D724" s="4" t="str">
        <x:v>플랭크효과</x:v>
      </x:c>
      <x:c r="E724" s="4" t="str">
        <x:v>세부 검색어</x:v>
      </x:c>
      <x:c r="F724" s="4" t="n">
        <x:v>350</x:v>
      </x:c>
      <x:c r="G724" s="4" t="n">
        <x:v>2990</x:v>
      </x:c>
      <x:c r="H724" s="13" t="n">
        <x:v>350</x:v>
      </x:c>
      <x:c r="I724" s="13" t="n">
        <x:v>350</x:v>
      </x:c>
      <x:c r="J724" s="13" t="n">
        <x:v>2990</x:v>
      </x:c>
      <x:c r="K724" s="13" t="n">
        <x:v>2990</x:v>
      </x:c>
      <x:c r="L724" s="13" t="n">
        <x:f>H724+J724</x:f>
        <x:v>3340</x:v>
      </x:c>
      <x:c r="M724" s="13" t="n">
        <x:f>I724+K724</x:f>
        <x:v>3340</x:v>
      </x:c>
      <x:c r="N724" s="13" t="n">
        <x:v>6701</x:v>
      </x:c>
      <x:c r="O724" s="13" t="n">
        <x:v>106</x:v>
      </x:c>
      <x:c r="P724" s="4" t="str">
        <x:v>수집결과 내 집계</x:v>
      </x:c>
      <x:c r="Q724" s="15" t="n">
        <x:v>46269.34455028935</x:v>
      </x:c>
      <x:c r="R724" s="15" t="n">
        <x:v>46269.355773738425</x:v>
      </x:c>
      <x:c r="S724" s="4" t="str">
        <x:v>https://naver.github.io/searchad-apidoc/</x:v>
      </x:c>
      <x:c r="T724" s="4" t="str">
        <x:v>https://developers.naver.com/docs/serviceapi/search/blog/blog.md</x:v>
      </x:c>
      <x:c r="U724" s="4" t="str">
        <x:v>2026-08-05~2026-09-03</x:v>
      </x:c>
      <x:c r="V724" s="4" t="str"/>
    </x:row>
    <x:row r="725" ht="25" customHeight="1">
      <x:c r="A725" s="4" t="str">
        <x:v>K0721</x:v>
      </x:c>
      <x:c r="B725" s="4" t="str">
        <x:v>스포츠</x:v>
      </x:c>
      <x:c r="C725" s="4" t="n">
        <x:v>21</x:v>
      </x:c>
      <x:c r="D725" s="4" t="str">
        <x:v>실내자전거효과</x:v>
      </x:c>
      <x:c r="E725" s="4" t="str">
        <x:v>세부 검색어</x:v>
      </x:c>
      <x:c r="F725" s="4" t="n">
        <x:v>290</x:v>
      </x:c>
      <x:c r="G725" s="4" t="n">
        <x:v>2930</x:v>
      </x:c>
      <x:c r="H725" s="13" t="n">
        <x:v>290</x:v>
      </x:c>
      <x:c r="I725" s="13" t="n">
        <x:v>290</x:v>
      </x:c>
      <x:c r="J725" s="13" t="n">
        <x:v>2930</x:v>
      </x:c>
      <x:c r="K725" s="13" t="n">
        <x:v>2930</x:v>
      </x:c>
      <x:c r="L725" s="13" t="n">
        <x:f>H725+J725</x:f>
        <x:v>3220</x:v>
      </x:c>
      <x:c r="M725" s="13" t="n">
        <x:f>I725+K725</x:f>
        <x:v>3220</x:v>
      </x:c>
      <x:c r="N725" s="13" t="n">
        <x:v>5818</x:v>
      </x:c>
      <x:c r="O725" s="13" t="n">
        <x:v>315</x:v>
      </x:c>
      <x:c r="P725" s="4" t="str">
        <x:v>수집결과 내 집계</x:v>
      </x:c>
      <x:c r="Q725" s="15" t="n">
        <x:v>46269.35019942129</x:v>
      </x:c>
      <x:c r="R725" s="15" t="n">
        <x:v>46269.355784988424</x:v>
      </x:c>
      <x:c r="S725" s="4" t="str">
        <x:v>https://naver.github.io/searchad-apidoc/</x:v>
      </x:c>
      <x:c r="T725" s="4" t="str">
        <x:v>https://developers.naver.com/docs/serviceapi/search/blog/blog.md</x:v>
      </x:c>
      <x:c r="U725" s="4" t="str">
        <x:v>2026-08-05~2026-09-03</x:v>
      </x:c>
      <x:c r="V725" s="4" t="str"/>
    </x:row>
    <x:row r="726" ht="25" customHeight="1">
      <x:c r="A726" s="4" t="str">
        <x:v>K0722</x:v>
      </x:c>
      <x:c r="B726" s="4" t="str">
        <x:v>스포츠</x:v>
      </x:c>
      <x:c r="C726" s="4" t="n">
        <x:v>22</x:v>
      </x:c>
      <x:c r="D726" s="4" t="str">
        <x:v>맨몸운동</x:v>
      </x:c>
      <x:c r="E726" s="4" t="str">
        <x:v>확장 주제어</x:v>
      </x:c>
      <x:c r="F726" s="4" t="n">
        <x:v>660</x:v>
      </x:c>
      <x:c r="G726" s="4" t="n">
        <x:v>2440</x:v>
      </x:c>
      <x:c r="H726" s="13" t="n">
        <x:v>660</x:v>
      </x:c>
      <x:c r="I726" s="13" t="n">
        <x:v>660</x:v>
      </x:c>
      <x:c r="J726" s="13" t="n">
        <x:v>2440</x:v>
      </x:c>
      <x:c r="K726" s="13" t="n">
        <x:v>2440</x:v>
      </x:c>
      <x:c r="L726" s="13" t="n">
        <x:f>H726+J726</x:f>
        <x:v>3100</x:v>
      </x:c>
      <x:c r="M726" s="13" t="n">
        <x:f>I726+K726</x:f>
        <x:v>3100</x:v>
      </x:c>
      <x:c r="N726" s="13" t="n">
        <x:v>87373</x:v>
      </x:c>
      <x:c r="O726" s="13" t="n">
        <x:v>983</x:v>
      </x:c>
      <x:c r="P726" s="4" t="str">
        <x:v>이상(하한)</x:v>
      </x:c>
      <x:c r="Q726" s="15" t="n">
        <x:v>46269.344545127315</x:v>
      </x:c>
      <x:c r="R726" s="15" t="n">
        <x:v>46269.35583826389</x:v>
      </x:c>
      <x:c r="S726" s="4" t="str">
        <x:v>https://naver.github.io/searchad-apidoc/</x:v>
      </x:c>
      <x:c r="T726" s="4" t="str">
        <x:v>https://developers.naver.com/docs/serviceapi/search/blog/blog.md</x:v>
      </x:c>
      <x:c r="U726" s="4" t="str">
        <x:v>2026-08-05~2026-09-03</x:v>
      </x:c>
      <x:c r="V726" s="4" t="str"/>
    </x:row>
    <x:row r="727" ht="25" customHeight="1">
      <x:c r="A727" s="4" t="str">
        <x:v>K0723</x:v>
      </x:c>
      <x:c r="B727" s="4" t="str">
        <x:v>스포츠</x:v>
      </x:c>
      <x:c r="C727" s="4" t="n">
        <x:v>23</x:v>
      </x:c>
      <x:c r="D727" s="4" t="str">
        <x:v>종아리스트레칭</x:v>
      </x:c>
      <x:c r="E727" s="4" t="str">
        <x:v>세부 검색어</x:v>
      </x:c>
      <x:c r="F727" s="4" t="n">
        <x:v>420</x:v>
      </x:c>
      <x:c r="G727" s="4" t="n">
        <x:v>2480</x:v>
      </x:c>
      <x:c r="H727" s="13" t="n">
        <x:v>420</x:v>
      </x:c>
      <x:c r="I727" s="13" t="n">
        <x:v>420</x:v>
      </x:c>
      <x:c r="J727" s="13" t="n">
        <x:v>2480</x:v>
      </x:c>
      <x:c r="K727" s="13" t="n">
        <x:v>2480</x:v>
      </x:c>
      <x:c r="L727" s="13" t="n">
        <x:f>H727+J727</x:f>
        <x:v>2900</x:v>
      </x:c>
      <x:c r="M727" s="13" t="n">
        <x:f>I727+K727</x:f>
        <x:v>2900</x:v>
      </x:c>
      <x:c r="N727" s="13" t="n">
        <x:v>31622</x:v>
      </x:c>
      <x:c r="O727" s="13" t="n">
        <x:v>974</x:v>
      </x:c>
      <x:c r="P727" s="4" t="str">
        <x:v>이상(하한)</x:v>
      </x:c>
      <x:c r="Q727" s="15" t="n">
        <x:v>46269.344545127315</x:v>
      </x:c>
      <x:c r="R727" s="15" t="n">
        <x:v>46269.35585768519</x:v>
      </x:c>
      <x:c r="S727" s="4" t="str">
        <x:v>https://naver.github.io/searchad-apidoc/</x:v>
      </x:c>
      <x:c r="T727" s="4" t="str">
        <x:v>https://developers.naver.com/docs/serviceapi/search/blog/blog.md</x:v>
      </x:c>
      <x:c r="U727" s="4" t="str">
        <x:v>2026-08-05~2026-09-03</x:v>
      </x:c>
      <x:c r="V727" s="4" t="str"/>
    </x:row>
    <x:row r="728" ht="25" customHeight="1">
      <x:c r="A728" s="4" t="str">
        <x:v>K0724</x:v>
      </x:c>
      <x:c r="B728" s="4" t="str">
        <x:v>스포츠</x:v>
      </x:c>
      <x:c r="C728" s="4" t="n">
        <x:v>24</x:v>
      </x:c>
      <x:c r="D728" s="4" t="str">
        <x:v>실내자전거운동효과</x:v>
      </x:c>
      <x:c r="E728" s="4" t="str">
        <x:v>세부 검색어</x:v>
      </x:c>
      <x:c r="F728" s="4" t="n">
        <x:v>270</x:v>
      </x:c>
      <x:c r="G728" s="4" t="n">
        <x:v>2480</x:v>
      </x:c>
      <x:c r="H728" s="13" t="n">
        <x:v>270</x:v>
      </x:c>
      <x:c r="I728" s="13" t="n">
        <x:v>270</x:v>
      </x:c>
      <x:c r="J728" s="13" t="n">
        <x:v>2480</x:v>
      </x:c>
      <x:c r="K728" s="13" t="n">
        <x:v>2480</x:v>
      </x:c>
      <x:c r="L728" s="13" t="n">
        <x:f>H728+J728</x:f>
        <x:v>2750</x:v>
      </x:c>
      <x:c r="M728" s="13" t="n">
        <x:f>I728+K728</x:f>
        <x:v>2750</x:v>
      </x:c>
      <x:c r="N728" s="13" t="n">
        <x:v>4359</x:v>
      </x:c>
      <x:c r="O728" s="13" t="n">
        <x:v>213</x:v>
      </x:c>
      <x:c r="P728" s="4" t="str">
        <x:v>수집결과 내 집계</x:v>
      </x:c>
      <x:c r="Q728" s="15" t="n">
        <x:v>46269.35019942129</x:v>
      </x:c>
      <x:c r="R728" s="15" t="n">
        <x:v>46269.35581768519</x:v>
      </x:c>
      <x:c r="S728" s="4" t="str">
        <x:v>https://naver.github.io/searchad-apidoc/</x:v>
      </x:c>
      <x:c r="T728" s="4" t="str">
        <x:v>https://developers.naver.com/docs/serviceapi/search/blog/blog.md</x:v>
      </x:c>
      <x:c r="U728" s="4" t="str">
        <x:v>2026-08-05~2026-09-03</x:v>
      </x:c>
      <x:c r="V728" s="4" t="str"/>
    </x:row>
    <x:row r="729" ht="25" customHeight="1">
      <x:c r="A729" s="4" t="str">
        <x:v>K0725</x:v>
      </x:c>
      <x:c r="B729" s="4" t="str">
        <x:v>스포츠</x:v>
      </x:c>
      <x:c r="C729" s="4" t="n">
        <x:v>25</x:v>
      </x:c>
      <x:c r="D729" s="4" t="str">
        <x:v>가슴운동</x:v>
      </x:c>
      <x:c r="E729" s="4" t="str">
        <x:v>확장 주제어</x:v>
      </x:c>
      <x:c r="F729" s="4" t="n">
        <x:v>560</x:v>
      </x:c>
      <x:c r="G729" s="4" t="n">
        <x:v>2120</x:v>
      </x:c>
      <x:c r="H729" s="13" t="n">
        <x:v>560</x:v>
      </x:c>
      <x:c r="I729" s="13" t="n">
        <x:v>560</x:v>
      </x:c>
      <x:c r="J729" s="13" t="n">
        <x:v>2120</x:v>
      </x:c>
      <x:c r="K729" s="13" t="n">
        <x:v>2120</x:v>
      </x:c>
      <x:c r="L729" s="13" t="n">
        <x:f>H729+J729</x:f>
        <x:v>2680</x:v>
      </x:c>
      <x:c r="M729" s="13" t="n">
        <x:f>I729+K729</x:f>
        <x:v>2680</x:v>
      </x:c>
      <x:c r="N729" s="13" t="n">
        <x:v>239501</x:v>
      </x:c>
      <x:c r="O729" s="13" t="n">
        <x:v>973</x:v>
      </x:c>
      <x:c r="P729" s="4" t="str">
        <x:v>이상(하한)</x:v>
      </x:c>
      <x:c r="Q729" s="15" t="n">
        <x:v>46269.344545127315</x:v>
      </x:c>
      <x:c r="R729" s="15" t="n">
        <x:v>46269.35589236111</x:v>
      </x:c>
      <x:c r="S729" s="4" t="str">
        <x:v>https://naver.github.io/searchad-apidoc/</x:v>
      </x:c>
      <x:c r="T729" s="4" t="str">
        <x:v>https://developers.naver.com/docs/serviceapi/search/blog/blog.md</x:v>
      </x:c>
      <x:c r="U729" s="4" t="str">
        <x:v>2026-08-05~2026-09-03</x:v>
      </x:c>
      <x:c r="V729" s="4" t="str"/>
    </x:row>
    <x:row r="730" ht="25" customHeight="1">
      <x:c r="A730" s="4" t="str">
        <x:v>K0726</x:v>
      </x:c>
      <x:c r="B730" s="4" t="str">
        <x:v>스포츠</x:v>
      </x:c>
      <x:c r="C730" s="4" t="n">
        <x:v>26</x:v>
      </x:c>
      <x:c r="D730" s="4" t="str">
        <x:v>하체운동</x:v>
      </x:c>
      <x:c r="E730" s="4" t="str">
        <x:v>확장 주제어</x:v>
      </x:c>
      <x:c r="F730" s="4" t="n">
        <x:v>620</x:v>
      </x:c>
      <x:c r="G730" s="4" t="n">
        <x:v>2050</x:v>
      </x:c>
      <x:c r="H730" s="13" t="n">
        <x:v>620</x:v>
      </x:c>
      <x:c r="I730" s="13" t="n">
        <x:v>620</x:v>
      </x:c>
      <x:c r="J730" s="13" t="n">
        <x:v>2050</x:v>
      </x:c>
      <x:c r="K730" s="13" t="n">
        <x:v>2050</x:v>
      </x:c>
      <x:c r="L730" s="13" t="n">
        <x:f>H730+J730</x:f>
        <x:v>2670</x:v>
      </x:c>
      <x:c r="M730" s="13" t="n">
        <x:f>I730+K730</x:f>
        <x:v>2670</x:v>
      </x:c>
      <x:c r="N730" s="13" t="n">
        <x:v>403024</x:v>
      </x:c>
      <x:c r="O730" s="13" t="n">
        <x:v>915</x:v>
      </x:c>
      <x:c r="P730" s="4" t="str">
        <x:v>이상(하한)</x:v>
      </x:c>
      <x:c r="Q730" s="15" t="n">
        <x:v>46269.35018458333</x:v>
      </x:c>
      <x:c r="R730" s="15" t="n">
        <x:v>46269.355914976855</x:v>
      </x:c>
      <x:c r="S730" s="4" t="str">
        <x:v>https://naver.github.io/searchad-apidoc/</x:v>
      </x:c>
      <x:c r="T730" s="4" t="str">
        <x:v>https://developers.naver.com/docs/serviceapi/search/blog/blog.md</x:v>
      </x:c>
      <x:c r="U730" s="4" t="str">
        <x:v>2026-08-05~2026-09-03</x:v>
      </x:c>
      <x:c r="V730" s="4" t="str"/>
    </x:row>
    <x:row r="731" ht="25" customHeight="1">
      <x:c r="A731" s="4" t="str">
        <x:v>K0727</x:v>
      </x:c>
      <x:c r="B731" s="4" t="str">
        <x:v>스포츠</x:v>
      </x:c>
      <x:c r="C731" s="4" t="n">
        <x:v>27</x:v>
      </x:c>
      <x:c r="D731" s="4" t="str">
        <x:v>어깨스트레칭</x:v>
      </x:c>
      <x:c r="E731" s="4" t="str">
        <x:v>세부 검색어</x:v>
      </x:c>
      <x:c r="F731" s="4" t="n">
        <x:v>580</x:v>
      </x:c>
      <x:c r="G731" s="4" t="n">
        <x:v>1970</x:v>
      </x:c>
      <x:c r="H731" s="13" t="n">
        <x:v>580</x:v>
      </x:c>
      <x:c r="I731" s="13" t="n">
        <x:v>580</x:v>
      </x:c>
      <x:c r="J731" s="13" t="n">
        <x:v>1970</x:v>
      </x:c>
      <x:c r="K731" s="13" t="n">
        <x:v>1970</x:v>
      </x:c>
      <x:c r="L731" s="13" t="n">
        <x:f>H731+J731</x:f>
        <x:v>2550</x:v>
      </x:c>
      <x:c r="M731" s="13" t="n">
        <x:f>I731+K731</x:f>
        <x:v>2550</x:v>
      </x:c>
      <x:c r="N731" s="13" t="n">
        <x:v>149729</x:v>
      </x:c>
      <x:c r="O731" s="13" t="n">
        <x:v>935</x:v>
      </x:c>
      <x:c r="P731" s="4" t="str">
        <x:v>이상(하한)</x:v>
      </x:c>
      <x:c r="Q731" s="15" t="n">
        <x:v>46269.34455028935</x:v>
      </x:c>
      <x:c r="R731" s="15" t="n">
        <x:v>46269.355925578704</x:v>
      </x:c>
      <x:c r="S731" s="4" t="str">
        <x:v>https://naver.github.io/searchad-apidoc/</x:v>
      </x:c>
      <x:c r="T731" s="4" t="str">
        <x:v>https://developers.naver.com/docs/serviceapi/search/blog/blog.md</x:v>
      </x:c>
      <x:c r="U731" s="4" t="str">
        <x:v>2026-08-05~2026-09-03</x:v>
      </x:c>
      <x:c r="V731" s="4" t="str"/>
    </x:row>
    <x:row r="732" ht="25" customHeight="1">
      <x:c r="A732" s="4" t="str">
        <x:v>K0728</x:v>
      </x:c>
      <x:c r="B732" s="4" t="str">
        <x:v>스포츠</x:v>
      </x:c>
      <x:c r="C732" s="4" t="n">
        <x:v>28</x:v>
      </x:c>
      <x:c r="D732" s="4" t="str">
        <x:v>요가효과</x:v>
      </x:c>
      <x:c r="E732" s="4" t="str">
        <x:v>세부 검색어</x:v>
      </x:c>
      <x:c r="F732" s="4" t="n">
        <x:v>370</x:v>
      </x:c>
      <x:c r="G732" s="4" t="n">
        <x:v>2030</x:v>
      </x:c>
      <x:c r="H732" s="13" t="n">
        <x:v>370</x:v>
      </x:c>
      <x:c r="I732" s="13" t="n">
        <x:v>370</x:v>
      </x:c>
      <x:c r="J732" s="13" t="n">
        <x:v>2030</x:v>
      </x:c>
      <x:c r="K732" s="13" t="n">
        <x:v>2030</x:v>
      </x:c>
      <x:c r="L732" s="13" t="n">
        <x:f>H732+J732</x:f>
        <x:v>2400</x:v>
      </x:c>
      <x:c r="M732" s="13" t="n">
        <x:f>I732+K732</x:f>
        <x:v>2400</x:v>
      </x:c>
      <x:c r="N732" s="13" t="n">
        <x:v>64147</x:v>
      </x:c>
      <x:c r="O732" s="13" t="n">
        <x:v>684</x:v>
      </x:c>
      <x:c r="P732" s="4" t="str">
        <x:v>수집결과 내 집계</x:v>
      </x:c>
      <x:c r="Q732" s="15" t="n">
        <x:v>46269.35022119213</x:v>
      </x:c>
      <x:c r="R732" s="15" t="n">
        <x:v>46269.355932465274</x:v>
      </x:c>
      <x:c r="S732" s="4" t="str">
        <x:v>https://naver.github.io/searchad-apidoc/</x:v>
      </x:c>
      <x:c r="T732" s="4" t="str">
        <x:v>https://developers.naver.com/docs/serviceapi/search/blog/blog.md</x:v>
      </x:c>
      <x:c r="U732" s="4" t="str">
        <x:v>2026-08-05~2026-09-03</x:v>
      </x:c>
      <x:c r="V732" s="4" t="str"/>
    </x:row>
    <x:row r="733" ht="25" customHeight="1">
      <x:c r="A733" s="4" t="str">
        <x:v>K0729</x:v>
      </x:c>
      <x:c r="B733" s="4" t="str">
        <x:v>스포츠</x:v>
      </x:c>
      <x:c r="C733" s="4" t="n">
        <x:v>29</x:v>
      </x:c>
      <x:c r="D733" s="4" t="str">
        <x:v>필라테스효과</x:v>
      </x:c>
      <x:c r="E733" s="4" t="str">
        <x:v>세부 검색어</x:v>
      </x:c>
      <x:c r="F733" s="4" t="n">
        <x:v>500</x:v>
      </x:c>
      <x:c r="G733" s="4" t="n">
        <x:v>1860</x:v>
      </x:c>
      <x:c r="H733" s="13" t="n">
        <x:v>500</x:v>
      </x:c>
      <x:c r="I733" s="13" t="n">
        <x:v>500</x:v>
      </x:c>
      <x:c r="J733" s="13" t="n">
        <x:v>1860</x:v>
      </x:c>
      <x:c r="K733" s="13" t="n">
        <x:v>1860</x:v>
      </x:c>
      <x:c r="L733" s="13" t="n">
        <x:f>H733+J733</x:f>
        <x:v>2360</x:v>
      </x:c>
      <x:c r="M733" s="13" t="n">
        <x:f>I733+K733</x:f>
        <x:v>2360</x:v>
      </x:c>
      <x:c r="N733" s="13" t="n">
        <x:v>141138</x:v>
      </x:c>
      <x:c r="O733" s="13" t="n">
        <x:v>981</x:v>
      </x:c>
      <x:c r="P733" s="4" t="str">
        <x:v>이상(하한)</x:v>
      </x:c>
      <x:c r="Q733" s="15" t="n">
        <x:v>46269.35022119213</x:v>
      </x:c>
      <x:c r="R733" s="15" t="n">
        <x:v>46269.355981967594</x:v>
      </x:c>
      <x:c r="S733" s="4" t="str">
        <x:v>https://naver.github.io/searchad-apidoc/</x:v>
      </x:c>
      <x:c r="T733" s="4" t="str">
        <x:v>https://developers.naver.com/docs/serviceapi/search/blog/blog.md</x:v>
      </x:c>
      <x:c r="U733" s="4" t="str">
        <x:v>2026-08-05~2026-09-03</x:v>
      </x:c>
      <x:c r="V733" s="4" t="str"/>
    </x:row>
    <x:row r="734" ht="25" customHeight="1">
      <x:c r="A734" s="4" t="str">
        <x:v>K0730</x:v>
      </x:c>
      <x:c r="B734" s="4" t="str">
        <x:v>스포츠</x:v>
      </x:c>
      <x:c r="C734" s="4" t="n">
        <x:v>30</x:v>
      </x:c>
      <x:c r="D734" s="4" t="str">
        <x:v>드라이버잘치는법</x:v>
      </x:c>
      <x:c r="E734" s="4" t="str">
        <x:v>세부 검색어</x:v>
      </x:c>
      <x:c r="F734" s="4" t="n">
        <x:v>460</x:v>
      </x:c>
      <x:c r="G734" s="4" t="n">
        <x:v>1670</x:v>
      </x:c>
      <x:c r="H734" s="13" t="n">
        <x:v>460</x:v>
      </x:c>
      <x:c r="I734" s="13" t="n">
        <x:v>460</x:v>
      </x:c>
      <x:c r="J734" s="13" t="n">
        <x:v>1670</x:v>
      </x:c>
      <x:c r="K734" s="13" t="n">
        <x:v>1670</x:v>
      </x:c>
      <x:c r="L734" s="13" t="n">
        <x:f>H734+J734</x:f>
        <x:v>2130</x:v>
      </x:c>
      <x:c r="M734" s="13" t="n">
        <x:f>I734+K734</x:f>
        <x:v>2130</x:v>
      </x:c>
      <x:c r="N734" s="13" t="n">
        <x:v>1720</x:v>
      </x:c>
      <x:c r="O734" s="13" t="n">
        <x:v>40</x:v>
      </x:c>
      <x:c r="P734" s="4" t="str">
        <x:v>수집결과 내 집계</x:v>
      </x:c>
      <x:c r="Q734" s="15" t="n">
        <x:v>46269.344540046295</x:v>
      </x:c>
      <x:c r="R734" s="15" t="n">
        <x:v>46269.355930590275</x:v>
      </x:c>
      <x:c r="S734" s="4" t="str">
        <x:v>https://naver.github.io/searchad-apidoc/</x:v>
      </x:c>
      <x:c r="T734" s="4" t="str">
        <x:v>https://developers.naver.com/docs/serviceapi/search/blog/blog.md</x:v>
      </x:c>
      <x:c r="U734" s="4" t="str">
        <x:v>2026-08-05~2026-09-03</x:v>
      </x:c>
      <x:c r="V734" s="4" t="str"/>
    </x:row>
    <x:row r="735" ht="25" customHeight="1">
      <x:c r="A735" s="4" t="str">
        <x:v>K0731</x:v>
      </x:c>
      <x:c r="B735" s="4" t="str">
        <x:v>스포츠</x:v>
      </x:c>
      <x:c r="C735" s="4" t="n">
        <x:v>31</x:v>
      </x:c>
      <x:c r="D735" s="4" t="str">
        <x:v>무산소운동</x:v>
      </x:c>
      <x:c r="E735" s="4" t="str">
        <x:v>확장 주제어</x:v>
      </x:c>
      <x:c r="F735" s="4" t="n">
        <x:v>190</x:v>
      </x:c>
      <x:c r="G735" s="4" t="n">
        <x:v>1870</x:v>
      </x:c>
      <x:c r="H735" s="13" t="n">
        <x:v>190</x:v>
      </x:c>
      <x:c r="I735" s="13" t="n">
        <x:v>190</x:v>
      </x:c>
      <x:c r="J735" s="13" t="n">
        <x:v>1870</x:v>
      </x:c>
      <x:c r="K735" s="13" t="n">
        <x:v>1870</x:v>
      </x:c>
      <x:c r="L735" s="13" t="n">
        <x:f>H735+J735</x:f>
        <x:v>2060</x:v>
      </x:c>
      <x:c r="M735" s="13" t="n">
        <x:f>I735+K735</x:f>
        <x:v>2060</x:v>
      </x:c>
      <x:c r="N735" s="13" t="n">
        <x:v>21443</x:v>
      </x:c>
      <x:c r="O735" s="13" t="n">
        <x:v>303</x:v>
      </x:c>
      <x:c r="P735" s="4" t="str">
        <x:v>수집결과 내 집계</x:v>
      </x:c>
      <x:c r="Q735" s="15" t="n">
        <x:v>46269.35018458333</x:v>
      </x:c>
      <x:c r="R735" s="15" t="n">
        <x:v>46269.35594922454</x:v>
      </x:c>
      <x:c r="S735" s="4" t="str">
        <x:v>https://naver.github.io/searchad-apidoc/</x:v>
      </x:c>
      <x:c r="T735" s="4" t="str">
        <x:v>https://developers.naver.com/docs/serviceapi/search/blog/blog.md</x:v>
      </x:c>
      <x:c r="U735" s="4" t="str">
        <x:v>2026-08-05~2026-09-03</x:v>
      </x:c>
      <x:c r="V735" s="4" t="str"/>
    </x:row>
    <x:row r="736" ht="25" customHeight="1">
      <x:c r="A736" s="4" t="str">
        <x:v>K0732</x:v>
      </x:c>
      <x:c r="B736" s="4" t="str">
        <x:v>스포츠</x:v>
      </x:c>
      <x:c r="C736" s="4" t="n">
        <x:v>32</x:v>
      </x:c>
      <x:c r="D736" s="4" t="str">
        <x:v>골프그립종류</x:v>
      </x:c>
      <x:c r="E736" s="4" t="str">
        <x:v>세부 검색어</x:v>
      </x:c>
      <x:c r="F736" s="4" t="n">
        <x:v>340</x:v>
      </x:c>
      <x:c r="G736" s="4" t="n">
        <x:v>1650</x:v>
      </x:c>
      <x:c r="H736" s="13" t="n">
        <x:v>340</x:v>
      </x:c>
      <x:c r="I736" s="13" t="n">
        <x:v>340</x:v>
      </x:c>
      <x:c r="J736" s="13" t="n">
        <x:v>1650</x:v>
      </x:c>
      <x:c r="K736" s="13" t="n">
        <x:v>1650</x:v>
      </x:c>
      <x:c r="L736" s="13" t="n">
        <x:f>H736+J736</x:f>
        <x:v>1990</x:v>
      </x:c>
      <x:c r="M736" s="13" t="n">
        <x:f>I736+K736</x:f>
        <x:v>1990</x:v>
      </x:c>
      <x:c r="N736" s="13" t="n">
        <x:v>2763</x:v>
      </x:c>
      <x:c r="O736" s="13" t="n">
        <x:v>48</x:v>
      </x:c>
      <x:c r="P736" s="4" t="str">
        <x:v>수집결과 내 집계</x:v>
      </x:c>
      <x:c r="Q736" s="15" t="n">
        <x:v>46269.34667791667</x:v>
      </x:c>
      <x:c r="R736" s="15" t="n">
        <x:v>46269.35593758102</x:v>
      </x:c>
      <x:c r="S736" s="4" t="str">
        <x:v>https://naver.github.io/searchad-apidoc/</x:v>
      </x:c>
      <x:c r="T736" s="4" t="str">
        <x:v>https://developers.naver.com/docs/serviceapi/search/blog/blog.md</x:v>
      </x:c>
      <x:c r="U736" s="4" t="str">
        <x:v>2026-08-05~2026-09-03</x:v>
      </x:c>
      <x:c r="V736" s="4" t="str"/>
    </x:row>
    <x:row r="737" ht="25" customHeight="1">
      <x:c r="A737" s="4" t="str">
        <x:v>K0733</x:v>
      </x:c>
      <x:c r="B737" s="4" t="str">
        <x:v>스포츠</x:v>
      </x:c>
      <x:c r="C737" s="4" t="n">
        <x:v>33</x:v>
      </x:c>
      <x:c r="D737" s="4" t="str">
        <x:v>패시브스트레칭</x:v>
      </x:c>
      <x:c r="E737" s="4" t="str">
        <x:v>세부 검색어</x:v>
      </x:c>
      <x:c r="F737" s="4" t="n">
        <x:v>370</x:v>
      </x:c>
      <x:c r="G737" s="4" t="n">
        <x:v>1500</x:v>
      </x:c>
      <x:c r="H737" s="13" t="n">
        <x:v>370</x:v>
      </x:c>
      <x:c r="I737" s="13" t="n">
        <x:v>370</x:v>
      </x:c>
      <x:c r="J737" s="13" t="n">
        <x:v>1500</x:v>
      </x:c>
      <x:c r="K737" s="13" t="n">
        <x:v>1500</x:v>
      </x:c>
      <x:c r="L737" s="13" t="n">
        <x:f>H737+J737</x:f>
        <x:v>1870</x:v>
      </x:c>
      <x:c r="M737" s="13" t="n">
        <x:f>I737+K737</x:f>
        <x:v>1870</x:v>
      </x:c>
      <x:c r="N737" s="13" t="n">
        <x:v>2702</x:v>
      </x:c>
      <x:c r="O737" s="13" t="n">
        <x:v>156</x:v>
      </x:c>
      <x:c r="P737" s="4" t="str">
        <x:v>수집결과 내 집계</x:v>
      </x:c>
      <x:c r="Q737" s="15" t="n">
        <x:v>46269.344545127315</x:v>
      </x:c>
      <x:c r="R737" s="15" t="n">
        <x:v>46269.355946793985</x:v>
      </x:c>
      <x:c r="S737" s="4" t="str">
        <x:v>https://naver.github.io/searchad-apidoc/</x:v>
      </x:c>
      <x:c r="T737" s="4" t="str">
        <x:v>https://developers.naver.com/docs/serviceapi/search/blog/blog.md</x:v>
      </x:c>
      <x:c r="U737" s="4" t="str">
        <x:v>2026-08-05~2026-09-03</x:v>
      </x:c>
      <x:c r="V737" s="4" t="str"/>
    </x:row>
    <x:row r="738" ht="25" customHeight="1">
      <x:c r="A738" s="4" t="str">
        <x:v>K0734</x:v>
      </x:c>
      <x:c r="B738" s="4" t="str">
        <x:v>스포츠</x:v>
      </x:c>
      <x:c r="C738" s="4" t="n">
        <x:v>34</x:v>
      </x:c>
      <x:c r="D738" s="4" t="str">
        <x:v>러닝무릎통증</x:v>
      </x:c>
      <x:c r="E738" s="4" t="str">
        <x:v>세부 검색어</x:v>
      </x:c>
      <x:c r="F738" s="4" t="n">
        <x:v>350</x:v>
      </x:c>
      <x:c r="G738" s="4" t="n">
        <x:v>1510</x:v>
      </x:c>
      <x:c r="H738" s="13" t="n">
        <x:v>350</x:v>
      </x:c>
      <x:c r="I738" s="13" t="n">
        <x:v>350</x:v>
      </x:c>
      <x:c r="J738" s="13" t="n">
        <x:v>1510</x:v>
      </x:c>
      <x:c r="K738" s="13" t="n">
        <x:v>1510</x:v>
      </x:c>
      <x:c r="L738" s="13" t="n">
        <x:f>H738+J738</x:f>
        <x:v>1860</x:v>
      </x:c>
      <x:c r="M738" s="13" t="n">
        <x:f>I738+K738</x:f>
        <x:v>1860</x:v>
      </x:c>
      <x:c r="N738" s="13" t="n">
        <x:v>11596</x:v>
      </x:c>
      <x:c r="O738" s="13" t="n">
        <x:v>734</x:v>
      </x:c>
      <x:c r="P738" s="4" t="str">
        <x:v>수집결과 내 집계</x:v>
      </x:c>
      <x:c r="Q738" s="15" t="n">
        <x:v>46269.344545127315</x:v>
      </x:c>
      <x:c r="R738" s="15" t="n">
        <x:v>46269.35598702546</x:v>
      </x:c>
      <x:c r="S738" s="4" t="str">
        <x:v>https://naver.github.io/searchad-apidoc/</x:v>
      </x:c>
      <x:c r="T738" s="4" t="str">
        <x:v>https://developers.naver.com/docs/serviceapi/search/blog/blog.md</x:v>
      </x:c>
      <x:c r="U738" s="4" t="str">
        <x:v>2026-08-05~2026-09-03</x:v>
      </x:c>
      <x:c r="V738" s="4" t="str"/>
    </x:row>
    <x:row r="739" ht="25" customHeight="1">
      <x:c r="A739" s="4" t="str">
        <x:v>K0735</x:v>
      </x:c>
      <x:c r="B739" s="4" t="str">
        <x:v>스포츠</x:v>
      </x:c>
      <x:c r="C739" s="4" t="n">
        <x:v>35</x:v>
      </x:c>
      <x:c r="D739" s="4" t="str">
        <x:v>족저근막염스트레칭</x:v>
      </x:c>
      <x:c r="E739" s="4" t="str">
        <x:v>세부 검색어</x:v>
      </x:c>
      <x:c r="F739" s="4" t="n">
        <x:v>400</x:v>
      </x:c>
      <x:c r="G739" s="4" t="n">
        <x:v>1450</x:v>
      </x:c>
      <x:c r="H739" s="13" t="n">
        <x:v>400</x:v>
      </x:c>
      <x:c r="I739" s="13" t="n">
        <x:v>400</x:v>
      </x:c>
      <x:c r="J739" s="13" t="n">
        <x:v>1450</x:v>
      </x:c>
      <x:c r="K739" s="13" t="n">
        <x:v>1450</x:v>
      </x:c>
      <x:c r="L739" s="13" t="n">
        <x:f>H739+J739</x:f>
        <x:v>1850</x:v>
      </x:c>
      <x:c r="M739" s="13" t="n">
        <x:f>I739+K739</x:f>
        <x:v>1850</x:v>
      </x:c>
      <x:c r="N739" s="13" t="n">
        <x:v>6796</x:v>
      </x:c>
      <x:c r="O739" s="13" t="n">
        <x:v>265</x:v>
      </x:c>
      <x:c r="P739" s="4" t="str">
        <x:v>수집결과 내 집계</x:v>
      </x:c>
      <x:c r="Q739" s="15" t="n">
        <x:v>46269.344545127315</x:v>
      </x:c>
      <x:c r="R739" s="15" t="n">
        <x:v>46269.355962581016</x:v>
      </x:c>
      <x:c r="S739" s="4" t="str">
        <x:v>https://naver.github.io/searchad-apidoc/</x:v>
      </x:c>
      <x:c r="T739" s="4" t="str">
        <x:v>https://developers.naver.com/docs/serviceapi/search/blog/blog.md</x:v>
      </x:c>
      <x:c r="U739" s="4" t="str">
        <x:v>2026-08-05~2026-09-03</x:v>
      </x:c>
      <x:c r="V739" s="4" t="str"/>
    </x:row>
    <x:row r="740" ht="25" customHeight="1">
      <x:c r="A740" s="4" t="str">
        <x:v>K0736</x:v>
      </x:c>
      <x:c r="B740" s="4" t="str">
        <x:v>스포츠</x:v>
      </x:c>
      <x:c r="C740" s="4" t="n">
        <x:v>36</x:v>
      </x:c>
      <x:c r="D740" s="4" t="str">
        <x:v>헬스장가격</x:v>
      </x:c>
      <x:c r="E740" s="4" t="str">
        <x:v>세부 검색어</x:v>
      </x:c>
      <x:c r="F740" s="4" t="n">
        <x:v>210</x:v>
      </x:c>
      <x:c r="G740" s="4" t="n">
        <x:v>1530</x:v>
      </x:c>
      <x:c r="H740" s="13" t="n">
        <x:v>210</x:v>
      </x:c>
      <x:c r="I740" s="13" t="n">
        <x:v>210</x:v>
      </x:c>
      <x:c r="J740" s="13" t="n">
        <x:v>1530</x:v>
      </x:c>
      <x:c r="K740" s="13" t="n">
        <x:v>1530</x:v>
      </x:c>
      <x:c r="L740" s="13" t="n">
        <x:f>H740+J740</x:f>
        <x:v>1740</x:v>
      </x:c>
      <x:c r="M740" s="13" t="n">
        <x:f>I740+K740</x:f>
        <x:v>1740</x:v>
      </x:c>
      <x:c r="N740" s="13" t="n">
        <x:v>177401</x:v>
      </x:c>
      <x:c r="O740" s="13" t="n">
        <x:v>981</x:v>
      </x:c>
      <x:c r="P740" s="4" t="str">
        <x:v>이상(하한)</x:v>
      </x:c>
      <x:c r="Q740" s="15" t="n">
        <x:v>46269.35018458333</x:v>
      </x:c>
      <x:c r="R740" s="15" t="n">
        <x:v>46269.35603108796</x:v>
      </x:c>
      <x:c r="S740" s="4" t="str">
        <x:v>https://naver.github.io/searchad-apidoc/</x:v>
      </x:c>
      <x:c r="T740" s="4" t="str">
        <x:v>https://developers.naver.com/docs/serviceapi/search/blog/blog.md</x:v>
      </x:c>
      <x:c r="U740" s="4" t="str">
        <x:v>2026-08-05~2026-09-03</x:v>
      </x:c>
      <x:c r="V740" s="4" t="str"/>
    </x:row>
    <x:row r="741" ht="25" customHeight="1">
      <x:c r="A741" s="4" t="str">
        <x:v>K0737</x:v>
      </x:c>
      <x:c r="B741" s="4" t="str">
        <x:v>스포츠</x:v>
      </x:c>
      <x:c r="C741" s="4" t="n">
        <x:v>37</x:v>
      </x:c>
      <x:c r="D741" s="4" t="str">
        <x:v>등운동루틴</x:v>
      </x:c>
      <x:c r="E741" s="4" t="str">
        <x:v>세부 검색어</x:v>
      </x:c>
      <x:c r="F741" s="4" t="n">
        <x:v>390</x:v>
      </x:c>
      <x:c r="G741" s="4" t="n">
        <x:v>1240</x:v>
      </x:c>
      <x:c r="H741" s="13" t="n">
        <x:v>390</x:v>
      </x:c>
      <x:c r="I741" s="13" t="n">
        <x:v>390</x:v>
      </x:c>
      <x:c r="J741" s="13" t="n">
        <x:v>1240</x:v>
      </x:c>
      <x:c r="K741" s="13" t="n">
        <x:v>1240</x:v>
      </x:c>
      <x:c r="L741" s="13" t="n">
        <x:f>H741+J741</x:f>
        <x:v>1630</x:v>
      </x:c>
      <x:c r="M741" s="13" t="n">
        <x:f>I741+K741</x:f>
        <x:v>1630</x:v>
      </x:c>
      <x:c r="N741" s="13" t="n">
        <x:v>32896</x:v>
      </x:c>
      <x:c r="O741" s="13" t="n">
        <x:v>642</x:v>
      </x:c>
      <x:c r="P741" s="4" t="str">
        <x:v>수집결과 내 집계</x:v>
      </x:c>
      <x:c r="Q741" s="15" t="n">
        <x:v>46269.350194479164</x:v>
      </x:c>
      <x:c r="R741" s="15" t="n">
        <x:v>46269.35601935185</x:v>
      </x:c>
      <x:c r="S741" s="4" t="str">
        <x:v>https://naver.github.io/searchad-apidoc/</x:v>
      </x:c>
      <x:c r="T741" s="4" t="str">
        <x:v>https://developers.naver.com/docs/serviceapi/search/blog/blog.md</x:v>
      </x:c>
      <x:c r="U741" s="4" t="str">
        <x:v>2026-08-05~2026-09-03</x:v>
      </x:c>
      <x:c r="V741" s="4" t="str"/>
    </x:row>
    <x:row r="742" ht="25" customHeight="1">
      <x:c r="A742" s="4" t="str">
        <x:v>K0738</x:v>
      </x:c>
      <x:c r="B742" s="4" t="str">
        <x:v>스포츠</x:v>
      </x:c>
      <x:c r="C742" s="4" t="n">
        <x:v>38</x:v>
      </x:c>
      <x:c r="D742" s="4" t="str">
        <x:v>달리기효과</x:v>
      </x:c>
      <x:c r="E742" s="4" t="str">
        <x:v>세부 검색어</x:v>
      </x:c>
      <x:c r="F742" s="4" t="n">
        <x:v>230</x:v>
      </x:c>
      <x:c r="G742" s="4" t="n">
        <x:v>1280</x:v>
      </x:c>
      <x:c r="H742" s="13" t="n">
        <x:v>230</x:v>
      </x:c>
      <x:c r="I742" s="13" t="n">
        <x:v>230</x:v>
      </x:c>
      <x:c r="J742" s="13" t="n">
        <x:v>1280</x:v>
      </x:c>
      <x:c r="K742" s="13" t="n">
        <x:v>1280</x:v>
      </x:c>
      <x:c r="L742" s="13" t="n">
        <x:f>H742+J742</x:f>
        <x:v>1510</x:v>
      </x:c>
      <x:c r="M742" s="13" t="n">
        <x:f>I742+K742</x:f>
        <x:v>1510</x:v>
      </x:c>
      <x:c r="N742" s="13" t="n">
        <x:v>17442</x:v>
      </x:c>
      <x:c r="O742" s="13" t="n">
        <x:v>305</x:v>
      </x:c>
      <x:c r="P742" s="4" t="str">
        <x:v>수집결과 내 집계</x:v>
      </x:c>
      <x:c r="Q742" s="15" t="n">
        <x:v>46269.34671653935</x:v>
      </x:c>
      <x:c r="R742" s="15" t="n">
        <x:v>46269.35600690972</x:v>
      </x:c>
      <x:c r="S742" s="4" t="str">
        <x:v>https://naver.github.io/searchad-apidoc/</x:v>
      </x:c>
      <x:c r="T742" s="4" t="str">
        <x:v>https://developers.naver.com/docs/serviceapi/search/blog/blog.md</x:v>
      </x:c>
      <x:c r="U742" s="4" t="str">
        <x:v>2026-08-05~2026-09-03</x:v>
      </x:c>
      <x:c r="V742" s="4" t="str"/>
    </x:row>
    <x:row r="743" ht="25" customHeight="1">
      <x:c r="A743" s="4" t="str">
        <x:v>K0739</x:v>
      </x:c>
      <x:c r="B743" s="4" t="str">
        <x:v>스포츠</x:v>
      </x:c>
      <x:c r="C743" s="4" t="n">
        <x:v>39</x:v>
      </x:c>
      <x:c r="D743" s="4" t="str">
        <x:v>수영효과</x:v>
      </x:c>
      <x:c r="E743" s="4" t="str">
        <x:v>세부 검색어</x:v>
      </x:c>
      <x:c r="F743" s="4" t="n">
        <x:v>250</x:v>
      </x:c>
      <x:c r="G743" s="4" t="n">
        <x:v>1230</x:v>
      </x:c>
      <x:c r="H743" s="13" t="n">
        <x:v>250</x:v>
      </x:c>
      <x:c r="I743" s="13" t="n">
        <x:v>250</x:v>
      </x:c>
      <x:c r="J743" s="13" t="n">
        <x:v>1230</x:v>
      </x:c>
      <x:c r="K743" s="13" t="n">
        <x:v>1230</x:v>
      </x:c>
      <x:c r="L743" s="13" t="n">
        <x:f>H743+J743</x:f>
        <x:v>1480</x:v>
      </x:c>
      <x:c r="M743" s="13" t="n">
        <x:f>I743+K743</x:f>
        <x:v>1480</x:v>
      </x:c>
      <x:c r="N743" s="13" t="n">
        <x:v>14835</x:v>
      </x:c>
      <x:c r="O743" s="13" t="n">
        <x:v>293</x:v>
      </x:c>
      <x:c r="P743" s="4" t="str">
        <x:v>수집결과 내 집계</x:v>
      </x:c>
      <x:c r="Q743" s="15" t="n">
        <x:v>46269.35020421296</x:v>
      </x:c>
      <x:c r="R743" s="15" t="n">
        <x:v>46269.356020659725</x:v>
      </x:c>
      <x:c r="S743" s="4" t="str">
        <x:v>https://naver.github.io/searchad-apidoc/</x:v>
      </x:c>
      <x:c r="T743" s="4" t="str">
        <x:v>https://developers.naver.com/docs/serviceapi/search/blog/blog.md</x:v>
      </x:c>
      <x:c r="U743" s="4" t="str">
        <x:v>2026-08-05~2026-09-03</x:v>
      </x:c>
      <x:c r="V743" s="4" t="str"/>
    </x:row>
    <x:row r="744" ht="25" customHeight="1">
      <x:c r="A744" s="4" t="str">
        <x:v>K0740</x:v>
      </x:c>
      <x:c r="B744" s="4" t="str">
        <x:v>스포츠</x:v>
      </x:c>
      <x:c r="C744" s="4" t="n">
        <x:v>40</x:v>
      </x:c>
      <x:c r="D744" s="4" t="str">
        <x:v>골프채그립교체</x:v>
      </x:c>
      <x:c r="E744" s="4" t="str">
        <x:v>세부 검색어</x:v>
      </x:c>
      <x:c r="F744" s="4" t="n">
        <x:v>200</x:v>
      </x:c>
      <x:c r="G744" s="4" t="n">
        <x:v>1230</x:v>
      </x:c>
      <x:c r="H744" s="13" t="n">
        <x:v>200</x:v>
      </x:c>
      <x:c r="I744" s="13" t="n">
        <x:v>200</x:v>
      </x:c>
      <x:c r="J744" s="13" t="n">
        <x:v>1230</x:v>
      </x:c>
      <x:c r="K744" s="13" t="n">
        <x:v>1230</x:v>
      </x:c>
      <x:c r="L744" s="13" t="n">
        <x:f>H744+J744</x:f>
        <x:v>1430</x:v>
      </x:c>
      <x:c r="M744" s="13" t="n">
        <x:f>I744+K744</x:f>
        <x:v>1430</x:v>
      </x:c>
      <x:c r="N744" s="13" t="n">
        <x:v>9194</x:v>
      </x:c>
      <x:c r="O744" s="13" t="n">
        <x:v>254</x:v>
      </x:c>
      <x:c r="P744" s="4" t="str">
        <x:v>수집결과 내 집계</x:v>
      </x:c>
      <x:c r="Q744" s="15" t="n">
        <x:v>46269.34667791667</x:v>
      </x:c>
      <x:c r="R744" s="15" t="n">
        <x:v>46269.35603375</x:v>
      </x:c>
      <x:c r="S744" s="4" t="str">
        <x:v>https://naver.github.io/searchad-apidoc/</x:v>
      </x:c>
      <x:c r="T744" s="4" t="str">
        <x:v>https://developers.naver.com/docs/serviceapi/search/blog/blog.md</x:v>
      </x:c>
      <x:c r="U744" s="4" t="str">
        <x:v>2026-08-05~2026-09-03</x:v>
      </x:c>
      <x:c r="V744" s="4" t="str"/>
    </x:row>
    <x:row r="745" ht="25" customHeight="1">
      <x:c r="A745" s="4" t="str">
        <x:v>K0741</x:v>
      </x:c>
      <x:c r="B745" s="4" t="str">
        <x:v>스포츠</x:v>
      </x:c>
      <x:c r="C745" s="4" t="n">
        <x:v>41</x:v>
      </x:c>
      <x:c r="D745" s="4" t="str">
        <x:v>골프그립교체비용</x:v>
      </x:c>
      <x:c r="E745" s="4" t="str">
        <x:v>세부 검색어</x:v>
      </x:c>
      <x:c r="F745" s="4" t="n">
        <x:v>250</x:v>
      </x:c>
      <x:c r="G745" s="4" t="n">
        <x:v>1150</x:v>
      </x:c>
      <x:c r="H745" s="13" t="n">
        <x:v>250</x:v>
      </x:c>
      <x:c r="I745" s="13" t="n">
        <x:v>250</x:v>
      </x:c>
      <x:c r="J745" s="13" t="n">
        <x:v>1150</x:v>
      </x:c>
      <x:c r="K745" s="13" t="n">
        <x:v>1150</x:v>
      </x:c>
      <x:c r="L745" s="13" t="n">
        <x:f>H745+J745</x:f>
        <x:v>1400</x:v>
      </x:c>
      <x:c r="M745" s="13" t="n">
        <x:f>I745+K745</x:f>
        <x:v>1400</x:v>
      </x:c>
      <x:c r="N745" s="13" t="n">
        <x:v>871</x:v>
      </x:c>
      <x:c r="O745" s="13" t="n">
        <x:v>22</x:v>
      </x:c>
      <x:c r="P745" s="4" t="str">
        <x:v>수집결과 내 집계</x:v>
      </x:c>
      <x:c r="Q745" s="15" t="n">
        <x:v>46269.34667791667</x:v>
      </x:c>
      <x:c r="R745" s="15" t="n">
        <x:v>46269.356025706016</x:v>
      </x:c>
      <x:c r="S745" s="4" t="str">
        <x:v>https://naver.github.io/searchad-apidoc/</x:v>
      </x:c>
      <x:c r="T745" s="4" t="str">
        <x:v>https://developers.naver.com/docs/serviceapi/search/blog/blog.md</x:v>
      </x:c>
      <x:c r="U745" s="4" t="str">
        <x:v>2026-08-05~2026-09-03</x:v>
      </x:c>
      <x:c r="V745" s="4" t="str"/>
    </x:row>
    <x:row r="746" ht="25" customHeight="1">
      <x:c r="A746" s="4" t="str">
        <x:v>K0742</x:v>
      </x:c>
      <x:c r="B746" s="4" t="str">
        <x:v>스포츠</x:v>
      </x:c>
      <x:c r="C746" s="4" t="n">
        <x:v>42</x:v>
      </x:c>
      <x:c r="D746" s="4" t="str">
        <x:v>골프연습</x:v>
      </x:c>
      <x:c r="E746" s="4" t="str">
        <x:v>세부 검색어</x:v>
      </x:c>
      <x:c r="F746" s="4" t="n">
        <x:v>260</x:v>
      </x:c>
      <x:c r="G746" s="4" t="n">
        <x:v>1140</x:v>
      </x:c>
      <x:c r="H746" s="13" t="n">
        <x:v>260</x:v>
      </x:c>
      <x:c r="I746" s="13" t="n">
        <x:v>260</x:v>
      </x:c>
      <x:c r="J746" s="13" t="n">
        <x:v>1140</x:v>
      </x:c>
      <x:c r="K746" s="13" t="n">
        <x:v>1140</x:v>
      </x:c>
      <x:c r="L746" s="13" t="n">
        <x:f>H746+J746</x:f>
        <x:v>1400</x:v>
      </x:c>
      <x:c r="M746" s="13" t="n">
        <x:f>I746+K746</x:f>
        <x:v>1400</x:v>
      </x:c>
      <x:c r="N746" s="13" t="n">
        <x:v>425843</x:v>
      </x:c>
      <x:c r="O746" s="13" t="n">
        <x:v>934</x:v>
      </x:c>
      <x:c r="P746" s="4" t="str">
        <x:v>이상(하한)</x:v>
      </x:c>
      <x:c r="Q746" s="15" t="n">
        <x:v>46269.344540046295</x:v>
      </x:c>
      <x:c r="R746" s="15" t="n">
        <x:v>46269.35609556713</x:v>
      </x:c>
      <x:c r="S746" s="4" t="str">
        <x:v>https://naver.github.io/searchad-apidoc/</x:v>
      </x:c>
      <x:c r="T746" s="4" t="str">
        <x:v>https://developers.naver.com/docs/serviceapi/search/blog/blog.md</x:v>
      </x:c>
      <x:c r="U746" s="4" t="str">
        <x:v>2026-08-05~2026-09-03</x:v>
      </x:c>
      <x:c r="V746" s="4" t="str"/>
    </x:row>
    <x:row r="747" ht="25" customHeight="1">
      <x:c r="A747" s="4" t="str">
        <x:v>K0743</x:v>
      </x:c>
      <x:c r="B747" s="4" t="str">
        <x:v>스포츠</x:v>
      </x:c>
      <x:c r="C747" s="4" t="n">
        <x:v>43</x:v>
      </x:c>
      <x:c r="D747" s="4" t="str">
        <x:v>맨몸운동루틴</x:v>
      </x:c>
      <x:c r="E747" s="4" t="str">
        <x:v>세부 검색어</x:v>
      </x:c>
      <x:c r="F747" s="4" t="n">
        <x:v>350</x:v>
      </x:c>
      <x:c r="G747" s="4" t="n">
        <x:v>1020</x:v>
      </x:c>
      <x:c r="H747" s="13" t="n">
        <x:v>350</x:v>
      </x:c>
      <x:c r="I747" s="13" t="n">
        <x:v>350</x:v>
      </x:c>
      <x:c r="J747" s="13" t="n">
        <x:v>1020</x:v>
      </x:c>
      <x:c r="K747" s="13" t="n">
        <x:v>1020</x:v>
      </x:c>
      <x:c r="L747" s="13" t="n">
        <x:f>H747+J747</x:f>
        <x:v>1370</x:v>
      </x:c>
      <x:c r="M747" s="13" t="n">
        <x:f>I747+K747</x:f>
        <x:v>1370</x:v>
      </x:c>
      <x:c r="N747" s="13" t="n">
        <x:v>5516</x:v>
      </x:c>
      <x:c r="O747" s="13" t="n">
        <x:v>199</x:v>
      </x:c>
      <x:c r="P747" s="4" t="str">
        <x:v>수집결과 내 집계</x:v>
      </x:c>
      <x:c r="Q747" s="15" t="n">
        <x:v>46269.350194479164</x:v>
      </x:c>
      <x:c r="R747" s="15" t="n">
        <x:v>46269.35604451389</x:v>
      </x:c>
      <x:c r="S747" s="4" t="str">
        <x:v>https://naver.github.io/searchad-apidoc/</x:v>
      </x:c>
      <x:c r="T747" s="4" t="str">
        <x:v>https://developers.naver.com/docs/serviceapi/search/blog/blog.md</x:v>
      </x:c>
      <x:c r="U747" s="4" t="str">
        <x:v>2026-08-05~2026-09-03</x:v>
      </x:c>
      <x:c r="V747" s="4" t="str"/>
    </x:row>
    <x:row r="748" ht="25" customHeight="1">
      <x:c r="A748" s="4" t="str">
        <x:v>K0744</x:v>
      </x:c>
      <x:c r="B748" s="4" t="str">
        <x:v>스포츠</x:v>
      </x:c>
      <x:c r="C748" s="4" t="n">
        <x:v>44</x:v>
      </x:c>
      <x:c r="D748" s="4" t="str">
        <x:v>아킬레스건스트레칭</x:v>
      </x:c>
      <x:c r="E748" s="4" t="str">
        <x:v>세부 검색어</x:v>
      </x:c>
      <x:c r="F748" s="4" t="n">
        <x:v>190</x:v>
      </x:c>
      <x:c r="G748" s="4" t="n">
        <x:v>1170</x:v>
      </x:c>
      <x:c r="H748" s="13" t="n">
        <x:v>190</x:v>
      </x:c>
      <x:c r="I748" s="13" t="n">
        <x:v>190</x:v>
      </x:c>
      <x:c r="J748" s="13" t="n">
        <x:v>1170</x:v>
      </x:c>
      <x:c r="K748" s="13" t="n">
        <x:v>1170</x:v>
      </x:c>
      <x:c r="L748" s="13" t="n">
        <x:f>H748+J748</x:f>
        <x:v>1360</x:v>
      </x:c>
      <x:c r="M748" s="13" t="n">
        <x:f>I748+K748</x:f>
        <x:v>1360</x:v>
      </x:c>
      <x:c r="N748" s="13" t="n">
        <x:v>3218</x:v>
      </x:c>
      <x:c r="O748" s="13" t="n">
        <x:v>164</x:v>
      </x:c>
      <x:c r="P748" s="4" t="str">
        <x:v>수집결과 내 집계</x:v>
      </x:c>
      <x:c r="Q748" s="15" t="n">
        <x:v>46269.344545127315</x:v>
      </x:c>
      <x:c r="R748" s="15" t="n">
        <x:v>46269.35604583333</x:v>
      </x:c>
      <x:c r="S748" s="4" t="str">
        <x:v>https://naver.github.io/searchad-apidoc/</x:v>
      </x:c>
      <x:c r="T748" s="4" t="str">
        <x:v>https://developers.naver.com/docs/serviceapi/search/blog/blog.md</x:v>
      </x:c>
      <x:c r="U748" s="4" t="str">
        <x:v>2026-08-05~2026-09-03</x:v>
      </x:c>
      <x:c r="V748" s="4" t="str"/>
    </x:row>
    <x:row r="749" ht="25" customHeight="1">
      <x:c r="A749" s="4" t="str">
        <x:v>K0745</x:v>
      </x:c>
      <x:c r="B749" s="4" t="str">
        <x:v>스포츠</x:v>
      </x:c>
      <x:c r="C749" s="4" t="n">
        <x:v>45</x:v>
      </x:c>
      <x:c r="D749" s="4" t="str">
        <x:v>탁구규칙</x:v>
      </x:c>
      <x:c r="E749" s="4" t="str">
        <x:v>세부 검색어</x:v>
      </x:c>
      <x:c r="F749" s="4" t="n">
        <x:v>160</x:v>
      </x:c>
      <x:c r="G749" s="4" t="n">
        <x:v>1190</x:v>
      </x:c>
      <x:c r="H749" s="13" t="n">
        <x:v>160</x:v>
      </x:c>
      <x:c r="I749" s="13" t="n">
        <x:v>160</x:v>
      </x:c>
      <x:c r="J749" s="13" t="n">
        <x:v>1190</x:v>
      </x:c>
      <x:c r="K749" s="13" t="n">
        <x:v>1190</x:v>
      </x:c>
      <x:c r="L749" s="13" t="n">
        <x:f>H749+J749</x:f>
        <x:v>1350</x:v>
      </x:c>
      <x:c r="M749" s="13" t="n">
        <x:f>I749+K749</x:f>
        <x:v>1350</x:v>
      </x:c>
      <x:c r="N749" s="13" t="n">
        <x:v>1115</x:v>
      </x:c>
      <x:c r="O749" s="13" t="n">
        <x:v>94</x:v>
      </x:c>
      <x:c r="P749" s="4" t="str">
        <x:v>수집결과 내 집계</x:v>
      </x:c>
      <x:c r="Q749" s="15" t="n">
        <x:v>46269.35021545139</x:v>
      </x:c>
      <x:c r="R749" s="15" t="n">
        <x:v>46269.35604928241</x:v>
      </x:c>
      <x:c r="S749" s="4" t="str">
        <x:v>https://naver.github.io/searchad-apidoc/</x:v>
      </x:c>
      <x:c r="T749" s="4" t="str">
        <x:v>https://developers.naver.com/docs/serviceapi/search/blog/blog.md</x:v>
      </x:c>
      <x:c r="U749" s="4" t="str">
        <x:v>2026-08-05~2026-09-03</x:v>
      </x:c>
      <x:c r="V749" s="4" t="str"/>
    </x:row>
    <x:row r="750" ht="25" customHeight="1">
      <x:c r="A750" s="4" t="str">
        <x:v>K0746</x:v>
      </x:c>
      <x:c r="B750" s="4" t="str">
        <x:v>스포츠</x:v>
      </x:c>
      <x:c r="C750" s="4" t="n">
        <x:v>46</x:v>
      </x:c>
      <x:c r="D750" s="4" t="str">
        <x:v>헬스PT가격</x:v>
      </x:c>
      <x:c r="E750" s="4" t="str">
        <x:v>세부 검색어</x:v>
      </x:c>
      <x:c r="F750" s="4" t="n">
        <x:v>180</x:v>
      </x:c>
      <x:c r="G750" s="4" t="n">
        <x:v>1110</x:v>
      </x:c>
      <x:c r="H750" s="13" t="n">
        <x:v>180</x:v>
      </x:c>
      <x:c r="I750" s="13" t="n">
        <x:v>180</x:v>
      </x:c>
      <x:c r="J750" s="13" t="n">
        <x:v>1110</x:v>
      </x:c>
      <x:c r="K750" s="13" t="n">
        <x:v>1110</x:v>
      </x:c>
      <x:c r="L750" s="13" t="n">
        <x:f>H750+J750</x:f>
        <x:v>1290</x:v>
      </x:c>
      <x:c r="M750" s="13" t="n">
        <x:f>I750+K750</x:f>
        <x:v>1290</x:v>
      </x:c>
      <x:c r="N750" s="13" t="n">
        <x:v>22571</x:v>
      </x:c>
      <x:c r="O750" s="13" t="n">
        <x:v>218</x:v>
      </x:c>
      <x:c r="P750" s="4" t="str">
        <x:v>수집결과 내 집계</x:v>
      </x:c>
      <x:c r="Q750" s="15" t="n">
        <x:v>46269.35022119213</x:v>
      </x:c>
      <x:c r="R750" s="15" t="n">
        <x:v>46269.3560606713</x:v>
      </x:c>
      <x:c r="S750" s="4" t="str">
        <x:v>https://naver.github.io/searchad-apidoc/</x:v>
      </x:c>
      <x:c r="T750" s="4" t="str">
        <x:v>https://developers.naver.com/docs/serviceapi/search/blog/blog.md</x:v>
      </x:c>
      <x:c r="U750" s="4" t="str">
        <x:v>2026-08-05~2026-09-03</x:v>
      </x:c>
      <x:c r="V750" s="4" t="str"/>
    </x:row>
    <x:row r="751" ht="25" customHeight="1">
      <x:c r="A751" s="4" t="str">
        <x:v>K0747</x:v>
      </x:c>
      <x:c r="B751" s="4" t="str">
        <x:v>스포츠</x:v>
      </x:c>
      <x:c r="C751" s="4" t="n">
        <x:v>47</x:v>
      </x:c>
      <x:c r="D751" s="4" t="str">
        <x:v>걷기운동</x:v>
      </x:c>
      <x:c r="E751" s="4" t="str">
        <x:v>세부 검색어</x:v>
      </x:c>
      <x:c r="F751" s="4" t="n">
        <x:v>220</x:v>
      </x:c>
      <x:c r="G751" s="4" t="n">
        <x:v>1020</x:v>
      </x:c>
      <x:c r="H751" s="13" t="n">
        <x:v>220</x:v>
      </x:c>
      <x:c r="I751" s="13" t="n">
        <x:v>220</x:v>
      </x:c>
      <x:c r="J751" s="13" t="n">
        <x:v>1020</x:v>
      </x:c>
      <x:c r="K751" s="13" t="n">
        <x:v>1020</x:v>
      </x:c>
      <x:c r="L751" s="13" t="n">
        <x:f>H751+J751</x:f>
        <x:v>1240</x:v>
      </x:c>
      <x:c r="M751" s="13" t="n">
        <x:f>I751+K751</x:f>
        <x:v>1240</x:v>
      </x:c>
      <x:c r="N751" s="13" t="n">
        <x:v>510278</x:v>
      </x:c>
      <x:c r="O751" s="13" t="n">
        <x:v>910</x:v>
      </x:c>
      <x:c r="P751" s="4" t="str">
        <x:v>이상(하한)</x:v>
      </x:c>
      <x:c r="Q751" s="15" t="n">
        <x:v>46269.35018458333</x:v>
      </x:c>
      <x:c r="R751" s="15" t="n">
        <x:v>46269.35612582176</x:v>
      </x:c>
      <x:c r="S751" s="4" t="str">
        <x:v>https://naver.github.io/searchad-apidoc/</x:v>
      </x:c>
      <x:c r="T751" s="4" t="str">
        <x:v>https://developers.naver.com/docs/serviceapi/search/blog/blog.md</x:v>
      </x:c>
      <x:c r="U751" s="4" t="str">
        <x:v>2026-08-05~2026-09-03</x:v>
      </x:c>
      <x:c r="V751" s="4" t="str"/>
    </x:row>
    <x:row r="752" ht="25" customHeight="1">
      <x:c r="A752" s="4" t="str">
        <x:v>K0748</x:v>
      </x:c>
      <x:c r="B752" s="4" t="str">
        <x:v>스포츠</x:v>
      </x:c>
      <x:c r="C752" s="4" t="n">
        <x:v>48</x:v>
      </x:c>
      <x:c r="D752" s="4" t="str">
        <x:v>자전거운동</x:v>
      </x:c>
      <x:c r="E752" s="4" t="str">
        <x:v>세부 검색어</x:v>
      </x:c>
      <x:c r="F752" s="4" t="n">
        <x:v>160</x:v>
      </x:c>
      <x:c r="G752" s="4" t="n">
        <x:v>1000</x:v>
      </x:c>
      <x:c r="H752" s="13" t="n">
        <x:v>160</x:v>
      </x:c>
      <x:c r="I752" s="13" t="n">
        <x:v>160</x:v>
      </x:c>
      <x:c r="J752" s="13" t="n">
        <x:v>1000</x:v>
      </x:c>
      <x:c r="K752" s="13" t="n">
        <x:v>1000</x:v>
      </x:c>
      <x:c r="L752" s="13" t="n">
        <x:f>H752+J752</x:f>
        <x:v>1160</x:v>
      </x:c>
      <x:c r="M752" s="13" t="n">
        <x:f>I752+K752</x:f>
        <x:v>1160</x:v>
      </x:c>
      <x:c r="N752" s="13" t="n">
        <x:v>259985</x:v>
      </x:c>
      <x:c r="O752" s="13" t="n">
        <x:v>912</x:v>
      </x:c>
      <x:c r="P752" s="4" t="str">
        <x:v>이상(하한)</x:v>
      </x:c>
      <x:c r="Q752" s="15" t="n">
        <x:v>46269.34455028935</x:v>
      </x:c>
      <x:c r="R752" s="15" t="n">
        <x:v>46269.35613709491</x:v>
      </x:c>
      <x:c r="S752" s="4" t="str">
        <x:v>https://naver.github.io/searchad-apidoc/</x:v>
      </x:c>
      <x:c r="T752" s="4" t="str">
        <x:v>https://developers.naver.com/docs/serviceapi/search/blog/blog.md</x:v>
      </x:c>
      <x:c r="U752" s="4" t="str">
        <x:v>2026-08-05~2026-09-03</x:v>
      </x:c>
      <x:c r="V752" s="4" t="str"/>
    </x:row>
    <x:row r="753" ht="25" customHeight="1">
      <x:c r="A753" s="4" t="str">
        <x:v>K0749</x:v>
      </x:c>
      <x:c r="B753" s="4" t="str">
        <x:v>스포츠</x:v>
      </x:c>
      <x:c r="C753" s="4" t="n">
        <x:v>49</x:v>
      </x:c>
      <x:c r="D753" s="4" t="str">
        <x:v>발목스트레칭</x:v>
      </x:c>
      <x:c r="E753" s="4" t="str">
        <x:v>세부 검색어</x:v>
      </x:c>
      <x:c r="F753" s="4" t="n">
        <x:v>160</x:v>
      </x:c>
      <x:c r="G753" s="4" t="n">
        <x:v>980</x:v>
      </x:c>
      <x:c r="H753" s="13" t="n">
        <x:v>160</x:v>
      </x:c>
      <x:c r="I753" s="13" t="n">
        <x:v>160</x:v>
      </x:c>
      <x:c r="J753" s="13" t="n">
        <x:v>980</x:v>
      </x:c>
      <x:c r="K753" s="13" t="n">
        <x:v>980</x:v>
      </x:c>
      <x:c r="L753" s="13" t="n">
        <x:f>H753+J753</x:f>
        <x:v>1140</x:v>
      </x:c>
      <x:c r="M753" s="13" t="n">
        <x:f>I753+K753</x:f>
        <x:v>1140</x:v>
      </x:c>
      <x:c r="N753" s="13" t="n">
        <x:v>22987</x:v>
      </x:c>
      <x:c r="O753" s="13" t="n">
        <x:v>720</x:v>
      </x:c>
      <x:c r="P753" s="4" t="str">
        <x:v>수집결과 내 집계</x:v>
      </x:c>
      <x:c r="Q753" s="15" t="n">
        <x:v>46269.344545127315</x:v>
      </x:c>
      <x:c r="R753" s="15" t="n">
        <x:v>46269.35614193287</x:v>
      </x:c>
      <x:c r="S753" s="4" t="str">
        <x:v>https://naver.github.io/searchad-apidoc/</x:v>
      </x:c>
      <x:c r="T753" s="4" t="str">
        <x:v>https://developers.naver.com/docs/serviceapi/search/blog/blog.md</x:v>
      </x:c>
      <x:c r="U753" s="4" t="str">
        <x:v>2026-08-05~2026-09-03</x:v>
      </x:c>
      <x:c r="V753" s="4" t="str"/>
    </x:row>
    <x:row r="754" ht="25" customHeight="1">
      <x:c r="A754" s="4" t="str">
        <x:v>K0750</x:v>
      </x:c>
      <x:c r="B754" s="4" t="str">
        <x:v>스포츠</x:v>
      </x:c>
      <x:c r="C754" s="4" t="n">
        <x:v>50</x:v>
      </x:c>
      <x:c r="D754" s="4" t="str">
        <x:v>아이언샤프트교체비용</x:v>
      </x:c>
      <x:c r="E754" s="4" t="str">
        <x:v>세부 검색어</x:v>
      </x:c>
      <x:c r="F754" s="4" t="n">
        <x:v>190</x:v>
      </x:c>
      <x:c r="G754" s="4" t="n">
        <x:v>890</x:v>
      </x:c>
      <x:c r="H754" s="13" t="n">
        <x:v>190</x:v>
      </x:c>
      <x:c r="I754" s="13" t="n">
        <x:v>190</x:v>
      </x:c>
      <x:c r="J754" s="13" t="n">
        <x:v>890</x:v>
      </x:c>
      <x:c r="K754" s="13" t="n">
        <x:v>890</x:v>
      </x:c>
      <x:c r="L754" s="13" t="n">
        <x:f>H754+J754</x:f>
        <x:v>1080</x:v>
      </x:c>
      <x:c r="M754" s="13" t="n">
        <x:f>I754+K754</x:f>
        <x:v>1080</x:v>
      </x:c>
      <x:c r="N754" s="13" t="n">
        <x:v>82</x:v>
      </x:c>
      <x:c r="O754" s="13" t="n">
        <x:v>3</x:v>
      </x:c>
      <x:c r="P754" s="4" t="str">
        <x:v>수집결과 내 집계</x:v>
      </x:c>
      <x:c r="Q754" s="15" t="n">
        <x:v>46269.34453484954</x:v>
      </x:c>
      <x:c r="R754" s="15" t="n">
        <x:v>46269.356130266206</x:v>
      </x:c>
      <x:c r="S754" s="4" t="str">
        <x:v>https://naver.github.io/searchad-apidoc/</x:v>
      </x:c>
      <x:c r="T754" s="4" t="str">
        <x:v>https://developers.naver.com/docs/serviceapi/search/blog/blog.md</x:v>
      </x:c>
      <x:c r="U754" s="4" t="str">
        <x:v>2026-08-05~2026-09-03</x:v>
      </x:c>
      <x:c r="V754" s="4" t="str"/>
    </x:row>
    <x:row r="755" ht="25" customHeight="1">
      <x:c r="A755" s="4" t="str">
        <x:v>K0751</x:v>
      </x:c>
      <x:c r="B755" s="4" t="str">
        <x:v>스포츠</x:v>
      </x:c>
      <x:c r="C755" s="4" t="n">
        <x:v>51</x:v>
      </x:c>
      <x:c r="D755" s="4" t="str">
        <x:v>필라테스종류</x:v>
      </x:c>
      <x:c r="E755" s="4" t="str">
        <x:v>세부 검색어</x:v>
      </x:c>
      <x:c r="F755" s="4" t="n">
        <x:v>150</x:v>
      </x:c>
      <x:c r="G755" s="4" t="n">
        <x:v>900</x:v>
      </x:c>
      <x:c r="H755" s="13" t="n">
        <x:v>150</x:v>
      </x:c>
      <x:c r="I755" s="13" t="n">
        <x:v>150</x:v>
      </x:c>
      <x:c r="J755" s="13" t="n">
        <x:v>900</x:v>
      </x:c>
      <x:c r="K755" s="13" t="n">
        <x:v>900</x:v>
      </x:c>
      <x:c r="L755" s="13" t="n">
        <x:f>H755+J755</x:f>
        <x:v>1050</x:v>
      </x:c>
      <x:c r="M755" s="13" t="n">
        <x:f>I755+K755</x:f>
        <x:v>1050</x:v>
      </x:c>
      <x:c r="N755" s="13" t="n">
        <x:v>21833</x:v>
      </x:c>
      <x:c r="O755" s="13" t="n">
        <x:v>313</x:v>
      </x:c>
      <x:c r="P755" s="4" t="str">
        <x:v>수집결과 내 집계</x:v>
      </x:c>
      <x:c r="Q755" s="15" t="n">
        <x:v>46269.35022119213</x:v>
      </x:c>
      <x:c r="R755" s="15" t="n">
        <x:v>46269.35615537037</x:v>
      </x:c>
      <x:c r="S755" s="4" t="str">
        <x:v>https://naver.github.io/searchad-apidoc/</x:v>
      </x:c>
      <x:c r="T755" s="4" t="str">
        <x:v>https://developers.naver.com/docs/serviceapi/search/blog/blog.md</x:v>
      </x:c>
      <x:c r="U755" s="4" t="str">
        <x:v>2026-08-05~2026-09-03</x:v>
      </x:c>
      <x:c r="V755" s="4" t="str"/>
    </x:row>
    <x:row r="756" ht="25" customHeight="1">
      <x:c r="A756" s="4" t="str">
        <x:v>K0752</x:v>
      </x:c>
      <x:c r="B756" s="4" t="str">
        <x:v>스포츠</x:v>
      </x:c>
      <x:c r="C756" s="4" t="n">
        <x:v>52</x:v>
      </x:c>
      <x:c r="D756" s="4" t="str">
        <x:v>수영영법</x:v>
      </x:c>
      <x:c r="E756" s="4" t="str">
        <x:v>세부 검색어</x:v>
      </x:c>
      <x:c r="F756" s="4" t="n">
        <x:v>180</x:v>
      </x:c>
      <x:c r="G756" s="4" t="n">
        <x:v>850</x:v>
      </x:c>
      <x:c r="H756" s="13" t="n">
        <x:v>180</x:v>
      </x:c>
      <x:c r="I756" s="13" t="n">
        <x:v>180</x:v>
      </x:c>
      <x:c r="J756" s="13" t="n">
        <x:v>850</x:v>
      </x:c>
      <x:c r="K756" s="13" t="n">
        <x:v>850</x:v>
      </x:c>
      <x:c r="L756" s="13" t="n">
        <x:f>H756+J756</x:f>
        <x:v>1030</x:v>
      </x:c>
      <x:c r="M756" s="13" t="n">
        <x:f>I756+K756</x:f>
        <x:v>1030</x:v>
      </x:c>
      <x:c r="N756" s="13" t="n">
        <x:v>12677</x:v>
      </x:c>
      <x:c r="O756" s="13" t="n">
        <x:v>316</x:v>
      </x:c>
      <x:c r="P756" s="4" t="str">
        <x:v>수집결과 내 집계</x:v>
      </x:c>
      <x:c r="Q756" s="15" t="n">
        <x:v>46269.35020421296</x:v>
      </x:c>
      <x:c r="R756" s="15" t="n">
        <x:v>46269.35615518518</x:v>
      </x:c>
      <x:c r="S756" s="4" t="str">
        <x:v>https://naver.github.io/searchad-apidoc/</x:v>
      </x:c>
      <x:c r="T756" s="4" t="str">
        <x:v>https://developers.naver.com/docs/serviceapi/search/blog/blog.md</x:v>
      </x:c>
      <x:c r="U756" s="4" t="str">
        <x:v>2026-08-05~2026-09-03</x:v>
      </x:c>
      <x:c r="V756" s="4" t="str"/>
    </x:row>
    <x:row r="757" ht="25" customHeight="1">
      <x:c r="A757" s="4" t="str">
        <x:v>K0753</x:v>
      </x:c>
      <x:c r="B757" s="4" t="str">
        <x:v>스포츠</x:v>
      </x:c>
      <x:c r="C757" s="4" t="n">
        <x:v>53</x:v>
      </x:c>
      <x:c r="D757" s="4" t="str">
        <x:v>다리근력운동</x:v>
      </x:c>
      <x:c r="E757" s="4" t="str">
        <x:v>세부 검색어</x:v>
      </x:c>
      <x:c r="F757" s="4" t="n">
        <x:v>70</x:v>
      </x:c>
      <x:c r="G757" s="4" t="n">
        <x:v>920</x:v>
      </x:c>
      <x:c r="H757" s="13" t="n">
        <x:v>70</x:v>
      </x:c>
      <x:c r="I757" s="13" t="n">
        <x:v>70</x:v>
      </x:c>
      <x:c r="J757" s="13" t="n">
        <x:v>920</x:v>
      </x:c>
      <x:c r="K757" s="13" t="n">
        <x:v>920</x:v>
      </x:c>
      <x:c r="L757" s="13" t="n">
        <x:f>H757+J757</x:f>
        <x:v>990</x:v>
      </x:c>
      <x:c r="M757" s="13" t="n">
        <x:f>I757+K757</x:f>
        <x:v>990</x:v>
      </x:c>
      <x:c r="N757" s="13" t="n">
        <x:v>9792</x:v>
      </x:c>
      <x:c r="O757" s="13" t="n">
        <x:v>366</x:v>
      </x:c>
      <x:c r="P757" s="4" t="str">
        <x:v>수집결과 내 집계</x:v>
      </x:c>
      <x:c r="Q757" s="15" t="n">
        <x:v>46269.35018458333</x:v>
      </x:c>
      <x:c r="R757" s="15" t="n">
        <x:v>46269.35616034722</x:v>
      </x:c>
      <x:c r="S757" s="4" t="str">
        <x:v>https://naver.github.io/searchad-apidoc/</x:v>
      </x:c>
      <x:c r="T757" s="4" t="str">
        <x:v>https://developers.naver.com/docs/serviceapi/search/blog/blog.md</x:v>
      </x:c>
      <x:c r="U757" s="4" t="str">
        <x:v>2026-08-05~2026-09-03</x:v>
      </x:c>
      <x:c r="V757" s="4" t="str"/>
    </x:row>
    <x:row r="758" ht="25" customHeight="1">
      <x:c r="A758" s="4" t="str">
        <x:v>K0754</x:v>
      </x:c>
      <x:c r="B758" s="4" t="str">
        <x:v>스포츠</x:v>
      </x:c>
      <x:c r="C758" s="4" t="n">
        <x:v>54</x:v>
      </x:c>
      <x:c r="D758" s="4" t="str">
        <x:v>드라이버샤프트교체</x:v>
      </x:c>
      <x:c r="E758" s="4" t="str">
        <x:v>세부 검색어</x:v>
      </x:c>
      <x:c r="F758" s="4" t="n">
        <x:v>170</x:v>
      </x:c>
      <x:c r="G758" s="4" t="n">
        <x:v>810</x:v>
      </x:c>
      <x:c r="H758" s="13" t="n">
        <x:v>170</x:v>
      </x:c>
      <x:c r="I758" s="13" t="n">
        <x:v>170</x:v>
      </x:c>
      <x:c r="J758" s="13" t="n">
        <x:v>810</x:v>
      </x:c>
      <x:c r="K758" s="13" t="n">
        <x:v>810</x:v>
      </x:c>
      <x:c r="L758" s="13" t="n">
        <x:f>H758+J758</x:f>
        <x:v>980</x:v>
      </x:c>
      <x:c r="M758" s="13" t="n">
        <x:f>I758+K758</x:f>
        <x:v>980</x:v>
      </x:c>
      <x:c r="N758" s="13" t="n">
        <x:v>8825</x:v>
      </x:c>
      <x:c r="O758" s="13" t="n">
        <x:v>143</x:v>
      </x:c>
      <x:c r="P758" s="4" t="str">
        <x:v>수집결과 내 집계</x:v>
      </x:c>
      <x:c r="Q758" s="15" t="n">
        <x:v>46269.34453484954</x:v>
      </x:c>
      <x:c r="R758" s="15" t="n">
        <x:v>46269.35616443287</x:v>
      </x:c>
      <x:c r="S758" s="4" t="str">
        <x:v>https://naver.github.io/searchad-apidoc/</x:v>
      </x:c>
      <x:c r="T758" s="4" t="str">
        <x:v>https://developers.naver.com/docs/serviceapi/search/blog/blog.md</x:v>
      </x:c>
      <x:c r="U758" s="4" t="str">
        <x:v>2026-08-05~2026-09-03</x:v>
      </x:c>
      <x:c r="V758" s="4" t="str"/>
    </x:row>
    <x:row r="759" ht="25" customHeight="1">
      <x:c r="A759" s="4" t="str">
        <x:v>K0755</x:v>
      </x:c>
      <x:c r="B759" s="4" t="str">
        <x:v>스포츠</x:v>
      </x:c>
      <x:c r="C759" s="4" t="n">
        <x:v>55</x:v>
      </x:c>
      <x:c r="D759" s="4" t="str">
        <x:v>플랭크시간</x:v>
      </x:c>
      <x:c r="E759" s="4" t="str">
        <x:v>세부 검색어</x:v>
      </x:c>
      <x:c r="F759" s="4" t="n">
        <x:v>70</x:v>
      </x:c>
      <x:c r="G759" s="4" t="n">
        <x:v>880</x:v>
      </x:c>
      <x:c r="H759" s="13" t="n">
        <x:v>70</x:v>
      </x:c>
      <x:c r="I759" s="13" t="n">
        <x:v>70</x:v>
      </x:c>
      <x:c r="J759" s="13" t="n">
        <x:v>880</x:v>
      </x:c>
      <x:c r="K759" s="13" t="n">
        <x:v>880</x:v>
      </x:c>
      <x:c r="L759" s="13" t="n">
        <x:f>H759+J759</x:f>
        <x:v>950</x:v>
      </x:c>
      <x:c r="M759" s="13" t="n">
        <x:f>I759+K759</x:f>
        <x:v>950</x:v>
      </x:c>
      <x:c r="N759" s="13" t="n">
        <x:v>8423</x:v>
      </x:c>
      <x:c r="O759" s="13" t="n">
        <x:v>186</x:v>
      </x:c>
      <x:c r="P759" s="4" t="str">
        <x:v>수집결과 내 집계</x:v>
      </x:c>
      <x:c r="Q759" s="15" t="n">
        <x:v>46269.34672490741</x:v>
      </x:c>
      <x:c r="R759" s="15" t="n">
        <x:v>46269.356164467594</x:v>
      </x:c>
      <x:c r="S759" s="4" t="str">
        <x:v>https://naver.github.io/searchad-apidoc/</x:v>
      </x:c>
      <x:c r="T759" s="4" t="str">
        <x:v>https://developers.naver.com/docs/serviceapi/search/blog/blog.md</x:v>
      </x:c>
      <x:c r="U759" s="4" t="str">
        <x:v>2026-08-05~2026-09-03</x:v>
      </x:c>
      <x:c r="V759" s="4" t="str"/>
    </x:row>
    <x:row r="760" ht="25" customHeight="1">
      <x:c r="A760" s="4" t="str">
        <x:v>K0756</x:v>
      </x:c>
      <x:c r="B760" s="4" t="str">
        <x:v>스포츠</x:v>
      </x:c>
      <x:c r="C760" s="4" t="n">
        <x:v>56</x:v>
      </x:c>
      <x:c r="D760" s="4" t="str">
        <x:v>배드민턴서브규칙</x:v>
      </x:c>
      <x:c r="E760" s="4" t="str">
        <x:v>세부 검색어</x:v>
      </x:c>
      <x:c r="F760" s="4" t="n">
        <x:v>130</x:v>
      </x:c>
      <x:c r="G760" s="4" t="n">
        <x:v>810</x:v>
      </x:c>
      <x:c r="H760" s="13" t="n">
        <x:v>130</x:v>
      </x:c>
      <x:c r="I760" s="13" t="n">
        <x:v>130</x:v>
      </x:c>
      <x:c r="J760" s="13" t="n">
        <x:v>810</x:v>
      </x:c>
      <x:c r="K760" s="13" t="n">
        <x:v>810</x:v>
      </x:c>
      <x:c r="L760" s="13" t="n">
        <x:f>H760+J760</x:f>
        <x:v>940</x:v>
      </x:c>
      <x:c r="M760" s="13" t="n">
        <x:f>I760+K760</x:f>
        <x:v>940</x:v>
      </x:c>
      <x:c r="N760" s="13" t="n">
        <x:v>185</x:v>
      </x:c>
      <x:c r="O760" s="13" t="n">
        <x:v>14</x:v>
      </x:c>
      <x:c r="P760" s="4" t="str">
        <x:v>수집결과 내 집계</x:v>
      </x:c>
      <x:c r="Q760" s="15" t="n">
        <x:v>46269.35022119213</x:v>
      </x:c>
      <x:c r="R760" s="15" t="n">
        <x:v>46269.35616494213</x:v>
      </x:c>
      <x:c r="S760" s="4" t="str">
        <x:v>https://naver.github.io/searchad-apidoc/</x:v>
      </x:c>
      <x:c r="T760" s="4" t="str">
        <x:v>https://developers.naver.com/docs/serviceapi/search/blog/blog.md</x:v>
      </x:c>
      <x:c r="U760" s="4" t="str">
        <x:v>2026-08-05~2026-09-03</x:v>
      </x:c>
      <x:c r="V760" s="4" t="str"/>
    </x:row>
    <x:row r="761" ht="25" customHeight="1">
      <x:c r="A761" s="4" t="str">
        <x:v>K0757</x:v>
      </x:c>
      <x:c r="B761" s="4" t="str">
        <x:v>스포츠</x:v>
      </x:c>
      <x:c r="C761" s="4" t="n">
        <x:v>57</x:v>
      </x:c>
      <x:c r="D761" s="4" t="str">
        <x:v>골프필드준비물</x:v>
      </x:c>
      <x:c r="E761" s="4" t="str">
        <x:v>세부 검색어</x:v>
      </x:c>
      <x:c r="F761" s="4" t="n">
        <x:v>150</x:v>
      </x:c>
      <x:c r="G761" s="4" t="n">
        <x:v>760</x:v>
      </x:c>
      <x:c r="H761" s="13" t="n">
        <x:v>150</x:v>
      </x:c>
      <x:c r="I761" s="13" t="n">
        <x:v>150</x:v>
      </x:c>
      <x:c r="J761" s="13" t="n">
        <x:v>760</x:v>
      </x:c>
      <x:c r="K761" s="13" t="n">
        <x:v>760</x:v>
      </x:c>
      <x:c r="L761" s="13" t="n">
        <x:f>H761+J761</x:f>
        <x:v>910</x:v>
      </x:c>
      <x:c r="M761" s="13" t="n">
        <x:f>I761+K761</x:f>
        <x:v>910</x:v>
      </x:c>
      <x:c r="N761" s="13" t="n">
        <x:v>2683</x:v>
      </x:c>
      <x:c r="O761" s="13" t="n">
        <x:v>120</x:v>
      </x:c>
      <x:c r="P761" s="4" t="str">
        <x:v>수집결과 내 집계</x:v>
      </x:c>
      <x:c r="Q761" s="15" t="n">
        <x:v>46269.346666516205</x:v>
      </x:c>
      <x:c r="R761" s="15" t="n">
        <x:v>46269.35617678241</x:v>
      </x:c>
      <x:c r="S761" s="4" t="str">
        <x:v>https://naver.github.io/searchad-apidoc/</x:v>
      </x:c>
      <x:c r="T761" s="4" t="str">
        <x:v>https://developers.naver.com/docs/serviceapi/search/blog/blog.md</x:v>
      </x:c>
      <x:c r="U761" s="4" t="str">
        <x:v>2026-08-05~2026-09-03</x:v>
      </x:c>
      <x:c r="V761" s="4" t="str"/>
    </x:row>
    <x:row r="762" ht="25" customHeight="1">
      <x:c r="A762" s="4" t="str">
        <x:v>K0758</x:v>
      </x:c>
      <x:c r="B762" s="4" t="str">
        <x:v>스포츠</x:v>
      </x:c>
      <x:c r="C762" s="4" t="n">
        <x:v>58</x:v>
      </x:c>
      <x:c r="D762" s="4" t="str">
        <x:v>하체운동루틴</x:v>
      </x:c>
      <x:c r="E762" s="4" t="str">
        <x:v>세부 검색어</x:v>
      </x:c>
      <x:c r="F762" s="4" t="n">
        <x:v>250</x:v>
      </x:c>
      <x:c r="G762" s="4" t="n">
        <x:v>650</x:v>
      </x:c>
      <x:c r="H762" s="13" t="n">
        <x:v>250</x:v>
      </x:c>
      <x:c r="I762" s="13" t="n">
        <x:v>250</x:v>
      </x:c>
      <x:c r="J762" s="13" t="n">
        <x:v>650</x:v>
      </x:c>
      <x:c r="K762" s="13" t="n">
        <x:v>650</x:v>
      </x:c>
      <x:c r="L762" s="13" t="n">
        <x:f>H762+J762</x:f>
        <x:v>900</x:v>
      </x:c>
      <x:c r="M762" s="13" t="n">
        <x:f>I762+K762</x:f>
        <x:v>900</x:v>
      </x:c>
      <x:c r="N762" s="13" t="n">
        <x:v>31191</x:v>
      </x:c>
      <x:c r="O762" s="13" t="n">
        <x:v>780</x:v>
      </x:c>
      <x:c r="P762" s="4" t="str">
        <x:v>수집결과 내 집계</x:v>
      </x:c>
      <x:c r="Q762" s="15" t="n">
        <x:v>46269.350194479164</x:v>
      </x:c>
      <x:c r="R762" s="15" t="n">
        <x:v>46269.35620769676</x:v>
      </x:c>
      <x:c r="S762" s="4" t="str">
        <x:v>https://naver.github.io/searchad-apidoc/</x:v>
      </x:c>
      <x:c r="T762" s="4" t="str">
        <x:v>https://developers.naver.com/docs/serviceapi/search/blog/blog.md</x:v>
      </x:c>
      <x:c r="U762" s="4" t="str">
        <x:v>2026-08-05~2026-09-03</x:v>
      </x:c>
      <x:c r="V762" s="4" t="str"/>
    </x:row>
    <x:row r="763" ht="25" customHeight="1">
      <x:c r="A763" s="4" t="str">
        <x:v>K0759</x:v>
      </x:c>
      <x:c r="B763" s="4" t="str">
        <x:v>스포츠</x:v>
      </x:c>
      <x:c r="C763" s="4" t="n">
        <x:v>59</x:v>
      </x:c>
      <x:c r="D763" s="4" t="str">
        <x:v>푸쉬업자세</x:v>
      </x:c>
      <x:c r="E763" s="4" t="str">
        <x:v>세부 검색어</x:v>
      </x:c>
      <x:c r="F763" s="4" t="n">
        <x:v>120</x:v>
      </x:c>
      <x:c r="G763" s="4" t="n">
        <x:v>770</x:v>
      </x:c>
      <x:c r="H763" s="13" t="n">
        <x:v>120</x:v>
      </x:c>
      <x:c r="I763" s="13" t="n">
        <x:v>120</x:v>
      </x:c>
      <x:c r="J763" s="13" t="n">
        <x:v>770</x:v>
      </x:c>
      <x:c r="K763" s="13" t="n">
        <x:v>770</x:v>
      </x:c>
      <x:c r="L763" s="13" t="n">
        <x:f>H763+J763</x:f>
        <x:v>890</x:v>
      </x:c>
      <x:c r="M763" s="13" t="n">
        <x:f>I763+K763</x:f>
        <x:v>890</x:v>
      </x:c>
      <x:c r="N763" s="13" t="n">
        <x:v>5557</x:v>
      </x:c>
      <x:c r="O763" s="13" t="n">
        <x:v>124</x:v>
      </x:c>
      <x:c r="P763" s="4" t="str">
        <x:v>수집결과 내 집계</x:v>
      </x:c>
      <x:c r="Q763" s="15" t="n">
        <x:v>46269.344545127315</x:v>
      </x:c>
      <x:c r="R763" s="15" t="n">
        <x:v>46269.35617726852</x:v>
      </x:c>
      <x:c r="S763" s="4" t="str">
        <x:v>https://naver.github.io/searchad-apidoc/</x:v>
      </x:c>
      <x:c r="T763" s="4" t="str">
        <x:v>https://developers.naver.com/docs/serviceapi/search/blog/blog.md</x:v>
      </x:c>
      <x:c r="U763" s="4" t="str">
        <x:v>2026-08-05~2026-09-03</x:v>
      </x:c>
      <x:c r="V763" s="4" t="str"/>
    </x:row>
    <x:row r="764" ht="25" customHeight="1">
      <x:c r="A764" s="4" t="str">
        <x:v>K0760</x:v>
      </x:c>
      <x:c r="B764" s="4" t="str">
        <x:v>스포츠</x:v>
      </x:c>
      <x:c r="C764" s="4" t="n">
        <x:v>60</x:v>
      </x:c>
      <x:c r="D764" s="4" t="str">
        <x:v>골프자세</x:v>
      </x:c>
      <x:c r="E764" s="4" t="str">
        <x:v>세부 검색어</x:v>
      </x:c>
      <x:c r="F764" s="4" t="n">
        <x:v>230</x:v>
      </x:c>
      <x:c r="G764" s="4" t="n">
        <x:v>620</x:v>
      </x:c>
      <x:c r="H764" s="13" t="n">
        <x:v>230</x:v>
      </x:c>
      <x:c r="I764" s="13" t="n">
        <x:v>230</x:v>
      </x:c>
      <x:c r="J764" s="13" t="n">
        <x:v>620</x:v>
      </x:c>
      <x:c r="K764" s="13" t="n">
        <x:v>620</x:v>
      </x:c>
      <x:c r="L764" s="13" t="n">
        <x:f>H764+J764</x:f>
        <x:v>850</x:v>
      </x:c>
      <x:c r="M764" s="13" t="n">
        <x:f>I764+K764</x:f>
        <x:v>850</x:v>
      </x:c>
      <x:c r="N764" s="13" t="n">
        <x:v>51286</x:v>
      </x:c>
      <x:c r="O764" s="13" t="n">
        <x:v>995</x:v>
      </x:c>
      <x:c r="P764" s="4" t="str">
        <x:v>이상(하한)</x:v>
      </x:c>
      <x:c r="Q764" s="15" t="n">
        <x:v>46269.34667189815</x:v>
      </x:c>
      <x:c r="R764" s="15" t="n">
        <x:v>46269.35623835648</x:v>
      </x:c>
      <x:c r="S764" s="4" t="str">
        <x:v>https://naver.github.io/searchad-apidoc/</x:v>
      </x:c>
      <x:c r="T764" s="4" t="str">
        <x:v>https://developers.naver.com/docs/serviceapi/search/blog/blog.md</x:v>
      </x:c>
      <x:c r="U764" s="4" t="str">
        <x:v>2026-08-05~2026-09-03</x:v>
      </x:c>
      <x:c r="V764" s="4" t="str"/>
    </x:row>
    <x:row r="765" ht="25" customHeight="1">
      <x:c r="A765" s="4" t="str">
        <x:v>K0761</x:v>
      </x:c>
      <x:c r="B765" s="4" t="str">
        <x:v>스포츠</x:v>
      </x:c>
      <x:c r="C765" s="4" t="n">
        <x:v>61</x:v>
      </x:c>
      <x:c r="D765" s="4" t="str">
        <x:v>아이언샤프트교체</x:v>
      </x:c>
      <x:c r="E765" s="4" t="str">
        <x:v>세부 검색어</x:v>
      </x:c>
      <x:c r="F765" s="4" t="n">
        <x:v>140</x:v>
      </x:c>
      <x:c r="G765" s="4" t="n">
        <x:v>710</x:v>
      </x:c>
      <x:c r="H765" s="13" t="n">
        <x:v>140</x:v>
      </x:c>
      <x:c r="I765" s="13" t="n">
        <x:v>140</x:v>
      </x:c>
      <x:c r="J765" s="13" t="n">
        <x:v>710</x:v>
      </x:c>
      <x:c r="K765" s="13" t="n">
        <x:v>710</x:v>
      </x:c>
      <x:c r="L765" s="13" t="n">
        <x:f>H765+J765</x:f>
        <x:v>850</x:v>
      </x:c>
      <x:c r="M765" s="13" t="n">
        <x:f>I765+K765</x:f>
        <x:v>850</x:v>
      </x:c>
      <x:c r="N765" s="13" t="n">
        <x:v>6181</x:v>
      </x:c>
      <x:c r="O765" s="13" t="n">
        <x:v>122</x:v>
      </x:c>
      <x:c r="P765" s="4" t="str">
        <x:v>수집결과 내 집계</x:v>
      </x:c>
      <x:c r="Q765" s="15" t="n">
        <x:v>46269.34453484954</x:v>
      </x:c>
      <x:c r="R765" s="15" t="n">
        <x:v>46269.35618996528</x:v>
      </x:c>
      <x:c r="S765" s="4" t="str">
        <x:v>https://naver.github.io/searchad-apidoc/</x:v>
      </x:c>
      <x:c r="T765" s="4" t="str">
        <x:v>https://developers.naver.com/docs/serviceapi/search/blog/blog.md</x:v>
      </x:c>
      <x:c r="U765" s="4" t="str">
        <x:v>2026-08-05~2026-09-03</x:v>
      </x:c>
      <x:c r="V765" s="4" t="str"/>
    </x:row>
    <x:row r="766" ht="25" customHeight="1">
      <x:c r="A766" s="4" t="str">
        <x:v>K0762</x:v>
      </x:c>
      <x:c r="B766" s="4" t="str">
        <x:v>스포츠</x:v>
      </x:c>
      <x:c r="C766" s="4" t="n">
        <x:v>62</x:v>
      </x:c>
      <x:c r="D766" s="4" t="str">
        <x:v>퍼팅연습</x:v>
      </x:c>
      <x:c r="E766" s="4" t="str">
        <x:v>세부 검색어</x:v>
      </x:c>
      <x:c r="F766" s="4" t="n">
        <x:v>140</x:v>
      </x:c>
      <x:c r="G766" s="4" t="n">
        <x:v>690</x:v>
      </x:c>
      <x:c r="H766" s="13" t="n">
        <x:v>140</x:v>
      </x:c>
      <x:c r="I766" s="13" t="n">
        <x:v>140</x:v>
      </x:c>
      <x:c r="J766" s="13" t="n">
        <x:v>690</x:v>
      </x:c>
      <x:c r="K766" s="13" t="n">
        <x:v>690</x:v>
      </x:c>
      <x:c r="L766" s="13" t="n">
        <x:f>H766+J766</x:f>
        <x:v>830</x:v>
      </x:c>
      <x:c r="M766" s="13" t="n">
        <x:f>I766+K766</x:f>
        <x:v>830</x:v>
      </x:c>
      <x:c r="N766" s="13" t="n">
        <x:v>20120</x:v>
      </x:c>
      <x:c r="O766" s="13" t="n">
        <x:v>451</x:v>
      </x:c>
      <x:c r="P766" s="4" t="str">
        <x:v>수집결과 내 집계</x:v>
      </x:c>
      <x:c r="Q766" s="15" t="n">
        <x:v>46269.344540046295</x:v>
      </x:c>
      <x:c r="R766" s="15" t="n">
        <x:v>46269.356213784726</x:v>
      </x:c>
      <x:c r="S766" s="4" t="str">
        <x:v>https://naver.github.io/searchad-apidoc/</x:v>
      </x:c>
      <x:c r="T766" s="4" t="str">
        <x:v>https://developers.naver.com/docs/serviceapi/search/blog/blog.md</x:v>
      </x:c>
      <x:c r="U766" s="4" t="str">
        <x:v>2026-08-05~2026-09-03</x:v>
      </x:c>
      <x:c r="V766" s="4" t="str"/>
    </x:row>
    <x:row r="767" ht="25" customHeight="1">
      <x:c r="A767" s="4" t="str">
        <x:v>K0763</x:v>
      </x:c>
      <x:c r="B767" s="4" t="str">
        <x:v>스포츠</x:v>
      </x:c>
      <x:c r="C767" s="4" t="n">
        <x:v>63</x:v>
      </x:c>
      <x:c r="D767" s="4" t="str">
        <x:v>그룹필라테스가격</x:v>
      </x:c>
      <x:c r="E767" s="4" t="str">
        <x:v>세부 검색어</x:v>
      </x:c>
      <x:c r="F767" s="4" t="n">
        <x:v>90</x:v>
      </x:c>
      <x:c r="G767" s="4" t="n">
        <x:v>730</x:v>
      </x:c>
      <x:c r="H767" s="13" t="n">
        <x:v>90</x:v>
      </x:c>
      <x:c r="I767" s="13" t="n">
        <x:v>90</x:v>
      </x:c>
      <x:c r="J767" s="13" t="n">
        <x:v>730</x:v>
      </x:c>
      <x:c r="K767" s="13" t="n">
        <x:v>730</x:v>
      </x:c>
      <x:c r="L767" s="13" t="n">
        <x:f>H767+J767</x:f>
        <x:v>820</x:v>
      </x:c>
      <x:c r="M767" s="13" t="n">
        <x:f>I767+K767</x:f>
        <x:v>820</x:v>
      </x:c>
      <x:c r="N767" s="13" t="n">
        <x:v>6065</x:v>
      </x:c>
      <x:c r="O767" s="13" t="n">
        <x:v>103</x:v>
      </x:c>
      <x:c r="P767" s="4" t="str">
        <x:v>수집결과 내 집계</x:v>
      </x:c>
      <x:c r="Q767" s="15" t="n">
        <x:v>46269.35022119213</x:v>
      </x:c>
      <x:c r="R767" s="15" t="n">
        <x:v>46269.356220208334</x:v>
      </x:c>
      <x:c r="S767" s="4" t="str">
        <x:v>https://naver.github.io/searchad-apidoc/</x:v>
      </x:c>
      <x:c r="T767" s="4" t="str">
        <x:v>https://developers.naver.com/docs/serviceapi/search/blog/blog.md</x:v>
      </x:c>
      <x:c r="U767" s="4" t="str">
        <x:v>2026-08-05~2026-09-03</x:v>
      </x:c>
      <x:c r="V767" s="4" t="str"/>
    </x:row>
    <x:row r="768" ht="25" customHeight="1">
      <x:c r="A768" s="4" t="str">
        <x:v>K0764</x:v>
      </x:c>
      <x:c r="B768" s="4" t="str">
        <x:v>스포츠</x:v>
      </x:c>
      <x:c r="C768" s="4" t="n">
        <x:v>64</x:v>
      </x:c>
      <x:c r="D768" s="4" t="str">
        <x:v>골프채그립교체비용</x:v>
      </x:c>
      <x:c r="E768" s="4" t="str">
        <x:v>세부 검색어</x:v>
      </x:c>
      <x:c r="F768" s="4" t="n">
        <x:v>140</x:v>
      </x:c>
      <x:c r="G768" s="4" t="n">
        <x:v>660</x:v>
      </x:c>
      <x:c r="H768" s="13" t="n">
        <x:v>140</x:v>
      </x:c>
      <x:c r="I768" s="13" t="n">
        <x:v>140</x:v>
      </x:c>
      <x:c r="J768" s="13" t="n">
        <x:v>660</x:v>
      </x:c>
      <x:c r="K768" s="13" t="n">
        <x:v>660</x:v>
      </x:c>
      <x:c r="L768" s="13" t="n">
        <x:f>H768+J768</x:f>
        <x:v>800</x:v>
      </x:c>
      <x:c r="M768" s="13" t="n">
        <x:f>I768+K768</x:f>
        <x:v>800</x:v>
      </x:c>
      <x:c r="N768" s="13" t="n">
        <x:v>369</x:v>
      </x:c>
      <x:c r="O768" s="13" t="n">
        <x:v>8</x:v>
      </x:c>
      <x:c r="P768" s="4" t="str">
        <x:v>수집결과 내 집계</x:v>
      </x:c>
      <x:c r="Q768" s="15" t="n">
        <x:v>46269.34667791667</x:v>
      </x:c>
      <x:c r="R768" s="15" t="n">
        <x:v>46269.35621875</x:v>
      </x:c>
      <x:c r="S768" s="4" t="str">
        <x:v>https://naver.github.io/searchad-apidoc/</x:v>
      </x:c>
      <x:c r="T768" s="4" t="str">
        <x:v>https://developers.naver.com/docs/serviceapi/search/blog/blog.md</x:v>
      </x:c>
      <x:c r="U768" s="4" t="str">
        <x:v>2026-08-05~2026-09-03</x:v>
      </x:c>
      <x:c r="V768" s="4" t="str"/>
    </x:row>
    <x:row r="769" ht="25" customHeight="1">
      <x:c r="A769" s="4" t="str">
        <x:v>K0765</x:v>
      </x:c>
      <x:c r="B769" s="4" t="str">
        <x:v>스포츠</x:v>
      </x:c>
      <x:c r="C769" s="4" t="n">
        <x:v>65</x:v>
      </x:c>
      <x:c r="D769" s="4" t="str">
        <x:v>다리스트레칭</x:v>
      </x:c>
      <x:c r="E769" s="4" t="str">
        <x:v>세부 검색어</x:v>
      </x:c>
      <x:c r="F769" s="4" t="n">
        <x:v>80</x:v>
      </x:c>
      <x:c r="G769" s="4" t="n">
        <x:v>720</x:v>
      </x:c>
      <x:c r="H769" s="13" t="n">
        <x:v>80</x:v>
      </x:c>
      <x:c r="I769" s="13" t="n">
        <x:v>80</x:v>
      </x:c>
      <x:c r="J769" s="13" t="n">
        <x:v>720</x:v>
      </x:c>
      <x:c r="K769" s="13" t="n">
        <x:v>720</x:v>
      </x:c>
      <x:c r="L769" s="13" t="n">
        <x:f>H769+J769</x:f>
        <x:v>800</x:v>
      </x:c>
      <x:c r="M769" s="13" t="n">
        <x:f>I769+K769</x:f>
        <x:v>800</x:v>
      </x:c>
      <x:c r="N769" s="13" t="n">
        <x:v>79487</x:v>
      </x:c>
      <x:c r="O769" s="13" t="n">
        <x:v>984</x:v>
      </x:c>
      <x:c r="P769" s="4" t="str">
        <x:v>이상(하한)</x:v>
      </x:c>
      <x:c r="Q769" s="15" t="n">
        <x:v>46269.344545127315</x:v>
      </x:c>
      <x:c r="R769" s="15" t="n">
        <x:v>46269.35628356481</x:v>
      </x:c>
      <x:c r="S769" s="4" t="str">
        <x:v>https://naver.github.io/searchad-apidoc/</x:v>
      </x:c>
      <x:c r="T769" s="4" t="str">
        <x:v>https://developers.naver.com/docs/serviceapi/search/blog/blog.md</x:v>
      </x:c>
      <x:c r="U769" s="4" t="str">
        <x:v>2026-08-05~2026-09-03</x:v>
      </x:c>
      <x:c r="V769" s="4" t="str"/>
    </x:row>
    <x:row r="770" ht="25" customHeight="1">
      <x:c r="A770" s="4" t="str">
        <x:v>K0766</x:v>
      </x:c>
      <x:c r="B770" s="4" t="str">
        <x:v>스포츠</x:v>
      </x:c>
      <x:c r="C770" s="4" t="n">
        <x:v>66</x:v>
      </x:c>
      <x:c r="D770" s="4" t="str">
        <x:v>초보수영</x:v>
      </x:c>
      <x:c r="E770" s="4" t="str">
        <x:v>세부 검색어</x:v>
      </x:c>
      <x:c r="F770" s="4" t="n">
        <x:v>20</x:v>
      </x:c>
      <x:c r="G770" s="4" t="n">
        <x:v>760</x:v>
      </x:c>
      <x:c r="H770" s="13" t="n">
        <x:v>20</x:v>
      </x:c>
      <x:c r="I770" s="13" t="n">
        <x:v>20</x:v>
      </x:c>
      <x:c r="J770" s="13" t="n">
        <x:v>760</x:v>
      </x:c>
      <x:c r="K770" s="13" t="n">
        <x:v>760</x:v>
      </x:c>
      <x:c r="L770" s="13" t="n">
        <x:f>H770+J770</x:f>
        <x:v>780</x:v>
      </x:c>
      <x:c r="M770" s="13" t="n">
        <x:f>I770+K770</x:f>
        <x:v>780</x:v>
      </x:c>
      <x:c r="N770" s="13" t="n">
        <x:v>17308</x:v>
      </x:c>
      <x:c r="O770" s="13" t="n">
        <x:v>531</x:v>
      </x:c>
      <x:c r="P770" s="4" t="str">
        <x:v>수집결과 내 집계</x:v>
      </x:c>
      <x:c r="Q770" s="15" t="n">
        <x:v>46269.35021545139</x:v>
      </x:c>
      <x:c r="R770" s="15" t="n">
        <x:v>46269.356249675926</x:v>
      </x:c>
      <x:c r="S770" s="4" t="str">
        <x:v>https://naver.github.io/searchad-apidoc/</x:v>
      </x:c>
      <x:c r="T770" s="4" t="str">
        <x:v>https://developers.naver.com/docs/serviceapi/search/blog/blog.md</x:v>
      </x:c>
      <x:c r="U770" s="4" t="str">
        <x:v>2026-08-05~2026-09-03</x:v>
      </x:c>
      <x:c r="V770" s="4" t="str"/>
    </x:row>
    <x:row r="771" ht="25" customHeight="1">
      <x:c r="A771" s="4" t="str">
        <x:v>K0767</x:v>
      </x:c>
      <x:c r="B771" s="4" t="str">
        <x:v>스포츠</x:v>
      </x:c>
      <x:c r="C771" s="4" t="n">
        <x:v>67</x:v>
      </x:c>
      <x:c r="D771" s="4" t="str">
        <x:v>러닝호흡법</x:v>
      </x:c>
      <x:c r="E771" s="4" t="str">
        <x:v>세부 검색어</x:v>
      </x:c>
      <x:c r="F771" s="4" t="n">
        <x:v>140</x:v>
      </x:c>
      <x:c r="G771" s="4" t="n">
        <x:v>610</x:v>
      </x:c>
      <x:c r="H771" s="13" t="n">
        <x:v>140</x:v>
      </x:c>
      <x:c r="I771" s="13" t="n">
        <x:v>140</x:v>
      </x:c>
      <x:c r="J771" s="13" t="n">
        <x:v>610</x:v>
      </x:c>
      <x:c r="K771" s="13" t="n">
        <x:v>610</x:v>
      </x:c>
      <x:c r="L771" s="13" t="n">
        <x:f>H771+J771</x:f>
        <x:v>750</x:v>
      </x:c>
      <x:c r="M771" s="13" t="n">
        <x:f>I771+K771</x:f>
        <x:v>750</x:v>
      </x:c>
      <x:c r="N771" s="13" t="n">
        <x:v>679</x:v>
      </x:c>
      <x:c r="O771" s="13" t="n">
        <x:v>54</x:v>
      </x:c>
      <x:c r="P771" s="4" t="str">
        <x:v>수집결과 내 집계</x:v>
      </x:c>
      <x:c r="Q771" s="15" t="n">
        <x:v>46269.34668916667</x:v>
      </x:c>
      <x:c r="R771" s="15" t="n">
        <x:v>46269.3562428588</x:v>
      </x:c>
      <x:c r="S771" s="4" t="str">
        <x:v>https://naver.github.io/searchad-apidoc/</x:v>
      </x:c>
      <x:c r="T771" s="4" t="str">
        <x:v>https://developers.naver.com/docs/serviceapi/search/blog/blog.md</x:v>
      </x:c>
      <x:c r="U771" s="4" t="str">
        <x:v>2026-08-05~2026-09-03</x:v>
      </x:c>
      <x:c r="V771" s="4" t="str"/>
    </x:row>
    <x:row r="772" ht="25" customHeight="1">
      <x:c r="A772" s="4" t="str">
        <x:v>K0768</x:v>
      </x:c>
      <x:c r="B772" s="4" t="str">
        <x:v>스포츠</x:v>
      </x:c>
      <x:c r="C772" s="4" t="n">
        <x:v>68</x:v>
      </x:c>
      <x:c r="D772" s="4" t="str">
        <x:v>스쿼트무릎통증</x:v>
      </x:c>
      <x:c r="E772" s="4" t="str">
        <x:v>세부 검색어</x:v>
      </x:c>
      <x:c r="F772" s="4" t="n">
        <x:v>110</x:v>
      </x:c>
      <x:c r="G772" s="4" t="n">
        <x:v>640</x:v>
      </x:c>
      <x:c r="H772" s="13" t="n">
        <x:v>110</x:v>
      </x:c>
      <x:c r="I772" s="13" t="n">
        <x:v>110</x:v>
      </x:c>
      <x:c r="J772" s="13" t="n">
        <x:v>640</x:v>
      </x:c>
      <x:c r="K772" s="13" t="n">
        <x:v>640</x:v>
      </x:c>
      <x:c r="L772" s="13" t="n">
        <x:f>H772+J772</x:f>
        <x:v>750</x:v>
      </x:c>
      <x:c r="M772" s="13" t="n">
        <x:f>I772+K772</x:f>
        <x:v>750</x:v>
      </x:c>
      <x:c r="N772" s="13" t="n">
        <x:v>7373</x:v>
      </x:c>
      <x:c r="O772" s="13" t="n">
        <x:v>303</x:v>
      </x:c>
      <x:c r="P772" s="4" t="str">
        <x:v>수집결과 내 집계</x:v>
      </x:c>
      <x:c r="Q772" s="15" t="n">
        <x:v>46269.34672070602</x:v>
      </x:c>
      <x:c r="R772" s="15" t="n">
        <x:v>46269.35626122685</x:v>
      </x:c>
      <x:c r="S772" s="4" t="str">
        <x:v>https://naver.github.io/searchad-apidoc/</x:v>
      </x:c>
      <x:c r="T772" s="4" t="str">
        <x:v>https://developers.naver.com/docs/serviceapi/search/blog/blog.md</x:v>
      </x:c>
      <x:c r="U772" s="4" t="str">
        <x:v>2026-08-05~2026-09-03</x:v>
      </x:c>
      <x:c r="V772" s="4" t="str"/>
    </x:row>
    <x:row r="773" ht="25" customHeight="1">
      <x:c r="A773" s="4" t="str">
        <x:v>K0769</x:v>
      </x:c>
      <x:c r="B773" s="4" t="str">
        <x:v>스포츠</x:v>
      </x:c>
      <x:c r="C773" s="4" t="n">
        <x:v>69</x:v>
      </x:c>
      <x:c r="D773" s="4" t="str">
        <x:v>러닝발목통증</x:v>
      </x:c>
      <x:c r="E773" s="4" t="str">
        <x:v>세부 검색어</x:v>
      </x:c>
      <x:c r="F773" s="4" t="n">
        <x:v>110</x:v>
      </x:c>
      <x:c r="G773" s="4" t="n">
        <x:v>620</x:v>
      </x:c>
      <x:c r="H773" s="13" t="n">
        <x:v>110</x:v>
      </x:c>
      <x:c r="I773" s="13" t="n">
        <x:v>110</x:v>
      </x:c>
      <x:c r="J773" s="13" t="n">
        <x:v>620</x:v>
      </x:c>
      <x:c r="K773" s="13" t="n">
        <x:v>620</x:v>
      </x:c>
      <x:c r="L773" s="13" t="n">
        <x:f>H773+J773</x:f>
        <x:v>730</x:v>
      </x:c>
      <x:c r="M773" s="13" t="n">
        <x:f>I773+K773</x:f>
        <x:v>730</x:v>
      </x:c>
      <x:c r="N773" s="13" t="n">
        <x:v>2844</x:v>
      </x:c>
      <x:c r="O773" s="13" t="n">
        <x:v>176</x:v>
      </x:c>
      <x:c r="P773" s="4" t="str">
        <x:v>수집결과 내 집계</x:v>
      </x:c>
      <x:c r="Q773" s="15" t="n">
        <x:v>46269.346706909724</x:v>
      </x:c>
      <x:c r="R773" s="15" t="n">
        <x:v>46269.35625856482</x:v>
      </x:c>
      <x:c r="S773" s="4" t="str">
        <x:v>https://naver.github.io/searchad-apidoc/</x:v>
      </x:c>
      <x:c r="T773" s="4" t="str">
        <x:v>https://developers.naver.com/docs/serviceapi/search/blog/blog.md</x:v>
      </x:c>
      <x:c r="U773" s="4" t="str">
        <x:v>2026-08-05~2026-09-03</x:v>
      </x:c>
      <x:c r="V773" s="4" t="str"/>
    </x:row>
    <x:row r="774" ht="25" customHeight="1">
      <x:c r="A774" s="4" t="str">
        <x:v>K0770</x:v>
      </x:c>
      <x:c r="B774" s="4" t="str">
        <x:v>스포츠</x:v>
      </x:c>
      <x:c r="C774" s="4" t="n">
        <x:v>70</x:v>
      </x:c>
      <x:c r="D774" s="4" t="str">
        <x:v>배드민턴규칙</x:v>
      </x:c>
      <x:c r="E774" s="4" t="str">
        <x:v>세부 검색어</x:v>
      </x:c>
      <x:c r="F774" s="4" t="n">
        <x:v>150</x:v>
      </x:c>
      <x:c r="G774" s="4" t="n">
        <x:v>570</x:v>
      </x:c>
      <x:c r="H774" s="13" t="n">
        <x:v>150</x:v>
      </x:c>
      <x:c r="I774" s="13" t="n">
        <x:v>150</x:v>
      </x:c>
      <x:c r="J774" s="13" t="n">
        <x:v>570</x:v>
      </x:c>
      <x:c r="K774" s="13" t="n">
        <x:v>570</x:v>
      </x:c>
      <x:c r="L774" s="13" t="n">
        <x:f>H774+J774</x:f>
        <x:v>720</x:v>
      </x:c>
      <x:c r="M774" s="13" t="n">
        <x:f>I774+K774</x:f>
        <x:v>720</x:v>
      </x:c>
      <x:c r="N774" s="13" t="n">
        <x:v>1548</x:v>
      </x:c>
      <x:c r="O774" s="13" t="n">
        <x:v>131</x:v>
      </x:c>
      <x:c r="P774" s="4" t="str">
        <x:v>수집결과 내 집계</x:v>
      </x:c>
      <x:c r="Q774" s="15" t="n">
        <x:v>46269.35022119213</x:v>
      </x:c>
      <x:c r="R774" s="15" t="n">
        <x:v>46269.35627079861</x:v>
      </x:c>
      <x:c r="S774" s="4" t="str">
        <x:v>https://naver.github.io/searchad-apidoc/</x:v>
      </x:c>
      <x:c r="T774" s="4" t="str">
        <x:v>https://developers.naver.com/docs/serviceapi/search/blog/blog.md</x:v>
      </x:c>
      <x:c r="U774" s="4" t="str">
        <x:v>2026-08-05~2026-09-03</x:v>
      </x:c>
      <x:c r="V774" s="4" t="str"/>
    </x:row>
    <x:row r="775" ht="25" customHeight="1">
      <x:c r="A775" s="4" t="str">
        <x:v>K0771</x:v>
      </x:c>
      <x:c r="B775" s="4" t="str">
        <x:v>스포츠</x:v>
      </x:c>
      <x:c r="C775" s="4" t="n">
        <x:v>71</x:v>
      </x:c>
      <x:c r="D775" s="4" t="str">
        <x:v>러닝초보</x:v>
      </x:c>
      <x:c r="E775" s="4" t="str">
        <x:v>세부 검색어</x:v>
      </x:c>
      <x:c r="F775" s="4" t="n">
        <x:v>160</x:v>
      </x:c>
      <x:c r="G775" s="4" t="n">
        <x:v>550</x:v>
      </x:c>
      <x:c r="H775" s="13" t="n">
        <x:v>160</x:v>
      </x:c>
      <x:c r="I775" s="13" t="n">
        <x:v>160</x:v>
      </x:c>
      <x:c r="J775" s="13" t="n">
        <x:v>550</x:v>
      </x:c>
      <x:c r="K775" s="13" t="n">
        <x:v>550</x:v>
      </x:c>
      <x:c r="L775" s="13" t="n">
        <x:f>H775+J775</x:f>
        <x:v>710</x:v>
      </x:c>
      <x:c r="M775" s="13" t="n">
        <x:f>I775+K775</x:f>
        <x:v>710</x:v>
      </x:c>
      <x:c r="N775" s="13" t="n">
        <x:v>21592</x:v>
      </x:c>
      <x:c r="O775" s="13" t="n">
        <x:v>991</x:v>
      </x:c>
      <x:c r="P775" s="4" t="str">
        <x:v>이상(하한)</x:v>
      </x:c>
      <x:c r="Q775" s="15" t="n">
        <x:v>46269.344540046295</x:v>
      </x:c>
      <x:c r="R775" s="15" t="n">
        <x:v>46269.35632053241</x:v>
      </x:c>
      <x:c r="S775" s="4" t="str">
        <x:v>https://naver.github.io/searchad-apidoc/</x:v>
      </x:c>
      <x:c r="T775" s="4" t="str">
        <x:v>https://developers.naver.com/docs/serviceapi/search/blog/blog.md</x:v>
      </x:c>
      <x:c r="U775" s="4" t="str">
        <x:v>2026-08-05~2026-09-03</x:v>
      </x:c>
      <x:c r="V775" s="4" t="str"/>
    </x:row>
    <x:row r="776" ht="25" customHeight="1">
      <x:c r="A776" s="4" t="str">
        <x:v>K0772</x:v>
      </x:c>
      <x:c r="B776" s="4" t="str">
        <x:v>스포츠</x:v>
      </x:c>
      <x:c r="C776" s="4" t="n">
        <x:v>72</x:v>
      </x:c>
      <x:c r="D776" s="4" t="str">
        <x:v>골프그립세척</x:v>
      </x:c>
      <x:c r="E776" s="4" t="str">
        <x:v>세부 검색어</x:v>
      </x:c>
      <x:c r="F776" s="4" t="n">
        <x:v>110</x:v>
      </x:c>
      <x:c r="G776" s="4" t="n">
        <x:v>590</x:v>
      </x:c>
      <x:c r="H776" s="13" t="n">
        <x:v>110</x:v>
      </x:c>
      <x:c r="I776" s="13" t="n">
        <x:v>110</x:v>
      </x:c>
      <x:c r="J776" s="13" t="n">
        <x:v>590</x:v>
      </x:c>
      <x:c r="K776" s="13" t="n">
        <x:v>590</x:v>
      </x:c>
      <x:c r="L776" s="13" t="n">
        <x:f>H776+J776</x:f>
        <x:v>700</x:v>
      </x:c>
      <x:c r="M776" s="13" t="n">
        <x:f>I776+K776</x:f>
        <x:v>700</x:v>
      </x:c>
      <x:c r="N776" s="13" t="n">
        <x:v>321</x:v>
      </x:c>
      <x:c r="O776" s="13" t="n">
        <x:v>7</x:v>
      </x:c>
      <x:c r="P776" s="4" t="str">
        <x:v>수집결과 내 집계</x:v>
      </x:c>
      <x:c r="Q776" s="15" t="n">
        <x:v>46269.34667791667</x:v>
      </x:c>
      <x:c r="R776" s="15" t="n">
        <x:v>46269.356275833336</x:v>
      </x:c>
      <x:c r="S776" s="4" t="str">
        <x:v>https://naver.github.io/searchad-apidoc/</x:v>
      </x:c>
      <x:c r="T776" s="4" t="str">
        <x:v>https://developers.naver.com/docs/serviceapi/search/blog/blog.md</x:v>
      </x:c>
      <x:c r="U776" s="4" t="str">
        <x:v>2026-08-05~2026-09-03</x:v>
      </x:c>
      <x:c r="V776" s="4" t="str"/>
    </x:row>
    <x:row r="777" ht="25" customHeight="1">
      <x:c r="A777" s="4" t="str">
        <x:v>K0773</x:v>
      </x:c>
      <x:c r="B777" s="4" t="str">
        <x:v>스포츠</x:v>
      </x:c>
      <x:c r="C777" s="4" t="n">
        <x:v>73</x:v>
      </x:c>
      <x:c r="D777" s="4" t="str">
        <x:v>골프그립미끄럼방지</x:v>
      </x:c>
      <x:c r="E777" s="4" t="str">
        <x:v>세부 검색어</x:v>
      </x:c>
      <x:c r="F777" s="4" t="n">
        <x:v>70</x:v>
      </x:c>
      <x:c r="G777" s="4" t="n">
        <x:v>630</x:v>
      </x:c>
      <x:c r="H777" s="13" t="n">
        <x:v>70</x:v>
      </x:c>
      <x:c r="I777" s="13" t="n">
        <x:v>70</x:v>
      </x:c>
      <x:c r="J777" s="13" t="n">
        <x:v>630</x:v>
      </x:c>
      <x:c r="K777" s="13" t="n">
        <x:v>630</x:v>
      </x:c>
      <x:c r="L777" s="13" t="n">
        <x:f>H777+J777</x:f>
        <x:v>700</x:v>
      </x:c>
      <x:c r="M777" s="13" t="n">
        <x:f>I777+K777</x:f>
        <x:v>700</x:v>
      </x:c>
      <x:c r="N777" s="13" t="n">
        <x:v>593</x:v>
      </x:c>
      <x:c r="O777" s="13" t="n">
        <x:v>37</x:v>
      </x:c>
      <x:c r="P777" s="4" t="str">
        <x:v>수집결과 내 집계</x:v>
      </x:c>
      <x:c r="Q777" s="15" t="n">
        <x:v>46269.34667791667</x:v>
      </x:c>
      <x:c r="R777" s="15" t="n">
        <x:v>46269.35628053241</x:v>
      </x:c>
      <x:c r="S777" s="4" t="str">
        <x:v>https://naver.github.io/searchad-apidoc/</x:v>
      </x:c>
      <x:c r="T777" s="4" t="str">
        <x:v>https://developers.naver.com/docs/serviceapi/search/blog/blog.md</x:v>
      </x:c>
      <x:c r="U777" s="4" t="str">
        <x:v>2026-08-05~2026-09-03</x:v>
      </x:c>
      <x:c r="V777" s="4" t="str"/>
    </x:row>
    <x:row r="778" ht="25" customHeight="1">
      <x:c r="A778" s="4" t="str">
        <x:v>K0774</x:v>
      </x:c>
      <x:c r="B778" s="4" t="str">
        <x:v>스포츠</x:v>
      </x:c>
      <x:c r="C778" s="4" t="n">
        <x:v>74</x:v>
      </x:c>
      <x:c r="D778" s="4" t="str">
        <x:v>러닝종아리통증</x:v>
      </x:c>
      <x:c r="E778" s="4" t="str">
        <x:v>세부 검색어</x:v>
      </x:c>
      <x:c r="F778" s="4" t="n">
        <x:v>100</x:v>
      </x:c>
      <x:c r="G778" s="4" t="n">
        <x:v>590</x:v>
      </x:c>
      <x:c r="H778" s="13" t="n">
        <x:v>100</x:v>
      </x:c>
      <x:c r="I778" s="13" t="n">
        <x:v>100</x:v>
      </x:c>
      <x:c r="J778" s="13" t="n">
        <x:v>590</x:v>
      </x:c>
      <x:c r="K778" s="13" t="n">
        <x:v>590</x:v>
      </x:c>
      <x:c r="L778" s="13" t="n">
        <x:f>H778+J778</x:f>
        <x:v>690</x:v>
      </x:c>
      <x:c r="M778" s="13" t="n">
        <x:f>I778+K778</x:f>
        <x:v>690</x:v>
      </x:c>
      <x:c r="N778" s="13" t="n">
        <x:v>1346</x:v>
      </x:c>
      <x:c r="O778" s="13" t="n">
        <x:v>61</x:v>
      </x:c>
      <x:c r="P778" s="4" t="str">
        <x:v>수집결과 내 집계</x:v>
      </x:c>
      <x:c r="Q778" s="15" t="n">
        <x:v>46269.346706909724</x:v>
      </x:c>
      <x:c r="R778" s="15" t="n">
        <x:v>46269.356285625</x:v>
      </x:c>
      <x:c r="S778" s="4" t="str">
        <x:v>https://naver.github.io/searchad-apidoc/</x:v>
      </x:c>
      <x:c r="T778" s="4" t="str">
        <x:v>https://developers.naver.com/docs/serviceapi/search/blog/blog.md</x:v>
      </x:c>
      <x:c r="U778" s="4" t="str">
        <x:v>2026-08-05~2026-09-03</x:v>
      </x:c>
      <x:c r="V778" s="4" t="str"/>
    </x:row>
    <x:row r="779" ht="25" customHeight="1">
      <x:c r="A779" s="4" t="str">
        <x:v>K0775</x:v>
      </x:c>
      <x:c r="B779" s="4" t="str">
        <x:v>스포츠</x:v>
      </x:c>
      <x:c r="C779" s="4" t="n">
        <x:v>75</x:v>
      </x:c>
      <x:c r="D779" s="4" t="str">
        <x:v>수영호흡법</x:v>
      </x:c>
      <x:c r="E779" s="4" t="str">
        <x:v>세부 검색어</x:v>
      </x:c>
      <x:c r="F779" s="4" t="n">
        <x:v>130</x:v>
      </x:c>
      <x:c r="G779" s="4" t="n">
        <x:v>560</x:v>
      </x:c>
      <x:c r="H779" s="13" t="n">
        <x:v>130</x:v>
      </x:c>
      <x:c r="I779" s="13" t="n">
        <x:v>130</x:v>
      </x:c>
      <x:c r="J779" s="13" t="n">
        <x:v>560</x:v>
      </x:c>
      <x:c r="K779" s="13" t="n">
        <x:v>560</x:v>
      </x:c>
      <x:c r="L779" s="13" t="n">
        <x:f>H779+J779</x:f>
        <x:v>690</x:v>
      </x:c>
      <x:c r="M779" s="13" t="n">
        <x:f>I779+K779</x:f>
        <x:v>690</x:v>
      </x:c>
      <x:c r="N779" s="13" t="n">
        <x:v>2413</x:v>
      </x:c>
      <x:c r="O779" s="13" t="n">
        <x:v>61</x:v>
      </x:c>
      <x:c r="P779" s="4" t="str">
        <x:v>수집결과 내 집계</x:v>
      </x:c>
      <x:c r="Q779" s="15" t="n">
        <x:v>46269.34672490741</x:v>
      </x:c>
      <x:c r="R779" s="15" t="n">
        <x:v>46269.356293599536</x:v>
      </x:c>
      <x:c r="S779" s="4" t="str">
        <x:v>https://naver.github.io/searchad-apidoc/</x:v>
      </x:c>
      <x:c r="T779" s="4" t="str">
        <x:v>https://developers.naver.com/docs/serviceapi/search/blog/blog.md</x:v>
      </x:c>
      <x:c r="U779" s="4" t="str">
        <x:v>2026-08-05~2026-09-03</x:v>
      </x:c>
      <x:c r="V779" s="4" t="str"/>
    </x:row>
    <x:row r="780" ht="25" customHeight="1">
      <x:c r="A780" s="4" t="str">
        <x:v>K0776</x:v>
      </x:c>
      <x:c r="B780" s="4" t="str">
        <x:v>스포츠</x:v>
      </x:c>
      <x:c r="C780" s="4" t="n">
        <x:v>76</x:v>
      </x:c>
      <x:c r="D780" s="4" t="str">
        <x:v>골프규칙</x:v>
      </x:c>
      <x:c r="E780" s="4" t="str">
        <x:v>세부 검색어</x:v>
      </x:c>
      <x:c r="F780" s="4" t="n">
        <x:v>150</x:v>
      </x:c>
      <x:c r="G780" s="4" t="n">
        <x:v>540</x:v>
      </x:c>
      <x:c r="H780" s="13" t="n">
        <x:v>150</x:v>
      </x:c>
      <x:c r="I780" s="13" t="n">
        <x:v>150</x:v>
      </x:c>
      <x:c r="J780" s="13" t="n">
        <x:v>540</x:v>
      </x:c>
      <x:c r="K780" s="13" t="n">
        <x:v>540</x:v>
      </x:c>
      <x:c r="L780" s="13" t="n">
        <x:f>H780+J780</x:f>
        <x:v>690</x:v>
      </x:c>
      <x:c r="M780" s="13" t="n">
        <x:f>I780+K780</x:f>
        <x:v>690</x:v>
      </x:c>
      <x:c r="N780" s="13" t="n">
        <x:v>4909</x:v>
      </x:c>
      <x:c r="O780" s="13" t="n">
        <x:v>142</x:v>
      </x:c>
      <x:c r="P780" s="4" t="str">
        <x:v>수집결과 내 집계</x:v>
      </x:c>
      <x:c r="Q780" s="15" t="n">
        <x:v>46269.35020990741</x:v>
      </x:c>
      <x:c r="R780" s="15" t="n">
        <x:v>46269.35630385417</x:v>
      </x:c>
      <x:c r="S780" s="4" t="str">
        <x:v>https://naver.github.io/searchad-apidoc/</x:v>
      </x:c>
      <x:c r="T780" s="4" t="str">
        <x:v>https://developers.naver.com/docs/serviceapi/search/blog/blog.md</x:v>
      </x:c>
      <x:c r="U780" s="4" t="str">
        <x:v>2026-08-05~2026-09-03</x:v>
      </x:c>
      <x:c r="V780" s="4" t="str"/>
    </x:row>
    <x:row r="781" ht="25" customHeight="1">
      <x:c r="A781" s="4" t="str">
        <x:v>K0777</x:v>
      </x:c>
      <x:c r="B781" s="4" t="str">
        <x:v>스포츠</x:v>
      </x:c>
      <x:c r="C781" s="4" t="n">
        <x:v>77</x:v>
      </x:c>
      <x:c r="D781" s="4" t="str">
        <x:v>아이언종류</x:v>
      </x:c>
      <x:c r="E781" s="4" t="str">
        <x:v>세부 검색어</x:v>
      </x:c>
      <x:c r="F781" s="4" t="n">
        <x:v>110</x:v>
      </x:c>
      <x:c r="G781" s="4" t="n">
        <x:v>540</x:v>
      </x:c>
      <x:c r="H781" s="13" t="n">
        <x:v>110</x:v>
      </x:c>
      <x:c r="I781" s="13" t="n">
        <x:v>110</x:v>
      </x:c>
      <x:c r="J781" s="13" t="n">
        <x:v>540</x:v>
      </x:c>
      <x:c r="K781" s="13" t="n">
        <x:v>540</x:v>
      </x:c>
      <x:c r="L781" s="13" t="n">
        <x:f>H781+J781</x:f>
        <x:v>650</x:v>
      </x:c>
      <x:c r="M781" s="13" t="n">
        <x:f>I781+K781</x:f>
        <x:v>650</x:v>
      </x:c>
      <x:c r="N781" s="13" t="n">
        <x:v>6803</x:v>
      </x:c>
      <x:c r="O781" s="13" t="n">
        <x:v>194</x:v>
      </x:c>
      <x:c r="P781" s="4" t="str">
        <x:v>수집결과 내 집계</x:v>
      </x:c>
      <x:c r="Q781" s="15" t="n">
        <x:v>46269.35020990741</x:v>
      </x:c>
      <x:c r="R781" s="15" t="n">
        <x:v>46269.35630273148</x:v>
      </x:c>
      <x:c r="S781" s="4" t="str">
        <x:v>https://naver.github.io/searchad-apidoc/</x:v>
      </x:c>
      <x:c r="T781" s="4" t="str">
        <x:v>https://developers.naver.com/docs/serviceapi/search/blog/blog.md</x:v>
      </x:c>
      <x:c r="U781" s="4" t="str">
        <x:v>2026-08-05~2026-09-03</x:v>
      </x:c>
      <x:c r="V781" s="4" t="str"/>
    </x:row>
    <x:row r="782" ht="25" customHeight="1">
      <x:c r="A782" s="4" t="str">
        <x:v>K0778</x:v>
      </x:c>
      <x:c r="B782" s="4" t="str">
        <x:v>스포츠</x:v>
      </x:c>
      <x:c r="C782" s="4" t="n">
        <x:v>78</x:v>
      </x:c>
      <x:c r="D782" s="4" t="str">
        <x:v>요가필라테스차이</x:v>
      </x:c>
      <x:c r="E782" s="4" t="str">
        <x:v>세부 검색어</x:v>
      </x:c>
      <x:c r="F782" s="4" t="n">
        <x:v>120</x:v>
      </x:c>
      <x:c r="G782" s="4" t="n">
        <x:v>530</x:v>
      </x:c>
      <x:c r="H782" s="13" t="n">
        <x:v>120</x:v>
      </x:c>
      <x:c r="I782" s="13" t="n">
        <x:v>120</x:v>
      </x:c>
      <x:c r="J782" s="13" t="n">
        <x:v>530</x:v>
      </x:c>
      <x:c r="K782" s="13" t="n">
        <x:v>530</x:v>
      </x:c>
      <x:c r="L782" s="13" t="n">
        <x:f>H782+J782</x:f>
        <x:v>650</x:v>
      </x:c>
      <x:c r="M782" s="13" t="n">
        <x:f>I782+K782</x:f>
        <x:v>650</x:v>
      </x:c>
      <x:c r="N782" s="13" t="n">
        <x:v>1172</x:v>
      </x:c>
      <x:c r="O782" s="13" t="n">
        <x:v>38</x:v>
      </x:c>
      <x:c r="P782" s="4" t="str">
        <x:v>수집결과 내 집계</x:v>
      </x:c>
      <x:c r="Q782" s="15" t="n">
        <x:v>46269.35022119213</x:v>
      </x:c>
      <x:c r="R782" s="15" t="n">
        <x:v>46269.35630769676</x:v>
      </x:c>
      <x:c r="S782" s="4" t="str">
        <x:v>https://naver.github.io/searchad-apidoc/</x:v>
      </x:c>
      <x:c r="T782" s="4" t="str">
        <x:v>https://developers.naver.com/docs/serviceapi/search/blog/blog.md</x:v>
      </x:c>
      <x:c r="U782" s="4" t="str">
        <x:v>2026-08-05~2026-09-03</x:v>
      </x:c>
      <x:c r="V782" s="4" t="str"/>
    </x:row>
    <x:row r="783" ht="25" customHeight="1">
      <x:c r="A783" s="4" t="str">
        <x:v>K0779</x:v>
      </x:c>
      <x:c r="B783" s="4" t="str">
        <x:v>스포츠</x:v>
      </x:c>
      <x:c r="C783" s="4" t="n">
        <x:v>79</x:v>
      </x:c>
      <x:c r="D783" s="4" t="str">
        <x:v>홈트근력운동</x:v>
      </x:c>
      <x:c r="E783" s="4" t="str">
        <x:v>세부 검색어</x:v>
      </x:c>
      <x:c r="F783" s="4" t="n">
        <x:v>140</x:v>
      </x:c>
      <x:c r="G783" s="4" t="n">
        <x:v>500</x:v>
      </x:c>
      <x:c r="H783" s="13" t="n">
        <x:v>140</x:v>
      </x:c>
      <x:c r="I783" s="13" t="n">
        <x:v>140</x:v>
      </x:c>
      <x:c r="J783" s="13" t="n">
        <x:v>500</x:v>
      </x:c>
      <x:c r="K783" s="13" t="n">
        <x:v>500</x:v>
      </x:c>
      <x:c r="L783" s="13" t="n">
        <x:f>H783+J783</x:f>
        <x:v>640</x:v>
      </x:c>
      <x:c r="M783" s="13" t="n">
        <x:f>I783+K783</x:f>
        <x:v>640</x:v>
      </x:c>
      <x:c r="N783" s="13" t="n">
        <x:v>9639</x:v>
      </x:c>
      <x:c r="O783" s="13" t="n">
        <x:v>350</x:v>
      </x:c>
      <x:c r="P783" s="4" t="str">
        <x:v>수집결과 내 집계</x:v>
      </x:c>
      <x:c r="Q783" s="15" t="n">
        <x:v>46269.344545127315</x:v>
      </x:c>
      <x:c r="R783" s="15" t="n">
        <x:v>46269.35632201389</x:v>
      </x:c>
      <x:c r="S783" s="4" t="str">
        <x:v>https://naver.github.io/searchad-apidoc/</x:v>
      </x:c>
      <x:c r="T783" s="4" t="str">
        <x:v>https://developers.naver.com/docs/serviceapi/search/blog/blog.md</x:v>
      </x:c>
      <x:c r="U783" s="4" t="str">
        <x:v>2026-08-05~2026-09-03</x:v>
      </x:c>
      <x:c r="V783" s="4" t="str"/>
    </x:row>
    <x:row r="784" ht="25" customHeight="1">
      <x:c r="A784" s="4" t="str">
        <x:v>K0780</x:v>
      </x:c>
      <x:c r="B784" s="4" t="str">
        <x:v>스포츠</x:v>
      </x:c>
      <x:c r="C784" s="4" t="n">
        <x:v>80</x:v>
      </x:c>
      <x:c r="D784" s="4" t="str">
        <x:v>러닝초보페이스</x:v>
      </x:c>
      <x:c r="E784" s="4" t="str">
        <x:v>세부 검색어</x:v>
      </x:c>
      <x:c r="F784" s="4" t="n">
        <x:v>100</x:v>
      </x:c>
      <x:c r="G784" s="4" t="n">
        <x:v>540</x:v>
      </x:c>
      <x:c r="H784" s="13" t="n">
        <x:v>100</x:v>
      </x:c>
      <x:c r="I784" s="13" t="n">
        <x:v>100</x:v>
      </x:c>
      <x:c r="J784" s="13" t="n">
        <x:v>540</x:v>
      </x:c>
      <x:c r="K784" s="13" t="n">
        <x:v>540</x:v>
      </x:c>
      <x:c r="L784" s="13" t="n">
        <x:f>H784+J784</x:f>
        <x:v>640</x:v>
      </x:c>
      <x:c r="M784" s="13" t="n">
        <x:f>I784+K784</x:f>
        <x:v>640</x:v>
      </x:c>
      <x:c r="N784" s="13" t="n">
        <x:v>1241</x:v>
      </x:c>
      <x:c r="O784" s="13" t="n">
        <x:v>117</x:v>
      </x:c>
      <x:c r="P784" s="4" t="str">
        <x:v>수집결과 내 집계</x:v>
      </x:c>
      <x:c r="Q784" s="15" t="n">
        <x:v>46269.34668916667</x:v>
      </x:c>
      <x:c r="R784" s="15" t="n">
        <x:v>46269.35631916667</x:v>
      </x:c>
      <x:c r="S784" s="4" t="str">
        <x:v>https://naver.github.io/searchad-apidoc/</x:v>
      </x:c>
      <x:c r="T784" s="4" t="str">
        <x:v>https://developers.naver.com/docs/serviceapi/search/blog/blog.md</x:v>
      </x:c>
      <x:c r="U784" s="4" t="str">
        <x:v>2026-08-05~2026-09-03</x:v>
      </x:c>
      <x:c r="V784" s="4" t="str"/>
    </x:row>
    <x:row r="785" ht="25" customHeight="1">
      <x:c r="A785" s="4" t="str">
        <x:v>K0781</x:v>
      </x:c>
      <x:c r="B785" s="4" t="str">
        <x:v>스포츠</x:v>
      </x:c>
      <x:c r="C785" s="4" t="n">
        <x:v>81</x:v>
      </x:c>
      <x:c r="D785" s="4" t="str">
        <x:v>가슴운동루틴</x:v>
      </x:c>
      <x:c r="E785" s="4" t="str">
        <x:v>세부 검색어</x:v>
      </x:c>
      <x:c r="F785" s="4" t="n">
        <x:v>160</x:v>
      </x:c>
      <x:c r="G785" s="4" t="n">
        <x:v>480</x:v>
      </x:c>
      <x:c r="H785" s="13" t="n">
        <x:v>160</x:v>
      </x:c>
      <x:c r="I785" s="13" t="n">
        <x:v>160</x:v>
      </x:c>
      <x:c r="J785" s="13" t="n">
        <x:v>480</x:v>
      </x:c>
      <x:c r="K785" s="13" t="n">
        <x:v>480</x:v>
      </x:c>
      <x:c r="L785" s="13" t="n">
        <x:f>H785+J785</x:f>
        <x:v>640</x:v>
      </x:c>
      <x:c r="M785" s="13" t="n">
        <x:f>I785+K785</x:f>
        <x:v>640</x:v>
      </x:c>
      <x:c r="N785" s="13" t="n">
        <x:v>18724</x:v>
      </x:c>
      <x:c r="O785" s="13" t="n">
        <x:v>326</x:v>
      </x:c>
      <x:c r="P785" s="4" t="str">
        <x:v>수집결과 내 집계</x:v>
      </x:c>
      <x:c r="Q785" s="15" t="n">
        <x:v>46269.350194479164</x:v>
      </x:c>
      <x:c r="R785" s="15" t="n">
        <x:v>46269.35633837963</x:v>
      </x:c>
      <x:c r="S785" s="4" t="str">
        <x:v>https://naver.github.io/searchad-apidoc/</x:v>
      </x:c>
      <x:c r="T785" s="4" t="str">
        <x:v>https://developers.naver.com/docs/serviceapi/search/blog/blog.md</x:v>
      </x:c>
      <x:c r="U785" s="4" t="str">
        <x:v>2026-08-05~2026-09-03</x:v>
      </x:c>
      <x:c r="V785" s="4" t="str"/>
    </x:row>
    <x:row r="786" ht="25" customHeight="1">
      <x:c r="A786" s="4" t="str">
        <x:v>K0782</x:v>
      </x:c>
      <x:c r="B786" s="4" t="str">
        <x:v>스포츠</x:v>
      </x:c>
      <x:c r="C786" s="4" t="n">
        <x:v>82</x:v>
      </x:c>
      <x:c r="D786" s="4" t="str">
        <x:v>아이언그립교체</x:v>
      </x:c>
      <x:c r="E786" s="4" t="str">
        <x:v>세부 검색어</x:v>
      </x:c>
      <x:c r="F786" s="4" t="n">
        <x:v>90</x:v>
      </x:c>
      <x:c r="G786" s="4" t="n">
        <x:v>450</x:v>
      </x:c>
      <x:c r="H786" s="13" t="n">
        <x:v>90</x:v>
      </x:c>
      <x:c r="I786" s="13" t="n">
        <x:v>90</x:v>
      </x:c>
      <x:c r="J786" s="13" t="n">
        <x:v>450</x:v>
      </x:c>
      <x:c r="K786" s="13" t="n">
        <x:v>450</x:v>
      </x:c>
      <x:c r="L786" s="13" t="n">
        <x:f>H786+J786</x:f>
        <x:v>540</x:v>
      </x:c>
      <x:c r="M786" s="13" t="n">
        <x:f>I786+K786</x:f>
        <x:v>540</x:v>
      </x:c>
      <x:c r="N786" s="13" t="n">
        <x:v>7422</x:v>
      </x:c>
      <x:c r="O786" s="13" t="n">
        <x:v>194</x:v>
      </x:c>
      <x:c r="P786" s="4" t="str">
        <x:v>수집결과 내 집계</x:v>
      </x:c>
      <x:c r="Q786" s="15" t="n">
        <x:v>46269.34667791667</x:v>
      </x:c>
      <x:c r="R786" s="15" t="n">
        <x:v>46269.35633001157</x:v>
      </x:c>
      <x:c r="S786" s="4" t="str">
        <x:v>https://naver.github.io/searchad-apidoc/</x:v>
      </x:c>
      <x:c r="T786" s="4" t="str">
        <x:v>https://developers.naver.com/docs/serviceapi/search/blog/blog.md</x:v>
      </x:c>
      <x:c r="U786" s="4" t="str">
        <x:v>2026-08-05~2026-09-03</x:v>
      </x:c>
      <x:c r="V786" s="4" t="str"/>
    </x:row>
    <x:row r="787" ht="25" customHeight="1">
      <x:c r="A787" s="4" t="str">
        <x:v>K0783</x:v>
      </x:c>
      <x:c r="B787" s="4" t="str">
        <x:v>스포츠</x:v>
      </x:c>
      <x:c r="C787" s="4" t="n">
        <x:v>83</x:v>
      </x:c>
      <x:c r="D787" s="4" t="str">
        <x:v>요가가격</x:v>
      </x:c>
      <x:c r="E787" s="4" t="str">
        <x:v>세부 검색어</x:v>
      </x:c>
      <x:c r="F787" s="4" t="n">
        <x:v>50</x:v>
      </x:c>
      <x:c r="G787" s="4" t="n">
        <x:v>430</x:v>
      </x:c>
      <x:c r="H787" s="13" t="n">
        <x:v>50</x:v>
      </x:c>
      <x:c r="I787" s="13" t="n">
        <x:v>50</x:v>
      </x:c>
      <x:c r="J787" s="13" t="n">
        <x:v>430</x:v>
      </x:c>
      <x:c r="K787" s="13" t="n">
        <x:v>430</x:v>
      </x:c>
      <x:c r="L787" s="13" t="n">
        <x:f>H787+J787</x:f>
        <x:v>480</x:v>
      </x:c>
      <x:c r="M787" s="13" t="n">
        <x:f>I787+K787</x:f>
        <x:v>480</x:v>
      </x:c>
      <x:c r="N787" s="13" t="n">
        <x:v>36639</x:v>
      </x:c>
      <x:c r="O787" s="13" t="n">
        <x:v>751</x:v>
      </x:c>
      <x:c r="P787" s="4" t="str">
        <x:v>수집결과 내 집계</x:v>
      </x:c>
      <x:c r="Q787" s="15" t="n">
        <x:v>46269.35022119213</x:v>
      </x:c>
      <x:c r="R787" s="15" t="n">
        <x:v>46269.3578147338</x:v>
      </x:c>
      <x:c r="S787" s="4" t="str">
        <x:v>https://naver.github.io/searchad-apidoc/</x:v>
      </x:c>
      <x:c r="T787" s="4" t="str">
        <x:v>https://developers.naver.com/docs/serviceapi/search/blog/blog.md</x:v>
      </x:c>
      <x:c r="U787" s="4" t="str">
        <x:v>2026-08-05~2026-09-03</x:v>
      </x:c>
      <x:c r="V787" s="4" t="str"/>
    </x:row>
    <x:row r="788" ht="25" customHeight="1">
      <x:c r="A788" s="4" t="str">
        <x:v>K0784</x:v>
      </x:c>
      <x:c r="B788" s="4" t="str">
        <x:v>스포츠</x:v>
      </x:c>
      <x:c r="C788" s="4" t="n">
        <x:v>84</x:v>
      </x:c>
      <x:c r="D788" s="4" t="str">
        <x:v>러닝전스트레칭</x:v>
      </x:c>
      <x:c r="E788" s="4" t="str">
        <x:v>세부 검색어</x:v>
      </x:c>
      <x:c r="F788" s="4" t="n">
        <x:v>90</x:v>
      </x:c>
      <x:c r="G788" s="4" t="n">
        <x:v>390</x:v>
      </x:c>
      <x:c r="H788" s="13" t="n">
        <x:v>90</x:v>
      </x:c>
      <x:c r="I788" s="13" t="n">
        <x:v>90</x:v>
      </x:c>
      <x:c r="J788" s="13" t="n">
        <x:v>390</x:v>
      </x:c>
      <x:c r="K788" s="13" t="n">
        <x:v>390</x:v>
      </x:c>
      <x:c r="L788" s="13" t="n">
        <x:f>H788+J788</x:f>
        <x:v>480</x:v>
      </x:c>
      <x:c r="M788" s="13" t="n">
        <x:f>I788+K788</x:f>
        <x:v>480</x:v>
      </x:c>
      <x:c r="N788" s="13" t="n">
        <x:v>1379</x:v>
      </x:c>
      <x:c r="O788" s="13" t="n">
        <x:v>81</x:v>
      </x:c>
      <x:c r="P788" s="4" t="str">
        <x:v>수집결과 내 집계</x:v>
      </x:c>
      <x:c r="Q788" s="15" t="n">
        <x:v>46269.34670148148</x:v>
      </x:c>
      <x:c r="R788" s="15" t="n">
        <x:v>46269.356327002315</x:v>
      </x:c>
      <x:c r="S788" s="4" t="str">
        <x:v>https://naver.github.io/searchad-apidoc/</x:v>
      </x:c>
      <x:c r="T788" s="4" t="str">
        <x:v>https://developers.naver.com/docs/serviceapi/search/blog/blog.md</x:v>
      </x:c>
      <x:c r="U788" s="4" t="str">
        <x:v>2026-08-05~2026-09-03</x:v>
      </x:c>
      <x:c r="V788" s="4" t="str"/>
    </x:row>
    <x:row r="789" ht="25" customHeight="1">
      <x:c r="A789" s="4" t="str">
        <x:v>K0785</x:v>
      </x:c>
      <x:c r="B789" s="4" t="str">
        <x:v>스포츠</x:v>
      </x:c>
      <x:c r="C789" s="4" t="n">
        <x:v>85</x:v>
      </x:c>
      <x:c r="D789" s="4" t="str">
        <x:v>근육통있을때운동</x:v>
      </x:c>
      <x:c r="E789" s="4" t="str">
        <x:v>세부 검색어</x:v>
      </x:c>
      <x:c r="F789" s="4" t="n">
        <x:v>60</x:v>
      </x:c>
      <x:c r="G789" s="4" t="n">
        <x:v>410</x:v>
      </x:c>
      <x:c r="H789" s="13" t="n">
        <x:v>60</x:v>
      </x:c>
      <x:c r="I789" s="13" t="n">
        <x:v>60</x:v>
      </x:c>
      <x:c r="J789" s="13" t="n">
        <x:v>410</x:v>
      </x:c>
      <x:c r="K789" s="13" t="n">
        <x:v>410</x:v>
      </x:c>
      <x:c r="L789" s="13" t="n">
        <x:f>H789+J789</x:f>
        <x:v>470</x:v>
      </x:c>
      <x:c r="M789" s="13" t="n">
        <x:f>I789+K789</x:f>
        <x:v>470</x:v>
      </x:c>
      <x:c r="N789" s="13" t="n">
        <x:v>1290</x:v>
      </x:c>
      <x:c r="O789" s="13" t="n">
        <x:v>48</x:v>
      </x:c>
      <x:c r="P789" s="4" t="str">
        <x:v>수집결과 내 집계</x:v>
      </x:c>
      <x:c r="Q789" s="15" t="n">
        <x:v>46269.34671653935</x:v>
      </x:c>
      <x:c r="R789" s="15" t="n">
        <x:v>46269.356331828705</x:v>
      </x:c>
      <x:c r="S789" s="4" t="str">
        <x:v>https://naver.github.io/searchad-apidoc/</x:v>
      </x:c>
      <x:c r="T789" s="4" t="str">
        <x:v>https://developers.naver.com/docs/serviceapi/search/blog/blog.md</x:v>
      </x:c>
      <x:c r="U789" s="4" t="str">
        <x:v>2026-08-05~2026-09-03</x:v>
      </x:c>
      <x:c r="V789" s="4" t="str"/>
    </x:row>
    <x:row r="790" ht="25" customHeight="1">
      <x:c r="A790" s="4" t="str">
        <x:v>K0786</x:v>
      </x:c>
      <x:c r="B790" s="4" t="str">
        <x:v>스포츠</x:v>
      </x:c>
      <x:c r="C790" s="4" t="n">
        <x:v>86</x:v>
      </x:c>
      <x:c r="D790" s="4" t="str">
        <x:v>수영초보</x:v>
      </x:c>
      <x:c r="E790" s="4" t="str">
        <x:v>세부 검색어</x:v>
      </x:c>
      <x:c r="F790" s="4" t="n">
        <x:v>120</x:v>
      </x:c>
      <x:c r="G790" s="4" t="n">
        <x:v>320</x:v>
      </x:c>
      <x:c r="H790" s="13" t="n">
        <x:v>120</x:v>
      </x:c>
      <x:c r="I790" s="13" t="n">
        <x:v>120</x:v>
      </x:c>
      <x:c r="J790" s="13" t="n">
        <x:v>320</x:v>
      </x:c>
      <x:c r="K790" s="13" t="n">
        <x:v>320</x:v>
      </x:c>
      <x:c r="L790" s="13" t="n">
        <x:f>H790+J790</x:f>
        <x:v>440</x:v>
      </x:c>
      <x:c r="M790" s="13" t="n">
        <x:f>I790+K790</x:f>
        <x:v>440</x:v>
      </x:c>
      <x:c r="N790" s="13" t="n">
        <x:v>17308</x:v>
      </x:c>
      <x:c r="O790" s="13" t="n">
        <x:v>531</x:v>
      </x:c>
      <x:c r="P790" s="4" t="str">
        <x:v>수집결과 내 집계</x:v>
      </x:c>
      <x:c r="Q790" s="15" t="n">
        <x:v>46269.35021545139</x:v>
      </x:c>
      <x:c r="R790" s="15" t="n">
        <x:v>46269.35635940972</x:v>
      </x:c>
      <x:c r="S790" s="4" t="str">
        <x:v>https://naver.github.io/searchad-apidoc/</x:v>
      </x:c>
      <x:c r="T790" s="4" t="str">
        <x:v>https://developers.naver.com/docs/serviceapi/search/blog/blog.md</x:v>
      </x:c>
      <x:c r="U790" s="4" t="str">
        <x:v>2026-08-05~2026-09-03</x:v>
      </x:c>
      <x:c r="V790" s="4" t="str"/>
    </x:row>
    <x:row r="791" ht="25" customHeight="1">
      <x:c r="A791" s="4" t="str">
        <x:v>K0787</x:v>
      </x:c>
      <x:c r="B791" s="4" t="str">
        <x:v>스포츠</x:v>
      </x:c>
      <x:c r="C791" s="4" t="n">
        <x:v>87</x:v>
      </x:c>
      <x:c r="D791" s="4" t="str">
        <x:v>수영잘하는법</x:v>
      </x:c>
      <x:c r="E791" s="4" t="str">
        <x:v>세부 검색어</x:v>
      </x:c>
      <x:c r="F791" s="4" t="n">
        <x:v>100</x:v>
      </x:c>
      <x:c r="G791" s="4" t="n">
        <x:v>330</x:v>
      </x:c>
      <x:c r="H791" s="13" t="n">
        <x:v>100</x:v>
      </x:c>
      <x:c r="I791" s="13" t="n">
        <x:v>100</x:v>
      </x:c>
      <x:c r="J791" s="13" t="n">
        <x:v>330</x:v>
      </x:c>
      <x:c r="K791" s="13" t="n">
        <x:v>330</x:v>
      </x:c>
      <x:c r="L791" s="13" t="n">
        <x:f>H791+J791</x:f>
        <x:v>430</x:v>
      </x:c>
      <x:c r="M791" s="13" t="n">
        <x:f>I791+K791</x:f>
        <x:v>430</x:v>
      </x:c>
      <x:c r="N791" s="13" t="n">
        <x:v>983</x:v>
      </x:c>
      <x:c r="O791" s="13" t="n">
        <x:v>21</x:v>
      </x:c>
      <x:c r="P791" s="4" t="str">
        <x:v>수집결과 내 집계</x:v>
      </x:c>
      <x:c r="Q791" s="15" t="n">
        <x:v>46269.34455028935</x:v>
      </x:c>
      <x:c r="R791" s="15" t="n">
        <x:v>46269.35633642361</x:v>
      </x:c>
      <x:c r="S791" s="4" t="str">
        <x:v>https://naver.github.io/searchad-apidoc/</x:v>
      </x:c>
      <x:c r="T791" s="4" t="str">
        <x:v>https://developers.naver.com/docs/serviceapi/search/blog/blog.md</x:v>
      </x:c>
      <x:c r="U791" s="4" t="str">
        <x:v>2026-08-05~2026-09-03</x:v>
      </x:c>
      <x:c r="V791" s="4" t="str"/>
    </x:row>
    <x:row r="792" ht="25" customHeight="1">
      <x:c r="A792" s="4" t="str">
        <x:v>K0788</x:v>
      </x:c>
      <x:c r="B792" s="4" t="str">
        <x:v>스포츠</x:v>
      </x:c>
      <x:c r="C792" s="4" t="n">
        <x:v>88</x:v>
      </x:c>
      <x:c r="D792" s="4" t="str">
        <x:v>마라톤준비물</x:v>
      </x:c>
      <x:c r="E792" s="4" t="str">
        <x:v>세부 검색어</x:v>
      </x:c>
      <x:c r="F792" s="4" t="n">
        <x:v>110</x:v>
      </x:c>
      <x:c r="G792" s="4" t="n">
        <x:v>320</x:v>
      </x:c>
      <x:c r="H792" s="13" t="n">
        <x:v>110</x:v>
      </x:c>
      <x:c r="I792" s="13" t="n">
        <x:v>110</x:v>
      </x:c>
      <x:c r="J792" s="13" t="n">
        <x:v>320</x:v>
      </x:c>
      <x:c r="K792" s="13" t="n">
        <x:v>320</x:v>
      </x:c>
      <x:c r="L792" s="13" t="n">
        <x:f>H792+J792</x:f>
        <x:v>430</x:v>
      </x:c>
      <x:c r="M792" s="13" t="n">
        <x:f>I792+K792</x:f>
        <x:v>430</x:v>
      </x:c>
      <x:c r="N792" s="13" t="n">
        <x:v>3987</x:v>
      </x:c>
      <x:c r="O792" s="13" t="n">
        <x:v>144</x:v>
      </x:c>
      <x:c r="P792" s="4" t="str">
        <x:v>수집결과 내 집계</x:v>
      </x:c>
      <x:c r="Q792" s="15" t="n">
        <x:v>46269.34671212963</x:v>
      </x:c>
      <x:c r="R792" s="15" t="n">
        <x:v>46269.356345636574</x:v>
      </x:c>
      <x:c r="S792" s="4" t="str">
        <x:v>https://naver.github.io/searchad-apidoc/</x:v>
      </x:c>
      <x:c r="T792" s="4" t="str">
        <x:v>https://developers.naver.com/docs/serviceapi/search/blog/blog.md</x:v>
      </x:c>
      <x:c r="U792" s="4" t="str">
        <x:v>2026-08-05~2026-09-03</x:v>
      </x:c>
      <x:c r="V792" s="4" t="str"/>
    </x:row>
    <x:row r="793" ht="25" customHeight="1">
      <x:c r="A793" s="4" t="str">
        <x:v>K0789</x:v>
      </x:c>
      <x:c r="B793" s="4" t="str">
        <x:v>스포츠</x:v>
      </x:c>
      <x:c r="C793" s="4" t="n">
        <x:v>89</x:v>
      </x:c>
      <x:c r="D793" s="4" t="str">
        <x:v>러닝후스트레칭</x:v>
      </x:c>
      <x:c r="E793" s="4" t="str">
        <x:v>세부 검색어</x:v>
      </x:c>
      <x:c r="F793" s="4" t="n">
        <x:v>70</x:v>
      </x:c>
      <x:c r="G793" s="4" t="n">
        <x:v>350</x:v>
      </x:c>
      <x:c r="H793" s="13" t="n">
        <x:v>70</x:v>
      </x:c>
      <x:c r="I793" s="13" t="n">
        <x:v>70</x:v>
      </x:c>
      <x:c r="J793" s="13" t="n">
        <x:v>350</x:v>
      </x:c>
      <x:c r="K793" s="13" t="n">
        <x:v>350</x:v>
      </x:c>
      <x:c r="L793" s="13" t="n">
        <x:f>H793+J793</x:f>
        <x:v>420</x:v>
      </x:c>
      <x:c r="M793" s="13" t="n">
        <x:f>I793+K793</x:f>
        <x:v>420</x:v>
      </x:c>
      <x:c r="N793" s="13" t="n">
        <x:v>1717</x:v>
      </x:c>
      <x:c r="O793" s="13" t="n">
        <x:v>95</x:v>
      </x:c>
      <x:c r="P793" s="4" t="str">
        <x:v>수집결과 내 집계</x:v>
      </x:c>
      <x:c r="Q793" s="15" t="n">
        <x:v>46269.34670148148</x:v>
      </x:c>
      <x:c r="R793" s="15" t="n">
        <x:v>46269.35634302083</x:v>
      </x:c>
      <x:c r="S793" s="4" t="str">
        <x:v>https://naver.github.io/searchad-apidoc/</x:v>
      </x:c>
      <x:c r="T793" s="4" t="str">
        <x:v>https://developers.naver.com/docs/serviceapi/search/blog/blog.md</x:v>
      </x:c>
      <x:c r="U793" s="4" t="str">
        <x:v>2026-08-05~2026-09-03</x:v>
      </x:c>
      <x:c r="V793" s="4" t="str"/>
    </x:row>
    <x:row r="794" ht="25" customHeight="1">
      <x:c r="A794" s="4" t="str">
        <x:v>K0790</x:v>
      </x:c>
      <x:c r="B794" s="4" t="str">
        <x:v>스포츠</x:v>
      </x:c>
      <x:c r="C794" s="4" t="n">
        <x:v>90</x:v>
      </x:c>
      <x:c r="D794" s="4" t="str">
        <x:v>운동후근육통푸는법</x:v>
      </x:c>
      <x:c r="E794" s="4" t="str">
        <x:v>세부 검색어</x:v>
      </x:c>
      <x:c r="F794" s="4" t="n">
        <x:v>50</x:v>
      </x:c>
      <x:c r="G794" s="4" t="n">
        <x:v>330</x:v>
      </x:c>
      <x:c r="H794" s="13" t="n">
        <x:v>50</x:v>
      </x:c>
      <x:c r="I794" s="13" t="n">
        <x:v>50</x:v>
      </x:c>
      <x:c r="J794" s="13" t="n">
        <x:v>330</x:v>
      </x:c>
      <x:c r="K794" s="13" t="n">
        <x:v>330</x:v>
      </x:c>
      <x:c r="L794" s="13" t="n">
        <x:f>H794+J794</x:f>
        <x:v>380</x:v>
      </x:c>
      <x:c r="M794" s="13" t="n">
        <x:f>I794+K794</x:f>
        <x:v>380</x:v>
      </x:c>
      <x:c r="N794" s="13" t="n">
        <x:v>1287</x:v>
      </x:c>
      <x:c r="O794" s="13" t="n">
        <x:v>19</x:v>
      </x:c>
      <x:c r="P794" s="4" t="str">
        <x:v>수집결과 내 집계</x:v>
      </x:c>
      <x:c r="Q794" s="15" t="n">
        <x:v>46269.34452949074</x:v>
      </x:c>
      <x:c r="R794" s="15" t="n">
        <x:v>46269.35634788194</x:v>
      </x:c>
      <x:c r="S794" s="4" t="str">
        <x:v>https://naver.github.io/searchad-apidoc/</x:v>
      </x:c>
      <x:c r="T794" s="4" t="str">
        <x:v>https://developers.naver.com/docs/serviceapi/search/blog/blog.md</x:v>
      </x:c>
      <x:c r="U794" s="4" t="str">
        <x:v>2026-08-05~2026-09-03</x:v>
      </x:c>
      <x:c r="V794" s="4" t="str">
        <x:v>운동 후 근육통 푸는법</x:v>
      </x:c>
    </x:row>
    <x:row r="795" ht="25" customHeight="1">
      <x:c r="A795" s="4" t="str">
        <x:v>K0791</x:v>
      </x:c>
      <x:c r="B795" s="4" t="str">
        <x:v>스포츠</x:v>
      </x:c>
      <x:c r="C795" s="4" t="n">
        <x:v>91</x:v>
      </x:c>
      <x:c r="D795" s="4" t="str">
        <x:v>스쿼트호흡법</x:v>
      </x:c>
      <x:c r="E795" s="4" t="str">
        <x:v>세부 검색어</x:v>
      </x:c>
      <x:c r="F795" s="4" t="n">
        <x:v>30</x:v>
      </x:c>
      <x:c r="G795" s="4" t="n">
        <x:v>340</x:v>
      </x:c>
      <x:c r="H795" s="13" t="n">
        <x:v>30</x:v>
      </x:c>
      <x:c r="I795" s="13" t="n">
        <x:v>30</x:v>
      </x:c>
      <x:c r="J795" s="13" t="n">
        <x:v>340</x:v>
      </x:c>
      <x:c r="K795" s="13" t="n">
        <x:v>340</x:v>
      </x:c>
      <x:c r="L795" s="13" t="n">
        <x:f>H795+J795</x:f>
        <x:v>370</x:v>
      </x:c>
      <x:c r="M795" s="13" t="n">
        <x:f>I795+K795</x:f>
        <x:v>370</x:v>
      </x:c>
      <x:c r="N795" s="13" t="n">
        <x:v>519</x:v>
      </x:c>
      <x:c r="O795" s="13" t="n">
        <x:v>26</x:v>
      </x:c>
      <x:c r="P795" s="4" t="str">
        <x:v>수집결과 내 집계</x:v>
      </x:c>
      <x:c r="Q795" s="15" t="n">
        <x:v>46269.34672070602</x:v>
      </x:c>
      <x:c r="R795" s="15" t="n">
        <x:v>46269.3563505787</x:v>
      </x:c>
      <x:c r="S795" s="4" t="str">
        <x:v>https://naver.github.io/searchad-apidoc/</x:v>
      </x:c>
      <x:c r="T795" s="4" t="str">
        <x:v>https://developers.naver.com/docs/serviceapi/search/blog/blog.md</x:v>
      </x:c>
      <x:c r="U795" s="4" t="str">
        <x:v>2026-08-05~2026-09-03</x:v>
      </x:c>
      <x:c r="V795" s="4" t="str"/>
    </x:row>
    <x:row r="796" ht="25" customHeight="1">
      <x:c r="A796" s="4" t="str">
        <x:v>K0792</x:v>
      </x:c>
      <x:c r="B796" s="4" t="str">
        <x:v>스포츠</x:v>
      </x:c>
      <x:c r="C796" s="4" t="n">
        <x:v>92</x:v>
      </x:c>
      <x:c r="D796" s="4" t="str">
        <x:v>러닝발바닥통증</x:v>
      </x:c>
      <x:c r="E796" s="4" t="str">
        <x:v>세부 검색어</x:v>
      </x:c>
      <x:c r="F796" s="4" t="n">
        <x:v>70</x:v>
      </x:c>
      <x:c r="G796" s="4" t="n">
        <x:v>280</x:v>
      </x:c>
      <x:c r="H796" s="13" t="n">
        <x:v>70</x:v>
      </x:c>
      <x:c r="I796" s="13" t="n">
        <x:v>70</x:v>
      </x:c>
      <x:c r="J796" s="13" t="n">
        <x:v>280</x:v>
      </x:c>
      <x:c r="K796" s="13" t="n">
        <x:v>280</x:v>
      </x:c>
      <x:c r="L796" s="13" t="n">
        <x:f>H796+J796</x:f>
        <x:v>350</x:v>
      </x:c>
      <x:c r="M796" s="13" t="n">
        <x:f>I796+K796</x:f>
        <x:v>350</x:v>
      </x:c>
      <x:c r="N796" s="13" t="n">
        <x:v>1723</x:v>
      </x:c>
      <x:c r="O796" s="13" t="n">
        <x:v>116</x:v>
      </x:c>
      <x:c r="P796" s="4" t="str">
        <x:v>수집결과 내 집계</x:v>
      </x:c>
      <x:c r="Q796" s="15" t="n">
        <x:v>46269.346706909724</x:v>
      </x:c>
      <x:c r="R796" s="15" t="n">
        <x:v>46269.35636010417</x:v>
      </x:c>
      <x:c r="S796" s="4" t="str">
        <x:v>https://naver.github.io/searchad-apidoc/</x:v>
      </x:c>
      <x:c r="T796" s="4" t="str">
        <x:v>https://developers.naver.com/docs/serviceapi/search/blog/blog.md</x:v>
      </x:c>
      <x:c r="U796" s="4" t="str">
        <x:v>2026-08-05~2026-09-03</x:v>
      </x:c>
      <x:c r="V796" s="4" t="str"/>
    </x:row>
    <x:row r="797" ht="25" customHeight="1">
      <x:c r="A797" s="4" t="str">
        <x:v>K0793</x:v>
      </x:c>
      <x:c r="B797" s="4" t="str">
        <x:v>스포츠</x:v>
      </x:c>
      <x:c r="C797" s="4" t="n">
        <x:v>93</x:v>
      </x:c>
      <x:c r="D797" s="4" t="str">
        <x:v>헬스장가격비교</x:v>
      </x:c>
      <x:c r="E797" s="4" t="str">
        <x:v>세부 검색어</x:v>
      </x:c>
      <x:c r="F797" s="4" t="n">
        <x:v>50</x:v>
      </x:c>
      <x:c r="G797" s="4" t="n">
        <x:v>250</x:v>
      </x:c>
      <x:c r="H797" s="13" t="n">
        <x:v>50</x:v>
      </x:c>
      <x:c r="I797" s="13" t="n">
        <x:v>50</x:v>
      </x:c>
      <x:c r="J797" s="13" t="n">
        <x:v>250</x:v>
      </x:c>
      <x:c r="K797" s="13" t="n">
        <x:v>250</x:v>
      </x:c>
      <x:c r="L797" s="13" t="n">
        <x:f>H797+J797</x:f>
        <x:v>300</x:v>
      </x:c>
      <x:c r="M797" s="13" t="n">
        <x:f>I797+K797</x:f>
        <x:v>300</x:v>
      </x:c>
      <x:c r="N797" s="13" t="n">
        <x:v>3507</x:v>
      </x:c>
      <x:c r="O797" s="13" t="n">
        <x:v>135</x:v>
      </x:c>
      <x:c r="P797" s="4" t="str">
        <x:v>수집결과 내 집계</x:v>
      </x:c>
      <x:c r="Q797" s="15" t="n">
        <x:v>46269.344545127315</x:v>
      </x:c>
      <x:c r="R797" s="15" t="n">
        <x:v>46269.35635988426</x:v>
      </x:c>
      <x:c r="S797" s="4" t="str">
        <x:v>https://naver.github.io/searchad-apidoc/</x:v>
      </x:c>
      <x:c r="T797" s="4" t="str">
        <x:v>https://developers.naver.com/docs/serviceapi/search/blog/blog.md</x:v>
      </x:c>
      <x:c r="U797" s="4" t="str">
        <x:v>2026-08-05~2026-09-03</x:v>
      </x:c>
      <x:c r="V797" s="4" t="str"/>
    </x:row>
    <x:row r="798" ht="25" customHeight="1">
      <x:c r="A798" s="4" t="str">
        <x:v>K0794</x:v>
      </x:c>
      <x:c r="B798" s="4" t="str">
        <x:v>스포츠</x:v>
      </x:c>
      <x:c r="C798" s="4" t="n">
        <x:v>94</x:v>
      </x:c>
      <x:c r="D798" s="4" t="str">
        <x:v>맨몸근력운동</x:v>
      </x:c>
      <x:c r="E798" s="4" t="str">
        <x:v>세부 검색어</x:v>
      </x:c>
      <x:c r="F798" s="4" t="n">
        <x:v>70</x:v>
      </x:c>
      <x:c r="G798" s="4" t="n">
        <x:v>220</x:v>
      </x:c>
      <x:c r="H798" s="13" t="n">
        <x:v>70</x:v>
      </x:c>
      <x:c r="I798" s="13" t="n">
        <x:v>70</x:v>
      </x:c>
      <x:c r="J798" s="13" t="n">
        <x:v>220</x:v>
      </x:c>
      <x:c r="K798" s="13" t="n">
        <x:v>220</x:v>
      </x:c>
      <x:c r="L798" s="13" t="n">
        <x:f>H798+J798</x:f>
        <x:v>290</x:v>
      </x:c>
      <x:c r="M798" s="13" t="n">
        <x:f>I798+K798</x:f>
        <x:v>290</x:v>
      </x:c>
      <x:c r="N798" s="13" t="n">
        <x:v>5569</x:v>
      </x:c>
      <x:c r="O798" s="13" t="n">
        <x:v>135</x:v>
      </x:c>
      <x:c r="P798" s="4" t="str">
        <x:v>수집결과 내 집계</x:v>
      </x:c>
      <x:c r="Q798" s="15" t="n">
        <x:v>46269.350194479164</x:v>
      </x:c>
      <x:c r="R798" s="15" t="n">
        <x:v>46269.35636828704</x:v>
      </x:c>
      <x:c r="S798" s="4" t="str">
        <x:v>https://naver.github.io/searchad-apidoc/</x:v>
      </x:c>
      <x:c r="T798" s="4" t="str">
        <x:v>https://developers.naver.com/docs/serviceapi/search/blog/blog.md</x:v>
      </x:c>
      <x:c r="U798" s="4" t="str">
        <x:v>2026-08-05~2026-09-03</x:v>
      </x:c>
      <x:c r="V798" s="4" t="str"/>
    </x:row>
    <x:row r="799" ht="25" customHeight="1">
      <x:c r="A799" s="4" t="str">
        <x:v>K0795</x:v>
      </x:c>
      <x:c r="B799" s="4" t="str">
        <x:v>스포츠</x:v>
      </x:c>
      <x:c r="C799" s="4" t="n">
        <x:v>95</x:v>
      </x:c>
      <x:c r="D799" s="4" t="str">
        <x:v>스트레칭효과</x:v>
      </x:c>
      <x:c r="E799" s="4" t="str">
        <x:v>세부 검색어</x:v>
      </x:c>
      <x:c r="F799" s="4" t="n">
        <x:v>40</x:v>
      </x:c>
      <x:c r="G799" s="4" t="n">
        <x:v>240</x:v>
      </x:c>
      <x:c r="H799" s="13" t="n">
        <x:v>40</x:v>
      </x:c>
      <x:c r="I799" s="13" t="n">
        <x:v>40</x:v>
      </x:c>
      <x:c r="J799" s="13" t="n">
        <x:v>240</x:v>
      </x:c>
      <x:c r="K799" s="13" t="n">
        <x:v>240</x:v>
      </x:c>
      <x:c r="L799" s="13" t="n">
        <x:f>H799+J799</x:f>
        <x:v>280</x:v>
      </x:c>
      <x:c r="M799" s="13" t="n">
        <x:f>I799+K799</x:f>
        <x:v>280</x:v>
      </x:c>
      <x:c r="N799" s="13" t="n">
        <x:v>71235</x:v>
      </x:c>
      <x:c r="O799" s="13" t="n">
        <x:v>975</x:v>
      </x:c>
      <x:c r="P799" s="4" t="str">
        <x:v>이상(하한)</x:v>
      </x:c>
      <x:c r="Q799" s="15" t="n">
        <x:v>46269.344545127315</x:v>
      </x:c>
      <x:c r="R799" s="15" t="n">
        <x:v>46269.3564244213</x:v>
      </x:c>
      <x:c r="S799" s="4" t="str">
        <x:v>https://naver.github.io/searchad-apidoc/</x:v>
      </x:c>
      <x:c r="T799" s="4" t="str">
        <x:v>https://developers.naver.com/docs/serviceapi/search/blog/blog.md</x:v>
      </x:c>
      <x:c r="U799" s="4" t="str">
        <x:v>2026-08-05~2026-09-03</x:v>
      </x:c>
      <x:c r="V799" s="4" t="str"/>
    </x:row>
    <x:row r="800" ht="25" customHeight="1">
      <x:c r="A800" s="4" t="str">
        <x:v>K0796</x:v>
      </x:c>
      <x:c r="B800" s="4" t="str">
        <x:v>스포츠</x:v>
      </x:c>
      <x:c r="C800" s="4" t="n">
        <x:v>96</x:v>
      </x:c>
      <x:c r="D800" s="4" t="str">
        <x:v>근력운동시간</x:v>
      </x:c>
      <x:c r="E800" s="4" t="str">
        <x:v>세부 검색어</x:v>
      </x:c>
      <x:c r="F800" s="4" t="n">
        <x:v>30</x:v>
      </x:c>
      <x:c r="G800" s="4" t="n">
        <x:v>250</x:v>
      </x:c>
      <x:c r="H800" s="13" t="n">
        <x:v>30</x:v>
      </x:c>
      <x:c r="I800" s="13" t="n">
        <x:v>30</x:v>
      </x:c>
      <x:c r="J800" s="13" t="n">
        <x:v>250</x:v>
      </x:c>
      <x:c r="K800" s="13" t="n">
        <x:v>250</x:v>
      </x:c>
      <x:c r="L800" s="13" t="n">
        <x:f>H800+J800</x:f>
        <x:v>280</x:v>
      </x:c>
      <x:c r="M800" s="13" t="n">
        <x:f>I800+K800</x:f>
        <x:v>280</x:v>
      </x:c>
      <x:c r="N800" s="13" t="n">
        <x:v>16566</x:v>
      </x:c>
      <x:c r="O800" s="13" t="n">
        <x:v>589</x:v>
      </x:c>
      <x:c r="P800" s="4" t="str">
        <x:v>수집결과 내 집계</x:v>
      </x:c>
      <x:c r="Q800" s="15" t="n">
        <x:v>46269.35018994213</x:v>
      </x:c>
      <x:c r="R800" s="15" t="n">
        <x:v>46269.35638962963</x:v>
      </x:c>
      <x:c r="S800" s="4" t="str">
        <x:v>https://naver.github.io/searchad-apidoc/</x:v>
      </x:c>
      <x:c r="T800" s="4" t="str">
        <x:v>https://developers.naver.com/docs/serviceapi/search/blog/blog.md</x:v>
      </x:c>
      <x:c r="U800" s="4" t="str">
        <x:v>2026-08-05~2026-09-03</x:v>
      </x:c>
      <x:c r="V800" s="4" t="str"/>
    </x:row>
    <x:row r="801" ht="25" customHeight="1">
      <x:c r="A801" s="4" t="str">
        <x:v>K0797</x:v>
      </x:c>
      <x:c r="B801" s="4" t="str">
        <x:v>스포츠</x:v>
      </x:c>
      <x:c r="C801" s="4" t="n">
        <x:v>97</x:v>
      </x:c>
      <x:c r="D801" s="4" t="str">
        <x:v>수영초보준비물</x:v>
      </x:c>
      <x:c r="E801" s="4" t="str">
        <x:v>세부 검색어</x:v>
      </x:c>
      <x:c r="F801" s="4" t="n">
        <x:v>50</x:v>
      </x:c>
      <x:c r="G801" s="4" t="n">
        <x:v>180</x:v>
      </x:c>
      <x:c r="H801" s="13" t="n">
        <x:v>50</x:v>
      </x:c>
      <x:c r="I801" s="13" t="n">
        <x:v>50</x:v>
      </x:c>
      <x:c r="J801" s="13" t="n">
        <x:v>180</x:v>
      </x:c>
      <x:c r="K801" s="13" t="n">
        <x:v>180</x:v>
      </x:c>
      <x:c r="L801" s="13" t="n">
        <x:f>H801+J801</x:f>
        <x:v>230</x:v>
      </x:c>
      <x:c r="M801" s="13" t="n">
        <x:f>I801+K801</x:f>
        <x:v>230</x:v>
      </x:c>
      <x:c r="N801" s="13" t="n">
        <x:v>929</x:v>
      </x:c>
      <x:c r="O801" s="13" t="n">
        <x:v>31</x:v>
      </x:c>
      <x:c r="P801" s="4" t="str">
        <x:v>수집결과 내 집계</x:v>
      </x:c>
      <x:c r="Q801" s="15" t="n">
        <x:v>46269.34672490741</x:v>
      </x:c>
      <x:c r="R801" s="15" t="n">
        <x:v>46269.35637299769</x:v>
      </x:c>
      <x:c r="S801" s="4" t="str">
        <x:v>https://naver.github.io/searchad-apidoc/</x:v>
      </x:c>
      <x:c r="T801" s="4" t="str">
        <x:v>https://developers.naver.com/docs/serviceapi/search/blog/blog.md</x:v>
      </x:c>
      <x:c r="U801" s="4" t="str">
        <x:v>2026-08-05~2026-09-03</x:v>
      </x:c>
      <x:c r="V801" s="4" t="str"/>
    </x:row>
    <x:row r="802" ht="25" customHeight="1">
      <x:c r="A802" s="4" t="str">
        <x:v>K0798</x:v>
      </x:c>
      <x:c r="B802" s="4" t="str">
        <x:v>스포츠</x:v>
      </x:c>
      <x:c r="C802" s="4" t="n">
        <x:v>98</x:v>
      </x:c>
      <x:c r="D802" s="4" t="str">
        <x:v>달리기자세</x:v>
      </x:c>
      <x:c r="E802" s="4" t="str">
        <x:v>세부 검색어</x:v>
      </x:c>
      <x:c r="F802" s="4" t="n">
        <x:v>40</x:v>
      </x:c>
      <x:c r="G802" s="4" t="n">
        <x:v>180</x:v>
      </x:c>
      <x:c r="H802" s="13" t="n">
        <x:v>40</x:v>
      </x:c>
      <x:c r="I802" s="13" t="n">
        <x:v>40</x:v>
      </x:c>
      <x:c r="J802" s="13" t="n">
        <x:v>180</x:v>
      </x:c>
      <x:c r="K802" s="13" t="n">
        <x:v>180</x:v>
      </x:c>
      <x:c r="L802" s="13" t="n">
        <x:f>H802+J802</x:f>
        <x:v>220</x:v>
      </x:c>
      <x:c r="M802" s="13" t="n">
        <x:f>I802+K802</x:f>
        <x:v>220</x:v>
      </x:c>
      <x:c r="N802" s="13" t="n">
        <x:v>11240</x:v>
      </x:c>
      <x:c r="O802" s="13" t="n">
        <x:v>306</x:v>
      </x:c>
      <x:c r="P802" s="4" t="str">
        <x:v>수집결과 내 집계</x:v>
      </x:c>
      <x:c r="Q802" s="15" t="n">
        <x:v>46269.34671653935</x:v>
      </x:c>
      <x:c r="R802" s="15" t="n">
        <x:v>46269.35639116898</x:v>
      </x:c>
      <x:c r="S802" s="4" t="str">
        <x:v>https://naver.github.io/searchad-apidoc/</x:v>
      </x:c>
      <x:c r="T802" s="4" t="str">
        <x:v>https://developers.naver.com/docs/serviceapi/search/blog/blog.md</x:v>
      </x:c>
      <x:c r="U802" s="4" t="str">
        <x:v>2026-08-05~2026-09-03</x:v>
      </x:c>
      <x:c r="V802" s="4" t="str"/>
    </x:row>
    <x:row r="803" ht="25" customHeight="1">
      <x:c r="A803" s="4" t="str">
        <x:v>K0799</x:v>
      </x:c>
      <x:c r="B803" s="4" t="str">
        <x:v>스포츠</x:v>
      </x:c>
      <x:c r="C803" s="4" t="n">
        <x:v>99</x:v>
      </x:c>
      <x:c r="D803" s="4" t="str">
        <x:v>근력운동유산소순서</x:v>
      </x:c>
      <x:c r="E803" s="4" t="str">
        <x:v>세부 검색어</x:v>
      </x:c>
      <x:c r="F803" s="4" t="n">
        <x:v>20</x:v>
      </x:c>
      <x:c r="G803" s="4" t="n">
        <x:v>160</x:v>
      </x:c>
      <x:c r="H803" s="13" t="n">
        <x:v>20</x:v>
      </x:c>
      <x:c r="I803" s="13" t="n">
        <x:v>20</x:v>
      </x:c>
      <x:c r="J803" s="13" t="n">
        <x:v>160</x:v>
      </x:c>
      <x:c r="K803" s="13" t="n">
        <x:v>160</x:v>
      </x:c>
      <x:c r="L803" s="13" t="n">
        <x:f>H803+J803</x:f>
        <x:v>180</x:v>
      </x:c>
      <x:c r="M803" s="13" t="n">
        <x:f>I803+K803</x:f>
        <x:v>180</x:v>
      </x:c>
      <x:c r="N803" s="13" t="n">
        <x:v>2093</x:v>
      </x:c>
      <x:c r="O803" s="13" t="n">
        <x:v>125</x:v>
      </x:c>
      <x:c r="P803" s="4" t="str">
        <x:v>수집결과 내 집계</x:v>
      </x:c>
      <x:c r="Q803" s="15" t="n">
        <x:v>46269.34672070602</x:v>
      </x:c>
      <x:c r="R803" s="15" t="n">
        <x:v>46269.35779678241</x:v>
      </x:c>
      <x:c r="S803" s="4" t="str">
        <x:v>https://naver.github.io/searchad-apidoc/</x:v>
      </x:c>
      <x:c r="T803" s="4" t="str">
        <x:v>https://developers.naver.com/docs/serviceapi/search/blog/blog.md</x:v>
      </x:c>
      <x:c r="U803" s="4" t="str">
        <x:v>2026-08-05~2026-09-03</x:v>
      </x:c>
      <x:c r="V803" s="4" t="str"/>
    </x:row>
    <x:row r="804" ht="25" customHeight="1">
      <x:c r="A804" s="4" t="str">
        <x:v>K0800</x:v>
      </x:c>
      <x:c r="B804" s="4" t="str">
        <x:v>스포츠</x:v>
      </x:c>
      <x:c r="C804" s="4" t="n">
        <x:v>100</x:v>
      </x:c>
      <x:c r="D804" s="4" t="str">
        <x:v>러닝페이스계산</x:v>
      </x:c>
      <x:c r="E804" s="4" t="str">
        <x:v>세부 검색어</x:v>
      </x:c>
      <x:c r="F804" s="4" t="n">
        <x:v>30</x:v>
      </x:c>
      <x:c r="G804" s="4" t="n">
        <x:v>100</x:v>
      </x:c>
      <x:c r="H804" s="13" t="n">
        <x:v>30</x:v>
      </x:c>
      <x:c r="I804" s="13" t="n">
        <x:v>30</x:v>
      </x:c>
      <x:c r="J804" s="13" t="n">
        <x:v>100</x:v>
      </x:c>
      <x:c r="K804" s="13" t="n">
        <x:v>100</x:v>
      </x:c>
      <x:c r="L804" s="13" t="n">
        <x:f>H804+J804</x:f>
        <x:v>130</x:v>
      </x:c>
      <x:c r="M804" s="13" t="n">
        <x:f>I804+K804</x:f>
        <x:v>130</x:v>
      </x:c>
      <x:c r="N804" s="13" t="n">
        <x:v>109</x:v>
      </x:c>
      <x:c r="O804" s="13" t="n">
        <x:v>14</x:v>
      </x:c>
      <x:c r="P804" s="4" t="str">
        <x:v>수집결과 내 집계</x:v>
      </x:c>
      <x:c r="Q804" s="15" t="n">
        <x:v>46269.34452949074</x:v>
      </x:c>
      <x:c r="R804" s="15" t="n">
        <x:v>46269.35639435185</x:v>
      </x:c>
      <x:c r="S804" s="4" t="str">
        <x:v>https://naver.github.io/searchad-apidoc/</x:v>
      </x:c>
      <x:c r="T804" s="4" t="str">
        <x:v>https://developers.naver.com/docs/serviceapi/search/blog/blog.md</x:v>
      </x:c>
      <x:c r="U804" s="4" t="str">
        <x:v>2026-08-05~2026-09-03</x:v>
      </x:c>
      <x:c r="V804" s="4" t="str">
        <x:v>러닝 페이스 계산</x:v>
      </x:c>
    </x:row>
    <x:row r="805" ht="25" customHeight="1">
      <x:c r="A805" s="4" t="str">
        <x:v>K0801</x:v>
      </x:c>
      <x:c r="B805" s="4" t="str">
        <x:v>방송·연예</x:v>
      </x:c>
      <x:c r="C805" s="4" t="n">
        <x:v>1</x:v>
      </x:c>
      <x:c r="D805" s="4" t="str">
        <x:v>김혜수나이</x:v>
      </x:c>
      <x:c r="E805" s="4" t="str">
        <x:v>세부 검색어</x:v>
      </x:c>
      <x:c r="F805" s="4" t="n">
        <x:v>3460</x:v>
      </x:c>
      <x:c r="G805" s="4" t="n">
        <x:v>44600</x:v>
      </x:c>
      <x:c r="H805" s="13" t="n">
        <x:v>3460</x:v>
      </x:c>
      <x:c r="I805" s="13" t="n">
        <x:v>3460</x:v>
      </x:c>
      <x:c r="J805" s="13" t="n">
        <x:v>44600</x:v>
      </x:c>
      <x:c r="K805" s="13" t="n">
        <x:v>44600</x:v>
      </x:c>
      <x:c r="L805" s="13" t="n">
        <x:f>H805+J805</x:f>
        <x:v>48060</x:v>
      </x:c>
      <x:c r="M805" s="13" t="n">
        <x:f>I805+K805</x:f>
        <x:v>48060</x:v>
      </x:c>
      <x:c r="N805" s="13" t="n">
        <x:v>4715</x:v>
      </x:c>
      <x:c r="O805" s="13" t="n">
        <x:v>997</x:v>
      </x:c>
      <x:c r="P805" s="4" t="str">
        <x:v>이상(하한)</x:v>
      </x:c>
      <x:c r="Q805" s="15" t="n">
        <x:v>46269.34803939815</x:v>
      </x:c>
      <x:c r="R805" s="15" t="n">
        <x:v>46269.356447094906</x:v>
      </x:c>
      <x:c r="S805" s="4" t="str">
        <x:v>https://naver.github.io/searchad-apidoc/</x:v>
      </x:c>
      <x:c r="T805" s="4" t="str">
        <x:v>https://developers.naver.com/docs/serviceapi/search/blog/blog.md</x:v>
      </x:c>
      <x:c r="U805" s="4" t="str">
        <x:v>2026-08-05~2026-09-03</x:v>
      </x:c>
      <x:c r="V805" s="4" t="str"/>
    </x:row>
    <x:row r="806" ht="25" customHeight="1">
      <x:c r="A806" s="4" t="str">
        <x:v>K0802</x:v>
      </x:c>
      <x:c r="B806" s="4" t="str">
        <x:v>방송·연예</x:v>
      </x:c>
      <x:c r="C806" s="4" t="n">
        <x:v>2</x:v>
      </x:c>
      <x:c r="D806" s="4" t="str">
        <x:v>엄정화나이</x:v>
      </x:c>
      <x:c r="E806" s="4" t="str">
        <x:v>세부 검색어</x:v>
      </x:c>
      <x:c r="F806" s="4" t="n">
        <x:v>1210</x:v>
      </x:c>
      <x:c r="G806" s="4" t="n">
        <x:v>34000</x:v>
      </x:c>
      <x:c r="H806" s="13" t="n">
        <x:v>1210</x:v>
      </x:c>
      <x:c r="I806" s="13" t="n">
        <x:v>1210</x:v>
      </x:c>
      <x:c r="J806" s="13" t="n">
        <x:v>34000</x:v>
      </x:c>
      <x:c r="K806" s="13" t="n">
        <x:v>34000</x:v>
      </x:c>
      <x:c r="L806" s="13" t="n">
        <x:f>H806+J806</x:f>
        <x:v>35210</x:v>
      </x:c>
      <x:c r="M806" s="13" t="n">
        <x:f>I806+K806</x:f>
        <x:v>35210</x:v>
      </x:c>
      <x:c r="N806" s="13" t="n">
        <x:v>2886</x:v>
      </x:c>
      <x:c r="O806" s="13" t="n">
        <x:v>417</x:v>
      </x:c>
      <x:c r="P806" s="4" t="str">
        <x:v>수집결과 내 집계</x:v>
      </x:c>
      <x:c r="Q806" s="15" t="n">
        <x:v>46269.34811601852</x:v>
      </x:c>
      <x:c r="R806" s="15" t="n">
        <x:v>46269.35641699074</x:v>
      </x:c>
      <x:c r="S806" s="4" t="str">
        <x:v>https://naver.github.io/searchad-apidoc/</x:v>
      </x:c>
      <x:c r="T806" s="4" t="str">
        <x:v>https://developers.naver.com/docs/serviceapi/search/blog/blog.md</x:v>
      </x:c>
      <x:c r="U806" s="4" t="str">
        <x:v>2026-08-05~2026-09-03</x:v>
      </x:c>
      <x:c r="V806" s="4" t="str"/>
    </x:row>
    <x:row r="807" ht="25" customHeight="1">
      <x:c r="A807" s="4" t="str">
        <x:v>K0803</x:v>
      </x:c>
      <x:c r="B807" s="4" t="str">
        <x:v>방송·연예</x:v>
      </x:c>
      <x:c r="C807" s="4" t="n">
        <x:v>3</x:v>
      </x:c>
      <x:c r="D807" s="4" t="str">
        <x:v>유재석나이</x:v>
      </x:c>
      <x:c r="E807" s="4" t="str">
        <x:v>세부 검색어</x:v>
      </x:c>
      <x:c r="F807" s="4" t="n">
        <x:v>1530</x:v>
      </x:c>
      <x:c r="G807" s="4" t="n">
        <x:v>31000</x:v>
      </x:c>
      <x:c r="H807" s="13" t="n">
        <x:v>1530</x:v>
      </x:c>
      <x:c r="I807" s="13" t="n">
        <x:v>1530</x:v>
      </x:c>
      <x:c r="J807" s="13" t="n">
        <x:v>31000</x:v>
      </x:c>
      <x:c r="K807" s="13" t="n">
        <x:v>31000</x:v>
      </x:c>
      <x:c r="L807" s="13" t="n">
        <x:f>H807+J807</x:f>
        <x:v>32530</x:v>
      </x:c>
      <x:c r="M807" s="13" t="n">
        <x:f>I807+K807</x:f>
        <x:v>32530</x:v>
      </x:c>
      <x:c r="N807" s="13" t="n">
        <x:v>4029</x:v>
      </x:c>
      <x:c r="O807" s="13" t="n">
        <x:v>105</x:v>
      </x:c>
      <x:c r="P807" s="4" t="str">
        <x:v>수집결과 내 집계</x:v>
      </x:c>
      <x:c r="Q807" s="15" t="n">
        <x:v>46269.35022594907</x:v>
      </x:c>
      <x:c r="R807" s="15" t="n">
        <x:v>46269.35643327546</x:v>
      </x:c>
      <x:c r="S807" s="4" t="str">
        <x:v>https://naver.github.io/searchad-apidoc/</x:v>
      </x:c>
      <x:c r="T807" s="4" t="str">
        <x:v>https://developers.naver.com/docs/serviceapi/search/blog/blog.md</x:v>
      </x:c>
      <x:c r="U807" s="4" t="str">
        <x:v>2026-08-05~2026-09-03</x:v>
      </x:c>
      <x:c r="V807" s="4" t="str"/>
    </x:row>
    <x:row r="808" ht="25" customHeight="1">
      <x:c r="A808" s="4" t="str">
        <x:v>K0804</x:v>
      </x:c>
      <x:c r="B808" s="4" t="str">
        <x:v>방송·연예</x:v>
      </x:c>
      <x:c r="C808" s="4" t="n">
        <x:v>4</x:v>
      </x:c>
      <x:c r="D808" s="4" t="str">
        <x:v>신동엽나이</x:v>
      </x:c>
      <x:c r="E808" s="4" t="str">
        <x:v>세부 검색어</x:v>
      </x:c>
      <x:c r="F808" s="4" t="n">
        <x:v>960</x:v>
      </x:c>
      <x:c r="G808" s="4" t="n">
        <x:v>30300</x:v>
      </x:c>
      <x:c r="H808" s="13" t="n">
        <x:v>960</x:v>
      </x:c>
      <x:c r="I808" s="13" t="n">
        <x:v>960</x:v>
      </x:c>
      <x:c r="J808" s="13" t="n">
        <x:v>30300</x:v>
      </x:c>
      <x:c r="K808" s="13" t="n">
        <x:v>30300</x:v>
      </x:c>
      <x:c r="L808" s="13" t="n">
        <x:f>H808+J808</x:f>
        <x:v>31260</x:v>
      </x:c>
      <x:c r="M808" s="13" t="n">
        <x:f>I808+K808</x:f>
        <x:v>31260</x:v>
      </x:c>
      <x:c r="N808" s="13" t="n">
        <x:v>1583</x:v>
      </x:c>
      <x:c r="O808" s="13" t="n">
        <x:v>48</x:v>
      </x:c>
      <x:c r="P808" s="4" t="str">
        <x:v>수집결과 내 집계</x:v>
      </x:c>
      <x:c r="Q808" s="15" t="n">
        <x:v>46269.34802630787</x:v>
      </x:c>
      <x:c r="R808" s="15" t="n">
        <x:v>46269.35642914352</x:v>
      </x:c>
      <x:c r="S808" s="4" t="str">
        <x:v>https://naver.github.io/searchad-apidoc/</x:v>
      </x:c>
      <x:c r="T808" s="4" t="str">
        <x:v>https://developers.naver.com/docs/serviceapi/search/blog/blog.md</x:v>
      </x:c>
      <x:c r="U808" s="4" t="str">
        <x:v>2026-08-05~2026-09-03</x:v>
      </x:c>
      <x:c r="V808" s="4" t="str"/>
    </x:row>
    <x:row r="809" ht="25" customHeight="1">
      <x:c r="A809" s="4" t="str">
        <x:v>K0805</x:v>
      </x:c>
      <x:c r="B809" s="4" t="str">
        <x:v>방송·연예</x:v>
      </x:c>
      <x:c r="C809" s="4" t="n">
        <x:v>5</x:v>
      </x:c>
      <x:c r="D809" s="4" t="str">
        <x:v>박진영나이</x:v>
      </x:c>
      <x:c r="E809" s="4" t="str">
        <x:v>세부 검색어</x:v>
      </x:c>
      <x:c r="F809" s="4" t="n">
        <x:v>1420</x:v>
      </x:c>
      <x:c r="G809" s="4" t="n">
        <x:v>19900</x:v>
      </x:c>
      <x:c r="H809" s="13" t="n">
        <x:v>1420</x:v>
      </x:c>
      <x:c r="I809" s="13" t="n">
        <x:v>1420</x:v>
      </x:c>
      <x:c r="J809" s="13" t="n">
        <x:v>19900</x:v>
      </x:c>
      <x:c r="K809" s="13" t="n">
        <x:v>19900</x:v>
      </x:c>
      <x:c r="L809" s="13" t="n">
        <x:f>H809+J809</x:f>
        <x:v>21320</x:v>
      </x:c>
      <x:c r="M809" s="13" t="n">
        <x:f>I809+K809</x:f>
        <x:v>21320</x:v>
      </x:c>
      <x:c r="N809" s="13" t="n">
        <x:v>1784</x:v>
      </x:c>
      <x:c r="O809" s="13" t="n">
        <x:v>124</x:v>
      </x:c>
      <x:c r="P809" s="4" t="str">
        <x:v>수집결과 내 집계</x:v>
      </x:c>
      <x:c r="Q809" s="15" t="n">
        <x:v>46269.34816393519</x:v>
      </x:c>
      <x:c r="R809" s="15" t="n">
        <x:v>46269.35644146991</x:v>
      </x:c>
      <x:c r="S809" s="4" t="str">
        <x:v>https://naver.github.io/searchad-apidoc/</x:v>
      </x:c>
      <x:c r="T809" s="4" t="str">
        <x:v>https://developers.naver.com/docs/serviceapi/search/blog/blog.md</x:v>
      </x:c>
      <x:c r="U809" s="4" t="str">
        <x:v>2026-08-05~2026-09-03</x:v>
      </x:c>
      <x:c r="V809" s="4" t="str"/>
    </x:row>
    <x:row r="810" ht="25" customHeight="1">
      <x:c r="A810" s="4" t="str">
        <x:v>K0806</x:v>
      </x:c>
      <x:c r="B810" s="4" t="str">
        <x:v>방송·연예</x:v>
      </x:c>
      <x:c r="C810" s="4" t="n">
        <x:v>6</x:v>
      </x:c>
      <x:c r="D810" s="4" t="str">
        <x:v>이효리나이</x:v>
      </x:c>
      <x:c r="E810" s="4" t="str">
        <x:v>세부 검색어</x:v>
      </x:c>
      <x:c r="F810" s="4" t="n">
        <x:v>790</x:v>
      </x:c>
      <x:c r="G810" s="4" t="n">
        <x:v>14700</x:v>
      </x:c>
      <x:c r="H810" s="13" t="n">
        <x:v>790</x:v>
      </x:c>
      <x:c r="I810" s="13" t="n">
        <x:v>790</x:v>
      </x:c>
      <x:c r="J810" s="13" t="n">
        <x:v>14700</x:v>
      </x:c>
      <x:c r="K810" s="13" t="n">
        <x:v>14700</x:v>
      </x:c>
      <x:c r="L810" s="13" t="n">
        <x:f>H810+J810</x:f>
        <x:v>15490</x:v>
      </x:c>
      <x:c r="M810" s="13" t="n">
        <x:f>I810+K810</x:f>
        <x:v>15490</x:v>
      </x:c>
      <x:c r="N810" s="13" t="n">
        <x:v>2560</x:v>
      </x:c>
      <x:c r="O810" s="13" t="n">
        <x:v>30</x:v>
      </x:c>
      <x:c r="P810" s="4" t="str">
        <x:v>수집결과 내 집계</x:v>
      </x:c>
      <x:c r="Q810" s="15" t="n">
        <x:v>46269.3481212037</x:v>
      </x:c>
      <x:c r="R810" s="15" t="n">
        <x:v>46269.35643829861</x:v>
      </x:c>
      <x:c r="S810" s="4" t="str">
        <x:v>https://naver.github.io/searchad-apidoc/</x:v>
      </x:c>
      <x:c r="T810" s="4" t="str">
        <x:v>https://developers.naver.com/docs/serviceapi/search/blog/blog.md</x:v>
      </x:c>
      <x:c r="U810" s="4" t="str">
        <x:v>2026-08-05~2026-09-03</x:v>
      </x:c>
      <x:c r="V810" s="4" t="str"/>
    </x:row>
    <x:row r="811" ht="25" customHeight="1">
      <x:c r="A811" s="4" t="str">
        <x:v>K0807</x:v>
      </x:c>
      <x:c r="B811" s="4" t="str">
        <x:v>방송·연예</x:v>
      </x:c>
      <x:c r="C811" s="4" t="n">
        <x:v>7</x:v>
      </x:c>
      <x:c r="D811" s="4" t="str">
        <x:v>아이유나이</x:v>
      </x:c>
      <x:c r="E811" s="4" t="str">
        <x:v>세부 검색어</x:v>
      </x:c>
      <x:c r="F811" s="4" t="n">
        <x:v>1430</x:v>
      </x:c>
      <x:c r="G811" s="4" t="n">
        <x:v>12900</x:v>
      </x:c>
      <x:c r="H811" s="13" t="n">
        <x:v>1430</x:v>
      </x:c>
      <x:c r="I811" s="13" t="n">
        <x:v>1430</x:v>
      </x:c>
      <x:c r="J811" s="13" t="n">
        <x:v>12900</x:v>
      </x:c>
      <x:c r="K811" s="13" t="n">
        <x:v>12900</x:v>
      </x:c>
      <x:c r="L811" s="13" t="n">
        <x:f>H811+J811</x:f>
        <x:v>14330</x:v>
      </x:c>
      <x:c r="M811" s="13" t="n">
        <x:f>I811+K811</x:f>
        <x:v>14330</x:v>
      </x:c>
      <x:c r="N811" s="13" t="n">
        <x:v>5651</x:v>
      </x:c>
      <x:c r="O811" s="13" t="n">
        <x:v>81</x:v>
      </x:c>
      <x:c r="P811" s="4" t="str">
        <x:v>수집결과 내 집계</x:v>
      </x:c>
      <x:c r="Q811" s="15" t="n">
        <x:v>46269.348126377314</x:v>
      </x:c>
      <x:c r="R811" s="15" t="n">
        <x:v>46269.3564433912</x:v>
      </x:c>
      <x:c r="S811" s="4" t="str">
        <x:v>https://naver.github.io/searchad-apidoc/</x:v>
      </x:c>
      <x:c r="T811" s="4" t="str">
        <x:v>https://developers.naver.com/docs/serviceapi/search/blog/blog.md</x:v>
      </x:c>
      <x:c r="U811" s="4" t="str">
        <x:v>2026-08-05~2026-09-03</x:v>
      </x:c>
      <x:c r="V811" s="4" t="str"/>
    </x:row>
    <x:row r="812" ht="25" customHeight="1">
      <x:c r="A812" s="4" t="str">
        <x:v>K0808</x:v>
      </x:c>
      <x:c r="B812" s="4" t="str">
        <x:v>방송·연예</x:v>
      </x:c>
      <x:c r="C812" s="4" t="n">
        <x:v>8</x:v>
      </x:c>
      <x:c r="D812" s="4" t="str">
        <x:v>공유나이</x:v>
      </x:c>
      <x:c r="E812" s="4" t="str">
        <x:v>세부 검색어</x:v>
      </x:c>
      <x:c r="F812" s="4" t="n">
        <x:v>1190</x:v>
      </x:c>
      <x:c r="G812" s="4" t="n">
        <x:v>13100</x:v>
      </x:c>
      <x:c r="H812" s="13" t="n">
        <x:v>1190</x:v>
      </x:c>
      <x:c r="I812" s="13" t="n">
        <x:v>1190</x:v>
      </x:c>
      <x:c r="J812" s="13" t="n">
        <x:v>13100</x:v>
      </x:c>
      <x:c r="K812" s="13" t="n">
        <x:v>13100</x:v>
      </x:c>
      <x:c r="L812" s="13" t="n">
        <x:f>H812+J812</x:f>
        <x:v>14290</x:v>
      </x:c>
      <x:c r="M812" s="13" t="n">
        <x:f>I812+K812</x:f>
        <x:v>14290</x:v>
      </x:c>
      <x:c r="N812" s="13" t="n">
        <x:v>47955</x:v>
      </x:c>
      <x:c r="O812" s="13" t="n">
        <x:v>719</x:v>
      </x:c>
      <x:c r="P812" s="4" t="str">
        <x:v>수집결과 내 집계</x:v>
      </x:c>
      <x:c r="Q812" s="15" t="n">
        <x:v>46269.34806636574</x:v>
      </x:c>
      <x:c r="R812" s="15" t="n">
        <x:v>46269.35648675926</x:v>
      </x:c>
      <x:c r="S812" s="4" t="str">
        <x:v>https://naver.github.io/searchad-apidoc/</x:v>
      </x:c>
      <x:c r="T812" s="4" t="str">
        <x:v>https://developers.naver.com/docs/serviceapi/search/blog/blog.md</x:v>
      </x:c>
      <x:c r="U812" s="4" t="str">
        <x:v>2026-08-05~2026-09-03</x:v>
      </x:c>
      <x:c r="V812" s="4" t="str"/>
    </x:row>
    <x:row r="813" ht="25" customHeight="1">
      <x:c r="A813" s="4" t="str">
        <x:v>K0809</x:v>
      </x:c>
      <x:c r="B813" s="4" t="str">
        <x:v>방송·연예</x:v>
      </x:c>
      <x:c r="C813" s="4" t="n">
        <x:v>9</x:v>
      </x:c>
      <x:c r="D813" s="4" t="str">
        <x:v>김희애나이</x:v>
      </x:c>
      <x:c r="E813" s="4" t="str">
        <x:v>세부 검색어</x:v>
      </x:c>
      <x:c r="F813" s="4" t="n">
        <x:v>640</x:v>
      </x:c>
      <x:c r="G813" s="4" t="n">
        <x:v>13100</x:v>
      </x:c>
      <x:c r="H813" s="13" t="n">
        <x:v>640</x:v>
      </x:c>
      <x:c r="I813" s="13" t="n">
        <x:v>640</x:v>
      </x:c>
      <x:c r="J813" s="13" t="n">
        <x:v>13100</x:v>
      </x:c>
      <x:c r="K813" s="13" t="n">
        <x:v>13100</x:v>
      </x:c>
      <x:c r="L813" s="13" t="n">
        <x:f>H813+J813</x:f>
        <x:v>13740</x:v>
      </x:c>
      <x:c r="M813" s="13" t="n">
        <x:f>I813+K813</x:f>
        <x:v>13740</x:v>
      </x:c>
      <x:c r="N813" s="13" t="n">
        <x:v>3122</x:v>
      </x:c>
      <x:c r="O813" s="13" t="n">
        <x:v>373</x:v>
      </x:c>
      <x:c r="P813" s="4" t="str">
        <x:v>수집결과 내 집계</x:v>
      </x:c>
      <x:c r="Q813" s="15" t="n">
        <x:v>46269.34804429398</x:v>
      </x:c>
      <x:c r="R813" s="15" t="n">
        <x:v>46269.35646109954</x:v>
      </x:c>
      <x:c r="S813" s="4" t="str">
        <x:v>https://naver.github.io/searchad-apidoc/</x:v>
      </x:c>
      <x:c r="T813" s="4" t="str">
        <x:v>https://developers.naver.com/docs/serviceapi/search/blog/blog.md</x:v>
      </x:c>
      <x:c r="U813" s="4" t="str">
        <x:v>2026-08-05~2026-09-03</x:v>
      </x:c>
      <x:c r="V813" s="4" t="str"/>
    </x:row>
    <x:row r="814" ht="25" customHeight="1">
      <x:c r="A814" s="4" t="str">
        <x:v>K0810</x:v>
      </x:c>
      <x:c r="B814" s="4" t="str">
        <x:v>방송·연예</x:v>
      </x:c>
      <x:c r="C814" s="4" t="n">
        <x:v>10</x:v>
      </x:c>
      <x:c r="D814" s="4" t="str">
        <x:v>전지현나이</x:v>
      </x:c>
      <x:c r="E814" s="4" t="str">
        <x:v>세부 검색어</x:v>
      </x:c>
      <x:c r="F814" s="4" t="n">
        <x:v>720</x:v>
      </x:c>
      <x:c r="G814" s="4" t="n">
        <x:v>10200</x:v>
      </x:c>
      <x:c r="H814" s="13" t="n">
        <x:v>720</x:v>
      </x:c>
      <x:c r="I814" s="13" t="n">
        <x:v>720</x:v>
      </x:c>
      <x:c r="J814" s="13" t="n">
        <x:v>10200</x:v>
      </x:c>
      <x:c r="K814" s="13" t="n">
        <x:v>10200</x:v>
      </x:c>
      <x:c r="L814" s="13" t="n">
        <x:f>H814+J814</x:f>
        <x:v>10920</x:v>
      </x:c>
      <x:c r="M814" s="13" t="n">
        <x:f>I814+K814</x:f>
        <x:v>10920</x:v>
      </x:c>
      <x:c r="N814" s="13" t="n">
        <x:v>2436</x:v>
      </x:c>
      <x:c r="O814" s="13" t="n">
        <x:v>45</x:v>
      </x:c>
      <x:c r="P814" s="4" t="str">
        <x:v>수집결과 내 집계</x:v>
      </x:c>
      <x:c r="Q814" s="15" t="n">
        <x:v>46269.348053333335</x:v>
      </x:c>
      <x:c r="R814" s="15" t="n">
        <x:v>46269.35645189815</x:v>
      </x:c>
      <x:c r="S814" s="4" t="str">
        <x:v>https://naver.github.io/searchad-apidoc/</x:v>
      </x:c>
      <x:c r="T814" s="4" t="str">
        <x:v>https://developers.naver.com/docs/serviceapi/search/blog/blog.md</x:v>
      </x:c>
      <x:c r="U814" s="4" t="str">
        <x:v>2026-08-05~2026-09-03</x:v>
      </x:c>
      <x:c r="V814" s="4" t="str"/>
    </x:row>
    <x:row r="815" ht="25" customHeight="1">
      <x:c r="A815" s="4" t="str">
        <x:v>K0811</x:v>
      </x:c>
      <x:c r="B815" s="4" t="str">
        <x:v>방송·연예</x:v>
      </x:c>
      <x:c r="C815" s="4" t="n">
        <x:v>11</x:v>
      </x:c>
      <x:c r="D815" s="4" t="str">
        <x:v>박보검나이</x:v>
      </x:c>
      <x:c r="E815" s="4" t="str">
        <x:v>세부 검색어</x:v>
      </x:c>
      <x:c r="F815" s="4" t="n">
        <x:v>840</x:v>
      </x:c>
      <x:c r="G815" s="4" t="n">
        <x:v>10000</x:v>
      </x:c>
      <x:c r="H815" s="13" t="n">
        <x:v>840</x:v>
      </x:c>
      <x:c r="I815" s="13" t="n">
        <x:v>840</x:v>
      </x:c>
      <x:c r="J815" s="13" t="n">
        <x:v>10000</x:v>
      </x:c>
      <x:c r="K815" s="13" t="n">
        <x:v>10000</x:v>
      </x:c>
      <x:c r="L815" s="13" t="n">
        <x:f>H815+J815</x:f>
        <x:v>10840</x:v>
      </x:c>
      <x:c r="M815" s="13" t="n">
        <x:f>I815+K815</x:f>
        <x:v>10840</x:v>
      </x:c>
      <x:c r="N815" s="13" t="n">
        <x:v>1413</x:v>
      </x:c>
      <x:c r="O815" s="13" t="n">
        <x:v>45</x:v>
      </x:c>
      <x:c r="P815" s="4" t="str">
        <x:v>수집결과 내 집계</x:v>
      </x:c>
      <x:c r="Q815" s="15" t="n">
        <x:v>46269.348131412036</x:v>
      </x:c>
      <x:c r="R815" s="15" t="n">
        <x:v>46269.35645688658</x:v>
      </x:c>
      <x:c r="S815" s="4" t="str">
        <x:v>https://naver.github.io/searchad-apidoc/</x:v>
      </x:c>
      <x:c r="T815" s="4" t="str">
        <x:v>https://developers.naver.com/docs/serviceapi/search/blog/blog.md</x:v>
      </x:c>
      <x:c r="U815" s="4" t="str">
        <x:v>2026-08-05~2026-09-03</x:v>
      </x:c>
      <x:c r="V815" s="4" t="str"/>
    </x:row>
    <x:row r="816" ht="25" customHeight="1">
      <x:c r="A816" s="4" t="str">
        <x:v>K0812</x:v>
      </x:c>
      <x:c r="B816" s="4" t="str">
        <x:v>방송·연예</x:v>
      </x:c>
      <x:c r="C816" s="4" t="n">
        <x:v>12</x:v>
      </x:c>
      <x:c r="D816" s="4" t="str">
        <x:v>현빈나이</x:v>
      </x:c>
      <x:c r="E816" s="4" t="str">
        <x:v>세부 검색어</x:v>
      </x:c>
      <x:c r="F816" s="4" t="n">
        <x:v>720</x:v>
      </x:c>
      <x:c r="G816" s="4" t="n">
        <x:v>9990</x:v>
      </x:c>
      <x:c r="H816" s="13" t="n">
        <x:v>720</x:v>
      </x:c>
      <x:c r="I816" s="13" t="n">
        <x:v>720</x:v>
      </x:c>
      <x:c r="J816" s="13" t="n">
        <x:v>9990</x:v>
      </x:c>
      <x:c r="K816" s="13" t="n">
        <x:v>9990</x:v>
      </x:c>
      <x:c r="L816" s="13" t="n">
        <x:f>H816+J816</x:f>
        <x:v>10710</x:v>
      </x:c>
      <x:c r="M816" s="13" t="n">
        <x:f>I816+K816</x:f>
        <x:v>10710</x:v>
      </x:c>
      <x:c r="N816" s="13" t="n">
        <x:v>1625</x:v>
      </x:c>
      <x:c r="O816" s="13" t="n">
        <x:v>47</x:v>
      </x:c>
      <x:c r="P816" s="4" t="str">
        <x:v>수집결과 내 집계</x:v>
      </x:c>
      <x:c r="Q816" s="15" t="n">
        <x:v>46269.34806215278</x:v>
      </x:c>
      <x:c r="R816" s="15" t="n">
        <x:v>46269.35646188657</x:v>
      </x:c>
      <x:c r="S816" s="4" t="str">
        <x:v>https://naver.github.io/searchad-apidoc/</x:v>
      </x:c>
      <x:c r="T816" s="4" t="str">
        <x:v>https://developers.naver.com/docs/serviceapi/search/blog/blog.md</x:v>
      </x:c>
      <x:c r="U816" s="4" t="str">
        <x:v>2026-08-05~2026-09-03</x:v>
      </x:c>
      <x:c r="V816" s="4" t="str"/>
    </x:row>
    <x:row r="817" ht="25" customHeight="1">
      <x:c r="A817" s="4" t="str">
        <x:v>K0813</x:v>
      </x:c>
      <x:c r="B817" s="4" t="str">
        <x:v>방송·연예</x:v>
      </x:c>
      <x:c r="C817" s="4" t="n">
        <x:v>13</x:v>
      </x:c>
      <x:c r="D817" s="4" t="str">
        <x:v>서장훈나이</x:v>
      </x:c>
      <x:c r="E817" s="4" t="str">
        <x:v>세부 검색어</x:v>
      </x:c>
      <x:c r="F817" s="4" t="n">
        <x:v>550</x:v>
      </x:c>
      <x:c r="G817" s="4" t="n">
        <x:v>9900</x:v>
      </x:c>
      <x:c r="H817" s="13" t="n">
        <x:v>550</x:v>
      </x:c>
      <x:c r="I817" s="13" t="n">
        <x:v>550</x:v>
      </x:c>
      <x:c r="J817" s="13" t="n">
        <x:v>9900</x:v>
      </x:c>
      <x:c r="K817" s="13" t="n">
        <x:v>9900</x:v>
      </x:c>
      <x:c r="L817" s="13" t="n">
        <x:f>H817+J817</x:f>
        <x:v>10450</x:v>
      </x:c>
      <x:c r="M817" s="13" t="n">
        <x:f>I817+K817</x:f>
        <x:v>10450</x:v>
      </x:c>
      <x:c r="N817" s="13" t="n">
        <x:v>2000</x:v>
      </x:c>
      <x:c r="O817" s="13" t="n">
        <x:v>83</x:v>
      </x:c>
      <x:c r="P817" s="4" t="str">
        <x:v>수집결과 내 집계</x:v>
      </x:c>
      <x:c r="Q817" s="15" t="n">
        <x:v>46269.34803479167</x:v>
      </x:c>
      <x:c r="R817" s="15" t="n">
        <x:v>46269.35646594907</x:v>
      </x:c>
      <x:c r="S817" s="4" t="str">
        <x:v>https://naver.github.io/searchad-apidoc/</x:v>
      </x:c>
      <x:c r="T817" s="4" t="str">
        <x:v>https://developers.naver.com/docs/serviceapi/search/blog/blog.md</x:v>
      </x:c>
      <x:c r="U817" s="4" t="str">
        <x:v>2026-08-05~2026-09-03</x:v>
      </x:c>
      <x:c r="V817" s="4" t="str"/>
    </x:row>
    <x:row r="818" ht="25" customHeight="1">
      <x:c r="A818" s="4" t="str">
        <x:v>K0814</x:v>
      </x:c>
      <x:c r="B818" s="4" t="str">
        <x:v>방송·연예</x:v>
      </x:c>
      <x:c r="C818" s="4" t="n">
        <x:v>14</x:v>
      </x:c>
      <x:c r="D818" s="4" t="str">
        <x:v>이영애나이</x:v>
      </x:c>
      <x:c r="E818" s="4" t="str">
        <x:v>세부 검색어</x:v>
      </x:c>
      <x:c r="F818" s="4" t="n">
        <x:v>600</x:v>
      </x:c>
      <x:c r="G818" s="4" t="n">
        <x:v>9830</x:v>
      </x:c>
      <x:c r="H818" s="13" t="n">
        <x:v>600</x:v>
      </x:c>
      <x:c r="I818" s="13" t="n">
        <x:v>600</x:v>
      </x:c>
      <x:c r="J818" s="13" t="n">
        <x:v>9830</x:v>
      </x:c>
      <x:c r="K818" s="13" t="n">
        <x:v>9830</x:v>
      </x:c>
      <x:c r="L818" s="13" t="n">
        <x:f>H818+J818</x:f>
        <x:v>10430</x:v>
      </x:c>
      <x:c r="M818" s="13" t="n">
        <x:f>I818+K818</x:f>
        <x:v>10430</x:v>
      </x:c>
      <x:c r="N818" s="13" t="n">
        <x:v>4062</x:v>
      </x:c>
      <x:c r="O818" s="13" t="n">
        <x:v>181</x:v>
      </x:c>
      <x:c r="P818" s="4" t="str">
        <x:v>수집결과 내 집계</x:v>
      </x:c>
      <x:c r="Q818" s="15" t="n">
        <x:v>46269.34804928241</x:v>
      </x:c>
      <x:c r="R818" s="15" t="n">
        <x:v>46269.35647222222</x:v>
      </x:c>
      <x:c r="S818" s="4" t="str">
        <x:v>https://naver.github.io/searchad-apidoc/</x:v>
      </x:c>
      <x:c r="T818" s="4" t="str">
        <x:v>https://developers.naver.com/docs/serviceapi/search/blog/blog.md</x:v>
      </x:c>
      <x:c r="U818" s="4" t="str">
        <x:v>2026-08-05~2026-09-03</x:v>
      </x:c>
      <x:c r="V818" s="4" t="str"/>
    </x:row>
    <x:row r="819" ht="25" customHeight="1">
      <x:c r="A819" s="4" t="str">
        <x:v>K0815</x:v>
      </x:c>
      <x:c r="B819" s="4" t="str">
        <x:v>방송·연예</x:v>
      </x:c>
      <x:c r="C819" s="4" t="n">
        <x:v>15</x:v>
      </x:c>
      <x:c r="D819" s="4" t="str">
        <x:v>장나라나이</x:v>
      </x:c>
      <x:c r="E819" s="4" t="str">
        <x:v>세부 검색어</x:v>
      </x:c>
      <x:c r="F819" s="4" t="n">
        <x:v>640</x:v>
      </x:c>
      <x:c r="G819" s="4" t="n">
        <x:v>9780</x:v>
      </x:c>
      <x:c r="H819" s="13" t="n">
        <x:v>640</x:v>
      </x:c>
      <x:c r="I819" s="13" t="n">
        <x:v>640</x:v>
      </x:c>
      <x:c r="J819" s="13" t="n">
        <x:v>9780</x:v>
      </x:c>
      <x:c r="K819" s="13" t="n">
        <x:v>9780</x:v>
      </x:c>
      <x:c r="L819" s="13" t="n">
        <x:f>H819+J819</x:f>
        <x:v>10420</x:v>
      </x:c>
      <x:c r="M819" s="13" t="n">
        <x:f>I819+K819</x:f>
        <x:v>10420</x:v>
      </x:c>
      <x:c r="N819" s="13" t="n">
        <x:v>1766</x:v>
      </x:c>
      <x:c r="O819" s="13" t="n">
        <x:v>48</x:v>
      </x:c>
      <x:c r="P819" s="4" t="str">
        <x:v>수집결과 내 집계</x:v>
      </x:c>
      <x:c r="Q819" s="15" t="n">
        <x:v>46269.34808887731</x:v>
      </x:c>
      <x:c r="R819" s="15" t="n">
        <x:v>46269.35647079861</x:v>
      </x:c>
      <x:c r="S819" s="4" t="str">
        <x:v>https://naver.github.io/searchad-apidoc/</x:v>
      </x:c>
      <x:c r="T819" s="4" t="str">
        <x:v>https://developers.naver.com/docs/serviceapi/search/blog/blog.md</x:v>
      </x:c>
      <x:c r="U819" s="4" t="str">
        <x:v>2026-08-05~2026-09-03</x:v>
      </x:c>
      <x:c r="V819" s="4" t="str"/>
    </x:row>
    <x:row r="820" ht="25" customHeight="1">
      <x:c r="A820" s="4" t="str">
        <x:v>K0816</x:v>
      </x:c>
      <x:c r="B820" s="4" t="str">
        <x:v>방송·연예</x:v>
      </x:c>
      <x:c r="C820" s="4" t="n">
        <x:v>16</x:v>
      </x:c>
      <x:c r="D820" s="4" t="str">
        <x:v>손예진나이</x:v>
      </x:c>
      <x:c r="E820" s="4" t="str">
        <x:v>세부 검색어</x:v>
      </x:c>
      <x:c r="F820" s="4" t="n">
        <x:v>600</x:v>
      </x:c>
      <x:c r="G820" s="4" t="n">
        <x:v>9110</x:v>
      </x:c>
      <x:c r="H820" s="13" t="n">
        <x:v>600</x:v>
      </x:c>
      <x:c r="I820" s="13" t="n">
        <x:v>600</x:v>
      </x:c>
      <x:c r="J820" s="13" t="n">
        <x:v>9110</x:v>
      </x:c>
      <x:c r="K820" s="13" t="n">
        <x:v>9110</x:v>
      </x:c>
      <x:c r="L820" s="13" t="n">
        <x:f>H820+J820</x:f>
        <x:v>9710</x:v>
      </x:c>
      <x:c r="M820" s="13" t="n">
        <x:f>I820+K820</x:f>
        <x:v>9710</x:v>
      </x:c>
      <x:c r="N820" s="13" t="n">
        <x:v>2356</x:v>
      </x:c>
      <x:c r="O820" s="13" t="n">
        <x:v>49</x:v>
      </x:c>
      <x:c r="P820" s="4" t="str">
        <x:v>수집결과 내 집계</x:v>
      </x:c>
      <x:c r="Q820" s="15" t="n">
        <x:v>46269.348057650466</x:v>
      </x:c>
      <x:c r="R820" s="15" t="n">
        <x:v>46269.35647554398</x:v>
      </x:c>
      <x:c r="S820" s="4" t="str">
        <x:v>https://naver.github.io/searchad-apidoc/</x:v>
      </x:c>
      <x:c r="T820" s="4" t="str">
        <x:v>https://developers.naver.com/docs/serviceapi/search/blog/blog.md</x:v>
      </x:c>
      <x:c r="U820" s="4" t="str">
        <x:v>2026-08-05~2026-09-03</x:v>
      </x:c>
      <x:c r="V820" s="4" t="str"/>
    </x:row>
    <x:row r="821" ht="25" customHeight="1">
      <x:c r="A821" s="4" t="str">
        <x:v>K0817</x:v>
      </x:c>
      <x:c r="B821" s="4" t="str">
        <x:v>방송·연예</x:v>
      </x:c>
      <x:c r="C821" s="4" t="n">
        <x:v>17</x:v>
      </x:c>
      <x:c r="D821" s="4" t="str">
        <x:v>차승원나이</x:v>
      </x:c>
      <x:c r="E821" s="4" t="str">
        <x:v>세부 검색어</x:v>
      </x:c>
      <x:c r="F821" s="4" t="n">
        <x:v>270</x:v>
      </x:c>
      <x:c r="G821" s="4" t="n">
        <x:v>9070</x:v>
      </x:c>
      <x:c r="H821" s="13" t="n">
        <x:v>270</x:v>
      </x:c>
      <x:c r="I821" s="13" t="n">
        <x:v>270</x:v>
      </x:c>
      <x:c r="J821" s="13" t="n">
        <x:v>9070</x:v>
      </x:c>
      <x:c r="K821" s="13" t="n">
        <x:v>9070</x:v>
      </x:c>
      <x:c r="L821" s="13" t="n">
        <x:f>H821+J821</x:f>
        <x:v>9340</x:v>
      </x:c>
      <x:c r="M821" s="13" t="n">
        <x:f>I821+K821</x:f>
        <x:v>9340</x:v>
      </x:c>
      <x:c r="N821" s="13" t="n">
        <x:v>991</x:v>
      </x:c>
      <x:c r="O821" s="13" t="n">
        <x:v>26</x:v>
      </x:c>
      <x:c r="P821" s="4" t="str">
        <x:v>수집결과 내 집계</x:v>
      </x:c>
      <x:c r="Q821" s="15" t="n">
        <x:v>46269.348079560186</x:v>
      </x:c>
      <x:c r="R821" s="15" t="n">
        <x:v>46269.3564772338</x:v>
      </x:c>
      <x:c r="S821" s="4" t="str">
        <x:v>https://naver.github.io/searchad-apidoc/</x:v>
      </x:c>
      <x:c r="T821" s="4" t="str">
        <x:v>https://developers.naver.com/docs/serviceapi/search/blog/blog.md</x:v>
      </x:c>
      <x:c r="U821" s="4" t="str">
        <x:v>2026-08-05~2026-09-03</x:v>
      </x:c>
      <x:c r="V821" s="4" t="str"/>
    </x:row>
    <x:row r="822" ht="25" customHeight="1">
      <x:c r="A822" s="4" t="str">
        <x:v>K0818</x:v>
      </x:c>
      <x:c r="B822" s="4" t="str">
        <x:v>방송·연예</x:v>
      </x:c>
      <x:c r="C822" s="4" t="n">
        <x:v>18</x:v>
      </x:c>
      <x:c r="D822" s="4" t="str">
        <x:v>조인성나이</x:v>
      </x:c>
      <x:c r="E822" s="4" t="str">
        <x:v>세부 검색어</x:v>
      </x:c>
      <x:c r="F822" s="4" t="n">
        <x:v>750</x:v>
      </x:c>
      <x:c r="G822" s="4" t="n">
        <x:v>8420</x:v>
      </x:c>
      <x:c r="H822" s="13" t="n">
        <x:v>750</x:v>
      </x:c>
      <x:c r="I822" s="13" t="n">
        <x:v>750</x:v>
      </x:c>
      <x:c r="J822" s="13" t="n">
        <x:v>8420</x:v>
      </x:c>
      <x:c r="K822" s="13" t="n">
        <x:v>8420</x:v>
      </x:c>
      <x:c r="L822" s="13" t="n">
        <x:f>H822+J822</x:f>
        <x:v>9170</x:v>
      </x:c>
      <x:c r="M822" s="13" t="n">
        <x:f>I822+K822</x:f>
        <x:v>9170</x:v>
      </x:c>
      <x:c r="N822" s="13" t="n">
        <x:v>1214</x:v>
      </x:c>
      <x:c r="O822" s="13" t="n">
        <x:v>22</x:v>
      </x:c>
      <x:c r="P822" s="4" t="str">
        <x:v>수집결과 내 집계</x:v>
      </x:c>
      <x:c r="Q822" s="15" t="n">
        <x:v>46269.34814109954</x:v>
      </x:c>
      <x:c r="R822" s="15" t="n">
        <x:v>46269.35648052083</x:v>
      </x:c>
      <x:c r="S822" s="4" t="str">
        <x:v>https://naver.github.io/searchad-apidoc/</x:v>
      </x:c>
      <x:c r="T822" s="4" t="str">
        <x:v>https://developers.naver.com/docs/serviceapi/search/blog/blog.md</x:v>
      </x:c>
      <x:c r="U822" s="4" t="str">
        <x:v>2026-08-05~2026-09-03</x:v>
      </x:c>
      <x:c r="V822" s="4" t="str"/>
    </x:row>
    <x:row r="823" ht="25" customHeight="1">
      <x:c r="A823" s="4" t="str">
        <x:v>K0819</x:v>
      </x:c>
      <x:c r="B823" s="4" t="str">
        <x:v>방송·연예</x:v>
      </x:c>
      <x:c r="C823" s="4" t="n">
        <x:v>19</x:v>
      </x:c>
      <x:c r="D823" s="4" t="str">
        <x:v>이병헌나이</x:v>
      </x:c>
      <x:c r="E823" s="4" t="str">
        <x:v>세부 검색어</x:v>
      </x:c>
      <x:c r="F823" s="4" t="n">
        <x:v>590</x:v>
      </x:c>
      <x:c r="G823" s="4" t="n">
        <x:v>7530</x:v>
      </x:c>
      <x:c r="H823" s="13" t="n">
        <x:v>590</x:v>
      </x:c>
      <x:c r="I823" s="13" t="n">
        <x:v>590</x:v>
      </x:c>
      <x:c r="J823" s="13" t="n">
        <x:v>7530</x:v>
      </x:c>
      <x:c r="K823" s="13" t="n">
        <x:v>7530</x:v>
      </x:c>
      <x:c r="L823" s="13" t="n">
        <x:f>H823+J823</x:f>
        <x:v>8120</x:v>
      </x:c>
      <x:c r="M823" s="13" t="n">
        <x:f>I823+K823</x:f>
        <x:v>8120</x:v>
      </x:c>
      <x:c r="N823" s="13" t="n">
        <x:v>1835</x:v>
      </x:c>
      <x:c r="O823" s="13" t="n">
        <x:v>58</x:v>
      </x:c>
      <x:c r="P823" s="4" t="str">
        <x:v>수집결과 내 집계</x:v>
      </x:c>
      <x:c r="Q823" s="15" t="n">
        <x:v>46269.348074884256</x:v>
      </x:c>
      <x:c r="R823" s="15" t="n">
        <x:v>46269.35648199074</x:v>
      </x:c>
      <x:c r="S823" s="4" t="str">
        <x:v>https://naver.github.io/searchad-apidoc/</x:v>
      </x:c>
      <x:c r="T823" s="4" t="str">
        <x:v>https://developers.naver.com/docs/serviceapi/search/blog/blog.md</x:v>
      </x:c>
      <x:c r="U823" s="4" t="str">
        <x:v>2026-08-05~2026-09-03</x:v>
      </x:c>
      <x:c r="V823" s="4" t="str"/>
    </x:row>
    <x:row r="824" ht="25" customHeight="1">
      <x:c r="A824" s="4" t="str">
        <x:v>K0820</x:v>
      </x:c>
      <x:c r="B824" s="4" t="str">
        <x:v>방송·연예</x:v>
      </x:c>
      <x:c r="C824" s="4" t="n">
        <x:v>20</x:v>
      </x:c>
      <x:c r="D824" s="4" t="str">
        <x:v>송혜교나이</x:v>
      </x:c>
      <x:c r="E824" s="4" t="str">
        <x:v>세부 검색어</x:v>
      </x:c>
      <x:c r="F824" s="4" t="n">
        <x:v>710</x:v>
      </x:c>
      <x:c r="G824" s="4" t="n">
        <x:v>7380</x:v>
      </x:c>
      <x:c r="H824" s="13" t="n">
        <x:v>710</x:v>
      </x:c>
      <x:c r="I824" s="13" t="n">
        <x:v>710</x:v>
      </x:c>
      <x:c r="J824" s="13" t="n">
        <x:v>7380</x:v>
      </x:c>
      <x:c r="K824" s="13" t="n">
        <x:v>7380</x:v>
      </x:c>
      <x:c r="L824" s="13" t="n">
        <x:f>H824+J824</x:f>
        <x:v>8090</x:v>
      </x:c>
      <x:c r="M824" s="13" t="n">
        <x:f>I824+K824</x:f>
        <x:v>8090</x:v>
      </x:c>
      <x:c r="N824" s="13" t="n">
        <x:v>3695</x:v>
      </x:c>
      <x:c r="O824" s="13" t="n">
        <x:v>127</x:v>
      </x:c>
      <x:c r="P824" s="4" t="str">
        <x:v>수집결과 내 집계</x:v>
      </x:c>
      <x:c r="Q824" s="15" t="n">
        <x:v>46269.348053333335</x:v>
      </x:c>
      <x:c r="R824" s="15" t="n">
        <x:v>46269.356494340274</x:v>
      </x:c>
      <x:c r="S824" s="4" t="str">
        <x:v>https://naver.github.io/searchad-apidoc/</x:v>
      </x:c>
      <x:c r="T824" s="4" t="str">
        <x:v>https://developers.naver.com/docs/serviceapi/search/blog/blog.md</x:v>
      </x:c>
      <x:c r="U824" s="4" t="str">
        <x:v>2026-08-05~2026-09-03</x:v>
      </x:c>
      <x:c r="V824" s="4" t="str"/>
    </x:row>
    <x:row r="825" ht="25" customHeight="1">
      <x:c r="A825" s="4" t="str">
        <x:v>K0821</x:v>
      </x:c>
      <x:c r="B825" s="4" t="str">
        <x:v>방송·연예</x:v>
      </x:c>
      <x:c r="C825" s="4" t="n">
        <x:v>21</x:v>
      </x:c>
      <x:c r="D825" s="4" t="str">
        <x:v>김종국나이</x:v>
      </x:c>
      <x:c r="E825" s="4" t="str">
        <x:v>세부 검색어</x:v>
      </x:c>
      <x:c r="F825" s="4" t="n">
        <x:v>510</x:v>
      </x:c>
      <x:c r="G825" s="4" t="n">
        <x:v>7410</x:v>
      </x:c>
      <x:c r="H825" s="13" t="n">
        <x:v>510</x:v>
      </x:c>
      <x:c r="I825" s="13" t="n">
        <x:v>510</x:v>
      </x:c>
      <x:c r="J825" s="13" t="n">
        <x:v>7410</x:v>
      </x:c>
      <x:c r="K825" s="13" t="n">
        <x:v>7410</x:v>
      </x:c>
      <x:c r="L825" s="13" t="n">
        <x:f>H825+J825</x:f>
        <x:v>7920</x:v>
      </x:c>
      <x:c r="M825" s="13" t="n">
        <x:f>I825+K825</x:f>
        <x:v>7920</x:v>
      </x:c>
      <x:c r="N825" s="13" t="n">
        <x:v>2487</x:v>
      </x:c>
      <x:c r="O825" s="13" t="n">
        <x:v>32</x:v>
      </x:c>
      <x:c r="P825" s="4" t="str">
        <x:v>수집결과 내 집계</x:v>
      </x:c>
      <x:c r="Q825" s="15" t="n">
        <x:v>46269.34803479167</x:v>
      </x:c>
      <x:c r="R825" s="15" t="n">
        <x:v>46269.35648678241</x:v>
      </x:c>
      <x:c r="S825" s="4" t="str">
        <x:v>https://naver.github.io/searchad-apidoc/</x:v>
      </x:c>
      <x:c r="T825" s="4" t="str">
        <x:v>https://developers.naver.com/docs/serviceapi/search/blog/blog.md</x:v>
      </x:c>
      <x:c r="U825" s="4" t="str">
        <x:v>2026-08-05~2026-09-03</x:v>
      </x:c>
      <x:c r="V825" s="4" t="str"/>
    </x:row>
    <x:row r="826" ht="25" customHeight="1">
      <x:c r="A826" s="4" t="str">
        <x:v>K0822</x:v>
      </x:c>
      <x:c r="B826" s="4" t="str">
        <x:v>방송·연예</x:v>
      </x:c>
      <x:c r="C826" s="4" t="n">
        <x:v>22</x:v>
      </x:c>
      <x:c r="D826" s="4" t="str">
        <x:v>수지나이</x:v>
      </x:c>
      <x:c r="E826" s="4" t="str">
        <x:v>세부 검색어</x:v>
      </x:c>
      <x:c r="F826" s="4" t="n">
        <x:v>700</x:v>
      </x:c>
      <x:c r="G826" s="4" t="n">
        <x:v>6980</x:v>
      </x:c>
      <x:c r="H826" s="13" t="n">
        <x:v>700</x:v>
      </x:c>
      <x:c r="I826" s="13" t="n">
        <x:v>700</x:v>
      </x:c>
      <x:c r="J826" s="13" t="n">
        <x:v>6980</x:v>
      </x:c>
      <x:c r="K826" s="13" t="n">
        <x:v>6980</x:v>
      </x:c>
      <x:c r="L826" s="13" t="n">
        <x:f>H826+J826</x:f>
        <x:v>7680</x:v>
      </x:c>
      <x:c r="M826" s="13" t="n">
        <x:f>I826+K826</x:f>
        <x:v>7680</x:v>
      </x:c>
      <x:c r="N826" s="13" t="n">
        <x:v>7736</x:v>
      </x:c>
      <x:c r="O826" s="13" t="n">
        <x:v>170</x:v>
      </x:c>
      <x:c r="P826" s="4" t="str">
        <x:v>수집결과 내 집계</x:v>
      </x:c>
      <x:c r="Q826" s="15" t="n">
        <x:v>46269.348126377314</x:v>
      </x:c>
      <x:c r="R826" s="15" t="n">
        <x:v>46269.356499409725</x:v>
      </x:c>
      <x:c r="S826" s="4" t="str">
        <x:v>https://naver.github.io/searchad-apidoc/</x:v>
      </x:c>
      <x:c r="T826" s="4" t="str">
        <x:v>https://developers.naver.com/docs/serviceapi/search/blog/blog.md</x:v>
      </x:c>
      <x:c r="U826" s="4" t="str">
        <x:v>2026-08-05~2026-09-03</x:v>
      </x:c>
      <x:c r="V826" s="4" t="str"/>
    </x:row>
    <x:row r="827" ht="25" customHeight="1">
      <x:c r="A827" s="4" t="str">
        <x:v>K0823</x:v>
      </x:c>
      <x:c r="B827" s="4" t="str">
        <x:v>방송·연예</x:v>
      </x:c>
      <x:c r="C827" s="4" t="n">
        <x:v>23</x:v>
      </x:c>
      <x:c r="D827" s="4" t="str">
        <x:v>강호동나이</x:v>
      </x:c>
      <x:c r="E827" s="4" t="str">
        <x:v>세부 검색어</x:v>
      </x:c>
      <x:c r="F827" s="4" t="n">
        <x:v>570</x:v>
      </x:c>
      <x:c r="G827" s="4" t="n">
        <x:v>7100</x:v>
      </x:c>
      <x:c r="H827" s="13" t="n">
        <x:v>570</x:v>
      </x:c>
      <x:c r="I827" s="13" t="n">
        <x:v>570</x:v>
      </x:c>
      <x:c r="J827" s="13" t="n">
        <x:v>7100</x:v>
      </x:c>
      <x:c r="K827" s="13" t="n">
        <x:v>7100</x:v>
      </x:c>
      <x:c r="L827" s="13" t="n">
        <x:f>H827+J827</x:f>
        <x:v>7670</x:v>
      </x:c>
      <x:c r="M827" s="13" t="n">
        <x:f>I827+K827</x:f>
        <x:v>7670</x:v>
      </x:c>
      <x:c r="N827" s="13" t="n">
        <x:v>1318</x:v>
      </x:c>
      <x:c r="O827" s="13" t="n">
        <x:v>11</x:v>
      </x:c>
      <x:c r="P827" s="4" t="str">
        <x:v>수집결과 내 집계</x:v>
      </x:c>
      <x:c r="Q827" s="15" t="n">
        <x:v>46269.34802149305</x:v>
      </x:c>
      <x:c r="R827" s="15" t="n">
        <x:v>46269.356491782404</x:v>
      </x:c>
      <x:c r="S827" s="4" t="str">
        <x:v>https://naver.github.io/searchad-apidoc/</x:v>
      </x:c>
      <x:c r="T827" s="4" t="str">
        <x:v>https://developers.naver.com/docs/serviceapi/search/blog/blog.md</x:v>
      </x:c>
      <x:c r="U827" s="4" t="str">
        <x:v>2026-08-05~2026-09-03</x:v>
      </x:c>
      <x:c r="V827" s="4" t="str"/>
    </x:row>
    <x:row r="828" ht="25" customHeight="1">
      <x:c r="A828" s="4" t="str">
        <x:v>K0824</x:v>
      </x:c>
      <x:c r="B828" s="4" t="str">
        <x:v>방송·연예</x:v>
      </x:c>
      <x:c r="C828" s="4" t="n">
        <x:v>24</x:v>
      </x:c>
      <x:c r="D828" s="4" t="str">
        <x:v>임영웅나이</x:v>
      </x:c>
      <x:c r="E828" s="4" t="str">
        <x:v>세부 검색어</x:v>
      </x:c>
      <x:c r="F828" s="4" t="n">
        <x:v>250</x:v>
      </x:c>
      <x:c r="G828" s="4" t="n">
        <x:v>6810</x:v>
      </x:c>
      <x:c r="H828" s="13" t="n">
        <x:v>250</x:v>
      </x:c>
      <x:c r="I828" s="13" t="n">
        <x:v>250</x:v>
      </x:c>
      <x:c r="J828" s="13" t="n">
        <x:v>6810</x:v>
      </x:c>
      <x:c r="K828" s="13" t="n">
        <x:v>6810</x:v>
      </x:c>
      <x:c r="L828" s="13" t="n">
        <x:f>H828+J828</x:f>
        <x:v>7060</x:v>
      </x:c>
      <x:c r="M828" s="13" t="n">
        <x:f>I828+K828</x:f>
        <x:v>7060</x:v>
      </x:c>
      <x:c r="N828" s="13" t="n">
        <x:v>4431</x:v>
      </x:c>
      <x:c r="O828" s="13" t="n">
        <x:v>80</x:v>
      </x:c>
      <x:c r="P828" s="4" t="str">
        <x:v>수집결과 내 집계</x:v>
      </x:c>
      <x:c r="Q828" s="15" t="n">
        <x:v>46269.34818976852</x:v>
      </x:c>
      <x:c r="R828" s="15" t="n">
        <x:v>46269.356496643515</x:v>
      </x:c>
      <x:c r="S828" s="4" t="str">
        <x:v>https://naver.github.io/searchad-apidoc/</x:v>
      </x:c>
      <x:c r="T828" s="4" t="str">
        <x:v>https://developers.naver.com/docs/serviceapi/search/blog/blog.md</x:v>
      </x:c>
      <x:c r="U828" s="4" t="str">
        <x:v>2026-08-05~2026-09-03</x:v>
      </x:c>
      <x:c r="V828" s="4" t="str"/>
    </x:row>
    <x:row r="829" ht="25" customHeight="1">
      <x:c r="A829" s="4" t="str">
        <x:v>K0825</x:v>
      </x:c>
      <x:c r="B829" s="4" t="str">
        <x:v>방송·연예</x:v>
      </x:c>
      <x:c r="C829" s="4" t="n">
        <x:v>25</x:v>
      </x:c>
      <x:c r="D829" s="4" t="str">
        <x:v>진성나이</x:v>
      </x:c>
      <x:c r="E829" s="4" t="str">
        <x:v>세부 검색어</x:v>
      </x:c>
      <x:c r="F829" s="4" t="n">
        <x:v>40</x:v>
      </x:c>
      <x:c r="G829" s="4" t="n">
        <x:v>6740</x:v>
      </x:c>
      <x:c r="H829" s="13" t="n">
        <x:v>40</x:v>
      </x:c>
      <x:c r="I829" s="13" t="n">
        <x:v>40</x:v>
      </x:c>
      <x:c r="J829" s="13" t="n">
        <x:v>6740</x:v>
      </x:c>
      <x:c r="K829" s="13" t="n">
        <x:v>6740</x:v>
      </x:c>
      <x:c r="L829" s="13" t="n">
        <x:f>H829+J829</x:f>
        <x:v>6780</x:v>
      </x:c>
      <x:c r="M829" s="13" t="n">
        <x:f>I829+K829</x:f>
        <x:v>6780</x:v>
      </x:c>
      <x:c r="N829" s="13" t="n">
        <x:v>1568</x:v>
      </x:c>
      <x:c r="O829" s="13" t="n">
        <x:v>21</x:v>
      </x:c>
      <x:c r="P829" s="4" t="str">
        <x:v>수집결과 내 집계</x:v>
      </x:c>
      <x:c r="Q829" s="15" t="n">
        <x:v>46269.34820475694</x:v>
      </x:c>
      <x:c r="R829" s="15" t="n">
        <x:v>46269.35649907407</x:v>
      </x:c>
      <x:c r="S829" s="4" t="str">
        <x:v>https://naver.github.io/searchad-apidoc/</x:v>
      </x:c>
      <x:c r="T829" s="4" t="str">
        <x:v>https://developers.naver.com/docs/serviceapi/search/blog/blog.md</x:v>
      </x:c>
      <x:c r="U829" s="4" t="str">
        <x:v>2026-08-05~2026-09-03</x:v>
      </x:c>
      <x:c r="V829" s="4" t="str"/>
    </x:row>
    <x:row r="830" ht="25" customHeight="1">
      <x:c r="A830" s="4" t="str">
        <x:v>K0826</x:v>
      </x:c>
      <x:c r="B830" s="4" t="str">
        <x:v>방송·연예</x:v>
      </x:c>
      <x:c r="C830" s="4" t="n">
        <x:v>26</x:v>
      </x:c>
      <x:c r="D830" s="4" t="str">
        <x:v>장민호나이</x:v>
      </x:c>
      <x:c r="E830" s="4" t="str">
        <x:v>세부 검색어</x:v>
      </x:c>
      <x:c r="F830" s="4" t="n">
        <x:v>70</x:v>
      </x:c>
      <x:c r="G830" s="4" t="n">
        <x:v>5830</x:v>
      </x:c>
      <x:c r="H830" s="13" t="n">
        <x:v>70</x:v>
      </x:c>
      <x:c r="I830" s="13" t="n">
        <x:v>70</x:v>
      </x:c>
      <x:c r="J830" s="13" t="n">
        <x:v>5830</x:v>
      </x:c>
      <x:c r="K830" s="13" t="n">
        <x:v>5830</x:v>
      </x:c>
      <x:c r="L830" s="13" t="n">
        <x:f>H830+J830</x:f>
        <x:v>5900</x:v>
      </x:c>
      <x:c r="M830" s="13" t="n">
        <x:f>I830+K830</x:f>
        <x:v>5900</x:v>
      </x:c>
      <x:c r="N830" s="13" t="n">
        <x:v>1764</x:v>
      </x:c>
      <x:c r="O830" s="13" t="n">
        <x:v>11</x:v>
      </x:c>
      <x:c r="P830" s="4" t="str">
        <x:v>수집결과 내 집계</x:v>
      </x:c>
      <x:c r="Q830" s="15" t="n">
        <x:v>46269.34819484954</x:v>
      </x:c>
      <x:c r="R830" s="15" t="n">
        <x:v>46269.35650490741</x:v>
      </x:c>
      <x:c r="S830" s="4" t="str">
        <x:v>https://naver.github.io/searchad-apidoc/</x:v>
      </x:c>
      <x:c r="T830" s="4" t="str">
        <x:v>https://developers.naver.com/docs/serviceapi/search/blog/blog.md</x:v>
      </x:c>
      <x:c r="U830" s="4" t="str">
        <x:v>2026-08-05~2026-09-03</x:v>
      </x:c>
      <x:c r="V830" s="4" t="str"/>
    </x:row>
    <x:row r="831" ht="25" customHeight="1">
      <x:c r="A831" s="4" t="str">
        <x:v>K0827</x:v>
      </x:c>
      <x:c r="B831" s="4" t="str">
        <x:v>방송·연예</x:v>
      </x:c>
      <x:c r="C831" s="4" t="n">
        <x:v>27</x:v>
      </x:c>
      <x:c r="D831" s="4" t="str">
        <x:v>이찬원나이</x:v>
      </x:c>
      <x:c r="E831" s="4" t="str">
        <x:v>세부 검색어</x:v>
      </x:c>
      <x:c r="F831" s="4" t="n">
        <x:v>90</x:v>
      </x:c>
      <x:c r="G831" s="4" t="n">
        <x:v>5410</x:v>
      </x:c>
      <x:c r="H831" s="13" t="n">
        <x:v>90</x:v>
      </x:c>
      <x:c r="I831" s="13" t="n">
        <x:v>90</x:v>
      </x:c>
      <x:c r="J831" s="13" t="n">
        <x:v>5410</x:v>
      </x:c>
      <x:c r="K831" s="13" t="n">
        <x:v>5410</x:v>
      </x:c>
      <x:c r="L831" s="13" t="n">
        <x:f>H831+J831</x:f>
        <x:v>5500</x:v>
      </x:c>
      <x:c r="M831" s="13" t="n">
        <x:f>I831+K831</x:f>
        <x:v>5500</x:v>
      </x:c>
      <x:c r="N831" s="13" t="n">
        <x:v>2728</x:v>
      </x:c>
      <x:c r="O831" s="13" t="n">
        <x:v>157</x:v>
      </x:c>
      <x:c r="P831" s="4" t="str">
        <x:v>수집결과 내 집계</x:v>
      </x:c>
      <x:c r="Q831" s="15" t="n">
        <x:v>46269.34818486111</x:v>
      </x:c>
      <x:c r="R831" s="15" t="n">
        <x:v>46269.356511377315</x:v>
      </x:c>
      <x:c r="S831" s="4" t="str">
        <x:v>https://naver.github.io/searchad-apidoc/</x:v>
      </x:c>
      <x:c r="T831" s="4" t="str">
        <x:v>https://developers.naver.com/docs/serviceapi/search/blog/blog.md</x:v>
      </x:c>
      <x:c r="U831" s="4" t="str">
        <x:v>2026-08-05~2026-09-03</x:v>
      </x:c>
      <x:c r="V831" s="4" t="str"/>
    </x:row>
    <x:row r="832" ht="25" customHeight="1">
      <x:c r="A832" s="4" t="str">
        <x:v>K0828</x:v>
      </x:c>
      <x:c r="B832" s="4" t="str">
        <x:v>방송·연예</x:v>
      </x:c>
      <x:c r="C832" s="4" t="n">
        <x:v>28</x:v>
      </x:c>
      <x:c r="D832" s="4" t="str">
        <x:v>이경규나이</x:v>
      </x:c>
      <x:c r="E832" s="4" t="str">
        <x:v>세부 검색어</x:v>
      </x:c>
      <x:c r="F832" s="4" t="n">
        <x:v>290</x:v>
      </x:c>
      <x:c r="G832" s="4" t="n">
        <x:v>5040</x:v>
      </x:c>
      <x:c r="H832" s="13" t="n">
        <x:v>290</x:v>
      </x:c>
      <x:c r="I832" s="13" t="n">
        <x:v>290</x:v>
      </x:c>
      <x:c r="J832" s="13" t="n">
        <x:v>5040</x:v>
      </x:c>
      <x:c r="K832" s="13" t="n">
        <x:v>5040</x:v>
      </x:c>
      <x:c r="L832" s="13" t="n">
        <x:f>H832+J832</x:f>
        <x:v>5330</x:v>
      </x:c>
      <x:c r="M832" s="13" t="n">
        <x:f>I832+K832</x:f>
        <x:v>5330</x:v>
      </x:c>
      <x:c r="N832" s="13" t="n">
        <x:v>1159</x:v>
      </x:c>
      <x:c r="O832" s="13" t="n">
        <x:v>8</x:v>
      </x:c>
      <x:c r="P832" s="4" t="str">
        <x:v>수집결과 내 집계</x:v>
      </x:c>
      <x:c r="Q832" s="15" t="n">
        <x:v>46269.34803050926</x:v>
      </x:c>
      <x:c r="R832" s="15" t="n">
        <x:v>46269.356509652775</x:v>
      </x:c>
      <x:c r="S832" s="4" t="str">
        <x:v>https://naver.github.io/searchad-apidoc/</x:v>
      </x:c>
      <x:c r="T832" s="4" t="str">
        <x:v>https://developers.naver.com/docs/serviceapi/search/blog/blog.md</x:v>
      </x:c>
      <x:c r="U832" s="4" t="str">
        <x:v>2026-08-05~2026-09-03</x:v>
      </x:c>
      <x:c r="V832" s="4" t="str"/>
    </x:row>
    <x:row r="833" ht="25" customHeight="1">
      <x:c r="A833" s="4" t="str">
        <x:v>K0829</x:v>
      </x:c>
      <x:c r="B833" s="4" t="str">
        <x:v>방송·연예</x:v>
      </x:c>
      <x:c r="C833" s="4" t="n">
        <x:v>29</x:v>
      </x:c>
      <x:c r="D833" s="4" t="str">
        <x:v>한혜진나이</x:v>
      </x:c>
      <x:c r="E833" s="4" t="str">
        <x:v>세부 검색어</x:v>
      </x:c>
      <x:c r="F833" s="4" t="n">
        <x:v>240</x:v>
      </x:c>
      <x:c r="G833" s="4" t="n">
        <x:v>5030</x:v>
      </x:c>
      <x:c r="H833" s="13" t="n">
        <x:v>240</x:v>
      </x:c>
      <x:c r="I833" s="13" t="n">
        <x:v>240</x:v>
      </x:c>
      <x:c r="J833" s="13" t="n">
        <x:v>5030</x:v>
      </x:c>
      <x:c r="K833" s="13" t="n">
        <x:v>5030</x:v>
      </x:c>
      <x:c r="L833" s="13" t="n">
        <x:f>H833+J833</x:f>
        <x:v>5270</x:v>
      </x:c>
      <x:c r="M833" s="13" t="n">
        <x:f>I833+K833</x:f>
        <x:v>5270</x:v>
      </x:c>
      <x:c r="N833" s="13" t="n">
        <x:v>2614</x:v>
      </x:c>
      <x:c r="O833" s="13" t="n">
        <x:v>50</x:v>
      </x:c>
      <x:c r="P833" s="4" t="str">
        <x:v>수집결과 내 집계</x:v>
      </x:c>
      <x:c r="Q833" s="15" t="n">
        <x:v>46269.34810645833</x:v>
      </x:c>
      <x:c r="R833" s="15" t="n">
        <x:v>46269.3565102662</x:v>
      </x:c>
      <x:c r="S833" s="4" t="str">
        <x:v>https://naver.github.io/searchad-apidoc/</x:v>
      </x:c>
      <x:c r="T833" s="4" t="str">
        <x:v>https://developers.naver.com/docs/serviceapi/search/blog/blog.md</x:v>
      </x:c>
      <x:c r="U833" s="4" t="str">
        <x:v>2026-08-05~2026-09-03</x:v>
      </x:c>
      <x:c r="V833" s="4" t="str"/>
    </x:row>
    <x:row r="834" ht="25" customHeight="1">
      <x:c r="A834" s="4" t="str">
        <x:v>K0830</x:v>
      </x:c>
      <x:c r="B834" s="4" t="str">
        <x:v>방송·연예</x:v>
      </x:c>
      <x:c r="C834" s="4" t="n">
        <x:v>30</x:v>
      </x:c>
      <x:c r="D834" s="4" t="str">
        <x:v>이승기나이</x:v>
      </x:c>
      <x:c r="E834" s="4" t="str">
        <x:v>세부 검색어</x:v>
      </x:c>
      <x:c r="F834" s="4" t="n">
        <x:v>330</x:v>
      </x:c>
      <x:c r="G834" s="4" t="n">
        <x:v>4240</x:v>
      </x:c>
      <x:c r="H834" s="13" t="n">
        <x:v>330</x:v>
      </x:c>
      <x:c r="I834" s="13" t="n">
        <x:v>330</x:v>
      </x:c>
      <x:c r="J834" s="13" t="n">
        <x:v>4240</x:v>
      </x:c>
      <x:c r="K834" s="13" t="n">
        <x:v>4240</x:v>
      </x:c>
      <x:c r="L834" s="13" t="n">
        <x:f>H834+J834</x:f>
        <x:v>4570</x:v>
      </x:c>
      <x:c r="M834" s="13" t="n">
        <x:f>I834+K834</x:f>
        <x:v>4570</x:v>
      </x:c>
      <x:c r="N834" s="13" t="n">
        <x:v>1632</x:v>
      </x:c>
      <x:c r="O834" s="13" t="n">
        <x:v>13</x:v>
      </x:c>
      <x:c r="P834" s="4" t="str">
        <x:v>수집결과 내 집계</x:v>
      </x:c>
      <x:c r="Q834" s="15" t="n">
        <x:v>46269.34814523148</x:v>
      </x:c>
      <x:c r="R834" s="15" t="n">
        <x:v>46269.35651453704</x:v>
      </x:c>
      <x:c r="S834" s="4" t="str">
        <x:v>https://naver.github.io/searchad-apidoc/</x:v>
      </x:c>
      <x:c r="T834" s="4" t="str">
        <x:v>https://developers.naver.com/docs/serviceapi/search/blog/blog.md</x:v>
      </x:c>
      <x:c r="U834" s="4" t="str">
        <x:v>2026-08-05~2026-09-03</x:v>
      </x:c>
      <x:c r="V834" s="4" t="str"/>
    </x:row>
    <x:row r="835" ht="25" customHeight="1">
      <x:c r="A835" s="4" t="str">
        <x:v>K0831</x:v>
      </x:c>
      <x:c r="B835" s="4" t="str">
        <x:v>방송·연예</x:v>
      </x:c>
      <x:c r="C835" s="4" t="n">
        <x:v>31</x:v>
      </x:c>
      <x:c r="D835" s="4" t="str">
        <x:v>박진영식단</x:v>
      </x:c>
      <x:c r="E835" s="4" t="str">
        <x:v>세부 검색어</x:v>
      </x:c>
      <x:c r="F835" s="4" t="n">
        <x:v>660</x:v>
      </x:c>
      <x:c r="G835" s="4" t="n">
        <x:v>3780</x:v>
      </x:c>
      <x:c r="H835" s="13" t="n">
        <x:v>660</x:v>
      </x:c>
      <x:c r="I835" s="13" t="n">
        <x:v>660</x:v>
      </x:c>
      <x:c r="J835" s="13" t="n">
        <x:v>3780</x:v>
      </x:c>
      <x:c r="K835" s="13" t="n">
        <x:v>3780</x:v>
      </x:c>
      <x:c r="L835" s="13" t="n">
        <x:f>H835+J835</x:f>
        <x:v>4440</x:v>
      </x:c>
      <x:c r="M835" s="13" t="n">
        <x:f>I835+K835</x:f>
        <x:v>4440</x:v>
      </x:c>
      <x:c r="N835" s="13" t="n">
        <x:v>1049</x:v>
      </x:c>
      <x:c r="O835" s="13" t="n">
        <x:v>260</x:v>
      </x:c>
      <x:c r="P835" s="4" t="str">
        <x:v>수집결과 내 집계</x:v>
      </x:c>
      <x:c r="Q835" s="15" t="n">
        <x:v>46269.34675935185</x:v>
      </x:c>
      <x:c r="R835" s="15" t="n">
        <x:v>46269.35652375</x:v>
      </x:c>
      <x:c r="S835" s="4" t="str">
        <x:v>https://naver.github.io/searchad-apidoc/</x:v>
      </x:c>
      <x:c r="T835" s="4" t="str">
        <x:v>https://developers.naver.com/docs/serviceapi/search/blog/blog.md</x:v>
      </x:c>
      <x:c r="U835" s="4" t="str">
        <x:v>2026-08-05~2026-09-03</x:v>
      </x:c>
      <x:c r="V835" s="4" t="str"/>
    </x:row>
    <x:row r="836" ht="25" customHeight="1">
      <x:c r="A836" s="4" t="str">
        <x:v>K0832</x:v>
      </x:c>
      <x:c r="B836" s="4" t="str">
        <x:v>방송·연예</x:v>
      </x:c>
      <x:c r="C836" s="4" t="n">
        <x:v>32</x:v>
      </x:c>
      <x:c r="D836" s="4" t="str">
        <x:v>장도연키</x:v>
      </x:c>
      <x:c r="E836" s="4" t="str">
        <x:v>세부 검색어</x:v>
      </x:c>
      <x:c r="F836" s="4" t="n">
        <x:v>310</x:v>
      </x:c>
      <x:c r="G836" s="4" t="n">
        <x:v>3160</x:v>
      </x:c>
      <x:c r="H836" s="13" t="n">
        <x:v>310</x:v>
      </x:c>
      <x:c r="I836" s="13" t="n">
        <x:v>310</x:v>
      </x:c>
      <x:c r="J836" s="13" t="n">
        <x:v>3160</x:v>
      </x:c>
      <x:c r="K836" s="13" t="n">
        <x:v>3160</x:v>
      </x:c>
      <x:c r="L836" s="13" t="n">
        <x:f>H836+J836</x:f>
        <x:v>3470</x:v>
      </x:c>
      <x:c r="M836" s="13" t="n">
        <x:f>I836+K836</x:f>
        <x:v>3470</x:v>
      </x:c>
      <x:c r="N836" s="13" t="n">
        <x:v>990</x:v>
      </x:c>
      <x:c r="O836" s="13" t="n">
        <x:v>44</x:v>
      </x:c>
      <x:c r="P836" s="4" t="str">
        <x:v>수집결과 내 집계</x:v>
      </x:c>
      <x:c r="Q836" s="15" t="n">
        <x:v>46269.34679824074</x:v>
      </x:c>
      <x:c r="R836" s="15" t="n">
        <x:v>46269.35651612269</x:v>
      </x:c>
      <x:c r="S836" s="4" t="str">
        <x:v>https://naver.github.io/searchad-apidoc/</x:v>
      </x:c>
      <x:c r="T836" s="4" t="str">
        <x:v>https://developers.naver.com/docs/serviceapi/search/blog/blog.md</x:v>
      </x:c>
      <x:c r="U836" s="4" t="str">
        <x:v>2026-08-05~2026-09-03</x:v>
      </x:c>
      <x:c r="V836" s="4" t="str"/>
    </x:row>
    <x:row r="837" ht="25" customHeight="1">
      <x:c r="A837" s="4" t="str">
        <x:v>K0833</x:v>
      </x:c>
      <x:c r="B837" s="4" t="str">
        <x:v>방송·연예</x:v>
      </x:c>
      <x:c r="C837" s="4" t="n">
        <x:v>33</x:v>
      </x:c>
      <x:c r="D837" s="4" t="str">
        <x:v>한혜진키</x:v>
      </x:c>
      <x:c r="E837" s="4" t="str">
        <x:v>세부 검색어</x:v>
      </x:c>
      <x:c r="F837" s="4" t="n">
        <x:v>220</x:v>
      </x:c>
      <x:c r="G837" s="4" t="n">
        <x:v>2380</x:v>
      </x:c>
      <x:c r="H837" s="13" t="n">
        <x:v>220</x:v>
      </x:c>
      <x:c r="I837" s="13" t="n">
        <x:v>220</x:v>
      </x:c>
      <x:c r="J837" s="13" t="n">
        <x:v>2380</x:v>
      </x:c>
      <x:c r="K837" s="13" t="n">
        <x:v>2380</x:v>
      </x:c>
      <x:c r="L837" s="13" t="n">
        <x:f>H837+J837</x:f>
        <x:v>2600</x:v>
      </x:c>
      <x:c r="M837" s="13" t="n">
        <x:f>I837+K837</x:f>
        <x:v>2600</x:v>
      </x:c>
      <x:c r="N837" s="13" t="n">
        <x:v>1237</x:v>
      </x:c>
      <x:c r="O837" s="13" t="n">
        <x:v>48</x:v>
      </x:c>
      <x:c r="P837" s="4" t="str">
        <x:v>수집결과 내 집계</x:v>
      </x:c>
      <x:c r="Q837" s="15" t="n">
        <x:v>46269.34679405093</x:v>
      </x:c>
      <x:c r="R837" s="15" t="n">
        <x:v>46269.35651949074</x:v>
      </x:c>
      <x:c r="S837" s="4" t="str">
        <x:v>https://naver.github.io/searchad-apidoc/</x:v>
      </x:c>
      <x:c r="T837" s="4" t="str">
        <x:v>https://developers.naver.com/docs/serviceapi/search/blog/blog.md</x:v>
      </x:c>
      <x:c r="U837" s="4" t="str">
        <x:v>2026-08-05~2026-09-03</x:v>
      </x:c>
      <x:c r="V837" s="4" t="str"/>
    </x:row>
    <x:row r="838" ht="25" customHeight="1">
      <x:c r="A838" s="4" t="str">
        <x:v>K0834</x:v>
      </x:c>
      <x:c r="B838" s="4" t="str">
        <x:v>방송·연예</x:v>
      </x:c>
      <x:c r="C838" s="4" t="n">
        <x:v>34</x:v>
      </x:c>
      <x:c r="D838" s="4" t="str">
        <x:v>서장훈재산</x:v>
      </x:c>
      <x:c r="E838" s="4" t="str">
        <x:v>세부 검색어</x:v>
      </x:c>
      <x:c r="F838" s="4" t="n">
        <x:v>230</x:v>
      </x:c>
      <x:c r="G838" s="4" t="n">
        <x:v>2090</x:v>
      </x:c>
      <x:c r="H838" s="13" t="n">
        <x:v>230</x:v>
      </x:c>
      <x:c r="I838" s="13" t="n">
        <x:v>230</x:v>
      </x:c>
      <x:c r="J838" s="13" t="n">
        <x:v>2090</x:v>
      </x:c>
      <x:c r="K838" s="13" t="n">
        <x:v>2090</x:v>
      </x:c>
      <x:c r="L838" s="13" t="n">
        <x:f>H838+J838</x:f>
        <x:v>2320</x:v>
      </x:c>
      <x:c r="M838" s="13" t="n">
        <x:f>I838+K838</x:f>
        <x:v>2320</x:v>
      </x:c>
      <x:c r="N838" s="13" t="n">
        <x:v>728</x:v>
      </x:c>
      <x:c r="O838" s="13" t="n">
        <x:v>40</x:v>
      </x:c>
      <x:c r="P838" s="4" t="str">
        <x:v>수집결과 내 집계</x:v>
      </x:c>
      <x:c r="Q838" s="15" t="n">
        <x:v>46269.34803479167</x:v>
      </x:c>
      <x:c r="R838" s="15" t="n">
        <x:v>46269.35652094908</x:v>
      </x:c>
      <x:c r="S838" s="4" t="str">
        <x:v>https://naver.github.io/searchad-apidoc/</x:v>
      </x:c>
      <x:c r="T838" s="4" t="str">
        <x:v>https://developers.naver.com/docs/serviceapi/search/blog/blog.md</x:v>
      </x:c>
      <x:c r="U838" s="4" t="str">
        <x:v>2026-08-05~2026-09-03</x:v>
      </x:c>
      <x:c r="V838" s="4" t="str"/>
    </x:row>
    <x:row r="839" ht="25" customHeight="1">
      <x:c r="A839" s="4" t="str">
        <x:v>K0835</x:v>
      </x:c>
      <x:c r="B839" s="4" t="str">
        <x:v>방송·연예</x:v>
      </x:c>
      <x:c r="C839" s="4" t="n">
        <x:v>35</x:v>
      </x:c>
      <x:c r="D839" s="4" t="str">
        <x:v>정해인학력</x:v>
      </x:c>
      <x:c r="E839" s="4" t="str">
        <x:v>세부 검색어</x:v>
      </x:c>
      <x:c r="F839" s="4" t="n">
        <x:v>90</x:v>
      </x:c>
      <x:c r="G839" s="4" t="n">
        <x:v>2050</x:v>
      </x:c>
      <x:c r="H839" s="13" t="n">
        <x:v>90</x:v>
      </x:c>
      <x:c r="I839" s="13" t="n">
        <x:v>90</x:v>
      </x:c>
      <x:c r="J839" s="13" t="n">
        <x:v>2050</x:v>
      </x:c>
      <x:c r="K839" s="13" t="n">
        <x:v>2050</x:v>
      </x:c>
      <x:c r="L839" s="13" t="n">
        <x:f>H839+J839</x:f>
        <x:v>2140</x:v>
      </x:c>
      <x:c r="M839" s="13" t="n">
        <x:f>I839+K839</x:f>
        <x:v>2140</x:v>
      </x:c>
      <x:c r="N839" s="13" t="n">
        <x:v>259</x:v>
      </x:c>
      <x:c r="O839" s="13" t="n">
        <x:v>69</x:v>
      </x:c>
      <x:c r="P839" s="4" t="str">
        <x:v>수집결과 내 집계</x:v>
      </x:c>
      <x:c r="Q839" s="15" t="n">
        <x:v>46269.3481365162</x:v>
      </x:c>
      <x:c r="R839" s="15" t="n">
        <x:v>46269.35652443287</x:v>
      </x:c>
      <x:c r="S839" s="4" t="str">
        <x:v>https://naver.github.io/searchad-apidoc/</x:v>
      </x:c>
      <x:c r="T839" s="4" t="str">
        <x:v>https://developers.naver.com/docs/serviceapi/search/blog/blog.md</x:v>
      </x:c>
      <x:c r="U839" s="4" t="str">
        <x:v>2026-08-05~2026-09-03</x:v>
      </x:c>
      <x:c r="V839" s="4" t="str"/>
    </x:row>
    <x:row r="840" ht="25" customHeight="1">
      <x:c r="A840" s="4" t="str">
        <x:v>K0836</x:v>
      </x:c>
      <x:c r="B840" s="4" t="str">
        <x:v>방송·연예</x:v>
      </x:c>
      <x:c r="C840" s="4" t="n">
        <x:v>36</x:v>
      </x:c>
      <x:c r="D840" s="4" t="str">
        <x:v>션마라톤</x:v>
      </x:c>
      <x:c r="E840" s="4" t="str">
        <x:v>세부 검색어</x:v>
      </x:c>
      <x:c r="F840" s="4" t="n">
        <x:v>320</x:v>
      </x:c>
      <x:c r="G840" s="4" t="n">
        <x:v>1310</x:v>
      </x:c>
      <x:c r="H840" s="13" t="n">
        <x:v>320</x:v>
      </x:c>
      <x:c r="I840" s="13" t="n">
        <x:v>320</x:v>
      </x:c>
      <x:c r="J840" s="13" t="n">
        <x:v>1310</x:v>
      </x:c>
      <x:c r="K840" s="13" t="n">
        <x:v>1310</x:v>
      </x:c>
      <x:c r="L840" s="13" t="n">
        <x:f>H840+J840</x:f>
        <x:v>1630</x:v>
      </x:c>
      <x:c r="M840" s="13" t="n">
        <x:f>I840+K840</x:f>
        <x:v>1630</x:v>
      </x:c>
      <x:c r="N840" s="13" t="n">
        <x:v>2418</x:v>
      </x:c>
      <x:c r="O840" s="13" t="n">
        <x:v>222</x:v>
      </x:c>
      <x:c r="P840" s="4" t="str">
        <x:v>수집결과 내 집계</x:v>
      </x:c>
      <x:c r="Q840" s="15" t="n">
        <x:v>46269.3468166088</x:v>
      </x:c>
      <x:c r="R840" s="15" t="n">
        <x:v>46269.356534074075</x:v>
      </x:c>
      <x:c r="S840" s="4" t="str">
        <x:v>https://naver.github.io/searchad-apidoc/</x:v>
      </x:c>
      <x:c r="T840" s="4" t="str">
        <x:v>https://developers.naver.com/docs/serviceapi/search/blog/blog.md</x:v>
      </x:c>
      <x:c r="U840" s="4" t="str">
        <x:v>2026-08-05~2026-09-03</x:v>
      </x:c>
      <x:c r="V840" s="4" t="str"/>
    </x:row>
    <x:row r="841" ht="25" customHeight="1">
      <x:c r="A841" s="4" t="str">
        <x:v>K0837</x:v>
      </x:c>
      <x:c r="B841" s="4" t="str">
        <x:v>방송·연예</x:v>
      </x:c>
      <x:c r="C841" s="4" t="n">
        <x:v>37</x:v>
      </x:c>
      <x:c r="D841" s="4" t="str">
        <x:v>아이유데뷔</x:v>
      </x:c>
      <x:c r="E841" s="4" t="str">
        <x:v>세부 검색어</x:v>
      </x:c>
      <x:c r="F841" s="4" t="n">
        <x:v>180</x:v>
      </x:c>
      <x:c r="G841" s="4" t="n">
        <x:v>1300</x:v>
      </x:c>
      <x:c r="H841" s="13" t="n">
        <x:v>180</x:v>
      </x:c>
      <x:c r="I841" s="13" t="n">
        <x:v>180</x:v>
      </x:c>
      <x:c r="J841" s="13" t="n">
        <x:v>1300</x:v>
      </x:c>
      <x:c r="K841" s="13" t="n">
        <x:v>1300</x:v>
      </x:c>
      <x:c r="L841" s="13" t="n">
        <x:f>H841+J841</x:f>
        <x:v>1480</x:v>
      </x:c>
      <x:c r="M841" s="13" t="n">
        <x:f>I841+K841</x:f>
        <x:v>1480</x:v>
      </x:c>
      <x:c r="N841" s="13" t="n">
        <x:v>6710</x:v>
      </x:c>
      <x:c r="O841" s="13" t="n">
        <x:v>123</x:v>
      </x:c>
      <x:c r="P841" s="4" t="str">
        <x:v>수집결과 내 집계</x:v>
      </x:c>
      <x:c r="Q841" s="15" t="n">
        <x:v>46269.348126377314</x:v>
      </x:c>
      <x:c r="R841" s="15" t="n">
        <x:v>46269.35653305556</x:v>
      </x:c>
      <x:c r="S841" s="4" t="str">
        <x:v>https://naver.github.io/searchad-apidoc/</x:v>
      </x:c>
      <x:c r="T841" s="4" t="str">
        <x:v>https://developers.naver.com/docs/serviceapi/search/blog/blog.md</x:v>
      </x:c>
      <x:c r="U841" s="4" t="str">
        <x:v>2026-08-05~2026-09-03</x:v>
      </x:c>
      <x:c r="V841" s="4" t="str"/>
    </x:row>
    <x:row r="842" ht="25" customHeight="1">
      <x:c r="A842" s="4" t="str">
        <x:v>K0838</x:v>
      </x:c>
      <x:c r="B842" s="4" t="str">
        <x:v>방송·연예</x:v>
      </x:c>
      <x:c r="C842" s="4" t="n">
        <x:v>38</x:v>
      </x:c>
      <x:c r="D842" s="4" t="str">
        <x:v>연예인다이어트</x:v>
      </x:c>
      <x:c r="E842" s="4" t="str">
        <x:v>세부 검색어</x:v>
      </x:c>
      <x:c r="F842" s="4" t="n">
        <x:v>250</x:v>
      </x:c>
      <x:c r="G842" s="4" t="n">
        <x:v>1090</x:v>
      </x:c>
      <x:c r="H842" s="13" t="n">
        <x:v>250</x:v>
      </x:c>
      <x:c r="I842" s="13" t="n">
        <x:v>250</x:v>
      </x:c>
      <x:c r="J842" s="13" t="n">
        <x:v>1090</x:v>
      </x:c>
      <x:c r="K842" s="13" t="n">
        <x:v>1090</x:v>
      </x:c>
      <x:c r="L842" s="13" t="n">
        <x:f>H842+J842</x:f>
        <x:v>1340</x:v>
      </x:c>
      <x:c r="M842" s="13" t="n">
        <x:f>I842+K842</x:f>
        <x:v>1340</x:v>
      </x:c>
      <x:c r="N842" s="13" t="n">
        <x:v>59833</x:v>
      </x:c>
      <x:c r="O842" s="13" t="n">
        <x:v>921</x:v>
      </x:c>
      <x:c r="P842" s="4" t="str">
        <x:v>수집결과 내 집계</x:v>
      </x:c>
      <x:c r="Q842" s="15" t="n">
        <x:v>46269.34457216435</x:v>
      </x:c>
      <x:c r="R842" s="15" t="n">
        <x:v>46269.356584594905</x:v>
      </x:c>
      <x:c r="S842" s="4" t="str">
        <x:v>https://naver.github.io/searchad-apidoc/</x:v>
      </x:c>
      <x:c r="T842" s="4" t="str">
        <x:v>https://developers.naver.com/docs/serviceapi/search/blog/blog.md</x:v>
      </x:c>
      <x:c r="U842" s="4" t="str">
        <x:v>2026-08-05~2026-09-03</x:v>
      </x:c>
      <x:c r="V842" s="4" t="str"/>
    </x:row>
    <x:row r="843" ht="25" customHeight="1">
      <x:c r="A843" s="4" t="str">
        <x:v>K0839</x:v>
      </x:c>
      <x:c r="B843" s="4" t="str">
        <x:v>방송·연예</x:v>
      </x:c>
      <x:c r="C843" s="4" t="n">
        <x:v>39</x:v>
      </x:c>
      <x:c r="D843" s="4" t="str">
        <x:v>차승원키</x:v>
      </x:c>
      <x:c r="E843" s="4" t="str">
        <x:v>세부 검색어</x:v>
      </x:c>
      <x:c r="F843" s="4" t="n">
        <x:v>60</x:v>
      </x:c>
      <x:c r="G843" s="4" t="n">
        <x:v>1200</x:v>
      </x:c>
      <x:c r="H843" s="13" t="n">
        <x:v>60</x:v>
      </x:c>
      <x:c r="I843" s="13" t="n">
        <x:v>60</x:v>
      </x:c>
      <x:c r="J843" s="13" t="n">
        <x:v>1200</x:v>
      </x:c>
      <x:c r="K843" s="13" t="n">
        <x:v>1200</x:v>
      </x:c>
      <x:c r="L843" s="13" t="n">
        <x:f>H843+J843</x:f>
        <x:v>1260</x:v>
      </x:c>
      <x:c r="M843" s="13" t="n">
        <x:f>I843+K843</x:f>
        <x:v>1260</x:v>
      </x:c>
      <x:c r="N843" s="13" t="n">
        <x:v>536</x:v>
      </x:c>
      <x:c r="O843" s="13" t="n">
        <x:v>7</x:v>
      </x:c>
      <x:c r="P843" s="4" t="str">
        <x:v>수집결과 내 집계</x:v>
      </x:c>
      <x:c r="Q843" s="15" t="n">
        <x:v>46269.3467637963</x:v>
      </x:c>
      <x:c r="R843" s="15" t="n">
        <x:v>46269.35653775463</x:v>
      </x:c>
      <x:c r="S843" s="4" t="str">
        <x:v>https://naver.github.io/searchad-apidoc/</x:v>
      </x:c>
      <x:c r="T843" s="4" t="str">
        <x:v>https://developers.naver.com/docs/serviceapi/search/blog/blog.md</x:v>
      </x:c>
      <x:c r="U843" s="4" t="str">
        <x:v>2026-08-05~2026-09-03</x:v>
      </x:c>
      <x:c r="V843" s="4" t="str"/>
    </x:row>
    <x:row r="844" ht="25" customHeight="1">
      <x:c r="A844" s="4" t="str">
        <x:v>K0840</x:v>
      </x:c>
      <x:c r="B844" s="4" t="str">
        <x:v>방송·연예</x:v>
      </x:c>
      <x:c r="C844" s="4" t="n">
        <x:v>40</x:v>
      </x:c>
      <x:c r="D844" s="4" t="str">
        <x:v>이효리요가</x:v>
      </x:c>
      <x:c r="E844" s="4" t="str">
        <x:v>세부 검색어</x:v>
      </x:c>
      <x:c r="F844" s="4" t="n">
        <x:v>200</x:v>
      </x:c>
      <x:c r="G844" s="4" t="n">
        <x:v>960</x:v>
      </x:c>
      <x:c r="H844" s="13" t="n">
        <x:v>200</x:v>
      </x:c>
      <x:c r="I844" s="13" t="n">
        <x:v>200</x:v>
      </x:c>
      <x:c r="J844" s="13" t="n">
        <x:v>960</x:v>
      </x:c>
      <x:c r="K844" s="13" t="n">
        <x:v>960</x:v>
      </x:c>
      <x:c r="L844" s="13" t="n">
        <x:f>H844+J844</x:f>
        <x:v>1160</x:v>
      </x:c>
      <x:c r="M844" s="13" t="n">
        <x:f>I844+K844</x:f>
        <x:v>1160</x:v>
      </x:c>
      <x:c r="N844" s="13" t="n">
        <x:v>5582</x:v>
      </x:c>
      <x:c r="O844" s="13" t="n">
        <x:v>306</x:v>
      </x:c>
      <x:c r="P844" s="4" t="str">
        <x:v>수집결과 내 집계</x:v>
      </x:c>
      <x:c r="Q844" s="15" t="n">
        <x:v>46269.346746574076</x:v>
      </x:c>
      <x:c r="R844" s="15" t="n">
        <x:v>46269.356552094905</x:v>
      </x:c>
      <x:c r="S844" s="4" t="str">
        <x:v>https://naver.github.io/searchad-apidoc/</x:v>
      </x:c>
      <x:c r="T844" s="4" t="str">
        <x:v>https://developers.naver.com/docs/serviceapi/search/blog/blog.md</x:v>
      </x:c>
      <x:c r="U844" s="4" t="str">
        <x:v>2026-08-05~2026-09-03</x:v>
      </x:c>
      <x:c r="V844" s="4" t="str"/>
    </x:row>
    <x:row r="845" ht="25" customHeight="1">
      <x:c r="A845" s="4" t="str">
        <x:v>K0841</x:v>
      </x:c>
      <x:c r="B845" s="4" t="str">
        <x:v>방송·연예</x:v>
      </x:c>
      <x:c r="C845" s="4" t="n">
        <x:v>41</x:v>
      </x:c>
      <x:c r="D845" s="4" t="str">
        <x:v>이효리제주도집</x:v>
      </x:c>
      <x:c r="E845" s="4" t="str">
        <x:v>세부 검색어</x:v>
      </x:c>
      <x:c r="F845" s="4" t="n">
        <x:v>100</x:v>
      </x:c>
      <x:c r="G845" s="4" t="n">
        <x:v>1050</x:v>
      </x:c>
      <x:c r="H845" s="13" t="n">
        <x:v>100</x:v>
      </x:c>
      <x:c r="I845" s="13" t="n">
        <x:v>100</x:v>
      </x:c>
      <x:c r="J845" s="13" t="n">
        <x:v>1050</x:v>
      </x:c>
      <x:c r="K845" s="13" t="n">
        <x:v>1050</x:v>
      </x:c>
      <x:c r="L845" s="13" t="n">
        <x:f>H845+J845</x:f>
        <x:v>1150</x:v>
      </x:c>
      <x:c r="M845" s="13" t="n">
        <x:f>I845+K845</x:f>
        <x:v>1150</x:v>
      </x:c>
      <x:c r="N845" s="13" t="n">
        <x:v>859</x:v>
      </x:c>
      <x:c r="O845" s="13" t="n">
        <x:v>7</x:v>
      </x:c>
      <x:c r="P845" s="4" t="str">
        <x:v>수집결과 내 집계</x:v>
      </x:c>
      <x:c r="Q845" s="15" t="n">
        <x:v>46269.346742291666</x:v>
      </x:c>
      <x:c r="R845" s="15" t="n">
        <x:v>46269.35654267361</x:v>
      </x:c>
      <x:c r="S845" s="4" t="str">
        <x:v>https://naver.github.io/searchad-apidoc/</x:v>
      </x:c>
      <x:c r="T845" s="4" t="str">
        <x:v>https://developers.naver.com/docs/serviceapi/search/blog/blog.md</x:v>
      </x:c>
      <x:c r="U845" s="4" t="str">
        <x:v>2026-08-05~2026-09-03</x:v>
      </x:c>
      <x:c r="V845" s="4" t="str"/>
    </x:row>
    <x:row r="846" ht="25" customHeight="1">
      <x:c r="A846" s="4" t="str">
        <x:v>K0842</x:v>
      </x:c>
      <x:c r="B846" s="4" t="str">
        <x:v>방송·연예</x:v>
      </x:c>
      <x:c r="C846" s="4" t="n">
        <x:v>42</x:v>
      </x:c>
      <x:c r="D846" s="4" t="str">
        <x:v>정해인데뷔</x:v>
      </x:c>
      <x:c r="E846" s="4" t="str">
        <x:v>세부 검색어</x:v>
      </x:c>
      <x:c r="F846" s="4" t="n">
        <x:v>100</x:v>
      </x:c>
      <x:c r="G846" s="4" t="n">
        <x:v>1010</x:v>
      </x:c>
      <x:c r="H846" s="13" t="n">
        <x:v>100</x:v>
      </x:c>
      <x:c r="I846" s="13" t="n">
        <x:v>100</x:v>
      </x:c>
      <x:c r="J846" s="13" t="n">
        <x:v>1010</x:v>
      </x:c>
      <x:c r="K846" s="13" t="n">
        <x:v>1010</x:v>
      </x:c>
      <x:c r="L846" s="13" t="n">
        <x:f>H846+J846</x:f>
        <x:v>1110</x:v>
      </x:c>
      <x:c r="M846" s="13" t="n">
        <x:f>I846+K846</x:f>
        <x:v>1110</x:v>
      </x:c>
      <x:c r="N846" s="13" t="n">
        <x:v>460</x:v>
      </x:c>
      <x:c r="O846" s="13" t="n">
        <x:v>74</x:v>
      </x:c>
      <x:c r="P846" s="4" t="str">
        <x:v>수집결과 내 집계</x:v>
      </x:c>
      <x:c r="Q846" s="15" t="n">
        <x:v>46269.3481365162</x:v>
      </x:c>
      <x:c r="R846" s="15" t="n">
        <x:v>46269.35654744213</x:v>
      </x:c>
      <x:c r="S846" s="4" t="str">
        <x:v>https://naver.github.io/searchad-apidoc/</x:v>
      </x:c>
      <x:c r="T846" s="4" t="str">
        <x:v>https://developers.naver.com/docs/serviceapi/search/blog/blog.md</x:v>
      </x:c>
      <x:c r="U846" s="4" t="str">
        <x:v>2026-08-05~2026-09-03</x:v>
      </x:c>
      <x:c r="V846" s="4" t="str"/>
    </x:row>
    <x:row r="847" ht="25" customHeight="1">
      <x:c r="A847" s="4" t="str">
        <x:v>K0843</x:v>
      </x:c>
      <x:c r="B847" s="4" t="str">
        <x:v>방송·연예</x:v>
      </x:c>
      <x:c r="C847" s="4" t="n">
        <x:v>43</x:v>
      </x:c>
      <x:c r="D847" s="4" t="str">
        <x:v>전현무재산</x:v>
      </x:c>
      <x:c r="E847" s="4" t="str">
        <x:v>세부 검색어</x:v>
      </x:c>
      <x:c r="F847" s="4" t="n">
        <x:v>110</x:v>
      </x:c>
      <x:c r="G847" s="4" t="n">
        <x:v>970</x:v>
      </x:c>
      <x:c r="H847" s="13" t="n">
        <x:v>110</x:v>
      </x:c>
      <x:c r="I847" s="13" t="n">
        <x:v>110</x:v>
      </x:c>
      <x:c r="J847" s="13" t="n">
        <x:v>970</x:v>
      </x:c>
      <x:c r="K847" s="13" t="n">
        <x:v>970</x:v>
      </x:c>
      <x:c r="L847" s="13" t="n">
        <x:f>H847+J847</x:f>
        <x:v>1080</x:v>
      </x:c>
      <x:c r="M847" s="13" t="n">
        <x:f>I847+K847</x:f>
        <x:v>1080</x:v>
      </x:c>
      <x:c r="N847" s="13" t="n">
        <x:v>479</x:v>
      </x:c>
      <x:c r="O847" s="13" t="n">
        <x:v>46</x:v>
      </x:c>
      <x:c r="P847" s="4" t="str">
        <x:v>수집결과 내 집계</x:v>
      </x:c>
      <x:c r="Q847" s="15" t="n">
        <x:v>46269.34810645833</x:v>
      </x:c>
      <x:c r="R847" s="15" t="n">
        <x:v>46269.3565525463</x:v>
      </x:c>
      <x:c r="S847" s="4" t="str">
        <x:v>https://naver.github.io/searchad-apidoc/</x:v>
      </x:c>
      <x:c r="T847" s="4" t="str">
        <x:v>https://developers.naver.com/docs/serviceapi/search/blog/blog.md</x:v>
      </x:c>
      <x:c r="U847" s="4" t="str">
        <x:v>2026-08-05~2026-09-03</x:v>
      </x:c>
      <x:c r="V847" s="4" t="str"/>
    </x:row>
    <x:row r="848" ht="25" customHeight="1">
      <x:c r="A848" s="4" t="str">
        <x:v>K0844</x:v>
      </x:c>
      <x:c r="B848" s="4" t="str">
        <x:v>방송·연예</x:v>
      </x:c>
      <x:c r="C848" s="4" t="n">
        <x:v>44</x:v>
      </x:c>
      <x:c r="D848" s="4" t="str">
        <x:v>박진영학력</x:v>
      </x:c>
      <x:c r="E848" s="4" t="str">
        <x:v>세부 검색어</x:v>
      </x:c>
      <x:c r="F848" s="4" t="n">
        <x:v>50</x:v>
      </x:c>
      <x:c r="G848" s="4" t="n">
        <x:v>970</x:v>
      </x:c>
      <x:c r="H848" s="13" t="n">
        <x:v>50</x:v>
      </x:c>
      <x:c r="I848" s="13" t="n">
        <x:v>50</x:v>
      </x:c>
      <x:c r="J848" s="13" t="n">
        <x:v>970</x:v>
      </x:c>
      <x:c r="K848" s="13" t="n">
        <x:v>970</x:v>
      </x:c>
      <x:c r="L848" s="13" t="n">
        <x:f>H848+J848</x:f>
        <x:v>1020</x:v>
      </x:c>
      <x:c r="M848" s="13" t="n">
        <x:f>I848+K848</x:f>
        <x:v>1020</x:v>
      </x:c>
      <x:c r="N848" s="13" t="n">
        <x:v>283</x:v>
      </x:c>
      <x:c r="O848" s="13" t="n">
        <x:v>3</x:v>
      </x:c>
      <x:c r="P848" s="4" t="str">
        <x:v>수집결과 내 집계</x:v>
      </x:c>
      <x:c r="Q848" s="15" t="n">
        <x:v>46269.34816908565</x:v>
      </x:c>
      <x:c r="R848" s="15" t="n">
        <x:v>46269.35655679398</x:v>
      </x:c>
      <x:c r="S848" s="4" t="str">
        <x:v>https://naver.github.io/searchad-apidoc/</x:v>
      </x:c>
      <x:c r="T848" s="4" t="str">
        <x:v>https://developers.naver.com/docs/serviceapi/search/blog/blog.md</x:v>
      </x:c>
      <x:c r="U848" s="4" t="str">
        <x:v>2026-08-05~2026-09-03</x:v>
      </x:c>
      <x:c r="V848" s="4" t="str"/>
    </x:row>
    <x:row r="849" ht="25" customHeight="1">
      <x:c r="A849" s="4" t="str">
        <x:v>K0845</x:v>
      </x:c>
      <x:c r="B849" s="4" t="str">
        <x:v>방송·연예</x:v>
      </x:c>
      <x:c r="C849" s="4" t="n">
        <x:v>45</x:v>
      </x:c>
      <x:c r="D849" s="4" t="str">
        <x:v>공유재산</x:v>
      </x:c>
      <x:c r="E849" s="4" t="str">
        <x:v>세부 검색어</x:v>
      </x:c>
      <x:c r="F849" s="4" t="n">
        <x:v>710</x:v>
      </x:c>
      <x:c r="G849" s="4" t="n">
        <x:v>300</x:v>
      </x:c>
      <x:c r="H849" s="13" t="n">
        <x:v>710</x:v>
      </x:c>
      <x:c r="I849" s="13" t="n">
        <x:v>710</x:v>
      </x:c>
      <x:c r="J849" s="13" t="n">
        <x:v>300</x:v>
      </x:c>
      <x:c r="K849" s="13" t="n">
        <x:v>300</x:v>
      </x:c>
      <x:c r="L849" s="13" t="n">
        <x:f>H849+J849</x:f>
        <x:v>1010</x:v>
      </x:c>
      <x:c r="M849" s="13" t="n">
        <x:f>I849+K849</x:f>
        <x:v>1010</x:v>
      </x:c>
      <x:c r="N849" s="13" t="n">
        <x:v>26030</x:v>
      </x:c>
      <x:c r="O849" s="13" t="n">
        <x:v>552</x:v>
      </x:c>
      <x:c r="P849" s="4" t="str">
        <x:v>수집결과 내 집계</x:v>
      </x:c>
      <x:c r="Q849" s="15" t="n">
        <x:v>46269.34806636574</x:v>
      </x:c>
      <x:c r="R849" s="15" t="n">
        <x:v>46269.35658261574</x:v>
      </x:c>
      <x:c r="S849" s="4" t="str">
        <x:v>https://naver.github.io/searchad-apidoc/</x:v>
      </x:c>
      <x:c r="T849" s="4" t="str">
        <x:v>https://developers.naver.com/docs/serviceapi/search/blog/blog.md</x:v>
      </x:c>
      <x:c r="U849" s="4" t="str">
        <x:v>2026-08-05~2026-09-03</x:v>
      </x:c>
      <x:c r="V849" s="4" t="str"/>
    </x:row>
    <x:row r="850" ht="25" customHeight="1">
      <x:c r="A850" s="4" t="str">
        <x:v>K0846</x:v>
      </x:c>
      <x:c r="B850" s="4" t="str">
        <x:v>방송·연예</x:v>
      </x:c>
      <x:c r="C850" s="4" t="n">
        <x:v>46</x:v>
      </x:c>
      <x:c r="D850" s="4" t="str">
        <x:v>정우성학력</x:v>
      </x:c>
      <x:c r="E850" s="4" t="str">
        <x:v>세부 검색어</x:v>
      </x:c>
      <x:c r="F850" s="4" t="n">
        <x:v>30</x:v>
      </x:c>
      <x:c r="G850" s="4" t="n">
        <x:v>730</x:v>
      </x:c>
      <x:c r="H850" s="13" t="n">
        <x:v>30</x:v>
      </x:c>
      <x:c r="I850" s="13" t="n">
        <x:v>30</x:v>
      </x:c>
      <x:c r="J850" s="13" t="n">
        <x:v>730</x:v>
      </x:c>
      <x:c r="K850" s="13" t="n">
        <x:v>730</x:v>
      </x:c>
      <x:c r="L850" s="13" t="n">
        <x:f>H850+J850</x:f>
        <x:v>760</x:v>
      </x:c>
      <x:c r="M850" s="13" t="n">
        <x:f>I850+K850</x:f>
        <x:v>760</x:v>
      </x:c>
      <x:c r="N850" s="13" t="n">
        <x:v>314</x:v>
      </x:c>
      <x:c r="O850" s="13" t="n">
        <x:v>9</x:v>
      </x:c>
      <x:c r="P850" s="4" t="str">
        <x:v>수집결과 내 집계</x:v>
      </x:c>
      <x:c r="Q850" s="15" t="n">
        <x:v>46269.348070659726</x:v>
      </x:c>
      <x:c r="R850" s="15" t="n">
        <x:v>46269.35656150463</x:v>
      </x:c>
      <x:c r="S850" s="4" t="str">
        <x:v>https://naver.github.io/searchad-apidoc/</x:v>
      </x:c>
      <x:c r="T850" s="4" t="str">
        <x:v>https://developers.naver.com/docs/serviceapi/search/blog/blog.md</x:v>
      </x:c>
      <x:c r="U850" s="4" t="str">
        <x:v>2026-08-05~2026-09-03</x:v>
      </x:c>
      <x:c r="V850" s="4" t="str"/>
    </x:row>
    <x:row r="851" ht="25" customHeight="1">
      <x:c r="A851" s="4" t="str">
        <x:v>K0847</x:v>
      </x:c>
      <x:c r="B851" s="4" t="str">
        <x:v>방송·연예</x:v>
      </x:c>
      <x:c r="C851" s="4" t="n">
        <x:v>47</x:v>
      </x:c>
      <x:c r="D851" s="4" t="str">
        <x:v>유재석기부</x:v>
      </x:c>
      <x:c r="E851" s="4" t="str">
        <x:v>세부 검색어</x:v>
      </x:c>
      <x:c r="F851" s="4" t="n">
        <x:v>100</x:v>
      </x:c>
      <x:c r="G851" s="4" t="n">
        <x:v>630</x:v>
      </x:c>
      <x:c r="H851" s="13" t="n">
        <x:v>100</x:v>
      </x:c>
      <x:c r="I851" s="13" t="n">
        <x:v>100</x:v>
      </x:c>
      <x:c r="J851" s="13" t="n">
        <x:v>630</x:v>
      </x:c>
      <x:c r="K851" s="13" t="n">
        <x:v>630</x:v>
      </x:c>
      <x:c r="L851" s="13" t="n">
        <x:f>H851+J851</x:f>
        <x:v>730</x:v>
      </x:c>
      <x:c r="M851" s="13" t="n">
        <x:f>I851+K851</x:f>
        <x:v>730</x:v>
      </x:c>
      <x:c r="N851" s="13" t="n">
        <x:v>1779</x:v>
      </x:c>
      <x:c r="O851" s="13" t="n">
        <x:v>24</x:v>
      </x:c>
      <x:c r="P851" s="4" t="str">
        <x:v>수집결과 내 집계</x:v>
      </x:c>
      <x:c r="Q851" s="15" t="n">
        <x:v>46269.34673346065</x:v>
      </x:c>
      <x:c r="R851" s="15" t="n">
        <x:v>46269.356566284725</x:v>
      </x:c>
      <x:c r="S851" s="4" t="str">
        <x:v>https://naver.github.io/searchad-apidoc/</x:v>
      </x:c>
      <x:c r="T851" s="4" t="str">
        <x:v>https://developers.naver.com/docs/serviceapi/search/blog/blog.md</x:v>
      </x:c>
      <x:c r="U851" s="4" t="str">
        <x:v>2026-08-05~2026-09-03</x:v>
      </x:c>
      <x:c r="V851" s="4" t="str"/>
    </x:row>
    <x:row r="852" ht="25" customHeight="1">
      <x:c r="A852" s="4" t="str">
        <x:v>K0848</x:v>
      </x:c>
      <x:c r="B852" s="4" t="str">
        <x:v>방송·연예</x:v>
      </x:c>
      <x:c r="C852" s="4" t="n">
        <x:v>48</x:v>
      </x:c>
      <x:c r="D852" s="4" t="str">
        <x:v>최화정학력</x:v>
      </x:c>
      <x:c r="E852" s="4" t="str">
        <x:v>세부 검색어</x:v>
      </x:c>
      <x:c r="F852" s="4" t="n">
        <x:v>70</x:v>
      </x:c>
      <x:c r="G852" s="4" t="n">
        <x:v>640</x:v>
      </x:c>
      <x:c r="H852" s="13" t="n">
        <x:v>70</x:v>
      </x:c>
      <x:c r="I852" s="13" t="n">
        <x:v>70</x:v>
      </x:c>
      <x:c r="J852" s="13" t="n">
        <x:v>640</x:v>
      </x:c>
      <x:c r="K852" s="13" t="n">
        <x:v>640</x:v>
      </x:c>
      <x:c r="L852" s="13" t="n">
        <x:f>H852+J852</x:f>
        <x:v>710</x:v>
      </x:c>
      <x:c r="M852" s="13" t="n">
        <x:f>I852+K852</x:f>
        <x:v>710</x:v>
      </x:c>
      <x:c r="N852" s="13" t="n">
        <x:v>136</x:v>
      </x:c>
      <x:c r="O852" s="13" t="n">
        <x:v>0</x:v>
      </x:c>
      <x:c r="P852" s="4" t="str">
        <x:v>수집결과 내 집계</x:v>
      </x:c>
      <x:c r="Q852" s="15" t="n">
        <x:v>46269.34811112269</x:v>
      </x:c>
      <x:c r="R852" s="15" t="n">
        <x:v>46269.35657089121</x:v>
      </x:c>
      <x:c r="S852" s="4" t="str">
        <x:v>https://naver.github.io/searchad-apidoc/</x:v>
      </x:c>
      <x:c r="T852" s="4" t="str">
        <x:v>https://developers.naver.com/docs/serviceapi/search/blog/blog.md</x:v>
      </x:c>
      <x:c r="U852" s="4" t="str">
        <x:v>2026-08-05~2026-09-03</x:v>
      </x:c>
      <x:c r="V852" s="4" t="str"/>
    </x:row>
    <x:row r="853" ht="25" customHeight="1">
      <x:c r="A853" s="4" t="str">
        <x:v>K0849</x:v>
      </x:c>
      <x:c r="B853" s="4" t="str">
        <x:v>방송·연예</x:v>
      </x:c>
      <x:c r="C853" s="4" t="n">
        <x:v>49</x:v>
      </x:c>
      <x:c r="D853" s="4" t="str">
        <x:v>연예인축가비용</x:v>
      </x:c>
      <x:c r="E853" s="4" t="str">
        <x:v>세부 검색어</x:v>
      </x:c>
      <x:c r="F853" s="4" t="n">
        <x:v>80</x:v>
      </x:c>
      <x:c r="G853" s="4" t="n">
        <x:v>620</x:v>
      </x:c>
      <x:c r="H853" s="13" t="n">
        <x:v>80</x:v>
      </x:c>
      <x:c r="I853" s="13" t="n">
        <x:v>80</x:v>
      </x:c>
      <x:c r="J853" s="13" t="n">
        <x:v>620</x:v>
      </x:c>
      <x:c r="K853" s="13" t="n">
        <x:v>620</x:v>
      </x:c>
      <x:c r="L853" s="13" t="n">
        <x:f>H853+J853</x:f>
        <x:v>700</x:v>
      </x:c>
      <x:c r="M853" s="13" t="n">
        <x:f>I853+K853</x:f>
        <x:v>700</x:v>
      </x:c>
      <x:c r="N853" s="13" t="n">
        <x:v>862</x:v>
      </x:c>
      <x:c r="O853" s="13" t="n">
        <x:v>3</x:v>
      </x:c>
      <x:c r="P853" s="4" t="str">
        <x:v>수집결과 내 집계</x:v>
      </x:c>
      <x:c r="Q853" s="15" t="n">
        <x:v>46269.34682546296</x:v>
      </x:c>
      <x:c r="R853" s="15" t="n">
        <x:v>46269.356575983795</x:v>
      </x:c>
      <x:c r="S853" s="4" t="str">
        <x:v>https://naver.github.io/searchad-apidoc/</x:v>
      </x:c>
      <x:c r="T853" s="4" t="str">
        <x:v>https://developers.naver.com/docs/serviceapi/search/blog/blog.md</x:v>
      </x:c>
      <x:c r="U853" s="4" t="str">
        <x:v>2026-08-05~2026-09-03</x:v>
      </x:c>
      <x:c r="V853" s="4" t="str"/>
    </x:row>
    <x:row r="854" ht="25" customHeight="1">
      <x:c r="A854" s="4" t="str">
        <x:v>K0850</x:v>
      </x:c>
      <x:c r="B854" s="4" t="str">
        <x:v>방송·연예</x:v>
      </x:c>
      <x:c r="C854" s="4" t="n">
        <x:v>50</x:v>
      </x:c>
      <x:c r="D854" s="4" t="str">
        <x:v>기안84마라톤</x:v>
      </x:c>
      <x:c r="E854" s="4" t="str">
        <x:v>세부 검색어</x:v>
      </x:c>
      <x:c r="F854" s="4" t="n">
        <x:v>90</x:v>
      </x:c>
      <x:c r="G854" s="4" t="n">
        <x:v>590</x:v>
      </x:c>
      <x:c r="H854" s="13" t="n">
        <x:v>90</x:v>
      </x:c>
      <x:c r="I854" s="13" t="n">
        <x:v>90</x:v>
      </x:c>
      <x:c r="J854" s="13" t="n">
        <x:v>590</x:v>
      </x:c>
      <x:c r="K854" s="13" t="n">
        <x:v>590</x:v>
      </x:c>
      <x:c r="L854" s="13" t="n">
        <x:f>H854+J854</x:f>
        <x:v>680</x:v>
      </x:c>
      <x:c r="M854" s="13" t="n">
        <x:f>I854+K854</x:f>
        <x:v>680</x:v>
      </x:c>
      <x:c r="N854" s="13" t="n">
        <x:v>4015</x:v>
      </x:c>
      <x:c r="O854" s="13" t="n">
        <x:v>36</x:v>
      </x:c>
      <x:c r="P854" s="4" t="str">
        <x:v>수집결과 내 집계</x:v>
      </x:c>
      <x:c r="Q854" s="15" t="n">
        <x:v>46269.34679824074</x:v>
      </x:c>
      <x:c r="R854" s="15" t="n">
        <x:v>46269.35658111111</x:v>
      </x:c>
      <x:c r="S854" s="4" t="str">
        <x:v>https://naver.github.io/searchad-apidoc/</x:v>
      </x:c>
      <x:c r="T854" s="4" t="str">
        <x:v>https://developers.naver.com/docs/serviceapi/search/blog/blog.md</x:v>
      </x:c>
      <x:c r="U854" s="4" t="str">
        <x:v>2026-08-05~2026-09-03</x:v>
      </x:c>
      <x:c r="V854" s="4" t="str"/>
    </x:row>
    <x:row r="855" ht="25" customHeight="1">
      <x:c r="A855" s="4" t="str">
        <x:v>K0851</x:v>
      </x:c>
      <x:c r="B855" s="4" t="str">
        <x:v>방송·연예</x:v>
      </x:c>
      <x:c r="C855" s="4" t="n">
        <x:v>51</x:v>
      </x:c>
      <x:c r="D855" s="4" t="str">
        <x:v>임영웅데뷔</x:v>
      </x:c>
      <x:c r="E855" s="4" t="str">
        <x:v>세부 검색어</x:v>
      </x:c>
      <x:c r="F855" s="4" t="n">
        <x:v>90</x:v>
      </x:c>
      <x:c r="G855" s="4" t="n">
        <x:v>580</x:v>
      </x:c>
      <x:c r="H855" s="13" t="n">
        <x:v>90</x:v>
      </x:c>
      <x:c r="I855" s="13" t="n">
        <x:v>90</x:v>
      </x:c>
      <x:c r="J855" s="13" t="n">
        <x:v>580</x:v>
      </x:c>
      <x:c r="K855" s="13" t="n">
        <x:v>580</x:v>
      </x:c>
      <x:c r="L855" s="13" t="n">
        <x:f>H855+J855</x:f>
        <x:v>670</x:v>
      </x:c>
      <x:c r="M855" s="13" t="n">
        <x:f>I855+K855</x:f>
        <x:v>670</x:v>
      </x:c>
      <x:c r="N855" s="13" t="n">
        <x:v>35680</x:v>
      </x:c>
      <x:c r="O855" s="13" t="n">
        <x:v>981</x:v>
      </x:c>
      <x:c r="P855" s="4" t="str">
        <x:v>이상(하한)</x:v>
      </x:c>
      <x:c r="Q855" s="15" t="n">
        <x:v>46269.34819484954</x:v>
      </x:c>
      <x:c r="R855" s="15" t="n">
        <x:v>46269.35664258102</x:v>
      </x:c>
      <x:c r="S855" s="4" t="str">
        <x:v>https://naver.github.io/searchad-apidoc/</x:v>
      </x:c>
      <x:c r="T855" s="4" t="str">
        <x:v>https://developers.naver.com/docs/serviceapi/search/blog/blog.md</x:v>
      </x:c>
      <x:c r="U855" s="4" t="str">
        <x:v>2026-08-05~2026-09-03</x:v>
      </x:c>
      <x:c r="V855" s="4" t="str"/>
    </x:row>
    <x:row r="856" ht="25" customHeight="1">
      <x:c r="A856" s="4" t="str">
        <x:v>K0852</x:v>
      </x:c>
      <x:c r="B856" s="4" t="str">
        <x:v>방송·연예</x:v>
      </x:c>
      <x:c r="C856" s="4" t="n">
        <x:v>52</x:v>
      </x:c>
      <x:c r="D856" s="4" t="str">
        <x:v>유재석학력</x:v>
      </x:c>
      <x:c r="E856" s="4" t="str">
        <x:v>세부 검색어</x:v>
      </x:c>
      <x:c r="F856" s="4" t="n">
        <x:v>20</x:v>
      </x:c>
      <x:c r="G856" s="4" t="n">
        <x:v>510</x:v>
      </x:c>
      <x:c r="H856" s="13" t="n">
        <x:v>20</x:v>
      </x:c>
      <x:c r="I856" s="13" t="n">
        <x:v>20</x:v>
      </x:c>
      <x:c r="J856" s="13" t="n">
        <x:v>510</x:v>
      </x:c>
      <x:c r="K856" s="13" t="n">
        <x:v>510</x:v>
      </x:c>
      <x:c r="L856" s="13" t="n">
        <x:f>H856+J856</x:f>
        <x:v>530</x:v>
      </x:c>
      <x:c r="M856" s="13" t="n">
        <x:f>I856+K856</x:f>
        <x:v>530</x:v>
      </x:c>
      <x:c r="N856" s="13" t="n">
        <x:v>998</x:v>
      </x:c>
      <x:c r="O856" s="13" t="n">
        <x:v>36</x:v>
      </x:c>
      <x:c r="P856" s="4" t="str">
        <x:v>수집결과 내 집계</x:v>
      </x:c>
      <x:c r="Q856" s="15" t="n">
        <x:v>46269.34802149305</x:v>
      </x:c>
      <x:c r="R856" s="15" t="n">
        <x:v>46269.356592951386</x:v>
      </x:c>
      <x:c r="S856" s="4" t="str">
        <x:v>https://naver.github.io/searchad-apidoc/</x:v>
      </x:c>
      <x:c r="T856" s="4" t="str">
        <x:v>https://developers.naver.com/docs/serviceapi/search/blog/blog.md</x:v>
      </x:c>
      <x:c r="U856" s="4" t="str">
        <x:v>2026-08-05~2026-09-03</x:v>
      </x:c>
      <x:c r="V856" s="4" t="str"/>
    </x:row>
    <x:row r="857" ht="25" customHeight="1">
      <x:c r="A857" s="4" t="str">
        <x:v>K0853</x:v>
      </x:c>
      <x:c r="B857" s="4" t="str">
        <x:v>방송·연예</x:v>
      </x:c>
      <x:c r="C857" s="4" t="n">
        <x:v>53</x:v>
      </x:c>
      <x:c r="D857" s="4" t="str">
        <x:v>엄정화데뷔</x:v>
      </x:c>
      <x:c r="E857" s="4" t="str">
        <x:v>세부 검색어</x:v>
      </x:c>
      <x:c r="F857" s="4" t="n">
        <x:v>30</x:v>
      </x:c>
      <x:c r="G857" s="4" t="n">
        <x:v>500</x:v>
      </x:c>
      <x:c r="H857" s="13" t="n">
        <x:v>30</x:v>
      </x:c>
      <x:c r="I857" s="13" t="n">
        <x:v>30</x:v>
      </x:c>
      <x:c r="J857" s="13" t="n">
        <x:v>500</x:v>
      </x:c>
      <x:c r="K857" s="13" t="n">
        <x:v>500</x:v>
      </x:c>
      <x:c r="L857" s="13" t="n">
        <x:f>H857+J857</x:f>
        <x:v>530</x:v>
      </x:c>
      <x:c r="M857" s="13" t="n">
        <x:f>I857+K857</x:f>
        <x:v>530</x:v>
      </x:c>
      <x:c r="N857" s="13" t="n">
        <x:v>879</x:v>
      </x:c>
      <x:c r="O857" s="13" t="n">
        <x:v>49</x:v>
      </x:c>
      <x:c r="P857" s="4" t="str">
        <x:v>수집결과 내 집계</x:v>
      </x:c>
      <x:c r="Q857" s="15" t="n">
        <x:v>46269.34811601852</x:v>
      </x:c>
      <x:c r="R857" s="15" t="n">
        <x:v>46269.35659560185</x:v>
      </x:c>
      <x:c r="S857" s="4" t="str">
        <x:v>https://naver.github.io/searchad-apidoc/</x:v>
      </x:c>
      <x:c r="T857" s="4" t="str">
        <x:v>https://developers.naver.com/docs/serviceapi/search/blog/blog.md</x:v>
      </x:c>
      <x:c r="U857" s="4" t="str">
        <x:v>2026-08-05~2026-09-03</x:v>
      </x:c>
      <x:c r="V857" s="4" t="str"/>
    </x:row>
    <x:row r="858" ht="25" customHeight="1">
      <x:c r="A858" s="4" t="str">
        <x:v>K0854</x:v>
      </x:c>
      <x:c r="B858" s="4" t="str">
        <x:v>방송·연예</x:v>
      </x:c>
      <x:c r="C858" s="4" t="n">
        <x:v>54</x:v>
      </x:c>
      <x:c r="D858" s="4" t="str">
        <x:v>유재석데뷔</x:v>
      </x:c>
      <x:c r="E858" s="4" t="str">
        <x:v>세부 검색어</x:v>
      </x:c>
      <x:c r="F858" s="4" t="n">
        <x:v>50</x:v>
      </x:c>
      <x:c r="G858" s="4" t="n">
        <x:v>450</x:v>
      </x:c>
      <x:c r="H858" s="13" t="n">
        <x:v>50</x:v>
      </x:c>
      <x:c r="I858" s="13" t="n">
        <x:v>50</x:v>
      </x:c>
      <x:c r="J858" s="13" t="n">
        <x:v>450</x:v>
      </x:c>
      <x:c r="K858" s="13" t="n">
        <x:v>450</x:v>
      </x:c>
      <x:c r="L858" s="13" t="n">
        <x:f>H858+J858</x:f>
        <x:v>500</x:v>
      </x:c>
      <x:c r="M858" s="13" t="n">
        <x:f>I858+K858</x:f>
        <x:v>500</x:v>
      </x:c>
      <x:c r="N858" s="13" t="n">
        <x:v>3396</x:v>
      </x:c>
      <x:c r="O858" s="13" t="n">
        <x:v>385</x:v>
      </x:c>
      <x:c r="P858" s="4" t="str">
        <x:v>수집결과 내 집계</x:v>
      </x:c>
      <x:c r="Q858" s="15" t="n">
        <x:v>46269.34802149305</x:v>
      </x:c>
      <x:c r="R858" s="15" t="n">
        <x:v>46269.3566105787</x:v>
      </x:c>
      <x:c r="S858" s="4" t="str">
        <x:v>https://naver.github.io/searchad-apidoc/</x:v>
      </x:c>
      <x:c r="T858" s="4" t="str">
        <x:v>https://developers.naver.com/docs/serviceapi/search/blog/blog.md</x:v>
      </x:c>
      <x:c r="U858" s="4" t="str">
        <x:v>2026-08-05~2026-09-03</x:v>
      </x:c>
      <x:c r="V858" s="4" t="str"/>
    </x:row>
    <x:row r="859" ht="25" customHeight="1">
      <x:c r="A859" s="4" t="str">
        <x:v>K0855</x:v>
      </x:c>
      <x:c r="B859" s="4" t="str">
        <x:v>방송·연예</x:v>
      </x:c>
      <x:c r="C859" s="4" t="n">
        <x:v>55</x:v>
      </x:c>
      <x:c r="D859" s="4" t="str">
        <x:v>아이유기부</x:v>
      </x:c>
      <x:c r="E859" s="4" t="str">
        <x:v>세부 검색어</x:v>
      </x:c>
      <x:c r="F859" s="4" t="n">
        <x:v>90</x:v>
      </x:c>
      <x:c r="G859" s="4" t="n">
        <x:v>390</x:v>
      </x:c>
      <x:c r="H859" s="13" t="n">
        <x:v>90</x:v>
      </x:c>
      <x:c r="I859" s="13" t="n">
        <x:v>90</x:v>
      </x:c>
      <x:c r="J859" s="13" t="n">
        <x:v>390</x:v>
      </x:c>
      <x:c r="K859" s="13" t="n">
        <x:v>390</x:v>
      </x:c>
      <x:c r="L859" s="13" t="n">
        <x:f>H859+J859</x:f>
        <x:v>480</x:v>
      </x:c>
      <x:c r="M859" s="13" t="n">
        <x:f>I859+K859</x:f>
        <x:v>480</x:v>
      </x:c>
      <x:c r="N859" s="13" t="n">
        <x:v>3224</x:v>
      </x:c>
      <x:c r="O859" s="13" t="n">
        <x:v>18</x:v>
      </x:c>
      <x:c r="P859" s="4" t="str">
        <x:v>수집결과 내 집계</x:v>
      </x:c>
      <x:c r="Q859" s="15" t="n">
        <x:v>46269.346746574076</x:v>
      </x:c>
      <x:c r="R859" s="15" t="n">
        <x:v>46269.35660060185</x:v>
      </x:c>
      <x:c r="S859" s="4" t="str">
        <x:v>https://naver.github.io/searchad-apidoc/</x:v>
      </x:c>
      <x:c r="T859" s="4" t="str">
        <x:v>https://developers.naver.com/docs/serviceapi/search/blog/blog.md</x:v>
      </x:c>
      <x:c r="U859" s="4" t="str">
        <x:v>2026-08-05~2026-09-03</x:v>
      </x:c>
      <x:c r="V859" s="4" t="str"/>
    </x:row>
    <x:row r="860" ht="25" customHeight="1">
      <x:c r="A860" s="4" t="str">
        <x:v>K0856</x:v>
      </x:c>
      <x:c r="B860" s="4" t="str">
        <x:v>방송·연예</x:v>
      </x:c>
      <x:c r="C860" s="4" t="n">
        <x:v>56</x:v>
      </x:c>
      <x:c r="D860" s="4" t="str">
        <x:v>엄정화식단</x:v>
      </x:c>
      <x:c r="E860" s="4" t="str">
        <x:v>세부 검색어</x:v>
      </x:c>
      <x:c r="F860" s="4" t="n">
        <x:v>80</x:v>
      </x:c>
      <x:c r="G860" s="4" t="n">
        <x:v>370</x:v>
      </x:c>
      <x:c r="H860" s="13" t="n">
        <x:v>80</x:v>
      </x:c>
      <x:c r="I860" s="13" t="n">
        <x:v>80</x:v>
      </x:c>
      <x:c r="J860" s="13" t="n">
        <x:v>370</x:v>
      </x:c>
      <x:c r="K860" s="13" t="n">
        <x:v>370</x:v>
      </x:c>
      <x:c r="L860" s="13" t="n">
        <x:f>H860+J860</x:f>
        <x:v>450</x:v>
      </x:c>
      <x:c r="M860" s="13" t="n">
        <x:f>I860+K860</x:f>
        <x:v>450</x:v>
      </x:c>
      <x:c r="N860" s="13" t="n">
        <x:v>943</x:v>
      </x:c>
      <x:c r="O860" s="13" t="n">
        <x:v>206</x:v>
      </x:c>
      <x:c r="P860" s="4" t="str">
        <x:v>수집결과 내 집계</x:v>
      </x:c>
      <x:c r="Q860" s="15" t="n">
        <x:v>46269.34675935185</x:v>
      </x:c>
      <x:c r="R860" s="15" t="n">
        <x:v>46269.35661618056</x:v>
      </x:c>
      <x:c r="S860" s="4" t="str">
        <x:v>https://naver.github.io/searchad-apidoc/</x:v>
      </x:c>
      <x:c r="T860" s="4" t="str">
        <x:v>https://developers.naver.com/docs/serviceapi/search/blog/blog.md</x:v>
      </x:c>
      <x:c r="U860" s="4" t="str">
        <x:v>2026-08-05~2026-09-03</x:v>
      </x:c>
      <x:c r="V860" s="4" t="str"/>
    </x:row>
    <x:row r="861" ht="25" customHeight="1">
      <x:c r="A861" s="4" t="str">
        <x:v>K0857</x:v>
      </x:c>
      <x:c r="B861" s="4" t="str">
        <x:v>방송·연예</x:v>
      </x:c>
      <x:c r="C861" s="4" t="n">
        <x:v>57</x:v>
      </x:c>
      <x:c r="D861" s="4" t="str">
        <x:v>김혜수데뷔</x:v>
      </x:c>
      <x:c r="E861" s="4" t="str">
        <x:v>세부 검색어</x:v>
      </x:c>
      <x:c r="F861" s="4" t="n">
        <x:v>40</x:v>
      </x:c>
      <x:c r="G861" s="4" t="n">
        <x:v>370</x:v>
      </x:c>
      <x:c r="H861" s="13" t="n">
        <x:v>40</x:v>
      </x:c>
      <x:c r="I861" s="13" t="n">
        <x:v>40</x:v>
      </x:c>
      <x:c r="J861" s="13" t="n">
        <x:v>370</x:v>
      </x:c>
      <x:c r="K861" s="13" t="n">
        <x:v>370</x:v>
      </x:c>
      <x:c r="L861" s="13" t="n">
        <x:f>H861+J861</x:f>
        <x:v>410</x:v>
      </x:c>
      <x:c r="M861" s="13" t="n">
        <x:f>I861+K861</x:f>
        <x:v>410</x:v>
      </x:c>
      <x:c r="N861" s="13" t="n">
        <x:v>969</x:v>
      </x:c>
      <x:c r="O861" s="13" t="n">
        <x:v>121</x:v>
      </x:c>
      <x:c r="P861" s="4" t="str">
        <x:v>수집결과 내 집계</x:v>
      </x:c>
      <x:c r="Q861" s="15" t="n">
        <x:v>46269.34804429398</x:v>
      </x:c>
      <x:c r="R861" s="15" t="n">
        <x:v>46269.356621875</x:v>
      </x:c>
      <x:c r="S861" s="4" t="str">
        <x:v>https://naver.github.io/searchad-apidoc/</x:v>
      </x:c>
      <x:c r="T861" s="4" t="str">
        <x:v>https://developers.naver.com/docs/serviceapi/search/blog/blog.md</x:v>
      </x:c>
      <x:c r="U861" s="4" t="str">
        <x:v>2026-08-05~2026-09-03</x:v>
      </x:c>
      <x:c r="V861" s="4" t="str"/>
    </x:row>
    <x:row r="862" ht="25" customHeight="1">
      <x:c r="A862" s="4" t="str">
        <x:v>K0858</x:v>
      </x:c>
      <x:c r="B862" s="4" t="str">
        <x:v>방송·연예</x:v>
      </x:c>
      <x:c r="C862" s="4" t="n">
        <x:v>58</x:v>
      </x:c>
      <x:c r="D862" s="4" t="str">
        <x:v>박진영데뷔</x:v>
      </x:c>
      <x:c r="E862" s="4" t="str">
        <x:v>세부 검색어</x:v>
      </x:c>
      <x:c r="F862" s="4" t="n">
        <x:v>40</x:v>
      </x:c>
      <x:c r="G862" s="4" t="n">
        <x:v>340</x:v>
      </x:c>
      <x:c r="H862" s="13" t="n">
        <x:v>40</x:v>
      </x:c>
      <x:c r="I862" s="13" t="n">
        <x:v>40</x:v>
      </x:c>
      <x:c r="J862" s="13" t="n">
        <x:v>340</x:v>
      </x:c>
      <x:c r="K862" s="13" t="n">
        <x:v>340</x:v>
      </x:c>
      <x:c r="L862" s="13" t="n">
        <x:f>H862+J862</x:f>
        <x:v>380</x:v>
      </x:c>
      <x:c r="M862" s="13" t="n">
        <x:f>I862+K862</x:f>
        <x:v>380</x:v>
      </x:c>
      <x:c r="N862" s="13" t="n">
        <x:v>2490</x:v>
      </x:c>
      <x:c r="O862" s="13" t="n">
        <x:v>43</x:v>
      </x:c>
      <x:c r="P862" s="4" t="str">
        <x:v>수집결과 내 집계</x:v>
      </x:c>
      <x:c r="Q862" s="15" t="n">
        <x:v>46269.34816908565</x:v>
      </x:c>
      <x:c r="R862" s="15" t="n">
        <x:v>46269.35662090278</x:v>
      </x:c>
      <x:c r="S862" s="4" t="str">
        <x:v>https://naver.github.io/searchad-apidoc/</x:v>
      </x:c>
      <x:c r="T862" s="4" t="str">
        <x:v>https://developers.naver.com/docs/serviceapi/search/blog/blog.md</x:v>
      </x:c>
      <x:c r="U862" s="4" t="str">
        <x:v>2026-08-05~2026-09-03</x:v>
      </x:c>
      <x:c r="V862" s="4" t="str"/>
    </x:row>
    <x:row r="863" ht="25" customHeight="1">
      <x:c r="A863" s="4" t="str">
        <x:v>K0859</x:v>
      </x:c>
      <x:c r="B863" s="4" t="str">
        <x:v>방송·연예</x:v>
      </x:c>
      <x:c r="C863" s="4" t="n">
        <x:v>59</x:v>
      </x:c>
      <x:c r="D863" s="4" t="str">
        <x:v>션기부</x:v>
      </x:c>
      <x:c r="E863" s="4" t="str">
        <x:v>세부 검색어</x:v>
      </x:c>
      <x:c r="F863" s="4" t="n">
        <x:v>80</x:v>
      </x:c>
      <x:c r="G863" s="4" t="n">
        <x:v>290</x:v>
      </x:c>
      <x:c r="H863" s="13" t="n">
        <x:v>80</x:v>
      </x:c>
      <x:c r="I863" s="13" t="n">
        <x:v>80</x:v>
      </x:c>
      <x:c r="J863" s="13" t="n">
        <x:v>290</x:v>
      </x:c>
      <x:c r="K863" s="13" t="n">
        <x:v>290</x:v>
      </x:c>
      <x:c r="L863" s="13" t="n">
        <x:f>H863+J863</x:f>
        <x:v>370</x:v>
      </x:c>
      <x:c r="M863" s="13" t="n">
        <x:f>I863+K863</x:f>
        <x:v>370</x:v>
      </x:c>
      <x:c r="N863" s="13" t="n">
        <x:v>5</x:v>
      </x:c>
      <x:c r="O863" s="13" t="n">
        <x:v>0</x:v>
      </x:c>
      <x:c r="P863" s="4" t="str">
        <x:v>수집결과 내 집계</x:v>
      </x:c>
      <x:c r="Q863" s="15" t="n">
        <x:v>46269.3468166088</x:v>
      </x:c>
      <x:c r="R863" s="15" t="n">
        <x:v>46269.35662438657</x:v>
      </x:c>
      <x:c r="S863" s="4" t="str">
        <x:v>https://naver.github.io/searchad-apidoc/</x:v>
      </x:c>
      <x:c r="T863" s="4" t="str">
        <x:v>https://developers.naver.com/docs/serviceapi/search/blog/blog.md</x:v>
      </x:c>
      <x:c r="U863" s="4" t="str">
        <x:v>2026-08-05~2026-09-03</x:v>
      </x:c>
      <x:c r="V863" s="4" t="str"/>
    </x:row>
    <x:row r="864" ht="25" customHeight="1">
      <x:c r="A864" s="4" t="str">
        <x:v>K0860</x:v>
      </x:c>
      <x:c r="B864" s="4" t="str">
        <x:v>방송·연예</x:v>
      </x:c>
      <x:c r="C864" s="4" t="n">
        <x:v>60</x:v>
      </x:c>
      <x:c r="D864" s="4" t="str">
        <x:v>전현무학력</x:v>
      </x:c>
      <x:c r="E864" s="4" t="str">
        <x:v>세부 검색어</x:v>
      </x:c>
      <x:c r="F864" s="4" t="n">
        <x:v>10</x:v>
      </x:c>
      <x:c r="G864" s="4" t="n">
        <x:v>350</x:v>
      </x:c>
      <x:c r="H864" s="13" t="n">
        <x:v>10</x:v>
      </x:c>
      <x:c r="I864" s="13" t="n">
        <x:v>10</x:v>
      </x:c>
      <x:c r="J864" s="13" t="n">
        <x:v>350</x:v>
      </x:c>
      <x:c r="K864" s="13" t="n">
        <x:v>350</x:v>
      </x:c>
      <x:c r="L864" s="13" t="n">
        <x:f>H864+J864</x:f>
        <x:v>360</x:v>
      </x:c>
      <x:c r="M864" s="13" t="n">
        <x:f>I864+K864</x:f>
        <x:v>360</x:v>
      </x:c>
      <x:c r="N864" s="13" t="n">
        <x:v>679</x:v>
      </x:c>
      <x:c r="O864" s="13" t="n">
        <x:v>33</x:v>
      </x:c>
      <x:c r="P864" s="4" t="str">
        <x:v>수집결과 내 집계</x:v>
      </x:c>
      <x:c r="Q864" s="15" t="n">
        <x:v>46269.34810645833</x:v>
      </x:c>
      <x:c r="R864" s="15" t="n">
        <x:v>46269.35662653935</x:v>
      </x:c>
      <x:c r="S864" s="4" t="str">
        <x:v>https://naver.github.io/searchad-apidoc/</x:v>
      </x:c>
      <x:c r="T864" s="4" t="str">
        <x:v>https://developers.naver.com/docs/serviceapi/search/blog/blog.md</x:v>
      </x:c>
      <x:c r="U864" s="4" t="str">
        <x:v>2026-08-05~2026-09-03</x:v>
      </x:c>
      <x:c r="V864" s="4" t="str"/>
    </x:row>
    <x:row r="865" ht="25" customHeight="1">
      <x:c r="A865" s="4" t="str">
        <x:v>K0861</x:v>
      </x:c>
      <x:c r="B865" s="4" t="str">
        <x:v>방송·연예</x:v>
      </x:c>
      <x:c r="C865" s="4" t="n">
        <x:v>61</x:v>
      </x:c>
      <x:c r="D865" s="4" t="str">
        <x:v>수지피부관리</x:v>
      </x:c>
      <x:c r="E865" s="4" t="str">
        <x:v>세부 검색어</x:v>
      </x:c>
      <x:c r="F865" s="4" t="n">
        <x:v>190</x:v>
      </x:c>
      <x:c r="G865" s="4" t="n">
        <x:v>150</x:v>
      </x:c>
      <x:c r="H865" s="13" t="n">
        <x:v>190</x:v>
      </x:c>
      <x:c r="I865" s="13" t="n">
        <x:v>190</x:v>
      </x:c>
      <x:c r="J865" s="13" t="n">
        <x:v>150</x:v>
      </x:c>
      <x:c r="K865" s="13" t="n">
        <x:v>150</x:v>
      </x:c>
      <x:c r="L865" s="13" t="n">
        <x:f>H865+J865</x:f>
        <x:v>340</x:v>
      </x:c>
      <x:c r="M865" s="13" t="n">
        <x:f>I865+K865</x:f>
        <x:v>340</x:v>
      </x:c>
      <x:c r="N865" s="13" t="n">
        <x:v>5302</x:v>
      </x:c>
      <x:c r="O865" s="13" t="n">
        <x:v>129</x:v>
      </x:c>
      <x:c r="P865" s="4" t="str">
        <x:v>수집결과 내 집계</x:v>
      </x:c>
      <x:c r="Q865" s="15" t="n">
        <x:v>46269.34678570602</x:v>
      </x:c>
      <x:c r="R865" s="15" t="n">
        <x:v>46269.35663340278</x:v>
      </x:c>
      <x:c r="S865" s="4" t="str">
        <x:v>https://naver.github.io/searchad-apidoc/</x:v>
      </x:c>
      <x:c r="T865" s="4" t="str">
        <x:v>https://developers.naver.com/docs/serviceapi/search/blog/blog.md</x:v>
      </x:c>
      <x:c r="U865" s="4" t="str">
        <x:v>2026-08-05~2026-09-03</x:v>
      </x:c>
      <x:c r="V865" s="4" t="str"/>
    </x:row>
    <x:row r="866" ht="25" customHeight="1">
      <x:c r="A866" s="4" t="str">
        <x:v>K0862</x:v>
      </x:c>
      <x:c r="B866" s="4" t="str">
        <x:v>방송·연예</x:v>
      </x:c>
      <x:c r="C866" s="4" t="n">
        <x:v>62</x:v>
      </x:c>
      <x:c r="D866" s="4" t="str">
        <x:v>전지현식단</x:v>
      </x:c>
      <x:c r="E866" s="4" t="str">
        <x:v>세부 검색어</x:v>
      </x:c>
      <x:c r="F866" s="4" t="n">
        <x:v>40</x:v>
      </x:c>
      <x:c r="G866" s="4" t="n">
        <x:v>300</x:v>
      </x:c>
      <x:c r="H866" s="13" t="n">
        <x:v>40</x:v>
      </x:c>
      <x:c r="I866" s="13" t="n">
        <x:v>40</x:v>
      </x:c>
      <x:c r="J866" s="13" t="n">
        <x:v>300</x:v>
      </x:c>
      <x:c r="K866" s="13" t="n">
        <x:v>300</x:v>
      </x:c>
      <x:c r="L866" s="13" t="n">
        <x:f>H866+J866</x:f>
        <x:v>340</x:v>
      </x:c>
      <x:c r="M866" s="13" t="n">
        <x:f>I866+K866</x:f>
        <x:v>340</x:v>
      </x:c>
      <x:c r="N866" s="13" t="n">
        <x:v>402</x:v>
      </x:c>
      <x:c r="O866" s="13" t="n">
        <x:v>16</x:v>
      </x:c>
      <x:c r="P866" s="4" t="str">
        <x:v>수집결과 내 집계</x:v>
      </x:c>
      <x:c r="Q866" s="15" t="n">
        <x:v>46269.34678960648</x:v>
      </x:c>
      <x:c r="R866" s="15" t="n">
        <x:v>46269.35663127315</x:v>
      </x:c>
      <x:c r="S866" s="4" t="str">
        <x:v>https://naver.github.io/searchad-apidoc/</x:v>
      </x:c>
      <x:c r="T866" s="4" t="str">
        <x:v>https://developers.naver.com/docs/serviceapi/search/blog/blog.md</x:v>
      </x:c>
      <x:c r="U866" s="4" t="str">
        <x:v>2026-08-05~2026-09-03</x:v>
      </x:c>
      <x:c r="V866" s="4" t="str"/>
    </x:row>
    <x:row r="867" ht="25" customHeight="1">
      <x:c r="A867" s="4" t="str">
        <x:v>K0863</x:v>
      </x:c>
      <x:c r="B867" s="4" t="str">
        <x:v>방송·연예</x:v>
      </x:c>
      <x:c r="C867" s="4" t="n">
        <x:v>63</x:v>
      </x:c>
      <x:c r="D867" s="4" t="str">
        <x:v>박보검데뷔</x:v>
      </x:c>
      <x:c r="E867" s="4" t="str">
        <x:v>세부 검색어</x:v>
      </x:c>
      <x:c r="F867" s="4" t="n">
        <x:v>10</x:v>
      </x:c>
      <x:c r="G867" s="4" t="n">
        <x:v>330</x:v>
      </x:c>
      <x:c r="H867" s="13" t="n">
        <x:v>10</x:v>
      </x:c>
      <x:c r="I867" s="13" t="n">
        <x:v>10</x:v>
      </x:c>
      <x:c r="J867" s="13" t="n">
        <x:v>330</x:v>
      </x:c>
      <x:c r="K867" s="13" t="n">
        <x:v>330</x:v>
      </x:c>
      <x:c r="L867" s="13" t="n">
        <x:f>H867+J867</x:f>
        <x:v>340</x:v>
      </x:c>
      <x:c r="M867" s="13" t="n">
        <x:f>I867+K867</x:f>
        <x:v>340</x:v>
      </x:c>
      <x:c r="N867" s="13" t="n">
        <x:v>945</x:v>
      </x:c>
      <x:c r="O867" s="13" t="n">
        <x:v>45</x:v>
      </x:c>
      <x:c r="P867" s="4" t="str">
        <x:v>수집결과 내 집계</x:v>
      </x:c>
      <x:c r="Q867" s="15" t="n">
        <x:v>46269.3481365162</x:v>
      </x:c>
      <x:c r="R867" s="15" t="n">
        <x:v>46269.35663589121</x:v>
      </x:c>
      <x:c r="S867" s="4" t="str">
        <x:v>https://naver.github.io/searchad-apidoc/</x:v>
      </x:c>
      <x:c r="T867" s="4" t="str">
        <x:v>https://developers.naver.com/docs/serviceapi/search/blog/blog.md</x:v>
      </x:c>
      <x:c r="U867" s="4" t="str">
        <x:v>2026-08-05~2026-09-03</x:v>
      </x:c>
      <x:c r="V867" s="4" t="str"/>
    </x:row>
    <x:row r="868" ht="25" customHeight="1">
      <x:c r="A868" s="4" t="str">
        <x:v>K0864</x:v>
      </x:c>
      <x:c r="B868" s="4" t="str">
        <x:v>방송·연예</x:v>
      </x:c>
      <x:c r="C868" s="4" t="n">
        <x:v>64</x:v>
      </x:c>
      <x:c r="D868" s="4" t="str">
        <x:v>연예인출연료</x:v>
      </x:c>
      <x:c r="E868" s="4" t="str">
        <x:v>세부 검색어</x:v>
      </x:c>
      <x:c r="F868" s="4" t="n">
        <x:v>40</x:v>
      </x:c>
      <x:c r="G868" s="4" t="n">
        <x:v>270</x:v>
      </x:c>
      <x:c r="H868" s="13" t="n">
        <x:v>40</x:v>
      </x:c>
      <x:c r="I868" s="13" t="n">
        <x:v>40</x:v>
      </x:c>
      <x:c r="J868" s="13" t="n">
        <x:v>270</x:v>
      </x:c>
      <x:c r="K868" s="13" t="n">
        <x:v>270</x:v>
      </x:c>
      <x:c r="L868" s="13" t="n">
        <x:f>H868+J868</x:f>
        <x:v>310</x:v>
      </x:c>
      <x:c r="M868" s="13" t="n">
        <x:f>I868+K868</x:f>
        <x:v>310</x:v>
      </x:c>
      <x:c r="N868" s="13" t="n">
        <x:v>2270</x:v>
      </x:c>
      <x:c r="O868" s="13" t="n">
        <x:v>115</x:v>
      </x:c>
      <x:c r="P868" s="4" t="str">
        <x:v>수집결과 내 집계</x:v>
      </x:c>
      <x:c r="Q868" s="15" t="n">
        <x:v>46269.34682546296</x:v>
      </x:c>
      <x:c r="R868" s="15" t="n">
        <x:v>46269.35664856481</x:v>
      </x:c>
      <x:c r="S868" s="4" t="str">
        <x:v>https://naver.github.io/searchad-apidoc/</x:v>
      </x:c>
      <x:c r="T868" s="4" t="str">
        <x:v>https://developers.naver.com/docs/serviceapi/search/blog/blog.md</x:v>
      </x:c>
      <x:c r="U868" s="4" t="str">
        <x:v>2026-08-05~2026-09-03</x:v>
      </x:c>
      <x:c r="V868" s="4" t="str"/>
    </x:row>
    <x:row r="869" ht="25" customHeight="1">
      <x:c r="A869" s="4" t="str">
        <x:v>K0865</x:v>
      </x:c>
      <x:c r="B869" s="4" t="str">
        <x:v>방송·연예</x:v>
      </x:c>
      <x:c r="C869" s="4" t="n">
        <x:v>65</x:v>
      </x:c>
      <x:c r="D869" s="4" t="str">
        <x:v>박보검학력</x:v>
      </x:c>
      <x:c r="E869" s="4" t="str">
        <x:v>세부 검색어</x:v>
      </x:c>
      <x:c r="F869" s="4" t="n">
        <x:v>20</x:v>
      </x:c>
      <x:c r="G869" s="4" t="n">
        <x:v>290</x:v>
      </x:c>
      <x:c r="H869" s="13" t="n">
        <x:v>20</x:v>
      </x:c>
      <x:c r="I869" s="13" t="n">
        <x:v>20</x:v>
      </x:c>
      <x:c r="J869" s="13" t="n">
        <x:v>290</x:v>
      </x:c>
      <x:c r="K869" s="13" t="n">
        <x:v>290</x:v>
      </x:c>
      <x:c r="L869" s="13" t="n">
        <x:f>H869+J869</x:f>
        <x:v>310</x:v>
      </x:c>
      <x:c r="M869" s="13" t="n">
        <x:f>I869+K869</x:f>
        <x:v>310</x:v>
      </x:c>
      <x:c r="N869" s="13" t="n">
        <x:v>226</x:v>
      </x:c>
      <x:c r="O869" s="13" t="n">
        <x:v>7</x:v>
      </x:c>
      <x:c r="P869" s="4" t="str">
        <x:v>수집결과 내 집계</x:v>
      </x:c>
      <x:c r="Q869" s="15" t="n">
        <x:v>46269.348131412036</x:v>
      </x:c>
      <x:c r="R869" s="15" t="n">
        <x:v>46269.35664731482</x:v>
      </x:c>
      <x:c r="S869" s="4" t="str">
        <x:v>https://naver.github.io/searchad-apidoc/</x:v>
      </x:c>
      <x:c r="T869" s="4" t="str">
        <x:v>https://developers.naver.com/docs/serviceapi/search/blog/blog.md</x:v>
      </x:c>
      <x:c r="U869" s="4" t="str">
        <x:v>2026-08-05~2026-09-03</x:v>
      </x:c>
      <x:c r="V869" s="4" t="str"/>
    </x:row>
    <x:row r="870" ht="25" customHeight="1">
      <x:c r="A870" s="4" t="str">
        <x:v>K0866</x:v>
      </x:c>
      <x:c r="B870" s="4" t="str">
        <x:v>방송·연예</x:v>
      </x:c>
      <x:c r="C870" s="4" t="n">
        <x:v>66</x:v>
      </x:c>
      <x:c r="D870" s="4" t="str">
        <x:v>엄정화다이어트</x:v>
      </x:c>
      <x:c r="E870" s="4" t="str">
        <x:v>세부 검색어</x:v>
      </x:c>
      <x:c r="F870" s="4" t="n">
        <x:v>60</x:v>
      </x:c>
      <x:c r="G870" s="4" t="n">
        <x:v>220</x:v>
      </x:c>
      <x:c r="H870" s="13" t="n">
        <x:v>60</x:v>
      </x:c>
      <x:c r="I870" s="13" t="n">
        <x:v>60</x:v>
      </x:c>
      <x:c r="J870" s="13" t="n">
        <x:v>220</x:v>
      </x:c>
      <x:c r="K870" s="13" t="n">
        <x:v>220</x:v>
      </x:c>
      <x:c r="L870" s="13" t="n">
        <x:f>H870+J870</x:f>
        <x:v>280</x:v>
      </x:c>
      <x:c r="M870" s="13" t="n">
        <x:f>I870+K870</x:f>
        <x:v>280</x:v>
      </x:c>
      <x:c r="N870" s="13" t="n">
        <x:v>1396</x:v>
      </x:c>
      <x:c r="O870" s="13" t="n">
        <x:v>151</x:v>
      </x:c>
      <x:c r="P870" s="4" t="str">
        <x:v>수집결과 내 집계</x:v>
      </x:c>
      <x:c r="Q870" s="15" t="n">
        <x:v>46269.34675519676</x:v>
      </x:c>
      <x:c r="R870" s="15" t="n">
        <x:v>46269.356654710646</x:v>
      </x:c>
      <x:c r="S870" s="4" t="str">
        <x:v>https://naver.github.io/searchad-apidoc/</x:v>
      </x:c>
      <x:c r="T870" s="4" t="str">
        <x:v>https://developers.naver.com/docs/serviceapi/search/blog/blog.md</x:v>
      </x:c>
      <x:c r="U870" s="4" t="str">
        <x:v>2026-08-05~2026-09-03</x:v>
      </x:c>
      <x:c r="V870" s="4" t="str"/>
    </x:row>
    <x:row r="871" ht="25" customHeight="1">
      <x:c r="A871" s="4" t="str">
        <x:v>K0867</x:v>
      </x:c>
      <x:c r="B871" s="4" t="str">
        <x:v>방송·연예</x:v>
      </x:c>
      <x:c r="C871" s="4" t="n">
        <x:v>67</x:v>
      </x:c>
      <x:c r="D871" s="4" t="str">
        <x:v>이찬원학력</x:v>
      </x:c>
      <x:c r="E871" s="4" t="str">
        <x:v>세부 검색어</x:v>
      </x:c>
      <x:c r="F871" s="4" t="str">
        <x:v>&lt; 10</x:v>
      </x:c>
      <x:c r="G871" s="4" t="n">
        <x:v>280</x:v>
      </x:c>
      <x:c r="H871" s="13" t="n">
        <x:v>0</x:v>
      </x:c>
      <x:c r="I871" s="13" t="n">
        <x:v>9</x:v>
      </x:c>
      <x:c r="J871" s="13" t="n">
        <x:v>280</x:v>
      </x:c>
      <x:c r="K871" s="13" t="n">
        <x:v>280</x:v>
      </x:c>
      <x:c r="L871" s="13" t="n">
        <x:f>H871+J871</x:f>
        <x:v>280</x:v>
      </x:c>
      <x:c r="M871" s="13" t="n">
        <x:f>I871+K871</x:f>
        <x:v>289</x:v>
      </x:c>
      <x:c r="N871" s="13" t="n">
        <x:v>578</x:v>
      </x:c>
      <x:c r="O871" s="13" t="n">
        <x:v>17</x:v>
      </x:c>
      <x:c r="P871" s="4" t="str">
        <x:v>수집결과 내 집계</x:v>
      </x:c>
      <x:c r="Q871" s="15" t="n">
        <x:v>46269.34818976852</x:v>
      </x:c>
      <x:c r="R871" s="15" t="n">
        <x:v>46269.35665260417</x:v>
      </x:c>
      <x:c r="S871" s="4" t="str">
        <x:v>https://naver.github.io/searchad-apidoc/</x:v>
      </x:c>
      <x:c r="T871" s="4" t="str">
        <x:v>https://developers.naver.com/docs/serviceapi/search/blog/blog.md</x:v>
      </x:c>
      <x:c r="U871" s="4" t="str">
        <x:v>2026-08-05~2026-09-03</x:v>
      </x:c>
      <x:c r="V871" s="4" t="str"/>
    </x:row>
    <x:row r="872" ht="25" customHeight="1">
      <x:c r="A872" s="4" t="str">
        <x:v>K0868</x:v>
      </x:c>
      <x:c r="B872" s="4" t="str">
        <x:v>방송·연예</x:v>
      </x:c>
      <x:c r="C872" s="4" t="n">
        <x:v>68</x:v>
      </x:c>
      <x:c r="D872" s="4" t="str">
        <x:v>비데뷔</x:v>
      </x:c>
      <x:c r="E872" s="4" t="str">
        <x:v>세부 검색어</x:v>
      </x:c>
      <x:c r="F872" s="4" t="n">
        <x:v>30</x:v>
      </x:c>
      <x:c r="G872" s="4" t="n">
        <x:v>240</x:v>
      </x:c>
      <x:c r="H872" s="13" t="n">
        <x:v>30</x:v>
      </x:c>
      <x:c r="I872" s="13" t="n">
        <x:v>30</x:v>
      </x:c>
      <x:c r="J872" s="13" t="n">
        <x:v>240</x:v>
      </x:c>
      <x:c r="K872" s="13" t="n">
        <x:v>240</x:v>
      </x:c>
      <x:c r="L872" s="13" t="n">
        <x:f>H872+J872</x:f>
        <x:v>270</x:v>
      </x:c>
      <x:c r="M872" s="13" t="n">
        <x:f>I872+K872</x:f>
        <x:v>270</x:v>
      </x:c>
      <x:c r="N872" s="13" t="n">
        <x:v>5</x:v>
      </x:c>
      <x:c r="O872" s="13" t="n">
        <x:v>0</x:v>
      </x:c>
      <x:c r="P872" s="4" t="str">
        <x:v>수집결과 내 집계</x:v>
      </x:c>
      <x:c r="Q872" s="15" t="n">
        <x:v>46269.34816393519</x:v>
      </x:c>
      <x:c r="R872" s="15" t="n">
        <x:v>46269.356652118055</x:v>
      </x:c>
      <x:c r="S872" s="4" t="str">
        <x:v>https://naver.github.io/searchad-apidoc/</x:v>
      </x:c>
      <x:c r="T872" s="4" t="str">
        <x:v>https://developers.naver.com/docs/serviceapi/search/blog/blog.md</x:v>
      </x:c>
      <x:c r="U872" s="4" t="str">
        <x:v>2026-08-05~2026-09-03</x:v>
      </x:c>
      <x:c r="V872" s="4" t="str"/>
    </x:row>
    <x:row r="873" ht="25" customHeight="1">
      <x:c r="A873" s="4" t="str">
        <x:v>K0869</x:v>
      </x:c>
      <x:c r="B873" s="4" t="str">
        <x:v>방송·연예</x:v>
      </x:c>
      <x:c r="C873" s="4" t="n">
        <x:v>69</x:v>
      </x:c>
      <x:c r="D873" s="4" t="str">
        <x:v>한혜진식단</x:v>
      </x:c>
      <x:c r="E873" s="4" t="str">
        <x:v>세부 검색어</x:v>
      </x:c>
      <x:c r="F873" s="4" t="n">
        <x:v>20</x:v>
      </x:c>
      <x:c r="G873" s="4" t="n">
        <x:v>240</x:v>
      </x:c>
      <x:c r="H873" s="13" t="n">
        <x:v>20</x:v>
      </x:c>
      <x:c r="I873" s="13" t="n">
        <x:v>20</x:v>
      </x:c>
      <x:c r="J873" s="13" t="n">
        <x:v>240</x:v>
      </x:c>
      <x:c r="K873" s="13" t="n">
        <x:v>240</x:v>
      </x:c>
      <x:c r="L873" s="13" t="n">
        <x:f>H873+J873</x:f>
        <x:v>260</x:v>
      </x:c>
      <x:c r="M873" s="13" t="n">
        <x:f>I873+K873</x:f>
        <x:v>260</x:v>
      </x:c>
      <x:c r="N873" s="13" t="n">
        <x:v>1023</x:v>
      </x:c>
      <x:c r="O873" s="13" t="n">
        <x:v>37</x:v>
      </x:c>
      <x:c r="P873" s="4" t="str">
        <x:v>수집결과 내 집계</x:v>
      </x:c>
      <x:c r="Q873" s="15" t="n">
        <x:v>46269.34678960648</x:v>
      </x:c>
      <x:c r="R873" s="15" t="n">
        <x:v>46269.35665703704</x:v>
      </x:c>
      <x:c r="S873" s="4" t="str">
        <x:v>https://naver.github.io/searchad-apidoc/</x:v>
      </x:c>
      <x:c r="T873" s="4" t="str">
        <x:v>https://developers.naver.com/docs/serviceapi/search/blog/blog.md</x:v>
      </x:c>
      <x:c r="U873" s="4" t="str">
        <x:v>2026-08-05~2026-09-03</x:v>
      </x:c>
      <x:c r="V873" s="4" t="str"/>
    </x:row>
    <x:row r="874" ht="25" customHeight="1">
      <x:c r="A874" s="4" t="str">
        <x:v>K0870</x:v>
      </x:c>
      <x:c r="B874" s="4" t="str">
        <x:v>방송·연예</x:v>
      </x:c>
      <x:c r="C874" s="4" t="n">
        <x:v>70</x:v>
      </x:c>
      <x:c r="D874" s="4" t="str">
        <x:v>정해인재산</x:v>
      </x:c>
      <x:c r="E874" s="4" t="str">
        <x:v>세부 검색어</x:v>
      </x:c>
      <x:c r="F874" s="4" t="n">
        <x:v>10</x:v>
      </x:c>
      <x:c r="G874" s="4" t="n">
        <x:v>230</x:v>
      </x:c>
      <x:c r="H874" s="13" t="n">
        <x:v>10</x:v>
      </x:c>
      <x:c r="I874" s="13" t="n">
        <x:v>10</x:v>
      </x:c>
      <x:c r="J874" s="13" t="n">
        <x:v>230</x:v>
      </x:c>
      <x:c r="K874" s="13" t="n">
        <x:v>230</x:v>
      </x:c>
      <x:c r="L874" s="13" t="n">
        <x:f>H874+J874</x:f>
        <x:v>240</x:v>
      </x:c>
      <x:c r="M874" s="13" t="n">
        <x:f>I874+K874</x:f>
        <x:v>240</x:v>
      </x:c>
      <x:c r="N874" s="13" t="n">
        <x:v>37</x:v>
      </x:c>
      <x:c r="O874" s="13" t="n">
        <x:v>18</x:v>
      </x:c>
      <x:c r="P874" s="4" t="str">
        <x:v>수집결과 내 집계</x:v>
      </x:c>
      <x:c r="Q874" s="15" t="n">
        <x:v>46269.34814109954</x:v>
      </x:c>
      <x:c r="R874" s="15" t="n">
        <x:v>46269.35665663194</x:v>
      </x:c>
      <x:c r="S874" s="4" t="str">
        <x:v>https://naver.github.io/searchad-apidoc/</x:v>
      </x:c>
      <x:c r="T874" s="4" t="str">
        <x:v>https://developers.naver.com/docs/serviceapi/search/blog/blog.md</x:v>
      </x:c>
      <x:c r="U874" s="4" t="str">
        <x:v>2026-08-05~2026-09-03</x:v>
      </x:c>
      <x:c r="V874" s="4" t="str"/>
    </x:row>
    <x:row r="875" ht="25" customHeight="1">
      <x:c r="A875" s="4" t="str">
        <x:v>K0871</x:v>
      </x:c>
      <x:c r="B875" s="4" t="str">
        <x:v>방송·연예</x:v>
      </x:c>
      <x:c r="C875" s="4" t="n">
        <x:v>71</x:v>
      </x:c>
      <x:c r="D875" s="4" t="str">
        <x:v>임영웅학력</x:v>
      </x:c>
      <x:c r="E875" s="4" t="str">
        <x:v>세부 검색어</x:v>
      </x:c>
      <x:c r="F875" s="4" t="n">
        <x:v>10</x:v>
      </x:c>
      <x:c r="G875" s="4" t="n">
        <x:v>230</x:v>
      </x:c>
      <x:c r="H875" s="13" t="n">
        <x:v>10</x:v>
      </x:c>
      <x:c r="I875" s="13" t="n">
        <x:v>10</x:v>
      </x:c>
      <x:c r="J875" s="13" t="n">
        <x:v>230</x:v>
      </x:c>
      <x:c r="K875" s="13" t="n">
        <x:v>230</x:v>
      </x:c>
      <x:c r="L875" s="13" t="n">
        <x:f>H875+J875</x:f>
        <x:v>240</x:v>
      </x:c>
      <x:c r="M875" s="13" t="n">
        <x:f>I875+K875</x:f>
        <x:v>240</x:v>
      </x:c>
      <x:c r="N875" s="13" t="n">
        <x:v>632</x:v>
      </x:c>
      <x:c r="O875" s="13" t="n">
        <x:v>22</x:v>
      </x:c>
      <x:c r="P875" s="4" t="str">
        <x:v>수집결과 내 집계</x:v>
      </x:c>
      <x:c r="Q875" s="15" t="n">
        <x:v>46269.34818976852</x:v>
      </x:c>
      <x:c r="R875" s="15" t="n">
        <x:v>46269.35665925926</x:v>
      </x:c>
      <x:c r="S875" s="4" t="str">
        <x:v>https://naver.github.io/searchad-apidoc/</x:v>
      </x:c>
      <x:c r="T875" s="4" t="str">
        <x:v>https://developers.naver.com/docs/serviceapi/search/blog/blog.md</x:v>
      </x:c>
      <x:c r="U875" s="4" t="str">
        <x:v>2026-08-05~2026-09-03</x:v>
      </x:c>
      <x:c r="V875" s="4" t="str"/>
    </x:row>
    <x:row r="876" ht="25" customHeight="1">
      <x:c r="A876" s="4" t="str">
        <x:v>K0872</x:v>
      </x:c>
      <x:c r="B876" s="4" t="str">
        <x:v>방송·연예</x:v>
      </x:c>
      <x:c r="C876" s="4" t="n">
        <x:v>72</x:v>
      </x:c>
      <x:c r="D876" s="4" t="str">
        <x:v>한혜진다이어트</x:v>
      </x:c>
      <x:c r="E876" s="4" t="str">
        <x:v>세부 검색어</x:v>
      </x:c>
      <x:c r="F876" s="4" t="n">
        <x:v>30</x:v>
      </x:c>
      <x:c r="G876" s="4" t="n">
        <x:v>200</x:v>
      </x:c>
      <x:c r="H876" s="13" t="n">
        <x:v>30</x:v>
      </x:c>
      <x:c r="I876" s="13" t="n">
        <x:v>30</x:v>
      </x:c>
      <x:c r="J876" s="13" t="n">
        <x:v>200</x:v>
      </x:c>
      <x:c r="K876" s="13" t="n">
        <x:v>200</x:v>
      </x:c>
      <x:c r="L876" s="13" t="n">
        <x:f>H876+J876</x:f>
        <x:v>230</x:v>
      </x:c>
      <x:c r="M876" s="13" t="n">
        <x:f>I876+K876</x:f>
        <x:v>230</x:v>
      </x:c>
      <x:c r="N876" s="13" t="n">
        <x:v>3770</x:v>
      </x:c>
      <x:c r="O876" s="13" t="n">
        <x:v>102</x:v>
      </x:c>
      <x:c r="P876" s="4" t="str">
        <x:v>수집결과 내 집계</x:v>
      </x:c>
      <x:c r="Q876" s="15" t="n">
        <x:v>46269.34457216435</x:v>
      </x:c>
      <x:c r="R876" s="15" t="n">
        <x:v>46269.35666568287</x:v>
      </x:c>
      <x:c r="S876" s="4" t="str">
        <x:v>https://naver.github.io/searchad-apidoc/</x:v>
      </x:c>
      <x:c r="T876" s="4" t="str">
        <x:v>https://developers.naver.com/docs/serviceapi/search/blog/blog.md</x:v>
      </x:c>
      <x:c r="U876" s="4" t="str">
        <x:v>2026-08-05~2026-09-03</x:v>
      </x:c>
      <x:c r="V876" s="4" t="str"/>
    </x:row>
    <x:row r="877" ht="25" customHeight="1">
      <x:c r="A877" s="4" t="str">
        <x:v>K0873</x:v>
      </x:c>
      <x:c r="B877" s="4" t="str">
        <x:v>방송·연예</x:v>
      </x:c>
      <x:c r="C877" s="4" t="n">
        <x:v>73</x:v>
      </x:c>
      <x:c r="D877" s="4" t="str">
        <x:v>아이유학력</x:v>
      </x:c>
      <x:c r="E877" s="4" t="str">
        <x:v>세부 검색어</x:v>
      </x:c>
      <x:c r="F877" s="4" t="n">
        <x:v>10</x:v>
      </x:c>
      <x:c r="G877" s="4" t="n">
        <x:v>210</x:v>
      </x:c>
      <x:c r="H877" s="13" t="n">
        <x:v>10</x:v>
      </x:c>
      <x:c r="I877" s="13" t="n">
        <x:v>10</x:v>
      </x:c>
      <x:c r="J877" s="13" t="n">
        <x:v>210</x:v>
      </x:c>
      <x:c r="K877" s="13" t="n">
        <x:v>210</x:v>
      </x:c>
      <x:c r="L877" s="13" t="n">
        <x:f>H877+J877</x:f>
        <x:v>220</x:v>
      </x:c>
      <x:c r="M877" s="13" t="n">
        <x:f>I877+K877</x:f>
        <x:v>220</x:v>
      </x:c>
      <x:c r="N877" s="13" t="n">
        <x:v>707</x:v>
      </x:c>
      <x:c r="O877" s="13" t="n">
        <x:v>13</x:v>
      </x:c>
      <x:c r="P877" s="4" t="str">
        <x:v>수집결과 내 집계</x:v>
      </x:c>
      <x:c r="Q877" s="15" t="n">
        <x:v>46269.348126377314</x:v>
      </x:c>
      <x:c r="R877" s="15" t="n">
        <x:v>46269.35666215278</x:v>
      </x:c>
      <x:c r="S877" s="4" t="str">
        <x:v>https://naver.github.io/searchad-apidoc/</x:v>
      </x:c>
      <x:c r="T877" s="4" t="str">
        <x:v>https://developers.naver.com/docs/serviceapi/search/blog/blog.md</x:v>
      </x:c>
      <x:c r="U877" s="4" t="str">
        <x:v>2026-08-05~2026-09-03</x:v>
      </x:c>
      <x:c r="V877" s="4" t="str"/>
    </x:row>
    <x:row r="878" ht="25" customHeight="1">
      <x:c r="A878" s="4" t="str">
        <x:v>K0874</x:v>
      </x:c>
      <x:c r="B878" s="4" t="str">
        <x:v>방송·연예</x:v>
      </x:c>
      <x:c r="C878" s="4" t="n">
        <x:v>74</x:v>
      </x:c>
      <x:c r="D878" s="4" t="str">
        <x:v>연정훈학력</x:v>
      </x:c>
      <x:c r="E878" s="4" t="str">
        <x:v>세부 검색어</x:v>
      </x:c>
      <x:c r="F878" s="4" t="n">
        <x:v>10</x:v>
      </x:c>
      <x:c r="G878" s="4" t="n">
        <x:v>210</x:v>
      </x:c>
      <x:c r="H878" s="13" t="n">
        <x:v>10</x:v>
      </x:c>
      <x:c r="I878" s="13" t="n">
        <x:v>10</x:v>
      </x:c>
      <x:c r="J878" s="13" t="n">
        <x:v>210</x:v>
      </x:c>
      <x:c r="K878" s="13" t="n">
        <x:v>210</x:v>
      </x:c>
      <x:c r="L878" s="13" t="n">
        <x:f>H878+J878</x:f>
        <x:v>220</x:v>
      </x:c>
      <x:c r="M878" s="13" t="n">
        <x:f>I878+K878</x:f>
        <x:v>220</x:v>
      </x:c>
      <x:c r="N878" s="13" t="n">
        <x:v>178</x:v>
      </x:c>
      <x:c r="O878" s="13" t="n">
        <x:v>4</x:v>
      </x:c>
      <x:c r="P878" s="4" t="str">
        <x:v>수집결과 내 집계</x:v>
      </x:c>
      <x:c r="Q878" s="15" t="n">
        <x:v>46269.34815435185</x:v>
      </x:c>
      <x:c r="R878" s="15" t="n">
        <x:v>46269.35666399306</x:v>
      </x:c>
      <x:c r="S878" s="4" t="str">
        <x:v>https://naver.github.io/searchad-apidoc/</x:v>
      </x:c>
      <x:c r="T878" s="4" t="str">
        <x:v>https://developers.naver.com/docs/serviceapi/search/blog/blog.md</x:v>
      </x:c>
      <x:c r="U878" s="4" t="str">
        <x:v>2026-08-05~2026-09-03</x:v>
      </x:c>
      <x:c r="V878" s="4" t="str"/>
    </x:row>
    <x:row r="879" ht="25" customHeight="1">
      <x:c r="A879" s="4" t="str">
        <x:v>K0875</x:v>
      </x:c>
      <x:c r="B879" s="4" t="str">
        <x:v>방송·연예</x:v>
      </x:c>
      <x:c r="C879" s="4" t="n">
        <x:v>75</x:v>
      </x:c>
      <x:c r="D879" s="4" t="str">
        <x:v>김종국학력</x:v>
      </x:c>
      <x:c r="E879" s="4" t="str">
        <x:v>세부 검색어</x:v>
      </x:c>
      <x:c r="F879" s="4" t="n">
        <x:v>10</x:v>
      </x:c>
      <x:c r="G879" s="4" t="n">
        <x:v>190</x:v>
      </x:c>
      <x:c r="H879" s="13" t="n">
        <x:v>10</x:v>
      </x:c>
      <x:c r="I879" s="13" t="n">
        <x:v>10</x:v>
      </x:c>
      <x:c r="J879" s="13" t="n">
        <x:v>190</x:v>
      </x:c>
      <x:c r="K879" s="13" t="n">
        <x:v>190</x:v>
      </x:c>
      <x:c r="L879" s="13" t="n">
        <x:f>H879+J879</x:f>
        <x:v>200</x:v>
      </x:c>
      <x:c r="M879" s="13" t="n">
        <x:f>I879+K879</x:f>
        <x:v>200</x:v>
      </x:c>
      <x:c r="N879" s="13" t="n">
        <x:v>481</x:v>
      </x:c>
      <x:c r="O879" s="13" t="n">
        <x:v>12</x:v>
      </x:c>
      <x:c r="P879" s="4" t="str">
        <x:v>수집결과 내 집계</x:v>
      </x:c>
      <x:c r="Q879" s="15" t="n">
        <x:v>46269.34803939815</x:v>
      </x:c>
      <x:c r="R879" s="15" t="n">
        <x:v>46269.35667204861</x:v>
      </x:c>
      <x:c r="S879" s="4" t="str">
        <x:v>https://naver.github.io/searchad-apidoc/</x:v>
      </x:c>
      <x:c r="T879" s="4" t="str">
        <x:v>https://developers.naver.com/docs/serviceapi/search/blog/blog.md</x:v>
      </x:c>
      <x:c r="U879" s="4" t="str">
        <x:v>2026-08-05~2026-09-03</x:v>
      </x:c>
      <x:c r="V879" s="4" t="str"/>
    </x:row>
    <x:row r="880" ht="25" customHeight="1">
      <x:c r="A880" s="4" t="str">
        <x:v>K0876</x:v>
      </x:c>
      <x:c r="B880" s="4" t="str">
        <x:v>방송·연예</x:v>
      </x:c>
      <x:c r="C880" s="4" t="n">
        <x:v>76</x:v>
      </x:c>
      <x:c r="D880" s="4" t="str">
        <x:v>이효리데뷔</x:v>
      </x:c>
      <x:c r="E880" s="4" t="str">
        <x:v>세부 검색어</x:v>
      </x:c>
      <x:c r="F880" s="4" t="n">
        <x:v>10</x:v>
      </x:c>
      <x:c r="G880" s="4" t="n">
        <x:v>190</x:v>
      </x:c>
      <x:c r="H880" s="13" t="n">
        <x:v>10</x:v>
      </x:c>
      <x:c r="I880" s="13" t="n">
        <x:v>10</x:v>
      </x:c>
      <x:c r="J880" s="13" t="n">
        <x:v>190</x:v>
      </x:c>
      <x:c r="K880" s="13" t="n">
        <x:v>190</x:v>
      </x:c>
      <x:c r="L880" s="13" t="n">
        <x:f>H880+J880</x:f>
        <x:v>200</x:v>
      </x:c>
      <x:c r="M880" s="13" t="n">
        <x:f>I880+K880</x:f>
        <x:v>200</x:v>
      </x:c>
      <x:c r="N880" s="13" t="n">
        <x:v>2699</x:v>
      </x:c>
      <x:c r="O880" s="13" t="n">
        <x:v>146</x:v>
      </x:c>
      <x:c r="P880" s="4" t="str">
        <x:v>수집결과 내 집계</x:v>
      </x:c>
      <x:c r="Q880" s="15" t="n">
        <x:v>46269.3481212037</x:v>
      </x:c>
      <x:c r="R880" s="15" t="n">
        <x:v>46269.356681909725</x:v>
      </x:c>
      <x:c r="S880" s="4" t="str">
        <x:v>https://naver.github.io/searchad-apidoc/</x:v>
      </x:c>
      <x:c r="T880" s="4" t="str">
        <x:v>https://developers.naver.com/docs/serviceapi/search/blog/blog.md</x:v>
      </x:c>
      <x:c r="U880" s="4" t="str">
        <x:v>2026-08-05~2026-09-03</x:v>
      </x:c>
      <x:c r="V880" s="4" t="str"/>
    </x:row>
    <x:row r="881" ht="25" customHeight="1">
      <x:c r="A881" s="4" t="str">
        <x:v>K0877</x:v>
      </x:c>
      <x:c r="B881" s="4" t="str">
        <x:v>방송·연예</x:v>
      </x:c>
      <x:c r="C881" s="4" t="n">
        <x:v>77</x:v>
      </x:c>
      <x:c r="D881" s="4" t="str">
        <x:v>현빈데뷔</x:v>
      </x:c>
      <x:c r="E881" s="4" t="str">
        <x:v>세부 검색어</x:v>
      </x:c>
      <x:c r="F881" s="4" t="n">
        <x:v>10</x:v>
      </x:c>
      <x:c r="G881" s="4" t="n">
        <x:v>180</x:v>
      </x:c>
      <x:c r="H881" s="13" t="n">
        <x:v>10</x:v>
      </x:c>
      <x:c r="I881" s="13" t="n">
        <x:v>10</x:v>
      </x:c>
      <x:c r="J881" s="13" t="n">
        <x:v>180</x:v>
      </x:c>
      <x:c r="K881" s="13" t="n">
        <x:v>180</x:v>
      </x:c>
      <x:c r="L881" s="13" t="n">
        <x:f>H881+J881</x:f>
        <x:v>190</x:v>
      </x:c>
      <x:c r="M881" s="13" t="n">
        <x:f>I881+K881</x:f>
        <x:v>190</x:v>
      </x:c>
      <x:c r="N881" s="13" t="n">
        <x:v>1252</x:v>
      </x:c>
      <x:c r="O881" s="13" t="n">
        <x:v>496</x:v>
      </x:c>
      <x:c r="P881" s="4" t="str">
        <x:v>수집결과 내 집계</x:v>
      </x:c>
      <x:c r="Q881" s="15" t="n">
        <x:v>46269.34806215278</x:v>
      </x:c>
      <x:c r="R881" s="15" t="n">
        <x:v>46269.3566996875</x:v>
      </x:c>
      <x:c r="S881" s="4" t="str">
        <x:v>https://naver.github.io/searchad-apidoc/</x:v>
      </x:c>
      <x:c r="T881" s="4" t="str">
        <x:v>https://developers.naver.com/docs/serviceapi/search/blog/blog.md</x:v>
      </x:c>
      <x:c r="U881" s="4" t="str">
        <x:v>2026-08-05~2026-09-03</x:v>
      </x:c>
      <x:c r="V881" s="4" t="str"/>
    </x:row>
    <x:row r="882" ht="25" customHeight="1">
      <x:c r="A882" s="4" t="str">
        <x:v>K0878</x:v>
      </x:c>
      <x:c r="B882" s="4" t="str">
        <x:v>방송·연예</x:v>
      </x:c>
      <x:c r="C882" s="4" t="n">
        <x:v>78</x:v>
      </x:c>
      <x:c r="D882" s="4" t="str">
        <x:v>이승기데뷔</x:v>
      </x:c>
      <x:c r="E882" s="4" t="str">
        <x:v>세부 검색어</x:v>
      </x:c>
      <x:c r="F882" s="4" t="n">
        <x:v>10</x:v>
      </x:c>
      <x:c r="G882" s="4" t="n">
        <x:v>170</x:v>
      </x:c>
      <x:c r="H882" s="13" t="n">
        <x:v>10</x:v>
      </x:c>
      <x:c r="I882" s="13" t="n">
        <x:v>10</x:v>
      </x:c>
      <x:c r="J882" s="13" t="n">
        <x:v>170</x:v>
      </x:c>
      <x:c r="K882" s="13" t="n">
        <x:v>170</x:v>
      </x:c>
      <x:c r="L882" s="13" t="n">
        <x:f>H882+J882</x:f>
        <x:v>180</x:v>
      </x:c>
      <x:c r="M882" s="13" t="n">
        <x:f>I882+K882</x:f>
        <x:v>180</x:v>
      </x:c>
      <x:c r="N882" s="13" t="n">
        <x:v>1747</x:v>
      </x:c>
      <x:c r="O882" s="13" t="n">
        <x:v>7</x:v>
      </x:c>
      <x:c r="P882" s="4" t="str">
        <x:v>수집결과 내 집계</x:v>
      </x:c>
      <x:c r="Q882" s="15" t="n">
        <x:v>46269.34814959491</x:v>
      </x:c>
      <x:c r="R882" s="15" t="n">
        <x:v>46269.3566778588</x:v>
      </x:c>
      <x:c r="S882" s="4" t="str">
        <x:v>https://naver.github.io/searchad-apidoc/</x:v>
      </x:c>
      <x:c r="T882" s="4" t="str">
        <x:v>https://developers.naver.com/docs/serviceapi/search/blog/blog.md</x:v>
      </x:c>
      <x:c r="U882" s="4" t="str">
        <x:v>2026-08-05~2026-09-03</x:v>
      </x:c>
      <x:c r="V882" s="4" t="str"/>
    </x:row>
    <x:row r="883" ht="25" customHeight="1">
      <x:c r="A883" s="4" t="str">
        <x:v>K0879</x:v>
      </x:c>
      <x:c r="B883" s="4" t="str">
        <x:v>방송·연예</x:v>
      </x:c>
      <x:c r="C883" s="4" t="n">
        <x:v>79</x:v>
      </x:c>
      <x:c r="D883" s="4" t="str">
        <x:v>연예인피부관리</x:v>
      </x:c>
      <x:c r="E883" s="4" t="str">
        <x:v>세부 검색어</x:v>
      </x:c>
      <x:c r="F883" s="4" t="n">
        <x:v>30</x:v>
      </x:c>
      <x:c r="G883" s="4" t="n">
        <x:v>140</x:v>
      </x:c>
      <x:c r="H883" s="13" t="n">
        <x:v>30</x:v>
      </x:c>
      <x:c r="I883" s="13" t="n">
        <x:v>30</x:v>
      </x:c>
      <x:c r="J883" s="13" t="n">
        <x:v>140</x:v>
      </x:c>
      <x:c r="K883" s="13" t="n">
        <x:v>140</x:v>
      </x:c>
      <x:c r="L883" s="13" t="n">
        <x:f>H883+J883</x:f>
        <x:v>170</x:v>
      </x:c>
      <x:c r="M883" s="13" t="n">
        <x:f>I883+K883</x:f>
        <x:v>170</x:v>
      </x:c>
      <x:c r="N883" s="13" t="n">
        <x:v>45478</x:v>
      </x:c>
      <x:c r="O883" s="13" t="n">
        <x:v>281</x:v>
      </x:c>
      <x:c r="P883" s="4" t="str">
        <x:v>수집결과 내 집계</x:v>
      </x:c>
      <x:c r="Q883" s="15" t="n">
        <x:v>46269.34457680555</x:v>
      </x:c>
      <x:c r="R883" s="15" t="n">
        <x:v>46269.356692800924</x:v>
      </x:c>
      <x:c r="S883" s="4" t="str">
        <x:v>https://naver.github.io/searchad-apidoc/</x:v>
      </x:c>
      <x:c r="T883" s="4" t="str">
        <x:v>https://developers.naver.com/docs/serviceapi/search/blog/blog.md</x:v>
      </x:c>
      <x:c r="U883" s="4" t="str">
        <x:v>2026-08-05~2026-09-03</x:v>
      </x:c>
      <x:c r="V883" s="4" t="str">
        <x:v>연예인 피부관리</x:v>
      </x:c>
    </x:row>
    <x:row r="884" ht="25" customHeight="1">
      <x:c r="A884" s="4" t="str">
        <x:v>K0880</x:v>
      </x:c>
      <x:c r="B884" s="4" t="str">
        <x:v>방송·연예</x:v>
      </x:c>
      <x:c r="C884" s="4" t="n">
        <x:v>80</x:v>
      </x:c>
      <x:c r="D884" s="4" t="str">
        <x:v>신동엽재산</x:v>
      </x:c>
      <x:c r="E884" s="4" t="str">
        <x:v>세부 검색어</x:v>
      </x:c>
      <x:c r="F884" s="4" t="n">
        <x:v>30</x:v>
      </x:c>
      <x:c r="G884" s="4" t="n">
        <x:v>140</x:v>
      </x:c>
      <x:c r="H884" s="13" t="n">
        <x:v>30</x:v>
      </x:c>
      <x:c r="I884" s="13" t="n">
        <x:v>30</x:v>
      </x:c>
      <x:c r="J884" s="13" t="n">
        <x:v>140</x:v>
      </x:c>
      <x:c r="K884" s="13" t="n">
        <x:v>140</x:v>
      </x:c>
      <x:c r="L884" s="13" t="n">
        <x:f>H884+J884</x:f>
        <x:v>170</x:v>
      </x:c>
      <x:c r="M884" s="13" t="n">
        <x:f>I884+K884</x:f>
        <x:v>170</x:v>
      </x:c>
      <x:c r="N884" s="13" t="n">
        <x:v>129</x:v>
      </x:c>
      <x:c r="O884" s="13" t="n">
        <x:v>3</x:v>
      </x:c>
      <x:c r="P884" s="4" t="str">
        <x:v>수집결과 내 집계</x:v>
      </x:c>
      <x:c r="Q884" s="15" t="n">
        <x:v>46269.34803050926</x:v>
      </x:c>
      <x:c r="R884" s="15" t="n">
        <x:v>46269.356686747684</x:v>
      </x:c>
      <x:c r="S884" s="4" t="str">
        <x:v>https://naver.github.io/searchad-apidoc/</x:v>
      </x:c>
      <x:c r="T884" s="4" t="str">
        <x:v>https://developers.naver.com/docs/serviceapi/search/blog/blog.md</x:v>
      </x:c>
      <x:c r="U884" s="4" t="str">
        <x:v>2026-08-05~2026-09-03</x:v>
      </x:c>
      <x:c r="V884" s="4" t="str"/>
    </x:row>
    <x:row r="885" ht="25" customHeight="1">
      <x:c r="A885" s="4" t="str">
        <x:v>K0881</x:v>
      </x:c>
      <x:c r="B885" s="4" t="str">
        <x:v>방송·연예</x:v>
      </x:c>
      <x:c r="C885" s="4" t="n">
        <x:v>81</x:v>
      </x:c>
      <x:c r="D885" s="4" t="str">
        <x:v>비식단</x:v>
      </x:c>
      <x:c r="E885" s="4" t="str">
        <x:v>세부 검색어</x:v>
      </x:c>
      <x:c r="F885" s="4" t="n">
        <x:v>30</x:v>
      </x:c>
      <x:c r="G885" s="4" t="n">
        <x:v>130</x:v>
      </x:c>
      <x:c r="H885" s="13" t="n">
        <x:v>30</x:v>
      </x:c>
      <x:c r="I885" s="13" t="n">
        <x:v>30</x:v>
      </x:c>
      <x:c r="J885" s="13" t="n">
        <x:v>130</x:v>
      </x:c>
      <x:c r="K885" s="13" t="n">
        <x:v>130</x:v>
      </x:c>
      <x:c r="L885" s="13" t="n">
        <x:f>H885+J885</x:f>
        <x:v>160</x:v>
      </x:c>
      <x:c r="M885" s="13" t="n">
        <x:f>I885+K885</x:f>
        <x:v>160</x:v>
      </x:c>
      <x:c r="N885" s="13" t="n">
        <x:v>19</x:v>
      </x:c>
      <x:c r="O885" s="13" t="n">
        <x:v>1</x:v>
      </x:c>
      <x:c r="P885" s="4" t="str">
        <x:v>수집결과 내 집계</x:v>
      </x:c>
      <x:c r="Q885" s="15" t="n">
        <x:v>46269.34677297454</x:v>
      </x:c>
      <x:c r="R885" s="15" t="n">
        <x:v>46269.35669049768</x:v>
      </x:c>
      <x:c r="S885" s="4" t="str">
        <x:v>https://naver.github.io/searchad-apidoc/</x:v>
      </x:c>
      <x:c r="T885" s="4" t="str">
        <x:v>https://developers.naver.com/docs/serviceapi/search/blog/blog.md</x:v>
      </x:c>
      <x:c r="U885" s="4" t="str">
        <x:v>2026-08-05~2026-09-03</x:v>
      </x:c>
      <x:c r="V885" s="4" t="str"/>
    </x:row>
    <x:row r="886" ht="25" customHeight="1">
      <x:c r="A886" s="4" t="str">
        <x:v>K0882</x:v>
      </x:c>
      <x:c r="B886" s="4" t="str">
        <x:v>방송·연예</x:v>
      </x:c>
      <x:c r="C886" s="4" t="n">
        <x:v>82</x:v>
      </x:c>
      <x:c r="D886" s="4" t="str">
        <x:v>김종국데뷔</x:v>
      </x:c>
      <x:c r="E886" s="4" t="str">
        <x:v>세부 검색어</x:v>
      </x:c>
      <x:c r="F886" s="4" t="n">
        <x:v>10</x:v>
      </x:c>
      <x:c r="G886" s="4" t="n">
        <x:v>150</x:v>
      </x:c>
      <x:c r="H886" s="13" t="n">
        <x:v>10</x:v>
      </x:c>
      <x:c r="I886" s="13" t="n">
        <x:v>10</x:v>
      </x:c>
      <x:c r="J886" s="13" t="n">
        <x:v>150</x:v>
      </x:c>
      <x:c r="K886" s="13" t="n">
        <x:v>150</x:v>
      </x:c>
      <x:c r="L886" s="13" t="n">
        <x:f>H886+J886</x:f>
        <x:v>160</x:v>
      </x:c>
      <x:c r="M886" s="13" t="n">
        <x:f>I886+K886</x:f>
        <x:v>160</x:v>
      </x:c>
      <x:c r="N886" s="13" t="n">
        <x:v>1470</x:v>
      </x:c>
      <x:c r="O886" s="13" t="n">
        <x:v>41</x:v>
      </x:c>
      <x:c r="P886" s="4" t="str">
        <x:v>수집결과 내 집계</x:v>
      </x:c>
      <x:c r="Q886" s="15" t="n">
        <x:v>46269.34803939815</x:v>
      </x:c>
      <x:c r="R886" s="15" t="n">
        <x:v>46269.356695532406</x:v>
      </x:c>
      <x:c r="S886" s="4" t="str">
        <x:v>https://naver.github.io/searchad-apidoc/</x:v>
      </x:c>
      <x:c r="T886" s="4" t="str">
        <x:v>https://developers.naver.com/docs/serviceapi/search/blog/blog.md</x:v>
      </x:c>
      <x:c r="U886" s="4" t="str">
        <x:v>2026-08-05~2026-09-03</x:v>
      </x:c>
      <x:c r="V886" s="4" t="str"/>
    </x:row>
    <x:row r="887" ht="25" customHeight="1">
      <x:c r="A887" s="4" t="str">
        <x:v>K0883</x:v>
      </x:c>
      <x:c r="B887" s="4" t="str">
        <x:v>방송·연예</x:v>
      </x:c>
      <x:c r="C887" s="4" t="n">
        <x:v>83</x:v>
      </x:c>
      <x:c r="D887" s="4" t="str">
        <x:v>최화정다이어트</x:v>
      </x:c>
      <x:c r="E887" s="4" t="str">
        <x:v>세부 검색어</x:v>
      </x:c>
      <x:c r="F887" s="4" t="n">
        <x:v>30</x:v>
      </x:c>
      <x:c r="G887" s="4" t="n">
        <x:v>120</x:v>
      </x:c>
      <x:c r="H887" s="13" t="n">
        <x:v>30</x:v>
      </x:c>
      <x:c r="I887" s="13" t="n">
        <x:v>30</x:v>
      </x:c>
      <x:c r="J887" s="13" t="n">
        <x:v>120</x:v>
      </x:c>
      <x:c r="K887" s="13" t="n">
        <x:v>120</x:v>
      </x:c>
      <x:c r="L887" s="13" t="n">
        <x:f>H887+J887</x:f>
        <x:v>150</x:v>
      </x:c>
      <x:c r="M887" s="13" t="n">
        <x:f>I887+K887</x:f>
        <x:v>150</x:v>
      </x:c>
      <x:c r="N887" s="13" t="n">
        <x:v>3268</x:v>
      </x:c>
      <x:c r="O887" s="13" t="n">
        <x:v>84</x:v>
      </x:c>
      <x:c r="P887" s="4" t="str">
        <x:v>수집결과 내 집계</x:v>
      </x:c>
      <x:c r="Q887" s="15" t="n">
        <x:v>46269.34675519676</x:v>
      </x:c>
      <x:c r="R887" s="15" t="n">
        <x:v>46269.35669796296</x:v>
      </x:c>
      <x:c r="S887" s="4" t="str">
        <x:v>https://naver.github.io/searchad-apidoc/</x:v>
      </x:c>
      <x:c r="T887" s="4" t="str">
        <x:v>https://developers.naver.com/docs/serviceapi/search/blog/blog.md</x:v>
      </x:c>
      <x:c r="U887" s="4" t="str">
        <x:v>2026-08-05~2026-09-03</x:v>
      </x:c>
      <x:c r="V887" s="4" t="str"/>
    </x:row>
    <x:row r="888" ht="25" customHeight="1">
      <x:c r="A888" s="4" t="str">
        <x:v>K0884</x:v>
      </x:c>
      <x:c r="B888" s="4" t="str">
        <x:v>방송·연예</x:v>
      </x:c>
      <x:c r="C888" s="4" t="n">
        <x:v>84</x:v>
      </x:c>
      <x:c r="D888" s="4" t="str">
        <x:v>전지현데뷔</x:v>
      </x:c>
      <x:c r="E888" s="4" t="str">
        <x:v>세부 검색어</x:v>
      </x:c>
      <x:c r="F888" s="4" t="n">
        <x:v>10</x:v>
      </x:c>
      <x:c r="G888" s="4" t="n">
        <x:v>140</x:v>
      </x:c>
      <x:c r="H888" s="13" t="n">
        <x:v>10</x:v>
      </x:c>
      <x:c r="I888" s="13" t="n">
        <x:v>10</x:v>
      </x:c>
      <x:c r="J888" s="13" t="n">
        <x:v>140</x:v>
      </x:c>
      <x:c r="K888" s="13" t="n">
        <x:v>140</x:v>
      </x:c>
      <x:c r="L888" s="13" t="n">
        <x:f>H888+J888</x:f>
        <x:v>150</x:v>
      </x:c>
      <x:c r="M888" s="13" t="n">
        <x:f>I888+K888</x:f>
        <x:v>150</x:v>
      </x:c>
      <x:c r="N888" s="13" t="n">
        <x:v>1443</x:v>
      </x:c>
      <x:c r="O888" s="13" t="n">
        <x:v>56</x:v>
      </x:c>
      <x:c r="P888" s="4" t="str">
        <x:v>수집결과 내 집계</x:v>
      </x:c>
      <x:c r="Q888" s="15" t="n">
        <x:v>46269.348053333335</x:v>
      </x:c>
      <x:c r="R888" s="15" t="n">
        <x:v>46269.35670023148</x:v>
      </x:c>
      <x:c r="S888" s="4" t="str">
        <x:v>https://naver.github.io/searchad-apidoc/</x:v>
      </x:c>
      <x:c r="T888" s="4" t="str">
        <x:v>https://developers.naver.com/docs/serviceapi/search/blog/blog.md</x:v>
      </x:c>
      <x:c r="U888" s="4" t="str">
        <x:v>2026-08-05~2026-09-03</x:v>
      </x:c>
      <x:c r="V888" s="4" t="str"/>
    </x:row>
    <x:row r="889" ht="25" customHeight="1">
      <x:c r="A889" s="4" t="str">
        <x:v>K0885</x:v>
      </x:c>
      <x:c r="B889" s="4" t="str">
        <x:v>방송·연예</x:v>
      </x:c>
      <x:c r="C889" s="4" t="n">
        <x:v>85</x:v>
      </x:c>
      <x:c r="D889" s="4" t="str">
        <x:v>장도연데뷔</x:v>
      </x:c>
      <x:c r="E889" s="4" t="str">
        <x:v>세부 검색어</x:v>
      </x:c>
      <x:c r="F889" s="4" t="n">
        <x:v>20</x:v>
      </x:c>
      <x:c r="G889" s="4" t="n">
        <x:v>130</x:v>
      </x:c>
      <x:c r="H889" s="13" t="n">
        <x:v>20</x:v>
      </x:c>
      <x:c r="I889" s="13" t="n">
        <x:v>20</x:v>
      </x:c>
      <x:c r="J889" s="13" t="n">
        <x:v>130</x:v>
      </x:c>
      <x:c r="K889" s="13" t="n">
        <x:v>130</x:v>
      </x:c>
      <x:c r="L889" s="13" t="n">
        <x:f>H889+J889</x:f>
        <x:v>150</x:v>
      </x:c>
      <x:c r="M889" s="13" t="n">
        <x:f>I889+K889</x:f>
        <x:v>150</x:v>
      </x:c>
      <x:c r="N889" s="13" t="n">
        <x:v>336</x:v>
      </x:c>
      <x:c r="O889" s="13" t="n">
        <x:v>33</x:v>
      </x:c>
      <x:c r="P889" s="4" t="str">
        <x:v>수집결과 내 집계</x:v>
      </x:c>
      <x:c r="Q889" s="15" t="n">
        <x:v>46269.34809778935</x:v>
      </x:c>
      <x:c r="R889" s="15" t="n">
        <x:v>46269.35670247685</x:v>
      </x:c>
      <x:c r="S889" s="4" t="str">
        <x:v>https://naver.github.io/searchad-apidoc/</x:v>
      </x:c>
      <x:c r="T889" s="4" t="str">
        <x:v>https://developers.naver.com/docs/serviceapi/search/blog/blog.md</x:v>
      </x:c>
      <x:c r="U889" s="4" t="str">
        <x:v>2026-08-05~2026-09-03</x:v>
      </x:c>
      <x:c r="V889" s="4" t="str"/>
    </x:row>
    <x:row r="890" ht="25" customHeight="1">
      <x:c r="A890" s="4" t="str">
        <x:v>K0886</x:v>
      </x:c>
      <x:c r="B890" s="4" t="str">
        <x:v>방송·연예</x:v>
      </x:c>
      <x:c r="C890" s="4" t="n">
        <x:v>86</x:v>
      </x:c>
      <x:c r="D890" s="4" t="str">
        <x:v>김혜수재산</x:v>
      </x:c>
      <x:c r="E890" s="4" t="str">
        <x:v>세부 검색어</x:v>
      </x:c>
      <x:c r="F890" s="4" t="n">
        <x:v>20</x:v>
      </x:c>
      <x:c r="G890" s="4" t="n">
        <x:v>120</x:v>
      </x:c>
      <x:c r="H890" s="13" t="n">
        <x:v>20</x:v>
      </x:c>
      <x:c r="I890" s="13" t="n">
        <x:v>20</x:v>
      </x:c>
      <x:c r="J890" s="13" t="n">
        <x:v>120</x:v>
      </x:c>
      <x:c r="K890" s="13" t="n">
        <x:v>120</x:v>
      </x:c>
      <x:c r="L890" s="13" t="n">
        <x:f>H890+J890</x:f>
        <x:v>140</x:v>
      </x:c>
      <x:c r="M890" s="13" t="n">
        <x:f>I890+K890</x:f>
        <x:v>140</x:v>
      </x:c>
      <x:c r="N890" s="13" t="n">
        <x:v>109</x:v>
      </x:c>
      <x:c r="O890" s="13" t="n">
        <x:v>11</x:v>
      </x:c>
      <x:c r="P890" s="4" t="str">
        <x:v>수집결과 내 집계</x:v>
      </x:c>
      <x:c r="Q890" s="15" t="n">
        <x:v>46269.34804429398</x:v>
      </x:c>
      <x:c r="R890" s="15" t="n">
        <x:v>46269.356705115744</x:v>
      </x:c>
      <x:c r="S890" s="4" t="str">
        <x:v>https://naver.github.io/searchad-apidoc/</x:v>
      </x:c>
      <x:c r="T890" s="4" t="str">
        <x:v>https://developers.naver.com/docs/serviceapi/search/blog/blog.md</x:v>
      </x:c>
      <x:c r="U890" s="4" t="str">
        <x:v>2026-08-05~2026-09-03</x:v>
      </x:c>
      <x:c r="V890" s="4" t="str"/>
    </x:row>
    <x:row r="891" ht="25" customHeight="1">
      <x:c r="A891" s="4" t="str">
        <x:v>K0887</x:v>
      </x:c>
      <x:c r="B891" s="4" t="str">
        <x:v>방송·연예</x:v>
      </x:c>
      <x:c r="C891" s="4" t="n">
        <x:v>87</x:v>
      </x:c>
      <x:c r="D891" s="4" t="str">
        <x:v>전지현운동</x:v>
      </x:c>
      <x:c r="E891" s="4" t="str">
        <x:v>세부 검색어</x:v>
      </x:c>
      <x:c r="F891" s="4" t="n">
        <x:v>20</x:v>
      </x:c>
      <x:c r="G891" s="4" t="n">
        <x:v>120</x:v>
      </x:c>
      <x:c r="H891" s="13" t="n">
        <x:v>20</x:v>
      </x:c>
      <x:c r="I891" s="13" t="n">
        <x:v>20</x:v>
      </x:c>
      <x:c r="J891" s="13" t="n">
        <x:v>120</x:v>
      </x:c>
      <x:c r="K891" s="13" t="n">
        <x:v>120</x:v>
      </x:c>
      <x:c r="L891" s="13" t="n">
        <x:f>H891+J891</x:f>
        <x:v>140</x:v>
      </x:c>
      <x:c r="M891" s="13" t="n">
        <x:f>I891+K891</x:f>
        <x:v>140</x:v>
      </x:c>
      <x:c r="N891" s="13" t="n">
        <x:v>1882</x:v>
      </x:c>
      <x:c r="O891" s="13" t="n">
        <x:v>34</x:v>
      </x:c>
      <x:c r="P891" s="4" t="str">
        <x:v>수집결과 내 집계</x:v>
      </x:c>
      <x:c r="Q891" s="15" t="n">
        <x:v>46269.34678960648</x:v>
      </x:c>
      <x:c r="R891" s="15" t="n">
        <x:v>46269.35670512731</x:v>
      </x:c>
      <x:c r="S891" s="4" t="str">
        <x:v>https://naver.github.io/searchad-apidoc/</x:v>
      </x:c>
      <x:c r="T891" s="4" t="str">
        <x:v>https://developers.naver.com/docs/serviceapi/search/blog/blog.md</x:v>
      </x:c>
      <x:c r="U891" s="4" t="str">
        <x:v>2026-08-05~2026-09-03</x:v>
      </x:c>
      <x:c r="V891" s="4" t="str"/>
    </x:row>
    <x:row r="892" ht="25" customHeight="1">
      <x:c r="A892" s="4" t="str">
        <x:v>K0888</x:v>
      </x:c>
      <x:c r="B892" s="4" t="str">
        <x:v>방송·연예</x:v>
      </x:c>
      <x:c r="C892" s="4" t="n">
        <x:v>88</x:v>
      </x:c>
      <x:c r="D892" s="4" t="str">
        <x:v>신동엽데뷔</x:v>
      </x:c>
      <x:c r="E892" s="4" t="str">
        <x:v>세부 검색어</x:v>
      </x:c>
      <x:c r="F892" s="4" t="n">
        <x:v>10</x:v>
      </x:c>
      <x:c r="G892" s="4" t="n">
        <x:v>130</x:v>
      </x:c>
      <x:c r="H892" s="13" t="n">
        <x:v>10</x:v>
      </x:c>
      <x:c r="I892" s="13" t="n">
        <x:v>10</x:v>
      </x:c>
      <x:c r="J892" s="13" t="n">
        <x:v>130</x:v>
      </x:c>
      <x:c r="K892" s="13" t="n">
        <x:v>130</x:v>
      </x:c>
      <x:c r="L892" s="13" t="n">
        <x:f>H892+J892</x:f>
        <x:v>140</x:v>
      </x:c>
      <x:c r="M892" s="13" t="n">
        <x:f>I892+K892</x:f>
        <x:v>140</x:v>
      </x:c>
      <x:c r="N892" s="13" t="n">
        <x:v>782</x:v>
      </x:c>
      <x:c r="O892" s="13" t="n">
        <x:v>41</x:v>
      </x:c>
      <x:c r="P892" s="4" t="str">
        <x:v>수집결과 내 집계</x:v>
      </x:c>
      <x:c r="Q892" s="15" t="n">
        <x:v>46269.34802630787</x:v>
      </x:c>
      <x:c r="R892" s="15" t="n">
        <x:v>46269.356707175924</x:v>
      </x:c>
      <x:c r="S892" s="4" t="str">
        <x:v>https://naver.github.io/searchad-apidoc/</x:v>
      </x:c>
      <x:c r="T892" s="4" t="str">
        <x:v>https://developers.naver.com/docs/serviceapi/search/blog/blog.md</x:v>
      </x:c>
      <x:c r="U892" s="4" t="str">
        <x:v>2026-08-05~2026-09-03</x:v>
      </x:c>
      <x:c r="V892" s="4" t="str"/>
    </x:row>
    <x:row r="893" ht="25" customHeight="1">
      <x:c r="A893" s="4" t="str">
        <x:v>K0889</x:v>
      </x:c>
      <x:c r="B893" s="4" t="str">
        <x:v>방송·연예</x:v>
      </x:c>
      <x:c r="C893" s="4" t="n">
        <x:v>89</x:v>
      </x:c>
      <x:c r="D893" s="4" t="str">
        <x:v>이병헌데뷔</x:v>
      </x:c>
      <x:c r="E893" s="4" t="str">
        <x:v>세부 검색어</x:v>
      </x:c>
      <x:c r="F893" s="4" t="n">
        <x:v>20</x:v>
      </x:c>
      <x:c r="G893" s="4" t="n">
        <x:v>120</x:v>
      </x:c>
      <x:c r="H893" s="13" t="n">
        <x:v>20</x:v>
      </x:c>
      <x:c r="I893" s="13" t="n">
        <x:v>20</x:v>
      </x:c>
      <x:c r="J893" s="13" t="n">
        <x:v>120</x:v>
      </x:c>
      <x:c r="K893" s="13" t="n">
        <x:v>120</x:v>
      </x:c>
      <x:c r="L893" s="13" t="n">
        <x:f>H893+J893</x:f>
        <x:v>140</x:v>
      </x:c>
      <x:c r="M893" s="13" t="n">
        <x:f>I893+K893</x:f>
        <x:v>140</x:v>
      </x:c>
      <x:c r="N893" s="13" t="n">
        <x:v>1008</x:v>
      </x:c>
      <x:c r="O893" s="13" t="n">
        <x:v>57</x:v>
      </x:c>
      <x:c r="P893" s="4" t="str">
        <x:v>수집결과 내 집계</x:v>
      </x:c>
      <x:c r="Q893" s="15" t="n">
        <x:v>46269.348079560186</x:v>
      </x:c>
      <x:c r="R893" s="15" t="n">
        <x:v>46269.356709872685</x:v>
      </x:c>
      <x:c r="S893" s="4" t="str">
        <x:v>https://naver.github.io/searchad-apidoc/</x:v>
      </x:c>
      <x:c r="T893" s="4" t="str">
        <x:v>https://developers.naver.com/docs/serviceapi/search/blog/blog.md</x:v>
      </x:c>
      <x:c r="U893" s="4" t="str">
        <x:v>2026-08-05~2026-09-03</x:v>
      </x:c>
      <x:c r="V893" s="4" t="str"/>
    </x:row>
    <x:row r="894" ht="25" customHeight="1">
      <x:c r="A894" s="4" t="str">
        <x:v>K0890</x:v>
      </x:c>
      <x:c r="B894" s="4" t="str">
        <x:v>방송·연예</x:v>
      </x:c>
      <x:c r="C894" s="4" t="n">
        <x:v>90</x:v>
      </x:c>
      <x:c r="D894" s="4" t="str">
        <x:v>기안84학력</x:v>
      </x:c>
      <x:c r="E894" s="4" t="str">
        <x:v>세부 검색어</x:v>
      </x:c>
      <x:c r="F894" s="4" t="str">
        <x:v>&lt; 10</x:v>
      </x:c>
      <x:c r="G894" s="4" t="n">
        <x:v>140</x:v>
      </x:c>
      <x:c r="H894" s="13" t="n">
        <x:v>0</x:v>
      </x:c>
      <x:c r="I894" s="13" t="n">
        <x:v>9</x:v>
      </x:c>
      <x:c r="J894" s="13" t="n">
        <x:v>140</x:v>
      </x:c>
      <x:c r="K894" s="13" t="n">
        <x:v>140</x:v>
      </x:c>
      <x:c r="L894" s="13" t="n">
        <x:f>H894+J894</x:f>
        <x:v>140</x:v>
      </x:c>
      <x:c r="M894" s="13" t="n">
        <x:f>I894+K894</x:f>
        <x:v>149</x:v>
      </x:c>
      <x:c r="N894" s="13" t="n">
        <x:v>409</x:v>
      </x:c>
      <x:c r="O894" s="13" t="n">
        <x:v>59</x:v>
      </x:c>
      <x:c r="P894" s="4" t="str">
        <x:v>수집결과 내 집계</x:v>
      </x:c>
      <x:c r="Q894" s="15" t="n">
        <x:v>46269.34810202546</x:v>
      </x:c>
      <x:c r="R894" s="15" t="n">
        <x:v>46269.35671</x:v>
      </x:c>
      <x:c r="S894" s="4" t="str">
        <x:v>https://naver.github.io/searchad-apidoc/</x:v>
      </x:c>
      <x:c r="T894" s="4" t="str">
        <x:v>https://developers.naver.com/docs/serviceapi/search/blog/blog.md</x:v>
      </x:c>
      <x:c r="U894" s="4" t="str">
        <x:v>2026-08-05~2026-09-03</x:v>
      </x:c>
      <x:c r="V894" s="4" t="str"/>
    </x:row>
    <x:row r="895" ht="25" customHeight="1">
      <x:c r="A895" s="4" t="str">
        <x:v>K0891</x:v>
      </x:c>
      <x:c r="B895" s="4" t="str">
        <x:v>방송·연예</x:v>
      </x:c>
      <x:c r="C895" s="4" t="n">
        <x:v>91</x:v>
      </x:c>
      <x:c r="D895" s="4" t="str">
        <x:v>엄정화재산</x:v>
      </x:c>
      <x:c r="E895" s="4" t="str">
        <x:v>세부 검색어</x:v>
      </x:c>
      <x:c r="F895" s="4" t="str">
        <x:v>&lt; 10</x:v>
      </x:c>
      <x:c r="G895" s="4" t="n">
        <x:v>140</x:v>
      </x:c>
      <x:c r="H895" s="13" t="n">
        <x:v>0</x:v>
      </x:c>
      <x:c r="I895" s="13" t="n">
        <x:v>9</x:v>
      </x:c>
      <x:c r="J895" s="13" t="n">
        <x:v>140</x:v>
      </x:c>
      <x:c r="K895" s="13" t="n">
        <x:v>140</x:v>
      </x:c>
      <x:c r="L895" s="13" t="n">
        <x:f>H895+J895</x:f>
        <x:v>140</x:v>
      </x:c>
      <x:c r="M895" s="13" t="n">
        <x:f>I895+K895</x:f>
        <x:v>149</x:v>
      </x:c>
      <x:c r="N895" s="13" t="n">
        <x:v>59</x:v>
      </x:c>
      <x:c r="O895" s="13" t="n">
        <x:v>2</x:v>
      </x:c>
      <x:c r="P895" s="4" t="str">
        <x:v>수집결과 내 집계</x:v>
      </x:c>
      <x:c r="Q895" s="15" t="n">
        <x:v>46269.3481212037</x:v>
      </x:c>
      <x:c r="R895" s="15" t="n">
        <x:v>46269.35671115741</x:v>
      </x:c>
      <x:c r="S895" s="4" t="str">
        <x:v>https://naver.github.io/searchad-apidoc/</x:v>
      </x:c>
      <x:c r="T895" s="4" t="str">
        <x:v>https://developers.naver.com/docs/serviceapi/search/blog/blog.md</x:v>
      </x:c>
      <x:c r="U895" s="4" t="str">
        <x:v>2026-08-05~2026-09-03</x:v>
      </x:c>
      <x:c r="V895" s="4" t="str"/>
    </x:row>
    <x:row r="896" ht="25" customHeight="1">
      <x:c r="A896" s="4" t="str">
        <x:v>K0892</x:v>
      </x:c>
      <x:c r="B896" s="4" t="str">
        <x:v>방송·연예</x:v>
      </x:c>
      <x:c r="C896" s="4" t="n">
        <x:v>92</x:v>
      </x:c>
      <x:c r="D896" s="4" t="str">
        <x:v>수지데뷔</x:v>
      </x:c>
      <x:c r="E896" s="4" t="str">
        <x:v>세부 검색어</x:v>
      </x:c>
      <x:c r="F896" s="4" t="n">
        <x:v>20</x:v>
      </x:c>
      <x:c r="G896" s="4" t="n">
        <x:v>120</x:v>
      </x:c>
      <x:c r="H896" s="13" t="n">
        <x:v>20</x:v>
      </x:c>
      <x:c r="I896" s="13" t="n">
        <x:v>20</x:v>
      </x:c>
      <x:c r="J896" s="13" t="n">
        <x:v>120</x:v>
      </x:c>
      <x:c r="K896" s="13" t="n">
        <x:v>120</x:v>
      </x:c>
      <x:c r="L896" s="13" t="n">
        <x:f>H896+J896</x:f>
        <x:v>140</x:v>
      </x:c>
      <x:c r="M896" s="13" t="n">
        <x:f>I896+K896</x:f>
        <x:v>140</x:v>
      </x:c>
      <x:c r="N896" s="13" t="n">
        <x:v>2841</x:v>
      </x:c>
      <x:c r="O896" s="13" t="n">
        <x:v>130</x:v>
      </x:c>
      <x:c r="P896" s="4" t="str">
        <x:v>수집결과 내 집계</x:v>
      </x:c>
      <x:c r="Q896" s="15" t="n">
        <x:v>46269.348131412036</x:v>
      </x:c>
      <x:c r="R896" s="15" t="n">
        <x:v>46269.35672231481</x:v>
      </x:c>
      <x:c r="S896" s="4" t="str">
        <x:v>https://naver.github.io/searchad-apidoc/</x:v>
      </x:c>
      <x:c r="T896" s="4" t="str">
        <x:v>https://developers.naver.com/docs/serviceapi/search/blog/blog.md</x:v>
      </x:c>
      <x:c r="U896" s="4" t="str">
        <x:v>2026-08-05~2026-09-03</x:v>
      </x:c>
      <x:c r="V896" s="4" t="str"/>
    </x:row>
    <x:row r="897" ht="25" customHeight="1">
      <x:c r="A897" s="4" t="str">
        <x:v>K0893</x:v>
      </x:c>
      <x:c r="B897" s="4" t="str">
        <x:v>방송·연예</x:v>
      </x:c>
      <x:c r="C897" s="4" t="n">
        <x:v>93</x:v>
      </x:c>
      <x:c r="D897" s="4" t="str">
        <x:v>조인성데뷔</x:v>
      </x:c>
      <x:c r="E897" s="4" t="str">
        <x:v>세부 검색어</x:v>
      </x:c>
      <x:c r="F897" s="4" t="str">
        <x:v>&lt; 10</x:v>
      </x:c>
      <x:c r="G897" s="4" t="n">
        <x:v>140</x:v>
      </x:c>
      <x:c r="H897" s="13" t="n">
        <x:v>0</x:v>
      </x:c>
      <x:c r="I897" s="13" t="n">
        <x:v>9</x:v>
      </x:c>
      <x:c r="J897" s="13" t="n">
        <x:v>140</x:v>
      </x:c>
      <x:c r="K897" s="13" t="n">
        <x:v>140</x:v>
      </x:c>
      <x:c r="L897" s="13" t="n">
        <x:f>H897+J897</x:f>
        <x:v>140</x:v>
      </x:c>
      <x:c r="M897" s="13" t="n">
        <x:f>I897+K897</x:f>
        <x:v>149</x:v>
      </x:c>
      <x:c r="N897" s="13" t="n">
        <x:v>578</x:v>
      </x:c>
      <x:c r="O897" s="13" t="n">
        <x:v>25</x:v>
      </x:c>
      <x:c r="P897" s="4" t="str">
        <x:v>수집결과 내 집계</x:v>
      </x:c>
      <x:c r="Q897" s="15" t="n">
        <x:v>46269.34814109954</x:v>
      </x:c>
      <x:c r="R897" s="15" t="n">
        <x:v>46269.35671475694</x:v>
      </x:c>
      <x:c r="S897" s="4" t="str">
        <x:v>https://naver.github.io/searchad-apidoc/</x:v>
      </x:c>
      <x:c r="T897" s="4" t="str">
        <x:v>https://developers.naver.com/docs/serviceapi/search/blog/blog.md</x:v>
      </x:c>
      <x:c r="U897" s="4" t="str">
        <x:v>2026-08-05~2026-09-03</x:v>
      </x:c>
      <x:c r="V897" s="4" t="str"/>
    </x:row>
    <x:row r="898" ht="25" customHeight="1">
      <x:c r="A898" s="4" t="str">
        <x:v>K0894</x:v>
      </x:c>
      <x:c r="B898" s="4" t="str">
        <x:v>방송·연예</x:v>
      </x:c>
      <x:c r="C898" s="4" t="n">
        <x:v>94</x:v>
      </x:c>
      <x:c r="D898" s="4" t="str">
        <x:v>이효리서울집</x:v>
      </x:c>
      <x:c r="E898" s="4" t="str">
        <x:v>세부 검색어</x:v>
      </x:c>
      <x:c r="F898" s="4" t="n">
        <x:v>20</x:v>
      </x:c>
      <x:c r="G898" s="4" t="n">
        <x:v>110</x:v>
      </x:c>
      <x:c r="H898" s="13" t="n">
        <x:v>20</x:v>
      </x:c>
      <x:c r="I898" s="13" t="n">
        <x:v>20</x:v>
      </x:c>
      <x:c r="J898" s="13" t="n">
        <x:v>110</x:v>
      </x:c>
      <x:c r="K898" s="13" t="n">
        <x:v>110</x:v>
      </x:c>
      <x:c r="L898" s="13" t="n">
        <x:f>H898+J898</x:f>
        <x:v>130</x:v>
      </x:c>
      <x:c r="M898" s="13" t="n">
        <x:f>I898+K898</x:f>
        <x:v>130</x:v>
      </x:c>
      <x:c r="N898" s="13" t="n">
        <x:v>30</x:v>
      </x:c>
      <x:c r="O898" s="13" t="n">
        <x:v>1</x:v>
      </x:c>
      <x:c r="P898" s="4" t="str">
        <x:v>수집결과 내 집계</x:v>
      </x:c>
      <x:c r="Q898" s="15" t="n">
        <x:v>46269.346742291666</x:v>
      </x:c>
      <x:c r="R898" s="15" t="n">
        <x:v>46269.356714884256</x:v>
      </x:c>
      <x:c r="S898" s="4" t="str">
        <x:v>https://naver.github.io/searchad-apidoc/</x:v>
      </x:c>
      <x:c r="T898" s="4" t="str">
        <x:v>https://developers.naver.com/docs/serviceapi/search/blog/blog.md</x:v>
      </x:c>
      <x:c r="U898" s="4" t="str">
        <x:v>2026-08-05~2026-09-03</x:v>
      </x:c>
      <x:c r="V898" s="4" t="str"/>
    </x:row>
    <x:row r="899" ht="25" customHeight="1">
      <x:c r="A899" s="4" t="str">
        <x:v>K0895</x:v>
      </x:c>
      <x:c r="B899" s="4" t="str">
        <x:v>방송·연예</x:v>
      </x:c>
      <x:c r="C899" s="4" t="n">
        <x:v>95</x:v>
      </x:c>
      <x:c r="D899" s="4" t="str">
        <x:v>강호동데뷔</x:v>
      </x:c>
      <x:c r="E899" s="4" t="str">
        <x:v>세부 검색어</x:v>
      </x:c>
      <x:c r="F899" s="4" t="n">
        <x:v>20</x:v>
      </x:c>
      <x:c r="G899" s="4" t="n">
        <x:v>110</x:v>
      </x:c>
      <x:c r="H899" s="13" t="n">
        <x:v>20</x:v>
      </x:c>
      <x:c r="I899" s="13" t="n">
        <x:v>20</x:v>
      </x:c>
      <x:c r="J899" s="13" t="n">
        <x:v>110</x:v>
      </x:c>
      <x:c r="K899" s="13" t="n">
        <x:v>110</x:v>
      </x:c>
      <x:c r="L899" s="13" t="n">
        <x:f>H899+J899</x:f>
        <x:v>130</x:v>
      </x:c>
      <x:c r="M899" s="13" t="n">
        <x:f>I899+K899</x:f>
        <x:v>130</x:v>
      </x:c>
      <x:c r="N899" s="13" t="n">
        <x:v>607</x:v>
      </x:c>
      <x:c r="O899" s="13" t="n">
        <x:v>8</x:v>
      </x:c>
      <x:c r="P899" s="4" t="str">
        <x:v>수집결과 내 집계</x:v>
      </x:c>
      <x:c r="Q899" s="15" t="n">
        <x:v>46269.34802630787</x:v>
      </x:c>
      <x:c r="R899" s="15" t="n">
        <x:v>46269.35672229167</x:v>
      </x:c>
      <x:c r="S899" s="4" t="str">
        <x:v>https://naver.github.io/searchad-apidoc/</x:v>
      </x:c>
      <x:c r="T899" s="4" t="str">
        <x:v>https://developers.naver.com/docs/serviceapi/search/blog/blog.md</x:v>
      </x:c>
      <x:c r="U899" s="4" t="str">
        <x:v>2026-08-05~2026-09-03</x:v>
      </x:c>
      <x:c r="V899" s="4" t="str"/>
    </x:row>
    <x:row r="900" ht="25" customHeight="1">
      <x:c r="A900" s="4" t="str">
        <x:v>K0896</x:v>
      </x:c>
      <x:c r="B900" s="4" t="str">
        <x:v>방송·연예</x:v>
      </x:c>
      <x:c r="C900" s="4" t="n">
        <x:v>96</x:v>
      </x:c>
      <x:c r="D900" s="4" t="str">
        <x:v>손예진데뷔</x:v>
      </x:c>
      <x:c r="E900" s="4" t="str">
        <x:v>세부 검색어</x:v>
      </x:c>
      <x:c r="F900" s="4" t="str">
        <x:v>&lt; 10</x:v>
      </x:c>
      <x:c r="G900" s="4" t="n">
        <x:v>130</x:v>
      </x:c>
      <x:c r="H900" s="13" t="n">
        <x:v>0</x:v>
      </x:c>
      <x:c r="I900" s="13" t="n">
        <x:v>9</x:v>
      </x:c>
      <x:c r="J900" s="13" t="n">
        <x:v>130</x:v>
      </x:c>
      <x:c r="K900" s="13" t="n">
        <x:v>130</x:v>
      </x:c>
      <x:c r="L900" s="13" t="n">
        <x:f>H900+J900</x:f>
        <x:v>130</x:v>
      </x:c>
      <x:c r="M900" s="13" t="n">
        <x:f>I900+K900</x:f>
        <x:v>139</x:v>
      </x:c>
      <x:c r="N900" s="13" t="n">
        <x:v>824</x:v>
      </x:c>
      <x:c r="O900" s="13" t="n">
        <x:v>66</x:v>
      </x:c>
      <x:c r="P900" s="4" t="str">
        <x:v>수집결과 내 집계</x:v>
      </x:c>
      <x:c r="Q900" s="15" t="n">
        <x:v>46269.34806215278</x:v>
      </x:c>
      <x:c r="R900" s="15" t="n">
        <x:v>46269.35671961805</x:v>
      </x:c>
      <x:c r="S900" s="4" t="str">
        <x:v>https://naver.github.io/searchad-apidoc/</x:v>
      </x:c>
      <x:c r="T900" s="4" t="str">
        <x:v>https://developers.naver.com/docs/serviceapi/search/blog/blog.md</x:v>
      </x:c>
      <x:c r="U900" s="4" t="str">
        <x:v>2026-08-05~2026-09-03</x:v>
      </x:c>
      <x:c r="V900" s="4" t="str"/>
    </x:row>
    <x:row r="901" ht="25" customHeight="1">
      <x:c r="A901" s="4" t="str">
        <x:v>K0897</x:v>
      </x:c>
      <x:c r="B901" s="4" t="str">
        <x:v>방송·연예</x:v>
      </x:c>
      <x:c r="C901" s="4" t="n">
        <x:v>97</x:v>
      </x:c>
      <x:c r="D901" s="4" t="str">
        <x:v>한가인학력</x:v>
      </x:c>
      <x:c r="E901" s="4" t="str">
        <x:v>세부 검색어</x:v>
      </x:c>
      <x:c r="F901" s="4" t="str">
        <x:v>&lt; 10</x:v>
      </x:c>
      <x:c r="G901" s="4" t="n">
        <x:v>130</x:v>
      </x:c>
      <x:c r="H901" s="13" t="n">
        <x:v>0</x:v>
      </x:c>
      <x:c r="I901" s="13" t="n">
        <x:v>9</x:v>
      </x:c>
      <x:c r="J901" s="13" t="n">
        <x:v>130</x:v>
      </x:c>
      <x:c r="K901" s="13" t="n">
        <x:v>130</x:v>
      </x:c>
      <x:c r="L901" s="13" t="n">
        <x:f>H901+J901</x:f>
        <x:v>130</x:v>
      </x:c>
      <x:c r="M901" s="13" t="n">
        <x:f>I901+K901</x:f>
        <x:v>139</x:v>
      </x:c>
      <x:c r="N901" s="13" t="n">
        <x:v>240</x:v>
      </x:c>
      <x:c r="O901" s="13" t="n">
        <x:v>4</x:v>
      </x:c>
      <x:c r="P901" s="4" t="str">
        <x:v>수집결과 내 집계</x:v>
      </x:c>
      <x:c r="Q901" s="15" t="n">
        <x:v>46269.34814959491</x:v>
      </x:c>
      <x:c r="R901" s="15" t="n">
        <x:v>46269.35672483796</x:v>
      </x:c>
      <x:c r="S901" s="4" t="str">
        <x:v>https://naver.github.io/searchad-apidoc/</x:v>
      </x:c>
      <x:c r="T901" s="4" t="str">
        <x:v>https://developers.naver.com/docs/serviceapi/search/blog/blog.md</x:v>
      </x:c>
      <x:c r="U901" s="4" t="str">
        <x:v>2026-08-05~2026-09-03</x:v>
      </x:c>
      <x:c r="V901" s="4" t="str"/>
    </x:row>
    <x:row r="902" ht="25" customHeight="1">
      <x:c r="A902" s="4" t="str">
        <x:v>K0898</x:v>
      </x:c>
      <x:c r="B902" s="4" t="str">
        <x:v>방송·연예</x:v>
      </x:c>
      <x:c r="C902" s="4" t="n">
        <x:v>98</x:v>
      </x:c>
      <x:c r="D902" s="4" t="str">
        <x:v>션재산</x:v>
      </x:c>
      <x:c r="E902" s="4" t="str">
        <x:v>세부 검색어</x:v>
      </x:c>
      <x:c r="F902" s="4" t="n">
        <x:v>30</x:v>
      </x:c>
      <x:c r="G902" s="4" t="n">
        <x:v>100</x:v>
      </x:c>
      <x:c r="H902" s="13" t="n">
        <x:v>30</x:v>
      </x:c>
      <x:c r="I902" s="13" t="n">
        <x:v>30</x:v>
      </x:c>
      <x:c r="J902" s="13" t="n">
        <x:v>100</x:v>
      </x:c>
      <x:c r="K902" s="13" t="n">
        <x:v>100</x:v>
      </x:c>
      <x:c r="L902" s="13" t="n">
        <x:f>H902+J902</x:f>
        <x:v>130</x:v>
      </x:c>
      <x:c r="M902" s="13" t="n">
        <x:f>I902+K902</x:f>
        <x:v>130</x:v>
      </x:c>
      <x:c r="N902" s="13" t="n">
        <x:v>1</x:v>
      </x:c>
      <x:c r="O902" s="13" t="n">
        <x:v>0</x:v>
      </x:c>
      <x:c r="P902" s="4" t="str">
        <x:v>수집결과 내 집계</x:v>
      </x:c>
      <x:c r="Q902" s="15" t="n">
        <x:v>46269.34818486111</x:v>
      </x:c>
      <x:c r="R902" s="15" t="n">
        <x:v>46269.35672574074</x:v>
      </x:c>
      <x:c r="S902" s="4" t="str">
        <x:v>https://naver.github.io/searchad-apidoc/</x:v>
      </x:c>
      <x:c r="T902" s="4" t="str">
        <x:v>https://developers.naver.com/docs/serviceapi/search/blog/blog.md</x:v>
      </x:c>
      <x:c r="U902" s="4" t="str">
        <x:v>2026-08-05~2026-09-03</x:v>
      </x:c>
      <x:c r="V902" s="4" t="str"/>
    </x:row>
    <x:row r="903" ht="25" customHeight="1">
      <x:c r="A903" s="4" t="str">
        <x:v>K0899</x:v>
      </x:c>
      <x:c r="B903" s="4" t="str">
        <x:v>방송·연예</x:v>
      </x:c>
      <x:c r="C903" s="4" t="n">
        <x:v>99</x:v>
      </x:c>
      <x:c r="D903" s="4" t="str">
        <x:v>한혜진운동</x:v>
      </x:c>
      <x:c r="E903" s="4" t="str">
        <x:v>세부 검색어</x:v>
      </x:c>
      <x:c r="F903" s="4" t="str">
        <x:v>&lt; 10</x:v>
      </x:c>
      <x:c r="G903" s="4" t="n">
        <x:v>110</x:v>
      </x:c>
      <x:c r="H903" s="13" t="n">
        <x:v>0</x:v>
      </x:c>
      <x:c r="I903" s="13" t="n">
        <x:v>9</x:v>
      </x:c>
      <x:c r="J903" s="13" t="n">
        <x:v>110</x:v>
      </x:c>
      <x:c r="K903" s="13" t="n">
        <x:v>110</x:v>
      </x:c>
      <x:c r="L903" s="13" t="n">
        <x:f>H903+J903</x:f>
        <x:v>110</x:v>
      </x:c>
      <x:c r="M903" s="13" t="n">
        <x:f>I903+K903</x:f>
        <x:v>119</x:v>
      </x:c>
      <x:c r="N903" s="13" t="n">
        <x:v>2674</x:v>
      </x:c>
      <x:c r="O903" s="13" t="n">
        <x:v>55</x:v>
      </x:c>
      <x:c r="P903" s="4" t="str">
        <x:v>수집결과 내 집계</x:v>
      </x:c>
      <x:c r="Q903" s="15" t="n">
        <x:v>46269.34678960648</x:v>
      </x:c>
      <x:c r="R903" s="15" t="n">
        <x:v>46269.356727210645</x:v>
      </x:c>
      <x:c r="S903" s="4" t="str">
        <x:v>https://naver.github.io/searchad-apidoc/</x:v>
      </x:c>
      <x:c r="T903" s="4" t="str">
        <x:v>https://developers.naver.com/docs/serviceapi/search/blog/blog.md</x:v>
      </x:c>
      <x:c r="U903" s="4" t="str">
        <x:v>2026-08-05~2026-09-03</x:v>
      </x:c>
      <x:c r="V903" s="4" t="str"/>
    </x:row>
    <x:row r="904" ht="25" customHeight="1">
      <x:c r="A904" s="4" t="str">
        <x:v>K0900</x:v>
      </x:c>
      <x:c r="B904" s="4" t="str">
        <x:v>방송·연예</x:v>
      </x:c>
      <x:c r="C904" s="4" t="n">
        <x:v>100</x:v>
      </x:c>
      <x:c r="D904" s="4" t="str">
        <x:v>신동엽출연료</x:v>
      </x:c>
      <x:c r="E904" s="4" t="str">
        <x:v>세부 검색어</x:v>
      </x:c>
      <x:c r="F904" s="4" t="str">
        <x:v>&lt; 10</x:v>
      </x:c>
      <x:c r="G904" s="4" t="n">
        <x:v>110</x:v>
      </x:c>
      <x:c r="H904" s="13" t="n">
        <x:v>0</x:v>
      </x:c>
      <x:c r="I904" s="13" t="n">
        <x:v>9</x:v>
      </x:c>
      <x:c r="J904" s="13" t="n">
        <x:v>110</x:v>
      </x:c>
      <x:c r="K904" s="13" t="n">
        <x:v>110</x:v>
      </x:c>
      <x:c r="L904" s="13" t="n">
        <x:f>H904+J904</x:f>
        <x:v>110</x:v>
      </x:c>
      <x:c r="M904" s="13" t="n">
        <x:f>I904+K904</x:f>
        <x:v>119</x:v>
      </x:c>
      <x:c r="N904" s="13" t="n">
        <x:v>181</x:v>
      </x:c>
      <x:c r="O904" s="13" t="n">
        <x:v>7</x:v>
      </x:c>
      <x:c r="P904" s="4" t="str">
        <x:v>수집결과 내 집계</x:v>
      </x:c>
      <x:c r="Q904" s="15" t="n">
        <x:v>46269.3468166088</x:v>
      </x:c>
      <x:c r="R904" s="15" t="n">
        <x:v>46269.35780143519</x:v>
      </x:c>
      <x:c r="S904" s="4" t="str">
        <x:v>https://naver.github.io/searchad-apidoc/</x:v>
      </x:c>
      <x:c r="T904" s="4" t="str">
        <x:v>https://developers.naver.com/docs/serviceapi/search/blog/blog.md</x:v>
      </x:c>
      <x:c r="U904" s="4" t="str">
        <x:v>2026-08-05~2026-09-03</x:v>
      </x:c>
      <x:c r="V904" s="4" t="str"/>
    </x:row>
    <x:row r="905" ht="25" customHeight="1">
      <x:c r="A905" s="4" t="str">
        <x:v>K0901</x:v>
      </x:c>
      <x:c r="B905" s="4" t="str">
        <x:v>고생물·미스터리</x:v>
      </x:c>
      <x:c r="C905" s="4" t="n">
        <x:v>1</x:v>
      </x:c>
      <x:c r="D905" s="4" t="str">
        <x:v>티라노사우루스</x:v>
      </x:c>
      <x:c r="E905" s="4" t="str">
        <x:v>확장 주제어</x:v>
      </x:c>
      <x:c r="F905" s="4" t="n">
        <x:v>2440</x:v>
      </x:c>
      <x:c r="G905" s="4" t="n">
        <x:v>29500</x:v>
      </x:c>
      <x:c r="H905" s="13" t="n">
        <x:v>2440</x:v>
      </x:c>
      <x:c r="I905" s="13" t="n">
        <x:v>2440</x:v>
      </x:c>
      <x:c r="J905" s="13" t="n">
        <x:v>29500</x:v>
      </x:c>
      <x:c r="K905" s="13" t="n">
        <x:v>29500</x:v>
      </x:c>
      <x:c r="L905" s="13" t="n">
        <x:f>H905+J905</x:f>
        <x:v>31940</x:v>
      </x:c>
      <x:c r="M905" s="13" t="n">
        <x:f>I905+K905</x:f>
        <x:v>31940</x:v>
      </x:c>
      <x:c r="N905" s="13" t="n">
        <x:v>14482</x:v>
      </x:c>
      <x:c r="O905" s="13" t="n">
        <x:v>637</x:v>
      </x:c>
      <x:c r="P905" s="4" t="str">
        <x:v>수집결과 내 집계</x:v>
      </x:c>
      <x:c r="Q905" s="15" t="n">
        <x:v>46269.350230868054</x:v>
      </x:c>
      <x:c r="R905" s="15" t="n">
        <x:v>46269.35676287037</x:v>
      </x:c>
      <x:c r="S905" s="4" t="str">
        <x:v>https://naver.github.io/searchad-apidoc/</x:v>
      </x:c>
      <x:c r="T905" s="4" t="str">
        <x:v>https://developers.naver.com/docs/serviceapi/search/blog/blog.md</x:v>
      </x:c>
      <x:c r="U905" s="4" t="str">
        <x:v>2026-08-05~2026-09-03</x:v>
      </x:c>
      <x:c r="V905" s="4" t="str"/>
    </x:row>
    <x:row r="906" ht="25" customHeight="1">
      <x:c r="A906" s="4" t="str">
        <x:v>K0902</x:v>
      </x:c>
      <x:c r="B906" s="4" t="str">
        <x:v>고생물·미스터리</x:v>
      </x:c>
      <x:c r="C906" s="4" t="n">
        <x:v>2</x:v>
      </x:c>
      <x:c r="D906" s="4" t="str">
        <x:v>브라키오사우루스</x:v>
      </x:c>
      <x:c r="E906" s="4" t="str">
        <x:v>확장 주제어</x:v>
      </x:c>
      <x:c r="F906" s="4" t="n">
        <x:v>1670</x:v>
      </x:c>
      <x:c r="G906" s="4" t="n">
        <x:v>20800</x:v>
      </x:c>
      <x:c r="H906" s="13" t="n">
        <x:v>1670</x:v>
      </x:c>
      <x:c r="I906" s="13" t="n">
        <x:v>1670</x:v>
      </x:c>
      <x:c r="J906" s="13" t="n">
        <x:v>20800</x:v>
      </x:c>
      <x:c r="K906" s="13" t="n">
        <x:v>20800</x:v>
      </x:c>
      <x:c r="L906" s="13" t="n">
        <x:f>H906+J906</x:f>
        <x:v>22470</x:v>
      </x:c>
      <x:c r="M906" s="13" t="n">
        <x:f>I906+K906</x:f>
        <x:v>22470</x:v>
      </x:c>
      <x:c r="N906" s="13" t="n">
        <x:v>3004</x:v>
      </x:c>
      <x:c r="O906" s="13" t="n">
        <x:v>85</x:v>
      </x:c>
      <x:c r="P906" s="4" t="str">
        <x:v>수집결과 내 집계</x:v>
      </x:c>
      <x:c r="Q906" s="15" t="n">
        <x:v>46269.34459583333</x:v>
      </x:c>
      <x:c r="R906" s="15" t="n">
        <x:v>46269.356735381945</x:v>
      </x:c>
      <x:c r="S906" s="4" t="str">
        <x:v>https://naver.github.io/searchad-apidoc/</x:v>
      </x:c>
      <x:c r="T906" s="4" t="str">
        <x:v>https://developers.naver.com/docs/serviceapi/search/blog/blog.md</x:v>
      </x:c>
      <x:c r="U906" s="4" t="str">
        <x:v>2026-08-05~2026-09-03</x:v>
      </x:c>
      <x:c r="V906" s="4" t="str"/>
    </x:row>
    <x:row r="907" ht="25" customHeight="1">
      <x:c r="A907" s="4" t="str">
        <x:v>K0903</x:v>
      </x:c>
      <x:c r="B907" s="4" t="str">
        <x:v>고생물·미스터리</x:v>
      </x:c>
      <x:c r="C907" s="4" t="n">
        <x:v>3</x:v>
      </x:c>
      <x:c r="D907" s="4" t="str">
        <x:v>스피노사우루스</x:v>
      </x:c>
      <x:c r="E907" s="4" t="str">
        <x:v>확장 주제어</x:v>
      </x:c>
      <x:c r="F907" s="4" t="n">
        <x:v>820</x:v>
      </x:c>
      <x:c r="G907" s="4" t="n">
        <x:v>15200</x:v>
      </x:c>
      <x:c r="H907" s="13" t="n">
        <x:v>820</x:v>
      </x:c>
      <x:c r="I907" s="13" t="n">
        <x:v>820</x:v>
      </x:c>
      <x:c r="J907" s="13" t="n">
        <x:v>15200</x:v>
      </x:c>
      <x:c r="K907" s="13" t="n">
        <x:v>15200</x:v>
      </x:c>
      <x:c r="L907" s="13" t="n">
        <x:f>H907+J907</x:f>
        <x:v>16020</x:v>
      </x:c>
      <x:c r="M907" s="13" t="n">
        <x:f>I907+K907</x:f>
        <x:v>16020</x:v>
      </x:c>
      <x:c r="N907" s="13" t="n">
        <x:v>2806</x:v>
      </x:c>
      <x:c r="O907" s="13" t="n">
        <x:v>113</x:v>
      </x:c>
      <x:c r="P907" s="4" t="str">
        <x:v>수집결과 내 집계</x:v>
      </x:c>
      <x:c r="Q907" s="15" t="n">
        <x:v>46269.344591180554</x:v>
      </x:c>
      <x:c r="R907" s="15" t="n">
        <x:v>46269.356742268516</x:v>
      </x:c>
      <x:c r="S907" s="4" t="str">
        <x:v>https://naver.github.io/searchad-apidoc/</x:v>
      </x:c>
      <x:c r="T907" s="4" t="str">
        <x:v>https://developers.naver.com/docs/serviceapi/search/blog/blog.md</x:v>
      </x:c>
      <x:c r="U907" s="4" t="str">
        <x:v>2026-08-05~2026-09-03</x:v>
      </x:c>
      <x:c r="V907" s="4" t="str"/>
    </x:row>
    <x:row r="908" ht="25" customHeight="1">
      <x:c r="A908" s="4" t="str">
        <x:v>K0904</x:v>
      </x:c>
      <x:c r="B908" s="4" t="str">
        <x:v>고생물·미스터리</x:v>
      </x:c>
      <x:c r="C908" s="4" t="n">
        <x:v>4</x:v>
      </x:c>
      <x:c r="D908" s="4" t="str">
        <x:v>모사사우루스</x:v>
      </x:c>
      <x:c r="E908" s="4" t="str">
        <x:v>확장 주제어</x:v>
      </x:c>
      <x:c r="F908" s="4" t="n">
        <x:v>820</x:v>
      </x:c>
      <x:c r="G908" s="4" t="n">
        <x:v>13800</x:v>
      </x:c>
      <x:c r="H908" s="13" t="n">
        <x:v>820</x:v>
      </x:c>
      <x:c r="I908" s="13" t="n">
        <x:v>820</x:v>
      </x:c>
      <x:c r="J908" s="13" t="n">
        <x:v>13800</x:v>
      </x:c>
      <x:c r="K908" s="13" t="n">
        <x:v>13800</x:v>
      </x:c>
      <x:c r="L908" s="13" t="n">
        <x:f>H908+J908</x:f>
        <x:v>14620</x:v>
      </x:c>
      <x:c r="M908" s="13" t="n">
        <x:f>I908+K908</x:f>
        <x:v>14620</x:v>
      </x:c>
      <x:c r="N908" s="13" t="n">
        <x:v>1563</x:v>
      </x:c>
      <x:c r="O908" s="13" t="n">
        <x:v>67</x:v>
      </x:c>
      <x:c r="P908" s="4" t="str">
        <x:v>수집결과 내 집계</x:v>
      </x:c>
      <x:c r="Q908" s="15" t="n">
        <x:v>46269.34459583333</x:v>
      </x:c>
      <x:c r="R908" s="15" t="n">
        <x:v>46269.356739965275</x:v>
      </x:c>
      <x:c r="S908" s="4" t="str">
        <x:v>https://naver.github.io/searchad-apidoc/</x:v>
      </x:c>
      <x:c r="T908" s="4" t="str">
        <x:v>https://developers.naver.com/docs/serviceapi/search/blog/blog.md</x:v>
      </x:c>
      <x:c r="U908" s="4" t="str">
        <x:v>2026-08-05~2026-09-03</x:v>
      </x:c>
      <x:c r="V908" s="4" t="str"/>
    </x:row>
    <x:row r="909" ht="25" customHeight="1">
      <x:c r="A909" s="4" t="str">
        <x:v>K0905</x:v>
      </x:c>
      <x:c r="B909" s="4" t="str">
        <x:v>고생물·미스터리</x:v>
      </x:c>
      <x:c r="C909" s="4" t="n">
        <x:v>5</x:v>
      </x:c>
      <x:c r="D909" s="4" t="str">
        <x:v>스테고사우루스</x:v>
      </x:c>
      <x:c r="E909" s="4" t="str">
        <x:v>확장 주제어</x:v>
      </x:c>
      <x:c r="F909" s="4" t="n">
        <x:v>800</x:v>
      </x:c>
      <x:c r="G909" s="4" t="n">
        <x:v>13400</x:v>
      </x:c>
      <x:c r="H909" s="13" t="n">
        <x:v>800</x:v>
      </x:c>
      <x:c r="I909" s="13" t="n">
        <x:v>800</x:v>
      </x:c>
      <x:c r="J909" s="13" t="n">
        <x:v>13400</x:v>
      </x:c>
      <x:c r="K909" s="13" t="n">
        <x:v>13400</x:v>
      </x:c>
      <x:c r="L909" s="13" t="n">
        <x:f>H909+J909</x:f>
        <x:v>14200</x:v>
      </x:c>
      <x:c r="M909" s="13" t="n">
        <x:f>I909+K909</x:f>
        <x:v>14200</x:v>
      </x:c>
      <x:c r="N909" s="13" t="n">
        <x:v>2463</x:v>
      </x:c>
      <x:c r="O909" s="13" t="n">
        <x:v>42</x:v>
      </x:c>
      <x:c r="P909" s="4" t="str">
        <x:v>수집결과 내 집계</x:v>
      </x:c>
      <x:c r="Q909" s="15" t="n">
        <x:v>46269.348237199076</x:v>
      </x:c>
      <x:c r="R909" s="15" t="n">
        <x:v>46269.3567447338</x:v>
      </x:c>
      <x:c r="S909" s="4" t="str">
        <x:v>https://naver.github.io/searchad-apidoc/</x:v>
      </x:c>
      <x:c r="T909" s="4" t="str">
        <x:v>https://developers.naver.com/docs/serviceapi/search/blog/blog.md</x:v>
      </x:c>
      <x:c r="U909" s="4" t="str">
        <x:v>2026-08-05~2026-09-03</x:v>
      </x:c>
      <x:c r="V909" s="4" t="str"/>
    </x:row>
    <x:row r="910" ht="25" customHeight="1">
      <x:c r="A910" s="4" t="str">
        <x:v>K0906</x:v>
      </x:c>
      <x:c r="B910" s="4" t="str">
        <x:v>고생물·미스터리</x:v>
      </x:c>
      <x:c r="C910" s="4" t="n">
        <x:v>6</x:v>
      </x:c>
      <x:c r="D910" s="4" t="str">
        <x:v>모아이석상</x:v>
      </x:c>
      <x:c r="E910" s="4" t="str">
        <x:v>확장 주제어</x:v>
      </x:c>
      <x:c r="F910" s="4" t="n">
        <x:v>1430</x:v>
      </x:c>
      <x:c r="G910" s="4" t="n">
        <x:v>12700</x:v>
      </x:c>
      <x:c r="H910" s="13" t="n">
        <x:v>1430</x:v>
      </x:c>
      <x:c r="I910" s="13" t="n">
        <x:v>1430</x:v>
      </x:c>
      <x:c r="J910" s="13" t="n">
        <x:v>12700</x:v>
      </x:c>
      <x:c r="K910" s="13" t="n">
        <x:v>12700</x:v>
      </x:c>
      <x:c r="L910" s="13" t="n">
        <x:f>H910+J910</x:f>
        <x:v>14130</x:v>
      </x:c>
      <x:c r="M910" s="13" t="n">
        <x:f>I910+K910</x:f>
        <x:v>14130</x:v>
      </x:c>
      <x:c r="N910" s="13" t="n">
        <x:v>3745</x:v>
      </x:c>
      <x:c r="O910" s="13" t="n">
        <x:v>71</x:v>
      </x:c>
      <x:c r="P910" s="4" t="str">
        <x:v>수집결과 내 집계</x:v>
      </x:c>
      <x:c r="Q910" s="15" t="n">
        <x:v>46269.34830513889</x:v>
      </x:c>
      <x:c r="R910" s="15" t="n">
        <x:v>46269.3567471412</x:v>
      </x:c>
      <x:c r="S910" s="4" t="str">
        <x:v>https://naver.github.io/searchad-apidoc/</x:v>
      </x:c>
      <x:c r="T910" s="4" t="str">
        <x:v>https://developers.naver.com/docs/serviceapi/search/blog/blog.md</x:v>
      </x:c>
      <x:c r="U910" s="4" t="str">
        <x:v>2026-08-05~2026-09-03</x:v>
      </x:c>
      <x:c r="V910" s="4" t="str"/>
    </x:row>
    <x:row r="911" ht="25" customHeight="1">
      <x:c r="A911" s="4" t="str">
        <x:v>K0907</x:v>
      </x:c>
      <x:c r="B911" s="4" t="str">
        <x:v>고생물·미스터리</x:v>
      </x:c>
      <x:c r="C911" s="4" t="n">
        <x:v>7</x:v>
      </x:c>
      <x:c r="D911" s="4" t="str">
        <x:v>안킬로사우루스</x:v>
      </x:c>
      <x:c r="E911" s="4" t="str">
        <x:v>확장 주제어</x:v>
      </x:c>
      <x:c r="F911" s="4" t="n">
        <x:v>600</x:v>
      </x:c>
      <x:c r="G911" s="4" t="n">
        <x:v>12700</x:v>
      </x:c>
      <x:c r="H911" s="13" t="n">
        <x:v>600</x:v>
      </x:c>
      <x:c r="I911" s="13" t="n">
        <x:v>600</x:v>
      </x:c>
      <x:c r="J911" s="13" t="n">
        <x:v>12700</x:v>
      </x:c>
      <x:c r="K911" s="13" t="n">
        <x:v>12700</x:v>
      </x:c>
      <x:c r="L911" s="13" t="n">
        <x:f>H911+J911</x:f>
        <x:v>13300</x:v>
      </x:c>
      <x:c r="M911" s="13" t="n">
        <x:f>I911+K911</x:f>
        <x:v>13300</x:v>
      </x:c>
      <x:c r="N911" s="13" t="n">
        <x:v>1333</x:v>
      </x:c>
      <x:c r="O911" s="13" t="n">
        <x:v>45</x:v>
      </x:c>
      <x:c r="P911" s="4" t="str">
        <x:v>수집결과 내 집계</x:v>
      </x:c>
      <x:c r="Q911" s="15" t="n">
        <x:v>46269.348237199076</x:v>
      </x:c>
      <x:c r="R911" s="15" t="n">
        <x:v>46269.356749502316</x:v>
      </x:c>
      <x:c r="S911" s="4" t="str">
        <x:v>https://naver.github.io/searchad-apidoc/</x:v>
      </x:c>
      <x:c r="T911" s="4" t="str">
        <x:v>https://developers.naver.com/docs/serviceapi/search/blog/blog.md</x:v>
      </x:c>
      <x:c r="U911" s="4" t="str">
        <x:v>2026-08-05~2026-09-03</x:v>
      </x:c>
      <x:c r="V911" s="4" t="str"/>
    </x:row>
    <x:row r="912" ht="25" customHeight="1">
      <x:c r="A912" s="4" t="str">
        <x:v>K0908</x:v>
      </x:c>
      <x:c r="B912" s="4" t="str">
        <x:v>고생물·미스터리</x:v>
      </x:c>
      <x:c r="C912" s="4" t="n">
        <x:v>8</x:v>
      </x:c>
      <x:c r="D912" s="4" t="str">
        <x:v>매머드</x:v>
      </x:c>
      <x:c r="E912" s="4" t="str">
        <x:v>확장 주제어</x:v>
      </x:c>
      <x:c r="F912" s="4" t="n">
        <x:v>2330</x:v>
      </x:c>
      <x:c r="G912" s="4" t="n">
        <x:v>10900</x:v>
      </x:c>
      <x:c r="H912" s="13" t="n">
        <x:v>2330</x:v>
      </x:c>
      <x:c r="I912" s="13" t="n">
        <x:v>2330</x:v>
      </x:c>
      <x:c r="J912" s="13" t="n">
        <x:v>10900</x:v>
      </x:c>
      <x:c r="K912" s="13" t="n">
        <x:v>10900</x:v>
      </x:c>
      <x:c r="L912" s="13" t="n">
        <x:f>H912+J912</x:f>
        <x:v>13230</x:v>
      </x:c>
      <x:c r="M912" s="13" t="n">
        <x:f>I912+K912</x:f>
        <x:v>13230</x:v>
      </x:c>
      <x:c r="N912" s="13" t="n">
        <x:v>35090</x:v>
      </x:c>
      <x:c r="O912" s="13" t="n">
        <x:v>921</x:v>
      </x:c>
      <x:c r="P912" s="4" t="str">
        <x:v>수집결과 내 집계</x:v>
      </x:c>
      <x:c r="Q912" s="15" t="n">
        <x:v>46269.344591180554</x:v>
      </x:c>
      <x:c r="R912" s="15" t="n">
        <x:v>46269.35680282408</x:v>
      </x:c>
      <x:c r="S912" s="4" t="str">
        <x:v>https://naver.github.io/searchad-apidoc/</x:v>
      </x:c>
      <x:c r="T912" s="4" t="str">
        <x:v>https://developers.naver.com/docs/serviceapi/search/blog/blog.md</x:v>
      </x:c>
      <x:c r="U912" s="4" t="str">
        <x:v>2026-08-05~2026-09-03</x:v>
      </x:c>
      <x:c r="V912" s="4" t="str"/>
    </x:row>
    <x:row r="913" ht="25" customHeight="1">
      <x:c r="A913" s="4" t="str">
        <x:v>K0909</x:v>
      </x:c>
      <x:c r="B913" s="4" t="str">
        <x:v>고생물·미스터리</x:v>
      </x:c>
      <x:c r="C913" s="4" t="n">
        <x:v>9</x:v>
      </x:c>
      <x:c r="D913" s="4" t="str">
        <x:v>공룡종류</x:v>
      </x:c>
      <x:c r="E913" s="4" t="str">
        <x:v>세부 검색어</x:v>
      </x:c>
      <x:c r="F913" s="4" t="n">
        <x:v>960</x:v>
      </x:c>
      <x:c r="G913" s="4" t="n">
        <x:v>11700</x:v>
      </x:c>
      <x:c r="H913" s="13" t="n">
        <x:v>960</x:v>
      </x:c>
      <x:c r="I913" s="13" t="n">
        <x:v>960</x:v>
      </x:c>
      <x:c r="J913" s="13" t="n">
        <x:v>11700</x:v>
      </x:c>
      <x:c r="K913" s="13" t="n">
        <x:v>11700</x:v>
      </x:c>
      <x:c r="L913" s="13" t="n">
        <x:f>H913+J913</x:f>
        <x:v>12660</x:v>
      </x:c>
      <x:c r="M913" s="13" t="n">
        <x:f>I913+K913</x:f>
        <x:v>12660</x:v>
      </x:c>
      <x:c r="N913" s="13" t="n">
        <x:v>8318</x:v>
      </x:c>
      <x:c r="O913" s="13" t="n">
        <x:v>138</x:v>
      </x:c>
      <x:c r="P913" s="4" t="str">
        <x:v>수집결과 내 집계</x:v>
      </x:c>
      <x:c r="Q913" s="15" t="n">
        <x:v>46269.350230868054</x:v>
      </x:c>
      <x:c r="R913" s="15" t="n">
        <x:v>46269.356759027774</x:v>
      </x:c>
      <x:c r="S913" s="4" t="str">
        <x:v>https://naver.github.io/searchad-apidoc/</x:v>
      </x:c>
      <x:c r="T913" s="4" t="str">
        <x:v>https://developers.naver.com/docs/serviceapi/search/blog/blog.md</x:v>
      </x:c>
      <x:c r="U913" s="4" t="str">
        <x:v>2026-08-05~2026-09-03</x:v>
      </x:c>
      <x:c r="V913" s="4" t="str"/>
    </x:row>
    <x:row r="914" ht="25" customHeight="1">
      <x:c r="A914" s="4" t="str">
        <x:v>K0910</x:v>
      </x:c>
      <x:c r="B914" s="4" t="str">
        <x:v>고생물·미스터리</x:v>
      </x:c>
      <x:c r="C914" s="4" t="n">
        <x:v>10</x:v>
      </x:c>
      <x:c r="D914" s="4" t="str">
        <x:v>프테라노돈</x:v>
      </x:c>
      <x:c r="E914" s="4" t="str">
        <x:v>확장 주제어</x:v>
      </x:c>
      <x:c r="F914" s="4" t="n">
        <x:v>580</x:v>
      </x:c>
      <x:c r="G914" s="4" t="n">
        <x:v>9790</x:v>
      </x:c>
      <x:c r="H914" s="13" t="n">
        <x:v>580</x:v>
      </x:c>
      <x:c r="I914" s="13" t="n">
        <x:v>580</x:v>
      </x:c>
      <x:c r="J914" s="13" t="n">
        <x:v>9790</x:v>
      </x:c>
      <x:c r="K914" s="13" t="n">
        <x:v>9790</x:v>
      </x:c>
      <x:c r="L914" s="13" t="n">
        <x:f>H914+J914</x:f>
        <x:v>10370</x:v>
      </x:c>
      <x:c r="M914" s="13" t="n">
        <x:f>I914+K914</x:f>
        <x:v>10370</x:v>
      </x:c>
      <x:c r="N914" s="13" t="n">
        <x:v>2410</x:v>
      </x:c>
      <x:c r="O914" s="13" t="n">
        <x:v>24</x:v>
      </x:c>
      <x:c r="P914" s="4" t="str">
        <x:v>수집결과 내 집계</x:v>
      </x:c>
      <x:c r="Q914" s="15" t="n">
        <x:v>46269.348246608795</x:v>
      </x:c>
      <x:c r="R914" s="15" t="n">
        <x:v>46269.356763564814</x:v>
      </x:c>
      <x:c r="S914" s="4" t="str">
        <x:v>https://naver.github.io/searchad-apidoc/</x:v>
      </x:c>
      <x:c r="T914" s="4" t="str">
        <x:v>https://developers.naver.com/docs/serviceapi/search/blog/blog.md</x:v>
      </x:c>
      <x:c r="U914" s="4" t="str">
        <x:v>2026-08-05~2026-09-03</x:v>
      </x:c>
      <x:c r="V914" s="4" t="str"/>
    </x:row>
    <x:row r="915" ht="25" customHeight="1">
      <x:c r="A915" s="4" t="str">
        <x:v>K0911</x:v>
      </x:c>
      <x:c r="B915" s="4" t="str">
        <x:v>고생물·미스터리</x:v>
      </x:c>
      <x:c r="C915" s="4" t="n">
        <x:v>11</x:v>
      </x:c>
      <x:c r="D915" s="4" t="str">
        <x:v>메갈로돈</x:v>
      </x:c>
      <x:c r="E915" s="4" t="str">
        <x:v>확장 주제어</x:v>
      </x:c>
      <x:c r="F915" s="4" t="n">
        <x:v>1900</x:v>
      </x:c>
      <x:c r="G915" s="4" t="n">
        <x:v>7340</x:v>
      </x:c>
      <x:c r="H915" s="13" t="n">
        <x:v>1900</x:v>
      </x:c>
      <x:c r="I915" s="13" t="n">
        <x:v>1900</x:v>
      </x:c>
      <x:c r="J915" s="13" t="n">
        <x:v>7340</x:v>
      </x:c>
      <x:c r="K915" s="13" t="n">
        <x:v>7340</x:v>
      </x:c>
      <x:c r="L915" s="13" t="n">
        <x:f>H915+J915</x:f>
        <x:v>9240</x:v>
      </x:c>
      <x:c r="M915" s="13" t="n">
        <x:f>I915+K915</x:f>
        <x:v>9240</x:v>
      </x:c>
      <x:c r="N915" s="13" t="n">
        <x:v>2355</x:v>
      </x:c>
      <x:c r="O915" s="13" t="n">
        <x:v>118</x:v>
      </x:c>
      <x:c r="P915" s="4" t="str">
        <x:v>수집결과 내 집계</x:v>
      </x:c>
      <x:c r="Q915" s="15" t="n">
        <x:v>46269.344591180554</x:v>
      </x:c>
      <x:c r="R915" s="15" t="n">
        <x:v>46269.35677513889</x:v>
      </x:c>
      <x:c r="S915" s="4" t="str">
        <x:v>https://naver.github.io/searchad-apidoc/</x:v>
      </x:c>
      <x:c r="T915" s="4" t="str">
        <x:v>https://developers.naver.com/docs/serviceapi/search/blog/blog.md</x:v>
      </x:c>
      <x:c r="U915" s="4" t="str">
        <x:v>2026-08-05~2026-09-03</x:v>
      </x:c>
      <x:c r="V915" s="4" t="str"/>
    </x:row>
    <x:row r="916" ht="25" customHeight="1">
      <x:c r="A916" s="4" t="str">
        <x:v>K0912</x:v>
      </x:c>
      <x:c r="B916" s="4" t="str">
        <x:v>고생물·미스터리</x:v>
      </x:c>
      <x:c r="C916" s="4" t="n">
        <x:v>12</x:v>
      </x:c>
      <x:c r="D916" s="4" t="str">
        <x:v>오스트랄로피테쿠스</x:v>
      </x:c>
      <x:c r="E916" s="4" t="str">
        <x:v>확장 주제어</x:v>
      </x:c>
      <x:c r="F916" s="4" t="n">
        <x:v>1130</x:v>
      </x:c>
      <x:c r="G916" s="4" t="n">
        <x:v>8070</x:v>
      </x:c>
      <x:c r="H916" s="13" t="n">
        <x:v>1130</x:v>
      </x:c>
      <x:c r="I916" s="13" t="n">
        <x:v>1130</x:v>
      </x:c>
      <x:c r="J916" s="13" t="n">
        <x:v>8070</x:v>
      </x:c>
      <x:c r="K916" s="13" t="n">
        <x:v>8070</x:v>
      </x:c>
      <x:c r="L916" s="13" t="n">
        <x:f>H916+J916</x:f>
        <x:v>9200</x:v>
      </x:c>
      <x:c r="M916" s="13" t="n">
        <x:f>I916+K916</x:f>
        <x:v>9200</x:v>
      </x:c>
      <x:c r="N916" s="13" t="n">
        <x:v>2914</x:v>
      </x:c>
      <x:c r="O916" s="13" t="n">
        <x:v>20</x:v>
      </x:c>
      <x:c r="P916" s="4" t="str">
        <x:v>수집결과 내 집계</x:v>
      </x:c>
      <x:c r="Q916" s="15" t="n">
        <x:v>46269.348276145836</x:v>
      </x:c>
      <x:c r="R916" s="15" t="n">
        <x:v>46269.35676849537</x:v>
      </x:c>
      <x:c r="S916" s="4" t="str">
        <x:v>https://naver.github.io/searchad-apidoc/</x:v>
      </x:c>
      <x:c r="T916" s="4" t="str">
        <x:v>https://developers.naver.com/docs/serviceapi/search/blog/blog.md</x:v>
      </x:c>
      <x:c r="U916" s="4" t="str">
        <x:v>2026-08-05~2026-09-03</x:v>
      </x:c>
      <x:c r="V916" s="4" t="str"/>
    </x:row>
    <x:row r="917" ht="25" customHeight="1">
      <x:c r="A917" s="4" t="str">
        <x:v>K0913</x:v>
      </x:c>
      <x:c r="B917" s="4" t="str">
        <x:v>고생물·미스터리</x:v>
      </x:c>
      <x:c r="C917" s="4" t="n">
        <x:v>13</x:v>
      </x:c>
      <x:c r="D917" s="4" t="str">
        <x:v>파키케팔로사우루스</x:v>
      </x:c>
      <x:c r="E917" s="4" t="str">
        <x:v>확장 주제어</x:v>
      </x:c>
      <x:c r="F917" s="4" t="n">
        <x:v>550</x:v>
      </x:c>
      <x:c r="G917" s="4" t="n">
        <x:v>7300</x:v>
      </x:c>
      <x:c r="H917" s="13" t="n">
        <x:v>550</x:v>
      </x:c>
      <x:c r="I917" s="13" t="n">
        <x:v>550</x:v>
      </x:c>
      <x:c r="J917" s="13" t="n">
        <x:v>7300</x:v>
      </x:c>
      <x:c r="K917" s="13" t="n">
        <x:v>7300</x:v>
      </x:c>
      <x:c r="L917" s="13" t="n">
        <x:f>H917+J917</x:f>
        <x:v>7850</x:v>
      </x:c>
      <x:c r="M917" s="13" t="n">
        <x:f>I917+K917</x:f>
        <x:v>7850</x:v>
      </x:c>
      <x:c r="N917" s="13" t="n">
        <x:v>724</x:v>
      </x:c>
      <x:c r="O917" s="13" t="n">
        <x:v>31</x:v>
      </x:c>
      <x:c r="P917" s="4" t="str">
        <x:v>수집결과 내 집계</x:v>
      </x:c>
      <x:c r="Q917" s="15" t="n">
        <x:v>46269.34824170139</x:v>
      </x:c>
      <x:c r="R917" s="15" t="n">
        <x:v>46269.35677310185</x:v>
      </x:c>
      <x:c r="S917" s="4" t="str">
        <x:v>https://naver.github.io/searchad-apidoc/</x:v>
      </x:c>
      <x:c r="T917" s="4" t="str">
        <x:v>https://developers.naver.com/docs/serviceapi/search/blog/blog.md</x:v>
      </x:c>
      <x:c r="U917" s="4" t="str">
        <x:v>2026-08-05~2026-09-03</x:v>
      </x:c>
      <x:c r="V917" s="4" t="str"/>
    </x:row>
    <x:row r="918" ht="25" customHeight="1">
      <x:c r="A918" s="4" t="str">
        <x:v>K0914</x:v>
      </x:c>
      <x:c r="B918" s="4" t="str">
        <x:v>고생물·미스터리</x:v>
      </x:c>
      <x:c r="C918" s="4" t="n">
        <x:v>14</x:v>
      </x:c>
      <x:c r="D918" s="4" t="str">
        <x:v>알로사우루스</x:v>
      </x:c>
      <x:c r="E918" s="4" t="str">
        <x:v>확장 주제어</x:v>
      </x:c>
      <x:c r="F918" s="4" t="n">
        <x:v>420</x:v>
      </x:c>
      <x:c r="G918" s="4" t="n">
        <x:v>7370</x:v>
      </x:c>
      <x:c r="H918" s="13" t="n">
        <x:v>420</x:v>
      </x:c>
      <x:c r="I918" s="13" t="n">
        <x:v>420</x:v>
      </x:c>
      <x:c r="J918" s="13" t="n">
        <x:v>7370</x:v>
      </x:c>
      <x:c r="K918" s="13" t="n">
        <x:v>7370</x:v>
      </x:c>
      <x:c r="L918" s="13" t="n">
        <x:f>H918+J918</x:f>
        <x:v>7790</x:v>
      </x:c>
      <x:c r="M918" s="13" t="n">
        <x:f>I918+K918</x:f>
        <x:v>7790</x:v>
      </x:c>
      <x:c r="N918" s="13" t="n">
        <x:v>1482</x:v>
      </x:c>
      <x:c r="O918" s="13" t="n">
        <x:v>28</x:v>
      </x:c>
      <x:c r="P918" s="4" t="str">
        <x:v>수집결과 내 집계</x:v>
      </x:c>
      <x:c r="Q918" s="15" t="n">
        <x:v>46269.34824170139</x:v>
      </x:c>
      <x:c r="R918" s="15" t="n">
        <x:v>46269.356777835645</x:v>
      </x:c>
      <x:c r="S918" s="4" t="str">
        <x:v>https://naver.github.io/searchad-apidoc/</x:v>
      </x:c>
      <x:c r="T918" s="4" t="str">
        <x:v>https://developers.naver.com/docs/serviceapi/search/blog/blog.md</x:v>
      </x:c>
      <x:c r="U918" s="4" t="str">
        <x:v>2026-08-05~2026-09-03</x:v>
      </x:c>
      <x:c r="V918" s="4" t="str"/>
    </x:row>
    <x:row r="919" ht="25" customHeight="1">
      <x:c r="A919" s="4" t="str">
        <x:v>K0915</x:v>
      </x:c>
      <x:c r="B919" s="4" t="str">
        <x:v>고생물·미스터리</x:v>
      </x:c>
      <x:c r="C919" s="4" t="n">
        <x:v>15</x:v>
      </x:c>
      <x:c r="D919" s="4" t="str">
        <x:v>호모사피엔스</x:v>
      </x:c>
      <x:c r="E919" s="4" t="str">
        <x:v>확장 주제어</x:v>
      </x:c>
      <x:c r="F919" s="4" t="n">
        <x:v>1120</x:v>
      </x:c>
      <x:c r="G919" s="4" t="n">
        <x:v>6420</x:v>
      </x:c>
      <x:c r="H919" s="13" t="n">
        <x:v>1120</x:v>
      </x:c>
      <x:c r="I919" s="13" t="n">
        <x:v>1120</x:v>
      </x:c>
      <x:c r="J919" s="13" t="n">
        <x:v>6420</x:v>
      </x:c>
      <x:c r="K919" s="13" t="n">
        <x:v>6420</x:v>
      </x:c>
      <x:c r="L919" s="13" t="n">
        <x:f>H919+J919</x:f>
        <x:v>7540</x:v>
      </x:c>
      <x:c r="M919" s="13" t="n">
        <x:f>I919+K919</x:f>
        <x:v>7540</x:v>
      </x:c>
      <x:c r="N919" s="13" t="n">
        <x:v>14812</x:v>
      </x:c>
      <x:c r="O919" s="13" t="n">
        <x:v>164</x:v>
      </x:c>
      <x:c r="P919" s="4" t="str">
        <x:v>수집결과 내 집계</x:v>
      </x:c>
      <x:c r="Q919" s="15" t="n">
        <x:v>46269.34827188657</x:v>
      </x:c>
      <x:c r="R919" s="15" t="n">
        <x:v>46269.356784097225</x:v>
      </x:c>
      <x:c r="S919" s="4" t="str">
        <x:v>https://naver.github.io/searchad-apidoc/</x:v>
      </x:c>
      <x:c r="T919" s="4" t="str">
        <x:v>https://developers.naver.com/docs/serviceapi/search/blog/blog.md</x:v>
      </x:c>
      <x:c r="U919" s="4" t="str">
        <x:v>2026-08-05~2026-09-03</x:v>
      </x:c>
      <x:c r="V919" s="4" t="str"/>
    </x:row>
    <x:row r="920" ht="25" customHeight="1">
      <x:c r="A920" s="4" t="str">
        <x:v>K0916</x:v>
      </x:c>
      <x:c r="B920" s="4" t="str">
        <x:v>고생물·미스터리</x:v>
      </x:c>
      <x:c r="C920" s="4" t="n">
        <x:v>16</x:v>
      </x:c>
      <x:c r="D920" s="4" t="str">
        <x:v>기가노토사우루스</x:v>
      </x:c>
      <x:c r="E920" s="4" t="str">
        <x:v>확장 주제어</x:v>
      </x:c>
      <x:c r="F920" s="4" t="n">
        <x:v>430</x:v>
      </x:c>
      <x:c r="G920" s="4" t="n">
        <x:v>6720</x:v>
      </x:c>
      <x:c r="H920" s="13" t="n">
        <x:v>430</x:v>
      </x:c>
      <x:c r="I920" s="13" t="n">
        <x:v>430</x:v>
      </x:c>
      <x:c r="J920" s="13" t="n">
        <x:v>6720</x:v>
      </x:c>
      <x:c r="K920" s="13" t="n">
        <x:v>6720</x:v>
      </x:c>
      <x:c r="L920" s="13" t="n">
        <x:f>H920+J920</x:f>
        <x:v>7150</x:v>
      </x:c>
      <x:c r="M920" s="13" t="n">
        <x:f>I920+K920</x:f>
        <x:v>7150</x:v>
      </x:c>
      <x:c r="N920" s="13" t="n">
        <x:v>806</x:v>
      </x:c>
      <x:c r="O920" s="13" t="n">
        <x:v>17</x:v>
      </x:c>
      <x:c r="P920" s="4" t="str">
        <x:v>수집결과 내 집계</x:v>
      </x:c>
      <x:c r="Q920" s="15" t="n">
        <x:v>46269.348237199076</x:v>
      </x:c>
      <x:c r="R920" s="15" t="n">
        <x:v>46269.35678284722</x:v>
      </x:c>
      <x:c r="S920" s="4" t="str">
        <x:v>https://naver.github.io/searchad-apidoc/</x:v>
      </x:c>
      <x:c r="T920" s="4" t="str">
        <x:v>https://developers.naver.com/docs/serviceapi/search/blog/blog.md</x:v>
      </x:c>
      <x:c r="U920" s="4" t="str">
        <x:v>2026-08-05~2026-09-03</x:v>
      </x:c>
      <x:c r="V920" s="4" t="str"/>
    </x:row>
    <x:row r="921" ht="25" customHeight="1">
      <x:c r="A921" s="4" t="str">
        <x:v>K0917</x:v>
      </x:c>
      <x:c r="B921" s="4" t="str">
        <x:v>고생물·미스터리</x:v>
      </x:c>
      <x:c r="C921" s="4" t="n">
        <x:v>17</x:v>
      </x:c>
      <x:c r="D921" s="4" t="str">
        <x:v>암모나이트</x:v>
      </x:c>
      <x:c r="E921" s="4" t="str">
        <x:v>세부 검색어</x:v>
      </x:c>
      <x:c r="F921" s="4" t="n">
        <x:v>870</x:v>
      </x:c>
      <x:c r="G921" s="4" t="n">
        <x:v>6190</x:v>
      </x:c>
      <x:c r="H921" s="13" t="n">
        <x:v>870</x:v>
      </x:c>
      <x:c r="I921" s="13" t="n">
        <x:v>870</x:v>
      </x:c>
      <x:c r="J921" s="13" t="n">
        <x:v>6190</x:v>
      </x:c>
      <x:c r="K921" s="13" t="n">
        <x:v>6190</x:v>
      </x:c>
      <x:c r="L921" s="13" t="n">
        <x:f>H921+J921</x:f>
        <x:v>7060</x:v>
      </x:c>
      <x:c r="M921" s="13" t="n">
        <x:f>I921+K921</x:f>
        <x:v>7060</x:v>
      </x:c>
      <x:c r="N921" s="13" t="n">
        <x:v>4601</x:v>
      </x:c>
      <x:c r="O921" s="13" t="n">
        <x:v>114</x:v>
      </x:c>
      <x:c r="P921" s="4" t="str">
        <x:v>수집결과 내 집계</x:v>
      </x:c>
      <x:c r="Q921" s="15" t="n">
        <x:v>46269.34827188657</x:v>
      </x:c>
      <x:c r="R921" s="15" t="n">
        <x:v>46269.35679547454</x:v>
      </x:c>
      <x:c r="S921" s="4" t="str">
        <x:v>https://naver.github.io/searchad-apidoc/</x:v>
      </x:c>
      <x:c r="T921" s="4" t="str">
        <x:v>https://developers.naver.com/docs/serviceapi/search/blog/blog.md</x:v>
      </x:c>
      <x:c r="U921" s="4" t="str">
        <x:v>2026-08-05~2026-09-03</x:v>
      </x:c>
      <x:c r="V921" s="4" t="str"/>
    </x:row>
    <x:row r="922" ht="25" customHeight="1">
      <x:c r="A922" s="4" t="str">
        <x:v>K0918</x:v>
      </x:c>
      <x:c r="B922" s="4" t="str">
        <x:v>고생물·미스터리</x:v>
      </x:c>
      <x:c r="C922" s="4" t="n">
        <x:v>18</x:v>
      </x:c>
      <x:c r="D922" s="4" t="str">
        <x:v>도도새</x:v>
      </x:c>
      <x:c r="E922" s="4" t="str">
        <x:v>확장 주제어</x:v>
      </x:c>
      <x:c r="F922" s="4" t="n">
        <x:v>770</x:v>
      </x:c>
      <x:c r="G922" s="4" t="n">
        <x:v>6100</x:v>
      </x:c>
      <x:c r="H922" s="13" t="n">
        <x:v>770</x:v>
      </x:c>
      <x:c r="I922" s="13" t="n">
        <x:v>770</x:v>
      </x:c>
      <x:c r="J922" s="13" t="n">
        <x:v>6100</x:v>
      </x:c>
      <x:c r="K922" s="13" t="n">
        <x:v>6100</x:v>
      </x:c>
      <x:c r="L922" s="13" t="n">
        <x:f>H922+J922</x:f>
        <x:v>6870</x:v>
      </x:c>
      <x:c r="M922" s="13" t="n">
        <x:f>I922+K922</x:f>
        <x:v>6870</x:v>
      </x:c>
      <x:c r="N922" s="13" t="n">
        <x:v>3875</x:v>
      </x:c>
      <x:c r="O922" s="13" t="n">
        <x:v>65</x:v>
      </x:c>
      <x:c r="P922" s="4" t="str">
        <x:v>수집결과 내 집계</x:v>
      </x:c>
      <x:c r="Q922" s="15" t="n">
        <x:v>46269.34821528935</x:v>
      </x:c>
      <x:c r="R922" s="15" t="n">
        <x:v>46269.35678905093</x:v>
      </x:c>
      <x:c r="S922" s="4" t="str">
        <x:v>https://naver.github.io/searchad-apidoc/</x:v>
      </x:c>
      <x:c r="T922" s="4" t="str">
        <x:v>https://developers.naver.com/docs/serviceapi/search/blog/blog.md</x:v>
      </x:c>
      <x:c r="U922" s="4" t="str">
        <x:v>2026-08-05~2026-09-03</x:v>
      </x:c>
      <x:c r="V922" s="4" t="str"/>
    </x:row>
    <x:row r="923" ht="25" customHeight="1">
      <x:c r="A923" s="4" t="str">
        <x:v>K0919</x:v>
      </x:c>
      <x:c r="B923" s="4" t="str">
        <x:v>고생물·미스터리</x:v>
      </x:c>
      <x:c r="C923" s="4" t="n">
        <x:v>19</x:v>
      </x:c>
      <x:c r="D923" s="4" t="str">
        <x:v>시조새</x:v>
      </x:c>
      <x:c r="E923" s="4" t="str">
        <x:v>확장 주제어</x:v>
      </x:c>
      <x:c r="F923" s="4" t="n">
        <x:v>960</x:v>
      </x:c>
      <x:c r="G923" s="4" t="n">
        <x:v>5150</x:v>
      </x:c>
      <x:c r="H923" s="13" t="n">
        <x:v>960</x:v>
      </x:c>
      <x:c r="I923" s="13" t="n">
        <x:v>960</x:v>
      </x:c>
      <x:c r="J923" s="13" t="n">
        <x:v>5150</x:v>
      </x:c>
      <x:c r="K923" s="13" t="n">
        <x:v>5150</x:v>
      </x:c>
      <x:c r="L923" s="13" t="n">
        <x:f>H923+J923</x:f>
        <x:v>6110</x:v>
      </x:c>
      <x:c r="M923" s="13" t="n">
        <x:f>I923+K923</x:f>
        <x:v>6110</x:v>
      </x:c>
      <x:c r="N923" s="13" t="n">
        <x:v>10174</x:v>
      </x:c>
      <x:c r="O923" s="13" t="n">
        <x:v>95</x:v>
      </x:c>
      <x:c r="P923" s="4" t="str">
        <x:v>수집결과 내 집계</x:v>
      </x:c>
      <x:c r="Q923" s="15" t="n">
        <x:v>46269.34821528935</x:v>
      </x:c>
      <x:c r="R923" s="15" t="n">
        <x:v>46269.356794363426</x:v>
      </x:c>
      <x:c r="S923" s="4" t="str">
        <x:v>https://naver.github.io/searchad-apidoc/</x:v>
      </x:c>
      <x:c r="T923" s="4" t="str">
        <x:v>https://developers.naver.com/docs/serviceapi/search/blog/blog.md</x:v>
      </x:c>
      <x:c r="U923" s="4" t="str">
        <x:v>2026-08-05~2026-09-03</x:v>
      </x:c>
      <x:c r="V923" s="4" t="str"/>
    </x:row>
    <x:row r="924" ht="25" customHeight="1">
      <x:c r="A924" s="4" t="str">
        <x:v>K0920</x:v>
      </x:c>
      <x:c r="B924" s="4" t="str">
        <x:v>고생물·미스터리</x:v>
      </x:c>
      <x:c r="C924" s="4" t="n">
        <x:v>20</x:v>
      </x:c>
      <x:c r="D924" s="4" t="str">
        <x:v>삼엽충</x:v>
      </x:c>
      <x:c r="E924" s="4" t="str">
        <x:v>확장 주제어</x:v>
      </x:c>
      <x:c r="F924" s="4" t="n">
        <x:v>810</x:v>
      </x:c>
      <x:c r="G924" s="4" t="n">
        <x:v>5040</x:v>
      </x:c>
      <x:c r="H924" s="13" t="n">
        <x:v>810</x:v>
      </x:c>
      <x:c r="I924" s="13" t="n">
        <x:v>810</x:v>
      </x:c>
      <x:c r="J924" s="13" t="n">
        <x:v>5040</x:v>
      </x:c>
      <x:c r="K924" s="13" t="n">
        <x:v>5040</x:v>
      </x:c>
      <x:c r="L924" s="13" t="n">
        <x:f>H924+J924</x:f>
        <x:v>5850</x:v>
      </x:c>
      <x:c r="M924" s="13" t="n">
        <x:f>I924+K924</x:f>
        <x:v>5850</x:v>
      </x:c>
      <x:c r="N924" s="13" t="n">
        <x:v>3298</x:v>
      </x:c>
      <x:c r="O924" s="13" t="n">
        <x:v>81</x:v>
      </x:c>
      <x:c r="P924" s="4" t="str">
        <x:v>수집결과 내 집계</x:v>
      </x:c>
      <x:c r="Q924" s="15" t="n">
        <x:v>46269.34827188657</x:v>
      </x:c>
      <x:c r="R924" s="15" t="n">
        <x:v>46269.356799016205</x:v>
      </x:c>
      <x:c r="S924" s="4" t="str">
        <x:v>https://naver.github.io/searchad-apidoc/</x:v>
      </x:c>
      <x:c r="T924" s="4" t="str">
        <x:v>https://developers.naver.com/docs/serviceapi/search/blog/blog.md</x:v>
      </x:c>
      <x:c r="U924" s="4" t="str">
        <x:v>2026-08-05~2026-09-03</x:v>
      </x:c>
      <x:c r="V924" s="4" t="str"/>
    </x:row>
    <x:row r="925" ht="25" customHeight="1">
      <x:c r="A925" s="4" t="str">
        <x:v>K0921</x:v>
      </x:c>
      <x:c r="B925" s="4" t="str">
        <x:v>고생물·미스터리</x:v>
      </x:c>
      <x:c r="C925" s="4" t="n">
        <x:v>21</x:v>
      </x:c>
      <x:c r="D925" s="4" t="str">
        <x:v>벨로키랍토르</x:v>
      </x:c>
      <x:c r="E925" s="4" t="str">
        <x:v>확장 주제어</x:v>
      </x:c>
      <x:c r="F925" s="4" t="n">
        <x:v>330</x:v>
      </x:c>
      <x:c r="G925" s="4" t="n">
        <x:v>4760</x:v>
      </x:c>
      <x:c r="H925" s="13" t="n">
        <x:v>330</x:v>
      </x:c>
      <x:c r="I925" s="13" t="n">
        <x:v>330</x:v>
      </x:c>
      <x:c r="J925" s="13" t="n">
        <x:v>4760</x:v>
      </x:c>
      <x:c r="K925" s="13" t="n">
        <x:v>4760</x:v>
      </x:c>
      <x:c r="L925" s="13" t="n">
        <x:f>H925+J925</x:f>
        <x:v>5090</x:v>
      </x:c>
      <x:c r="M925" s="13" t="n">
        <x:f>I925+K925</x:f>
        <x:v>5090</x:v>
      </x:c>
      <x:c r="N925" s="13" t="n">
        <x:v>1093</x:v>
      </x:c>
      <x:c r="O925" s="13" t="n">
        <x:v>44</x:v>
      </x:c>
      <x:c r="P925" s="4" t="str">
        <x:v>수집결과 내 집계</x:v>
      </x:c>
      <x:c r="Q925" s="15" t="n">
        <x:v>46269.348237199076</x:v>
      </x:c>
      <x:c r="R925" s="15" t="n">
        <x:v>46269.35680005787</x:v>
      </x:c>
      <x:c r="S925" s="4" t="str">
        <x:v>https://naver.github.io/searchad-apidoc/</x:v>
      </x:c>
      <x:c r="T925" s="4" t="str">
        <x:v>https://developers.naver.com/docs/serviceapi/search/blog/blog.md</x:v>
      </x:c>
      <x:c r="U925" s="4" t="str">
        <x:v>2026-08-05~2026-09-03</x:v>
      </x:c>
      <x:c r="V925" s="4" t="str"/>
    </x:row>
    <x:row r="926" ht="25" customHeight="1">
      <x:c r="A926" s="4" t="str">
        <x:v>K0922</x:v>
      </x:c>
      <x:c r="B926" s="4" t="str">
        <x:v>고생물·미스터리</x:v>
      </x:c>
      <x:c r="C926" s="4" t="n">
        <x:v>22</x:v>
      </x:c>
      <x:c r="D926" s="4" t="str">
        <x:v>투구게</x:v>
      </x:c>
      <x:c r="E926" s="4" t="str">
        <x:v>확장 주제어</x:v>
      </x:c>
      <x:c r="F926" s="4" t="n">
        <x:v>510</x:v>
      </x:c>
      <x:c r="G926" s="4" t="n">
        <x:v>4330</x:v>
      </x:c>
      <x:c r="H926" s="13" t="n">
        <x:v>510</x:v>
      </x:c>
      <x:c r="I926" s="13" t="n">
        <x:v>510</x:v>
      </x:c>
      <x:c r="J926" s="13" t="n">
        <x:v>4330</x:v>
      </x:c>
      <x:c r="K926" s="13" t="n">
        <x:v>4330</x:v>
      </x:c>
      <x:c r="L926" s="13" t="n">
        <x:f>H926+J926</x:f>
        <x:v>4840</x:v>
      </x:c>
      <x:c r="M926" s="13" t="n">
        <x:f>I926+K926</x:f>
        <x:v>4840</x:v>
      </x:c>
      <x:c r="N926" s="13" t="n">
        <x:v>1303</x:v>
      </x:c>
      <x:c r="O926" s="13" t="n">
        <x:v>42</x:v>
      </x:c>
      <x:c r="P926" s="4" t="str">
        <x:v>수집결과 내 집계</x:v>
      </x:c>
      <x:c r="Q926" s="15" t="n">
        <x:v>46269.348219976855</x:v>
      </x:c>
      <x:c r="R926" s="15" t="n">
        <x:v>46269.356803807874</x:v>
      </x:c>
      <x:c r="S926" s="4" t="str">
        <x:v>https://naver.github.io/searchad-apidoc/</x:v>
      </x:c>
      <x:c r="T926" s="4" t="str">
        <x:v>https://developers.naver.com/docs/serviceapi/search/blog/blog.md</x:v>
      </x:c>
      <x:c r="U926" s="4" t="str">
        <x:v>2026-08-05~2026-09-03</x:v>
      </x:c>
      <x:c r="V926" s="4" t="str"/>
    </x:row>
    <x:row r="927" ht="25" customHeight="1">
      <x:c r="A927" s="4" t="str">
        <x:v>K0923</x:v>
      </x:c>
      <x:c r="B927" s="4" t="str">
        <x:v>고생물·미스터리</x:v>
      </x:c>
      <x:c r="C927" s="4" t="n">
        <x:v>23</x:v>
      </x:c>
      <x:c r="D927" s="4" t="str">
        <x:v>마리아나해구</x:v>
      </x:c>
      <x:c r="E927" s="4" t="str">
        <x:v>확장 주제어</x:v>
      </x:c>
      <x:c r="F927" s="4" t="n">
        <x:v>660</x:v>
      </x:c>
      <x:c r="G927" s="4" t="n">
        <x:v>3970</x:v>
      </x:c>
      <x:c r="H927" s="13" t="n">
        <x:v>660</x:v>
      </x:c>
      <x:c r="I927" s="13" t="n">
        <x:v>660</x:v>
      </x:c>
      <x:c r="J927" s="13" t="n">
        <x:v>3970</x:v>
      </x:c>
      <x:c r="K927" s="13" t="n">
        <x:v>3970</x:v>
      </x:c>
      <x:c r="L927" s="13" t="n">
        <x:f>H927+J927</x:f>
        <x:v>4630</x:v>
      </x:c>
      <x:c r="M927" s="13" t="n">
        <x:f>I927+K927</x:f>
        <x:v>4630</x:v>
      </x:c>
      <x:c r="N927" s="13" t="n">
        <x:v>1261</x:v>
      </x:c>
      <x:c r="O927" s="13" t="n">
        <x:v>7</x:v>
      </x:c>
      <x:c r="P927" s="4" t="str">
        <x:v>수집결과 내 집계</x:v>
      </x:c>
      <x:c r="Q927" s="15" t="n">
        <x:v>46269.34460554398</x:v>
      </x:c>
      <x:c r="R927" s="15" t="n">
        <x:v>46269.356804745374</x:v>
      </x:c>
      <x:c r="S927" s="4" t="str">
        <x:v>https://naver.github.io/searchad-apidoc/</x:v>
      </x:c>
      <x:c r="T927" s="4" t="str">
        <x:v>https://developers.naver.com/docs/serviceapi/search/blog/blog.md</x:v>
      </x:c>
      <x:c r="U927" s="4" t="str">
        <x:v>2026-08-05~2026-09-03</x:v>
      </x:c>
      <x:c r="V927" s="4" t="str"/>
    </x:row>
    <x:row r="928" ht="25" customHeight="1">
      <x:c r="A928" s="4" t="str">
        <x:v>K0924</x:v>
      </x:c>
      <x:c r="B928" s="4" t="str">
        <x:v>고생물·미스터리</x:v>
      </x:c>
      <x:c r="C928" s="4" t="n">
        <x:v>24</x:v>
      </x:c>
      <x:c r="D928" s="4" t="str">
        <x:v>네안데르탈인</x:v>
      </x:c>
      <x:c r="E928" s="4" t="str">
        <x:v>확장 주제어</x:v>
      </x:c>
      <x:c r="F928" s="4" t="n">
        <x:v>680</x:v>
      </x:c>
      <x:c r="G928" s="4" t="n">
        <x:v>3610</x:v>
      </x:c>
      <x:c r="H928" s="13" t="n">
        <x:v>680</x:v>
      </x:c>
      <x:c r="I928" s="13" t="n">
        <x:v>680</x:v>
      </x:c>
      <x:c r="J928" s="13" t="n">
        <x:v>3610</x:v>
      </x:c>
      <x:c r="K928" s="13" t="n">
        <x:v>3610</x:v>
      </x:c>
      <x:c r="L928" s="13" t="n">
        <x:f>H928+J928</x:f>
        <x:v>4290</x:v>
      </x:c>
      <x:c r="M928" s="13" t="n">
        <x:f>I928+K928</x:f>
        <x:v>4290</x:v>
      </x:c>
      <x:c r="N928" s="13" t="n">
        <x:v>4838</x:v>
      </x:c>
      <x:c r="O928" s="13" t="n">
        <x:v>105</x:v>
      </x:c>
      <x:c r="P928" s="4" t="str">
        <x:v>수집결과 내 집계</x:v>
      </x:c>
      <x:c r="Q928" s="15" t="n">
        <x:v>46269.348276145836</x:v>
      </x:c>
      <x:c r="R928" s="15" t="n">
        <x:v>46269.356811481484</x:v>
      </x:c>
      <x:c r="S928" s="4" t="str">
        <x:v>https://naver.github.io/searchad-apidoc/</x:v>
      </x:c>
      <x:c r="T928" s="4" t="str">
        <x:v>https://developers.naver.com/docs/serviceapi/search/blog/blog.md</x:v>
      </x:c>
      <x:c r="U928" s="4" t="str">
        <x:v>2026-08-05~2026-09-03</x:v>
      </x:c>
      <x:c r="V928" s="4" t="str"/>
    </x:row>
    <x:row r="929" ht="25" customHeight="1">
      <x:c r="A929" s="4" t="str">
        <x:v>K0925</x:v>
      </x:c>
      <x:c r="B929" s="4" t="str">
        <x:v>고생물·미스터리</x:v>
      </x:c>
      <x:c r="C929" s="4" t="n">
        <x:v>25</x:v>
      </x:c>
      <x:c r="D929" s="4" t="str">
        <x:v>공룡이름</x:v>
      </x:c>
      <x:c r="E929" s="4" t="str">
        <x:v>세부 검색어</x:v>
      </x:c>
      <x:c r="F929" s="4" t="n">
        <x:v>300</x:v>
      </x:c>
      <x:c r="G929" s="4" t="n">
        <x:v>3440</x:v>
      </x:c>
      <x:c r="H929" s="13" t="n">
        <x:v>300</x:v>
      </x:c>
      <x:c r="I929" s="13" t="n">
        <x:v>300</x:v>
      </x:c>
      <x:c r="J929" s="13" t="n">
        <x:v>3440</x:v>
      </x:c>
      <x:c r="K929" s="13" t="n">
        <x:v>3440</x:v>
      </x:c>
      <x:c r="L929" s="13" t="n">
        <x:f>H929+J929</x:f>
        <x:v>3740</x:v>
      </x:c>
      <x:c r="M929" s="13" t="n">
        <x:f>I929+K929</x:f>
        <x:v>3740</x:v>
      </x:c>
      <x:c r="N929" s="13" t="n">
        <x:v>20504</x:v>
      </x:c>
      <x:c r="O929" s="13" t="n">
        <x:v>485</x:v>
      </x:c>
      <x:c r="P929" s="4" t="str">
        <x:v>수집결과 내 집계</x:v>
      </x:c>
      <x:c r="Q929" s="15" t="n">
        <x:v>46269.350230868054</x:v>
      </x:c>
      <x:c r="R929" s="15" t="n">
        <x:v>46269.356835694445</x:v>
      </x:c>
      <x:c r="S929" s="4" t="str">
        <x:v>https://naver.github.io/searchad-apidoc/</x:v>
      </x:c>
      <x:c r="T929" s="4" t="str">
        <x:v>https://developers.naver.com/docs/serviceapi/search/blog/blog.md</x:v>
      </x:c>
      <x:c r="U929" s="4" t="str">
        <x:v>2026-08-05~2026-09-03</x:v>
      </x:c>
      <x:c r="V929" s="4" t="str"/>
    </x:row>
    <x:row r="930" ht="25" customHeight="1">
      <x:c r="A930" s="4" t="str">
        <x:v>K0926</x:v>
      </x:c>
      <x:c r="B930" s="4" t="str">
        <x:v>고생물·미스터리</x:v>
      </x:c>
      <x:c r="C930" s="4" t="n">
        <x:v>26</x:v>
      </x:c>
      <x:c r="D930" s="4" t="str">
        <x:v>익룡</x:v>
      </x:c>
      <x:c r="E930" s="4" t="str">
        <x:v>확장 주제어</x:v>
      </x:c>
      <x:c r="F930" s="4" t="n">
        <x:v>350</x:v>
      </x:c>
      <x:c r="G930" s="4" t="n">
        <x:v>3050</x:v>
      </x:c>
      <x:c r="H930" s="13" t="n">
        <x:v>350</x:v>
      </x:c>
      <x:c r="I930" s="13" t="n">
        <x:v>350</x:v>
      </x:c>
      <x:c r="J930" s="13" t="n">
        <x:v>3050</x:v>
      </x:c>
      <x:c r="K930" s="13" t="n">
        <x:v>3050</x:v>
      </x:c>
      <x:c r="L930" s="13" t="n">
        <x:f>H930+J930</x:f>
        <x:v>3400</x:v>
      </x:c>
      <x:c r="M930" s="13" t="n">
        <x:f>I930+K930</x:f>
        <x:v>3400</x:v>
      </x:c>
      <x:c r="N930" s="13" t="n">
        <x:v>8475</x:v>
      </x:c>
      <x:c r="O930" s="13" t="n">
        <x:v>156</x:v>
      </x:c>
      <x:c r="P930" s="4" t="str">
        <x:v>수집결과 내 집계</x:v>
      </x:c>
      <x:c r="Q930" s="15" t="n">
        <x:v>46269.34459583333</x:v>
      </x:c>
      <x:c r="R930" s="15" t="n">
        <x:v>46269.356813819446</x:v>
      </x:c>
      <x:c r="S930" s="4" t="str">
        <x:v>https://naver.github.io/searchad-apidoc/</x:v>
      </x:c>
      <x:c r="T930" s="4" t="str">
        <x:v>https://developers.naver.com/docs/serviceapi/search/blog/blog.md</x:v>
      </x:c>
      <x:c r="U930" s="4" t="str">
        <x:v>2026-08-05~2026-09-03</x:v>
      </x:c>
      <x:c r="V930" s="4" t="str"/>
    </x:row>
    <x:row r="931" ht="25" customHeight="1">
      <x:c r="A931" s="4" t="str">
        <x:v>K0927</x:v>
      </x:c>
      <x:c r="B931" s="4" t="str">
        <x:v>고생물·미스터리</x:v>
      </x:c>
      <x:c r="C931" s="4" t="n">
        <x:v>27</x:v>
      </x:c>
      <x:c r="D931" s="4" t="str">
        <x:v>실러캔스</x:v>
      </x:c>
      <x:c r="E931" s="4" t="str">
        <x:v>확장 주제어</x:v>
      </x:c>
      <x:c r="F931" s="4" t="n">
        <x:v>520</x:v>
      </x:c>
      <x:c r="G931" s="4" t="n">
        <x:v>2740</x:v>
      </x:c>
      <x:c r="H931" s="13" t="n">
        <x:v>520</x:v>
      </x:c>
      <x:c r="I931" s="13" t="n">
        <x:v>520</x:v>
      </x:c>
      <x:c r="J931" s="13" t="n">
        <x:v>2740</x:v>
      </x:c>
      <x:c r="K931" s="13" t="n">
        <x:v>2740</x:v>
      </x:c>
      <x:c r="L931" s="13" t="n">
        <x:f>H931+J931</x:f>
        <x:v>3260</x:v>
      </x:c>
      <x:c r="M931" s="13" t="n">
        <x:f>I931+K931</x:f>
        <x:v>3260</x:v>
      </x:c>
      <x:c r="N931" s="13" t="n">
        <x:v>1374</x:v>
      </x:c>
      <x:c r="O931" s="13" t="n">
        <x:v>49</x:v>
      </x:c>
      <x:c r="P931" s="4" t="str">
        <x:v>수집결과 내 집계</x:v>
      </x:c>
      <x:c r="Q931" s="15" t="n">
        <x:v>46269.348219976855</x:v>
      </x:c>
      <x:c r="R931" s="15" t="n">
        <x:v>46269.356820347224</x:v>
      </x:c>
      <x:c r="S931" s="4" t="str">
        <x:v>https://naver.github.io/searchad-apidoc/</x:v>
      </x:c>
      <x:c r="T931" s="4" t="str">
        <x:v>https://developers.naver.com/docs/serviceapi/search/blog/blog.md</x:v>
      </x:c>
      <x:c r="U931" s="4" t="str">
        <x:v>2026-08-05~2026-09-03</x:v>
      </x:c>
      <x:c r="V931" s="4" t="str"/>
    </x:row>
    <x:row r="932" ht="25" customHeight="1">
      <x:c r="A932" s="4" t="str">
        <x:v>K0928</x:v>
      </x:c>
      <x:c r="B932" s="4" t="str">
        <x:v>고생물·미스터리</x:v>
      </x:c>
      <x:c r="C932" s="4" t="n">
        <x:v>28</x:v>
      </x:c>
      <x:c r="D932" s="4" t="str">
        <x:v>케찰코아틀루스</x:v>
      </x:c>
      <x:c r="E932" s="4" t="str">
        <x:v>확장 주제어</x:v>
      </x:c>
      <x:c r="F932" s="4" t="n">
        <x:v>230</x:v>
      </x:c>
      <x:c r="G932" s="4" t="n">
        <x:v>2640</x:v>
      </x:c>
      <x:c r="H932" s="13" t="n">
        <x:v>230</x:v>
      </x:c>
      <x:c r="I932" s="13" t="n">
        <x:v>230</x:v>
      </x:c>
      <x:c r="J932" s="13" t="n">
        <x:v>2640</x:v>
      </x:c>
      <x:c r="K932" s="13" t="n">
        <x:v>2640</x:v>
      </x:c>
      <x:c r="L932" s="13" t="n">
        <x:f>H932+J932</x:f>
        <x:v>2870</x:v>
      </x:c>
      <x:c r="M932" s="13" t="n">
        <x:f>I932+K932</x:f>
        <x:v>2870</x:v>
      </x:c>
      <x:c r="N932" s="13" t="n">
        <x:v>333</x:v>
      </x:c>
      <x:c r="O932" s="13" t="n">
        <x:v>16</x:v>
      </x:c>
      <x:c r="P932" s="4" t="str">
        <x:v>수집결과 내 집계</x:v>
      </x:c>
      <x:c r="Q932" s="15" t="n">
        <x:v>46269.348246608795</x:v>
      </x:c>
      <x:c r="R932" s="15" t="n">
        <x:v>46269.35682505787</x:v>
      </x:c>
      <x:c r="S932" s="4" t="str">
        <x:v>https://naver.github.io/searchad-apidoc/</x:v>
      </x:c>
      <x:c r="T932" s="4" t="str">
        <x:v>https://developers.naver.com/docs/serviceapi/search/blog/blog.md</x:v>
      </x:c>
      <x:c r="U932" s="4" t="str">
        <x:v>2026-08-05~2026-09-03</x:v>
      </x:c>
      <x:c r="V932" s="4" t="str"/>
    </x:row>
    <x:row r="933" ht="25" customHeight="1">
      <x:c r="A933" s="4" t="str">
        <x:v>K0929</x:v>
      </x:c>
      <x:c r="B933" s="4" t="str">
        <x:v>고생물·미스터리</x:v>
      </x:c>
      <x:c r="C933" s="4" t="n">
        <x:v>29</x:v>
      </x:c>
      <x:c r="D933" s="4" t="str">
        <x:v>지구나이</x:v>
      </x:c>
      <x:c r="E933" s="4" t="str">
        <x:v>세부 검색어</x:v>
      </x:c>
      <x:c r="F933" s="4" t="n">
        <x:v>320</x:v>
      </x:c>
      <x:c r="G933" s="4" t="n">
        <x:v>2460</x:v>
      </x:c>
      <x:c r="H933" s="13" t="n">
        <x:v>320</x:v>
      </x:c>
      <x:c r="I933" s="13" t="n">
        <x:v>320</x:v>
      </x:c>
      <x:c r="J933" s="13" t="n">
        <x:v>2460</x:v>
      </x:c>
      <x:c r="K933" s="13" t="n">
        <x:v>2460</x:v>
      </x:c>
      <x:c r="L933" s="13" t="n">
        <x:f>H933+J933</x:f>
        <x:v>2780</x:v>
      </x:c>
      <x:c r="M933" s="13" t="n">
        <x:f>I933+K933</x:f>
        <x:v>2780</x:v>
      </x:c>
      <x:c r="N933" s="13" t="n">
        <x:v>21737</x:v>
      </x:c>
      <x:c r="O933" s="13" t="n">
        <x:v>240</x:v>
      </x:c>
      <x:c r="P933" s="4" t="str">
        <x:v>수집결과 내 집계</x:v>
      </x:c>
      <x:c r="Q933" s="15" t="n">
        <x:v>46269.3482809375</x:v>
      </x:c>
      <x:c r="R933" s="15" t="n">
        <x:v>46269.356839803244</x:v>
      </x:c>
      <x:c r="S933" s="4" t="str">
        <x:v>https://naver.github.io/searchad-apidoc/</x:v>
      </x:c>
      <x:c r="T933" s="4" t="str">
        <x:v>https://developers.naver.com/docs/serviceapi/search/blog/blog.md</x:v>
      </x:c>
      <x:c r="U933" s="4" t="str">
        <x:v>2026-08-05~2026-09-03</x:v>
      </x:c>
      <x:c r="V933" s="4" t="str"/>
    </x:row>
    <x:row r="934" ht="25" customHeight="1">
      <x:c r="A934" s="4" t="str">
        <x:v>K0930</x:v>
      </x:c>
      <x:c r="B934" s="4" t="str">
        <x:v>고생물·미스터리</x:v>
      </x:c>
      <x:c r="C934" s="4" t="n">
        <x:v>30</x:v>
      </x:c>
      <x:c r="D934" s="4" t="str">
        <x:v>잉카문명</x:v>
      </x:c>
      <x:c r="E934" s="4" t="str">
        <x:v>확장 주제어</x:v>
      </x:c>
      <x:c r="F934" s="4" t="n">
        <x:v>360</x:v>
      </x:c>
      <x:c r="G934" s="4" t="n">
        <x:v>2330</x:v>
      </x:c>
      <x:c r="H934" s="13" t="n">
        <x:v>360</x:v>
      </x:c>
      <x:c r="I934" s="13" t="n">
        <x:v>360</x:v>
      </x:c>
      <x:c r="J934" s="13" t="n">
        <x:v>2330</x:v>
      </x:c>
      <x:c r="K934" s="13" t="n">
        <x:v>2330</x:v>
      </x:c>
      <x:c r="L934" s="13" t="n">
        <x:f>H934+J934</x:f>
        <x:v>2690</x:v>
      </x:c>
      <x:c r="M934" s="13" t="n">
        <x:f>I934+K934</x:f>
        <x:v>2690</x:v>
      </x:c>
      <x:c r="N934" s="13" t="n">
        <x:v>4758</x:v>
      </x:c>
      <x:c r="O934" s="13" t="n">
        <x:v>37</x:v>
      </x:c>
      <x:c r="P934" s="4" t="str">
        <x:v>수집결과 내 집계</x:v>
      </x:c>
      <x:c r="Q934" s="15" t="n">
        <x:v>46269.34830513889</x:v>
      </x:c>
      <x:c r="R934" s="15" t="n">
        <x:v>46269.35682974537</x:v>
      </x:c>
      <x:c r="S934" s="4" t="str">
        <x:v>https://naver.github.io/searchad-apidoc/</x:v>
      </x:c>
      <x:c r="T934" s="4" t="str">
        <x:v>https://developers.naver.com/docs/serviceapi/search/blog/blog.md</x:v>
      </x:c>
      <x:c r="U934" s="4" t="str">
        <x:v>2026-08-05~2026-09-03</x:v>
      </x:c>
      <x:c r="V934" s="4" t="str"/>
    </x:row>
    <x:row r="935" ht="25" customHeight="1">
      <x:c r="A935" s="4" t="str">
        <x:v>K0931</x:v>
      </x:c>
      <x:c r="B935" s="4" t="str">
        <x:v>고생물·미스터리</x:v>
      </x:c>
      <x:c r="C935" s="4" t="n">
        <x:v>31</x:v>
      </x:c>
      <x:c r="D935" s="4" t="str">
        <x:v>메가네우라</x:v>
      </x:c>
      <x:c r="E935" s="4" t="str">
        <x:v>확장 주제어</x:v>
      </x:c>
      <x:c r="F935" s="4" t="n">
        <x:v>270</x:v>
      </x:c>
      <x:c r="G935" s="4" t="n">
        <x:v>2370</x:v>
      </x:c>
      <x:c r="H935" s="13" t="n">
        <x:v>270</x:v>
      </x:c>
      <x:c r="I935" s="13" t="n">
        <x:v>270</x:v>
      </x:c>
      <x:c r="J935" s="13" t="n">
        <x:v>2370</x:v>
      </x:c>
      <x:c r="K935" s="13" t="n">
        <x:v>2370</x:v>
      </x:c>
      <x:c r="L935" s="13" t="n">
        <x:f>H935+J935</x:f>
        <x:v>2640</x:v>
      </x:c>
      <x:c r="M935" s="13" t="n">
        <x:f>I935+K935</x:f>
        <x:v>2640</x:v>
      </x:c>
      <x:c r="N935" s="13" t="n">
        <x:v>250</x:v>
      </x:c>
      <x:c r="O935" s="13" t="n">
        <x:v>19</x:v>
      </x:c>
      <x:c r="P935" s="4" t="str">
        <x:v>수집결과 내 집계</x:v>
      </x:c>
      <x:c r="Q935" s="15" t="n">
        <x:v>46269.34825167824</x:v>
      </x:c>
      <x:c r="R935" s="15" t="n">
        <x:v>46269.35683429398</x:v>
      </x:c>
      <x:c r="S935" s="4" t="str">
        <x:v>https://naver.github.io/searchad-apidoc/</x:v>
      </x:c>
      <x:c r="T935" s="4" t="str">
        <x:v>https://developers.naver.com/docs/serviceapi/search/blog/blog.md</x:v>
      </x:c>
      <x:c r="U935" s="4" t="str">
        <x:v>2026-08-05~2026-09-03</x:v>
      </x:c>
      <x:c r="V935" s="4" t="str"/>
    </x:row>
    <x:row r="936" ht="25" customHeight="1">
      <x:c r="A936" s="4" t="str">
        <x:v>K0932</x:v>
      </x:c>
      <x:c r="B936" s="4" t="str">
        <x:v>고생물·미스터리</x:v>
      </x:c>
      <x:c r="C936" s="4" t="n">
        <x:v>32</x:v>
      </x:c>
      <x:c r="D936" s="4" t="str">
        <x:v>빙하기</x:v>
      </x:c>
      <x:c r="E936" s="4" t="str">
        <x:v>확장 주제어</x:v>
      </x:c>
      <x:c r="F936" s="4" t="n">
        <x:v>410</x:v>
      </x:c>
      <x:c r="G936" s="4" t="n">
        <x:v>1840</x:v>
      </x:c>
      <x:c r="H936" s="13" t="n">
        <x:v>410</x:v>
      </x:c>
      <x:c r="I936" s="13" t="n">
        <x:v>410</x:v>
      </x:c>
      <x:c r="J936" s="13" t="n">
        <x:v>1840</x:v>
      </x:c>
      <x:c r="K936" s="13" t="n">
        <x:v>1840</x:v>
      </x:c>
      <x:c r="L936" s="13" t="n">
        <x:f>H936+J936</x:f>
        <x:v>2250</x:v>
      </x:c>
      <x:c r="M936" s="13" t="n">
        <x:f>I936+K936</x:f>
        <x:v>2250</x:v>
      </x:c>
      <x:c r="N936" s="13" t="n">
        <x:v>25331</x:v>
      </x:c>
      <x:c r="O936" s="13" t="n">
        <x:v>345</x:v>
      </x:c>
      <x:c r="P936" s="4" t="str">
        <x:v>수집결과 내 집계</x:v>
      </x:c>
      <x:c r="Q936" s="15" t="n">
        <x:v>46269.34460104167</x:v>
      </x:c>
      <x:c r="R936" s="15" t="n">
        <x:v>46269.35685388889</x:v>
      </x:c>
      <x:c r="S936" s="4" t="str">
        <x:v>https://naver.github.io/searchad-apidoc/</x:v>
      </x:c>
      <x:c r="T936" s="4" t="str">
        <x:v>https://developers.naver.com/docs/serviceapi/search/blog/blog.md</x:v>
      </x:c>
      <x:c r="U936" s="4" t="str">
        <x:v>2026-08-05~2026-09-03</x:v>
      </x:c>
      <x:c r="V936" s="4" t="str"/>
    </x:row>
    <x:row r="937" ht="25" customHeight="1">
      <x:c r="A937" s="4" t="str">
        <x:v>K0933</x:v>
      </x:c>
      <x:c r="B937" s="4" t="str">
        <x:v>고생물·미스터리</x:v>
      </x:c>
      <x:c r="C937" s="4" t="n">
        <x:v>33</x:v>
      </x:c>
      <x:c r="D937" s="4" t="str">
        <x:v>이집트피라미드</x:v>
      </x:c>
      <x:c r="E937" s="4" t="str">
        <x:v>확장 주제어</x:v>
      </x:c>
      <x:c r="F937" s="4" t="n">
        <x:v>400</x:v>
      </x:c>
      <x:c r="G937" s="4" t="n">
        <x:v>1850</x:v>
      </x:c>
      <x:c r="H937" s="13" t="n">
        <x:v>400</x:v>
      </x:c>
      <x:c r="I937" s="13" t="n">
        <x:v>400</x:v>
      </x:c>
      <x:c r="J937" s="13" t="n">
        <x:v>1850</x:v>
      </x:c>
      <x:c r="K937" s="13" t="n">
        <x:v>1850</x:v>
      </x:c>
      <x:c r="L937" s="13" t="n">
        <x:f>H937+J937</x:f>
        <x:v>2250</x:v>
      </x:c>
      <x:c r="M937" s="13" t="n">
        <x:f>I937+K937</x:f>
        <x:v>2250</x:v>
      </x:c>
      <x:c r="N937" s="13" t="n">
        <x:v>26936</x:v>
      </x:c>
      <x:c r="O937" s="13" t="n">
        <x:v>388</x:v>
      </x:c>
      <x:c r="P937" s="4" t="str">
        <x:v>수집결과 내 집계</x:v>
      </x:c>
      <x:c r="Q937" s="15" t="n">
        <x:v>46269.34829491898</x:v>
      </x:c>
      <x:c r="R937" s="15" t="n">
        <x:v>46269.35685582176</x:v>
      </x:c>
      <x:c r="S937" s="4" t="str">
        <x:v>https://naver.github.io/searchad-apidoc/</x:v>
      </x:c>
      <x:c r="T937" s="4" t="str">
        <x:v>https://developers.naver.com/docs/serviceapi/search/blog/blog.md</x:v>
      </x:c>
      <x:c r="U937" s="4" t="str">
        <x:v>2026-08-05~2026-09-03</x:v>
      </x:c>
      <x:c r="V937" s="4" t="str"/>
    </x:row>
    <x:row r="938" ht="25" customHeight="1">
      <x:c r="A938" s="4" t="str">
        <x:v>K0934</x:v>
      </x:c>
      <x:c r="B938" s="4" t="str">
        <x:v>고생물·미스터리</x:v>
      </x:c>
      <x:c r="C938" s="4" t="n">
        <x:v>34</x:v>
      </x:c>
      <x:c r="D938" s="4" t="str">
        <x:v>티타노보아</x:v>
      </x:c>
      <x:c r="E938" s="4" t="str">
        <x:v>확장 주제어</x:v>
      </x:c>
      <x:c r="F938" s="4" t="n">
        <x:v>430</x:v>
      </x:c>
      <x:c r="G938" s="4" t="n">
        <x:v>1810</x:v>
      </x:c>
      <x:c r="H938" s="13" t="n">
        <x:v>430</x:v>
      </x:c>
      <x:c r="I938" s="13" t="n">
        <x:v>430</x:v>
      </x:c>
      <x:c r="J938" s="13" t="n">
        <x:v>1810</x:v>
      </x:c>
      <x:c r="K938" s="13" t="n">
        <x:v>1810</x:v>
      </x:c>
      <x:c r="L938" s="13" t="n">
        <x:f>H938+J938</x:f>
        <x:v>2240</x:v>
      </x:c>
      <x:c r="M938" s="13" t="n">
        <x:f>I938+K938</x:f>
        <x:v>2240</x:v>
      </x:c>
      <x:c r="N938" s="13" t="n">
        <x:v>264</x:v>
      </x:c>
      <x:c r="O938" s="13" t="n">
        <x:v>48</x:v>
      </x:c>
      <x:c r="P938" s="4" t="str">
        <x:v>수집결과 내 집계</x:v>
      </x:c>
      <x:c r="Q938" s="15" t="n">
        <x:v>46269.34826658565</x:v>
      </x:c>
      <x:c r="R938" s="15" t="n">
        <x:v>46269.35684451389</x:v>
      </x:c>
      <x:c r="S938" s="4" t="str">
        <x:v>https://naver.github.io/searchad-apidoc/</x:v>
      </x:c>
      <x:c r="T938" s="4" t="str">
        <x:v>https://developers.naver.com/docs/serviceapi/search/blog/blog.md</x:v>
      </x:c>
      <x:c r="U938" s="4" t="str">
        <x:v>2026-08-05~2026-09-03</x:v>
      </x:c>
      <x:c r="V938" s="4" t="str"/>
    </x:row>
    <x:row r="939" ht="25" customHeight="1">
      <x:c r="A939" s="4" t="str">
        <x:v>K0935</x:v>
      </x:c>
      <x:c r="B939" s="4" t="str">
        <x:v>고생물·미스터리</x:v>
      </x:c>
      <x:c r="C939" s="4" t="n">
        <x:v>35</x:v>
      </x:c>
      <x:c r="D939" s="4" t="str">
        <x:v>크로노사우루스</x:v>
      </x:c>
      <x:c r="E939" s="4" t="str">
        <x:v>확장 주제어</x:v>
      </x:c>
      <x:c r="F939" s="4" t="n">
        <x:v>100</x:v>
      </x:c>
      <x:c r="G939" s="4" t="n">
        <x:v>2090</x:v>
      </x:c>
      <x:c r="H939" s="13" t="n">
        <x:v>100</x:v>
      </x:c>
      <x:c r="I939" s="13" t="n">
        <x:v>100</x:v>
      </x:c>
      <x:c r="J939" s="13" t="n">
        <x:v>2090</x:v>
      </x:c>
      <x:c r="K939" s="13" t="n">
        <x:v>2090</x:v>
      </x:c>
      <x:c r="L939" s="13" t="n">
        <x:f>H939+J939</x:f>
        <x:v>2190</x:v>
      </x:c>
      <x:c r="M939" s="13" t="n">
        <x:f>I939+K939</x:f>
        <x:v>2190</x:v>
      </x:c>
      <x:c r="N939" s="13" t="n">
        <x:v>176</x:v>
      </x:c>
      <x:c r="O939" s="13" t="n">
        <x:v>2</x:v>
      </x:c>
      <x:c r="P939" s="4" t="str">
        <x:v>수집결과 내 집계</x:v>
      </x:c>
      <x:c r="Q939" s="15" t="n">
        <x:v>46269.34826658565</x:v>
      </x:c>
      <x:c r="R939" s="15" t="n">
        <x:v>46269.35684910879</x:v>
      </x:c>
      <x:c r="S939" s="4" t="str">
        <x:v>https://naver.github.io/searchad-apidoc/</x:v>
      </x:c>
      <x:c r="T939" s="4" t="str">
        <x:v>https://developers.naver.com/docs/serviceapi/search/blog/blog.md</x:v>
      </x:c>
      <x:c r="U939" s="4" t="str">
        <x:v>2026-08-05~2026-09-03</x:v>
      </x:c>
      <x:c r="V939" s="4" t="str"/>
    </x:row>
    <x:row r="940" ht="25" customHeight="1">
      <x:c r="A940" s="4" t="str">
        <x:v>K0936</x:v>
      </x:c>
      <x:c r="B940" s="4" t="str">
        <x:v>고생물·미스터리</x:v>
      </x:c>
      <x:c r="C940" s="4" t="n">
        <x:v>36</x:v>
      </x:c>
      <x:c r="D940" s="4" t="str">
        <x:v>디플로도쿠스</x:v>
      </x:c>
      <x:c r="E940" s="4" t="str">
        <x:v>확장 주제어</x:v>
      </x:c>
      <x:c r="F940" s="4" t="n">
        <x:v>170</x:v>
      </x:c>
      <x:c r="G940" s="4" t="n">
        <x:v>1810</x:v>
      </x:c>
      <x:c r="H940" s="13" t="n">
        <x:v>170</x:v>
      </x:c>
      <x:c r="I940" s="13" t="n">
        <x:v>170</x:v>
      </x:c>
      <x:c r="J940" s="13" t="n">
        <x:v>1810</x:v>
      </x:c>
      <x:c r="K940" s="13" t="n">
        <x:v>1810</x:v>
      </x:c>
      <x:c r="L940" s="13" t="n">
        <x:f>H940+J940</x:f>
        <x:v>1980</x:v>
      </x:c>
      <x:c r="M940" s="13" t="n">
        <x:f>I940+K940</x:f>
        <x:v>1980</x:v>
      </x:c>
      <x:c r="N940" s="13" t="n">
        <x:v>578</x:v>
      </x:c>
      <x:c r="O940" s="13" t="n">
        <x:v>12</x:v>
      </x:c>
      <x:c r="P940" s="4" t="str">
        <x:v>수집결과 내 집계</x:v>
      </x:c>
      <x:c r="Q940" s="15" t="n">
        <x:v>46269.34823289352</x:v>
      </x:c>
      <x:c r="R940" s="15" t="n">
        <x:v>46269.35685391204</x:v>
      </x:c>
      <x:c r="S940" s="4" t="str">
        <x:v>https://naver.github.io/searchad-apidoc/</x:v>
      </x:c>
      <x:c r="T940" s="4" t="str">
        <x:v>https://developers.naver.com/docs/serviceapi/search/blog/blog.md</x:v>
      </x:c>
      <x:c r="U940" s="4" t="str">
        <x:v>2026-08-05~2026-09-03</x:v>
      </x:c>
      <x:c r="V940" s="4" t="str"/>
    </x:row>
    <x:row r="941" ht="25" customHeight="1">
      <x:c r="A941" s="4" t="str">
        <x:v>K0937</x:v>
      </x:c>
      <x:c r="B941" s="4" t="str">
        <x:v>고생물·미스터리</x:v>
      </x:c>
      <x:c r="C941" s="4" t="n">
        <x:v>37</x:v>
      </x:c>
      <x:c r="D941" s="4" t="str">
        <x:v>테리지노사우루스</x:v>
      </x:c>
      <x:c r="E941" s="4" t="str">
        <x:v>확장 주제어</x:v>
      </x:c>
      <x:c r="F941" s="4" t="n">
        <x:v>140</x:v>
      </x:c>
      <x:c r="G941" s="4" t="n">
        <x:v>1820</x:v>
      </x:c>
      <x:c r="H941" s="13" t="n">
        <x:v>140</x:v>
      </x:c>
      <x:c r="I941" s="13" t="n">
        <x:v>140</x:v>
      </x:c>
      <x:c r="J941" s="13" t="n">
        <x:v>1820</x:v>
      </x:c>
      <x:c r="K941" s="13" t="n">
        <x:v>1820</x:v>
      </x:c>
      <x:c r="L941" s="13" t="n">
        <x:f>H941+J941</x:f>
        <x:v>1960</x:v>
      </x:c>
      <x:c r="M941" s="13" t="n">
        <x:f>I941+K941</x:f>
        <x:v>1960</x:v>
      </x:c>
      <x:c r="N941" s="13" t="n">
        <x:v>485</x:v>
      </x:c>
      <x:c r="O941" s="13" t="n">
        <x:v>23</x:v>
      </x:c>
      <x:c r="P941" s="4" t="str">
        <x:v>수집결과 내 집계</x:v>
      </x:c>
      <x:c r="Q941" s="15" t="n">
        <x:v>46269.34824170139</x:v>
      </x:c>
      <x:c r="R941" s="15" t="n">
        <x:v>46269.35685841435</x:v>
      </x:c>
      <x:c r="S941" s="4" t="str">
        <x:v>https://naver.github.io/searchad-apidoc/</x:v>
      </x:c>
      <x:c r="T941" s="4" t="str">
        <x:v>https://developers.naver.com/docs/serviceapi/search/blog/blog.md</x:v>
      </x:c>
      <x:c r="U941" s="4" t="str">
        <x:v>2026-08-05~2026-09-03</x:v>
      </x:c>
      <x:c r="V941" s="4" t="str"/>
    </x:row>
    <x:row r="942" ht="25" customHeight="1">
      <x:c r="A942" s="4" t="str">
        <x:v>K0938</x:v>
      </x:c>
      <x:c r="B942" s="4" t="str">
        <x:v>고생물·미스터리</x:v>
      </x:c>
      <x:c r="C942" s="4" t="n">
        <x:v>38</x:v>
      </x:c>
      <x:c r="D942" s="4" t="str">
        <x:v>플레시오사우루스</x:v>
      </x:c>
      <x:c r="E942" s="4" t="str">
        <x:v>확장 주제어</x:v>
      </x:c>
      <x:c r="F942" s="4" t="n">
        <x:v>120</x:v>
      </x:c>
      <x:c r="G942" s="4" t="n">
        <x:v>1720</x:v>
      </x:c>
      <x:c r="H942" s="13" t="n">
        <x:v>120</x:v>
      </x:c>
      <x:c r="I942" s="13" t="n">
        <x:v>120</x:v>
      </x:c>
      <x:c r="J942" s="13" t="n">
        <x:v>1720</x:v>
      </x:c>
      <x:c r="K942" s="13" t="n">
        <x:v>1720</x:v>
      </x:c>
      <x:c r="L942" s="13" t="n">
        <x:f>H942+J942</x:f>
        <x:v>1840</x:v>
      </x:c>
      <x:c r="M942" s="13" t="n">
        <x:f>I942+K942</x:f>
        <x:v>1840</x:v>
      </x:c>
      <x:c r="N942" s="13" t="n">
        <x:v>386</x:v>
      </x:c>
      <x:c r="O942" s="13" t="n">
        <x:v>11</x:v>
      </x:c>
      <x:c r="P942" s="4" t="str">
        <x:v>수집결과 내 집계</x:v>
      </x:c>
      <x:c r="Q942" s="15" t="n">
        <x:v>46269.348246608795</x:v>
      </x:c>
      <x:c r="R942" s="15" t="n">
        <x:v>46269.35685869213</x:v>
      </x:c>
      <x:c r="S942" s="4" t="str">
        <x:v>https://naver.github.io/searchad-apidoc/</x:v>
      </x:c>
      <x:c r="T942" s="4" t="str">
        <x:v>https://developers.naver.com/docs/serviceapi/search/blog/blog.md</x:v>
      </x:c>
      <x:c r="U942" s="4" t="str">
        <x:v>2026-08-05~2026-09-03</x:v>
      </x:c>
      <x:c r="V942" s="4" t="str"/>
    </x:row>
    <x:row r="943" ht="25" customHeight="1">
      <x:c r="A943" s="4" t="str">
        <x:v>K0939</x:v>
      </x:c>
      <x:c r="B943" s="4" t="str">
        <x:v>고생물·미스터리</x:v>
      </x:c>
      <x:c r="C943" s="4" t="n">
        <x:v>39</x:v>
      </x:c>
      <x:c r="D943" s="4" t="str">
        <x:v>디메트로돈</x:v>
      </x:c>
      <x:c r="E943" s="4" t="str">
        <x:v>확장 주제어</x:v>
      </x:c>
      <x:c r="F943" s="4" t="n">
        <x:v>100</x:v>
      </x:c>
      <x:c r="G943" s="4" t="n">
        <x:v>1630</x:v>
      </x:c>
      <x:c r="H943" s="13" t="n">
        <x:v>100</x:v>
      </x:c>
      <x:c r="I943" s="13" t="n">
        <x:v>100</x:v>
      </x:c>
      <x:c r="J943" s="13" t="n">
        <x:v>1630</x:v>
      </x:c>
      <x:c r="K943" s="13" t="n">
        <x:v>1630</x:v>
      </x:c>
      <x:c r="L943" s="13" t="n">
        <x:f>H943+J943</x:f>
        <x:v>1730</x:v>
      </x:c>
      <x:c r="M943" s="13" t="n">
        <x:f>I943+K943</x:f>
        <x:v>1730</x:v>
      </x:c>
      <x:c r="N943" s="13" t="n">
        <x:v>560</x:v>
      </x:c>
      <x:c r="O943" s="13" t="n">
        <x:v>30</x:v>
      </x:c>
      <x:c r="P943" s="4" t="str">
        <x:v>수집결과 내 집계</x:v>
      </x:c>
      <x:c r="Q943" s="15" t="n">
        <x:v>46269.34825695602</x:v>
      </x:c>
      <x:c r="R943" s="15" t="n">
        <x:v>46269.35686027778</x:v>
      </x:c>
      <x:c r="S943" s="4" t="str">
        <x:v>https://naver.github.io/searchad-apidoc/</x:v>
      </x:c>
      <x:c r="T943" s="4" t="str">
        <x:v>https://developers.naver.com/docs/serviceapi/search/blog/blog.md</x:v>
      </x:c>
      <x:c r="U943" s="4" t="str">
        <x:v>2026-08-05~2026-09-03</x:v>
      </x:c>
      <x:c r="V943" s="4" t="str"/>
    </x:row>
    <x:row r="944" ht="25" customHeight="1">
      <x:c r="A944" s="4" t="str">
        <x:v>K0940</x:v>
      </x:c>
      <x:c r="B944" s="4" t="str">
        <x:v>고생물·미스터리</x:v>
      </x:c>
      <x:c r="C944" s="4" t="n">
        <x:v>40</x:v>
      </x:c>
      <x:c r="D944" s="4" t="str">
        <x:v>호모에렉투스</x:v>
      </x:c>
      <x:c r="E944" s="4" t="str">
        <x:v>확장 주제어</x:v>
      </x:c>
      <x:c r="F944" s="4" t="n">
        <x:v>310</x:v>
      </x:c>
      <x:c r="G944" s="4" t="n">
        <x:v>1420</x:v>
      </x:c>
      <x:c r="H944" s="13" t="n">
        <x:v>310</x:v>
      </x:c>
      <x:c r="I944" s="13" t="n">
        <x:v>310</x:v>
      </x:c>
      <x:c r="J944" s="13" t="n">
        <x:v>1420</x:v>
      </x:c>
      <x:c r="K944" s="13" t="n">
        <x:v>1420</x:v>
      </x:c>
      <x:c r="L944" s="13" t="n">
        <x:f>H944+J944</x:f>
        <x:v>1730</x:v>
      </x:c>
      <x:c r="M944" s="13" t="n">
        <x:f>I944+K944</x:f>
        <x:v>1730</x:v>
      </x:c>
      <x:c r="N944" s="13" t="n">
        <x:v>1819</x:v>
      </x:c>
      <x:c r="O944" s="13" t="n">
        <x:v>19</x:v>
      </x:c>
      <x:c r="P944" s="4" t="str">
        <x:v>수집결과 내 집계</x:v>
      </x:c>
      <x:c r="Q944" s="15" t="n">
        <x:v>46269.348276145836</x:v>
      </x:c>
      <x:c r="R944" s="15" t="n">
        <x:v>46269.35686306713</x:v>
      </x:c>
      <x:c r="S944" s="4" t="str">
        <x:v>https://naver.github.io/searchad-apidoc/</x:v>
      </x:c>
      <x:c r="T944" s="4" t="str">
        <x:v>https://developers.naver.com/docs/serviceapi/search/blog/blog.md</x:v>
      </x:c>
      <x:c r="U944" s="4" t="str">
        <x:v>2026-08-05~2026-09-03</x:v>
      </x:c>
      <x:c r="V944" s="4" t="str"/>
    </x:row>
    <x:row r="945" ht="25" customHeight="1">
      <x:c r="A945" s="4" t="str">
        <x:v>K0941</x:v>
      </x:c>
      <x:c r="B945" s="4" t="str">
        <x:v>고생물·미스터리</x:v>
      </x:c>
      <x:c r="C945" s="4" t="n">
        <x:v>41</x:v>
      </x:c>
      <x:c r="D945" s="4" t="str">
        <x:v>고생대</x:v>
      </x:c>
      <x:c r="E945" s="4" t="str">
        <x:v>확장 주제어</x:v>
      </x:c>
      <x:c r="F945" s="4" t="n">
        <x:v>290</x:v>
      </x:c>
      <x:c r="G945" s="4" t="n">
        <x:v>1370</x:v>
      </x:c>
      <x:c r="H945" s="13" t="n">
        <x:v>290</x:v>
      </x:c>
      <x:c r="I945" s="13" t="n">
        <x:v>290</x:v>
      </x:c>
      <x:c r="J945" s="13" t="n">
        <x:v>1370</x:v>
      </x:c>
      <x:c r="K945" s="13" t="n">
        <x:v>1370</x:v>
      </x:c>
      <x:c r="L945" s="13" t="n">
        <x:f>H945+J945</x:f>
        <x:v>1660</x:v>
      </x:c>
      <x:c r="M945" s="13" t="n">
        <x:f>I945+K945</x:f>
        <x:v>1660</x:v>
      </x:c>
      <x:c r="N945" s="13" t="n">
        <x:v>9935</x:v>
      </x:c>
      <x:c r="O945" s="13" t="n">
        <x:v>193</x:v>
      </x:c>
      <x:c r="P945" s="4" t="str">
        <x:v>수집결과 내 집계</x:v>
      </x:c>
      <x:c r="Q945" s="15" t="n">
        <x:v>46269.348285451386</x:v>
      </x:c>
      <x:c r="R945" s="15" t="n">
        <x:v>46269.356867662034</x:v>
      </x:c>
      <x:c r="S945" s="4" t="str">
        <x:v>https://naver.github.io/searchad-apidoc/</x:v>
      </x:c>
      <x:c r="T945" s="4" t="str">
        <x:v>https://developers.naver.com/docs/serviceapi/search/blog/blog.md</x:v>
      </x:c>
      <x:c r="U945" s="4" t="str">
        <x:v>2026-08-05~2026-09-03</x:v>
      </x:c>
      <x:c r="V945" s="4" t="str"/>
    </x:row>
    <x:row r="946" ht="25" customHeight="1">
      <x:c r="A946" s="4" t="str">
        <x:v>K0942</x:v>
      </x:c>
      <x:c r="B946" s="4" t="str">
        <x:v>고생물·미스터리</x:v>
      </x:c>
      <x:c r="C946" s="4" t="n">
        <x:v>42</x:v>
      </x:c>
      <x:c r="D946" s="4" t="str">
        <x:v>엘라스모사우루스</x:v>
      </x:c>
      <x:c r="E946" s="4" t="str">
        <x:v>확장 주제어</x:v>
      </x:c>
      <x:c r="F946" s="4" t="n">
        <x:v>80</x:v>
      </x:c>
      <x:c r="G946" s="4" t="n">
        <x:v>1520</x:v>
      </x:c>
      <x:c r="H946" s="13" t="n">
        <x:v>80</x:v>
      </x:c>
      <x:c r="I946" s="13" t="n">
        <x:v>80</x:v>
      </x:c>
      <x:c r="J946" s="13" t="n">
        <x:v>1520</x:v>
      </x:c>
      <x:c r="K946" s="13" t="n">
        <x:v>1520</x:v>
      </x:c>
      <x:c r="L946" s="13" t="n">
        <x:f>H946+J946</x:f>
        <x:v>1600</x:v>
      </x:c>
      <x:c r="M946" s="13" t="n">
        <x:f>I946+K946</x:f>
        <x:v>1600</x:v>
      </x:c>
      <x:c r="N946" s="13" t="n">
        <x:v>261</x:v>
      </x:c>
      <x:c r="O946" s="13" t="n">
        <x:v>11</x:v>
      </x:c>
      <x:c r="P946" s="4" t="str">
        <x:v>수집결과 내 집계</x:v>
      </x:c>
      <x:c r="Q946" s="15" t="n">
        <x:v>46269.34825167824</x:v>
      </x:c>
      <x:c r="R946" s="15" t="n">
        <x:v>46269.356865</x:v>
      </x:c>
      <x:c r="S946" s="4" t="str">
        <x:v>https://naver.github.io/searchad-apidoc/</x:v>
      </x:c>
      <x:c r="T946" s="4" t="str">
        <x:v>https://developers.naver.com/docs/serviceapi/search/blog/blog.md</x:v>
      </x:c>
      <x:c r="U946" s="4" t="str">
        <x:v>2026-08-05~2026-09-03</x:v>
      </x:c>
      <x:c r="V946" s="4" t="str"/>
    </x:row>
    <x:row r="947" ht="25" customHeight="1">
      <x:c r="A947" s="4" t="str">
        <x:v>K0943</x:v>
      </x:c>
      <x:c r="B947" s="4" t="str">
        <x:v>고생물·미스터리</x:v>
      </x:c>
      <x:c r="C947" s="4" t="n">
        <x:v>43</x:v>
      </x:c>
      <x:c r="D947" s="4" t="str">
        <x:v>초식공룡</x:v>
      </x:c>
      <x:c r="E947" s="4" t="str">
        <x:v>확장 주제어</x:v>
      </x:c>
      <x:c r="F947" s="4" t="n">
        <x:v>160</x:v>
      </x:c>
      <x:c r="G947" s="4" t="n">
        <x:v>1350</x:v>
      </x:c>
      <x:c r="H947" s="13" t="n">
        <x:v>160</x:v>
      </x:c>
      <x:c r="I947" s="13" t="n">
        <x:v>160</x:v>
      </x:c>
      <x:c r="J947" s="13" t="n">
        <x:v>1350</x:v>
      </x:c>
      <x:c r="K947" s="13" t="n">
        <x:v>1350</x:v>
      </x:c>
      <x:c r="L947" s="13" t="n">
        <x:f>H947+J947</x:f>
        <x:v>1510</x:v>
      </x:c>
      <x:c r="M947" s="13" t="n">
        <x:f>I947+K947</x:f>
        <x:v>1510</x:v>
      </x:c>
      <x:c r="N947" s="13" t="n">
        <x:v>6493</x:v>
      </x:c>
      <x:c r="O947" s="13" t="n">
        <x:v>142</x:v>
      </x:c>
      <x:c r="P947" s="4" t="str">
        <x:v>수집결과 내 집계</x:v>
      </x:c>
      <x:c r="Q947" s="15" t="n">
        <x:v>46269.348210104166</x:v>
      </x:c>
      <x:c r="R947" s="15" t="n">
        <x:v>46269.35687251158</x:v>
      </x:c>
      <x:c r="S947" s="4" t="str">
        <x:v>https://naver.github.io/searchad-apidoc/</x:v>
      </x:c>
      <x:c r="T947" s="4" t="str">
        <x:v>https://developers.naver.com/docs/serviceapi/search/blog/blog.md</x:v>
      </x:c>
      <x:c r="U947" s="4" t="str">
        <x:v>2026-08-05~2026-09-03</x:v>
      </x:c>
      <x:c r="V947" s="4" t="str"/>
    </x:row>
    <x:row r="948" ht="25" customHeight="1">
      <x:c r="A948" s="4" t="str">
        <x:v>K0944</x:v>
      </x:c>
      <x:c r="B948" s="4" t="str">
        <x:v>고생물·미스터리</x:v>
      </x:c>
      <x:c r="C948" s="4" t="n">
        <x:v>44</x:v>
      </x:c>
      <x:c r="D948" s="4" t="str">
        <x:v>암모나이트화석</x:v>
      </x:c>
      <x:c r="E948" s="4" t="str">
        <x:v>세부 검색어</x:v>
      </x:c>
      <x:c r="F948" s="4" t="n">
        <x:v>170</x:v>
      </x:c>
      <x:c r="G948" s="4" t="n">
        <x:v>1330</x:v>
      </x:c>
      <x:c r="H948" s="13" t="n">
        <x:v>170</x:v>
      </x:c>
      <x:c r="I948" s="13" t="n">
        <x:v>170</x:v>
      </x:c>
      <x:c r="J948" s="13" t="n">
        <x:v>1330</x:v>
      </x:c>
      <x:c r="K948" s="13" t="n">
        <x:v>1330</x:v>
      </x:c>
      <x:c r="L948" s="13" t="n">
        <x:f>H948+J948</x:f>
        <x:v>1500</x:v>
      </x:c>
      <x:c r="M948" s="13" t="n">
        <x:f>I948+K948</x:f>
        <x:v>1500</x:v>
      </x:c>
      <x:c r="N948" s="13" t="n">
        <x:v>1526</x:v>
      </x:c>
      <x:c r="O948" s="13" t="n">
        <x:v>43</x:v>
      </x:c>
      <x:c r="P948" s="4" t="str">
        <x:v>수집결과 내 집계</x:v>
      </x:c>
      <x:c r="Q948" s="15" t="n">
        <x:v>46269.34827188657</x:v>
      </x:c>
      <x:c r="R948" s="15" t="n">
        <x:v>46269.35686980324</x:v>
      </x:c>
      <x:c r="S948" s="4" t="str">
        <x:v>https://naver.github.io/searchad-apidoc/</x:v>
      </x:c>
      <x:c r="T948" s="4" t="str">
        <x:v>https://developers.naver.com/docs/serviceapi/search/blog/blog.md</x:v>
      </x:c>
      <x:c r="U948" s="4" t="str">
        <x:v>2026-08-05~2026-09-03</x:v>
      </x:c>
      <x:c r="V948" s="4" t="str"/>
    </x:row>
    <x:row r="949" ht="25" customHeight="1">
      <x:c r="A949" s="4" t="str">
        <x:v>K0945</x:v>
      </x:c>
      <x:c r="B949" s="4" t="str">
        <x:v>고생물·미스터리</x:v>
      </x:c>
      <x:c r="C949" s="4" t="n">
        <x:v>45</x:v>
      </x:c>
      <x:c r="D949" s="4" t="str">
        <x:v>공룡화석</x:v>
      </x:c>
      <x:c r="E949" s="4" t="str">
        <x:v>세부 검색어</x:v>
      </x:c>
      <x:c r="F949" s="4" t="n">
        <x:v>190</x:v>
      </x:c>
      <x:c r="G949" s="4" t="n">
        <x:v>1250</x:v>
      </x:c>
      <x:c r="H949" s="13" t="n">
        <x:v>190</x:v>
      </x:c>
      <x:c r="I949" s="13" t="n">
        <x:v>190</x:v>
      </x:c>
      <x:c r="J949" s="13" t="n">
        <x:v>1250</x:v>
      </x:c>
      <x:c r="K949" s="13" t="n">
        <x:v>1250</x:v>
      </x:c>
      <x:c r="L949" s="13" t="n">
        <x:f>H949+J949</x:f>
        <x:v>1440</x:v>
      </x:c>
      <x:c r="M949" s="13" t="n">
        <x:f>I949+K949</x:f>
        <x:v>1440</x:v>
      </x:c>
      <x:c r="N949" s="13" t="n">
        <x:v>11345</x:v>
      </x:c>
      <x:c r="O949" s="13" t="n">
        <x:v>326</x:v>
      </x:c>
      <x:c r="P949" s="4" t="str">
        <x:v>수집결과 내 집계</x:v>
      </x:c>
      <x:c r="Q949" s="15" t="n">
        <x:v>46269.350230868054</x:v>
      </x:c>
      <x:c r="R949" s="15" t="n">
        <x:v>46269.35688648148</x:v>
      </x:c>
      <x:c r="S949" s="4" t="str">
        <x:v>https://naver.github.io/searchad-apidoc/</x:v>
      </x:c>
      <x:c r="T949" s="4" t="str">
        <x:v>https://developers.naver.com/docs/serviceapi/search/blog/blog.md</x:v>
      </x:c>
      <x:c r="U949" s="4" t="str">
        <x:v>2026-08-05~2026-09-03</x:v>
      </x:c>
      <x:c r="V949" s="4" t="str"/>
    </x:row>
    <x:row r="950" ht="25" customHeight="1">
      <x:c r="A950" s="4" t="str">
        <x:v>K0946</x:v>
      </x:c>
      <x:c r="B950" s="4" t="str">
        <x:v>고생물·미스터리</x:v>
      </x:c>
      <x:c r="C950" s="4" t="n">
        <x:v>46</x:v>
      </x:c>
      <x:c r="D950" s="4" t="str">
        <x:v>백악기</x:v>
      </x:c>
      <x:c r="E950" s="4" t="str">
        <x:v>확장 주제어</x:v>
      </x:c>
      <x:c r="F950" s="4" t="n">
        <x:v>230</x:v>
      </x:c>
      <x:c r="G950" s="4" t="n">
        <x:v>1190</x:v>
      </x:c>
      <x:c r="H950" s="13" t="n">
        <x:v>230</x:v>
      </x:c>
      <x:c r="I950" s="13" t="n">
        <x:v>230</x:v>
      </x:c>
      <x:c r="J950" s="13" t="n">
        <x:v>1190</x:v>
      </x:c>
      <x:c r="K950" s="13" t="n">
        <x:v>1190</x:v>
      </x:c>
      <x:c r="L950" s="13" t="n">
        <x:f>H950+J950</x:f>
        <x:v>1420</x:v>
      </x:c>
      <x:c r="M950" s="13" t="n">
        <x:f>I950+K950</x:f>
        <x:v>1420</x:v>
      </x:c>
      <x:c r="N950" s="13" t="n">
        <x:v>18236</x:v>
      </x:c>
      <x:c r="O950" s="13" t="n">
        <x:v>321</x:v>
      </x:c>
      <x:c r="P950" s="4" t="str">
        <x:v>수집결과 내 집계</x:v>
      </x:c>
      <x:c r="Q950" s="15" t="n">
        <x:v>46269.34828986111</x:v>
      </x:c>
      <x:c r="R950" s="15" t="n">
        <x:v>46269.3568884375</x:v>
      </x:c>
      <x:c r="S950" s="4" t="str">
        <x:v>https://naver.github.io/searchad-apidoc/</x:v>
      </x:c>
      <x:c r="T950" s="4" t="str">
        <x:v>https://developers.naver.com/docs/serviceapi/search/blog/blog.md</x:v>
      </x:c>
      <x:c r="U950" s="4" t="str">
        <x:v>2026-08-05~2026-09-03</x:v>
      </x:c>
      <x:c r="V950" s="4" t="str"/>
    </x:row>
    <x:row r="951" ht="25" customHeight="1">
      <x:c r="A951" s="4" t="str">
        <x:v>K0947</x:v>
      </x:c>
      <x:c r="B951" s="4" t="str">
        <x:v>고생물·미스터리</x:v>
      </x:c>
      <x:c r="C951" s="4" t="n">
        <x:v>47</x:v>
      </x:c>
      <x:c r="D951" s="4" t="str">
        <x:v>아르젠티노사우루스</x:v>
      </x:c>
      <x:c r="E951" s="4" t="str">
        <x:v>확장 주제어</x:v>
      </x:c>
      <x:c r="F951" s="4" t="n">
        <x:v>80</x:v>
      </x:c>
      <x:c r="G951" s="4" t="n">
        <x:v>1320</x:v>
      </x:c>
      <x:c r="H951" s="13" t="n">
        <x:v>80</x:v>
      </x:c>
      <x:c r="I951" s="13" t="n">
        <x:v>80</x:v>
      </x:c>
      <x:c r="J951" s="13" t="n">
        <x:v>1320</x:v>
      </x:c>
      <x:c r="K951" s="13" t="n">
        <x:v>1320</x:v>
      </x:c>
      <x:c r="L951" s="13" t="n">
        <x:f>H951+J951</x:f>
        <x:v>1400</x:v>
      </x:c>
      <x:c r="M951" s="13" t="n">
        <x:f>I951+K951</x:f>
        <x:v>1400</x:v>
      </x:c>
      <x:c r="N951" s="13" t="n">
        <x:v>83</x:v>
      </x:c>
      <x:c r="O951" s="13" t="n">
        <x:v>3</x:v>
      </x:c>
      <x:c r="P951" s="4" t="str">
        <x:v>수집결과 내 집계</x:v>
      </x:c>
      <x:c r="Q951" s="15" t="n">
        <x:v>46269.34823289352</x:v>
      </x:c>
      <x:c r="R951" s="15" t="n">
        <x:v>46269.35687668982</x:v>
      </x:c>
      <x:c r="S951" s="4" t="str">
        <x:v>https://naver.github.io/searchad-apidoc/</x:v>
      </x:c>
      <x:c r="T951" s="4" t="str">
        <x:v>https://developers.naver.com/docs/serviceapi/search/blog/blog.md</x:v>
      </x:c>
      <x:c r="U951" s="4" t="str">
        <x:v>2026-08-05~2026-09-03</x:v>
      </x:c>
      <x:c r="V951" s="4" t="str"/>
    </x:row>
    <x:row r="952" ht="25" customHeight="1">
      <x:c r="A952" s="4" t="str">
        <x:v>K0948</x:v>
      </x:c>
      <x:c r="B952" s="4" t="str">
        <x:v>고생물·미스터리</x:v>
      </x:c>
      <x:c r="C952" s="4" t="n">
        <x:v>48</x:v>
      </x:c>
      <x:c r="D952" s="4" t="str">
        <x:v>스밀로돈</x:v>
      </x:c>
      <x:c r="E952" s="4" t="str">
        <x:v>확장 주제어</x:v>
      </x:c>
      <x:c r="F952" s="4" t="n">
        <x:v>150</x:v>
      </x:c>
      <x:c r="G952" s="4" t="n">
        <x:v>1240</x:v>
      </x:c>
      <x:c r="H952" s="13" t="n">
        <x:v>150</x:v>
      </x:c>
      <x:c r="I952" s="13" t="n">
        <x:v>150</x:v>
      </x:c>
      <x:c r="J952" s="13" t="n">
        <x:v>1240</x:v>
      </x:c>
      <x:c r="K952" s="13" t="n">
        <x:v>1240</x:v>
      </x:c>
      <x:c r="L952" s="13" t="n">
        <x:f>H952+J952</x:f>
        <x:v>1390</x:v>
      </x:c>
      <x:c r="M952" s="13" t="n">
        <x:f>I952+K952</x:f>
        <x:v>1390</x:v>
      </x:c>
      <x:c r="N952" s="13" t="n">
        <x:v>581</x:v>
      </x:c>
      <x:c r="O952" s="13" t="n">
        <x:v>27</x:v>
      </x:c>
      <x:c r="P952" s="4" t="str">
        <x:v>수집결과 내 집계</x:v>
      </x:c>
      <x:c r="Q952" s="15" t="n">
        <x:v>46269.34825695602</x:v>
      </x:c>
      <x:c r="R952" s="15" t="n">
        <x:v>46269.35688112269</x:v>
      </x:c>
      <x:c r="S952" s="4" t="str">
        <x:v>https://naver.github.io/searchad-apidoc/</x:v>
      </x:c>
      <x:c r="T952" s="4" t="str">
        <x:v>https://developers.naver.com/docs/serviceapi/search/blog/blog.md</x:v>
      </x:c>
      <x:c r="U952" s="4" t="str">
        <x:v>2026-08-05~2026-09-03</x:v>
      </x:c>
      <x:c r="V952" s="4" t="str"/>
    </x:row>
    <x:row r="953" ht="25" customHeight="1">
      <x:c r="A953" s="4" t="str">
        <x:v>K0949</x:v>
      </x:c>
      <x:c r="B953" s="4" t="str">
        <x:v>고생물·미스터리</x:v>
      </x:c>
      <x:c r="C953" s="4" t="n">
        <x:v>49</x:v>
      </x:c>
      <x:c r="D953" s="4" t="str">
        <x:v>공룡시대</x:v>
      </x:c>
      <x:c r="E953" s="4" t="str">
        <x:v>세부 검색어</x:v>
      </x:c>
      <x:c r="F953" s="4" t="n">
        <x:v>160</x:v>
      </x:c>
      <x:c r="G953" s="4" t="n">
        <x:v>1220</x:v>
      </x:c>
      <x:c r="H953" s="13" t="n">
        <x:v>160</x:v>
      </x:c>
      <x:c r="I953" s="13" t="n">
        <x:v>160</x:v>
      </x:c>
      <x:c r="J953" s="13" t="n">
        <x:v>1220</x:v>
      </x:c>
      <x:c r="K953" s="13" t="n">
        <x:v>1220</x:v>
      </x:c>
      <x:c r="L953" s="13" t="n">
        <x:f>H953+J953</x:f>
        <x:v>1380</x:v>
      </x:c>
      <x:c r="M953" s="13" t="n">
        <x:f>I953+K953</x:f>
        <x:v>1380</x:v>
      </x:c>
      <x:c r="N953" s="13" t="n">
        <x:v>7654</x:v>
      </x:c>
      <x:c r="O953" s="13" t="n">
        <x:v>267</x:v>
      </x:c>
      <x:c r="P953" s="4" t="str">
        <x:v>수집결과 내 집계</x:v>
      </x:c>
      <x:c r="Q953" s="15" t="n">
        <x:v>46269.350230868054</x:v>
      </x:c>
      <x:c r="R953" s="15" t="n">
        <x:v>46269.356898067126</x:v>
      </x:c>
      <x:c r="S953" s="4" t="str">
        <x:v>https://naver.github.io/searchad-apidoc/</x:v>
      </x:c>
      <x:c r="T953" s="4" t="str">
        <x:v>https://developers.naver.com/docs/serviceapi/search/blog/blog.md</x:v>
      </x:c>
      <x:c r="U953" s="4" t="str">
        <x:v>2026-08-05~2026-09-03</x:v>
      </x:c>
      <x:c r="V953" s="4" t="str"/>
    </x:row>
    <x:row r="954" ht="25" customHeight="1">
      <x:c r="A954" s="4" t="str">
        <x:v>K0950</x:v>
      </x:c>
      <x:c r="B954" s="4" t="str">
        <x:v>고생물·미스터리</x:v>
      </x:c>
      <x:c r="C954" s="4" t="n">
        <x:v>50</x:v>
      </x:c>
      <x:c r="D954" s="4" t="str">
        <x:v>데이노니쿠스</x:v>
      </x:c>
      <x:c r="E954" s="4" t="str">
        <x:v>확장 주제어</x:v>
      </x:c>
      <x:c r="F954" s="4" t="n">
        <x:v>130</x:v>
      </x:c>
      <x:c r="G954" s="4" t="n">
        <x:v>1230</x:v>
      </x:c>
      <x:c r="H954" s="13" t="n">
        <x:v>130</x:v>
      </x:c>
      <x:c r="I954" s="13" t="n">
        <x:v>130</x:v>
      </x:c>
      <x:c r="J954" s="13" t="n">
        <x:v>1230</x:v>
      </x:c>
      <x:c r="K954" s="13" t="n">
        <x:v>1230</x:v>
      </x:c>
      <x:c r="L954" s="13" t="n">
        <x:f>H954+J954</x:f>
        <x:v>1360</x:v>
      </x:c>
      <x:c r="M954" s="13" t="n">
        <x:f>I954+K954</x:f>
        <x:v>1360</x:v>
      </x:c>
      <x:c r="N954" s="13" t="n">
        <x:v>461</x:v>
      </x:c>
      <x:c r="O954" s="13" t="n">
        <x:v>10</x:v>
      </x:c>
      <x:c r="P954" s="4" t="str">
        <x:v>수집결과 내 집계</x:v>
      </x:c>
      <x:c r="Q954" s="15" t="n">
        <x:v>46269.34824170139</x:v>
      </x:c>
      <x:c r="R954" s="15" t="n">
        <x:v>46269.35689105324</x:v>
      </x:c>
      <x:c r="S954" s="4" t="str">
        <x:v>https://naver.github.io/searchad-apidoc/</x:v>
      </x:c>
      <x:c r="T954" s="4" t="str">
        <x:v>https://developers.naver.com/docs/serviceapi/search/blog/blog.md</x:v>
      </x:c>
      <x:c r="U954" s="4" t="str">
        <x:v>2026-08-05~2026-09-03</x:v>
      </x:c>
      <x:c r="V954" s="4" t="str"/>
    </x:row>
    <x:row r="955" ht="25" customHeight="1">
      <x:c r="A955" s="4" t="str">
        <x:v>K0951</x:v>
      </x:c>
      <x:c r="B955" s="4" t="str">
        <x:v>고생물·미스터리</x:v>
      </x:c>
      <x:c r="C955" s="4" t="n">
        <x:v>51</x:v>
      </x:c>
      <x:c r="D955" s="4" t="str">
        <x:v>생명의기원</x:v>
      </x:c>
      <x:c r="E955" s="4" t="str">
        <x:v>세부 검색어</x:v>
      </x:c>
      <x:c r="F955" s="4" t="n">
        <x:v>160</x:v>
      </x:c>
      <x:c r="G955" s="4" t="n">
        <x:v>1180</x:v>
      </x:c>
      <x:c r="H955" s="13" t="n">
        <x:v>160</x:v>
      </x:c>
      <x:c r="I955" s="13" t="n">
        <x:v>160</x:v>
      </x:c>
      <x:c r="J955" s="13" t="n">
        <x:v>1180</x:v>
      </x:c>
      <x:c r="K955" s="13" t="n">
        <x:v>1180</x:v>
      </x:c>
      <x:c r="L955" s="13" t="n">
        <x:f>H955+J955</x:f>
        <x:v>1340</x:v>
      </x:c>
      <x:c r="M955" s="13" t="n">
        <x:f>I955+K955</x:f>
        <x:v>1340</x:v>
      </x:c>
      <x:c r="N955" s="13" t="n">
        <x:v>3480</x:v>
      </x:c>
      <x:c r="O955" s="13" t="n">
        <x:v>72</x:v>
      </x:c>
      <x:c r="P955" s="4" t="str">
        <x:v>수집결과 내 집계</x:v>
      </x:c>
      <x:c r="Q955" s="15" t="n">
        <x:v>46269.348285451386</x:v>
      </x:c>
      <x:c r="R955" s="15" t="n">
        <x:v>46269.35689313657</x:v>
      </x:c>
      <x:c r="S955" s="4" t="str">
        <x:v>https://naver.github.io/searchad-apidoc/</x:v>
      </x:c>
      <x:c r="T955" s="4" t="str">
        <x:v>https://developers.naver.com/docs/serviceapi/search/blog/blog.md</x:v>
      </x:c>
      <x:c r="U955" s="4" t="str">
        <x:v>2026-08-05~2026-09-03</x:v>
      </x:c>
      <x:c r="V955" s="4" t="str"/>
    </x:row>
    <x:row r="956" ht="25" customHeight="1">
      <x:c r="A956" s="4" t="str">
        <x:v>K0952</x:v>
      </x:c>
      <x:c r="B956" s="4" t="str">
        <x:v>고생물·미스터리</x:v>
      </x:c>
      <x:c r="C956" s="4" t="n">
        <x:v>52</x:v>
      </x:c>
      <x:c r="D956" s="4" t="str">
        <x:v>중생대</x:v>
      </x:c>
      <x:c r="E956" s="4" t="str">
        <x:v>확장 주제어</x:v>
      </x:c>
      <x:c r="F956" s="4" t="n">
        <x:v>200</x:v>
      </x:c>
      <x:c r="G956" s="4" t="n">
        <x:v>1050</x:v>
      </x:c>
      <x:c r="H956" s="13" t="n">
        <x:v>200</x:v>
      </x:c>
      <x:c r="I956" s="13" t="n">
        <x:v>200</x:v>
      </x:c>
      <x:c r="J956" s="13" t="n">
        <x:v>1050</x:v>
      </x:c>
      <x:c r="K956" s="13" t="n">
        <x:v>1050</x:v>
      </x:c>
      <x:c r="L956" s="13" t="n">
        <x:f>H956+J956</x:f>
        <x:v>1250</x:v>
      </x:c>
      <x:c r="M956" s="13" t="n">
        <x:f>I956+K956</x:f>
        <x:v>1250</x:v>
      </x:c>
      <x:c r="N956" s="13" t="n">
        <x:v>9911</x:v>
      </x:c>
      <x:c r="O956" s="13" t="n">
        <x:v>142</x:v>
      </x:c>
      <x:c r="P956" s="4" t="str">
        <x:v>수집결과 내 집계</x:v>
      </x:c>
      <x:c r="Q956" s="15" t="n">
        <x:v>46269.348285451386</x:v>
      </x:c>
      <x:c r="R956" s="15" t="n">
        <x:v>46269.356905520835</x:v>
      </x:c>
      <x:c r="S956" s="4" t="str">
        <x:v>https://naver.github.io/searchad-apidoc/</x:v>
      </x:c>
      <x:c r="T956" s="4" t="str">
        <x:v>https://developers.naver.com/docs/serviceapi/search/blog/blog.md</x:v>
      </x:c>
      <x:c r="U956" s="4" t="str">
        <x:v>2026-08-05~2026-09-03</x:v>
      </x:c>
      <x:c r="V956" s="4" t="str"/>
    </x:row>
    <x:row r="957" ht="25" customHeight="1">
      <x:c r="A957" s="4" t="str">
        <x:v>K0953</x:v>
      </x:c>
      <x:c r="B957" s="4" t="str">
        <x:v>고생물·미스터리</x:v>
      </x:c>
      <x:c r="C957" s="4" t="n">
        <x:v>53</x:v>
      </x:c>
      <x:c r="D957" s="4" t="str">
        <x:v>오파츠</x:v>
      </x:c>
      <x:c r="E957" s="4" t="str">
        <x:v>확장 주제어</x:v>
      </x:c>
      <x:c r="F957" s="4" t="n">
        <x:v>240</x:v>
      </x:c>
      <x:c r="G957" s="4" t="n">
        <x:v>1010</x:v>
      </x:c>
      <x:c r="H957" s="13" t="n">
        <x:v>240</x:v>
      </x:c>
      <x:c r="I957" s="13" t="n">
        <x:v>240</x:v>
      </x:c>
      <x:c r="J957" s="13" t="n">
        <x:v>1010</x:v>
      </x:c>
      <x:c r="K957" s="13" t="n">
        <x:v>1010</x:v>
      </x:c>
      <x:c r="L957" s="13" t="n">
        <x:f>H957+J957</x:f>
        <x:v>1250</x:v>
      </x:c>
      <x:c r="M957" s="13" t="n">
        <x:f>I957+K957</x:f>
        <x:v>1250</x:v>
      </x:c>
      <x:c r="N957" s="13" t="n">
        <x:v>2601</x:v>
      </x:c>
      <x:c r="O957" s="13" t="n">
        <x:v>57</x:v>
      </x:c>
      <x:c r="P957" s="4" t="str">
        <x:v>수집결과 내 집계</x:v>
      </x:c>
      <x:c r="Q957" s="15" t="n">
        <x:v>46269.348329050925</x:v>
      </x:c>
      <x:c r="R957" s="15" t="n">
        <x:v>46269.35690280092</x:v>
      </x:c>
      <x:c r="S957" s="4" t="str">
        <x:v>https://naver.github.io/searchad-apidoc/</x:v>
      </x:c>
      <x:c r="T957" s="4" t="str">
        <x:v>https://developers.naver.com/docs/serviceapi/search/blog/blog.md</x:v>
      </x:c>
      <x:c r="U957" s="4" t="str">
        <x:v>2026-08-05~2026-09-03</x:v>
      </x:c>
      <x:c r="V957" s="4" t="str"/>
    </x:row>
    <x:row r="958" ht="25" customHeight="1">
      <x:c r="A958" s="4" t="str">
        <x:v>K0954</x:v>
      </x:c>
      <x:c r="B958" s="4" t="str">
        <x:v>고생물·미스터리</x:v>
      </x:c>
      <x:c r="C958" s="4" t="n">
        <x:v>54</x:v>
      </x:c>
      <x:c r="D958" s="4" t="str">
        <x:v>육식공룡</x:v>
      </x:c>
      <x:c r="E958" s="4" t="str">
        <x:v>확장 주제어</x:v>
      </x:c>
      <x:c r="F958" s="4" t="n">
        <x:v>60</x:v>
      </x:c>
      <x:c r="G958" s="4" t="n">
        <x:v>1180</x:v>
      </x:c>
      <x:c r="H958" s="13" t="n">
        <x:v>60</x:v>
      </x:c>
      <x:c r="I958" s="13" t="n">
        <x:v>60</x:v>
      </x:c>
      <x:c r="J958" s="13" t="n">
        <x:v>1180</x:v>
      </x:c>
      <x:c r="K958" s="13" t="n">
        <x:v>1180</x:v>
      </x:c>
      <x:c r="L958" s="13" t="n">
        <x:f>H958+J958</x:f>
        <x:v>1240</x:v>
      </x:c>
      <x:c r="M958" s="13" t="n">
        <x:f>I958+K958</x:f>
        <x:v>1240</x:v>
      </x:c>
      <x:c r="N958" s="13" t="n">
        <x:v>8981</x:v>
      </x:c>
      <x:c r="O958" s="13" t="n">
        <x:v>268</x:v>
      </x:c>
      <x:c r="P958" s="4" t="str">
        <x:v>수집결과 내 집계</x:v>
      </x:c>
      <x:c r="Q958" s="15" t="n">
        <x:v>46269.348210104166</x:v>
      </x:c>
      <x:c r="R958" s="15" t="n">
        <x:v>46269.35691226852</x:v>
      </x:c>
      <x:c r="S958" s="4" t="str">
        <x:v>https://naver.github.io/searchad-apidoc/</x:v>
      </x:c>
      <x:c r="T958" s="4" t="str">
        <x:v>https://developers.naver.com/docs/serviceapi/search/blog/blog.md</x:v>
      </x:c>
      <x:c r="U958" s="4" t="str">
        <x:v>2026-08-05~2026-09-03</x:v>
      </x:c>
      <x:c r="V958" s="4" t="str"/>
    </x:row>
    <x:row r="959" ht="25" customHeight="1">
      <x:c r="A959" s="4" t="str">
        <x:v>K0955</x:v>
      </x:c>
      <x:c r="B959" s="4" t="str">
        <x:v>고생물·미스터리</x:v>
      </x:c>
      <x:c r="C959" s="4" t="n">
        <x:v>55</x:v>
      </x:c>
      <x:c r="D959" s="4" t="str">
        <x:v>검치호</x:v>
      </x:c>
      <x:c r="E959" s="4" t="str">
        <x:v>확장 주제어</x:v>
      </x:c>
      <x:c r="F959" s="4" t="n">
        <x:v>170</x:v>
      </x:c>
      <x:c r="G959" s="4" t="n">
        <x:v>1050</x:v>
      </x:c>
      <x:c r="H959" s="13" t="n">
        <x:v>170</x:v>
      </x:c>
      <x:c r="I959" s="13" t="n">
        <x:v>170</x:v>
      </x:c>
      <x:c r="J959" s="13" t="n">
        <x:v>1050</x:v>
      </x:c>
      <x:c r="K959" s="13" t="n">
        <x:v>1050</x:v>
      </x:c>
      <x:c r="L959" s="13" t="n">
        <x:f>H959+J959</x:f>
        <x:v>1220</x:v>
      </x:c>
      <x:c r="M959" s="13" t="n">
        <x:f>I959+K959</x:f>
        <x:v>1220</x:v>
      </x:c>
      <x:c r="N959" s="13" t="n">
        <x:v>572</x:v>
      </x:c>
      <x:c r="O959" s="13" t="n">
        <x:v>40</x:v>
      </x:c>
      <x:c r="P959" s="4" t="str">
        <x:v>수집결과 내 집계</x:v>
      </x:c>
      <x:c r="Q959" s="15" t="n">
        <x:v>46269.34821528935</x:v>
      </x:c>
      <x:c r="R959" s="15" t="n">
        <x:v>46269.35690752315</x:v>
      </x:c>
      <x:c r="S959" s="4" t="str">
        <x:v>https://naver.github.io/searchad-apidoc/</x:v>
      </x:c>
      <x:c r="T959" s="4" t="str">
        <x:v>https://developers.naver.com/docs/serviceapi/search/blog/blog.md</x:v>
      </x:c>
      <x:c r="U959" s="4" t="str">
        <x:v>2026-08-05~2026-09-03</x:v>
      </x:c>
      <x:c r="V959" s="4" t="str"/>
    </x:row>
    <x:row r="960" ht="25" customHeight="1">
      <x:c r="A960" s="4" t="str">
        <x:v>K0956</x:v>
      </x:c>
      <x:c r="B960" s="4" t="str">
        <x:v>고생물·미스터리</x:v>
      </x:c>
      <x:c r="C960" s="4" t="n">
        <x:v>56</x:v>
      </x:c>
      <x:c r="D960" s="4" t="str">
        <x:v>심해생물</x:v>
      </x:c>
      <x:c r="E960" s="4" t="str">
        <x:v>확장 주제어</x:v>
      </x:c>
      <x:c r="F960" s="4" t="n">
        <x:v>170</x:v>
      </x:c>
      <x:c r="G960" s="4" t="n">
        <x:v>1010</x:v>
      </x:c>
      <x:c r="H960" s="13" t="n">
        <x:v>170</x:v>
      </x:c>
      <x:c r="I960" s="13" t="n">
        <x:v>170</x:v>
      </x:c>
      <x:c r="J960" s="13" t="n">
        <x:v>1010</x:v>
      </x:c>
      <x:c r="K960" s="13" t="n">
        <x:v>1010</x:v>
      </x:c>
      <x:c r="L960" s="13" t="n">
        <x:f>H960+J960</x:f>
        <x:v>1180</x:v>
      </x:c>
      <x:c r="M960" s="13" t="n">
        <x:f>I960+K960</x:f>
        <x:v>1180</x:v>
      </x:c>
      <x:c r="N960" s="13" t="n">
        <x:v>5268</x:v>
      </x:c>
      <x:c r="O960" s="13" t="n">
        <x:v>149</x:v>
      </x:c>
      <x:c r="P960" s="4" t="str">
        <x:v>수집결과 내 집계</x:v>
      </x:c>
      <x:c r="Q960" s="15" t="n">
        <x:v>46269.34831385416</x:v>
      </x:c>
      <x:c r="R960" s="15" t="n">
        <x:v>46269.35691429398</x:v>
      </x:c>
      <x:c r="S960" s="4" t="str">
        <x:v>https://naver.github.io/searchad-apidoc/</x:v>
      </x:c>
      <x:c r="T960" s="4" t="str">
        <x:v>https://developers.naver.com/docs/serviceapi/search/blog/blog.md</x:v>
      </x:c>
      <x:c r="U960" s="4" t="str">
        <x:v>2026-08-05~2026-09-03</x:v>
      </x:c>
      <x:c r="V960" s="4" t="str"/>
    </x:row>
    <x:row r="961" ht="25" customHeight="1">
      <x:c r="A961" s="4" t="str">
        <x:v>K0957</x:v>
      </x:c>
      <x:c r="B961" s="4" t="str">
        <x:v>고생물·미스터리</x:v>
      </x:c>
      <x:c r="C961" s="4" t="n">
        <x:v>57</x:v>
      </x:c>
      <x:c r="D961" s="4" t="str">
        <x:v>호모사피엔스뜻</x:v>
      </x:c>
      <x:c r="E961" s="4" t="str">
        <x:v>확장 주제어</x:v>
      </x:c>
      <x:c r="F961" s="4" t="n">
        <x:v>170</x:v>
      </x:c>
      <x:c r="G961" s="4" t="n">
        <x:v>980</x:v>
      </x:c>
      <x:c r="H961" s="13" t="n">
        <x:v>170</x:v>
      </x:c>
      <x:c r="I961" s="13" t="n">
        <x:v>170</x:v>
      </x:c>
      <x:c r="J961" s="13" t="n">
        <x:v>980</x:v>
      </x:c>
      <x:c r="K961" s="13" t="n">
        <x:v>980</x:v>
      </x:c>
      <x:c r="L961" s="13" t="n">
        <x:f>H961+J961</x:f>
        <x:v>1150</x:v>
      </x:c>
      <x:c r="M961" s="13" t="n">
        <x:f>I961+K961</x:f>
        <x:v>1150</x:v>
      </x:c>
      <x:c r="N961" s="13" t="n">
        <x:v>470</x:v>
      </x:c>
      <x:c r="O961" s="13" t="n">
        <x:v>9</x:v>
      </x:c>
      <x:c r="P961" s="4" t="str">
        <x:v>수집결과 내 집계</x:v>
      </x:c>
      <x:c r="Q961" s="15" t="n">
        <x:v>46269.3482809375</x:v>
      </x:c>
      <x:c r="R961" s="15" t="n">
        <x:v>46269.356912083334</x:v>
      </x:c>
      <x:c r="S961" s="4" t="str">
        <x:v>https://naver.github.io/searchad-apidoc/</x:v>
      </x:c>
      <x:c r="T961" s="4" t="str">
        <x:v>https://developers.naver.com/docs/serviceapi/search/blog/blog.md</x:v>
      </x:c>
      <x:c r="U961" s="4" t="str">
        <x:v>2026-08-05~2026-09-03</x:v>
      </x:c>
      <x:c r="V961" s="4" t="str"/>
    </x:row>
    <x:row r="962" ht="25" customHeight="1">
      <x:c r="A962" s="4" t="str">
        <x:v>K0958</x:v>
      </x:c>
      <x:c r="B962" s="4" t="str">
        <x:v>고생물·미스터리</x:v>
      </x:c>
      <x:c r="C962" s="4" t="n">
        <x:v>58</x:v>
      </x:c>
      <x:c r="D962" s="4" t="str">
        <x:v>신생대</x:v>
      </x:c>
      <x:c r="E962" s="4" t="str">
        <x:v>확장 주제어</x:v>
      </x:c>
      <x:c r="F962" s="4" t="n">
        <x:v>180</x:v>
      </x:c>
      <x:c r="G962" s="4" t="n">
        <x:v>950</x:v>
      </x:c>
      <x:c r="H962" s="13" t="n">
        <x:v>180</x:v>
      </x:c>
      <x:c r="I962" s="13" t="n">
        <x:v>180</x:v>
      </x:c>
      <x:c r="J962" s="13" t="n">
        <x:v>950</x:v>
      </x:c>
      <x:c r="K962" s="13" t="n">
        <x:v>950</x:v>
      </x:c>
      <x:c r="L962" s="13" t="n">
        <x:f>H962+J962</x:f>
        <x:v>1130</x:v>
      </x:c>
      <x:c r="M962" s="13" t="n">
        <x:f>I962+K962</x:f>
        <x:v>1130</x:v>
      </x:c>
      <x:c r="N962" s="13" t="n">
        <x:v>4993</x:v>
      </x:c>
      <x:c r="O962" s="13" t="n">
        <x:v>67</x:v>
      </x:c>
      <x:c r="P962" s="4" t="str">
        <x:v>수집결과 내 집계</x:v>
      </x:c>
      <x:c r="Q962" s="15" t="n">
        <x:v>46269.348285451386</x:v>
      </x:c>
      <x:c r="R962" s="15" t="n">
        <x:v>46269.356916909725</x:v>
      </x:c>
      <x:c r="S962" s="4" t="str">
        <x:v>https://naver.github.io/searchad-apidoc/</x:v>
      </x:c>
      <x:c r="T962" s="4" t="str">
        <x:v>https://developers.naver.com/docs/serviceapi/search/blog/blog.md</x:v>
      </x:c>
      <x:c r="U962" s="4" t="str">
        <x:v>2026-08-05~2026-09-03</x:v>
      </x:c>
      <x:c r="V962" s="4" t="str"/>
    </x:row>
    <x:row r="963" ht="25" customHeight="1">
      <x:c r="A963" s="4" t="str">
        <x:v>K0959</x:v>
      </x:c>
      <x:c r="B963" s="4" t="str">
        <x:v>고생물·미스터리</x:v>
      </x:c>
      <x:c r="C963" s="4" t="n">
        <x:v>59</x:v>
      </x:c>
      <x:c r="D963" s="4" t="str">
        <x:v>카르카로돈토사우루스</x:v>
      </x:c>
      <x:c r="E963" s="4" t="str">
        <x:v>확장 주제어</x:v>
      </x:c>
      <x:c r="F963" s="4" t="n">
        <x:v>100</x:v>
      </x:c>
      <x:c r="G963" s="4" t="n">
        <x:v>960</x:v>
      </x:c>
      <x:c r="H963" s="13" t="n">
        <x:v>100</x:v>
      </x:c>
      <x:c r="I963" s="13" t="n">
        <x:v>100</x:v>
      </x:c>
      <x:c r="J963" s="13" t="n">
        <x:v>960</x:v>
      </x:c>
      <x:c r="K963" s="13" t="n">
        <x:v>960</x:v>
      </x:c>
      <x:c r="L963" s="13" t="n">
        <x:f>H963+J963</x:f>
        <x:v>1060</x:v>
      </x:c>
      <x:c r="M963" s="13" t="n">
        <x:f>I963+K963</x:f>
        <x:v>1060</x:v>
      </x:c>
      <x:c r="N963" s="13" t="n">
        <x:v>325</x:v>
      </x:c>
      <x:c r="O963" s="13" t="n">
        <x:v>7</x:v>
      </x:c>
      <x:c r="P963" s="4" t="str">
        <x:v>수집결과 내 집계</x:v>
      </x:c>
      <x:c r="Q963" s="15" t="n">
        <x:v>46269.350230868054</x:v>
      </x:c>
      <x:c r="R963" s="15" t="n">
        <x:v>46269.35691689815</x:v>
      </x:c>
      <x:c r="S963" s="4" t="str">
        <x:v>https://naver.github.io/searchad-apidoc/</x:v>
      </x:c>
      <x:c r="T963" s="4" t="str">
        <x:v>https://developers.naver.com/docs/serviceapi/search/blog/blog.md</x:v>
      </x:c>
      <x:c r="U963" s="4" t="str">
        <x:v>2026-08-05~2026-09-03</x:v>
      </x:c>
      <x:c r="V963" s="4" t="str"/>
    </x:row>
    <x:row r="964" ht="25" customHeight="1">
      <x:c r="A964" s="4" t="str">
        <x:v>K0960</x:v>
      </x:c>
      <x:c r="B964" s="4" t="str">
        <x:v>고생물·미스터리</x:v>
      </x:c>
      <x:c r="C964" s="4" t="n">
        <x:v>60</x:v>
      </x:c>
      <x:c r="D964" s="4" t="str">
        <x:v>둔클레오스테우스</x:v>
      </x:c>
      <x:c r="E964" s="4" t="str">
        <x:v>확장 주제어</x:v>
      </x:c>
      <x:c r="F964" s="4" t="n">
        <x:v>110</x:v>
      </x:c>
      <x:c r="G964" s="4" t="n">
        <x:v>910</x:v>
      </x:c>
      <x:c r="H964" s="13" t="n">
        <x:v>110</x:v>
      </x:c>
      <x:c r="I964" s="13" t="n">
        <x:v>110</x:v>
      </x:c>
      <x:c r="J964" s="13" t="n">
        <x:v>910</x:v>
      </x:c>
      <x:c r="K964" s="13" t="n">
        <x:v>910</x:v>
      </x:c>
      <x:c r="L964" s="13" t="n">
        <x:f>H964+J964</x:f>
        <x:v>1020</x:v>
      </x:c>
      <x:c r="M964" s="13" t="n">
        <x:f>I964+K964</x:f>
        <x:v>1020</x:v>
      </x:c>
      <x:c r="N964" s="13" t="n">
        <x:v>222</x:v>
      </x:c>
      <x:c r="O964" s="13" t="n">
        <x:v>27</x:v>
      </x:c>
      <x:c r="P964" s="4" t="str">
        <x:v>수집결과 내 집계</x:v>
      </x:c>
      <x:c r="Q964" s="15" t="n">
        <x:v>46269.34825167824</x:v>
      </x:c>
      <x:c r="R964" s="15" t="n">
        <x:v>46269.35691883102</x:v>
      </x:c>
      <x:c r="S964" s="4" t="str">
        <x:v>https://naver.github.io/searchad-apidoc/</x:v>
      </x:c>
      <x:c r="T964" s="4" t="str">
        <x:v>https://developers.naver.com/docs/serviceapi/search/blog/blog.md</x:v>
      </x:c>
      <x:c r="U964" s="4" t="str">
        <x:v>2026-08-05~2026-09-03</x:v>
      </x:c>
      <x:c r="V964" s="4" t="str"/>
    </x:row>
    <x:row r="965" ht="25" customHeight="1">
      <x:c r="A965" s="4" t="str">
        <x:v>K0961</x:v>
      </x:c>
      <x:c r="B965" s="4" t="str">
        <x:v>고생물·미스터리</x:v>
      </x:c>
      <x:c r="C965" s="4" t="n">
        <x:v>61</x:v>
      </x:c>
      <x:c r="D965" s="4" t="str">
        <x:v>검치호랑이</x:v>
      </x:c>
      <x:c r="E965" s="4" t="str">
        <x:v>확장 주제어</x:v>
      </x:c>
      <x:c r="F965" s="4" t="n">
        <x:v>110</x:v>
      </x:c>
      <x:c r="G965" s="4" t="n">
        <x:v>830</x:v>
      </x:c>
      <x:c r="H965" s="13" t="n">
        <x:v>110</x:v>
      </x:c>
      <x:c r="I965" s="13" t="n">
        <x:v>110</x:v>
      </x:c>
      <x:c r="J965" s="13" t="n">
        <x:v>830</x:v>
      </x:c>
      <x:c r="K965" s="13" t="n">
        <x:v>830</x:v>
      </x:c>
      <x:c r="L965" s="13" t="n">
        <x:f>H965+J965</x:f>
        <x:v>940</x:v>
      </x:c>
      <x:c r="M965" s="13" t="n">
        <x:f>I965+K965</x:f>
        <x:v>940</x:v>
      </x:c>
      <x:c r="N965" s="13" t="n">
        <x:v>548</x:v>
      </x:c>
      <x:c r="O965" s="13" t="n">
        <x:v>33</x:v>
      </x:c>
      <x:c r="P965" s="4" t="str">
        <x:v>수집결과 내 집계</x:v>
      </x:c>
      <x:c r="Q965" s="15" t="n">
        <x:v>46269.348219976855</x:v>
      </x:c>
      <x:c r="R965" s="15" t="n">
        <x:v>46269.3569216088</x:v>
      </x:c>
      <x:c r="S965" s="4" t="str">
        <x:v>https://naver.github.io/searchad-apidoc/</x:v>
      </x:c>
      <x:c r="T965" s="4" t="str">
        <x:v>https://developers.naver.com/docs/serviceapi/search/blog/blog.md</x:v>
      </x:c>
      <x:c r="U965" s="4" t="str">
        <x:v>2026-08-05~2026-09-03</x:v>
      </x:c>
      <x:c r="V965" s="4" t="str"/>
    </x:row>
    <x:row r="966" ht="25" customHeight="1">
      <x:c r="A966" s="4" t="str">
        <x:v>K0962</x:v>
      </x:c>
      <x:c r="B966" s="4" t="str">
        <x:v>고생물·미스터리</x:v>
      </x:c>
      <x:c r="C966" s="4" t="n">
        <x:v>62</x:v>
      </x:c>
      <x:c r="D966" s="4" t="str">
        <x:v>익룡종류</x:v>
      </x:c>
      <x:c r="E966" s="4" t="str">
        <x:v>세부 검색어</x:v>
      </x:c>
      <x:c r="F966" s="4" t="n">
        <x:v>50</x:v>
      </x:c>
      <x:c r="G966" s="4" t="n">
        <x:v>800</x:v>
      </x:c>
      <x:c r="H966" s="13" t="n">
        <x:v>50</x:v>
      </x:c>
      <x:c r="I966" s="13" t="n">
        <x:v>50</x:v>
      </x:c>
      <x:c r="J966" s="13" t="n">
        <x:v>800</x:v>
      </x:c>
      <x:c r="K966" s="13" t="n">
        <x:v>800</x:v>
      </x:c>
      <x:c r="L966" s="13" t="n">
        <x:f>H966+J966</x:f>
        <x:v>850</x:v>
      </x:c>
      <x:c r="M966" s="13" t="n">
        <x:f>I966+K966</x:f>
        <x:v>850</x:v>
      </x:c>
      <x:c r="N966" s="13" t="n">
        <x:v>158</x:v>
      </x:c>
      <x:c r="O966" s="13" t="n">
        <x:v>5</x:v>
      </x:c>
      <x:c r="P966" s="4" t="str">
        <x:v>수집결과 내 집계</x:v>
      </x:c>
      <x:c r="Q966" s="15" t="n">
        <x:v>46269.34689857639</x:v>
      </x:c>
      <x:c r="R966" s="15" t="n">
        <x:v>46269.35692146991</x:v>
      </x:c>
      <x:c r="S966" s="4" t="str">
        <x:v>https://naver.github.io/searchad-apidoc/</x:v>
      </x:c>
      <x:c r="T966" s="4" t="str">
        <x:v>https://developers.naver.com/docs/serviceapi/search/blog/blog.md</x:v>
      </x:c>
      <x:c r="U966" s="4" t="str">
        <x:v>2026-08-05~2026-09-03</x:v>
      </x:c>
      <x:c r="V966" s="4" t="str"/>
    </x:row>
    <x:row r="967" ht="25" customHeight="1">
      <x:c r="A967" s="4" t="str">
        <x:v>K0963</x:v>
      </x:c>
      <x:c r="B967" s="4" t="str">
        <x:v>고생물·미스터리</x:v>
      </x:c>
      <x:c r="C967" s="4" t="n">
        <x:v>63</x:v>
      </x:c>
      <x:c r="D967" s="4" t="str">
        <x:v>삼엽충화석</x:v>
      </x:c>
      <x:c r="E967" s="4" t="str">
        <x:v>세부 검색어</x:v>
      </x:c>
      <x:c r="F967" s="4" t="n">
        <x:v>80</x:v>
      </x:c>
      <x:c r="G967" s="4" t="n">
        <x:v>750</x:v>
      </x:c>
      <x:c r="H967" s="13" t="n">
        <x:v>80</x:v>
      </x:c>
      <x:c r="I967" s="13" t="n">
        <x:v>80</x:v>
      </x:c>
      <x:c r="J967" s="13" t="n">
        <x:v>750</x:v>
      </x:c>
      <x:c r="K967" s="13" t="n">
        <x:v>750</x:v>
      </x:c>
      <x:c r="L967" s="13" t="n">
        <x:f>H967+J967</x:f>
        <x:v>830</x:v>
      </x:c>
      <x:c r="M967" s="13" t="n">
        <x:f>I967+K967</x:f>
        <x:v>830</x:v>
      </x:c>
      <x:c r="N967" s="13" t="n">
        <x:v>1289</x:v>
      </x:c>
      <x:c r="O967" s="13" t="n">
        <x:v>35</x:v>
      </x:c>
      <x:c r="P967" s="4" t="str">
        <x:v>수집결과 내 집계</x:v>
      </x:c>
      <x:c r="Q967" s="15" t="n">
        <x:v>46269.346902916666</x:v>
      </x:c>
      <x:c r="R967" s="15" t="n">
        <x:v>46269.35692353009</x:v>
      </x:c>
      <x:c r="S967" s="4" t="str">
        <x:v>https://naver.github.io/searchad-apidoc/</x:v>
      </x:c>
      <x:c r="T967" s="4" t="str">
        <x:v>https://developers.naver.com/docs/serviceapi/search/blog/blog.md</x:v>
      </x:c>
      <x:c r="U967" s="4" t="str">
        <x:v>2026-08-05~2026-09-03</x:v>
      </x:c>
      <x:c r="V967" s="4" t="str"/>
    </x:row>
    <x:row r="968" ht="25" customHeight="1">
      <x:c r="A968" s="4" t="str">
        <x:v>K0964</x:v>
      </x:c>
      <x:c r="B968" s="4" t="str">
        <x:v>고생물·미스터리</x:v>
      </x:c>
      <x:c r="C968" s="4" t="n">
        <x:v>64</x:v>
      </x:c>
      <x:c r="D968" s="4" t="str">
        <x:v>아노말로카리스</x:v>
      </x:c>
      <x:c r="E968" s="4" t="str">
        <x:v>확장 주제어</x:v>
      </x:c>
      <x:c r="F968" s="4" t="n">
        <x:v>120</x:v>
      </x:c>
      <x:c r="G968" s="4" t="n">
        <x:v>680</x:v>
      </x:c>
      <x:c r="H968" s="13" t="n">
        <x:v>120</x:v>
      </x:c>
      <x:c r="I968" s="13" t="n">
        <x:v>120</x:v>
      </x:c>
      <x:c r="J968" s="13" t="n">
        <x:v>680</x:v>
      </x:c>
      <x:c r="K968" s="13" t="n">
        <x:v>680</x:v>
      </x:c>
      <x:c r="L968" s="13" t="n">
        <x:f>H968+J968</x:f>
        <x:v>800</x:v>
      </x:c>
      <x:c r="M968" s="13" t="n">
        <x:f>I968+K968</x:f>
        <x:v>800</x:v>
      </x:c>
      <x:c r="N968" s="13" t="n">
        <x:v>311</x:v>
      </x:c>
      <x:c r="O968" s="13" t="n">
        <x:v>43</x:v>
      </x:c>
      <x:c r="P968" s="4" t="str">
        <x:v>수집결과 내 집계</x:v>
      </x:c>
      <x:c r="Q968" s="15" t="n">
        <x:v>46269.348261782405</x:v>
      </x:c>
      <x:c r="R968" s="15" t="n">
        <x:v>46269.35692622685</x:v>
      </x:c>
      <x:c r="S968" s="4" t="str">
        <x:v>https://naver.github.io/searchad-apidoc/</x:v>
      </x:c>
      <x:c r="T968" s="4" t="str">
        <x:v>https://developers.naver.com/docs/serviceapi/search/blog/blog.md</x:v>
      </x:c>
      <x:c r="U968" s="4" t="str">
        <x:v>2026-08-05~2026-09-03</x:v>
      </x:c>
      <x:c r="V968" s="4" t="str"/>
    </x:row>
    <x:row r="969" ht="25" customHeight="1">
      <x:c r="A969" s="4" t="str">
        <x:v>K0965</x:v>
      </x:c>
      <x:c r="B969" s="4" t="str">
        <x:v>고생물·미스터리</x:v>
      </x:c>
      <x:c r="C969" s="4" t="n">
        <x:v>65</x:v>
      </x:c>
      <x:c r="D969" s="4" t="str">
        <x:v>초식공룡종류</x:v>
      </x:c>
      <x:c r="E969" s="4" t="str">
        <x:v>세부 검색어</x:v>
      </x:c>
      <x:c r="F969" s="4" t="n">
        <x:v>80</x:v>
      </x:c>
      <x:c r="G969" s="4" t="n">
        <x:v>710</x:v>
      </x:c>
      <x:c r="H969" s="13" t="n">
        <x:v>80</x:v>
      </x:c>
      <x:c r="I969" s="13" t="n">
        <x:v>80</x:v>
      </x:c>
      <x:c r="J969" s="13" t="n">
        <x:v>710</x:v>
      </x:c>
      <x:c r="K969" s="13" t="n">
        <x:v>710</x:v>
      </x:c>
      <x:c r="L969" s="13" t="n">
        <x:f>H969+J969</x:f>
        <x:v>790</x:v>
      </x:c>
      <x:c r="M969" s="13" t="n">
        <x:f>I969+K969</x:f>
        <x:v>790</x:v>
      </x:c>
      <x:c r="N969" s="13" t="n">
        <x:v>502</x:v>
      </x:c>
      <x:c r="O969" s="13" t="n">
        <x:v>9</x:v>
      </x:c>
      <x:c r="P969" s="4" t="str">
        <x:v>수집결과 내 집계</x:v>
      </x:c>
      <x:c r="Q969" s="15" t="n">
        <x:v>46269.346838425925</x:v>
      </x:c>
      <x:c r="R969" s="15" t="n">
        <x:v>46269.35692640046</x:v>
      </x:c>
      <x:c r="S969" s="4" t="str">
        <x:v>https://naver.github.io/searchad-apidoc/</x:v>
      </x:c>
      <x:c r="T969" s="4" t="str">
        <x:v>https://developers.naver.com/docs/serviceapi/search/blog/blog.md</x:v>
      </x:c>
      <x:c r="U969" s="4" t="str">
        <x:v>2026-08-05~2026-09-03</x:v>
      </x:c>
      <x:c r="V969" s="4" t="str"/>
    </x:row>
    <x:row r="970" ht="25" customHeight="1">
      <x:c r="A970" s="4" t="str">
        <x:v>K0966</x:v>
      </x:c>
      <x:c r="B970" s="4" t="str">
        <x:v>고생물·미스터리</x:v>
      </x:c>
      <x:c r="C970" s="4" t="n">
        <x:v>66</x:v>
      </x:c>
      <x:c r="D970" s="4" t="str">
        <x:v>멸종동물</x:v>
      </x:c>
      <x:c r="E970" s="4" t="str">
        <x:v>세부 검색어</x:v>
      </x:c>
      <x:c r="F970" s="4" t="n">
        <x:v>130</x:v>
      </x:c>
      <x:c r="G970" s="4" t="n">
        <x:v>620</x:v>
      </x:c>
      <x:c r="H970" s="13" t="n">
        <x:v>130</x:v>
      </x:c>
      <x:c r="I970" s="13" t="n">
        <x:v>130</x:v>
      </x:c>
      <x:c r="J970" s="13" t="n">
        <x:v>620</x:v>
      </x:c>
      <x:c r="K970" s="13" t="n">
        <x:v>620</x:v>
      </x:c>
      <x:c r="L970" s="13" t="n">
        <x:f>H970+J970</x:f>
        <x:v>750</x:v>
      </x:c>
      <x:c r="M970" s="13" t="n">
        <x:f>I970+K970</x:f>
        <x:v>750</x:v>
      </x:c>
      <x:c r="N970" s="13" t="n">
        <x:v>38423</x:v>
      </x:c>
      <x:c r="O970" s="13" t="n">
        <x:v>478</x:v>
      </x:c>
      <x:c r="P970" s="4" t="str">
        <x:v>수집결과 내 집계</x:v>
      </x:c>
      <x:c r="Q970" s="15" t="n">
        <x:v>46269.348219976855</x:v>
      </x:c>
      <x:c r="R970" s="15" t="n">
        <x:v>46269.35695059028</x:v>
      </x:c>
      <x:c r="S970" s="4" t="str">
        <x:v>https://naver.github.io/searchad-apidoc/</x:v>
      </x:c>
      <x:c r="T970" s="4" t="str">
        <x:v>https://developers.naver.com/docs/serviceapi/search/blog/blog.md</x:v>
      </x:c>
      <x:c r="U970" s="4" t="str">
        <x:v>2026-08-05~2026-09-03</x:v>
      </x:c>
      <x:c r="V970" s="4" t="str"/>
    </x:row>
    <x:row r="971" ht="25" customHeight="1">
      <x:c r="A971" s="4" t="str">
        <x:v>K0967</x:v>
      </x:c>
      <x:c r="B971" s="4" t="str">
        <x:v>고생물·미스터리</x:v>
      </x:c>
      <x:c r="C971" s="4" t="n">
        <x:v>67</x:v>
      </x:c>
      <x:c r="D971" s="4" t="str">
        <x:v>다이어울프</x:v>
      </x:c>
      <x:c r="E971" s="4" t="str">
        <x:v>확장 주제어</x:v>
      </x:c>
      <x:c r="F971" s="4" t="n">
        <x:v>160</x:v>
      </x:c>
      <x:c r="G971" s="4" t="n">
        <x:v>540</x:v>
      </x:c>
      <x:c r="H971" s="13" t="n">
        <x:v>160</x:v>
      </x:c>
      <x:c r="I971" s="13" t="n">
        <x:v>160</x:v>
      </x:c>
      <x:c r="J971" s="13" t="n">
        <x:v>540</x:v>
      </x:c>
      <x:c r="K971" s="13" t="n">
        <x:v>540</x:v>
      </x:c>
      <x:c r="L971" s="13" t="n">
        <x:f>H971+J971</x:f>
        <x:v>700</x:v>
      </x:c>
      <x:c r="M971" s="13" t="n">
        <x:f>I971+K971</x:f>
        <x:v>700</x:v>
      </x:c>
      <x:c r="N971" s="13" t="n">
        <x:v>760</x:v>
      </x:c>
      <x:c r="O971" s="13" t="n">
        <x:v>39</x:v>
      </x:c>
      <x:c r="P971" s="4" t="str">
        <x:v>수집결과 내 집계</x:v>
      </x:c>
      <x:c r="Q971" s="15" t="n">
        <x:v>46269.34825695602</x:v>
      </x:c>
      <x:c r="R971" s="15" t="n">
        <x:v>46269.35693094908</x:v>
      </x:c>
      <x:c r="S971" s="4" t="str">
        <x:v>https://naver.github.io/searchad-apidoc/</x:v>
      </x:c>
      <x:c r="T971" s="4" t="str">
        <x:v>https://developers.naver.com/docs/serviceapi/search/blog/blog.md</x:v>
      </x:c>
      <x:c r="U971" s="4" t="str">
        <x:v>2026-08-05~2026-09-03</x:v>
      </x:c>
      <x:c r="V971" s="4" t="str"/>
    </x:row>
    <x:row r="972" ht="25" customHeight="1">
      <x:c r="A972" s="4" t="str">
        <x:v>K0968</x:v>
      </x:c>
      <x:c r="B972" s="4" t="str">
        <x:v>고생물·미스터리</x:v>
      </x:c>
      <x:c r="C972" s="4" t="n">
        <x:v>68</x:v>
      </x:c>
      <x:c r="D972" s="4" t="str">
        <x:v>메가테리움</x:v>
      </x:c>
      <x:c r="E972" s="4" t="str">
        <x:v>확장 주제어</x:v>
      </x:c>
      <x:c r="F972" s="4" t="n">
        <x:v>110</x:v>
      </x:c>
      <x:c r="G972" s="4" t="n">
        <x:v>510</x:v>
      </x:c>
      <x:c r="H972" s="13" t="n">
        <x:v>110</x:v>
      </x:c>
      <x:c r="I972" s="13" t="n">
        <x:v>110</x:v>
      </x:c>
      <x:c r="J972" s="13" t="n">
        <x:v>510</x:v>
      </x:c>
      <x:c r="K972" s="13" t="n">
        <x:v>510</x:v>
      </x:c>
      <x:c r="L972" s="13" t="n">
        <x:f>H972+J972</x:f>
        <x:v>620</x:v>
      </x:c>
      <x:c r="M972" s="13" t="n">
        <x:f>I972+K972</x:f>
        <x:v>620</x:v>
      </x:c>
      <x:c r="N972" s="13" t="n">
        <x:v>155</x:v>
      </x:c>
      <x:c r="O972" s="13" t="n">
        <x:v>16</x:v>
      </x:c>
      <x:c r="P972" s="4" t="str">
        <x:v>수집결과 내 집계</x:v>
      </x:c>
      <x:c r="Q972" s="15" t="n">
        <x:v>46269.34825695602</x:v>
      </x:c>
      <x:c r="R972" s="15" t="n">
        <x:v>46269.35693107639</x:v>
      </x:c>
      <x:c r="S972" s="4" t="str">
        <x:v>https://naver.github.io/searchad-apidoc/</x:v>
      </x:c>
      <x:c r="T972" s="4" t="str">
        <x:v>https://developers.naver.com/docs/serviceapi/search/blog/blog.md</x:v>
      </x:c>
      <x:c r="U972" s="4" t="str">
        <x:v>2026-08-05~2026-09-03</x:v>
      </x:c>
      <x:c r="V972" s="4" t="str"/>
    </x:row>
    <x:row r="973" ht="25" customHeight="1">
      <x:c r="A973" s="4" t="str">
        <x:v>K0969</x:v>
      </x:c>
      <x:c r="B973" s="4" t="str">
        <x:v>고생물·미스터리</x:v>
      </x:c>
      <x:c r="C973" s="4" t="n">
        <x:v>69</x:v>
      </x:c>
      <x:c r="D973" s="4" t="str">
        <x:v>대왕오징어크기</x:v>
      </x:c>
      <x:c r="E973" s="4" t="str">
        <x:v>세부 검색어</x:v>
      </x:c>
      <x:c r="F973" s="4" t="n">
        <x:v>30</x:v>
      </x:c>
      <x:c r="G973" s="4" t="n">
        <x:v>580</x:v>
      </x:c>
      <x:c r="H973" s="13" t="n">
        <x:v>30</x:v>
      </x:c>
      <x:c r="I973" s="13" t="n">
        <x:v>30</x:v>
      </x:c>
      <x:c r="J973" s="13" t="n">
        <x:v>580</x:v>
      </x:c>
      <x:c r="K973" s="13" t="n">
        <x:v>580</x:v>
      </x:c>
      <x:c r="L973" s="13" t="n">
        <x:f>H973+J973</x:f>
        <x:v>610</x:v>
      </x:c>
      <x:c r="M973" s="13" t="n">
        <x:f>I973+K973</x:f>
        <x:v>610</x:v>
      </x:c>
      <x:c r="N973" s="13" t="n">
        <x:v>317</x:v>
      </x:c>
      <x:c r="O973" s="13" t="n">
        <x:v>17</x:v>
      </x:c>
      <x:c r="P973" s="4" t="str">
        <x:v>수집결과 내 집계</x:v>
      </x:c>
      <x:c r="Q973" s="15" t="n">
        <x:v>46269.34823289352</x:v>
      </x:c>
      <x:c r="R973" s="15" t="n">
        <x:v>46269.35693565972</x:v>
      </x:c>
      <x:c r="S973" s="4" t="str">
        <x:v>https://naver.github.io/searchad-apidoc/</x:v>
      </x:c>
      <x:c r="T973" s="4" t="str">
        <x:v>https://developers.naver.com/docs/serviceapi/search/blog/blog.md</x:v>
      </x:c>
      <x:c r="U973" s="4" t="str">
        <x:v>2026-08-05~2026-09-03</x:v>
      </x:c>
      <x:c r="V973" s="4" t="str"/>
    </x:row>
    <x:row r="974" ht="25" customHeight="1">
      <x:c r="A974" s="4" t="str">
        <x:v>K0970</x:v>
      </x:c>
      <x:c r="B974" s="4" t="str">
        <x:v>고생물·미스터리</x:v>
      </x:c>
      <x:c r="C974" s="4" t="n">
        <x:v>70</x:v>
      </x:c>
      <x:c r="D974" s="4" t="str">
        <x:v>나스카지상화</x:v>
      </x:c>
      <x:c r="E974" s="4" t="str">
        <x:v>확장 주제어</x:v>
      </x:c>
      <x:c r="F974" s="4" t="n">
        <x:v>130</x:v>
      </x:c>
      <x:c r="G974" s="4" t="n">
        <x:v>470</x:v>
      </x:c>
      <x:c r="H974" s="13" t="n">
        <x:v>130</x:v>
      </x:c>
      <x:c r="I974" s="13" t="n">
        <x:v>130</x:v>
      </x:c>
      <x:c r="J974" s="13" t="n">
        <x:v>470</x:v>
      </x:c>
      <x:c r="K974" s="13" t="n">
        <x:v>470</x:v>
      </x:c>
      <x:c r="L974" s="13" t="n">
        <x:f>H974+J974</x:f>
        <x:v>600</x:v>
      </x:c>
      <x:c r="M974" s="13" t="n">
        <x:f>I974+K974</x:f>
        <x:v>600</x:v>
      </x:c>
      <x:c r="N974" s="13" t="n">
        <x:v>769</x:v>
      </x:c>
      <x:c r="O974" s="13" t="n">
        <x:v>13</x:v>
      </x:c>
      <x:c r="P974" s="4" t="str">
        <x:v>수집결과 내 집계</x:v>
      </x:c>
      <x:c r="Q974" s="15" t="n">
        <x:v>46269.34830513889</x:v>
      </x:c>
      <x:c r="R974" s="15" t="n">
        <x:v>46269.35693584491</x:v>
      </x:c>
      <x:c r="S974" s="4" t="str">
        <x:v>https://naver.github.io/searchad-apidoc/</x:v>
      </x:c>
      <x:c r="T974" s="4" t="str">
        <x:v>https://developers.naver.com/docs/serviceapi/search/blog/blog.md</x:v>
      </x:c>
      <x:c r="U974" s="4" t="str">
        <x:v>2026-08-05~2026-09-03</x:v>
      </x:c>
      <x:c r="V974" s="4" t="str"/>
    </x:row>
    <x:row r="975" ht="25" customHeight="1">
      <x:c r="A975" s="4" t="str">
        <x:v>K0971</x:v>
      </x:c>
      <x:c r="B975" s="4" t="str">
        <x:v>고생물·미스터리</x:v>
      </x:c>
      <x:c r="C975" s="4" t="n">
        <x:v>71</x:v>
      </x:c>
      <x:c r="D975" s="4" t="str">
        <x:v>트라이아스기</x:v>
      </x:c>
      <x:c r="E975" s="4" t="str">
        <x:v>확장 주제어</x:v>
      </x:c>
      <x:c r="F975" s="4" t="n">
        <x:v>90</x:v>
      </x:c>
      <x:c r="G975" s="4" t="n">
        <x:v>490</x:v>
      </x:c>
      <x:c r="H975" s="13" t="n">
        <x:v>90</x:v>
      </x:c>
      <x:c r="I975" s="13" t="n">
        <x:v>90</x:v>
      </x:c>
      <x:c r="J975" s="13" t="n">
        <x:v>490</x:v>
      </x:c>
      <x:c r="K975" s="13" t="n">
        <x:v>490</x:v>
      </x:c>
      <x:c r="L975" s="13" t="n">
        <x:f>H975+J975</x:f>
        <x:v>580</x:v>
      </x:c>
      <x:c r="M975" s="13" t="n">
        <x:f>I975+K975</x:f>
        <x:v>580</x:v>
      </x:c>
      <x:c r="N975" s="13" t="n">
        <x:v>2117</x:v>
      </x:c>
      <x:c r="O975" s="13" t="n">
        <x:v>51</x:v>
      </x:c>
      <x:c r="P975" s="4" t="str">
        <x:v>수집결과 내 집계</x:v>
      </x:c>
      <x:c r="Q975" s="15" t="n">
        <x:v>46269.34828986111</x:v>
      </x:c>
      <x:c r="R975" s="15" t="n">
        <x:v>46269.35694045139</x:v>
      </x:c>
      <x:c r="S975" s="4" t="str">
        <x:v>https://naver.github.io/searchad-apidoc/</x:v>
      </x:c>
      <x:c r="T975" s="4" t="str">
        <x:v>https://developers.naver.com/docs/serviceapi/search/blog/blog.md</x:v>
      </x:c>
      <x:c r="U975" s="4" t="str">
        <x:v>2026-08-05~2026-09-03</x:v>
      </x:c>
      <x:c r="V975" s="4" t="str"/>
    </x:row>
    <x:row r="976" ht="25" customHeight="1">
      <x:c r="A976" s="4" t="str">
        <x:v>K0972</x:v>
      </x:c>
      <x:c r="B976" s="4" t="str">
        <x:v>고생물·미스터리</x:v>
      </x:c>
      <x:c r="C976" s="4" t="n">
        <x:v>72</x:v>
      </x:c>
      <x:c r="D976" s="4" t="str">
        <x:v>어룡</x:v>
      </x:c>
      <x:c r="E976" s="4" t="str">
        <x:v>확장 주제어</x:v>
      </x:c>
      <x:c r="F976" s="4" t="n">
        <x:v>60</x:v>
      </x:c>
      <x:c r="G976" s="4" t="n">
        <x:v>490</x:v>
      </x:c>
      <x:c r="H976" s="13" t="n">
        <x:v>60</x:v>
      </x:c>
      <x:c r="I976" s="13" t="n">
        <x:v>60</x:v>
      </x:c>
      <x:c r="J976" s="13" t="n">
        <x:v>490</x:v>
      </x:c>
      <x:c r="K976" s="13" t="n">
        <x:v>490</x:v>
      </x:c>
      <x:c r="L976" s="13" t="n">
        <x:f>H976+J976</x:f>
        <x:v>550</x:v>
      </x:c>
      <x:c r="M976" s="13" t="n">
        <x:f>I976+K976</x:f>
        <x:v>550</x:v>
      </x:c>
      <x:c r="N976" s="13" t="n">
        <x:v>7855</x:v>
      </x:c>
      <x:c r="O976" s="13" t="n">
        <x:v>245</x:v>
      </x:c>
      <x:c r="P976" s="4" t="str">
        <x:v>수집결과 내 집계</x:v>
      </x:c>
      <x:c r="Q976" s="15" t="n">
        <x:v>46269.34821528935</x:v>
      </x:c>
      <x:c r="R976" s="15" t="n">
        <x:v>46269.356949988425</x:v>
      </x:c>
      <x:c r="S976" s="4" t="str">
        <x:v>https://naver.github.io/searchad-apidoc/</x:v>
      </x:c>
      <x:c r="T976" s="4" t="str">
        <x:v>https://developers.naver.com/docs/serviceapi/search/blog/blog.md</x:v>
      </x:c>
      <x:c r="U976" s="4" t="str">
        <x:v>2026-08-05~2026-09-03</x:v>
      </x:c>
      <x:c r="V976" s="4" t="str"/>
    </x:row>
    <x:row r="977" ht="25" customHeight="1">
      <x:c r="A977" s="4" t="str">
        <x:v>K0973</x:v>
      </x:c>
      <x:c r="B977" s="4" t="str">
        <x:v>고생물·미스터리</x:v>
      </x:c>
      <x:c r="C977" s="4" t="n">
        <x:v>73</x:v>
      </x:c>
      <x:c r="D977" s="4" t="str">
        <x:v>육식공룡종류</x:v>
      </x:c>
      <x:c r="E977" s="4" t="str">
        <x:v>세부 검색어</x:v>
      </x:c>
      <x:c r="F977" s="4" t="n">
        <x:v>60</x:v>
      </x:c>
      <x:c r="G977" s="4" t="n">
        <x:v>470</x:v>
      </x:c>
      <x:c r="H977" s="13" t="n">
        <x:v>60</x:v>
      </x:c>
      <x:c r="I977" s="13" t="n">
        <x:v>60</x:v>
      </x:c>
      <x:c r="J977" s="13" t="n">
        <x:v>470</x:v>
      </x:c>
      <x:c r="K977" s="13" t="n">
        <x:v>470</x:v>
      </x:c>
      <x:c r="L977" s="13" t="n">
        <x:f>H977+J977</x:f>
        <x:v>530</x:v>
      </x:c>
      <x:c r="M977" s="13" t="n">
        <x:f>I977+K977</x:f>
        <x:v>530</x:v>
      </x:c>
      <x:c r="N977" s="13" t="n">
        <x:v>489</x:v>
      </x:c>
      <x:c r="O977" s="13" t="n">
        <x:v>11</x:v>
      </x:c>
      <x:c r="P977" s="4" t="str">
        <x:v>수집결과 내 집계</x:v>
      </x:c>
      <x:c r="Q977" s="15" t="n">
        <x:v>46269.346838425925</x:v>
      </x:c>
      <x:c r="R977" s="15" t="n">
        <x:v>46269.356945520834</x:v>
      </x:c>
      <x:c r="S977" s="4" t="str">
        <x:v>https://naver.github.io/searchad-apidoc/</x:v>
      </x:c>
      <x:c r="T977" s="4" t="str">
        <x:v>https://developers.naver.com/docs/serviceapi/search/blog/blog.md</x:v>
      </x:c>
      <x:c r="U977" s="4" t="str">
        <x:v>2026-08-05~2026-09-03</x:v>
      </x:c>
      <x:c r="V977" s="4" t="str"/>
    </x:row>
    <x:row r="978" ht="25" customHeight="1">
      <x:c r="A978" s="4" t="str">
        <x:v>K0974</x:v>
      </x:c>
      <x:c r="B978" s="4" t="str">
        <x:v>고생물·미스터리</x:v>
      </x:c>
      <x:c r="C978" s="4" t="n">
        <x:v>74</x:v>
      </x:c>
      <x:c r="D978" s="4" t="str">
        <x:v>수장룡</x:v>
      </x:c>
      <x:c r="E978" s="4" t="str">
        <x:v>확장 주제어</x:v>
      </x:c>
      <x:c r="F978" s="4" t="n">
        <x:v>90</x:v>
      </x:c>
      <x:c r="G978" s="4" t="n">
        <x:v>430</x:v>
      </x:c>
      <x:c r="H978" s="13" t="n">
        <x:v>90</x:v>
      </x:c>
      <x:c r="I978" s="13" t="n">
        <x:v>90</x:v>
      </x:c>
      <x:c r="J978" s="13" t="n">
        <x:v>430</x:v>
      </x:c>
      <x:c r="K978" s="13" t="n">
        <x:v>430</x:v>
      </x:c>
      <x:c r="L978" s="13" t="n">
        <x:f>H978+J978</x:f>
        <x:v>520</x:v>
      </x:c>
      <x:c r="M978" s="13" t="n">
        <x:f>I978+K978</x:f>
        <x:v>520</x:v>
      </x:c>
      <x:c r="N978" s="13" t="n">
        <x:v>838</x:v>
      </x:c>
      <x:c r="O978" s="13" t="n">
        <x:v>14</x:v>
      </x:c>
      <x:c r="P978" s="4" t="str">
        <x:v>수집결과 내 집계</x:v>
      </x:c>
      <x:c r="Q978" s="15" t="n">
        <x:v>46269.34821528935</x:v>
      </x:c>
      <x:c r="R978" s="15" t="n">
        <x:v>46269.356950104164</x:v>
      </x:c>
      <x:c r="S978" s="4" t="str">
        <x:v>https://naver.github.io/searchad-apidoc/</x:v>
      </x:c>
      <x:c r="T978" s="4" t="str">
        <x:v>https://developers.naver.com/docs/serviceapi/search/blog/blog.md</x:v>
      </x:c>
      <x:c r="U978" s="4" t="str">
        <x:v>2026-08-05~2026-09-03</x:v>
      </x:c>
      <x:c r="V978" s="4" t="str"/>
    </x:row>
    <x:row r="979" ht="25" customHeight="1">
      <x:c r="A979" s="4" t="str">
        <x:v>K0975</x:v>
      </x:c>
      <x:c r="B979" s="4" t="str">
        <x:v>고생물·미스터리</x:v>
      </x:c>
      <x:c r="C979" s="4" t="n">
        <x:v>75</x:v>
      </x:c>
      <x:c r="D979" s="4" t="str">
        <x:v>인간진화과정</x:v>
      </x:c>
      <x:c r="E979" s="4" t="str">
        <x:v>세부 검색어</x:v>
      </x:c>
      <x:c r="F979" s="4" t="n">
        <x:v>50</x:v>
      </x:c>
      <x:c r="G979" s="4" t="n">
        <x:v>470</x:v>
      </x:c>
      <x:c r="H979" s="13" t="n">
        <x:v>50</x:v>
      </x:c>
      <x:c r="I979" s="13" t="n">
        <x:v>50</x:v>
      </x:c>
      <x:c r="J979" s="13" t="n">
        <x:v>470</x:v>
      </x:c>
      <x:c r="K979" s="13" t="n">
        <x:v>470</x:v>
      </x:c>
      <x:c r="L979" s="13" t="n">
        <x:f>H979+J979</x:f>
        <x:v>520</x:v>
      </x:c>
      <x:c r="M979" s="13" t="n">
        <x:f>I979+K979</x:f>
        <x:v>520</x:v>
      </x:c>
      <x:c r="N979" s="13" t="n">
        <x:v>2346</x:v>
      </x:c>
      <x:c r="O979" s="13" t="n">
        <x:v>21</x:v>
      </x:c>
      <x:c r="P979" s="4" t="str">
        <x:v>수집결과 내 집계</x:v>
      </x:c>
      <x:c r="Q979" s="15" t="n">
        <x:v>46269.3482809375</x:v>
      </x:c>
      <x:c r="R979" s="15" t="n">
        <x:v>46269.35696114583</x:v>
      </x:c>
      <x:c r="S979" s="4" t="str">
        <x:v>https://naver.github.io/searchad-apidoc/</x:v>
      </x:c>
      <x:c r="T979" s="4" t="str">
        <x:v>https://developers.naver.com/docs/serviceapi/search/blog/blog.md</x:v>
      </x:c>
      <x:c r="U979" s="4" t="str">
        <x:v>2026-08-05~2026-09-03</x:v>
      </x:c>
      <x:c r="V979" s="4" t="str"/>
    </x:row>
    <x:row r="980" ht="25" customHeight="1">
      <x:c r="A980" s="4" t="str">
        <x:v>K0976</x:v>
      </x:c>
      <x:c r="B980" s="4" t="str">
        <x:v>고생물·미스터리</x:v>
      </x:c>
      <x:c r="C980" s="4" t="n">
        <x:v>76</x:v>
      </x:c>
      <x:c r="D980" s="4" t="str">
        <x:v>페름기대멸종</x:v>
      </x:c>
      <x:c r="E980" s="4" t="str">
        <x:v>세부 검색어</x:v>
      </x:c>
      <x:c r="F980" s="4" t="n">
        <x:v>90</x:v>
      </x:c>
      <x:c r="G980" s="4" t="n">
        <x:v>420</x:v>
      </x:c>
      <x:c r="H980" s="13" t="n">
        <x:v>90</x:v>
      </x:c>
      <x:c r="I980" s="13" t="n">
        <x:v>90</x:v>
      </x:c>
      <x:c r="J980" s="13" t="n">
        <x:v>420</x:v>
      </x:c>
      <x:c r="K980" s="13" t="n">
        <x:v>420</x:v>
      </x:c>
      <x:c r="L980" s="13" t="n">
        <x:f>H980+J980</x:f>
        <x:v>510</x:v>
      </x:c>
      <x:c r="M980" s="13" t="n">
        <x:f>I980+K980</x:f>
        <x:v>510</x:v>
      </x:c>
      <x:c r="N980" s="13" t="n">
        <x:v>412</x:v>
      </x:c>
      <x:c r="O980" s="13" t="n">
        <x:v>30</x:v>
      </x:c>
      <x:c r="P980" s="4" t="str">
        <x:v>수집결과 내 집계</x:v>
      </x:c>
      <x:c r="Q980" s="15" t="n">
        <x:v>46269.346911886576</x:v>
      </x:c>
      <x:c r="R980" s="15" t="n">
        <x:v>46269.356961122685</x:v>
      </x:c>
      <x:c r="S980" s="4" t="str">
        <x:v>https://naver.github.io/searchad-apidoc/</x:v>
      </x:c>
      <x:c r="T980" s="4" t="str">
        <x:v>https://developers.naver.com/docs/serviceapi/search/blog/blog.md</x:v>
      </x:c>
      <x:c r="U980" s="4" t="str">
        <x:v>2026-08-05~2026-09-03</x:v>
      </x:c>
      <x:c r="V980" s="4" t="str"/>
    </x:row>
    <x:row r="981" ht="25" customHeight="1">
      <x:c r="A981" s="4" t="str">
        <x:v>K0977</x:v>
      </x:c>
      <x:c r="B981" s="4" t="str">
        <x:v>고생물·미스터리</x:v>
      </x:c>
      <x:c r="C981" s="4" t="n">
        <x:v>77</x:v>
      </x:c>
      <x:c r="D981" s="4" t="str">
        <x:v>할루키게니아</x:v>
      </x:c>
      <x:c r="E981" s="4" t="str">
        <x:v>확장 주제어</x:v>
      </x:c>
      <x:c r="F981" s="4" t="n">
        <x:v>80</x:v>
      </x:c>
      <x:c r="G981" s="4" t="n">
        <x:v>420</x:v>
      </x:c>
      <x:c r="H981" s="13" t="n">
        <x:v>80</x:v>
      </x:c>
      <x:c r="I981" s="13" t="n">
        <x:v>80</x:v>
      </x:c>
      <x:c r="J981" s="13" t="n">
        <x:v>420</x:v>
      </x:c>
      <x:c r="K981" s="13" t="n">
        <x:v>420</x:v>
      </x:c>
      <x:c r="L981" s="13" t="n">
        <x:f>H981+J981</x:f>
        <x:v>500</x:v>
      </x:c>
      <x:c r="M981" s="13" t="n">
        <x:f>I981+K981</x:f>
        <x:v>500</x:v>
      </x:c>
      <x:c r="N981" s="13" t="n">
        <x:v>82</x:v>
      </x:c>
      <x:c r="O981" s="13" t="n">
        <x:v>23</x:v>
      </x:c>
      <x:c r="P981" s="4" t="str">
        <x:v>수집결과 내 집계</x:v>
      </x:c>
      <x:c r="Q981" s="15" t="n">
        <x:v>46269.348261782405</x:v>
      </x:c>
      <x:c r="R981" s="15" t="n">
        <x:v>46269.35695488426</x:v>
      </x:c>
      <x:c r="S981" s="4" t="str">
        <x:v>https://naver.github.io/searchad-apidoc/</x:v>
      </x:c>
      <x:c r="T981" s="4" t="str">
        <x:v>https://developers.naver.com/docs/serviceapi/search/blog/blog.md</x:v>
      </x:c>
      <x:c r="U981" s="4" t="str">
        <x:v>2026-08-05~2026-09-03</x:v>
      </x:c>
      <x:c r="V981" s="4" t="str"/>
    </x:row>
    <x:row r="982" ht="25" customHeight="1">
      <x:c r="A982" s="4" t="str">
        <x:v>K0978</x:v>
      </x:c>
      <x:c r="B982" s="4" t="str">
        <x:v>고생물·미스터리</x:v>
      </x:c>
      <x:c r="C982" s="4" t="n">
        <x:v>78</x:v>
      </x:c>
      <x:c r="D982" s="4" t="str">
        <x:v>쥐라기</x:v>
      </x:c>
      <x:c r="E982" s="4" t="str">
        <x:v>확장 주제어</x:v>
      </x:c>
      <x:c r="F982" s="4" t="n">
        <x:v>70</x:v>
      </x:c>
      <x:c r="G982" s="4" t="n">
        <x:v>400</x:v>
      </x:c>
      <x:c r="H982" s="13" t="n">
        <x:v>70</x:v>
      </x:c>
      <x:c r="I982" s="13" t="n">
        <x:v>70</x:v>
      </x:c>
      <x:c r="J982" s="13" t="n">
        <x:v>400</x:v>
      </x:c>
      <x:c r="K982" s="13" t="n">
        <x:v>400</x:v>
      </x:c>
      <x:c r="L982" s="13" t="n">
        <x:f>H982+J982</x:f>
        <x:v>470</x:v>
      </x:c>
      <x:c r="M982" s="13" t="n">
        <x:f>I982+K982</x:f>
        <x:v>470</x:v>
      </x:c>
      <x:c r="N982" s="13" t="n">
        <x:v>8859</x:v>
      </x:c>
      <x:c r="O982" s="13" t="n">
        <x:v>117</x:v>
      </x:c>
      <x:c r="P982" s="4" t="str">
        <x:v>수집결과 내 집계</x:v>
      </x:c>
      <x:c r="Q982" s="15" t="n">
        <x:v>46269.34828986111</x:v>
      </x:c>
      <x:c r="R982" s="15" t="n">
        <x:v>46269.3569737963</x:v>
      </x:c>
      <x:c r="S982" s="4" t="str">
        <x:v>https://naver.github.io/searchad-apidoc/</x:v>
      </x:c>
      <x:c r="T982" s="4" t="str">
        <x:v>https://developers.naver.com/docs/serviceapi/search/blog/blog.md</x:v>
      </x:c>
      <x:c r="U982" s="4" t="str">
        <x:v>2026-08-05~2026-09-03</x:v>
      </x:c>
      <x:c r="V982" s="4" t="str"/>
    </x:row>
    <x:row r="983" ht="25" customHeight="1">
      <x:c r="A983" s="4" t="str">
        <x:v>K0979</x:v>
      </x:c>
      <x:c r="B983" s="4" t="str">
        <x:v>고생물·미스터리</x:v>
      </x:c>
      <x:c r="C983" s="4" t="n">
        <x:v>79</x:v>
      </x:c>
      <x:c r="D983" s="4" t="str">
        <x:v>마리아나해구깊이</x:v>
      </x:c>
      <x:c r="E983" s="4" t="str">
        <x:v>세부 검색어</x:v>
      </x:c>
      <x:c r="F983" s="4" t="n">
        <x:v>60</x:v>
      </x:c>
      <x:c r="G983" s="4" t="n">
        <x:v>400</x:v>
      </x:c>
      <x:c r="H983" s="13" t="n">
        <x:v>60</x:v>
      </x:c>
      <x:c r="I983" s="13" t="n">
        <x:v>60</x:v>
      </x:c>
      <x:c r="J983" s="13" t="n">
        <x:v>400</x:v>
      </x:c>
      <x:c r="K983" s="13" t="n">
        <x:v>400</x:v>
      </x:c>
      <x:c r="L983" s="13" t="n">
        <x:f>H983+J983</x:f>
        <x:v>460</x:v>
      </x:c>
      <x:c r="M983" s="13" t="n">
        <x:f>I983+K983</x:f>
        <x:v>460</x:v>
      </x:c>
      <x:c r="N983" s="13" t="n">
        <x:v>120</x:v>
      </x:c>
      <x:c r="O983" s="13" t="n">
        <x:v>0</x:v>
      </x:c>
      <x:c r="P983" s="4" t="str">
        <x:v>수집결과 내 집계</x:v>
      </x:c>
      <x:c r="Q983" s="15" t="n">
        <x:v>46269.346921006945</x:v>
      </x:c>
      <x:c r="R983" s="15" t="n">
        <x:v>46269.35696576389</x:v>
      </x:c>
      <x:c r="S983" s="4" t="str">
        <x:v>https://naver.github.io/searchad-apidoc/</x:v>
      </x:c>
      <x:c r="T983" s="4" t="str">
        <x:v>https://developers.naver.com/docs/serviceapi/search/blog/blog.md</x:v>
      </x:c>
      <x:c r="U983" s="4" t="str">
        <x:v>2026-08-05~2026-09-03</x:v>
      </x:c>
      <x:c r="V983" s="4" t="str"/>
    </x:row>
    <x:row r="984" ht="25" customHeight="1">
      <x:c r="A984" s="4" t="str">
        <x:v>K0980</x:v>
      </x:c>
      <x:c r="B984" s="4" t="str">
        <x:v>고생물·미스터리</x:v>
      </x:c>
      <x:c r="C984" s="4" t="n">
        <x:v>80</x:v>
      </x:c>
      <x:c r="D984" s="4" t="str">
        <x:v>메갈로돈크기</x:v>
      </x:c>
      <x:c r="E984" s="4" t="str">
        <x:v>세부 검색어</x:v>
      </x:c>
      <x:c r="F984" s="4" t="n">
        <x:v>50</x:v>
      </x:c>
      <x:c r="G984" s="4" t="n">
        <x:v>370</x:v>
      </x:c>
      <x:c r="H984" s="13" t="n">
        <x:v>50</x:v>
      </x:c>
      <x:c r="I984" s="13" t="n">
        <x:v>50</x:v>
      </x:c>
      <x:c r="J984" s="13" t="n">
        <x:v>370</x:v>
      </x:c>
      <x:c r="K984" s="13" t="n">
        <x:v>370</x:v>
      </x:c>
      <x:c r="L984" s="13" t="n">
        <x:f>H984+J984</x:f>
        <x:v>420</x:v>
      </x:c>
      <x:c r="M984" s="13" t="n">
        <x:f>I984+K984</x:f>
        <x:v>420</x:v>
      </x:c>
      <x:c r="N984" s="13" t="n">
        <x:v>313</x:v>
      </x:c>
      <x:c r="O984" s="13" t="n">
        <x:v>35</x:v>
      </x:c>
      <x:c r="P984" s="4" t="str">
        <x:v>수집결과 내 집계</x:v>
      </x:c>
      <x:c r="Q984" s="15" t="n">
        <x:v>46269.344581412035</x:v>
      </x:c>
      <x:c r="R984" s="15" t="n">
        <x:v>46269.35696694445</x:v>
      </x:c>
      <x:c r="S984" s="4" t="str">
        <x:v>https://naver.github.io/searchad-apidoc/</x:v>
      </x:c>
      <x:c r="T984" s="4" t="str">
        <x:v>https://developers.naver.com/docs/serviceapi/search/blog/blog.md</x:v>
      </x:c>
      <x:c r="U984" s="4" t="str">
        <x:v>2026-08-05~2026-09-03</x:v>
      </x:c>
      <x:c r="V984" s="4" t="str">
        <x:v>메갈로돈 크기</x:v>
      </x:c>
    </x:row>
    <x:row r="985" ht="25" customHeight="1">
      <x:c r="A985" s="4" t="str">
        <x:v>K0981</x:v>
      </x:c>
      <x:c r="B985" s="4" t="str">
        <x:v>고생물·미스터리</x:v>
      </x:c>
      <x:c r="C985" s="4" t="n">
        <x:v>81</x:v>
      </x:c>
      <x:c r="D985" s="4" t="str">
        <x:v>공룡멸종</x:v>
      </x:c>
      <x:c r="E985" s="4" t="str">
        <x:v>세부 검색어</x:v>
      </x:c>
      <x:c r="F985" s="4" t="n">
        <x:v>50</x:v>
      </x:c>
      <x:c r="G985" s="4" t="n">
        <x:v>370</x:v>
      </x:c>
      <x:c r="H985" s="13" t="n">
        <x:v>50</x:v>
      </x:c>
      <x:c r="I985" s="13" t="n">
        <x:v>50</x:v>
      </x:c>
      <x:c r="J985" s="13" t="n">
        <x:v>370</x:v>
      </x:c>
      <x:c r="K985" s="13" t="n">
        <x:v>370</x:v>
      </x:c>
      <x:c r="L985" s="13" t="n">
        <x:f>H985+J985</x:f>
        <x:v>420</x:v>
      </x:c>
      <x:c r="M985" s="13" t="n">
        <x:f>I985+K985</x:f>
        <x:v>420</x:v>
      </x:c>
      <x:c r="N985" s="13" t="n">
        <x:v>7616</x:v>
      </x:c>
      <x:c r="O985" s="13" t="n">
        <x:v>215</x:v>
      </x:c>
      <x:c r="P985" s="4" t="str">
        <x:v>수집결과 내 집계</x:v>
      </x:c>
      <x:c r="Q985" s="15" t="n">
        <x:v>46269.350230868054</x:v>
      </x:c>
      <x:c r="R985" s="15" t="n">
        <x:v>46269.35697930556</x:v>
      </x:c>
      <x:c r="S985" s="4" t="str">
        <x:v>https://naver.github.io/searchad-apidoc/</x:v>
      </x:c>
      <x:c r="T985" s="4" t="str">
        <x:v>https://developers.naver.com/docs/serviceapi/search/blog/blog.md</x:v>
      </x:c>
      <x:c r="U985" s="4" t="str">
        <x:v>2026-08-05~2026-09-03</x:v>
      </x:c>
      <x:c r="V985" s="4" t="str"/>
    </x:row>
    <x:row r="986" ht="25" customHeight="1">
      <x:c r="A986" s="4" t="str">
        <x:v>K0982</x:v>
      </x:c>
      <x:c r="B986" s="4" t="str">
        <x:v>고생물·미스터리</x:v>
      </x:c>
      <x:c r="C986" s="4" t="n">
        <x:v>82</x:v>
      </x:c>
      <x:c r="D986" s="4" t="str">
        <x:v>대왕고래크기</x:v>
      </x:c>
      <x:c r="E986" s="4" t="str">
        <x:v>세부 검색어</x:v>
      </x:c>
      <x:c r="F986" s="4" t="n">
        <x:v>40</x:v>
      </x:c>
      <x:c r="G986" s="4" t="n">
        <x:v>380</x:v>
      </x:c>
      <x:c r="H986" s="13" t="n">
        <x:v>40</x:v>
      </x:c>
      <x:c r="I986" s="13" t="n">
        <x:v>40</x:v>
      </x:c>
      <x:c r="J986" s="13" t="n">
        <x:v>380</x:v>
      </x:c>
      <x:c r="K986" s="13" t="n">
        <x:v>380</x:v>
      </x:c>
      <x:c r="L986" s="13" t="n">
        <x:f>H986+J986</x:f>
        <x:v>420</x:v>
      </x:c>
      <x:c r="M986" s="13" t="n">
        <x:f>I986+K986</x:f>
        <x:v>420</x:v>
      </x:c>
      <x:c r="N986" s="13" t="n">
        <x:v>227</x:v>
      </x:c>
      <x:c r="O986" s="13" t="n">
        <x:v>3</x:v>
      </x:c>
      <x:c r="P986" s="4" t="str">
        <x:v>수집결과 내 집계</x:v>
      </x:c>
      <x:c r="Q986" s="15" t="n">
        <x:v>46269.34823289352</x:v>
      </x:c>
      <x:c r="R986" s="15" t="n">
        <x:v>46269.35697175926</x:v>
      </x:c>
      <x:c r="S986" s="4" t="str">
        <x:v>https://naver.github.io/searchad-apidoc/</x:v>
      </x:c>
      <x:c r="T986" s="4" t="str">
        <x:v>https://developers.naver.com/docs/serviceapi/search/blog/blog.md</x:v>
      </x:c>
      <x:c r="U986" s="4" t="str">
        <x:v>2026-08-05~2026-09-03</x:v>
      </x:c>
      <x:c r="V986" s="4" t="str"/>
    </x:row>
    <x:row r="987" ht="25" customHeight="1">
      <x:c r="A987" s="4" t="str">
        <x:v>K0983</x:v>
      </x:c>
      <x:c r="B987" s="4" t="str">
        <x:v>고생물·미스터리</x:v>
      </x:c>
      <x:c r="C987" s="4" t="n">
        <x:v>83</x:v>
      </x:c>
      <x:c r="D987" s="4" t="str">
        <x:v>페름기</x:v>
      </x:c>
      <x:c r="E987" s="4" t="str">
        <x:v>확장 주제어</x:v>
      </x:c>
      <x:c r="F987" s="4" t="n">
        <x:v>70</x:v>
      </x:c>
      <x:c r="G987" s="4" t="n">
        <x:v>340</x:v>
      </x:c>
      <x:c r="H987" s="13" t="n">
        <x:v>70</x:v>
      </x:c>
      <x:c r="I987" s="13" t="n">
        <x:v>70</x:v>
      </x:c>
      <x:c r="J987" s="13" t="n">
        <x:v>340</x:v>
      </x:c>
      <x:c r="K987" s="13" t="n">
        <x:v>340</x:v>
      </x:c>
      <x:c r="L987" s="13" t="n">
        <x:f>H987+J987</x:f>
        <x:v>410</x:v>
      </x:c>
      <x:c r="M987" s="13" t="n">
        <x:f>I987+K987</x:f>
        <x:v>410</x:v>
      </x:c>
      <x:c r="N987" s="13" t="n">
        <x:v>1339</x:v>
      </x:c>
      <x:c r="O987" s="13" t="n">
        <x:v>71</x:v>
      </x:c>
      <x:c r="P987" s="4" t="str">
        <x:v>수집결과 내 집계</x:v>
      </x:c>
      <x:c r="Q987" s="15" t="n">
        <x:v>46269.34828986111</x:v>
      </x:c>
      <x:c r="R987" s="15" t="n">
        <x:v>46269.35697644676</x:v>
      </x:c>
      <x:c r="S987" s="4" t="str">
        <x:v>https://naver.github.io/searchad-apidoc/</x:v>
      </x:c>
      <x:c r="T987" s="4" t="str">
        <x:v>https://developers.naver.com/docs/serviceapi/search/blog/blog.md</x:v>
      </x:c>
      <x:c r="U987" s="4" t="str">
        <x:v>2026-08-05~2026-09-03</x:v>
      </x:c>
      <x:c r="V987" s="4" t="str"/>
    </x:row>
    <x:row r="988" ht="25" customHeight="1">
      <x:c r="A988" s="4" t="str">
        <x:v>K0984</x:v>
      </x:c>
      <x:c r="B988" s="4" t="str">
        <x:v>고생물·미스터리</x:v>
      </x:c>
      <x:c r="C988" s="4" t="n">
        <x:v>84</x:v>
      </x:c>
      <x:c r="D988" s="4" t="str">
        <x:v>데니소바인</x:v>
      </x:c>
      <x:c r="E988" s="4" t="str">
        <x:v>확장 주제어</x:v>
      </x:c>
      <x:c r="F988" s="4" t="n">
        <x:v>80</x:v>
      </x:c>
      <x:c r="G988" s="4" t="n">
        <x:v>310</x:v>
      </x:c>
      <x:c r="H988" s="13" t="n">
        <x:v>80</x:v>
      </x:c>
      <x:c r="I988" s="13" t="n">
        <x:v>80</x:v>
      </x:c>
      <x:c r="J988" s="13" t="n">
        <x:v>310</x:v>
      </x:c>
      <x:c r="K988" s="13" t="n">
        <x:v>310</x:v>
      </x:c>
      <x:c r="L988" s="13" t="n">
        <x:f>H988+J988</x:f>
        <x:v>390</x:v>
      </x:c>
      <x:c r="M988" s="13" t="n">
        <x:f>I988+K988</x:f>
        <x:v>390</x:v>
      </x:c>
      <x:c r="N988" s="13" t="n">
        <x:v>419</x:v>
      </x:c>
      <x:c r="O988" s="13" t="n">
        <x:v>26</x:v>
      </x:c>
      <x:c r="P988" s="4" t="str">
        <x:v>수집결과 내 집계</x:v>
      </x:c>
      <x:c r="Q988" s="15" t="n">
        <x:v>46269.348276145836</x:v>
      </x:c>
      <x:c r="R988" s="15" t="n">
        <x:v>46269.35697898148</x:v>
      </x:c>
      <x:c r="S988" s="4" t="str">
        <x:v>https://naver.github.io/searchad-apidoc/</x:v>
      </x:c>
      <x:c r="T988" s="4" t="str">
        <x:v>https://developers.naver.com/docs/serviceapi/search/blog/blog.md</x:v>
      </x:c>
      <x:c r="U988" s="4" t="str">
        <x:v>2026-08-05~2026-09-03</x:v>
      </x:c>
      <x:c r="V988" s="4" t="str"/>
    </x:row>
    <x:row r="989" ht="25" customHeight="1">
      <x:c r="A989" s="4" t="str">
        <x:v>K0985</x:v>
      </x:c>
      <x:c r="B989" s="4" t="str">
        <x:v>고생물·미스터리</x:v>
      </x:c>
      <x:c r="C989" s="4" t="n">
        <x:v>85</x:v>
      </x:c>
      <x:c r="D989" s="4" t="str">
        <x:v>고래상어크기</x:v>
      </x:c>
      <x:c r="E989" s="4" t="str">
        <x:v>세부 검색어</x:v>
      </x:c>
      <x:c r="F989" s="4" t="n">
        <x:v>30</x:v>
      </x:c>
      <x:c r="G989" s="4" t="n">
        <x:v>350</x:v>
      </x:c>
      <x:c r="H989" s="13" t="n">
        <x:v>30</x:v>
      </x:c>
      <x:c r="I989" s="13" t="n">
        <x:v>30</x:v>
      </x:c>
      <x:c r="J989" s="13" t="n">
        <x:v>350</x:v>
      </x:c>
      <x:c r="K989" s="13" t="n">
        <x:v>350</x:v>
      </x:c>
      <x:c r="L989" s="13" t="n">
        <x:f>H989+J989</x:f>
        <x:v>380</x:v>
      </x:c>
      <x:c r="M989" s="13" t="n">
        <x:f>I989+K989</x:f>
        <x:v>380</x:v>
      </x:c>
      <x:c r="N989" s="13" t="n">
        <x:v>593</x:v>
      </x:c>
      <x:c r="O989" s="13" t="n">
        <x:v>11</x:v>
      </x:c>
      <x:c r="P989" s="4" t="str">
        <x:v>수집결과 내 집계</x:v>
      </x:c>
      <x:c r="Q989" s="15" t="n">
        <x:v>46269.34822849537</x:v>
      </x:c>
      <x:c r="R989" s="15" t="n">
        <x:v>46269.35698121528</x:v>
      </x:c>
      <x:c r="S989" s="4" t="str">
        <x:v>https://naver.github.io/searchad-apidoc/</x:v>
      </x:c>
      <x:c r="T989" s="4" t="str">
        <x:v>https://developers.naver.com/docs/serviceapi/search/blog/blog.md</x:v>
      </x:c>
      <x:c r="U989" s="4" t="str">
        <x:v>2026-08-05~2026-09-03</x:v>
      </x:c>
      <x:c r="V989" s="4" t="str"/>
    </x:row>
    <x:row r="990" ht="25" customHeight="1">
      <x:c r="A990" s="4" t="str">
        <x:v>K0986</x:v>
      </x:c>
      <x:c r="B990" s="4" t="str">
        <x:v>고생물·미스터리</x:v>
      </x:c>
      <x:c r="C990" s="4" t="n">
        <x:v>86</x:v>
      </x:c>
      <x:c r="D990" s="4" t="str">
        <x:v>공룡멸종시기</x:v>
      </x:c>
      <x:c r="E990" s="4" t="str">
        <x:v>세부 검색어</x:v>
      </x:c>
      <x:c r="F990" s="4" t="n">
        <x:v>50</x:v>
      </x:c>
      <x:c r="G990" s="4" t="n">
        <x:v>310</x:v>
      </x:c>
      <x:c r="H990" s="13" t="n">
        <x:v>50</x:v>
      </x:c>
      <x:c r="I990" s="13" t="n">
        <x:v>50</x:v>
      </x:c>
      <x:c r="J990" s="13" t="n">
        <x:v>310</x:v>
      </x:c>
      <x:c r="K990" s="13" t="n">
        <x:v>310</x:v>
      </x:c>
      <x:c r="L990" s="13" t="n">
        <x:f>H990+J990</x:f>
        <x:v>360</x:v>
      </x:c>
      <x:c r="M990" s="13" t="n">
        <x:f>I990+K990</x:f>
        <x:v>360</x:v>
      </x:c>
      <x:c r="N990" s="13" t="n">
        <x:v>142</x:v>
      </x:c>
      <x:c r="O990" s="13" t="n">
        <x:v>4</x:v>
      </x:c>
      <x:c r="P990" s="4" t="str">
        <x:v>수집결과 내 집계</x:v>
      </x:c>
      <x:c r="Q990" s="15" t="n">
        <x:v>46269.346834108794</x:v>
      </x:c>
      <x:c r="R990" s="15" t="n">
        <x:v>46269.35698349537</x:v>
      </x:c>
      <x:c r="S990" s="4" t="str">
        <x:v>https://naver.github.io/searchad-apidoc/</x:v>
      </x:c>
      <x:c r="T990" s="4" t="str">
        <x:v>https://developers.naver.com/docs/serviceapi/search/blog/blog.md</x:v>
      </x:c>
      <x:c r="U990" s="4" t="str">
        <x:v>2026-08-05~2026-09-03</x:v>
      </x:c>
      <x:c r="V990" s="4" t="str"/>
    </x:row>
    <x:row r="991" ht="25" customHeight="1">
      <x:c r="A991" s="4" t="str">
        <x:v>K0987</x:v>
      </x:c>
      <x:c r="B991" s="4" t="str">
        <x:v>고생물·미스터리</x:v>
      </x:c>
      <x:c r="C991" s="4" t="n">
        <x:v>87</x:v>
      </x:c>
      <x:c r="D991" s="4" t="str">
        <x:v>오파비니아</x:v>
      </x:c>
      <x:c r="E991" s="4" t="str">
        <x:v>확장 주제어</x:v>
      </x:c>
      <x:c r="F991" s="4" t="n">
        <x:v>50</x:v>
      </x:c>
      <x:c r="G991" s="4" t="n">
        <x:v>310</x:v>
      </x:c>
      <x:c r="H991" s="13" t="n">
        <x:v>50</x:v>
      </x:c>
      <x:c r="I991" s="13" t="n">
        <x:v>50</x:v>
      </x:c>
      <x:c r="J991" s="13" t="n">
        <x:v>310</x:v>
      </x:c>
      <x:c r="K991" s="13" t="n">
        <x:v>310</x:v>
      </x:c>
      <x:c r="L991" s="13" t="n">
        <x:f>H991+J991</x:f>
        <x:v>360</x:v>
      </x:c>
      <x:c r="M991" s="13" t="n">
        <x:f>I991+K991</x:f>
        <x:v>360</x:v>
      </x:c>
      <x:c r="N991" s="13" t="n">
        <x:v>264</x:v>
      </x:c>
      <x:c r="O991" s="13" t="n">
        <x:v>43</x:v>
      </x:c>
      <x:c r="P991" s="4" t="str">
        <x:v>수집결과 내 집계</x:v>
      </x:c>
      <x:c r="Q991" s="15" t="n">
        <x:v>46269.348261782405</x:v>
      </x:c>
      <x:c r="R991" s="15" t="n">
        <x:v>46269.35698390046</x:v>
      </x:c>
      <x:c r="S991" s="4" t="str">
        <x:v>https://naver.github.io/searchad-apidoc/</x:v>
      </x:c>
      <x:c r="T991" s="4" t="str">
        <x:v>https://developers.naver.com/docs/serviceapi/search/blog/blog.md</x:v>
      </x:c>
      <x:c r="U991" s="4" t="str">
        <x:v>2026-08-05~2026-09-03</x:v>
      </x:c>
      <x:c r="V991" s="4" t="str"/>
    </x:row>
    <x:row r="992" ht="25" customHeight="1">
      <x:c r="A992" s="4" t="str">
        <x:v>K0988</x:v>
      </x:c>
      <x:c r="B992" s="4" t="str">
        <x:v>고생물·미스터리</x:v>
      </x:c>
      <x:c r="C992" s="4" t="n">
        <x:v>88</x:v>
      </x:c>
      <x:c r="D992" s="4" t="str">
        <x:v>피라미드높이</x:v>
      </x:c>
      <x:c r="E992" s="4" t="str">
        <x:v>세부 검색어</x:v>
      </x:c>
      <x:c r="F992" s="4" t="n">
        <x:v>30</x:v>
      </x:c>
      <x:c r="G992" s="4" t="n">
        <x:v>280</x:v>
      </x:c>
      <x:c r="H992" s="13" t="n">
        <x:v>30</x:v>
      </x:c>
      <x:c r="I992" s="13" t="n">
        <x:v>30</x:v>
      </x:c>
      <x:c r="J992" s="13" t="n">
        <x:v>280</x:v>
      </x:c>
      <x:c r="K992" s="13" t="n">
        <x:v>280</x:v>
      </x:c>
      <x:c r="L992" s="13" t="n">
        <x:f>H992+J992</x:f>
        <x:v>310</x:v>
      </x:c>
      <x:c r="M992" s="13" t="n">
        <x:f>I992+K992</x:f>
        <x:v>310</x:v>
      </x:c>
      <x:c r="N992" s="13" t="n">
        <x:v>1487</x:v>
      </x:c>
      <x:c r="O992" s="13" t="n">
        <x:v>13</x:v>
      </x:c>
      <x:c r="P992" s="4" t="str">
        <x:v>수집결과 내 집계</x:v>
      </x:c>
      <x:c r="Q992" s="15" t="n">
        <x:v>46269.346921006945</x:v>
      </x:c>
      <x:c r="R992" s="15" t="n">
        <x:v>46269.356985844905</x:v>
      </x:c>
      <x:c r="S992" s="4" t="str">
        <x:v>https://naver.github.io/searchad-apidoc/</x:v>
      </x:c>
      <x:c r="T992" s="4" t="str">
        <x:v>https://developers.naver.com/docs/serviceapi/search/blog/blog.md</x:v>
      </x:c>
      <x:c r="U992" s="4" t="str">
        <x:v>2026-08-05~2026-09-03</x:v>
      </x:c>
      <x:c r="V992" s="4" t="str"/>
    </x:row>
    <x:row r="993" ht="25" customHeight="1">
      <x:c r="A993" s="4" t="str">
        <x:v>K0989</x:v>
      </x:c>
      <x:c r="B993" s="4" t="str">
        <x:v>고생물·미스터리</x:v>
      </x:c>
      <x:c r="C993" s="4" t="n">
        <x:v>89</x:v>
      </x:c>
      <x:c r="D993" s="4" t="str">
        <x:v>이스터섬모아이</x:v>
      </x:c>
      <x:c r="E993" s="4" t="str">
        <x:v>확장 주제어</x:v>
      </x:c>
      <x:c r="F993" s="4" t="n">
        <x:v>30</x:v>
      </x:c>
      <x:c r="G993" s="4" t="n">
        <x:v>270</x:v>
      </x:c>
      <x:c r="H993" s="13" t="n">
        <x:v>30</x:v>
      </x:c>
      <x:c r="I993" s="13" t="n">
        <x:v>30</x:v>
      </x:c>
      <x:c r="J993" s="13" t="n">
        <x:v>270</x:v>
      </x:c>
      <x:c r="K993" s="13" t="n">
        <x:v>270</x:v>
      </x:c>
      <x:c r="L993" s="13" t="n">
        <x:f>H993+J993</x:f>
        <x:v>300</x:v>
      </x:c>
      <x:c r="M993" s="13" t="n">
        <x:f>I993+K993</x:f>
        <x:v>300</x:v>
      </x:c>
      <x:c r="N993" s="13" t="n">
        <x:v>2168</x:v>
      </x:c>
      <x:c r="O993" s="13" t="n">
        <x:v>20</x:v>
      </x:c>
      <x:c r="P993" s="4" t="str">
        <x:v>수집결과 내 집계</x:v>
      </x:c>
      <x:c r="Q993" s="15" t="n">
        <x:v>46269.34460554398</x:v>
      </x:c>
      <x:c r="R993" s="15" t="n">
        <x:v>46269.3569881713</x:v>
      </x:c>
      <x:c r="S993" s="4" t="str">
        <x:v>https://naver.github.io/searchad-apidoc/</x:v>
      </x:c>
      <x:c r="T993" s="4" t="str">
        <x:v>https://developers.naver.com/docs/serviceapi/search/blog/blog.md</x:v>
      </x:c>
      <x:c r="U993" s="4" t="str">
        <x:v>2026-08-05~2026-09-03</x:v>
      </x:c>
      <x:c r="V993" s="4" t="str"/>
    </x:row>
    <x:row r="994" ht="25" customHeight="1">
      <x:c r="A994" s="4" t="str">
        <x:v>K0990</x:v>
      </x:c>
      <x:c r="B994" s="4" t="str">
        <x:v>고생물·미스터리</x:v>
      </x:c>
      <x:c r="C994" s="4" t="n">
        <x:v>90</x:v>
      </x:c>
      <x:c r="D994" s="4" t="str">
        <x:v>이집트미라</x:v>
      </x:c>
      <x:c r="E994" s="4" t="str">
        <x:v>확장 주제어</x:v>
      </x:c>
      <x:c r="F994" s="4" t="n">
        <x:v>50</x:v>
      </x:c>
      <x:c r="G994" s="4" t="n">
        <x:v>240</x:v>
      </x:c>
      <x:c r="H994" s="13" t="n">
        <x:v>50</x:v>
      </x:c>
      <x:c r="I994" s="13" t="n">
        <x:v>50</x:v>
      </x:c>
      <x:c r="J994" s="13" t="n">
        <x:v>240</x:v>
      </x:c>
      <x:c r="K994" s="13" t="n">
        <x:v>240</x:v>
      </x:c>
      <x:c r="L994" s="13" t="n">
        <x:f>H994+J994</x:f>
        <x:v>290</x:v>
      </x:c>
      <x:c r="M994" s="13" t="n">
        <x:f>I994+K994</x:f>
        <x:v>290</x:v>
      </x:c>
      <x:c r="N994" s="13" t="n">
        <x:v>5642</x:v>
      </x:c>
      <x:c r="O994" s="13" t="n">
        <x:v>54</x:v>
      </x:c>
      <x:c r="P994" s="4" t="str">
        <x:v>수집결과 내 집계</x:v>
      </x:c>
      <x:c r="Q994" s="15" t="n">
        <x:v>46269.34829491898</x:v>
      </x:c>
      <x:c r="R994" s="15" t="n">
        <x:v>46269.35698873843</x:v>
      </x:c>
      <x:c r="S994" s="4" t="str">
        <x:v>https://naver.github.io/searchad-apidoc/</x:v>
      </x:c>
      <x:c r="T994" s="4" t="str">
        <x:v>https://developers.naver.com/docs/serviceapi/search/blog/blog.md</x:v>
      </x:c>
      <x:c r="U994" s="4" t="str">
        <x:v>2026-08-05~2026-09-03</x:v>
      </x:c>
      <x:c r="V994" s="4" t="str"/>
    </x:row>
    <x:row r="995" ht="25" customHeight="1">
      <x:c r="A995" s="4" t="str">
        <x:v>K0991</x:v>
      </x:c>
      <x:c r="B995" s="4" t="str">
        <x:v>고생물·미스터리</x:v>
      </x:c>
      <x:c r="C995" s="4" t="n">
        <x:v>91</x:v>
      </x:c>
      <x:c r="D995" s="4" t="str">
        <x:v>석탄기</x:v>
      </x:c>
      <x:c r="E995" s="4" t="str">
        <x:v>확장 주제어</x:v>
      </x:c>
      <x:c r="F995" s="4" t="n">
        <x:v>40</x:v>
      </x:c>
      <x:c r="G995" s="4" t="n">
        <x:v>200</x:v>
      </x:c>
      <x:c r="H995" s="13" t="n">
        <x:v>40</x:v>
      </x:c>
      <x:c r="I995" s="13" t="n">
        <x:v>40</x:v>
      </x:c>
      <x:c r="J995" s="13" t="n">
        <x:v>200</x:v>
      </x:c>
      <x:c r="K995" s="13" t="n">
        <x:v>200</x:v>
      </x:c>
      <x:c r="L995" s="13" t="n">
        <x:f>H995+J995</x:f>
        <x:v>240</x:v>
      </x:c>
      <x:c r="M995" s="13" t="n">
        <x:f>I995+K995</x:f>
        <x:v>240</x:v>
      </x:c>
      <x:c r="N995" s="13" t="n">
        <x:v>1046</x:v>
      </x:c>
      <x:c r="O995" s="13" t="n">
        <x:v>38</x:v>
      </x:c>
      <x:c r="P995" s="4" t="str">
        <x:v>수집결과 내 집계</x:v>
      </x:c>
      <x:c r="Q995" s="15" t="n">
        <x:v>46269.34828986111</x:v>
      </x:c>
      <x:c r="R995" s="15" t="n">
        <x:v>46269.35699024305</x:v>
      </x:c>
      <x:c r="S995" s="4" t="str">
        <x:v>https://naver.github.io/searchad-apidoc/</x:v>
      </x:c>
      <x:c r="T995" s="4" t="str">
        <x:v>https://developers.naver.com/docs/serviceapi/search/blog/blog.md</x:v>
      </x:c>
      <x:c r="U995" s="4" t="str">
        <x:v>2026-08-05~2026-09-03</x:v>
      </x:c>
      <x:c r="V995" s="4" t="str"/>
    </x:row>
    <x:row r="996" ht="25" customHeight="1">
      <x:c r="A996" s="4" t="str">
        <x:v>K0992</x:v>
      </x:c>
      <x:c r="B996" s="4" t="str">
        <x:v>고생물·미스터리</x:v>
      </x:c>
      <x:c r="C996" s="4" t="n">
        <x:v>92</x:v>
      </x:c>
      <x:c r="D996" s="4" t="str">
        <x:v>보이니치문서</x:v>
      </x:c>
      <x:c r="E996" s="4" t="str">
        <x:v>확장 주제어</x:v>
      </x:c>
      <x:c r="F996" s="4" t="n">
        <x:v>40</x:v>
      </x:c>
      <x:c r="G996" s="4" t="n">
        <x:v>190</x:v>
      </x:c>
      <x:c r="H996" s="13" t="n">
        <x:v>40</x:v>
      </x:c>
      <x:c r="I996" s="13" t="n">
        <x:v>40</x:v>
      </x:c>
      <x:c r="J996" s="13" t="n">
        <x:v>190</x:v>
      </x:c>
      <x:c r="K996" s="13" t="n">
        <x:v>190</x:v>
      </x:c>
      <x:c r="L996" s="13" t="n">
        <x:f>H996+J996</x:f>
        <x:v>230</x:v>
      </x:c>
      <x:c r="M996" s="13" t="n">
        <x:f>I996+K996</x:f>
        <x:v>230</x:v>
      </x:c>
      <x:c r="N996" s="13" t="n">
        <x:v>115</x:v>
      </x:c>
      <x:c r="O996" s="13" t="n">
        <x:v>4</x:v>
      </x:c>
      <x:c r="P996" s="4" t="str">
        <x:v>수집결과 내 집계</x:v>
      </x:c>
      <x:c r="Q996" s="15" t="n">
        <x:v>46269.350230868054</x:v>
      </x:c>
      <x:c r="R996" s="15" t="n">
        <x:v>46269.356992650464</x:v>
      </x:c>
      <x:c r="S996" s="4" t="str">
        <x:v>https://naver.github.io/searchad-apidoc/</x:v>
      </x:c>
      <x:c r="T996" s="4" t="str">
        <x:v>https://developers.naver.com/docs/serviceapi/search/blog/blog.md</x:v>
      </x:c>
      <x:c r="U996" s="4" t="str">
        <x:v>2026-08-05~2026-09-03</x:v>
      </x:c>
      <x:c r="V996" s="4" t="str"/>
    </x:row>
    <x:row r="997" ht="25" customHeight="1">
      <x:c r="A997" s="4" t="str">
        <x:v>K0993</x:v>
      </x:c>
      <x:c r="B997" s="4" t="str">
        <x:v>고생물·미스터리</x:v>
      </x:c>
      <x:c r="C997" s="4" t="n">
        <x:v>93</x:v>
      </x:c>
      <x:c r="D997" s="4" t="str">
        <x:v>백상아리크기</x:v>
      </x:c>
      <x:c r="E997" s="4" t="str">
        <x:v>세부 검색어</x:v>
      </x:c>
      <x:c r="F997" s="4" t="n">
        <x:v>30</x:v>
      </x:c>
      <x:c r="G997" s="4" t="n">
        <x:v>180</x:v>
      </x:c>
      <x:c r="H997" s="13" t="n">
        <x:v>30</x:v>
      </x:c>
      <x:c r="I997" s="13" t="n">
        <x:v>30</x:v>
      </x:c>
      <x:c r="J997" s="13" t="n">
        <x:v>180</x:v>
      </x:c>
      <x:c r="K997" s="13" t="n">
        <x:v>180</x:v>
      </x:c>
      <x:c r="L997" s="13" t="n">
        <x:f>H997+J997</x:f>
        <x:v>210</x:v>
      </x:c>
      <x:c r="M997" s="13" t="n">
        <x:f>I997+K997</x:f>
        <x:v>210</x:v>
      </x:c>
      <x:c r="N997" s="13" t="n">
        <x:v>235</x:v>
      </x:c>
      <x:c r="O997" s="13" t="n">
        <x:v>15</x:v>
      </x:c>
      <x:c r="P997" s="4" t="str">
        <x:v>수집결과 내 집계</x:v>
      </x:c>
      <x:c r="Q997" s="15" t="n">
        <x:v>46269.34822849537</x:v>
      </x:c>
      <x:c r="R997" s="15" t="n">
        <x:v>46269.356993217596</x:v>
      </x:c>
      <x:c r="S997" s="4" t="str">
        <x:v>https://naver.github.io/searchad-apidoc/</x:v>
      </x:c>
      <x:c r="T997" s="4" t="str">
        <x:v>https://developers.naver.com/docs/serviceapi/search/blog/blog.md</x:v>
      </x:c>
      <x:c r="U997" s="4" t="str">
        <x:v>2026-08-05~2026-09-03</x:v>
      </x:c>
      <x:c r="V997" s="4" t="str"/>
    </x:row>
    <x:row r="998" ht="25" customHeight="1">
      <x:c r="A998" s="4" t="str">
        <x:v>K0994</x:v>
      </x:c>
      <x:c r="B998" s="4" t="str">
        <x:v>고생물·미스터리</x:v>
      </x:c>
      <x:c r="C998" s="4" t="n">
        <x:v>94</x:v>
      </x:c>
      <x:c r="D998" s="4" t="str">
        <x:v>시조새화석</x:v>
      </x:c>
      <x:c r="E998" s="4" t="str">
        <x:v>세부 검색어</x:v>
      </x:c>
      <x:c r="F998" s="4" t="n">
        <x:v>20</x:v>
      </x:c>
      <x:c r="G998" s="4" t="n">
        <x:v>170</x:v>
      </x:c>
      <x:c r="H998" s="13" t="n">
        <x:v>20</x:v>
      </x:c>
      <x:c r="I998" s="13" t="n">
        <x:v>20</x:v>
      </x:c>
      <x:c r="J998" s="13" t="n">
        <x:v>170</x:v>
      </x:c>
      <x:c r="K998" s="13" t="n">
        <x:v>170</x:v>
      </x:c>
      <x:c r="L998" s="13" t="n">
        <x:f>H998+J998</x:f>
        <x:v>190</x:v>
      </x:c>
      <x:c r="M998" s="13" t="n">
        <x:f>I998+K998</x:f>
        <x:v>190</x:v>
      </x:c>
      <x:c r="N998" s="13" t="n">
        <x:v>385</x:v>
      </x:c>
      <x:c r="O998" s="13" t="n">
        <x:v>11</x:v>
      </x:c>
      <x:c r="P998" s="4" t="str">
        <x:v>수집결과 내 집계</x:v>
      </x:c>
      <x:c r="Q998" s="15" t="n">
        <x:v>46269.34689857639</x:v>
      </x:c>
      <x:c r="R998" s="15" t="n">
        <x:v>46269.35699479167</x:v>
      </x:c>
      <x:c r="S998" s="4" t="str">
        <x:v>https://naver.github.io/searchad-apidoc/</x:v>
      </x:c>
      <x:c r="T998" s="4" t="str">
        <x:v>https://developers.naver.com/docs/serviceapi/search/blog/blog.md</x:v>
      </x:c>
      <x:c r="U998" s="4" t="str">
        <x:v>2026-08-05~2026-09-03</x:v>
      </x:c>
      <x:c r="V998" s="4" t="str"/>
    </x:row>
    <x:row r="999" ht="25" customHeight="1">
      <x:c r="A999" s="4" t="str">
        <x:v>K0995</x:v>
      </x:c>
      <x:c r="B999" s="4" t="str">
        <x:v>고생물·미스터리</x:v>
      </x:c>
      <x:c r="C999" s="4" t="n">
        <x:v>95</x:v>
      </x:c>
      <x:c r="D999" s="4" t="str">
        <x:v>지구탄생</x:v>
      </x:c>
      <x:c r="E999" s="4" t="str">
        <x:v>확장 주제어</x:v>
      </x:c>
      <x:c r="F999" s="4" t="n">
        <x:v>30</x:v>
      </x:c>
      <x:c r="G999" s="4" t="n">
        <x:v>160</x:v>
      </x:c>
      <x:c r="H999" s="13" t="n">
        <x:v>30</x:v>
      </x:c>
      <x:c r="I999" s="13" t="n">
        <x:v>30</x:v>
      </x:c>
      <x:c r="J999" s="13" t="n">
        <x:v>160</x:v>
      </x:c>
      <x:c r="K999" s="13" t="n">
        <x:v>160</x:v>
      </x:c>
      <x:c r="L999" s="13" t="n">
        <x:f>H999+J999</x:f>
        <x:v>190</x:v>
      </x:c>
      <x:c r="M999" s="13" t="n">
        <x:f>I999+K999</x:f>
        <x:v>190</x:v>
      </x:c>
      <x:c r="N999" s="13" t="n">
        <x:v>18812</x:v>
      </x:c>
      <x:c r="O999" s="13" t="n">
        <x:v>187</x:v>
      </x:c>
      <x:c r="P999" s="4" t="str">
        <x:v>수집결과 내 집계</x:v>
      </x:c>
      <x:c r="Q999" s="15" t="n">
        <x:v>46269.3482809375</x:v>
      </x:c>
      <x:c r="R999" s="15" t="n">
        <x:v>46269.357002303244</x:v>
      </x:c>
      <x:c r="S999" s="4" t="str">
        <x:v>https://naver.github.io/searchad-apidoc/</x:v>
      </x:c>
      <x:c r="T999" s="4" t="str">
        <x:v>https://developers.naver.com/docs/serviceapi/search/blog/blog.md</x:v>
      </x:c>
      <x:c r="U999" s="4" t="str">
        <x:v>2026-08-05~2026-09-03</x:v>
      </x:c>
      <x:c r="V999" s="4" t="str"/>
    </x:row>
    <x:row r="1000" ht="25" customHeight="1">
      <x:c r="A1000" s="4" t="str">
        <x:v>K0996</x:v>
      </x:c>
      <x:c r="B1000" s="4" t="str">
        <x:v>고생물·미스터리</x:v>
      </x:c>
      <x:c r="C1000" s="4" t="n">
        <x:v>96</x:v>
      </x:c>
      <x:c r="D1000" s="4" t="str">
        <x:v>대멸종원인</x:v>
      </x:c>
      <x:c r="E1000" s="4" t="str">
        <x:v>세부 검색어</x:v>
      </x:c>
      <x:c r="F1000" s="4" t="n">
        <x:v>20</x:v>
      </x:c>
      <x:c r="G1000" s="4" t="n">
        <x:v>160</x:v>
      </x:c>
      <x:c r="H1000" s="13" t="n">
        <x:v>20</x:v>
      </x:c>
      <x:c r="I1000" s="13" t="n">
        <x:v>20</x:v>
      </x:c>
      <x:c r="J1000" s="13" t="n">
        <x:v>160</x:v>
      </x:c>
      <x:c r="K1000" s="13" t="n">
        <x:v>160</x:v>
      </x:c>
      <x:c r="L1000" s="13" t="n">
        <x:f>H1000+J1000</x:f>
        <x:v>180</x:v>
      </x:c>
      <x:c r="M1000" s="13" t="n">
        <x:f>I1000+K1000</x:f>
        <x:v>180</x:v>
      </x:c>
      <x:c r="N1000" s="13" t="n">
        <x:v>393</x:v>
      </x:c>
      <x:c r="O1000" s="13" t="n">
        <x:v>8</x:v>
      </x:c>
      <x:c r="P1000" s="4" t="str">
        <x:v>수집결과 내 집계</x:v>
      </x:c>
      <x:c r="Q1000" s="15" t="n">
        <x:v>46269.346911886576</x:v>
      </x:c>
      <x:c r="R1000" s="15" t="n">
        <x:v>46269.3569978588</x:v>
      </x:c>
      <x:c r="S1000" s="4" t="str">
        <x:v>https://naver.github.io/searchad-apidoc/</x:v>
      </x:c>
      <x:c r="T1000" s="4" t="str">
        <x:v>https://developers.naver.com/docs/serviceapi/search/blog/blog.md</x:v>
      </x:c>
      <x:c r="U1000" s="4" t="str">
        <x:v>2026-08-05~2026-09-03</x:v>
      </x:c>
      <x:c r="V1000" s="4" t="str"/>
    </x:row>
    <x:row r="1001" ht="25" customHeight="1">
      <x:c r="A1001" s="4" t="str">
        <x:v>K0997</x:v>
      </x:c>
      <x:c r="B1001" s="4" t="str">
        <x:v>고생물·미스터리</x:v>
      </x:c>
      <x:c r="C1001" s="4" t="n">
        <x:v>97</x:v>
      </x:c>
      <x:c r="D1001" s="4" t="str">
        <x:v>살아있는화석</x:v>
      </x:c>
      <x:c r="E1001" s="4" t="str">
        <x:v>세부 검색어</x:v>
      </x:c>
      <x:c r="F1001" s="4" t="n">
        <x:v>20</x:v>
      </x:c>
      <x:c r="G1001" s="4" t="n">
        <x:v>150</x:v>
      </x:c>
      <x:c r="H1001" s="13" t="n">
        <x:v>20</x:v>
      </x:c>
      <x:c r="I1001" s="13" t="n">
        <x:v>20</x:v>
      </x:c>
      <x:c r="J1001" s="13" t="n">
        <x:v>150</x:v>
      </x:c>
      <x:c r="K1001" s="13" t="n">
        <x:v>150</x:v>
      </x:c>
      <x:c r="L1001" s="13" t="n">
        <x:f>H1001+J1001</x:f>
        <x:v>170</x:v>
      </x:c>
      <x:c r="M1001" s="13" t="n">
        <x:f>I1001+K1001</x:f>
        <x:v>170</x:v>
      </x:c>
      <x:c r="N1001" s="13" t="n">
        <x:v>3992</x:v>
      </x:c>
      <x:c r="O1001" s="13" t="n">
        <x:v>58</x:v>
      </x:c>
      <x:c r="P1001" s="4" t="str">
        <x:v>수집결과 내 집계</x:v>
      </x:c>
      <x:c r="Q1001" s="15" t="n">
        <x:v>46269.348219976855</x:v>
      </x:c>
      <x:c r="R1001" s="15" t="n">
        <x:v>46269.35699960648</x:v>
      </x:c>
      <x:c r="S1001" s="4" t="str">
        <x:v>https://naver.github.io/searchad-apidoc/</x:v>
      </x:c>
      <x:c r="T1001" s="4" t="str">
        <x:v>https://developers.naver.com/docs/serviceapi/search/blog/blog.md</x:v>
      </x:c>
      <x:c r="U1001" s="4" t="str">
        <x:v>2026-08-05~2026-09-03</x:v>
      </x:c>
      <x:c r="V1001" s="4" t="str"/>
    </x:row>
    <x:row r="1002" ht="25" customHeight="1">
      <x:c r="A1002" s="4" t="str">
        <x:v>K0998</x:v>
      </x:c>
      <x:c r="B1002" s="4" t="str">
        <x:v>고생물·미스터리</x:v>
      </x:c>
      <x:c r="C1002" s="4" t="n">
        <x:v>98</x:v>
      </x:c>
      <x:c r="D1002" s="4" t="str">
        <x:v>인류진화</x:v>
      </x:c>
      <x:c r="E1002" s="4" t="str">
        <x:v>확장 주제어</x:v>
      </x:c>
      <x:c r="F1002" s="4" t="n">
        <x:v>30</x:v>
      </x:c>
      <x:c r="G1002" s="4" t="n">
        <x:v>130</x:v>
      </x:c>
      <x:c r="H1002" s="13" t="n">
        <x:v>30</x:v>
      </x:c>
      <x:c r="I1002" s="13" t="n">
        <x:v>30</x:v>
      </x:c>
      <x:c r="J1002" s="13" t="n">
        <x:v>130</x:v>
      </x:c>
      <x:c r="K1002" s="13" t="n">
        <x:v>130</x:v>
      </x:c>
      <x:c r="L1002" s="13" t="n">
        <x:f>H1002+J1002</x:f>
        <x:v>160</x:v>
      </x:c>
      <x:c r="M1002" s="13" t="n">
        <x:f>I1002+K1002</x:f>
        <x:v>160</x:v>
      </x:c>
      <x:c r="N1002" s="13" t="n">
        <x:v>30739</x:v>
      </x:c>
      <x:c r="O1002" s="13" t="n">
        <x:v>400</x:v>
      </x:c>
      <x:c r="P1002" s="4" t="str">
        <x:v>수집결과 내 집계</x:v>
      </x:c>
      <x:c r="Q1002" s="15" t="n">
        <x:v>46269.34827188657</x:v>
      </x:c>
      <x:c r="R1002" s="15" t="n">
        <x:v>46269.35702650463</x:v>
      </x:c>
      <x:c r="S1002" s="4" t="str">
        <x:v>https://naver.github.io/searchad-apidoc/</x:v>
      </x:c>
      <x:c r="T1002" s="4" t="str">
        <x:v>https://developers.naver.com/docs/serviceapi/search/blog/blog.md</x:v>
      </x:c>
      <x:c r="U1002" s="4" t="str">
        <x:v>2026-08-05~2026-09-03</x:v>
      </x:c>
      <x:c r="V1002" s="4" t="str"/>
    </x:row>
    <x:row r="1003" ht="25" customHeight="1">
      <x:c r="A1003" s="4" t="str">
        <x:v>K0999</x:v>
      </x:c>
      <x:c r="B1003" s="4" t="str">
        <x:v>고생물·미스터리</x:v>
      </x:c>
      <x:c r="C1003" s="4" t="n">
        <x:v>99</x:v>
      </x:c>
      <x:c r="D1003" s="4" t="str">
        <x:v>공룡수명</x:v>
      </x:c>
      <x:c r="E1003" s="4" t="str">
        <x:v>세부 검색어</x:v>
      </x:c>
      <x:c r="F1003" s="4" t="n">
        <x:v>10</x:v>
      </x:c>
      <x:c r="G1003" s="4" t="n">
        <x:v>130</x:v>
      </x:c>
      <x:c r="H1003" s="13" t="n">
        <x:v>10</x:v>
      </x:c>
      <x:c r="I1003" s="13" t="n">
        <x:v>10</x:v>
      </x:c>
      <x:c r="J1003" s="13" t="n">
        <x:v>130</x:v>
      </x:c>
      <x:c r="K1003" s="13" t="n">
        <x:v>130</x:v>
      </x:c>
      <x:c r="L1003" s="13" t="n">
        <x:f>H1003+J1003</x:f>
        <x:v>140</x:v>
      </x:c>
      <x:c r="M1003" s="13" t="n">
        <x:f>I1003+K1003</x:f>
        <x:v>140</x:v>
      </x:c>
      <x:c r="N1003" s="13" t="n">
        <x:v>248</x:v>
      </x:c>
      <x:c r="O1003" s="13" t="n">
        <x:v>7</x:v>
      </x:c>
      <x:c r="P1003" s="4" t="str">
        <x:v>수집결과 내 집계</x:v>
      </x:c>
      <x:c r="Q1003" s="15" t="n">
        <x:v>46269.34458604167</x:v>
      </x:c>
      <x:c r="R1003" s="15" t="n">
        <x:v>46269.357004375</x:v>
      </x:c>
      <x:c r="S1003" s="4" t="str">
        <x:v>https://naver.github.io/searchad-apidoc/</x:v>
      </x:c>
      <x:c r="T1003" s="4" t="str">
        <x:v>https://developers.naver.com/docs/serviceapi/search/blog/blog.md</x:v>
      </x:c>
      <x:c r="U1003" s="4" t="str">
        <x:v>2026-08-05~2026-09-03</x:v>
      </x:c>
      <x:c r="V1003" s="4" t="str">
        <x:v>공룡 수명</x:v>
      </x:c>
    </x:row>
    <x:row r="1004" ht="25" customHeight="1">
      <x:c r="A1004" s="4" t="str">
        <x:v>K1000</x:v>
      </x:c>
      <x:c r="B1004" s="4" t="str">
        <x:v>고생물·미스터리</x:v>
      </x:c>
      <x:c r="C1004" s="4" t="n">
        <x:v>100</x:v>
      </x:c>
      <x:c r="D1004" s="4" t="str">
        <x:v>티라노사우루스크기</x:v>
      </x:c>
      <x:c r="E1004" s="4" t="str">
        <x:v>세부 검색어</x:v>
      </x:c>
      <x:c r="F1004" s="4" t="n">
        <x:v>10</x:v>
      </x:c>
      <x:c r="G1004" s="4" t="n">
        <x:v>90</x:v>
      </x:c>
      <x:c r="H1004" s="13" t="n">
        <x:v>10</x:v>
      </x:c>
      <x:c r="I1004" s="13" t="n">
        <x:v>10</x:v>
      </x:c>
      <x:c r="J1004" s="13" t="n">
        <x:v>90</x:v>
      </x:c>
      <x:c r="K1004" s="13" t="n">
        <x:v>90</x:v>
      </x:c>
      <x:c r="L1004" s="13" t="n">
        <x:f>H1004+J1004</x:f>
        <x:v>100</x:v>
      </x:c>
      <x:c r="M1004" s="13" t="n">
        <x:f>I1004+K1004</x:f>
        <x:v>100</x:v>
      </x:c>
      <x:c r="N1004" s="13" t="n">
        <x:v>697</x:v>
      </x:c>
      <x:c r="O1004" s="13" t="n">
        <x:v>53</x:v>
      </x:c>
      <x:c r="P1004" s="4" t="str">
        <x:v>수집결과 내 집계</x:v>
      </x:c>
      <x:c r="Q1004" s="15" t="n">
        <x:v>46269.344581412035</x:v>
      </x:c>
      <x:c r="R1004" s="15" t="n">
        <x:v>46269.357007210645</x:v>
      </x:c>
      <x:c r="S1004" s="4" t="str">
        <x:v>https://naver.github.io/searchad-apidoc/</x:v>
      </x:c>
      <x:c r="T1004" s="4" t="str">
        <x:v>https://developers.naver.com/docs/serviceapi/search/blog/blog.md</x:v>
      </x:c>
      <x:c r="U1004" s="4" t="str">
        <x:v>2026-08-05~2026-09-03</x:v>
      </x:c>
      <x:c r="V1004" s="4" t="str">
        <x:v>티라노사우루스 크기</x:v>
      </x:c>
    </x:row>
  </x:sheetData>
  <x:mergeCells>
    <x:mergeCell ref="A1:V1"/>
    <x:mergeCell ref="A2:V2"/>
  </x:mergeCells>
  <x:conditionalFormatting sqref="L5:L1004">
    <x:cfRule type="dataBar" priority="1">
      <x:dataBar>
        <x:cfvo type="min"/>
        <x:cfvo type="max"/>
        <x:color rgb="FF1CA6D9"/>
      </x:dataBar>
    </x:cfRule>
  </x:conditionalFormatting>
  <x:pageMargins left="0.7" right="0.7" top="0.75" bottom="0.75" header="0.3" footer="0.3"/>
  <x:tableParts count="1">
    <x:tablePart xmlns:r="http://schemas.openxmlformats.org/officeDocument/2006/relationships" r:id="R26fe445708d642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0"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8" hidden="0" customWidth="1"/>
    <x:col min="29" max="29" width="18" hidden="0" customWidth="1"/>
    <x:col min="30" max="30" width="18" hidden="0" customWidth="1"/>
    <x:col min="31" max="31" width="20" hidden="0" customWidth="1"/>
    <x:col min="32" max="32" width="20" hidden="0" customWidth="1"/>
    <x:col min="33" max="33" width="20" hidden="0" customWidth="1"/>
    <x:col min="34" max="34" width="20" hidden="0" customWidth="1"/>
    <x:col min="35" max="35" width="20" hidden="0" customWidth="1"/>
    <x:col min="36" max="36" width="100" hidden="0" customWidth="1"/>
    <x:col min="37" max="37" width="55" hidden="0" customWidth="1"/>
  </x:cols>
  <x:sheetData>
    <x:row r="1" ht="36" customHeight="1">
      <x:c r="A1" s="6" t="str">
        <x:v>24개월 검색추이 | 데이터랩 상대지수</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c r="M2" s="8"/>
      <x:c r="N2" s="8"/>
      <x:c r="O2" s="8"/>
      <x:c r="P2" s="8"/>
      <x:c r="Q2" s="8"/>
      <x:c r="R2" s="8"/>
      <x:c r="S2" s="8"/>
      <x:c r="T2" s="8"/>
      <x:c r="U2" s="8"/>
      <x:c r="V2" s="8"/>
      <x:c r="W2" s="8"/>
      <x:c r="X2" s="8"/>
      <x:c r="Y2" s="8"/>
      <x:c r="Z2" s="8"/>
      <x:c r="AA2" s="8"/>
      <x:c r="AB2" s="8"/>
      <x:c r="AC2" s="8"/>
      <x:c r="AD2" s="8"/>
      <x:c r="AE2" s="8"/>
      <x:c r="AF2" s="8"/>
      <x:c r="AG2" s="8"/>
      <x:c r="AH2" s="8"/>
      <x:c r="AI2" s="8"/>
      <x:c r="AJ2" s="8"/>
      <x:c r="AK2" s="8"/>
    </x:row>
    <x:row r="3" ht="25" customHeight="1">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row>
    <x:row r="4" ht="36" customHeight="1">
      <x:c r="A4" s="11" t="str">
        <x:v>ID</x:v>
      </x:c>
      <x:c r="B4" s="11" t="str">
        <x:v>주제</x:v>
      </x:c>
      <x:c r="C4" s="11" t="str">
        <x:v>검색어</x:v>
      </x:c>
      <x:c r="D4" s="11" t="str">
        <x:v>2024-09</x:v>
      </x:c>
      <x:c r="E4" s="11" t="str">
        <x:v>2024-10</x:v>
      </x:c>
      <x:c r="F4" s="11" t="str">
        <x:v>2024-11</x:v>
      </x:c>
      <x:c r="G4" s="11" t="str">
        <x:v>2024-12</x:v>
      </x:c>
      <x:c r="H4" s="11" t="str">
        <x:v>2025-01</x:v>
      </x:c>
      <x:c r="I4" s="11" t="str">
        <x:v>2025-02</x:v>
      </x:c>
      <x:c r="J4" s="11" t="str">
        <x:v>2025-03</x:v>
      </x:c>
      <x:c r="K4" s="11" t="str">
        <x:v>2025-04</x:v>
      </x:c>
      <x:c r="L4" s="11" t="str">
        <x:v>2025-05</x:v>
      </x:c>
      <x:c r="M4" s="11" t="str">
        <x:v>2025-06</x:v>
      </x:c>
      <x:c r="N4" s="11" t="str">
        <x:v>2025-07</x:v>
      </x:c>
      <x:c r="O4" s="11" t="str">
        <x:v>2025-08</x:v>
      </x:c>
      <x:c r="P4" s="11" t="str">
        <x:v>2025-09</x:v>
      </x:c>
      <x:c r="Q4" s="11" t="str">
        <x:v>2025-10</x:v>
      </x:c>
      <x:c r="R4" s="11" t="str">
        <x:v>2025-11</x:v>
      </x:c>
      <x:c r="S4" s="11" t="str">
        <x:v>2025-12</x:v>
      </x:c>
      <x:c r="T4" s="11" t="str">
        <x:v>2026-01</x:v>
      </x:c>
      <x:c r="U4" s="11" t="str">
        <x:v>2026-02</x:v>
      </x:c>
      <x:c r="V4" s="11" t="str">
        <x:v>2026-03</x:v>
      </x:c>
      <x:c r="W4" s="11" t="str">
        <x:v>2026-04</x:v>
      </x:c>
      <x:c r="X4" s="11" t="str">
        <x:v>2026-05</x:v>
      </x:c>
      <x:c r="Y4" s="11" t="str">
        <x:v>2026-06</x:v>
      </x:c>
      <x:c r="Z4" s="11" t="str">
        <x:v>2026-07</x:v>
      </x:c>
      <x:c r="AA4" s="11" t="str">
        <x:v>2026-08</x:v>
      </x:c>
      <x:c r="AB4" s="11" t="str">
        <x:v>이전12월 자료수</x:v>
      </x:c>
      <x:c r="AC4" s="11" t="str">
        <x:v>최근12월 자료수</x:v>
      </x:c>
      <x:c r="AD4" s="11" t="str">
        <x:v>양수 관측월수</x:v>
      </x:c>
      <x:c r="AE4" s="11" t="str">
        <x:v>이전 관측월 평균</x:v>
      </x:c>
      <x:c r="AF4" s="11" t="str">
        <x:v>최근 관측월 평균</x:v>
      </x:c>
      <x:c r="AG4" s="11" t="str">
        <x:v>최근/이전 평균비</x:v>
      </x:c>
      <x:c r="AH4" s="11" t="str">
        <x:v>최대월 집중비</x:v>
      </x:c>
      <x:c r="AI4" s="11" t="str">
        <x:v>지속성 근거점수</x:v>
      </x:c>
      <x:c r="AJ4" s="11" t="str">
        <x:v>지속성 해석</x:v>
      </x:c>
      <x:c r="AK4" s="11" t="str">
        <x:v>출처</x:v>
      </x:c>
    </x:row>
    <x:row r="5" ht="25" customHeight="1">
      <x:c r="A5" s="4" t="str">
        <x:v>K0001</x:v>
      </x:c>
      <x:c r="B5" s="4" t="str">
        <x:v>경제·비즈니스</x:v>
      </x:c>
      <x:c r="C5" s="4" t="str">
        <x:v>연봉계산기</x:v>
      </x:c>
      <x:c r="D5" s="17" t="n">
        <x:v>61.09643</x:v>
      </x:c>
      <x:c r="E5" s="17" t="n">
        <x:v>65.51136</x:v>
      </x:c>
      <x:c r="F5" s="17" t="n">
        <x:v>63.64451</x:v>
      </x:c>
      <x:c r="G5" s="17" t="n">
        <x:v>71.50847</x:v>
      </x:c>
      <x:c r="H5" s="17" t="n">
        <x:v>100</x:v>
      </x:c>
      <x:c r="I5" s="17" t="n">
        <x:v>92.25562</x:v>
      </x:c>
      <x:c r="J5" s="17" t="n">
        <x:v>83.11763</x:v>
      </x:c>
      <x:c r="K5" s="17" t="n">
        <x:v>70.13685</x:v>
      </x:c>
      <x:c r="L5" s="17" t="n">
        <x:v>61.02796</x:v>
      </x:c>
      <x:c r="M5" s="17" t="n">
        <x:v>59.07722</x:v>
      </x:c>
      <x:c r="N5" s="17" t="n">
        <x:v>61.20331</x:v>
      </x:c>
      <x:c r="O5" s="17" t="n">
        <x:v>55.51336</x:v>
      </x:c>
      <x:c r="P5" s="17" t="n">
        <x:v>55.88289</x:v>
      </x:c>
      <x:c r="Q5" s="17" t="n">
        <x:v>48.0901</x:v>
      </x:c>
      <x:c r="R5" s="17" t="n">
        <x:v>51.91613</x:v>
      </x:c>
      <x:c r="S5" s="17" t="n">
        <x:v>58.45066</x:v>
      </x:c>
      <x:c r="T5" s="17" t="n">
        <x:v>75.48954</x:v>
      </x:c>
      <x:c r="U5" s="17" t="n">
        <x:v>54.10384</x:v>
      </x:c>
      <x:c r="V5" s="17" t="n">
        <x:v>60.4267</x:v>
      </x:c>
      <x:c r="W5" s="17" t="n">
        <x:v>54.55041</x:v>
      </x:c>
      <x:c r="X5" s="17" t="n">
        <x:v>47.8442</x:v>
      </x:c>
      <x:c r="Y5" s="17" t="n">
        <x:v>45.44824</x:v>
      </x:c>
      <x:c r="Z5" s="17" t="n">
        <x:v>45.59387</x:v>
      </x:c>
      <x:c r="AA5" s="17" t="n">
        <x:v>42.25183</x:v>
      </x:c>
      <x:c r="AB5" s="4" t="n">
        <x:f>COUNT(D5:O5)</x:f>
        <x:v>12</x:v>
      </x:c>
      <x:c r="AC5" s="4" t="n">
        <x:f>COUNT(P5:AA5)</x:f>
        <x:v>12</x:v>
      </x:c>
      <x:c r="AD5" s="4" t="n">
        <x:f>COUNTIF(D5:AA5,"&gt;0")</x:f>
        <x:v>24</x:v>
      </x:c>
      <x:c r="AE5" s="19" t="n">
        <x:f>IF(AB5=0,"",AVERAGE(D5:O5))</x:f>
        <x:v>70.34106</x:v>
      </x:c>
      <x:c r="AF5" s="19" t="n">
        <x:f>IF(AC5=0,"",AVERAGE(P5:AA5))</x:f>
        <x:v>53.337367500000006</x:v>
      </x:c>
      <x:c r="AG5" s="19" t="n">
        <x:f>IF(OR(AB5&lt;'산출기준'!$B$19,AC5&lt;'산출기준'!$B$19,AE5=0),"",AF5/AE5)</x:f>
        <x:v>0.758267895024613</x:v>
      </x:c>
      <x:c r="AH5" s="21" t="n">
        <x:f>IF(SUM(P5:AA5)=0,"",MAX(P5:AA5)/SUM(P5:AA5))</x:f>
        <x:v>0.11794348493108513</x:v>
      </x:c>
      <x:c r="AI5" s="23" t="n">
        <x:f>IF(AG5="","",AD5/'산출기준'!$B$18*'산출기준'!$B$20+MIN(1,AG5)*'산출기준'!$B$21+(1-AH5)*'산출기준'!$B$22)</x:f>
        <x:v>90.38916715211668</x:v>
      </x:c>
      <x:c r="AJ5" s="4" t="str">
        <x:v>24개월 중 양수 지수 24개월; 전반/후반 자료 12/12개월. 최근12개월/이전12개월 관측월 평균비 0.76배, 최근 최댓달 비중 11.8%. 미래 1년 지속을 보장하지 않음.</x:v>
      </x:c>
      <x:c r="AK5" s="4" t="str">
        <x:v>https://developers.naver.com/docs/serviceapi/datalab/search/search.md</x:v>
      </x:c>
    </x:row>
    <x:row r="6" ht="25" customHeight="1">
      <x:c r="A6" s="4" t="str">
        <x:v>K0002</x:v>
      </x:c>
      <x:c r="B6" s="4" t="str">
        <x:v>경제·비즈니스</x:v>
      </x:c>
      <x:c r="C6" s="4" t="str">
        <x:v>퇴직금계산기</x:v>
      </x:c>
      <x:c r="D6" s="17" t="n">
        <x:v>53.30486</x:v>
      </x:c>
      <x:c r="E6" s="17" t="n">
        <x:v>58.7692</x:v>
      </x:c>
      <x:c r="F6" s="17" t="n">
        <x:v>54.86846</x:v>
      </x:c>
      <x:c r="G6" s="17" t="n">
        <x:v>59.09018</x:v>
      </x:c>
      <x:c r="H6" s="17" t="n">
        <x:v>65.73917</x:v>
      </x:c>
      <x:c r="I6" s="17" t="n">
        <x:v>63.29466</x:v>
      </x:c>
      <x:c r="J6" s="17" t="n">
        <x:v>59.13335</x:v>
      </x:c>
      <x:c r="K6" s="17" t="n">
        <x:v>52.13868</x:v>
      </x:c>
      <x:c r="L6" s="17" t="n">
        <x:v>48.76069</x:v>
      </x:c>
      <x:c r="M6" s="17" t="n">
        <x:v>49.71569</x:v>
      </x:c>
      <x:c r="N6" s="17" t="n">
        <x:v>50.5955</x:v>
      </x:c>
      <x:c r="O6" s="17" t="n">
        <x:v>49.24394</x:v>
      </x:c>
      <x:c r="P6" s="17" t="n">
        <x:v>47.53201</x:v>
      </x:c>
      <x:c r="Q6" s="17" t="n">
        <x:v>44.67848</x:v>
      </x:c>
      <x:c r="R6" s="17" t="n">
        <x:v>46.71225</x:v>
      </x:c>
      <x:c r="S6" s="17" t="n">
        <x:v>50.96051</x:v>
      </x:c>
      <x:c r="T6" s="17" t="n">
        <x:v>55.04197</x:v>
      </x:c>
      <x:c r="U6" s="17" t="n">
        <x:v>41.65242</x:v>
      </x:c>
      <x:c r="V6" s="17" t="n">
        <x:v>45.87854</x:v>
      </x:c>
      <x:c r="W6" s="17" t="n">
        <x:v>40.8598</x:v>
      </x:c>
      <x:c r="X6" s="17" t="n">
        <x:v>36.95307</x:v>
      </x:c>
      <x:c r="Y6" s="17" t="n">
        <x:v>37.66559</x:v>
      </x:c>
      <x:c r="Z6" s="17" t="n">
        <x:v>37.53145</x:v>
      </x:c>
      <x:c r="AA6" s="17" t="n">
        <x:v>34.65567</x:v>
      </x:c>
      <x:c r="AB6" s="4" t="n">
        <x:f>COUNT(D6:O6)</x:f>
        <x:v>12</x:v>
      </x:c>
      <x:c r="AC6" s="4" t="n">
        <x:f>COUNT(P6:AA6)</x:f>
        <x:v>12</x:v>
      </x:c>
      <x:c r="AD6" s="4" t="n">
        <x:f>COUNTIF(D6:AA6,"&gt;0")</x:f>
        <x:v>24</x:v>
      </x:c>
      <x:c r="AE6" s="19" t="n">
        <x:f>IF(AB6=0,"",AVERAGE(D6:O6))</x:f>
        <x:v>55.387865000000005</x:v>
      </x:c>
      <x:c r="AF6" s="19" t="n">
        <x:f>IF(AC6=0,"",AVERAGE(P6:AA6))</x:f>
        <x:v>43.34348</x:v>
      </x:c>
      <x:c r="AG6" s="19" t="n">
        <x:f>IF(OR(AB6&lt;'산출기준'!$B$19,AC6&lt;'산출기준'!$B$19,AE6=0),"",AF6/AE6)</x:f>
        <x:v>0.7825446963879181</x:v>
      </x:c>
      <x:c r="AH6" s="21" t="n">
        <x:f>IF(SUM(P6:AA6)=0,"",MAX(P6:AA6)/SUM(P6:AA6))</x:f>
        <x:v>0.10582516293877034</x:v>
      </x:c>
      <x:c r="AI6" s="23" t="n">
        <x:f>IF(AG6="","",AD6/'산출기준'!$B$18*'산출기준'!$B$20+MIN(1,AG6)*'산출기준'!$B$21+(1-AH6)*'산출기준'!$B$22)</x:f>
        <x:v>91.35983763286214</x:v>
      </x:c>
      <x:c r="AJ6" s="4" t="str">
        <x:v>24개월 중 양수 지수 24개월; 전반/후반 자료 12/12개월. 최근12개월/이전12개월 관측월 평균비 0.78배, 최근 최댓달 비중 10.6%. 미래 1년 지속을 보장하지 않음.</x:v>
      </x:c>
      <x:c r="AK6" s="4" t="str">
        <x:v>https://developers.naver.com/docs/serviceapi/datalab/search/search.md</x:v>
      </x:c>
    </x:row>
    <x:row r="7" ht="25" customHeight="1">
      <x:c r="A7" s="4" t="str">
        <x:v>K0003</x:v>
      </x:c>
      <x:c r="B7" s="4" t="str">
        <x:v>경제·비즈니스</x:v>
      </x:c>
      <x:c r="C7" s="4" t="str">
        <x:v>실업급여조건</x:v>
      </x:c>
      <x:c r="D7" s="17" t="n">
        <x:v>22.7907</x:v>
      </x:c>
      <x:c r="E7" s="17" t="n">
        <x:v>21.70057</x:v>
      </x:c>
      <x:c r="F7" s="17" t="n">
        <x:v>20.96347</x:v>
      </x:c>
      <x:c r="G7" s="17" t="n">
        <x:v>20.67501</x:v>
      </x:c>
      <x:c r="H7" s="17" t="n">
        <x:v>19.13538</x:v>
      </x:c>
      <x:c r="I7" s="17" t="n">
        <x:v>19.52362</x:v>
      </x:c>
      <x:c r="J7" s="17" t="n">
        <x:v>20.64945</x:v>
      </x:c>
      <x:c r="K7" s="17" t="n">
        <x:v>18.50869</x:v>
      </x:c>
      <x:c r="L7" s="17" t="n">
        <x:v>17.71142</x:v>
      </x:c>
      <x:c r="M7" s="17" t="n">
        <x:v>17.961</x:v>
      </x:c>
      <x:c r="N7" s="17" t="n">
        <x:v>19.51714</x:v>
      </x:c>
      <x:c r="O7" s="17" t="n">
        <x:v>19.27514</x:v>
      </x:c>
      <x:c r="P7" s="17" t="n">
        <x:v>19.46199</x:v>
      </x:c>
      <x:c r="Q7" s="17" t="n">
        <x:v>18.45366</x:v>
      </x:c>
      <x:c r="R7" s="17" t="n">
        <x:v>20.32797</x:v>
      </x:c>
      <x:c r="S7" s="17" t="n">
        <x:v>22.51447</x:v>
      </x:c>
      <x:c r="T7" s="17" t="n">
        <x:v>21.57328</x:v>
      </x:c>
      <x:c r="U7" s="17" t="n">
        <x:v>16.12154</x:v>
      </x:c>
      <x:c r="V7" s="17" t="n">
        <x:v>18.25802</x:v>
      </x:c>
      <x:c r="W7" s="17" t="n">
        <x:v>16.8617</x:v>
      </x:c>
      <x:c r="X7" s="17" t="n">
        <x:v>14.48445</x:v>
      </x:c>
      <x:c r="Y7" s="17" t="n">
        <x:v>15.47736</x:v>
      </x:c>
      <x:c r="Z7" s="17" t="n">
        <x:v>14.99668</x:v>
      </x:c>
      <x:c r="AA7" s="17" t="n">
        <x:v>16.16054</x:v>
      </x:c>
      <x:c r="AB7" s="4" t="n">
        <x:f>COUNT(D7:O7)</x:f>
        <x:v>12</x:v>
      </x:c>
      <x:c r="AC7" s="4" t="n">
        <x:f>COUNT(P7:AA7)</x:f>
        <x:v>12</x:v>
      </x:c>
      <x:c r="AD7" s="4" t="n">
        <x:f>COUNTIF(D7:AA7,"&gt;0")</x:f>
        <x:v>24</x:v>
      </x:c>
      <x:c r="AE7" s="19" t="n">
        <x:f>IF(AB7=0,"",AVERAGE(D7:O7))</x:f>
        <x:v>19.8676325</x:v>
      </x:c>
      <x:c r="AF7" s="19" t="n">
        <x:f>IF(AC7=0,"",AVERAGE(P7:AA7))</x:f>
        <x:v>17.89097166666667</x:v>
      </x:c>
      <x:c r="AG7" s="19" t="n">
        <x:f>IF(OR(AB7&lt;'산출기준'!$B$19,AC7&lt;'산출기준'!$B$19,AE7=0),"",AF7/AE7)</x:f>
        <x:v>0.9005084861855921</x:v>
      </x:c>
      <x:c r="AH7" s="21" t="n">
        <x:f>IF(SUM(P7:AA7)=0,"",MAX(P7:AA7)/SUM(P7:AA7))</x:f>
        <x:v>0.10486886169681672</x:v>
      </x:c>
      <x:c r="AI7" s="23" t="n">
        <x:f>IF(AG7="","",AD7/'산출기준'!$B$18*'산출기준'!$B$20+MIN(1,AG7)*'산출기준'!$B$21+(1-AH7)*'산출기준'!$B$22)</x:f>
        <x:v>94.91787735163143</x:v>
      </x:c>
      <x:c r="AJ7" s="4" t="str">
        <x:v>24개월 중 양수 지수 24개월; 전반/후반 자료 12/12개월. 최근12개월/이전12개월 관측월 평균비 0.90배, 최근 최댓달 비중 10.5%. 미래 1년 지속을 보장하지 않음.</x:v>
      </x:c>
      <x:c r="AK7" s="4" t="str">
        <x:v>https://developers.naver.com/docs/serviceapi/datalab/search/search.md</x:v>
      </x:c>
    </x:row>
    <x:row r="8" ht="25" customHeight="1">
      <x:c r="A8" s="4" t="str">
        <x:v>K0004</x:v>
      </x:c>
      <x:c r="B8" s="4" t="str">
        <x:v>경제·비즈니스</x:v>
      </x:c>
      <x:c r="C8" s="4" t="str">
        <x:v>실업급여계산기</x:v>
      </x:c>
      <x:c r="D8" s="17" t="n">
        <x:v>24.35662</x:v>
      </x:c>
      <x:c r="E8" s="17" t="n">
        <x:v>26.75796</x:v>
      </x:c>
      <x:c r="F8" s="17" t="n">
        <x:v>26.9009</x:v>
      </x:c>
      <x:c r="G8" s="17" t="n">
        <x:v>30.11284</x:v>
      </x:c>
      <x:c r="H8" s="17" t="n">
        <x:v>34.09391</x:v>
      </x:c>
      <x:c r="I8" s="17" t="n">
        <x:v>32.20554</x:v>
      </x:c>
      <x:c r="J8" s="17" t="n">
        <x:v>29.79564</x:v>
      </x:c>
      <x:c r="K8" s="17" t="n">
        <x:v>22.58686</x:v>
      </x:c>
      <x:c r="L8" s="17" t="n">
        <x:v>20.49293</x:v>
      </x:c>
      <x:c r="M8" s="17" t="n">
        <x:v>20.38312</x:v>
      </x:c>
      <x:c r="N8" s="17" t="n">
        <x:v>21.42226</x:v>
      </x:c>
      <x:c r="O8" s="17" t="n">
        <x:v>20.23773</x:v>
      </x:c>
      <x:c r="P8" s="17" t="n">
        <x:v>19.77869</x:v>
      </x:c>
      <x:c r="Q8" s="17" t="n">
        <x:v>18.1339</x:v>
      </x:c>
      <x:c r="R8" s="17" t="n">
        <x:v>19.81868</x:v>
      </x:c>
      <x:c r="S8" s="17" t="n">
        <x:v>22.79975</x:v>
      </x:c>
      <x:c r="T8" s="17" t="n">
        <x:v>24.80025</x:v>
      </x:c>
      <x:c r="U8" s="17" t="n">
        <x:v>17.46356</x:v>
      </x:c>
      <x:c r="V8" s="17" t="n">
        <x:v>18.85438</x:v>
      </x:c>
      <x:c r="W8" s="17" t="n">
        <x:v>15.31644</x:v>
      </x:c>
      <x:c r="X8" s="17" t="n">
        <x:v>13.29234</x:v>
      </x:c>
      <x:c r="Y8" s="17" t="n">
        <x:v>13.78415</x:v>
      </x:c>
      <x:c r="Z8" s="17" t="n">
        <x:v>13.62873</x:v>
      </x:c>
      <x:c r="AA8" s="17" t="n">
        <x:v>12.96084</x:v>
      </x:c>
      <x:c r="AB8" s="4" t="n">
        <x:f>COUNT(D8:O8)</x:f>
        <x:v>12</x:v>
      </x:c>
      <x:c r="AC8" s="4" t="n">
        <x:f>COUNT(P8:AA8)</x:f>
        <x:v>12</x:v>
      </x:c>
      <x:c r="AD8" s="4" t="n">
        <x:f>COUNTIF(D8:AA8,"&gt;0")</x:f>
        <x:v>24</x:v>
      </x:c>
      <x:c r="AE8" s="19" t="n">
        <x:f>IF(AB8=0,"",AVERAGE(D8:O8))</x:f>
        <x:v>25.778859166666667</x:v>
      </x:c>
      <x:c r="AF8" s="19" t="n">
        <x:f>IF(AC8=0,"",AVERAGE(P8:AA8))</x:f>
        <x:v>17.552642499999997</x:v>
      </x:c>
      <x:c r="AG8" s="19" t="n">
        <x:f>IF(OR(AB8&lt;'산출기준'!$B$19,AC8&lt;'산출기준'!$B$19,AE8=0),"",AF8/AE8)</x:f>
        <x:v>0.6808929125419338</x:v>
      </x:c>
      <x:c r="AH8" s="21" t="n">
        <x:f>IF(SUM(P8:AA8)=0,"",MAX(P8:AA8)/SUM(P8:AA8))</x:f>
        <x:v>0.11774224308391174</x:v>
      </x:c>
      <x:c r="AI8" s="23" t="n">
        <x:f>IF(AG8="","",AD8/'산출기준'!$B$18*'산출기준'!$B$20+MIN(1,AG8)*'산출기준'!$B$21+(1-AH8)*'산출기준'!$B$22)</x:f>
        <x:v>88.07194251457979</x:v>
      </x:c>
      <x:c r="AJ8" s="4" t="str">
        <x:v>24개월 중 양수 지수 24개월; 전반/후반 자료 12/12개월. 최근12개월/이전12개월 관측월 평균비 0.68배, 최근 최댓달 비중 11.8%. 미래 1년 지속을 보장하지 않음.</x:v>
      </x:c>
      <x:c r="AK8" s="4" t="str">
        <x:v>https://developers.naver.com/docs/serviceapi/datalab/search/search.md</x:v>
      </x:c>
    </x:row>
    <x:row r="9" ht="25" customHeight="1">
      <x:c r="A9" s="4" t="str">
        <x:v>K0005</x:v>
      </x:c>
      <x:c r="B9" s="4" t="str">
        <x:v>경제·비즈니스</x:v>
      </x:c>
      <x:c r="C9" s="4" t="str">
        <x:v>4대보험계산기</x:v>
      </x:c>
      <x:c r="D9" s="17" t="n">
        <x:v>13.97258</x:v>
      </x:c>
      <x:c r="E9" s="17" t="n">
        <x:v>14.25738</x:v>
      </x:c>
      <x:c r="F9" s="17" t="n">
        <x:v>14.08325</x:v>
      </x:c>
      <x:c r="G9" s="17" t="n">
        <x:v>14.59108</x:v>
      </x:c>
      <x:c r="H9" s="17" t="n">
        <x:v>18.40182</x:v>
      </x:c>
      <x:c r="I9" s="17" t="n">
        <x:v>17.6531</x:v>
      </x:c>
      <x:c r="J9" s="17" t="n">
        <x:v>16.40193</x:v>
      </x:c>
      <x:c r="K9" s="17" t="n">
        <x:v>15.48556</x:v>
      </x:c>
      <x:c r="L9" s="17" t="n">
        <x:v>13.55757</x:v>
      </x:c>
      <x:c r="M9" s="17" t="n">
        <x:v>13.23511</x:v>
      </x:c>
      <x:c r="N9" s="17" t="n">
        <x:v>14.32597</x:v>
      </x:c>
      <x:c r="O9" s="17" t="n">
        <x:v>13.60733</x:v>
      </x:c>
      <x:c r="P9" s="17" t="n">
        <x:v>14.17043</x:v>
      </x:c>
      <x:c r="Q9" s="17" t="n">
        <x:v>11.8981</x:v>
      </x:c>
      <x:c r="R9" s="17" t="n">
        <x:v>13.16908</x:v>
      </x:c>
      <x:c r="S9" s="17" t="n">
        <x:v>14.84946</x:v>
      </x:c>
      <x:c r="T9" s="17" t="n">
        <x:v>20.16045</x:v>
      </x:c>
      <x:c r="U9" s="17" t="n">
        <x:v>15.75066</x:v>
      </x:c>
      <x:c r="V9" s="17" t="n">
        <x:v>14.67961</x:v>
      </x:c>
      <x:c r="W9" s="17" t="n">
        <x:v>13.98237</x:v>
      </x:c>
      <x:c r="X9" s="17" t="n">
        <x:v>13.21873</x:v>
      </x:c>
      <x:c r="Y9" s="17" t="n">
        <x:v>12.04484</x:v>
      </x:c>
      <x:c r="Z9" s="17" t="n">
        <x:v>12.32205</x:v>
      </x:c>
      <x:c r="AA9" s="17" t="n">
        <x:v>10.79917</x:v>
      </x:c>
      <x:c r="AB9" s="4" t="n">
        <x:f>COUNT(D9:O9)</x:f>
        <x:v>12</x:v>
      </x:c>
      <x:c r="AC9" s="4" t="n">
        <x:f>COUNT(P9:AA9)</x:f>
        <x:v>12</x:v>
      </x:c>
      <x:c r="AD9" s="4" t="n">
        <x:f>COUNTIF(D9:AA9,"&gt;0")</x:f>
        <x:v>24</x:v>
      </x:c>
      <x:c r="AE9" s="19" t="n">
        <x:f>IF(AB9=0,"",AVERAGE(D9:O9))</x:f>
        <x:v>14.964389999999996</x:v>
      </x:c>
      <x:c r="AF9" s="19" t="n">
        <x:f>IF(AC9=0,"",AVERAGE(P9:AA9))</x:f>
        <x:v>13.920412499999998</x:v>
      </x:c>
      <x:c r="AG9" s="19" t="n">
        <x:f>IF(OR(AB9&lt;'산출기준'!$B$19,AC9&lt;'산출기준'!$B$19,AE9=0),"",AF9/AE9)</x:f>
        <x:v>0.9302358799790704</x:v>
      </x:c>
      <x:c r="AH9" s="21" t="n">
        <x:f>IF(SUM(P9:AA9)=0,"",MAX(P9:AA9)/SUM(P9:AA9))</x:f>
        <x:v>0.12068877269261959</x:v>
      </x:c>
      <x:c r="AI9" s="23" t="n">
        <x:f>IF(AG9="","",AD9/'산출기준'!$B$18*'산출기준'!$B$20+MIN(1,AG9)*'산출기준'!$B$21+(1-AH9)*'산출기준'!$B$22)</x:f>
        <x:v>95.49330094551972</x:v>
      </x:c>
      <x:c r="AJ9" s="4" t="str">
        <x:v>24개월 중 양수 지수 24개월; 전반/후반 자료 12/12개월. 최근12개월/이전12개월 관측월 평균비 0.93배, 최근 최댓달 비중 12.1%. 미래 1년 지속을 보장하지 않음.</x:v>
      </x:c>
      <x:c r="AK9" s="4" t="str">
        <x:v>https://developers.naver.com/docs/serviceapi/datalab/search/search.md</x:v>
      </x:c>
    </x:row>
    <x:row r="10" ht="25" customHeight="1">
      <x:c r="A10" s="4" t="str">
        <x:v>K0006</x:v>
      </x:c>
      <x:c r="B10" s="4" t="str">
        <x:v>경제·비즈니스</x:v>
      </x:c>
      <x:c r="C10" s="4" t="str">
        <x:v>부가세계산기</x:v>
      </x:c>
      <x:c r="D10" s="17" t="n">
        <x:v>49.54078</x:v>
      </x:c>
      <x:c r="E10" s="17" t="n">
        <x:v>60.09407</x:v>
      </x:c>
      <x:c r="F10" s="17" t="n">
        <x:v>58.5895</x:v>
      </x:c>
      <x:c r="G10" s="17" t="n">
        <x:v>65.21764</x:v>
      </x:c>
      <x:c r="H10" s="17" t="n">
        <x:v>53.93725</x:v>
      </x:c>
      <x:c r="I10" s="17" t="n">
        <x:v>46.94145</x:v>
      </x:c>
      <x:c r="J10" s="17" t="n">
        <x:v>52.40168</x:v>
      </x:c>
      <x:c r="K10" s="17" t="n">
        <x:v>54.86441</x:v>
      </x:c>
      <x:c r="L10" s="17" t="n">
        <x:v>49.15616</x:v>
      </x:c>
      <x:c r="M10" s="17" t="n">
        <x:v>50.72854</x:v>
      </x:c>
      <x:c r="N10" s="17" t="n">
        <x:v>61.12246</x:v>
      </x:c>
      <x:c r="O10" s="17" t="n">
        <x:v>51.1088</x:v>
      </x:c>
      <x:c r="P10" s="17" t="n">
        <x:v>59.68135</x:v>
      </x:c>
      <x:c r="Q10" s="17" t="n">
        <x:v>53.94985</x:v>
      </x:c>
      <x:c r="R10" s="17" t="n">
        <x:v>57.77521</x:v>
      </x:c>
      <x:c r="S10" s="17" t="n">
        <x:v>66.34098</x:v>
      </x:c>
      <x:c r="T10" s="17" t="n">
        <x:v>55.05042</x:v>
      </x:c>
      <x:c r="U10" s="17" t="n">
        <x:v>39.7761</x:v>
      </x:c>
      <x:c r="V10" s="17" t="n">
        <x:v>48.4218</x:v>
      </x:c>
      <x:c r="W10" s="17" t="n">
        <x:v>49.28114</x:v>
      </x:c>
      <x:c r="X10" s="17" t="n">
        <x:v>43.05844</x:v>
      </x:c>
      <x:c r="Y10" s="17" t="n">
        <x:v>47.08483</x:v>
      </x:c>
      <x:c r="Z10" s="17" t="n">
        <x:v>48.94544</x:v>
      </x:c>
      <x:c r="AA10" s="17" t="n">
        <x:v>40.65046</x:v>
      </x:c>
      <x:c r="AB10" s="4" t="n">
        <x:f>COUNT(D10:O10)</x:f>
        <x:v>12</x:v>
      </x:c>
      <x:c r="AC10" s="4" t="n">
        <x:f>COUNT(P10:AA10)</x:f>
        <x:v>12</x:v>
      </x:c>
      <x:c r="AD10" s="4" t="n">
        <x:f>COUNTIF(D10:AA10,"&gt;0")</x:f>
        <x:v>24</x:v>
      </x:c>
      <x:c r="AE10" s="19" t="n">
        <x:f>IF(AB10=0,"",AVERAGE(D10:O10))</x:f>
        <x:v>54.47522833333334</x:v>
      </x:c>
      <x:c r="AF10" s="19" t="n">
        <x:f>IF(AC10=0,"",AVERAGE(P10:AA10))</x:f>
        <x:v>50.834668333333326</x:v>
      </x:c>
      <x:c r="AG10" s="19" t="n">
        <x:f>IF(OR(AB10&lt;'산출기준'!$B$19,AC10&lt;'산출기준'!$B$19,AE10=0),"",AF10/AE10)</x:f>
        <x:v>0.9331703581355645</x:v>
      </x:c>
      <x:c r="AH10" s="21" t="n">
        <x:f>IF(SUM(P10:AA10)=0,"",MAX(P10:AA10)/SUM(P10:AA10))</x:f>
        <x:v>0.10875284881862612</x:v>
      </x:c>
      <x:c r="AI10" s="23" t="n">
        <x:f>IF(AG10="","",AD10/'산출기준'!$B$18*'산출기준'!$B$20+MIN(1,AG10)*'산출기준'!$B$21+(1-AH10)*'산출기준'!$B$22)</x:f>
        <x:v>95.82005376769442</x:v>
      </x:c>
      <x:c r="AJ10" s="4" t="str">
        <x:v>24개월 중 양수 지수 24개월; 전반/후반 자료 12/12개월. 최근12개월/이전12개월 관측월 평균비 0.93배, 최근 최댓달 비중 10.9%. 미래 1년 지속을 보장하지 않음.</x:v>
      </x:c>
      <x:c r="AK10" s="4" t="str">
        <x:v>https://developers.naver.com/docs/serviceapi/datalab/search/search.md</x:v>
      </x:c>
    </x:row>
    <x:row r="11" ht="25" customHeight="1">
      <x:c r="A11" s="4" t="str">
        <x:v>K0007</x:v>
      </x:c>
      <x:c r="B11" s="4" t="str">
        <x:v>경제·비즈니스</x:v>
      </x:c>
      <x:c r="C11" s="4" t="str">
        <x:v>주휴수당계산기</x:v>
      </x:c>
      <x:c r="D11" s="17" t="n">
        <x:v>70.62556</x:v>
      </x:c>
      <x:c r="E11" s="17" t="n">
        <x:v>69.82483</x:v>
      </x:c>
      <x:c r="F11" s="17" t="n">
        <x:v>64.89696</x:v>
      </x:c>
      <x:c r="G11" s="17" t="n">
        <x:v>70.65123</x:v>
      </x:c>
      <x:c r="H11" s="17" t="n">
        <x:v>79.78424</x:v>
      </x:c>
      <x:c r="I11" s="17" t="n">
        <x:v>76.14973</x:v>
      </x:c>
      <x:c r="J11" s="17" t="n">
        <x:v>74.68392</x:v>
      </x:c>
      <x:c r="K11" s="17" t="n">
        <x:v>63.58277</x:v>
      </x:c>
      <x:c r="L11" s="17" t="n">
        <x:v>59.24975</x:v>
      </x:c>
      <x:c r="M11" s="17" t="n">
        <x:v>59.89934</x:v>
      </x:c>
      <x:c r="N11" s="17" t="n">
        <x:v>64.44792</x:v>
      </x:c>
      <x:c r="O11" s="17" t="n">
        <x:v>66.26105</x:v>
      </x:c>
      <x:c r="P11" s="17" t="n">
        <x:v>60.84587</x:v>
      </x:c>
      <x:c r="Q11" s="17" t="n">
        <x:v>52.22439</x:v>
      </x:c>
      <x:c r="R11" s="17" t="n">
        <x:v>52.08343</x:v>
      </x:c>
      <x:c r="S11" s="17" t="n">
        <x:v>59.16643</x:v>
      </x:c>
      <x:c r="T11" s="17" t="n">
        <x:v>63.39142</x:v>
      </x:c>
      <x:c r="U11" s="17" t="n">
        <x:v>51.79182</x:v>
      </x:c>
      <x:c r="V11" s="17" t="n">
        <x:v>52.42736</x:v>
      </x:c>
      <x:c r="W11" s="17" t="n">
        <x:v>45.72995</x:v>
      </x:c>
      <x:c r="X11" s="17" t="n">
        <x:v>40.64561</x:v>
      </x:c>
      <x:c r="Y11" s="17" t="n">
        <x:v>42.37785</x:v>
      </x:c>
      <x:c r="Z11" s="17" t="n">
        <x:v>43.70464</x:v>
      </x:c>
      <x:c r="AA11" s="17" t="n">
        <x:v>41.59408</x:v>
      </x:c>
      <x:c r="AB11" s="4" t="n">
        <x:f>COUNT(D11:O11)</x:f>
        <x:v>12</x:v>
      </x:c>
      <x:c r="AC11" s="4" t="n">
        <x:f>COUNT(P11:AA11)</x:f>
        <x:v>12</x:v>
      </x:c>
      <x:c r="AD11" s="4" t="n">
        <x:f>COUNTIF(D11:AA11,"&gt;0")</x:f>
        <x:v>24</x:v>
      </x:c>
      <x:c r="AE11" s="19" t="n">
        <x:f>IF(AB11=0,"",AVERAGE(D11:O11))</x:f>
        <x:v>68.33810833333332</x:v>
      </x:c>
      <x:c r="AF11" s="19" t="n">
        <x:f>IF(AC11=0,"",AVERAGE(P11:AA11))</x:f>
        <x:v>50.49857083333333</x:v>
      </x:c>
      <x:c r="AG11" s="19" t="n">
        <x:f>IF(OR(AB11&lt;'산출기준'!$B$19,AC11&lt;'산출기준'!$B$19,AE11=0),"",AF11/AE11)</x:f>
        <x:v>0.7389518390970973</x:v>
      </x:c>
      <x:c r="AH11" s="21" t="n">
        <x:f>IF(SUM(P11:AA11)=0,"",MAX(P11:AA11)/SUM(P11:AA11))</x:f>
        <x:v>0.10460926410706177</x:v>
      </x:c>
      <x:c r="AI11" s="23" t="n">
        <x:f>IF(AG11="","",AD11/'산출기준'!$B$18*'산출기준'!$B$20+MIN(1,AG11)*'산출기준'!$B$21+(1-AH11)*'산출기준'!$B$22)</x:f>
        <x:v>90.07636989077169</x:v>
      </x:c>
      <x:c r="AJ11" s="4" t="str">
        <x:v>24개월 중 양수 지수 24개월; 전반/후반 자료 12/12개월. 최근12개월/이전12개월 관측월 평균비 0.74배, 최근 최댓달 비중 10.5%. 미래 1년 지속을 보장하지 않음.</x:v>
      </x:c>
      <x:c r="AK11" s="4" t="str">
        <x:v>https://developers.naver.com/docs/serviceapi/datalab/search/search.md</x:v>
      </x:c>
    </x:row>
    <x:row r="12" ht="25" customHeight="1">
      <x:c r="A12" s="4" t="str">
        <x:v>K0008</x:v>
      </x:c>
      <x:c r="B12" s="4" t="str">
        <x:v>경제·비즈니스</x:v>
      </x:c>
      <x:c r="C12" s="4" t="str">
        <x:v>실업급여신청</x:v>
      </x:c>
      <x:c r="D12" s="17" t="n">
        <x:v>37.17968</x:v>
      </x:c>
      <x:c r="E12" s="17" t="n">
        <x:v>44.0384</x:v>
      </x:c>
      <x:c r="F12" s="17" t="n">
        <x:v>45.75611</x:v>
      </x:c>
      <x:c r="G12" s="17" t="n">
        <x:v>51.59176</x:v>
      </x:c>
      <x:c r="H12" s="17" t="n">
        <x:v>69.53758</x:v>
      </x:c>
      <x:c r="I12" s="17" t="n">
        <x:v>52.5378</x:v>
      </x:c>
      <x:c r="J12" s="17" t="n">
        <x:v>62.60814</x:v>
      </x:c>
      <x:c r="K12" s="17" t="n">
        <x:v>45.99056</x:v>
      </x:c>
      <x:c r="L12" s="17" t="n">
        <x:v>40.71537</x:v>
      </x:c>
      <x:c r="M12" s="17" t="n">
        <x:v>39.50677</x:v>
      </x:c>
      <x:c r="N12" s="17" t="n">
        <x:v>42.53383</x:v>
      </x:c>
      <x:c r="O12" s="17" t="n">
        <x:v>36.38332</x:v>
      </x:c>
      <x:c r="P12" s="17" t="n">
        <x:v>34.84242</x:v>
      </x:c>
      <x:c r="Q12" s="17" t="n">
        <x:v>31.01124</x:v>
      </x:c>
      <x:c r="R12" s="17" t="n">
        <x:v>33.10824</x:v>
      </x:c>
      <x:c r="S12" s="17" t="n">
        <x:v>37.03969</x:v>
      </x:c>
      <x:c r="T12" s="17" t="n">
        <x:v>57.42741</x:v>
      </x:c>
      <x:c r="U12" s="17" t="n">
        <x:v>36.73548</x:v>
      </x:c>
      <x:c r="V12" s="17" t="n">
        <x:v>59.43334</x:v>
      </x:c>
      <x:c r="W12" s="17" t="n">
        <x:v>47.62204</x:v>
      </x:c>
      <x:c r="X12" s="17" t="n">
        <x:v>43.84318</x:v>
      </x:c>
      <x:c r="Y12" s="17" t="n">
        <x:v>47.65111</x:v>
      </x:c>
      <x:c r="Z12" s="17" t="n">
        <x:v>46.92692</x:v>
      </x:c>
      <x:c r="AA12" s="17" t="n">
        <x:v>40.02993</x:v>
      </x:c>
      <x:c r="AB12" s="4" t="n">
        <x:f>COUNT(D12:O12)</x:f>
        <x:v>12</x:v>
      </x:c>
      <x:c r="AC12" s="4" t="n">
        <x:f>COUNT(P12:AA12)</x:f>
        <x:v>12</x:v>
      </x:c>
      <x:c r="AD12" s="4" t="n">
        <x:f>COUNTIF(D12:AA12,"&gt;0")</x:f>
        <x:v>24</x:v>
      </x:c>
      <x:c r="AE12" s="19" t="n">
        <x:f>IF(AB12=0,"",AVERAGE(D12:O12))</x:f>
        <x:v>47.364943333333336</x:v>
      </x:c>
      <x:c r="AF12" s="19" t="n">
        <x:f>IF(AC12=0,"",AVERAGE(P12:AA12))</x:f>
        <x:v>42.97258333333334</x:v>
      </x:c>
      <x:c r="AG12" s="19" t="n">
        <x:f>IF(OR(AB12&lt;'산출기준'!$B$19,AC12&lt;'산출기준'!$B$19,AE12=0),"",AF12/AE12)</x:f>
        <x:v>0.907265591577118</x:v>
      </x:c>
      <x:c r="AH12" s="21" t="n">
        <x:f>IF(SUM(P12:AA12)=0,"",MAX(P12:AA12)/SUM(P12:AA12))</x:f>
        <x:v>0.11525437730646089</x:v>
      </x:c>
      <x:c r="AI12" s="23" t="n">
        <x:f>IF(AG12="","",AD12/'산출기준'!$B$18*'산출기준'!$B$20+MIN(1,AG12)*'산출기준'!$B$21+(1-AH12)*'산출기준'!$B$22)</x:f>
        <x:v>94.91288020118432</x:v>
      </x:c>
      <x:c r="AJ12" s="4" t="str">
        <x:v>24개월 중 양수 지수 24개월; 전반/후반 자료 12/12개월. 최근12개월/이전12개월 관측월 평균비 0.91배, 최근 최댓달 비중 11.5%. 미래 1년 지속을 보장하지 않음.</x:v>
      </x:c>
      <x:c r="AK12" s="4" t="str">
        <x:v>https://developers.naver.com/docs/serviceapi/datalab/search/search.md</x:v>
      </x:c>
    </x:row>
    <x:row r="13" ht="25" customHeight="1">
      <x:c r="A13" s="4" t="str">
        <x:v>K0009</x:v>
      </x:c>
      <x:c r="B13" s="4" t="str">
        <x:v>경제·비즈니스</x:v>
      </x:c>
      <x:c r="C13" s="4" t="str">
        <x:v>연봉실수령액</x:v>
      </x:c>
      <x:c r="D13" s="17" t="n">
        <x:v>72.03324</x:v>
      </x:c>
      <x:c r="E13" s="17" t="n">
        <x:v>73.96458</x:v>
      </x:c>
      <x:c r="F13" s="17" t="n">
        <x:v>69.12244</x:v>
      </x:c>
      <x:c r="G13" s="17" t="n">
        <x:v>76.85552</x:v>
      </x:c>
      <x:c r="H13" s="17" t="n">
        <x:v>100</x:v>
      </x:c>
      <x:c r="I13" s="17" t="n">
        <x:v>98.29198</x:v>
      </x:c>
      <x:c r="J13" s="17" t="n">
        <x:v>96.43767</x:v>
      </x:c>
      <x:c r="K13" s="17" t="n">
        <x:v>80.7642</x:v>
      </x:c>
      <x:c r="L13" s="17" t="n">
        <x:v>68.7199</x:v>
      </x:c>
      <x:c r="M13" s="17" t="n">
        <x:v>64.31034</x:v>
      </x:c>
      <x:c r="N13" s="17" t="n">
        <x:v>67.50065</x:v>
      </x:c>
      <x:c r="O13" s="17" t="n">
        <x:v>61.1617</x:v>
      </x:c>
      <x:c r="P13" s="17" t="n">
        <x:v>59.71235</x:v>
      </x:c>
      <x:c r="Q13" s="17" t="n">
        <x:v>51.63777</x:v>
      </x:c>
      <x:c r="R13" s="17" t="n">
        <x:v>53.49112</x:v>
      </x:c>
      <x:c r="S13" s="17" t="n">
        <x:v>62.597</x:v>
      </x:c>
      <x:c r="T13" s="17" t="n">
        <x:v>84.99937</x:v>
      </x:c>
      <x:c r="U13" s="17" t="n">
        <x:v>59.61208</x:v>
      </x:c>
      <x:c r="V13" s="17" t="n">
        <x:v>58.1981</x:v>
      </x:c>
      <x:c r="W13" s="17" t="n">
        <x:v>48.57729</x:v>
      </x:c>
      <x:c r="X13" s="17" t="n">
        <x:v>43.36604</x:v>
      </x:c>
      <x:c r="Y13" s="17" t="n">
        <x:v>37.04066</x:v>
      </x:c>
      <x:c r="Z13" s="17" t="n">
        <x:v>37.45628</x:v>
      </x:c>
      <x:c r="AA13" s="17" t="n">
        <x:v>36.09364</x:v>
      </x:c>
      <x:c r="AB13" s="4" t="n">
        <x:f>COUNT(D13:O13)</x:f>
        <x:v>12</x:v>
      </x:c>
      <x:c r="AC13" s="4" t="n">
        <x:f>COUNT(P13:AA13)</x:f>
        <x:v>12</x:v>
      </x:c>
      <x:c r="AD13" s="4" t="n">
        <x:f>COUNTIF(D13:AA13,"&gt;0")</x:f>
        <x:v>24</x:v>
      </x:c>
      <x:c r="AE13" s="19" t="n">
        <x:f>IF(AB13=0,"",AVERAGE(D13:O13))</x:f>
        <x:v>77.43018499999998</x:v>
      </x:c>
      <x:c r="AF13" s="19" t="n">
        <x:f>IF(AC13=0,"",AVERAGE(P13:AA13))</x:f>
        <x:v>52.73180833333333</x:v>
      </x:c>
      <x:c r="AG13" s="19" t="n">
        <x:f>IF(OR(AB13&lt;'산출기준'!$B$19,AC13&lt;'산출기준'!$B$19,AE13=0),"",AF13/AE13)</x:f>
        <x:v>0.6810239228194191</x:v>
      </x:c>
      <x:c r="AH13" s="21" t="n">
        <x:f>IF(SUM(P13:AA13)=0,"",MAX(P13:AA13)/SUM(P13:AA13))</x:f>
        <x:v>0.13432652998656566</x:v>
      </x:c>
      <x:c r="AI13" s="23" t="n">
        <x:f>IF(AG13="","",AD13/'산출기준'!$B$18*'산출기준'!$B$20+MIN(1,AG13)*'산출기준'!$B$21+(1-AH13)*'산출기준'!$B$22)</x:f>
        <x:v>87.74418708485126</x:v>
      </x:c>
      <x:c r="AJ13" s="4" t="str">
        <x:v>24개월 중 양수 지수 24개월; 전반/후반 자료 12/12개월. 최근12개월/이전12개월 관측월 평균비 0.68배, 최근 최댓달 비중 13.4%. 미래 1년 지속을 보장하지 않음.</x:v>
      </x:c>
      <x:c r="AK13" s="4" t="str">
        <x:v>https://developers.naver.com/docs/serviceapi/datalab/search/search.md</x:v>
      </x:c>
    </x:row>
    <x:row r="14" ht="25" customHeight="1">
      <x:c r="A14" s="4" t="str">
        <x:v>K0010</x:v>
      </x:c>
      <x:c r="B14" s="4" t="str">
        <x:v>경제·비즈니스</x:v>
      </x:c>
      <x:c r="C14" s="4" t="str">
        <x:v>실업급여신청방법</x:v>
      </x:c>
      <x:c r="D14" s="17" t="n">
        <x:v>41.9879</x:v>
      </x:c>
      <x:c r="E14" s="17" t="n">
        <x:v>46.17754</x:v>
      </x:c>
      <x:c r="F14" s="17" t="n">
        <x:v>39.01849</x:v>
      </x:c>
      <x:c r="G14" s="17" t="n">
        <x:v>43.86111</x:v>
      </x:c>
      <x:c r="H14" s="17" t="n">
        <x:v>52.51213</x:v>
      </x:c>
      <x:c r="I14" s="17" t="n">
        <x:v>41.23901</x:v>
      </x:c>
      <x:c r="J14" s="17" t="n">
        <x:v>48.85437</x:v>
      </x:c>
      <x:c r="K14" s="17" t="n">
        <x:v>36.49279</x:v>
      </x:c>
      <x:c r="L14" s="17" t="n">
        <x:v>31.09892</x:v>
      </x:c>
      <x:c r="M14" s="17" t="n">
        <x:v>34.31877</x:v>
      </x:c>
      <x:c r="N14" s="17" t="n">
        <x:v>38.41056</x:v>
      </x:c>
      <x:c r="O14" s="17" t="n">
        <x:v>32.88154</x:v>
      </x:c>
      <x:c r="P14" s="17" t="n">
        <x:v>36.12028</x:v>
      </x:c>
      <x:c r="Q14" s="17" t="n">
        <x:v>32.37533</x:v>
      </x:c>
      <x:c r="R14" s="17" t="n">
        <x:v>35.82286</x:v>
      </x:c>
      <x:c r="S14" s="17" t="n">
        <x:v>44.34115</x:v>
      </x:c>
      <x:c r="T14" s="17" t="n">
        <x:v>55.66998</x:v>
      </x:c>
      <x:c r="U14" s="17" t="n">
        <x:v>33.0133</x:v>
      </x:c>
      <x:c r="V14" s="17" t="n">
        <x:v>37.40299</x:v>
      </x:c>
      <x:c r="W14" s="17" t="n">
        <x:v>23.82943</x:v>
      </x:c>
      <x:c r="X14" s="17" t="n">
        <x:v>16.55702</x:v>
      </x:c>
      <x:c r="Y14" s="17" t="n">
        <x:v>17.60334</x:v>
      </x:c>
      <x:c r="Z14" s="17" t="n">
        <x:v>19.62235</x:v>
      </x:c>
      <x:c r="AA14" s="17" t="n">
        <x:v>20.11693</x:v>
      </x:c>
      <x:c r="AB14" s="4" t="n">
        <x:f>COUNT(D14:O14)</x:f>
        <x:v>12</x:v>
      </x:c>
      <x:c r="AC14" s="4" t="n">
        <x:f>COUNT(P14:AA14)</x:f>
        <x:v>12</x:v>
      </x:c>
      <x:c r="AD14" s="4" t="n">
        <x:f>COUNTIF(D14:AA14,"&gt;0")</x:f>
        <x:v>24</x:v>
      </x:c>
      <x:c r="AE14" s="19" t="n">
        <x:f>IF(AB14=0,"",AVERAGE(D14:O14))</x:f>
        <x:v>40.571094166666676</x:v>
      </x:c>
      <x:c r="AF14" s="19" t="n">
        <x:f>IF(AC14=0,"",AVERAGE(P14:AA14))</x:f>
        <x:v>31.03958</x:v>
      </x:c>
      <x:c r="AG14" s="19" t="n">
        <x:f>IF(OR(AB14&lt;'산출기준'!$B$19,AC14&lt;'산출기준'!$B$19,AE14=0),"",AF14/AE14)</x:f>
        <x:v>0.7650663763833663</x:v>
      </x:c>
      <x:c r="AH14" s="21" t="n">
        <x:f>IF(SUM(P14:AA14)=0,"",MAX(P14:AA14)/SUM(P14:AA14))</x:f>
        <x:v>0.1494596576371201</x:v>
      </x:c>
      <x:c r="AI14" s="23" t="n">
        <x:f>IF(AG14="","",AD14/'산출기준'!$B$18*'산출기준'!$B$20+MIN(1,AG14)*'산출기준'!$B$21+(1-AH14)*'산출기준'!$B$22)</x:f>
        <x:v>89.96279813875859</x:v>
      </x:c>
      <x:c r="AJ14" s="4" t="str">
        <x:v>24개월 중 양수 지수 24개월; 전반/후반 자료 12/12개월. 최근12개월/이전12개월 관측월 평균비 0.77배, 최근 최댓달 비중 14.9%. 미래 1년 지속을 보장하지 않음.</x:v>
      </x:c>
      <x:c r="AK14" s="4" t="str">
        <x:v>https://developers.naver.com/docs/serviceapi/datalab/search/search.md</x:v>
      </x:c>
    </x:row>
    <x:row r="15" ht="25" customHeight="1">
      <x:c r="A15" s="4" t="str">
        <x:v>K0011</x:v>
      </x:c>
      <x:c r="B15" s="4" t="str">
        <x:v>경제·비즈니스</x:v>
      </x:c>
      <x:c r="C15" s="4" t="str">
        <x:v>증여세세율</x:v>
      </x:c>
      <x:c r="D15" s="17" t="n">
        <x:v>38.42566</x:v>
      </x:c>
      <x:c r="E15" s="17" t="n">
        <x:v>54.33373</x:v>
      </x:c>
      <x:c r="F15" s="17" t="n">
        <x:v>52.54284</x:v>
      </x:c>
      <x:c r="G15" s="17" t="n">
        <x:v>53.26026</x:v>
      </x:c>
      <x:c r="H15" s="17" t="n">
        <x:v>57.0732</x:v>
      </x:c>
      <x:c r="I15" s="17" t="n">
        <x:v>64.65125</x:v>
      </x:c>
      <x:c r="J15" s="17" t="n">
        <x:v>54.49714</x:v>
      </x:c>
      <x:c r="K15" s="17" t="n">
        <x:v>35.99176</x:v>
      </x:c>
      <x:c r="L15" s="17" t="n">
        <x:v>40.60714</x:v>
      </x:c>
      <x:c r="M15" s="17" t="n">
        <x:v>45.41251</x:v>
      </x:c>
      <x:c r="N15" s="17" t="n">
        <x:v>48.6834</x:v>
      </x:c>
      <x:c r="O15" s="17" t="n">
        <x:v>46.98684</x:v>
      </x:c>
      <x:c r="P15" s="17" t="n">
        <x:v>46.86594</x:v>
      </x:c>
      <x:c r="Q15" s="17" t="n">
        <x:v>58.38182</x:v>
      </x:c>
      <x:c r="R15" s="17" t="n">
        <x:v>50.25508</x:v>
      </x:c>
      <x:c r="S15" s="17" t="n">
        <x:v>55.88016</x:v>
      </x:c>
      <x:c r="T15" s="17" t="n">
        <x:v>76.67198</x:v>
      </x:c>
      <x:c r="U15" s="17" t="n">
        <x:v>79.8419</x:v>
      </x:c>
      <x:c r="V15" s="17" t="n">
        <x:v>68.44426</x:v>
      </x:c>
      <x:c r="W15" s="17" t="n">
        <x:v>63.33466</x:v>
      </x:c>
      <x:c r="X15" s="17" t="n">
        <x:v>63.23502</x:v>
      </x:c>
      <x:c r="Y15" s="17" t="n">
        <x:v>54.82529</x:v>
      </x:c>
      <x:c r="Z15" s="17" t="n">
        <x:v>50.8702</x:v>
      </x:c>
      <x:c r="AA15" s="17" t="n">
        <x:v>55.67955</x:v>
      </x:c>
      <x:c r="AB15" s="4" t="n">
        <x:f>COUNT(D15:O15)</x:f>
        <x:v>12</x:v>
      </x:c>
      <x:c r="AC15" s="4" t="n">
        <x:f>COUNT(P15:AA15)</x:f>
        <x:v>12</x:v>
      </x:c>
      <x:c r="AD15" s="4" t="n">
        <x:f>COUNTIF(D15:AA15,"&gt;0")</x:f>
        <x:v>24</x:v>
      </x:c>
      <x:c r="AE15" s="19" t="n">
        <x:f>IF(AB15=0,"",AVERAGE(D15:O15))</x:f>
        <x:v>49.372144166666665</x:v>
      </x:c>
      <x:c r="AF15" s="19" t="n">
        <x:f>IF(AC15=0,"",AVERAGE(P15:AA15))</x:f>
        <x:v>60.357154999999985</x:v>
      </x:c>
      <x:c r="AG15" s="19" t="n">
        <x:f>IF(OR(AB15&lt;'산출기준'!$B$19,AC15&lt;'산출기준'!$B$19,AE15=0),"",AF15/AE15)</x:f>
        <x:v>1.2224941010512116</x:v>
      </x:c>
      <x:c r="AH15" s="21" t="n">
        <x:f>IF(SUM(P15:AA15)=0,"",MAX(P15:AA15)/SUM(P15:AA15))</x:f>
        <x:v>0.11023534271399418</x:v>
      </x:c>
      <x:c r="AI15" s="23" t="n">
        <x:f>IF(AG15="","",AD15/'산출기준'!$B$18*'산출기준'!$B$20+MIN(1,AG15)*'산출기준'!$B$21+(1-AH15)*'산출기준'!$B$22)</x:f>
        <x:v>97.79529314572011</x:v>
      </x:c>
      <x:c r="AJ15" s="4" t="str">
        <x:v>24개월 중 양수 지수 24개월; 전반/후반 자료 12/12개월. 최근12개월/이전12개월 관측월 평균비 1.22배, 최근 최댓달 비중 11.0%. 미래 1년 지속을 보장하지 않음.</x:v>
      </x:c>
      <x:c r="AK15" s="4" t="str">
        <x:v>https://developers.naver.com/docs/serviceapi/datalab/search/search.md</x:v>
      </x:c>
    </x:row>
    <x:row r="16" ht="25" customHeight="1">
      <x:c r="A16" s="4" t="str">
        <x:v>K0012</x:v>
      </x:c>
      <x:c r="B16" s="4" t="str">
        <x:v>경제·비즈니스</x:v>
      </x:c>
      <x:c r="C16" s="4" t="str">
        <x:v>주휴수당조건</x:v>
      </x:c>
      <x:c r="D16" s="17" t="n">
        <x:v>65.18267</x:v>
      </x:c>
      <x:c r="E16" s="17" t="n">
        <x:v>66.61618</x:v>
      </x:c>
      <x:c r="F16" s="17" t="n">
        <x:v>65.08834</x:v>
      </x:c>
      <x:c r="G16" s="17" t="n">
        <x:v>72.4339</x:v>
      </x:c>
      <x:c r="H16" s="17" t="n">
        <x:v>78.81759</x:v>
      </x:c>
      <x:c r="I16" s="17" t="n">
        <x:v>78.76311</x:v>
      </x:c>
      <x:c r="J16" s="17" t="n">
        <x:v>83.55918</x:v>
      </x:c>
      <x:c r="K16" s="17" t="n">
        <x:v>68.69137</x:v>
      </x:c>
      <x:c r="L16" s="17" t="n">
        <x:v>65.87219</x:v>
      </x:c>
      <x:c r="M16" s="17" t="n">
        <x:v>62.59731</x:v>
      </x:c>
      <x:c r="N16" s="17" t="n">
        <x:v>64.81998</x:v>
      </x:c>
      <x:c r="O16" s="17" t="n">
        <x:v>67.32429</x:v>
      </x:c>
      <x:c r="P16" s="17" t="n">
        <x:v>71.10402</x:v>
      </x:c>
      <x:c r="Q16" s="17" t="n">
        <x:v>59.79938</x:v>
      </x:c>
      <x:c r="R16" s="17" t="n">
        <x:v>60.43975</x:v>
      </x:c>
      <x:c r="S16" s="17" t="n">
        <x:v>71.70718</x:v>
      </x:c>
      <x:c r="T16" s="17" t="n">
        <x:v>79.89238</x:v>
      </x:c>
      <x:c r="U16" s="17" t="n">
        <x:v>67.13564</x:v>
      </x:c>
      <x:c r="V16" s="17" t="n">
        <x:v>72.31433</x:v>
      </x:c>
      <x:c r="W16" s="17" t="n">
        <x:v>61.13723</x:v>
      </x:c>
      <x:c r="X16" s="17" t="n">
        <x:v>51.96359</x:v>
      </x:c>
      <x:c r="Y16" s="17" t="n">
        <x:v>57.18214</x:v>
      </x:c>
      <x:c r="Z16" s="17" t="n">
        <x:v>59.13245</x:v>
      </x:c>
      <x:c r="AA16" s="17" t="n">
        <x:v>52.83645</x:v>
      </x:c>
      <x:c r="AB16" s="4" t="n">
        <x:f>COUNT(D16:O16)</x:f>
        <x:v>12</x:v>
      </x:c>
      <x:c r="AC16" s="4" t="n">
        <x:f>COUNT(P16:AA16)</x:f>
        <x:v>12</x:v>
      </x:c>
      <x:c r="AD16" s="4" t="n">
        <x:f>COUNTIF(D16:AA16,"&gt;0")</x:f>
        <x:v>24</x:v>
      </x:c>
      <x:c r="AE16" s="19" t="n">
        <x:f>IF(AB16=0,"",AVERAGE(D16:O16))</x:f>
        <x:v>69.98050916666666</x:v>
      </x:c>
      <x:c r="AF16" s="19" t="n">
        <x:f>IF(AC16=0,"",AVERAGE(P16:AA16))</x:f>
        <x:v>63.72037833333332</x:v>
      </x:c>
      <x:c r="AG16" s="19" t="n">
        <x:f>IF(OR(AB16&lt;'산출기준'!$B$19,AC16&lt;'산출기준'!$B$19,AE16=0),"",AF16/AE16)</x:f>
        <x:v>0.9105446515339848</x:v>
      </x:c>
      <x:c r="AH16" s="21" t="n">
        <x:f>IF(SUM(P16:AA16)=0,"",MAX(P16:AA16)/SUM(P16:AA16))</x:f>
        <x:v>0.10448303207657772</x:v>
      </x:c>
      <x:c r="AI16" s="23" t="n">
        <x:f>IF(AG16="","",AD16/'산출기준'!$B$18*'산출기준'!$B$20+MIN(1,AG16)*'산출기준'!$B$21+(1-AH16)*'산출기준'!$B$22)</x:f>
        <x:v>95.226678904488</x:v>
      </x:c>
      <x:c r="AJ16" s="4" t="str">
        <x:v>24개월 중 양수 지수 24개월; 전반/후반 자료 12/12개월. 최근12개월/이전12개월 관측월 평균비 0.91배, 최근 최댓달 비중 10.4%. 미래 1년 지속을 보장하지 않음.</x:v>
      </x:c>
      <x:c r="AK16" s="4" t="str">
        <x:v>https://developers.naver.com/docs/serviceapi/datalab/search/search.md</x:v>
      </x:c>
    </x:row>
    <x:row r="17" ht="25" customHeight="1">
      <x:c r="A17" s="4" t="str">
        <x:v>K0013</x:v>
      </x:c>
      <x:c r="B17" s="4" t="str">
        <x:v>경제·비즈니스</x:v>
      </x:c>
      <x:c r="C17" s="4" t="str">
        <x:v>퇴직금지급기준</x:v>
      </x:c>
      <x:c r="D17" s="17" t="n">
        <x:v>82.71422</x:v>
      </x:c>
      <x:c r="E17" s="17" t="n">
        <x:v>91.5079</x:v>
      </x:c>
      <x:c r="F17" s="17" t="n">
        <x:v>80.7586</x:v>
      </x:c>
      <x:c r="G17" s="17" t="n">
        <x:v>87.96731</x:v>
      </x:c>
      <x:c r="H17" s="17" t="n">
        <x:v>89.15902</x:v>
      </x:c>
      <x:c r="I17" s="17" t="n">
        <x:v>89.04477</x:v>
      </x:c>
      <x:c r="J17" s="17" t="n">
        <x:v>89.75687</x:v>
      </x:c>
      <x:c r="K17" s="17" t="n">
        <x:v>76.06217</x:v>
      </x:c>
      <x:c r="L17" s="17" t="n">
        <x:v>69.20419</x:v>
      </x:c>
      <x:c r="M17" s="17" t="n">
        <x:v>78.02444</x:v>
      </x:c>
      <x:c r="N17" s="17" t="n">
        <x:v>75.54005</x:v>
      </x:c>
      <x:c r="O17" s="17" t="n">
        <x:v>69.66653</x:v>
      </x:c>
      <x:c r="P17" s="17" t="n">
        <x:v>67.31367</x:v>
      </x:c>
      <x:c r="Q17" s="17" t="n">
        <x:v>68.08157</x:v>
      </x:c>
      <x:c r="R17" s="17" t="n">
        <x:v>68.0829</x:v>
      </x:c>
      <x:c r="S17" s="17" t="n">
        <x:v>77.6086</x:v>
      </x:c>
      <x:c r="T17" s="17" t="n">
        <x:v>79.15105</x:v>
      </x:c>
      <x:c r="U17" s="17" t="n">
        <x:v>63.87405</x:v>
      </x:c>
      <x:c r="V17" s="17" t="n">
        <x:v>68.34728</x:v>
      </x:c>
      <x:c r="W17" s="17" t="n">
        <x:v>54.91032</x:v>
      </x:c>
      <x:c r="X17" s="17" t="n">
        <x:v>47.37345</x:v>
      </x:c>
      <x:c r="Y17" s="17" t="n">
        <x:v>46.82476</x:v>
      </x:c>
      <x:c r="Z17" s="17" t="n">
        <x:v>49.12714</x:v>
      </x:c>
      <x:c r="AA17" s="17" t="n">
        <x:v>48.91191</x:v>
      </x:c>
      <x:c r="AB17" s="4" t="n">
        <x:f>COUNT(D17:O17)</x:f>
        <x:v>12</x:v>
      </x:c>
      <x:c r="AC17" s="4" t="n">
        <x:f>COUNT(P17:AA17)</x:f>
        <x:v>12</x:v>
      </x:c>
      <x:c r="AD17" s="4" t="n">
        <x:f>COUNTIF(D17:AA17,"&gt;0")</x:f>
        <x:v>24</x:v>
      </x:c>
      <x:c r="AE17" s="19" t="n">
        <x:f>IF(AB17=0,"",AVERAGE(D17:O17))</x:f>
        <x:v>81.61717250000001</x:v>
      </x:c>
      <x:c r="AF17" s="19" t="n">
        <x:f>IF(AC17=0,"",AVERAGE(P17:AA17))</x:f>
        <x:v>61.63389166666667</x:v>
      </x:c>
      <x:c r="AG17" s="19" t="n">
        <x:f>IF(OR(AB17&lt;'산출기준'!$B$19,AC17&lt;'산출기준'!$B$19,AE17=0),"",AF17/AE17)</x:f>
        <x:v>0.7551583787917507</x:v>
      </x:c>
      <x:c r="AH17" s="21" t="n">
        <x:f>IF(SUM(P17:AA17)=0,"",MAX(P17:AA17)/SUM(P17:AA17))</x:f>
        <x:v>0.10701775686996885</x:v>
      </x:c>
      <x:c r="AI17" s="23" t="n">
        <x:f>IF(AG17="","",AD17/'산출기준'!$B$18*'산출기준'!$B$20+MIN(1,AG17)*'산출기준'!$B$21+(1-AH17)*'산출기준'!$B$22)</x:f>
        <x:v>90.51439622635314</x:v>
      </x:c>
      <x:c r="AJ17" s="4" t="str">
        <x:v>24개월 중 양수 지수 24개월; 전반/후반 자료 12/12개월. 최근12개월/이전12개월 관측월 평균비 0.76배, 최근 최댓달 비중 10.7%. 미래 1년 지속을 보장하지 않음.</x:v>
      </x:c>
      <x:c r="AK17" s="4" t="str">
        <x:v>https://developers.naver.com/docs/serviceapi/datalab/search/search.md</x:v>
      </x:c>
    </x:row>
    <x:row r="18" ht="25" customHeight="1">
      <x:c r="A18" s="4" t="str">
        <x:v>K0014</x:v>
      </x:c>
      <x:c r="B18" s="4" t="str">
        <x:v>경제·비즈니스</x:v>
      </x:c>
      <x:c r="C18" s="4" t="str">
        <x:v>양도소득세계산기</x:v>
      </x:c>
      <x:c r="D18" s="17" t="n">
        <x:v>93.49408</x:v>
      </x:c>
      <x:c r="E18" s="17" t="n">
        <x:v>100</x:v>
      </x:c>
      <x:c r="F18" s="17" t="n">
        <x:v>78.25295</x:v>
      </x:c>
      <x:c r="G18" s="17" t="n">
        <x:v>54.71369</x:v>
      </x:c>
      <x:c r="H18" s="17" t="n">
        <x:v>48.18918</x:v>
      </x:c>
      <x:c r="I18" s="17" t="n">
        <x:v>61.13325</x:v>
      </x:c>
      <x:c r="J18" s="17" t="n">
        <x:v>62.83778</x:v>
      </x:c>
      <x:c r="K18" s="17" t="n">
        <x:v>56.58163</x:v>
      </x:c>
      <x:c r="L18" s="17" t="n">
        <x:v>56.0077</x:v>
      </x:c>
      <x:c r="M18" s="17" t="n">
        <x:v>64.25534</x:v>
      </x:c>
      <x:c r="N18" s="17" t="n">
        <x:v>57.5807</x:v>
      </x:c>
      <x:c r="O18" s="17" t="n">
        <x:v>55.18533</x:v>
      </x:c>
      <x:c r="P18" s="17" t="n">
        <x:v>58.31938</x:v>
      </x:c>
      <x:c r="Q18" s="17" t="n">
        <x:v>65.49355</x:v>
      </x:c>
      <x:c r="R18" s="17" t="n">
        <x:v>57.63385</x:v>
      </x:c>
      <x:c r="S18" s="17" t="n">
        <x:v>51.62216</x:v>
      </x:c>
      <x:c r="T18" s="17" t="n">
        <x:v>63.32403</x:v>
      </x:c>
      <x:c r="U18" s="17" t="n">
        <x:v>61.6939</x:v>
      </x:c>
      <x:c r="V18" s="17" t="n">
        <x:v>49.81666</x:v>
      </x:c>
      <x:c r="W18" s="17" t="n">
        <x:v>46.3611</x:v>
      </x:c>
      <x:c r="X18" s="17" t="n">
        <x:v>42.10708</x:v>
      </x:c>
      <x:c r="Y18" s="17" t="n">
        <x:v>34.99535</x:v>
      </x:c>
      <x:c r="Z18" s="17" t="n">
        <x:v>34.17032</x:v>
      </x:c>
      <x:c r="AA18" s="17" t="n">
        <x:v>46.16447</x:v>
      </x:c>
      <x:c r="AB18" s="4" t="n">
        <x:f>COUNT(D18:O18)</x:f>
        <x:v>12</x:v>
      </x:c>
      <x:c r="AC18" s="4" t="n">
        <x:f>COUNT(P18:AA18)</x:f>
        <x:v>12</x:v>
      </x:c>
      <x:c r="AD18" s="4" t="n">
        <x:f>COUNTIF(D18:AA18,"&gt;0")</x:f>
        <x:v>24</x:v>
      </x:c>
      <x:c r="AE18" s="19" t="n">
        <x:f>IF(AB18=0,"",AVERAGE(D18:O18))</x:f>
        <x:v>65.68596916666667</x:v>
      </x:c>
      <x:c r="AF18" s="19" t="n">
        <x:f>IF(AC18=0,"",AVERAGE(P18:AA18))</x:f>
        <x:v>50.97515416666667</x:v>
      </x:c>
      <x:c r="AG18" s="19" t="n">
        <x:f>IF(OR(AB18&lt;'산출기준'!$B$19,AC18&lt;'산출기준'!$B$19,AE18=0),"",AF18/AE18)</x:f>
        <x:v>0.7760432678906835</x:v>
      </x:c>
      <x:c r="AH18" s="21" t="n">
        <x:f>IF(SUM(P18:AA18)=0,"",MAX(P18:AA18)/SUM(P18:AA18))</x:f>
        <x:v>0.10706776512119424</x:v>
      </x:c>
      <x:c r="AI18" s="23" t="n">
        <x:f>IF(AG18="","",AD18/'산출기준'!$B$18*'산출기준'!$B$20+MIN(1,AG18)*'산출기준'!$B$21+(1-AH18)*'산출기준'!$B$22)</x:f>
        <x:v>91.13994273429662</x:v>
      </x:c>
      <x:c r="AJ18" s="4" t="str">
        <x:v>24개월 중 양수 지수 24개월; 전반/후반 자료 12/12개월. 최근12개월/이전12개월 관측월 평균비 0.78배, 최근 최댓달 비중 10.7%. 미래 1년 지속을 보장하지 않음.</x:v>
      </x:c>
      <x:c r="AK18" s="4" t="str">
        <x:v>https://developers.naver.com/docs/serviceapi/datalab/search/search.md</x:v>
      </x:c>
    </x:row>
    <x:row r="19" ht="25" customHeight="1">
      <x:c r="A19" s="4" t="str">
        <x:v>K0015</x:v>
      </x:c>
      <x:c r="B19" s="4" t="str">
        <x:v>경제·비즈니스</x:v>
      </x:c>
      <x:c r="C19" s="4" t="str">
        <x:v>실업급여수급기간</x:v>
      </x:c>
      <x:c r="D19" s="17" t="n">
        <x:v>57.60329</x:v>
      </x:c>
      <x:c r="E19" s="17" t="n">
        <x:v>64.92095</x:v>
      </x:c>
      <x:c r="F19" s="17" t="n">
        <x:v>54.42008</x:v>
      </x:c>
      <x:c r="G19" s="17" t="n">
        <x:v>56.85664</x:v>
      </x:c>
      <x:c r="H19" s="17" t="n">
        <x:v>57.71622</x:v>
      </x:c>
      <x:c r="I19" s="17" t="n">
        <x:v>58.98631</x:v>
      </x:c>
      <x:c r="J19" s="17" t="n">
        <x:v>59.98671</x:v>
      </x:c>
      <x:c r="K19" s="17" t="n">
        <x:v>51.19436</x:v>
      </x:c>
      <x:c r="L19" s="17" t="n">
        <x:v>49.08595</x:v>
      </x:c>
      <x:c r="M19" s="17" t="n">
        <x:v>45.924</x:v>
      </x:c>
      <x:c r="N19" s="17" t="n">
        <x:v>47.8969</x:v>
      </x:c>
      <x:c r="O19" s="17" t="n">
        <x:v>46.12727</x:v>
      </x:c>
      <x:c r="P19" s="17" t="n">
        <x:v>47.72419</x:v>
      </x:c>
      <x:c r="Q19" s="17" t="n">
        <x:v>47.86369</x:v>
      </x:c>
      <x:c r="R19" s="17" t="n">
        <x:v>54.33506</x:v>
      </x:c>
      <x:c r="S19" s="17" t="n">
        <x:v>61.55971</x:v>
      </x:c>
      <x:c r="T19" s="17" t="n">
        <x:v>62.95602</x:v>
      </x:c>
      <x:c r="U19" s="17" t="n">
        <x:v>43.41038</x:v>
      </x:c>
      <x:c r="V19" s="17" t="n">
        <x:v>46.42619</x:v>
      </x:c>
      <x:c r="W19" s="17" t="n">
        <x:v>40.20725</x:v>
      </x:c>
      <x:c r="X19" s="17" t="n">
        <x:v>36.21894</x:v>
      </x:c>
      <x:c r="Y19" s="17" t="n">
        <x:v>37.9248</x:v>
      </x:c>
      <x:c r="Z19" s="17" t="n">
        <x:v>38.02577</x:v>
      </x:c>
      <x:c r="AA19" s="17" t="n">
        <x:v>37.036</x:v>
      </x:c>
      <x:c r="AB19" s="4" t="n">
        <x:f>COUNT(D19:O19)</x:f>
        <x:v>12</x:v>
      </x:c>
      <x:c r="AC19" s="4" t="n">
        <x:f>COUNT(P19:AA19)</x:f>
        <x:v>12</x:v>
      </x:c>
      <x:c r="AD19" s="4" t="n">
        <x:f>COUNTIF(D19:AA19,"&gt;0")</x:f>
        <x:v>24</x:v>
      </x:c>
      <x:c r="AE19" s="19" t="n">
        <x:f>IF(AB19=0,"",AVERAGE(D19:O19))</x:f>
        <x:v>54.22655666666666</x:v>
      </x:c>
      <x:c r="AF19" s="19" t="n">
        <x:f>IF(AC19=0,"",AVERAGE(P19:AA19))</x:f>
        <x:v>46.140666666666675</x:v>
      </x:c>
      <x:c r="AG19" s="19" t="n">
        <x:f>IF(OR(AB19&lt;'산출기준'!$B$19,AC19&lt;'산출기준'!$B$19,AE19=0),"",AF19/AE19)</x:f>
        <x:v>0.8508868993894568</x:v>
      </x:c>
      <x:c r="AH19" s="21" t="n">
        <x:f>IF(SUM(P19:AA19)=0,"",MAX(P19:AA19)/SUM(P19:AA19))</x:f>
        <x:v>0.11370306020719248</x:v>
      </x:c>
      <x:c r="AI19" s="23" t="n">
        <x:f>IF(AG19="","",AD19/'산출기준'!$B$18*'산출기준'!$B$20+MIN(1,AG19)*'산출기준'!$B$21+(1-AH19)*'산출기준'!$B$22)</x:f>
        <x:v>93.25254577753985</x:v>
      </x:c>
      <x:c r="AJ19" s="4" t="str">
        <x:v>24개월 중 양수 지수 24개월; 전반/후반 자료 12/12개월. 최근12개월/이전12개월 관측월 평균비 0.85배, 최근 최댓달 비중 11.4%. 미래 1년 지속을 보장하지 않음.</x:v>
      </x:c>
      <x:c r="AK19" s="4" t="str">
        <x:v>https://developers.naver.com/docs/serviceapi/datalab/search/search.md</x:v>
      </x:c>
    </x:row>
    <x:row r="20" ht="25" customHeight="1">
      <x:c r="A20" s="4" t="str">
        <x:v>K0016</x:v>
      </x:c>
      <x:c r="B20" s="4" t="str">
        <x:v>경제·비즈니스</x:v>
      </x:c>
      <x:c r="C20" s="4" t="str">
        <x:v>연차계산기</x:v>
      </x:c>
      <x:c r="D20" s="17" t="n">
        <x:v>40.3737</x:v>
      </x:c>
      <x:c r="E20" s="17" t="n">
        <x:v>47.42219</x:v>
      </x:c>
      <x:c r="F20" s="17" t="n">
        <x:v>53.1262</x:v>
      </x:c>
      <x:c r="G20" s="17" t="n">
        <x:v>79.40516</x:v>
      </x:c>
      <x:c r="H20" s="17" t="n">
        <x:v>100</x:v>
      </x:c>
      <x:c r="I20" s="17" t="n">
        <x:v>57.6505</x:v>
      </x:c>
      <x:c r="J20" s="17" t="n">
        <x:v>49.40682</x:v>
      </x:c>
      <x:c r="K20" s="17" t="n">
        <x:v>43.73928</x:v>
      </x:c>
      <x:c r="L20" s="17" t="n">
        <x:v>37.08662</x:v>
      </x:c>
      <x:c r="M20" s="17" t="n">
        <x:v>39.06904</x:v>
      </x:c>
      <x:c r="N20" s="17" t="n">
        <x:v>46.51556</x:v>
      </x:c>
      <x:c r="O20" s="17" t="n">
        <x:v>41.91387</x:v>
      </x:c>
      <x:c r="P20" s="17" t="n">
        <x:v>44.26336</x:v>
      </x:c>
      <x:c r="Q20" s="17" t="n">
        <x:v>46.69467</x:v>
      </x:c>
      <x:c r="R20" s="17" t="n">
        <x:v>58.37359</x:v>
      </x:c>
      <x:c r="S20" s="17" t="n">
        <x:v>87.49405</x:v>
      </x:c>
      <x:c r="T20" s="17" t="n">
        <x:v>98.42113</x:v>
      </x:c>
      <x:c r="U20" s="17" t="n">
        <x:v>42.04986</x:v>
      </x:c>
      <x:c r="V20" s="17" t="n">
        <x:v>41.36325</x:v>
      </x:c>
      <x:c r="W20" s="17" t="n">
        <x:v>34.32362</x:v>
      </x:c>
      <x:c r="X20" s="17" t="n">
        <x:v>26.88153</x:v>
      </x:c>
      <x:c r="Y20" s="17" t="n">
        <x:v>32.73923</x:v>
      </x:c>
      <x:c r="Z20" s="17" t="n">
        <x:v>35.57189</x:v>
      </x:c>
      <x:c r="AA20" s="17" t="n">
        <x:v>29.76615</x:v>
      </x:c>
      <x:c r="AB20" s="4" t="n">
        <x:f>COUNT(D20:O20)</x:f>
        <x:v>12</x:v>
      </x:c>
      <x:c r="AC20" s="4" t="n">
        <x:f>COUNT(P20:AA20)</x:f>
        <x:v>12</x:v>
      </x:c>
      <x:c r="AD20" s="4" t="n">
        <x:f>COUNTIF(D20:AA20,"&gt;0")</x:f>
        <x:v>24</x:v>
      </x:c>
      <x:c r="AE20" s="19" t="n">
        <x:f>IF(AB20=0,"",AVERAGE(D20:O20))</x:f>
        <x:v>52.975744999999996</x:v>
      </x:c>
      <x:c r="AF20" s="19" t="n">
        <x:f>IF(AC20=0,"",AVERAGE(P20:AA20))</x:f>
        <x:v>48.16186083333334</x:v>
      </x:c>
      <x:c r="AG20" s="19" t="n">
        <x:f>IF(OR(AB20&lt;'산출기준'!$B$19,AC20&lt;'산출기준'!$B$19,AE20=0),"",AF20/AE20)</x:f>
        <x:v>0.9091304111595475</x:v>
      </x:c>
      <x:c r="AH20" s="21" t="n">
        <x:f>IF(SUM(P20:AA20)=0,"",MAX(P20:AA20)/SUM(P20:AA20))</x:f>
        <x:v>0.17029576290077245</x:v>
      </x:c>
      <x:c r="AI20" s="23" t="n">
        <x:f>IF(AG20="","",AD20/'산출기준'!$B$18*'산출기준'!$B$20+MIN(1,AG20)*'산출기준'!$B$21+(1-AH20)*'산출기준'!$B$22)</x:f>
        <x:v>93.86799707677096</x:v>
      </x:c>
      <x:c r="AJ20" s="4" t="str">
        <x:v>24개월 중 양수 지수 24개월; 전반/후반 자료 12/12개월. 최근12개월/이전12개월 관측월 평균비 0.91배, 최근 최댓달 비중 17.0%. 미래 1년 지속을 보장하지 않음.</x:v>
      </x:c>
      <x:c r="AK20" s="4" t="str">
        <x:v>https://developers.naver.com/docs/serviceapi/datalab/search/search.md</x:v>
      </x:c>
    </x:row>
    <x:row r="21" ht="25" customHeight="1">
      <x:c r="A21" s="4" t="str">
        <x:v>K0017</x:v>
      </x:c>
      <x:c r="B21" s="4" t="str">
        <x:v>경제·비즈니스</x:v>
      </x:c>
      <x:c r="C21" s="4" t="str">
        <x:v>상속세면제한도</x:v>
      </x:c>
      <x:c r="D21" s="17" t="n">
        <x:v>46.32317</x:v>
      </x:c>
      <x:c r="E21" s="17" t="n">
        <x:v>42.5474</x:v>
      </x:c>
      <x:c r="F21" s="17" t="n">
        <x:v>42.85698</x:v>
      </x:c>
      <x:c r="G21" s="17" t="n">
        <x:v>48.90154</x:v>
      </x:c>
      <x:c r="H21" s="17" t="n">
        <x:v>53.51318</x:v>
      </x:c>
      <x:c r="I21" s="17" t="n">
        <x:v>69.78716</x:v>
      </x:c>
      <x:c r="J21" s="17" t="n">
        <x:v>69.2277</x:v>
      </x:c>
      <x:c r="K21" s="17" t="n">
        <x:v>43.76803</x:v>
      </x:c>
      <x:c r="L21" s="17" t="n">
        <x:v>51.14378</x:v>
      </x:c>
      <x:c r="M21" s="17" t="n">
        <x:v>52.35115</x:v>
      </x:c>
      <x:c r="N21" s="17" t="n">
        <x:v>54.40433</x:v>
      </x:c>
      <x:c r="O21" s="17" t="n">
        <x:v>52.34673</x:v>
      </x:c>
      <x:c r="P21" s="17" t="n">
        <x:v>69.35596</x:v>
      </x:c>
      <x:c r="Q21" s="17" t="n">
        <x:v>59.43501</x:v>
      </x:c>
      <x:c r="R21" s="17" t="n">
        <x:v>46.81519</x:v>
      </x:c>
      <x:c r="S21" s="17" t="n">
        <x:v>46.44037</x:v>
      </x:c>
      <x:c r="T21" s="17" t="n">
        <x:v>54.05605</x:v>
      </x:c>
      <x:c r="U21" s="17" t="n">
        <x:v>47.38128</x:v>
      </x:c>
      <x:c r="V21" s="17" t="n">
        <x:v>37.70578</x:v>
      </x:c>
      <x:c r="W21" s="17" t="n">
        <x:v>33.48001</x:v>
      </x:c>
      <x:c r="X21" s="17" t="n">
        <x:v>28.3056</x:v>
      </x:c>
      <x:c r="Y21" s="17" t="n">
        <x:v>25.21642</x:v>
      </x:c>
      <x:c r="Z21" s="17" t="n">
        <x:v>27.53386</x:v>
      </x:c>
      <x:c r="AA21" s="17" t="n">
        <x:v>30.79329</x:v>
      </x:c>
      <x:c r="AB21" s="4" t="n">
        <x:f>COUNT(D21:O21)</x:f>
        <x:v>12</x:v>
      </x:c>
      <x:c r="AC21" s="4" t="n">
        <x:f>COUNT(P21:AA21)</x:f>
        <x:v>12</x:v>
      </x:c>
      <x:c r="AD21" s="4" t="n">
        <x:f>COUNTIF(D21:AA21,"&gt;0")</x:f>
        <x:v>24</x:v>
      </x:c>
      <x:c r="AE21" s="19" t="n">
        <x:f>IF(AB21=0,"",AVERAGE(D21:O21))</x:f>
        <x:v>52.2642625</x:v>
      </x:c>
      <x:c r="AF21" s="19" t="n">
        <x:f>IF(AC21=0,"",AVERAGE(P21:AA21))</x:f>
        <x:v>42.20990166666666</x:v>
      </x:c>
      <x:c r="AG21" s="19" t="n">
        <x:f>IF(OR(AB21&lt;'산출기준'!$B$19,AC21&lt;'산출기준'!$B$19,AE21=0),"",AF21/AE21)</x:f>
        <x:v>0.8076245535209965</x:v>
      </x:c>
      <x:c r="AH21" s="21" t="n">
        <x:f>IF(SUM(P21:AA21)=0,"",MAX(P21:AA21)/SUM(P21:AA21))</x:f>
        <x:v>0.136926718734755</x:v>
      </x:c>
      <x:c r="AI21" s="23" t="n">
        <x:f>IF(AG21="","",AD21/'산출기준'!$B$18*'산출기준'!$B$20+MIN(1,AG21)*'산출기준'!$B$21+(1-AH21)*'산출기준'!$B$22)</x:f>
        <x:v>91.49020223093478</x:v>
      </x:c>
      <x:c r="AJ21" s="4" t="str">
        <x:v>24개월 중 양수 지수 24개월; 전반/후반 자료 12/12개월. 최근12개월/이전12개월 관측월 평균비 0.81배, 최근 최댓달 비중 13.7%. 미래 1년 지속을 보장하지 않음.</x:v>
      </x:c>
      <x:c r="AK21" s="4" t="str">
        <x:v>https://developers.naver.com/docs/serviceapi/datalab/search/search.md</x:v>
      </x:c>
    </x:row>
    <x:row r="22" ht="25" customHeight="1">
      <x:c r="A22" s="4" t="str">
        <x:v>K0018</x:v>
      </x:c>
      <x:c r="B22" s="4" t="str">
        <x:v>경제·비즈니스</x:v>
      </x:c>
      <x:c r="C22" s="4" t="str">
        <x:v>세금계산기</x:v>
      </x:c>
      <x:c r="D22" s="17" t="n">
        <x:v>49.42782</x:v>
      </x:c>
      <x:c r="E22" s="17" t="n">
        <x:v>52.70938</x:v>
      </x:c>
      <x:c r="F22" s="17" t="n">
        <x:v>50.97904</x:v>
      </x:c>
      <x:c r="G22" s="17" t="n">
        <x:v>55.13516</x:v>
      </x:c>
      <x:c r="H22" s="17" t="n">
        <x:v>65.09812</x:v>
      </x:c>
      <x:c r="I22" s="17" t="n">
        <x:v>57.73121</x:v>
      </x:c>
      <x:c r="J22" s="17" t="n">
        <x:v>57.77433</x:v>
      </x:c>
      <x:c r="K22" s="17" t="n">
        <x:v>52.91724</x:v>
      </x:c>
      <x:c r="L22" s="17" t="n">
        <x:v>51.88788</x:v>
      </x:c>
      <x:c r="M22" s="17" t="n">
        <x:v>47.99601</x:v>
      </x:c>
      <x:c r="N22" s="17" t="n">
        <x:v>47.78484</x:v>
      </x:c>
      <x:c r="O22" s="17" t="n">
        <x:v>43.21631</x:v>
      </x:c>
      <x:c r="P22" s="17" t="n">
        <x:v>43.46177</x:v>
      </x:c>
      <x:c r="Q22" s="17" t="n">
        <x:v>37.03687</x:v>
      </x:c>
      <x:c r="R22" s="17" t="n">
        <x:v>36.8666</x:v>
      </x:c>
      <x:c r="S22" s="17" t="n">
        <x:v>41.79335</x:v>
      </x:c>
      <x:c r="T22" s="17" t="n">
        <x:v>52.41528</x:v>
      </x:c>
      <x:c r="U22" s="17" t="n">
        <x:v>39.89606</x:v>
      </x:c>
      <x:c r="V22" s="17" t="n">
        <x:v>38.59251</x:v>
      </x:c>
      <x:c r="W22" s="17" t="n">
        <x:v>34.88086</x:v>
      </x:c>
      <x:c r="X22" s="17" t="n">
        <x:v>34.89081</x:v>
      </x:c>
      <x:c r="Y22" s="17" t="n">
        <x:v>30.63519</x:v>
      </x:c>
      <x:c r="Z22" s="17" t="n">
        <x:v>29.34269</x:v>
      </x:c>
      <x:c r="AA22" s="17" t="n">
        <x:v>27.06948</x:v>
      </x:c>
      <x:c r="AB22" s="4" t="n">
        <x:f>COUNT(D22:O22)</x:f>
        <x:v>12</x:v>
      </x:c>
      <x:c r="AC22" s="4" t="n">
        <x:f>COUNT(P22:AA22)</x:f>
        <x:v>12</x:v>
      </x:c>
      <x:c r="AD22" s="4" t="n">
        <x:f>COUNTIF(D22:AA22,"&gt;0")</x:f>
        <x:v>24</x:v>
      </x:c>
      <x:c r="AE22" s="19" t="n">
        <x:f>IF(AB22=0,"",AVERAGE(D22:O22))</x:f>
        <x:v>52.721444999999996</x:v>
      </x:c>
      <x:c r="AF22" s="19" t="n">
        <x:f>IF(AC22=0,"",AVERAGE(P22:AA22))</x:f>
        <x:v>37.2401225</x:v>
      </x:c>
      <x:c r="AG22" s="19" t="n">
        <x:f>IF(OR(AB22&lt;'산출기준'!$B$19,AC22&lt;'산출기준'!$B$19,AE22=0),"",AF22/AE22)</x:f>
        <x:v>0.7063562559789475</x:v>
      </x:c>
      <x:c r="AH22" s="21" t="n">
        <x:f>IF(SUM(P22:AA22)=0,"",MAX(P22:AA22)/SUM(P22:AA22))</x:f>
        <x:v>0.11729123608548818</x:v>
      </x:c>
      <x:c r="AI22" s="23" t="n">
        <x:f>IF(AG22="","",AD22/'산출기준'!$B$18*'산출기준'!$B$20+MIN(1,AG22)*'산출기준'!$B$21+(1-AH22)*'산출기준'!$B$22)</x:f>
        <x:v>88.84486295765866</x:v>
      </x:c>
      <x:c r="AJ22" s="4" t="str">
        <x:v>24개월 중 양수 지수 24개월; 전반/후반 자료 12/12개월. 최근12개월/이전12개월 관측월 평균비 0.71배, 최근 최댓달 비중 11.7%. 미래 1년 지속을 보장하지 않음.</x:v>
      </x:c>
      <x:c r="AK22" s="4" t="str">
        <x:v>https://developers.naver.com/docs/serviceapi/datalab/search/search.md</x:v>
      </x:c>
    </x:row>
    <x:row r="23" ht="25" customHeight="1">
      <x:c r="A23" s="4" t="str">
        <x:v>K0019</x:v>
      </x:c>
      <x:c r="B23" s="4" t="str">
        <x:v>경제·비즈니스</x:v>
      </x:c>
      <x:c r="C23" s="4" t="str">
        <x:v>연차발생기준</x:v>
      </x:c>
      <x:c r="D23" s="17" t="n">
        <x:v>42.65465</x:v>
      </x:c>
      <x:c r="E23" s="17" t="n">
        <x:v>49.44109</x:v>
      </x:c>
      <x:c r="F23" s="17" t="n">
        <x:v>53.30311</x:v>
      </x:c>
      <x:c r="G23" s="17" t="n">
        <x:v>71.167</x:v>
      </x:c>
      <x:c r="H23" s="17" t="n">
        <x:v>81.15871</x:v>
      </x:c>
      <x:c r="I23" s="17" t="n">
        <x:v>53.89684</x:v>
      </x:c>
      <x:c r="J23" s="17" t="n">
        <x:v>47.11482</x:v>
      </x:c>
      <x:c r="K23" s="17" t="n">
        <x:v>43.98916</x:v>
      </x:c>
      <x:c r="L23" s="17" t="n">
        <x:v>34.48504</x:v>
      </x:c>
      <x:c r="M23" s="17" t="n">
        <x:v>39.59201</x:v>
      </x:c>
      <x:c r="N23" s="17" t="n">
        <x:v>45.73166</x:v>
      </x:c>
      <x:c r="O23" s="17" t="n">
        <x:v>40.99839</x:v>
      </x:c>
      <x:c r="P23" s="17" t="n">
        <x:v>38.23981</x:v>
      </x:c>
      <x:c r="Q23" s="17" t="n">
        <x:v>35.88589</x:v>
      </x:c>
      <x:c r="R23" s="17" t="n">
        <x:v>47.53164</x:v>
      </x:c>
      <x:c r="S23" s="17" t="n">
        <x:v>65.52269</x:v>
      </x:c>
      <x:c r="T23" s="17" t="n">
        <x:v>68.66382</x:v>
      </x:c>
      <x:c r="U23" s="17" t="n">
        <x:v>35.50334</x:v>
      </x:c>
      <x:c r="V23" s="17" t="n">
        <x:v>36.05063</x:v>
      </x:c>
      <x:c r="W23" s="17" t="n">
        <x:v>29.33827</x:v>
      </x:c>
      <x:c r="X23" s="17" t="n">
        <x:v>23.69506</x:v>
      </x:c>
      <x:c r="Y23" s="17" t="n">
        <x:v>27.67869</x:v>
      </x:c>
      <x:c r="Z23" s="17" t="n">
        <x:v>30.02708</x:v>
      </x:c>
      <x:c r="AA23" s="17" t="n">
        <x:v>25.83337</x:v>
      </x:c>
      <x:c r="AB23" s="4" t="n">
        <x:f>COUNT(D23:O23)</x:f>
        <x:v>12</x:v>
      </x:c>
      <x:c r="AC23" s="4" t="n">
        <x:f>COUNT(P23:AA23)</x:f>
        <x:v>12</x:v>
      </x:c>
      <x:c r="AD23" s="4" t="n">
        <x:f>COUNTIF(D23:AA23,"&gt;0")</x:f>
        <x:v>24</x:v>
      </x:c>
      <x:c r="AE23" s="19" t="n">
        <x:f>IF(AB23=0,"",AVERAGE(D23:O23))</x:f>
        <x:v>50.29437333333333</x:v>
      </x:c>
      <x:c r="AF23" s="19" t="n">
        <x:f>IF(AC23=0,"",AVERAGE(P23:AA23))</x:f>
        <x:v>38.664190833333336</x:v>
      </x:c>
      <x:c r="AG23" s="19" t="n">
        <x:f>IF(OR(AB23&lt;'산출기준'!$B$19,AC23&lt;'산출기준'!$B$19,AE23=0),"",AF23/AE23)</x:f>
        <x:v>0.7687577808571298</x:v>
      </x:c>
      <x:c r="AH23" s="21" t="n">
        <x:f>IF(SUM(P23:AA23)=0,"",MAX(P23:AA23)/SUM(P23:AA23))</x:f>
        <x:v>0.1479918466331109</x:v>
      </x:c>
      <x:c r="AI23" s="23" t="n">
        <x:f>IF(AG23="","",AD23/'산출기준'!$B$18*'산출기준'!$B$20+MIN(1,AG23)*'산출기준'!$B$21+(1-AH23)*'산출기준'!$B$22)</x:f>
        <x:v>90.10289649305167</x:v>
      </x:c>
      <x:c r="AJ23" s="4" t="str">
        <x:v>24개월 중 양수 지수 24개월; 전반/후반 자료 12/12개월. 최근12개월/이전12개월 관측월 평균비 0.77배, 최근 최댓달 비중 14.8%. 미래 1년 지속을 보장하지 않음.</x:v>
      </x:c>
      <x:c r="AK23" s="4" t="str">
        <x:v>https://developers.naver.com/docs/serviceapi/datalab/search/search.md</x:v>
      </x:c>
    </x:row>
    <x:row r="24" ht="25" customHeight="1">
      <x:c r="A24" s="4" t="str">
        <x:v>K0020</x:v>
      </x:c>
      <x:c r="B24" s="4" t="str">
        <x:v>경제·비즈니스</x:v>
      </x:c>
      <x:c r="C24" s="4" t="str">
        <x:v>퇴직금계산</x:v>
      </x:c>
      <x:c r="D24" s="17" t="n">
        <x:v>35.59069</x:v>
      </x:c>
      <x:c r="E24" s="17" t="n">
        <x:v>39.53452</x:v>
      </x:c>
      <x:c r="F24" s="17" t="n">
        <x:v>39.36204</x:v>
      </x:c>
      <x:c r="G24" s="17" t="n">
        <x:v>43.06816</x:v>
      </x:c>
      <x:c r="H24" s="17" t="n">
        <x:v>42.27431</x:v>
      </x:c>
      <x:c r="I24" s="17" t="n">
        <x:v>43.17541</x:v>
      </x:c>
      <x:c r="J24" s="17" t="n">
        <x:v>42.0576</x:v>
      </x:c>
      <x:c r="K24" s="17" t="n">
        <x:v>35.78749</x:v>
      </x:c>
      <x:c r="L24" s="17" t="n">
        <x:v>32.30913</x:v>
      </x:c>
      <x:c r="M24" s="17" t="n">
        <x:v>34.62656</x:v>
      </x:c>
      <x:c r="N24" s="17" t="n">
        <x:v>30.86627</x:v>
      </x:c>
      <x:c r="O24" s="17" t="n">
        <x:v>28.92144</x:v>
      </x:c>
      <x:c r="P24" s="17" t="n">
        <x:v>30.17635</x:v>
      </x:c>
      <x:c r="Q24" s="17" t="n">
        <x:v>30.30018</x:v>
      </x:c>
      <x:c r="R24" s="17" t="n">
        <x:v>31.46332</x:v>
      </x:c>
      <x:c r="S24" s="17" t="n">
        <x:v>40.94422</x:v>
      </x:c>
      <x:c r="T24" s="17" t="n">
        <x:v>40.29189</x:v>
      </x:c>
      <x:c r="U24" s="17" t="n">
        <x:v>29.25313</x:v>
      </x:c>
      <x:c r="V24" s="17" t="n">
        <x:v>32.50815</x:v>
      </x:c>
      <x:c r="W24" s="17" t="n">
        <x:v>29.36591</x:v>
      </x:c>
      <x:c r="X24" s="17" t="n">
        <x:v>25.28166</x:v>
      </x:c>
      <x:c r="Y24" s="17" t="n">
        <x:v>24.92564</x:v>
      </x:c>
      <x:c r="Z24" s="17" t="n">
        <x:v>25.32699</x:v>
      </x:c>
      <x:c r="AA24" s="17" t="n">
        <x:v>24.61385</x:v>
      </x:c>
      <x:c r="AB24" s="4" t="n">
        <x:f>COUNT(D24:O24)</x:f>
        <x:v>12</x:v>
      </x:c>
      <x:c r="AC24" s="4" t="n">
        <x:f>COUNT(P24:AA24)</x:f>
        <x:v>12</x:v>
      </x:c>
      <x:c r="AD24" s="4" t="n">
        <x:f>COUNTIF(D24:AA24,"&gt;0")</x:f>
        <x:v>24</x:v>
      </x:c>
      <x:c r="AE24" s="19" t="n">
        <x:f>IF(AB24=0,"",AVERAGE(D24:O24))</x:f>
        <x:v>37.297801666666665</x:v>
      </x:c>
      <x:c r="AF24" s="19" t="n">
        <x:f>IF(AC24=0,"",AVERAGE(P24:AA24))</x:f>
        <x:v>30.370940833333336</x:v>
      </x:c>
      <x:c r="AG24" s="19" t="n">
        <x:f>IF(OR(AB24&lt;'산출기준'!$B$19,AC24&lt;'산출기준'!$B$19,AE24=0),"",AF24/AE24)</x:f>
        <x:v>0.8142823296869016</x:v>
      </x:c>
      <x:c r="AH24" s="21" t="n">
        <x:f>IF(SUM(P24:AA24)=0,"",MAX(P24:AA24)/SUM(P24:AA24))</x:f>
        <x:v>0.1123448348886349</x:v>
      </x:c>
      <x:c r="AI24" s="23" t="n">
        <x:f>IF(AG24="","",AD24/'산출기준'!$B$18*'산출기준'!$B$20+MIN(1,AG24)*'산출기준'!$B$21+(1-AH24)*'산출기준'!$B$22)</x:f>
        <x:v>92.18157319283435</x:v>
      </x:c>
      <x:c r="AJ24" s="4" t="str">
        <x:v>24개월 중 양수 지수 24개월; 전반/후반 자료 12/12개월. 최근12개월/이전12개월 관측월 평균비 0.81배, 최근 최댓달 비중 11.2%. 미래 1년 지속을 보장하지 않음.</x:v>
      </x:c>
      <x:c r="AK24" s="4" t="str">
        <x:v>https://developers.naver.com/docs/serviceapi/datalab/search/search.md</x:v>
      </x:c>
    </x:row>
    <x:row r="25" ht="25" customHeight="1">
      <x:c r="A25" s="4" t="str">
        <x:v>K0021</x:v>
      </x:c>
      <x:c r="B25" s="4" t="str">
        <x:v>경제·비즈니스</x:v>
      </x:c>
      <x:c r="C25" s="4" t="str">
        <x:v>자녀증여한도</x:v>
      </x:c>
      <x:c r="D25" s="17" t="n">
        <x:v>13.26556</x:v>
      </x:c>
      <x:c r="E25" s="17" t="n">
        <x:v>16.40817</x:v>
      </x:c>
      <x:c r="F25" s="17" t="n">
        <x:v>16.77611</x:v>
      </x:c>
      <x:c r="G25" s="17" t="n">
        <x:v>17.79842</x:v>
      </x:c>
      <x:c r="H25" s="17" t="n">
        <x:v>21.4289</x:v>
      </x:c>
      <x:c r="I25" s="17" t="n">
        <x:v>20.80946</x:v>
      </x:c>
      <x:c r="J25" s="17" t="n">
        <x:v>16.39071</x:v>
      </x:c>
      <x:c r="K25" s="17" t="n">
        <x:v>13.26906</x:v>
      </x:c>
      <x:c r="L25" s="17" t="n">
        <x:v>15.8877</x:v>
      </x:c>
      <x:c r="M25" s="17" t="n">
        <x:v>15.86442</x:v>
      </x:c>
      <x:c r="N25" s="17" t="n">
        <x:v>17.04508</x:v>
      </x:c>
      <x:c r="O25" s="17" t="n">
        <x:v>16.84597</x:v>
      </x:c>
      <x:c r="P25" s="17" t="n">
        <x:v>16.49783</x:v>
      </x:c>
      <x:c r="Q25" s="17" t="n">
        <x:v>20.27502</x:v>
      </x:c>
      <x:c r="R25" s="17" t="n">
        <x:v>16.7796</x:v>
      </x:c>
      <x:c r="S25" s="17" t="n">
        <x:v>17.50733</x:v>
      </x:c>
      <x:c r="T25" s="17" t="n">
        <x:v>23.34194</x:v>
      </x:c>
      <x:c r="U25" s="17" t="n">
        <x:v>26.70695</x:v>
      </x:c>
      <x:c r="V25" s="17" t="n">
        <x:v>27.59186</x:v>
      </x:c>
      <x:c r="W25" s="17" t="n">
        <x:v>30.29318</x:v>
      </x:c>
      <x:c r="X25" s="17" t="n">
        <x:v>40.09128</x:v>
      </x:c>
      <x:c r="Y25" s="17" t="n">
        <x:v>32.09328</x:v>
      </x:c>
      <x:c r="Z25" s="17" t="n">
        <x:v>25.43663</x:v>
      </x:c>
      <x:c r="AA25" s="17" t="n">
        <x:v>25.52163</x:v>
      </x:c>
      <x:c r="AB25" s="4" t="n">
        <x:f>COUNT(D25:O25)</x:f>
        <x:v>12</x:v>
      </x:c>
      <x:c r="AC25" s="4" t="n">
        <x:f>COUNT(P25:AA25)</x:f>
        <x:v>12</x:v>
      </x:c>
      <x:c r="AD25" s="4" t="n">
        <x:f>COUNTIF(D25:AA25,"&gt;0")</x:f>
        <x:v>24</x:v>
      </x:c>
      <x:c r="AE25" s="19" t="n">
        <x:f>IF(AB25=0,"",AVERAGE(D25:O25))</x:f>
        <x:v>16.815796666666664</x:v>
      </x:c>
      <x:c r="AF25" s="19" t="n">
        <x:f>IF(AC25=0,"",AVERAGE(P25:AA25))</x:f>
        <x:v>25.178044166666666</x:v>
      </x:c>
      <x:c r="AG25" s="19" t="n">
        <x:f>IF(OR(AB25&lt;'산출기준'!$B$19,AC25&lt;'산출기준'!$B$19,AE25=0),"",AF25/AE25)</x:f>
        <x:v>1.497285241119511</x:v>
      </x:c>
      <x:c r="AH25" s="21" t="n">
        <x:f>IF(SUM(P25:AA25)=0,"",MAX(P25:AA25)/SUM(P25:AA25))</x:f>
        <x:v>0.13269259430496536</x:v>
      </x:c>
      <x:c r="AI25" s="23" t="n">
        <x:f>IF(AG25="","",AD25/'산출기준'!$B$18*'산출기준'!$B$20+MIN(1,AG25)*'산출기준'!$B$21+(1-AH25)*'산출기준'!$B$22)</x:f>
        <x:v>97.3461481139007</x:v>
      </x:c>
      <x:c r="AJ25" s="4" t="str">
        <x:v>24개월 중 양수 지수 24개월; 전반/후반 자료 12/12개월. 최근12개월/이전12개월 관측월 평균비 1.50배, 최근 최댓달 비중 13.3%. 미래 1년 지속을 보장하지 않음.</x:v>
      </x:c>
      <x:c r="AK25" s="4" t="str">
        <x:v>https://developers.naver.com/docs/serviceapi/datalab/search/search.md</x:v>
      </x:c>
    </x:row>
    <x:row r="26" ht="25" customHeight="1">
      <x:c r="A26" s="4" t="str">
        <x:v>K0022</x:v>
      </x:c>
      <x:c r="B26" s="4" t="str">
        <x:v>경제·비즈니스</x:v>
      </x:c>
      <x:c r="C26" s="4" t="str">
        <x:v>증여세계산기</x:v>
      </x:c>
      <x:c r="D26" s="17" t="n">
        <x:v>31.31898</x:v>
      </x:c>
      <x:c r="E26" s="17" t="n">
        <x:v>41.37091</x:v>
      </x:c>
      <x:c r="F26" s="17" t="n">
        <x:v>36.61101</x:v>
      </x:c>
      <x:c r="G26" s="17" t="n">
        <x:v>35.70863</x:v>
      </x:c>
      <x:c r="H26" s="17" t="n">
        <x:v>35.37329</x:v>
      </x:c>
      <x:c r="I26" s="17" t="n">
        <x:v>35.47342</x:v>
      </x:c>
      <x:c r="J26" s="17" t="n">
        <x:v>32.58697</x:v>
      </x:c>
      <x:c r="K26" s="17" t="n">
        <x:v>27.07139</x:v>
      </x:c>
      <x:c r="L26" s="17" t="n">
        <x:v>29.49326</x:v>
      </x:c>
      <x:c r="M26" s="17" t="n">
        <x:v>35.26966</x:v>
      </x:c>
      <x:c r="N26" s="17" t="n">
        <x:v>33.94578</x:v>
      </x:c>
      <x:c r="O26" s="17" t="n">
        <x:v>32.35526</x:v>
      </x:c>
      <x:c r="P26" s="17" t="n">
        <x:v>29.49676</x:v>
      </x:c>
      <x:c r="Q26" s="17" t="n">
        <x:v>35.59568</x:v>
      </x:c>
      <x:c r="R26" s="17" t="n">
        <x:v>30.50393</x:v>
      </x:c>
      <x:c r="S26" s="17" t="n">
        <x:v>28.46863</x:v>
      </x:c>
      <x:c r="T26" s="17" t="n">
        <x:v>35.73424</x:v>
      </x:c>
      <x:c r="U26" s="17" t="n">
        <x:v>35.69931</x:v>
      </x:c>
      <x:c r="V26" s="17" t="n">
        <x:v>27.29495</x:v>
      </x:c>
      <x:c r="W26" s="17" t="n">
        <x:v>24.41665</x:v>
      </x:c>
      <x:c r="X26" s="17" t="n">
        <x:v>22.16827</x:v>
      </x:c>
      <x:c r="Y26" s="17" t="n">
        <x:v>19.55311</x:v>
      </x:c>
      <x:c r="Z26" s="17" t="n">
        <x:v>19.88263</x:v>
      </x:c>
      <x:c r="AA26" s="17" t="n">
        <x:v>21.64314</x:v>
      </x:c>
      <x:c r="AB26" s="4" t="n">
        <x:f>COUNT(D26:O26)</x:f>
        <x:v>12</x:v>
      </x:c>
      <x:c r="AC26" s="4" t="n">
        <x:f>COUNT(P26:AA26)</x:f>
        <x:v>12</x:v>
      </x:c>
      <x:c r="AD26" s="4" t="n">
        <x:f>COUNTIF(D26:AA26,"&gt;0")</x:f>
        <x:v>24</x:v>
      </x:c>
      <x:c r="AE26" s="19" t="n">
        <x:f>IF(AB26=0,"",AVERAGE(D26:O26))</x:f>
        <x:v>33.88154666666667</x:v>
      </x:c>
      <x:c r="AF26" s="19" t="n">
        <x:f>IF(AC26=0,"",AVERAGE(P26:AA26))</x:f>
        <x:v>27.538108333333337</x:v>
      </x:c>
      <x:c r="AG26" s="19" t="n">
        <x:f>IF(OR(AB26&lt;'산출기준'!$B$19,AC26&lt;'산출기준'!$B$19,AE26=0),"",AF26/AE26)</x:f>
        <x:v>0.8127760106189563</x:v>
      </x:c>
      <x:c r="AH26" s="21" t="n">
        <x:f>IF(SUM(P26:AA26)=0,"",MAX(P26:AA26)/SUM(P26:AA26))</x:f>
        <x:v>0.10813572585626038</x:v>
      </x:c>
      <x:c r="AI26" s="23" t="n">
        <x:f>IF(AG26="","",AD26/'산출기준'!$B$18*'산출기준'!$B$20+MIN(1,AG26)*'산출기준'!$B$21+(1-AH26)*'산출기준'!$B$22)</x:f>
        <x:v>92.22056580144348</x:v>
      </x:c>
      <x:c r="AJ26" s="4" t="str">
        <x:v>24개월 중 양수 지수 24개월; 전반/후반 자료 12/12개월. 최근12개월/이전12개월 관측월 평균비 0.81배, 최근 최댓달 비중 10.8%. 미래 1년 지속을 보장하지 않음.</x:v>
      </x:c>
      <x:c r="AK26" s="4" t="str">
        <x:v>https://developers.naver.com/docs/serviceapi/datalab/search/search.md</x:v>
      </x:c>
    </x:row>
    <x:row r="27" ht="25" customHeight="1">
      <x:c r="A27" s="4" t="str">
        <x:v>K0023</x:v>
      </x:c>
      <x:c r="B27" s="4" t="str">
        <x:v>경제·비즈니스</x:v>
      </x:c>
      <x:c r="C27" s="4" t="str">
        <x:v>1가구2주택세금</x:v>
      </x:c>
      <x:c r="D27" s="17" t="n">
        <x:v>6.5798</x:v>
      </x:c>
      <x:c r="E27" s="17" t="n">
        <x:v>6.73815</x:v>
      </x:c>
      <x:c r="F27" s="17" t="n">
        <x:v>10.16021</x:v>
      </x:c>
      <x:c r="G27" s="17" t="n">
        <x:v>14.36123</x:v>
      </x:c>
      <x:c r="H27" s="17" t="n">
        <x:v>18.30958</x:v>
      </x:c>
      <x:c r="I27" s="17" t="n">
        <x:v>21.31945</x:v>
      </x:c>
      <x:c r="J27" s="17" t="n">
        <x:v>21.41958</x:v>
      </x:c>
      <x:c r="K27" s="17" t="n">
        <x:v>18.20595</x:v>
      </x:c>
      <x:c r="L27" s="17" t="n">
        <x:v>18.48423</x:v>
      </x:c>
      <x:c r="M27" s="17" t="n">
        <x:v>20.37515</x:v>
      </x:c>
      <x:c r="N27" s="17" t="n">
        <x:v>18.58204</x:v>
      </x:c>
      <x:c r="O27" s="17" t="n">
        <x:v>17.44096</x:v>
      </x:c>
      <x:c r="P27" s="17" t="n">
        <x:v>17.81705</x:v>
      </x:c>
      <x:c r="Q27" s="17" t="n">
        <x:v>18.82655</x:v>
      </x:c>
      <x:c r="R27" s="17" t="n">
        <x:v>14.80718</x:v>
      </x:c>
      <x:c r="S27" s="17" t="n">
        <x:v>14.77457</x:v>
      </x:c>
      <x:c r="T27" s="17" t="n">
        <x:v>23.99981</x:v>
      </x:c>
      <x:c r="U27" s="17" t="n">
        <x:v>36.89045</x:v>
      </x:c>
      <x:c r="V27" s="17" t="n">
        <x:v>25.24218</x:v>
      </x:c>
      <x:c r="W27" s="17" t="n">
        <x:v>19.71962</x:v>
      </x:c>
      <x:c r="X27" s="17" t="n">
        <x:v>18.95347</x:v>
      </x:c>
      <x:c r="Y27" s="17" t="n">
        <x:v>13.30282</x:v>
      </x:c>
      <x:c r="Z27" s="17" t="n">
        <x:v>15.53607</x:v>
      </x:c>
      <x:c r="AA27" s="17" t="n">
        <x:v>21.57794</x:v>
      </x:c>
      <x:c r="AB27" s="4" t="n">
        <x:f>COUNT(D27:O27)</x:f>
        <x:v>12</x:v>
      </x:c>
      <x:c r="AC27" s="4" t="n">
        <x:f>COUNT(P27:AA27)</x:f>
        <x:v>12</x:v>
      </x:c>
      <x:c r="AD27" s="4" t="n">
        <x:f>COUNTIF(D27:AA27,"&gt;0")</x:f>
        <x:v>24</x:v>
      </x:c>
      <x:c r="AE27" s="19" t="n">
        <x:f>IF(AB27=0,"",AVERAGE(D27:O27))</x:f>
        <x:v>15.9980275</x:v>
      </x:c>
      <x:c r="AF27" s="19" t="n">
        <x:f>IF(AC27=0,"",AVERAGE(P27:AA27))</x:f>
        <x:v>20.1206425</x:v>
      </x:c>
      <x:c r="AG27" s="19" t="n">
        <x:f>IF(OR(AB27&lt;'산출기준'!$B$19,AC27&lt;'산출기준'!$B$19,AE27=0),"",AF27/AE27)</x:f>
        <x:v>1.2576952064871747</x:v>
      </x:c>
      <x:c r="AH27" s="21" t="n">
        <x:f>IF(SUM(P27:AA27)=0,"",MAX(P27:AA27)/SUM(P27:AA27))</x:f>
        <x:v>0.15278856858903322</x:v>
      </x:c>
      <x:c r="AI27" s="23" t="n">
        <x:f>IF(AG27="","",AD27/'산출기준'!$B$18*'산출기준'!$B$20+MIN(1,AG27)*'산출기준'!$B$21+(1-AH27)*'산출기준'!$B$22)</x:f>
        <x:v>96.94422862821934</x:v>
      </x:c>
      <x:c r="AJ27" s="4" t="str">
        <x:v>24개월 중 양수 지수 24개월; 전반/후반 자료 12/12개월. 최근12개월/이전12개월 관측월 평균비 1.26배, 최근 최댓달 비중 15.3%. 미래 1년 지속을 보장하지 않음.</x:v>
      </x:c>
      <x:c r="AK27" s="4" t="str">
        <x:v>https://developers.naver.com/docs/serviceapi/datalab/search/search.md</x:v>
      </x:c>
    </x:row>
    <x:row r="28" ht="25" customHeight="1">
      <x:c r="A28" s="4" t="str">
        <x:v>K0024</x:v>
      </x:c>
      <x:c r="B28" s="4" t="str">
        <x:v>경제·비즈니스</x:v>
      </x:c>
      <x:c r="C28" s="4" t="str">
        <x:v>연차수당계산기</x:v>
      </x:c>
      <x:c r="D28" s="17" t="n">
        <x:v>35.05658</x:v>
      </x:c>
      <x:c r="E28" s="17" t="n">
        <x:v>37.22695</x:v>
      </x:c>
      <x:c r="F28" s="17" t="n">
        <x:v>39.70238</x:v>
      </x:c>
      <x:c r="G28" s="17" t="n">
        <x:v>58.11559</x:v>
      </x:c>
      <x:c r="H28" s="17" t="n">
        <x:v>67.28727</x:v>
      </x:c>
      <x:c r="I28" s="17" t="n">
        <x:v>49.01844</x:v>
      </x:c>
      <x:c r="J28" s="17" t="n">
        <x:v>41.81454</x:v>
      </x:c>
      <x:c r="K28" s="17" t="n">
        <x:v>38.37618</x:v>
      </x:c>
      <x:c r="L28" s="17" t="n">
        <x:v>32.34828</x:v>
      </x:c>
      <x:c r="M28" s="17" t="n">
        <x:v>32.7104</x:v>
      </x:c>
      <x:c r="N28" s="17" t="n">
        <x:v>34.96111</x:v>
      </x:c>
      <x:c r="O28" s="17" t="n">
        <x:v>32.63005</x:v>
      </x:c>
      <x:c r="P28" s="17" t="n">
        <x:v>32.9584</x:v>
      </x:c>
      <x:c r="Q28" s="17" t="n">
        <x:v>30.63434</x:v>
      </x:c>
      <x:c r="R28" s="17" t="n">
        <x:v>37.5553</x:v>
      </x:c>
      <x:c r="S28" s="17" t="n">
        <x:v>52.56392</x:v>
      </x:c>
      <x:c r="T28" s="17" t="n">
        <x:v>55.31414</x:v>
      </x:c>
      <x:c r="U28" s="17" t="n">
        <x:v>31.19556</x:v>
      </x:c>
      <x:c r="V28" s="17" t="n">
        <x:v>28.53732</x:v>
      </x:c>
      <x:c r="W28" s="17" t="n">
        <x:v>24.81486</x:v>
      </x:c>
      <x:c r="X28" s="17" t="n">
        <x:v>18.54478</x:v>
      </x:c>
      <x:c r="Y28" s="17" t="n">
        <x:v>21.28335</x:v>
      </x:c>
      <x:c r="Z28" s="17" t="n">
        <x:v>21.15644</x:v>
      </x:c>
      <x:c r="AA28" s="17" t="n">
        <x:v>18.6321</x:v>
      </x:c>
      <x:c r="AB28" s="4" t="n">
        <x:f>COUNT(D28:O28)</x:f>
        <x:v>12</x:v>
      </x:c>
      <x:c r="AC28" s="4" t="n">
        <x:f>COUNT(P28:AA28)</x:f>
        <x:v>12</x:v>
      </x:c>
      <x:c r="AD28" s="4" t="n">
        <x:f>COUNTIF(D28:AA28,"&gt;0")</x:f>
        <x:v>24</x:v>
      </x:c>
      <x:c r="AE28" s="19" t="n">
        <x:f>IF(AB28=0,"",AVERAGE(D28:O28))</x:f>
        <x:v>41.60398083333333</x:v>
      </x:c>
      <x:c r="AF28" s="19" t="n">
        <x:f>IF(AC28=0,"",AVERAGE(P28:AA28))</x:f>
        <x:v>31.099209166666665</x:v>
      </x:c>
      <x:c r="AG28" s="19" t="n">
        <x:f>IF(OR(AB28&lt;'산출기준'!$B$19,AC28&lt;'산출기준'!$B$19,AE28=0),"",AF28/AE28)</x:f>
        <x:v>0.747505612293471</x:v>
      </x:c>
      <x:c r="AH28" s="21" t="n">
        <x:f>IF(SUM(P28:AA28)=0,"",MAX(P28:AA28)/SUM(P28:AA28))</x:f>
        <x:v>0.1482195782524052</x:v>
      </x:c>
      <x:c r="AI28" s="23" t="n">
        <x:f>IF(AG28="","",AD28/'산출기준'!$B$18*'산출기준'!$B$20+MIN(1,AG28)*'산출기준'!$B$21+(1-AH28)*'산출기준'!$B$22)</x:f>
        <x:v>89.46077680375602</x:v>
      </x:c>
      <x:c r="AJ28" s="4" t="str">
        <x:v>24개월 중 양수 지수 24개월; 전반/후반 자료 12/12개월. 최근12개월/이전12개월 관측월 평균비 0.75배, 최근 최댓달 비중 14.8%. 미래 1년 지속을 보장하지 않음.</x:v>
      </x:c>
      <x:c r="AK28" s="4" t="str">
        <x:v>https://developers.naver.com/docs/serviceapi/datalab/search/search.md</x:v>
      </x:c>
    </x:row>
    <x:row r="29" ht="25" customHeight="1">
      <x:c r="A29" s="4" t="str">
        <x:v>K0025</x:v>
      </x:c>
      <x:c r="B29" s="4" t="str">
        <x:v>경제·비즈니스</x:v>
      </x:c>
      <x:c r="C29" s="4" t="str">
        <x:v>증여세면제한도</x:v>
      </x:c>
      <x:c r="D29" s="17" t="n">
        <x:v>72.1019</x:v>
      </x:c>
      <x:c r="E29" s="17" t="n">
        <x:v>6.69274</x:v>
      </x:c>
      <x:c r="F29" s="17" t="n">
        <x:v>11.0591</x:v>
      </x:c>
      <x:c r="G29" s="17" t="n">
        <x:v>22.64799</x:v>
      </x:c>
      <x:c r="H29" s="17" t="n">
        <x:v>32.5043</x:v>
      </x:c>
      <x:c r="I29" s="17" t="n">
        <x:v>45.9061</x:v>
      </x:c>
      <x:c r="J29" s="17" t="n">
        <x:v>51.3099</x:v>
      </x:c>
      <x:c r="K29" s="17" t="n">
        <x:v>54.53169</x:v>
      </x:c>
      <x:c r="L29" s="17" t="n">
        <x:v>80.97899</x:v>
      </x:c>
      <x:c r="M29" s="17" t="n">
        <x:v>89.33677</x:v>
      </x:c>
      <x:c r="N29" s="17" t="n">
        <x:v>100</x:v>
      </x:c>
      <x:c r="O29" s="17" t="n">
        <x:v>81.13385</x:v>
      </x:c>
      <x:c r="P29" s="17" t="n">
        <x:v>79.85887</x:v>
      </x:c>
      <x:c r="Q29" s="17" t="n">
        <x:v>89.03521</x:v>
      </x:c>
      <x:c r="R29" s="17" t="n">
        <x:v>74.01727</x:v>
      </x:c>
      <x:c r="S29" s="17" t="n">
        <x:v>73.61441</x:v>
      </x:c>
      <x:c r="T29" s="17" t="n">
        <x:v>82.87806</x:v>
      </x:c>
      <x:c r="U29" s="17" t="n">
        <x:v>75.83601</x:v>
      </x:c>
      <x:c r="V29" s="17" t="n">
        <x:v>48.58297</x:v>
      </x:c>
      <x:c r="W29" s="17" t="n">
        <x:v>31.54021</x:v>
      </x:c>
      <x:c r="X29" s="17" t="n">
        <x:v>25.80923</x:v>
      </x:c>
      <x:c r="Y29" s="17" t="n">
        <x:v>21.15527</x:v>
      </x:c>
      <x:c r="Z29" s="17" t="n">
        <x:v>19.13627</x:v>
      </x:c>
      <x:c r="AA29" s="17" t="n">
        <x:v>19.92687</x:v>
      </x:c>
      <x:c r="AB29" s="4" t="n">
        <x:f>COUNT(D29:O29)</x:f>
        <x:v>12</x:v>
      </x:c>
      <x:c r="AC29" s="4" t="n">
        <x:f>COUNT(P29:AA29)</x:f>
        <x:v>12</x:v>
      </x:c>
      <x:c r="AD29" s="4" t="n">
        <x:f>COUNTIF(D29:AA29,"&gt;0")</x:f>
        <x:v>24</x:v>
      </x:c>
      <x:c r="AE29" s="19" t="n">
        <x:f>IF(AB29=0,"",AVERAGE(D29:O29))</x:f>
        <x:v>54.01694416666667</x:v>
      </x:c>
      <x:c r="AF29" s="19" t="n">
        <x:f>IF(AC29=0,"",AVERAGE(P29:AA29))</x:f>
        <x:v>53.44922083333333</x:v>
      </x:c>
      <x:c r="AG29" s="19" t="n">
        <x:f>IF(OR(AB29&lt;'산출기준'!$B$19,AC29&lt;'산출기준'!$B$19,AE29=0),"",AF29/AE29)</x:f>
        <x:v>0.989489902805652</x:v>
      </x:c>
      <x:c r="AH29" s="21" t="n">
        <x:f>IF(SUM(P29:AA29)=0,"",MAX(P29:AA29)/SUM(P29:AA29))</x:f>
        <x:v>0.13881588389228938</x:v>
      </x:c>
      <x:c r="AI29" s="23" t="n">
        <x:f>IF(AG29="","",AD29/'산출기준'!$B$18*'산출기준'!$B$20+MIN(1,AG29)*'산출기준'!$B$21+(1-AH29)*'산출기준'!$B$22)</x:f>
        <x:v>96.90837940632377</x:v>
      </x:c>
      <x:c r="AJ29" s="4" t="str">
        <x:v>24개월 중 양수 지수 24개월; 전반/후반 자료 12/12개월. 최근12개월/이전12개월 관측월 평균비 0.99배, 최근 최댓달 비중 13.9%. 미래 1년 지속을 보장하지 않음.</x:v>
      </x:c>
      <x:c r="AK29" s="4" t="str">
        <x:v>https://developers.naver.com/docs/serviceapi/datalab/search/search.md</x:v>
      </x:c>
    </x:row>
    <x:row r="30" ht="25" customHeight="1">
      <x:c r="A30" s="4" t="str">
        <x:v>K0026</x:v>
      </x:c>
      <x:c r="B30" s="4" t="str">
        <x:v>경제·비즈니스</x:v>
      </x:c>
      <x:c r="C30" s="4" t="str">
        <x:v>세금계산서발행</x:v>
      </x:c>
      <x:c r="D30" s="17" t="n">
        <x:v>23.37364</x:v>
      </x:c>
      <x:c r="E30" s="17" t="n">
        <x:v>27.14326</x:v>
      </x:c>
      <x:c r="F30" s="17" t="n">
        <x:v>27.44779</x:v>
      </x:c>
      <x:c r="G30" s="17" t="n">
        <x:v>33.84284</x:v>
      </x:c>
      <x:c r="H30" s="17" t="n">
        <x:v>32.37244</x:v>
      </x:c>
      <x:c r="I30" s="17" t="n">
        <x:v>25.00763</x:v>
      </x:c>
      <x:c r="J30" s="17" t="n">
        <x:v>26.48986</x:v>
      </x:c>
      <x:c r="K30" s="17" t="n">
        <x:v>26.71554</x:v>
      </x:c>
      <x:c r="L30" s="17" t="n">
        <x:v>26.94813</x:v>
      </x:c>
      <x:c r="M30" s="17" t="n">
        <x:v>24.25962</x:v>
      </x:c>
      <x:c r="N30" s="17" t="n">
        <x:v>28.99309</x:v>
      </x:c>
      <x:c r="O30" s="17" t="n">
        <x:v>22.57044</x:v>
      </x:c>
      <x:c r="P30" s="17" t="n">
        <x:v>27.41822</x:v>
      </x:c>
      <x:c r="Q30" s="17" t="n">
        <x:v>32.55575</x:v>
      </x:c>
      <x:c r="R30" s="17" t="n">
        <x:v>24.25075</x:v>
      </x:c>
      <x:c r="S30" s="17" t="n">
        <x:v>25.29836</x:v>
      </x:c>
      <x:c r="T30" s="17" t="n">
        <x:v>24.90021</x:v>
      </x:c>
      <x:c r="U30" s="17" t="n">
        <x:v>15.36232</x:v>
      </x:c>
      <x:c r="V30" s="17" t="n">
        <x:v>18.20063</x:v>
      </x:c>
      <x:c r="W30" s="17" t="n">
        <x:v>18.37605</x:v>
      </x:c>
      <x:c r="X30" s="17" t="n">
        <x:v>17.96312</x:v>
      </x:c>
      <x:c r="Y30" s="17" t="n">
        <x:v>17.69013</x:v>
      </x:c>
      <x:c r="Z30" s="17" t="n">
        <x:v>20.12634</x:v>
      </x:c>
      <x:c r="AA30" s="17" t="n">
        <x:v>15.02133</x:v>
      </x:c>
      <x:c r="AB30" s="4" t="n">
        <x:f>COUNT(D30:O30)</x:f>
        <x:v>12</x:v>
      </x:c>
      <x:c r="AC30" s="4" t="n">
        <x:f>COUNT(P30:AA30)</x:f>
        <x:v>12</x:v>
      </x:c>
      <x:c r="AD30" s="4" t="n">
        <x:f>COUNTIF(D30:AA30,"&gt;0")</x:f>
        <x:v>24</x:v>
      </x:c>
      <x:c r="AE30" s="19" t="n">
        <x:f>IF(AB30=0,"",AVERAGE(D30:O30))</x:f>
        <x:v>27.097023333333336</x:v>
      </x:c>
      <x:c r="AF30" s="19" t="n">
        <x:f>IF(AC30=0,"",AVERAGE(P30:AA30))</x:f>
        <x:v>21.4302675</x:v>
      </x:c>
      <x:c r="AG30" s="19" t="n">
        <x:f>IF(OR(AB30&lt;'산출기준'!$B$19,AC30&lt;'산출기준'!$B$19,AE30=0),"",AF30/AE30)</x:f>
        <x:v>0.7908716480174267</x:v>
      </x:c>
      <x:c r="AH30" s="21" t="n">
        <x:f>IF(SUM(P30:AA30)=0,"",MAX(P30:AA30)/SUM(P30:AA30))</x:f>
        <x:v>0.12659567439681596</x:v>
      </x:c>
      <x:c r="AI30" s="23" t="n">
        <x:f>IF(AG30="","",AD30/'산출기준'!$B$18*'산출기준'!$B$20+MIN(1,AG30)*'산출기준'!$B$21+(1-AH30)*'산출기준'!$B$22)</x:f>
        <x:v>91.19423595258648</x:v>
      </x:c>
      <x:c r="AJ30" s="4" t="str">
        <x:v>24개월 중 양수 지수 24개월; 전반/후반 자료 12/12개월. 최근12개월/이전12개월 관측월 평균비 0.79배, 최근 최댓달 비중 12.7%. 미래 1년 지속을 보장하지 않음.</x:v>
      </x:c>
      <x:c r="AK30" s="4" t="str">
        <x:v>https://developers.naver.com/docs/serviceapi/datalab/search/search.md</x:v>
      </x:c>
    </x:row>
    <x:row r="31" ht="25" customHeight="1">
      <x:c r="A31" s="4" t="str">
        <x:v>K0027</x:v>
      </x:c>
      <x:c r="B31" s="4" t="str">
        <x:v>경제·비즈니스</x:v>
      </x:c>
      <x:c r="C31" s="4" t="str">
        <x:v>신용점수조회</x:v>
      </x:c>
      <x:c r="D31" s="17" t="n">
        <x:v>16.23254</x:v>
      </x:c>
      <x:c r="E31" s="17" t="n">
        <x:v>17.13035</x:v>
      </x:c>
      <x:c r="F31" s="17" t="n">
        <x:v>14.55616</x:v>
      </x:c>
      <x:c r="G31" s="17" t="n">
        <x:v>14.8666</x:v>
      </x:c>
      <x:c r="H31" s="17" t="n">
        <x:v>17.75419</x:v>
      </x:c>
      <x:c r="I31" s="17" t="n">
        <x:v>17.82219</x:v>
      </x:c>
      <x:c r="J31" s="17" t="n">
        <x:v>18.09222</x:v>
      </x:c>
      <x:c r="K31" s="17" t="n">
        <x:v>17.05052</x:v>
      </x:c>
      <x:c r="L31" s="17" t="n">
        <x:v>16.38628</x:v>
      </x:c>
      <x:c r="M31" s="17" t="n">
        <x:v>17.23974</x:v>
      </x:c>
      <x:c r="N31" s="17" t="n">
        <x:v>19.24035</x:v>
      </x:c>
      <x:c r="O31" s="17" t="n">
        <x:v>17.11064</x:v>
      </x:c>
      <x:c r="P31" s="17" t="n">
        <x:v>17.94144</x:v>
      </x:c>
      <x:c r="Q31" s="17" t="n">
        <x:v>18.22527</x:v>
      </x:c>
      <x:c r="R31" s="17" t="n">
        <x:v>18.15529</x:v>
      </x:c>
      <x:c r="S31" s="17" t="n">
        <x:v>21.7012</x:v>
      </x:c>
      <x:c r="T31" s="17" t="n">
        <x:v>23.30465</x:v>
      </x:c>
      <x:c r="U31" s="17" t="n">
        <x:v>18.33564</x:v>
      </x:c>
      <x:c r="V31" s="17" t="n">
        <x:v>20.76102</x:v>
      </x:c>
      <x:c r="W31" s="17" t="n">
        <x:v>23.07502</x:v>
      </x:c>
      <x:c r="X31" s="17" t="n">
        <x:v>17.0387</x:v>
      </x:c>
      <x:c r="Y31" s="17" t="n">
        <x:v>17.4132</x:v>
      </x:c>
      <x:c r="Z31" s="17" t="n">
        <x:v>17.18258</x:v>
      </x:c>
      <x:c r="AA31" s="17" t="n">
        <x:v>15.79102</x:v>
      </x:c>
      <x:c r="AB31" s="4" t="n">
        <x:f>COUNT(D31:O31)</x:f>
        <x:v>12</x:v>
      </x:c>
      <x:c r="AC31" s="4" t="n">
        <x:f>COUNT(P31:AA31)</x:f>
        <x:v>12</x:v>
      </x:c>
      <x:c r="AD31" s="4" t="n">
        <x:f>COUNTIF(D31:AA31,"&gt;0")</x:f>
        <x:v>24</x:v>
      </x:c>
      <x:c r="AE31" s="19" t="n">
        <x:f>IF(AB31=0,"",AVERAGE(D31:O31))</x:f>
        <x:v>16.956815000000002</x:v>
      </x:c>
      <x:c r="AF31" s="19" t="n">
        <x:f>IF(AC31=0,"",AVERAGE(P31:AA31))</x:f>
        <x:v>19.07708583333333</x:v>
      </x:c>
      <x:c r="AG31" s="19" t="n">
        <x:f>IF(OR(AB31&lt;'산출기준'!$B$19,AC31&lt;'산출기준'!$B$19,AE31=0),"",AF31/AE31)</x:f>
        <x:v>1.1250394507065937</x:v>
      </x:c>
      <x:c r="AH31" s="21" t="n">
        <x:f>IF(SUM(P31:AA31)=0,"",MAX(P31:AA31)/SUM(P31:AA31))</x:f>
        <x:v>0.10180035795998367</x:v>
      </x:c>
      <x:c r="AI31" s="23" t="n">
        <x:f>IF(AG31="","",AD31/'산출기준'!$B$18*'산출기준'!$B$20+MIN(1,AG31)*'산출기준'!$B$21+(1-AH31)*'산출기준'!$B$22)</x:f>
        <x:v>97.96399284080033</x:v>
      </x:c>
      <x:c r="AJ31" s="4" t="str">
        <x:v>24개월 중 양수 지수 24개월; 전반/후반 자료 12/12개월. 최근12개월/이전12개월 관측월 평균비 1.13배, 최근 최댓달 비중 10.2%. 미래 1년 지속을 보장하지 않음.</x:v>
      </x:c>
      <x:c r="AK31" s="4" t="str">
        <x:v>https://developers.naver.com/docs/serviceapi/datalab/search/search.md</x:v>
      </x:c>
    </x:row>
    <x:row r="32" ht="25" customHeight="1">
      <x:c r="A32" s="4" t="str">
        <x:v>K0028</x:v>
      </x:c>
      <x:c r="B32" s="4" t="str">
        <x:v>경제·비즈니스</x:v>
      </x:c>
      <x:c r="C32" s="4" t="str">
        <x:v>소득세계산기</x:v>
      </x:c>
      <x:c r="D32" s="17" t="n">
        <x:v>23.91075</x:v>
      </x:c>
      <x:c r="E32" s="17" t="n">
        <x:v>23.90582</x:v>
      </x:c>
      <x:c r="F32" s="17" t="n">
        <x:v>24.37985</x:v>
      </x:c>
      <x:c r="G32" s="17" t="n">
        <x:v>30.10968</x:v>
      </x:c>
      <x:c r="H32" s="17" t="n">
        <x:v>47.79095</x:v>
      </x:c>
      <x:c r="I32" s="17" t="n">
        <x:v>44.67669</x:v>
      </x:c>
      <x:c r="J32" s="17" t="n">
        <x:v>31.09028</x:v>
      </x:c>
      <x:c r="K32" s="17" t="n">
        <x:v>30.2309</x:v>
      </x:c>
      <x:c r="L32" s="17" t="n">
        <x:v>26.63079</x:v>
      </x:c>
      <x:c r="M32" s="17" t="n">
        <x:v>21.27053</x:v>
      </x:c>
      <x:c r="N32" s="17" t="n">
        <x:v>24.45278</x:v>
      </x:c>
      <x:c r="O32" s="17" t="n">
        <x:v>22.37333</x:v>
      </x:c>
      <x:c r="P32" s="17" t="n">
        <x:v>24.98201</x:v>
      </x:c>
      <x:c r="Q32" s="17" t="n">
        <x:v>20.51956</x:v>
      </x:c>
      <x:c r="R32" s="17" t="n">
        <x:v>22.21269</x:v>
      </x:c>
      <x:c r="S32" s="17" t="n">
        <x:v>25.72017</x:v>
      </x:c>
      <x:c r="T32" s="17" t="n">
        <x:v>38.94588</x:v>
      </x:c>
      <x:c r="U32" s="17" t="n">
        <x:v>29.81304</x:v>
      </x:c>
      <x:c r="V32" s="17" t="n">
        <x:v>22.08162</x:v>
      </x:c>
      <x:c r="W32" s="17" t="n">
        <x:v>18.79194</x:v>
      </x:c>
      <x:c r="X32" s="17" t="n">
        <x:v>14.976</x:v>
      </x:c>
      <x:c r="Y32" s="17" t="n">
        <x:v>12.8108</x:v>
      </x:c>
      <x:c r="Z32" s="17" t="n">
        <x:v>13.58444</x:v>
      </x:c>
      <x:c r="AA32" s="17" t="n">
        <x:v>13.80717</x:v>
      </x:c>
      <x:c r="AB32" s="4" t="n">
        <x:f>COUNT(D32:O32)</x:f>
        <x:v>12</x:v>
      </x:c>
      <x:c r="AC32" s="4" t="n">
        <x:f>COUNT(P32:AA32)</x:f>
        <x:v>12</x:v>
      </x:c>
      <x:c r="AD32" s="4" t="n">
        <x:f>COUNTIF(D32:AA32,"&gt;0")</x:f>
        <x:v>24</x:v>
      </x:c>
      <x:c r="AE32" s="19" t="n">
        <x:f>IF(AB32=0,"",AVERAGE(D32:O32))</x:f>
        <x:v>29.235195833333336</x:v>
      </x:c>
      <x:c r="AF32" s="19" t="n">
        <x:f>IF(AC32=0,"",AVERAGE(P32:AA32))</x:f>
        <x:v>21.520443333333333</x:v>
      </x:c>
      <x:c r="AG32" s="19" t="n">
        <x:f>IF(OR(AB32&lt;'산출기준'!$B$19,AC32&lt;'산출기준'!$B$19,AE32=0),"",AF32/AE32)</x:f>
        <x:v>0.7361142184926359</x:v>
      </x:c>
      <x:c r="AH32" s="21" t="n">
        <x:f>IF(SUM(P32:AA32)=0,"",MAX(P32:AA32)/SUM(P32:AA32))</x:f>
        <x:v>0.15080962551422036</x:v>
      </x:c>
      <x:c r="AI32" s="23" t="n">
        <x:f>IF(AG32="","",AD32/'산출기준'!$B$18*'산출기준'!$B$20+MIN(1,AG32)*'산출기준'!$B$21+(1-AH32)*'산출기준'!$B$22)</x:f>
        <x:v>89.06723404449467</x:v>
      </x:c>
      <x:c r="AJ32" s="4" t="str">
        <x:v>24개월 중 양수 지수 24개월; 전반/후반 자료 12/12개월. 최근12개월/이전12개월 관측월 평균비 0.74배, 최근 최댓달 비중 15.1%. 미래 1년 지속을 보장하지 않음.</x:v>
      </x:c>
      <x:c r="AK32" s="4" t="str">
        <x:v>https://developers.naver.com/docs/serviceapi/datalab/search/search.md</x:v>
      </x:c>
    </x:row>
    <x:row r="33" ht="25" customHeight="1">
      <x:c r="A33" s="4" t="str">
        <x:v>K0029</x:v>
      </x:c>
      <x:c r="B33" s="4" t="str">
        <x:v>경제·비즈니스</x:v>
      </x:c>
      <x:c r="C33" s="4" t="str">
        <x:v>월세세액공제</x:v>
      </x:c>
      <x:c r="D33" s="17" t="n">
        <x:v>6.2896</x:v>
      </x:c>
      <x:c r="E33" s="17" t="n">
        <x:v>7.42</x:v>
      </x:c>
      <x:c r="F33" s="17" t="n">
        <x:v>9.66009</x:v>
      </x:c>
      <x:c r="G33" s="17" t="n">
        <x:v>21.10398</x:v>
      </x:c>
      <x:c r="H33" s="17" t="n">
        <x:v>81.7284</x:v>
      </x:c>
      <x:c r="I33" s="17" t="n">
        <x:v>43.44578</x:v>
      </x:c>
      <x:c r="J33" s="17" t="n">
        <x:v>12.01746</x:v>
      </x:c>
      <x:c r="K33" s="17" t="n">
        <x:v>7.84968</x:v>
      </x:c>
      <x:c r="L33" s="17" t="n">
        <x:v>21.26659</x:v>
      </x:c>
      <x:c r="M33" s="17" t="n">
        <x:v>10.18439</x:v>
      </x:c>
      <x:c r="N33" s="17" t="n">
        <x:v>9.94096</x:v>
      </x:c>
      <x:c r="O33" s="17" t="n">
        <x:v>12.22935</x:v>
      </x:c>
      <x:c r="P33" s="17" t="n">
        <x:v>7.89797</x:v>
      </x:c>
      <x:c r="Q33" s="17" t="n">
        <x:v>6.81883</x:v>
      </x:c>
      <x:c r="R33" s="17" t="n">
        <x:v>7.21698</x:v>
      </x:c>
      <x:c r="S33" s="17" t="n">
        <x:v>18.27947</x:v>
      </x:c>
      <x:c r="T33" s="17" t="n">
        <x:v>100</x:v>
      </x:c>
      <x:c r="U33" s="17" t="n">
        <x:v>48.87502</x:v>
      </x:c>
      <x:c r="V33" s="17" t="n">
        <x:v>17.37969</x:v>
      </x:c>
      <x:c r="W33" s="17" t="n">
        <x:v>13.15968</x:v>
      </x:c>
      <x:c r="X33" s="17" t="n">
        <x:v>25.30723</x:v>
      </x:c>
      <x:c r="Y33" s="17" t="n">
        <x:v>10.70868</x:v>
      </x:c>
      <x:c r="Z33" s="17" t="n">
        <x:v>11.12852</x:v>
      </x:c>
      <x:c r="AA33" s="17" t="n">
        <x:v>14.81437</x:v>
      </x:c>
      <x:c r="AB33" s="4" t="n">
        <x:f>COUNT(D33:O33)</x:f>
        <x:v>12</x:v>
      </x:c>
      <x:c r="AC33" s="4" t="n">
        <x:f>COUNT(P33:AA33)</x:f>
        <x:v>12</x:v>
      </x:c>
      <x:c r="AD33" s="4" t="n">
        <x:f>COUNTIF(D33:AA33,"&gt;0")</x:f>
        <x:v>24</x:v>
      </x:c>
      <x:c r="AE33" s="19" t="n">
        <x:f>IF(AB33=0,"",AVERAGE(D33:O33))</x:f>
        <x:v>20.261356666666668</x:v>
      </x:c>
      <x:c r="AF33" s="19" t="n">
        <x:f>IF(AC33=0,"",AVERAGE(P33:AA33))</x:f>
        <x:v>23.46553666666667</x:v>
      </x:c>
      <x:c r="AG33" s="19" t="n">
        <x:f>IF(OR(AB33&lt;'산출기준'!$B$19,AC33&lt;'산출기준'!$B$19,AE33=0),"",AF33/AE33)</x:f>
        <x:v>1.1581424211968696</x:v>
      </x:c>
      <x:c r="AH33" s="21" t="n">
        <x:f>IF(SUM(P33:AA33)=0,"",MAX(P33:AA33)/SUM(P33:AA33))</x:f>
        <x:v>0.3551307371193016</x:v>
      </x:c>
      <x:c r="AI33" s="23" t="n">
        <x:f>IF(AG33="","",AD33/'산출기준'!$B$18*'산출기준'!$B$20+MIN(1,AG33)*'산출기준'!$B$21+(1-AH33)*'산출기준'!$B$22)</x:f>
        <x:v>92.89738525761396</x:v>
      </x:c>
      <x:c r="AJ33" s="4" t="str">
        <x:v>24개월 중 양수 지수 24개월; 전반/후반 자료 12/12개월. 최근12개월/이전12개월 관측월 평균비 1.16배, 최근 최댓달 비중 35.5%. 미래 1년 지속을 보장하지 않음.</x:v>
      </x:c>
      <x:c r="AK33" s="4" t="str">
        <x:v>https://developers.naver.com/docs/serviceapi/datalab/search/search.md</x:v>
      </x:c>
    </x:row>
    <x:row r="34" ht="25" customHeight="1">
      <x:c r="A34" s="4" t="str">
        <x:v>K0030</x:v>
      </x:c>
      <x:c r="B34" s="4" t="str">
        <x:v>경제·비즈니스</x:v>
      </x:c>
      <x:c r="C34" s="4" t="str">
        <x:v>상속세세율</x:v>
      </x:c>
      <x:c r="D34" s="17" t="n">
        <x:v>14.09395</x:v>
      </x:c>
      <x:c r="E34" s="17" t="n">
        <x:v>15.91126</x:v>
      </x:c>
      <x:c r="F34" s="17" t="n">
        <x:v>16.47498</x:v>
      </x:c>
      <x:c r="G34" s="17" t="n">
        <x:v>17.99071</x:v>
      </x:c>
      <x:c r="H34" s="17" t="n">
        <x:v>19.67004</x:v>
      </x:c>
      <x:c r="I34" s="17" t="n">
        <x:v>24.50305</x:v>
      </x:c>
      <x:c r="J34" s="17" t="n">
        <x:v>21.48636</x:v>
      </x:c>
      <x:c r="K34" s="17" t="n">
        <x:v>13.89291</x:v>
      </x:c>
      <x:c r="L34" s="17" t="n">
        <x:v>15.10806</x:v>
      </x:c>
      <x:c r="M34" s="17" t="n">
        <x:v>15.98911</x:v>
      </x:c>
      <x:c r="N34" s="17" t="n">
        <x:v>17.7394</x:v>
      </x:c>
      <x:c r="O34" s="17" t="n">
        <x:v>17.4674</x:v>
      </x:c>
      <x:c r="P34" s="17" t="n">
        <x:v>20.14901</x:v>
      </x:c>
      <x:c r="Q34" s="17" t="n">
        <x:v>21.2321</x:v>
      </x:c>
      <x:c r="R34" s="17" t="n">
        <x:v>16.08373</x:v>
      </x:c>
      <x:c r="S34" s="17" t="n">
        <x:v>17.73645</x:v>
      </x:c>
      <x:c r="T34" s="17" t="n">
        <x:v>23.09572</x:v>
      </x:c>
      <x:c r="U34" s="17" t="n">
        <x:v>23.1243</x:v>
      </x:c>
      <x:c r="V34" s="17" t="n">
        <x:v>19.3803</x:v>
      </x:c>
      <x:c r="W34" s="17" t="n">
        <x:v>20.6733</x:v>
      </x:c>
      <x:c r="X34" s="17" t="n">
        <x:v>20.61713</x:v>
      </x:c>
      <x:c r="Y34" s="17" t="n">
        <x:v>18.44307</x:v>
      </x:c>
      <x:c r="Z34" s="17" t="n">
        <x:v>15.72105</x:v>
      </x:c>
      <x:c r="AA34" s="17" t="n">
        <x:v>15.37711</x:v>
      </x:c>
      <x:c r="AB34" s="4" t="n">
        <x:f>COUNT(D34:O34)</x:f>
        <x:v>12</x:v>
      </x:c>
      <x:c r="AC34" s="4" t="n">
        <x:f>COUNT(P34:AA34)</x:f>
        <x:v>12</x:v>
      </x:c>
      <x:c r="AD34" s="4" t="n">
        <x:f>COUNTIF(D34:AA34,"&gt;0")</x:f>
        <x:v>24</x:v>
      </x:c>
      <x:c r="AE34" s="19" t="n">
        <x:f>IF(AB34=0,"",AVERAGE(D34:O34))</x:f>
        <x:v>17.527269166666667</x:v>
      </x:c>
      <x:c r="AF34" s="19" t="n">
        <x:f>IF(AC34=0,"",AVERAGE(P34:AA34))</x:f>
        <x:v>19.3027725</x:v>
      </x:c>
      <x:c r="AG34" s="19" t="n">
        <x:f>IF(OR(AB34&lt;'산출기준'!$B$19,AC34&lt;'산출기준'!$B$19,AE34=0),"",AF34/AE34)</x:f>
        <x:v>1.1012994846173745</x:v>
      </x:c>
      <x:c r="AH34" s="21" t="n">
        <x:f>IF(SUM(P34:AA34)=0,"",MAX(P34:AA34)/SUM(P34:AA34))</x:f>
        <x:v>0.09983151384082262</x:v>
      </x:c>
      <x:c r="AI34" s="23" t="n">
        <x:f>IF(AG34="","",AD34/'산출기준'!$B$18*'산출기준'!$B$20+MIN(1,AG34)*'산출기준'!$B$21+(1-AH34)*'산출기준'!$B$22)</x:f>
        <x:v>98.00336972318355</x:v>
      </x:c>
      <x:c r="AJ34" s="4" t="str">
        <x:v>24개월 중 양수 지수 24개월; 전반/후반 자료 12/12개월. 최근12개월/이전12개월 관측월 평균비 1.10배, 최근 최댓달 비중 10.0%. 미래 1년 지속을 보장하지 않음.</x:v>
      </x:c>
      <x:c r="AK34" s="4" t="str">
        <x:v>https://developers.naver.com/docs/serviceapi/datalab/search/search.md</x:v>
      </x:c>
    </x:row>
    <x:row r="35" ht="25" customHeight="1">
      <x:c r="A35" s="4" t="str">
        <x:v>K0031</x:v>
      </x:c>
      <x:c r="B35" s="4" t="str">
        <x:v>경제·비즈니스</x:v>
      </x:c>
      <x:c r="C35" s="4" t="str">
        <x:v>IRP계좌개설</x:v>
      </x:c>
      <x:c r="D35" s="17" t="n">
        <x:v>45.66142</x:v>
      </x:c>
      <x:c r="E35" s="17" t="n">
        <x:v>48.75461</x:v>
      </x:c>
      <x:c r="F35" s="17" t="n">
        <x:v>55.17457</x:v>
      </x:c>
      <x:c r="G35" s="17" t="n">
        <x:v>75.05532</x:v>
      </x:c>
      <x:c r="H35" s="17" t="n">
        <x:v>57.36537</x:v>
      </x:c>
      <x:c r="I35" s="17" t="n">
        <x:v>68.22719</x:v>
      </x:c>
      <x:c r="J35" s="17" t="n">
        <x:v>63.20506</x:v>
      </x:c>
      <x:c r="K35" s="17" t="n">
        <x:v>46.80354</x:v>
      </x:c>
      <x:c r="L35" s="17" t="n">
        <x:v>46.10769</x:v>
      </x:c>
      <x:c r="M35" s="17" t="n">
        <x:v>51.33144</x:v>
      </x:c>
      <x:c r="N35" s="17" t="n">
        <x:v>53.94639</x:v>
      </x:c>
      <x:c r="O35" s="17" t="n">
        <x:v>54.17383</x:v>
      </x:c>
      <x:c r="P35" s="17" t="n">
        <x:v>58.42021</x:v>
      </x:c>
      <x:c r="Q35" s="17" t="n">
        <x:v>67.06171</x:v>
      </x:c>
      <x:c r="R35" s="17" t="n">
        <x:v>62.40226</x:v>
      </x:c>
      <x:c r="S35" s="17" t="n">
        <x:v>100</x:v>
      </x:c>
      <x:c r="T35" s="17" t="n">
        <x:v>71.00565</x:v>
      </x:c>
      <x:c r="U35" s="17" t="n">
        <x:v>37.19695</x:v>
      </x:c>
      <x:c r="V35" s="17" t="n">
        <x:v>29.59921</x:v>
      </x:c>
      <x:c r="W35" s="17" t="n">
        <x:v>20.55692</x:v>
      </x:c>
      <x:c r="X35" s="17" t="n">
        <x:v>19.92131</x:v>
      </x:c>
      <x:c r="Y35" s="17" t="n">
        <x:v>18.43127</x:v>
      </x:c>
      <x:c r="Z35" s="17" t="n">
        <x:v>15.94295</x:v>
      </x:c>
      <x:c r="AA35" s="17" t="n">
        <x:v>17.82517</x:v>
      </x:c>
      <x:c r="AB35" s="4" t="n">
        <x:f>COUNT(D35:O35)</x:f>
        <x:v>12</x:v>
      </x:c>
      <x:c r="AC35" s="4" t="n">
        <x:f>COUNT(P35:AA35)</x:f>
        <x:v>12</x:v>
      </x:c>
      <x:c r="AD35" s="4" t="n">
        <x:f>COUNTIF(D35:AA35,"&gt;0")</x:f>
        <x:v>24</x:v>
      </x:c>
      <x:c r="AE35" s="19" t="n">
        <x:f>IF(AB35=0,"",AVERAGE(D35:O35))</x:f>
        <x:v>55.48386916666666</x:v>
      </x:c>
      <x:c r="AF35" s="19" t="n">
        <x:f>IF(AC35=0,"",AVERAGE(P35:AA35))</x:f>
        <x:v>43.1969675</x:v>
      </x:c>
      <x:c r="AG35" s="19" t="n">
        <x:f>IF(OR(AB35&lt;'산출기준'!$B$19,AC35&lt;'산출기준'!$B$19,AE35=0),"",AF35/AE35)</x:f>
        <x:v>0.7785500209122344</x:v>
      </x:c>
      <x:c r="AH35" s="21" t="n">
        <x:f>IF(SUM(P35:AA35)=0,"",MAX(P35:AA35)/SUM(P35:AA35))</x:f>
        <x:v>0.19291477656002898</x:v>
      </x:c>
      <x:c r="AI35" s="23" t="n">
        <x:f>IF(AG35="","",AD35/'산출기준'!$B$18*'산출기준'!$B$20+MIN(1,AG35)*'산출기준'!$B$21+(1-AH35)*'산출기준'!$B$22)</x:f>
        <x:v>89.49820509616644</x:v>
      </x:c>
      <x:c r="AJ35" s="4" t="str">
        <x:v>24개월 중 양수 지수 24개월; 전반/후반 자료 12/12개월. 최근12개월/이전12개월 관측월 평균비 0.78배, 최근 최댓달 비중 19.3%. 미래 1년 지속을 보장하지 않음.</x:v>
      </x:c>
      <x:c r="AK35" s="4" t="str">
        <x:v>https://developers.naver.com/docs/serviceapi/datalab/search/search.md</x:v>
      </x:c>
    </x:row>
    <x:row r="36" ht="25" customHeight="1">
      <x:c r="A36" s="4" t="str">
        <x:v>K0032</x:v>
      </x:c>
      <x:c r="B36" s="4" t="str">
        <x:v>경제·비즈니스</x:v>
      </x:c>
      <x:c r="C36" s="4" t="str">
        <x:v>퇴직연금수령방법</x:v>
      </x:c>
      <x:c r="D36" s="17" t="n">
        <x:v>27.6506</x:v>
      </x:c>
      <x:c r="E36" s="17" t="n">
        <x:v>35.08605</x:v>
      </x:c>
      <x:c r="F36" s="17" t="n">
        <x:v>25.5102</x:v>
      </x:c>
      <x:c r="G36" s="17" t="n">
        <x:v>24.61519</x:v>
      </x:c>
      <x:c r="H36" s="17" t="n">
        <x:v>25.81263</x:v>
      </x:c>
      <x:c r="I36" s="17" t="n">
        <x:v>25.60978</x:v>
      </x:c>
      <x:c r="J36" s="17" t="n">
        <x:v>29.73567</x:v>
      </x:c>
      <x:c r="K36" s="17" t="n">
        <x:v>24.50331</x:v>
      </x:c>
      <x:c r="L36" s="17" t="n">
        <x:v>22.83993</x:v>
      </x:c>
      <x:c r="M36" s="17" t="n">
        <x:v>32.76616</x:v>
      </x:c>
      <x:c r="N36" s="17" t="n">
        <x:v>28.10056</x:v>
      </x:c>
      <x:c r="O36" s="17" t="n">
        <x:v>22.86451</x:v>
      </x:c>
      <x:c r="P36" s="17" t="n">
        <x:v>21.97688</x:v>
      </x:c>
      <x:c r="Q36" s="17" t="n">
        <x:v>21.89943</x:v>
      </x:c>
      <x:c r="R36" s="17" t="n">
        <x:v>22.71084</x:v>
      </x:c>
      <x:c r="S36" s="17" t="n">
        <x:v>28.95377</x:v>
      </x:c>
      <x:c r="T36" s="17" t="n">
        <x:v>27.62109</x:v>
      </x:c>
      <x:c r="U36" s="17" t="n">
        <x:v>21.79001</x:v>
      </x:c>
      <x:c r="V36" s="17" t="n">
        <x:v>26.79616</x:v>
      </x:c>
      <x:c r="W36" s="17" t="n">
        <x:v>22.92721</x:v>
      </x:c>
      <x:c r="X36" s="17" t="n">
        <x:v>23.12638</x:v>
      </x:c>
      <x:c r="Y36" s="17" t="n">
        <x:v>20.36021</x:v>
      </x:c>
      <x:c r="Z36" s="17" t="n">
        <x:v>17.51659</x:v>
      </x:c>
      <x:c r="AA36" s="17" t="n">
        <x:v>16.81829</x:v>
      </x:c>
      <x:c r="AB36" s="4" t="n">
        <x:f>COUNT(D36:O36)</x:f>
        <x:v>12</x:v>
      </x:c>
      <x:c r="AC36" s="4" t="n">
        <x:f>COUNT(P36:AA36)</x:f>
        <x:v>12</x:v>
      </x:c>
      <x:c r="AD36" s="4" t="n">
        <x:f>COUNTIF(D36:AA36,"&gt;0")</x:f>
        <x:v>24</x:v>
      </x:c>
      <x:c r="AE36" s="19" t="n">
        <x:f>IF(AB36=0,"",AVERAGE(D36:O36))</x:f>
        <x:v>27.091215833333337</x:v>
      </x:c>
      <x:c r="AF36" s="19" t="n">
        <x:f>IF(AC36=0,"",AVERAGE(P36:AA36))</x:f>
        <x:v>22.70807166666667</x:v>
      </x:c>
      <x:c r="AG36" s="19" t="n">
        <x:f>IF(OR(AB36&lt;'산출기준'!$B$19,AC36&lt;'산출기준'!$B$19,AE36=0),"",AF36/AE36)</x:f>
        <x:v>0.8382079197319156</x:v>
      </x:c>
      <x:c r="AH36" s="21" t="n">
        <x:f>IF(SUM(P36:AA36)=0,"",MAX(P36:AA36)/SUM(P36:AA36))</x:f>
        <x:v>0.10625359132578627</x:v>
      </x:c>
      <x:c r="AI36" s="23" t="n">
        <x:f>IF(AG36="","",AD36/'산출기준'!$B$18*'산출기준'!$B$20+MIN(1,AG36)*'산출기준'!$B$21+(1-AH36)*'산출기준'!$B$22)</x:f>
        <x:v>93.02116576544174</x:v>
      </x:c>
      <x:c r="AJ36" s="4" t="str">
        <x:v>24개월 중 양수 지수 24개월; 전반/후반 자료 12/12개월. 최근12개월/이전12개월 관측월 평균비 0.84배, 최근 최댓달 비중 10.6%. 미래 1년 지속을 보장하지 않음.</x:v>
      </x:c>
      <x:c r="AK36" s="4" t="str">
        <x:v>https://developers.naver.com/docs/serviceapi/datalab/search/search.md</x:v>
      </x:c>
    </x:row>
    <x:row r="37" ht="25" customHeight="1">
      <x:c r="A37" s="4" t="str">
        <x:v>K0033</x:v>
      </x:c>
      <x:c r="B37" s="4" t="str">
        <x:v>경제·비즈니스</x:v>
      </x:c>
      <x:c r="C37" s="4" t="str">
        <x:v>퇴직금중간정산</x:v>
      </x:c>
      <x:c r="D37" s="17" t="n">
        <x:v>32.58667</x:v>
      </x:c>
      <x:c r="E37" s="17" t="n">
        <x:v>37.5252</x:v>
      </x:c>
      <x:c r="F37" s="17" t="n">
        <x:v>31.1458</x:v>
      </x:c>
      <x:c r="G37" s="17" t="n">
        <x:v>32.26825</x:v>
      </x:c>
      <x:c r="H37" s="17" t="n">
        <x:v>30.25817</x:v>
      </x:c>
      <x:c r="I37" s="17" t="n">
        <x:v>32.78091</x:v>
      </x:c>
      <x:c r="J37" s="17" t="n">
        <x:v>32.89402</x:v>
      </x:c>
      <x:c r="K37" s="17" t="n">
        <x:v>30.62699</x:v>
      </x:c>
      <x:c r="L37" s="17" t="n">
        <x:v>28.94148</x:v>
      </x:c>
      <x:c r="M37" s="17" t="n">
        <x:v>39.22055</x:v>
      </x:c>
      <x:c r="N37" s="17" t="n">
        <x:v>41.40767</x:v>
      </x:c>
      <x:c r="O37" s="17" t="n">
        <x:v>33.05753</x:v>
      </x:c>
      <x:c r="P37" s="17" t="n">
        <x:v>29.97295</x:v>
      </x:c>
      <x:c r="Q37" s="17" t="n">
        <x:v>28.98205</x:v>
      </x:c>
      <x:c r="R37" s="17" t="n">
        <x:v>27.9936</x:v>
      </x:c>
      <x:c r="S37" s="17" t="n">
        <x:v>26.42119</x:v>
      </x:c>
      <x:c r="T37" s="17" t="n">
        <x:v>28.25792</x:v>
      </x:c>
      <x:c r="U37" s="17" t="n">
        <x:v>19.45537</x:v>
      </x:c>
      <x:c r="V37" s="17" t="n">
        <x:v>22.13302</x:v>
      </x:c>
      <x:c r="W37" s="17" t="n">
        <x:v>17.65183</x:v>
      </x:c>
      <x:c r="X37" s="17" t="n">
        <x:v>16.94</x:v>
      </x:c>
      <x:c r="Y37" s="17" t="n">
        <x:v>17.58052</x:v>
      </x:c>
      <x:c r="Z37" s="17" t="n">
        <x:v>17.30882</x:v>
      </x:c>
      <x:c r="AA37" s="17" t="n">
        <x:v>15.97123</x:v>
      </x:c>
      <x:c r="AB37" s="4" t="n">
        <x:f>COUNT(D37:O37)</x:f>
        <x:v>12</x:v>
      </x:c>
      <x:c r="AC37" s="4" t="n">
        <x:f>COUNT(P37:AA37)</x:f>
        <x:v>12</x:v>
      </x:c>
      <x:c r="AD37" s="4" t="n">
        <x:f>COUNTIF(D37:AA37,"&gt;0")</x:f>
        <x:v>24</x:v>
      </x:c>
      <x:c r="AE37" s="19" t="n">
        <x:f>IF(AB37=0,"",AVERAGE(D37:O37))</x:f>
        <x:v>33.55943666666666</x:v>
      </x:c>
      <x:c r="AF37" s="19" t="n">
        <x:f>IF(AC37=0,"",AVERAGE(P37:AA37))</x:f>
        <x:v>22.38904166666666</x:v>
      </x:c>
      <x:c r="AG37" s="19" t="n">
        <x:f>IF(OR(AB37&lt;'산출기준'!$B$19,AC37&lt;'산출기준'!$B$19,AE37=0),"",AF37/AE37)</x:f>
        <x:v>0.6671459324257627</x:v>
      </x:c>
      <x:c r="AH37" s="21" t="n">
        <x:f>IF(SUM(P37:AA37)=0,"",MAX(P37:AA37)/SUM(P37:AA37))</x:f>
        <x:v>0.1115610873623071</x:v>
      </x:c>
      <x:c r="AI37" s="23" t="n">
        <x:f>IF(AG37="","",AD37/'산출기준'!$B$18*'산출기준'!$B$20+MIN(1,AG37)*'산출기준'!$B$21+(1-AH37)*'산출기준'!$B$22)</x:f>
        <x:v>87.78315622552674</x:v>
      </x:c>
      <x:c r="AJ37" s="4" t="str">
        <x:v>24개월 중 양수 지수 24개월; 전반/후반 자료 12/12개월. 최근12개월/이전12개월 관측월 평균비 0.67배, 최근 최댓달 비중 11.2%. 미래 1년 지속을 보장하지 않음.</x:v>
      </x:c>
      <x:c r="AK37" s="4" t="str">
        <x:v>https://developers.naver.com/docs/serviceapi/datalab/search/search.md</x:v>
      </x:c>
    </x:row>
    <x:row r="38" ht="25" customHeight="1">
      <x:c r="A38" s="4" t="str">
        <x:v>K0034</x:v>
      </x:c>
      <x:c r="B38" s="4" t="str">
        <x:v>경제·비즈니스</x:v>
      </x:c>
      <x:c r="C38" s="4" t="str">
        <x:v>소득세계산법</x:v>
      </x:c>
      <x:c r="D38" s="17" t="n">
        <x:v>22.04942</x:v>
      </x:c>
      <x:c r="E38" s="17" t="n">
        <x:v>20.8532</x:v>
      </x:c>
      <x:c r="F38" s="17" t="n">
        <x:v>20.22989</x:v>
      </x:c>
      <x:c r="G38" s="17" t="n">
        <x:v>24.22424</x:v>
      </x:c>
      <x:c r="H38" s="17" t="n">
        <x:v>43.23211</x:v>
      </x:c>
      <x:c r="I38" s="17" t="n">
        <x:v>40.83599</x:v>
      </x:c>
      <x:c r="J38" s="17" t="n">
        <x:v>26.6683</x:v>
      </x:c>
      <x:c r="K38" s="17" t="n">
        <x:v>24.80575</x:v>
      </x:c>
      <x:c r="L38" s="17" t="n">
        <x:v>26.76051</x:v>
      </x:c>
      <x:c r="M38" s="17" t="n">
        <x:v>21.14089</x:v>
      </x:c>
      <x:c r="N38" s="17" t="n">
        <x:v>23.03294</x:v>
      </x:c>
      <x:c r="O38" s="17" t="n">
        <x:v>19.94467</x:v>
      </x:c>
      <x:c r="P38" s="17" t="n">
        <x:v>19.69879</x:v>
      </x:c>
      <x:c r="Q38" s="17" t="n">
        <x:v>17.84361</x:v>
      </x:c>
      <x:c r="R38" s="17" t="n">
        <x:v>17.45881</x:v>
      </x:c>
      <x:c r="S38" s="17" t="n">
        <x:v>23.53454</x:v>
      </x:c>
      <x:c r="T38" s="17" t="n">
        <x:v>44.96188</x:v>
      </x:c>
      <x:c r="U38" s="17" t="n">
        <x:v>33.79763</x:v>
      </x:c>
      <x:c r="V38" s="17" t="n">
        <x:v>23.537</x:v>
      </x:c>
      <x:c r="W38" s="17" t="n">
        <x:v>22.24243</x:v>
      </x:c>
      <x:c r="X38" s="17" t="n">
        <x:v>21.88468</x:v>
      </x:c>
      <x:c r="Y38" s="17" t="n">
        <x:v>16.38308</x:v>
      </x:c>
      <x:c r="Z38" s="17" t="n">
        <x:v>15.41431</x:v>
      </x:c>
      <x:c r="AA38" s="17" t="n">
        <x:v>13.44234</x:v>
      </x:c>
      <x:c r="AB38" s="4" t="n">
        <x:f>COUNT(D38:O38)</x:f>
        <x:v>12</x:v>
      </x:c>
      <x:c r="AC38" s="4" t="n">
        <x:f>COUNT(P38:AA38)</x:f>
        <x:v>12</x:v>
      </x:c>
      <x:c r="AD38" s="4" t="n">
        <x:f>COUNTIF(D38:AA38,"&gt;0")</x:f>
        <x:v>24</x:v>
      </x:c>
      <x:c r="AE38" s="19" t="n">
        <x:f>IF(AB38=0,"",AVERAGE(D38:O38))</x:f>
        <x:v>26.148159166666662</x:v>
      </x:c>
      <x:c r="AF38" s="19" t="n">
        <x:f>IF(AC38=0,"",AVERAGE(P38:AA38))</x:f>
        <x:v>22.51659166666667</x:v>
      </x:c>
      <x:c r="AG38" s="19" t="n">
        <x:f>IF(OR(AB38&lt;'산출기준'!$B$19,AC38&lt;'산출기준'!$B$19,AE38=0),"",AF38/AE38)</x:f>
        <x:v>0.8611157490340862</x:v>
      </x:c>
      <x:c r="AH38" s="21" t="n">
        <x:f>IF(SUM(P38:AA38)=0,"",MAX(P38:AA38)/SUM(P38:AA38))</x:f>
        <x:v>0.1664027748426993</x:v>
      </x:c>
      <x:c r="AI38" s="23" t="n">
        <x:f>IF(AG38="","",AD38/'산출기준'!$B$18*'산출기준'!$B$20+MIN(1,AG38)*'산출기준'!$B$21+(1-AH38)*'산출기준'!$B$22)</x:f>
        <x:v>92.50541697416861</x:v>
      </x:c>
      <x:c r="AJ38" s="4" t="str">
        <x:v>24개월 중 양수 지수 24개월; 전반/후반 자료 12/12개월. 최근12개월/이전12개월 관측월 평균비 0.86배, 최근 최댓달 비중 16.6%. 미래 1년 지속을 보장하지 않음.</x:v>
      </x:c>
      <x:c r="AK38" s="4" t="str">
        <x:v>https://developers.naver.com/docs/serviceapi/datalab/search/search.md</x:v>
      </x:c>
    </x:row>
    <x:row r="39" ht="25" customHeight="1">
      <x:c r="A39" s="4" t="str">
        <x:v>K0035</x:v>
      </x:c>
      <x:c r="B39" s="4" t="str">
        <x:v>경제·비즈니스</x:v>
      </x:c>
      <x:c r="C39" s="4" t="str">
        <x:v>연봉1억실수령액</x:v>
      </x:c>
      <x:c r="D39" s="17" t="n">
        <x:v>10.68232</x:v>
      </x:c>
      <x:c r="E39" s="17" t="n">
        <x:v>10.14752</x:v>
      </x:c>
      <x:c r="F39" s="17" t="n">
        <x:v>9.23653</x:v>
      </x:c>
      <x:c r="G39" s="17" t="n">
        <x:v>9.63732</x:v>
      </x:c>
      <x:c r="H39" s="17" t="n">
        <x:v>11.86009</x:v>
      </x:c>
      <x:c r="I39" s="17" t="n">
        <x:v>11.04745</x:v>
      </x:c>
      <x:c r="J39" s="17" t="n">
        <x:v>10.98598</x:v>
      </x:c>
      <x:c r="K39" s="17" t="n">
        <x:v>10.10204</x:v>
      </x:c>
      <x:c r="L39" s="17" t="n">
        <x:v>10.62453</x:v>
      </x:c>
      <x:c r="M39" s="17" t="n">
        <x:v>10.4684</x:v>
      </x:c>
      <x:c r="N39" s="17" t="n">
        <x:v>10.39095</x:v>
      </x:c>
      <x:c r="O39" s="17" t="n">
        <x:v>10.08114</x:v>
      </x:c>
      <x:c r="P39" s="17" t="n">
        <x:v>10.34915</x:v>
      </x:c>
      <x:c r="Q39" s="17" t="n">
        <x:v>10.00614</x:v>
      </x:c>
      <x:c r="R39" s="17" t="n">
        <x:v>10.64175</x:v>
      </x:c>
      <x:c r="S39" s="17" t="n">
        <x:v>10.56183</x:v>
      </x:c>
      <x:c r="T39" s="17" t="n">
        <x:v>12.19818</x:v>
      </x:c>
      <x:c r="U39" s="17" t="n">
        <x:v>16.21342</x:v>
      </x:c>
      <x:c r="V39" s="17" t="n">
        <x:v>17.09122</x:v>
      </x:c>
      <x:c r="W39" s="17" t="n">
        <x:v>16.17039</x:v>
      </x:c>
      <x:c r="X39" s="17" t="n">
        <x:v>15.43766</x:v>
      </x:c>
      <x:c r="Y39" s="17" t="n">
        <x:v>12.87435</x:v>
      </x:c>
      <x:c r="Z39" s="17" t="n">
        <x:v>13.80255</x:v>
      </x:c>
      <x:c r="AA39" s="17" t="n">
        <x:v>13.83943</x:v>
      </x:c>
      <x:c r="AB39" s="4" t="n">
        <x:f>COUNT(D39:O39)</x:f>
        <x:v>12</x:v>
      </x:c>
      <x:c r="AC39" s="4" t="n">
        <x:f>COUNT(P39:AA39)</x:f>
        <x:v>12</x:v>
      </x:c>
      <x:c r="AD39" s="4" t="n">
        <x:f>COUNTIF(D39:AA39,"&gt;0")</x:f>
        <x:v>24</x:v>
      </x:c>
      <x:c r="AE39" s="19" t="n">
        <x:f>IF(AB39=0,"",AVERAGE(D39:O39))</x:f>
        <x:v>10.438689166666668</x:v>
      </x:c>
      <x:c r="AF39" s="19" t="n">
        <x:f>IF(AC39=0,"",AVERAGE(P39:AA39))</x:f>
        <x:v>13.26550583333333</x:v>
      </x:c>
      <x:c r="AG39" s="19" t="n">
        <x:f>IF(OR(AB39&lt;'산출기준'!$B$19,AC39&lt;'산출기준'!$B$19,AE39=0),"",AF39/AE39)</x:f>
        <x:v>1.2708018814942197</x:v>
      </x:c>
      <x:c r="AH39" s="21" t="n">
        <x:f>IF(SUM(P39:AA39)=0,"",MAX(P39:AA39)/SUM(P39:AA39))</x:f>
        <x:v>0.1073663040993474</x:v>
      </x:c>
      <x:c r="AI39" s="23" t="n">
        <x:f>IF(AG39="","",AD39/'산출기준'!$B$18*'산출기준'!$B$20+MIN(1,AG39)*'산출기준'!$B$21+(1-AH39)*'산출기준'!$B$22)</x:f>
        <x:v>97.85267391801305</x:v>
      </x:c>
      <x:c r="AJ39" s="4" t="str">
        <x:v>24개월 중 양수 지수 24개월; 전반/후반 자료 12/12개월. 최근12개월/이전12개월 관측월 평균비 1.27배, 최근 최댓달 비중 10.7%. 미래 1년 지속을 보장하지 않음.</x:v>
      </x:c>
      <x:c r="AK39" s="4" t="str">
        <x:v>https://developers.naver.com/docs/serviceapi/datalab/search/search.md</x:v>
      </x:c>
    </x:row>
    <x:row r="40" ht="25" customHeight="1">
      <x:c r="A40" s="4" t="str">
        <x:v>K0036</x:v>
      </x:c>
      <x:c r="B40" s="4" t="str">
        <x:v>경제·비즈니스</x:v>
      </x:c>
      <x:c r="C40" s="4" t="str">
        <x:v>로또세금</x:v>
      </x:c>
      <x:c r="D40" s="17" t="n">
        <x:v>1.88471</x:v>
      </x:c>
      <x:c r="E40" s="17" t="n">
        <x:v>2.13458</x:v>
      </x:c>
      <x:c r="F40" s="17" t="n">
        <x:v>2.12925</x:v>
      </x:c>
      <x:c r="G40" s="17" t="n">
        <x:v>2.31127</x:v>
      </x:c>
      <x:c r="H40" s="17" t="n">
        <x:v>2.58449</x:v>
      </x:c>
      <x:c r="I40" s="17" t="n">
        <x:v>2.293</x:v>
      </x:c>
      <x:c r="J40" s="17" t="n">
        <x:v>2.39232</x:v>
      </x:c>
      <x:c r="K40" s="17" t="n">
        <x:v>1.76047</x:v>
      </x:c>
      <x:c r="L40" s="17" t="n">
        <x:v>1.74963</x:v>
      </x:c>
      <x:c r="M40" s="17" t="n">
        <x:v>2.01716</x:v>
      </x:c>
      <x:c r="N40" s="17" t="n">
        <x:v>1.60432</x:v>
      </x:c>
      <x:c r="O40" s="17" t="n">
        <x:v>1.6337</x:v>
      </x:c>
      <x:c r="P40" s="17" t="n">
        <x:v>1.75103</x:v>
      </x:c>
      <x:c r="Q40" s="17" t="n">
        <x:v>1.46024</x:v>
      </x:c>
      <x:c r="R40" s="17" t="n">
        <x:v>1.34203</x:v>
      </x:c>
      <x:c r="S40" s="17" t="n">
        <x:v>1.17216</x:v>
      </x:c>
      <x:c r="T40" s="17" t="n">
        <x:v>1.8215</x:v>
      </x:c>
      <x:c r="U40" s="17" t="n">
        <x:v>1.57923</x:v>
      </x:c>
      <x:c r="V40" s="17" t="n">
        <x:v>1.27017</x:v>
      </x:c>
      <x:c r="W40" s="17" t="n">
        <x:v>1.10528</x:v>
      </x:c>
      <x:c r="X40" s="17" t="n">
        <x:v>1.16997</x:v>
      </x:c>
      <x:c r="Y40" s="17" t="n">
        <x:v>1.02694</x:v>
      </x:c>
      <x:c r="Z40" s="17" t="n">
        <x:v>0.98454</x:v>
      </x:c>
      <x:c r="AA40" s="17" t="n">
        <x:v>1.01601</x:v>
      </x:c>
      <x:c r="AB40" s="4" t="n">
        <x:f>COUNT(D40:O40)</x:f>
        <x:v>12</x:v>
      </x:c>
      <x:c r="AC40" s="4" t="n">
        <x:f>COUNT(P40:AA40)</x:f>
        <x:v>12</x:v>
      </x:c>
      <x:c r="AD40" s="4" t="n">
        <x:f>COUNTIF(D40:AA40,"&gt;0")</x:f>
        <x:v>24</x:v>
      </x:c>
      <x:c r="AE40" s="19" t="n">
        <x:f>IF(AB40=0,"",AVERAGE(D40:O40))</x:f>
        <x:v>2.0412416666666666</x:v>
      </x:c>
      <x:c r="AF40" s="19" t="n">
        <x:f>IF(AC40=0,"",AVERAGE(P40:AA40))</x:f>
        <x:v>1.3082583333333333</x:v>
      </x:c>
      <x:c r="AG40" s="19" t="n">
        <x:f>IF(OR(AB40&lt;'산출기준'!$B$19,AC40&lt;'산출기준'!$B$19,AE40=0),"",AF40/AE40)</x:f>
        <x:v>0.6409130063809201</x:v>
      </x:c>
      <x:c r="AH40" s="21" t="n">
        <x:f>IF(SUM(P40:AA40)=0,"",MAX(P40:AA40)/SUM(P40:AA40))</x:f>
        <x:v>0.11602575943843914</x:v>
      </x:c>
      <x:c r="AI40" s="23" t="n">
        <x:f>IF(AG40="","",AD40/'산출기준'!$B$18*'산출기준'!$B$20+MIN(1,AG40)*'산출기준'!$B$21+(1-AH40)*'산출기준'!$B$22)</x:f>
        <x:v>86.90687500265882</x:v>
      </x:c>
      <x:c r="AJ40" s="4" t="str">
        <x:v>24개월 중 양수 지수 24개월; 전반/후반 자료 12/12개월. 최근12개월/이전12개월 관측월 평균비 0.64배, 최근 최댓달 비중 11.6%. 미래 1년 지속을 보장하지 않음.</x:v>
      </x:c>
      <x:c r="AK40" s="4" t="str">
        <x:v>https://developers.naver.com/docs/serviceapi/datalab/search/search.md</x:v>
      </x:c>
    </x:row>
    <x:row r="41" ht="25" customHeight="1">
      <x:c r="A41" s="4" t="str">
        <x:v>K0037</x:v>
      </x:c>
      <x:c r="B41" s="4" t="str">
        <x:v>경제·비즈니스</x:v>
      </x:c>
      <x:c r="C41" s="4" t="str">
        <x:v>주휴수당계산법</x:v>
      </x:c>
      <x:c r="D41" s="17" t="n">
        <x:v>1.25889</x:v>
      </x:c>
      <x:c r="E41" s="17" t="n">
        <x:v>1.12713</x:v>
      </x:c>
      <x:c r="F41" s="17" t="n">
        <x:v>1.21211</x:v>
      </x:c>
      <x:c r="G41" s="17" t="n">
        <x:v>1.31633</x:v>
      </x:c>
      <x:c r="H41" s="17" t="n">
        <x:v>1.41609</x:v>
      </x:c>
      <x:c r="I41" s="17" t="n">
        <x:v>1.31082</x:v>
      </x:c>
      <x:c r="J41" s="17" t="n">
        <x:v>1.42361</x:v>
      </x:c>
      <x:c r="K41" s="17" t="n">
        <x:v>1.2574</x:v>
      </x:c>
      <x:c r="L41" s="17" t="n">
        <x:v>1.1726</x:v>
      </x:c>
      <x:c r="M41" s="17" t="n">
        <x:v>1.17784</x:v>
      </x:c>
      <x:c r="N41" s="17" t="n">
        <x:v>1.25985</x:v>
      </x:c>
      <x:c r="O41" s="17" t="n">
        <x:v>1.32219</x:v>
      </x:c>
      <x:c r="P41" s="17" t="n">
        <x:v>1.28573</x:v>
      </x:c>
      <x:c r="Q41" s="17" t="n">
        <x:v>1.02904</x:v>
      </x:c>
      <x:c r="R41" s="17" t="n">
        <x:v>1.09277</x:v>
      </x:c>
      <x:c r="S41" s="17" t="n">
        <x:v>1.13929</x:v>
      </x:c>
      <x:c r="T41" s="17" t="n">
        <x:v>1.24726</x:v>
      </x:c>
      <x:c r="U41" s="17" t="n">
        <x:v>1.05247</x:v>
      </x:c>
      <x:c r="V41" s="17" t="n">
        <x:v>1.1371</x:v>
      </x:c>
      <x:c r="W41" s="17" t="n">
        <x:v>1.05876</x:v>
      </x:c>
      <x:c r="X41" s="17" t="n">
        <x:v>0.99905</x:v>
      </x:c>
      <x:c r="Y41" s="17" t="n">
        <x:v>0.9389</x:v>
      </x:c>
      <x:c r="Z41" s="17" t="n">
        <x:v>0.9486</x:v>
      </x:c>
      <x:c r="AA41" s="17" t="n">
        <x:v>0.90139</x:v>
      </x:c>
      <x:c r="AB41" s="4" t="n">
        <x:f>COUNT(D41:O41)</x:f>
        <x:v>12</x:v>
      </x:c>
      <x:c r="AC41" s="4" t="n">
        <x:f>COUNT(P41:AA41)</x:f>
        <x:v>12</x:v>
      </x:c>
      <x:c r="AD41" s="4" t="n">
        <x:f>COUNTIF(D41:AA41,"&gt;0")</x:f>
        <x:v>24</x:v>
      </x:c>
      <x:c r="AE41" s="19" t="n">
        <x:f>IF(AB41=0,"",AVERAGE(D41:O41))</x:f>
        <x:v>1.2712383333333335</x:v>
      </x:c>
      <x:c r="AF41" s="19" t="n">
        <x:f>IF(AC41=0,"",AVERAGE(P41:AA41))</x:f>
        <x:v>1.0691966666666668</x:v>
      </x:c>
      <x:c r="AG41" s="19" t="n">
        <x:f>IF(OR(AB41&lt;'산출기준'!$B$19,AC41&lt;'산출기준'!$B$19,AE41=0),"",AF41/AE41)</x:f>
        <x:v>0.8410670435520221</x:v>
      </x:c>
      <x:c r="AH41" s="21" t="n">
        <x:f>IF(SUM(P41:AA41)=0,"",MAX(P41:AA41)/SUM(P41:AA41))</x:f>
        <x:v>0.10020997072568501</x:v>
      </x:c>
      <x:c r="AI41" s="23" t="n">
        <x:f>IF(AG41="","",AD41/'산출기준'!$B$18*'산출기준'!$B$20+MIN(1,AG41)*'산출기준'!$B$21+(1-AH41)*'산출기준'!$B$22)</x:f>
        <x:v>93.22781189204696</x:v>
      </x:c>
      <x:c r="AJ41" s="4" t="str">
        <x:v>24개월 중 양수 지수 24개월; 전반/후반 자료 12/12개월. 최근12개월/이전12개월 관측월 평균비 0.84배, 최근 최댓달 비중 10.0%. 미래 1년 지속을 보장하지 않음.</x:v>
      </x:c>
      <x:c r="AK41" s="4" t="str">
        <x:v>https://developers.naver.com/docs/serviceapi/datalab/search/search.md</x:v>
      </x:c>
    </x:row>
    <x:row r="42" ht="25" customHeight="1">
      <x:c r="A42" s="4" t="str">
        <x:v>K0038</x:v>
      </x:c>
      <x:c r="B42" s="4" t="str">
        <x:v>경제·비즈니스</x:v>
      </x:c>
      <x:c r="C42" s="4" t="str">
        <x:v>종합소득세신고</x:v>
      </x:c>
      <x:c r="D42" s="17" t="n">
        <x:v>0.9855</x:v>
      </x:c>
      <x:c r="E42" s="17" t="n">
        <x:v>1.85804</x:v>
      </x:c>
      <x:c r="F42" s="17" t="n">
        <x:v>0.71211</x:v>
      </x:c>
      <x:c r="G42" s="17" t="n">
        <x:v>1.55396</x:v>
      </x:c>
      <x:c r="H42" s="17" t="n">
        <x:v>4.093</x:v>
      </x:c>
      <x:c r="I42" s="17" t="n">
        <x:v>3.38517</x:v>
      </x:c>
      <x:c r="J42" s="17" t="n">
        <x:v>4.42855</x:v>
      </x:c>
      <x:c r="K42" s="17" t="n">
        <x:v>15.32197</x:v>
      </x:c>
      <x:c r="L42" s="17" t="n">
        <x:v>100</x:v>
      </x:c>
      <x:c r="M42" s="17" t="n">
        <x:v>7.8459</x:v>
      </x:c>
      <x:c r="N42" s="17" t="n">
        <x:v>1.23432</x:v>
      </x:c>
      <x:c r="O42" s="17" t="n">
        <x:v>0.95603</x:v>
      </x:c>
      <x:c r="P42" s="17" t="n">
        <x:v>0.65222</x:v>
      </x:c>
      <x:c r="Q42" s="17" t="n">
        <x:v>0.51399</x:v>
      </x:c>
      <x:c r="R42" s="17" t="n">
        <x:v>0.66358</x:v>
      </x:c>
      <x:c r="S42" s="17" t="n">
        <x:v>1.11175</x:v>
      </x:c>
      <x:c r="T42" s="17" t="n">
        <x:v>2.25305</x:v>
      </x:c>
      <x:c r="U42" s="17" t="n">
        <x:v>1.21981</x:v>
      </x:c>
      <x:c r="V42" s="17" t="n">
        <x:v>1.39607</x:v>
      </x:c>
      <x:c r="W42" s="17" t="n">
        <x:v>9.18977</x:v>
      </x:c>
      <x:c r="X42" s="17" t="n">
        <x:v>81.86726</x:v>
      </x:c>
      <x:c r="Y42" s="17" t="n">
        <x:v>5.30153</x:v>
      </x:c>
      <x:c r="Z42" s="17" t="n">
        <x:v>0.97195</x:v>
      </x:c>
      <x:c r="AA42" s="17" t="n">
        <x:v>0.86205</x:v>
      </x:c>
      <x:c r="AB42" s="4" t="n">
        <x:f>COUNT(D42:O42)</x:f>
        <x:v>12</x:v>
      </x:c>
      <x:c r="AC42" s="4" t="n">
        <x:f>COUNT(P42:AA42)</x:f>
        <x:v>12</x:v>
      </x:c>
      <x:c r="AD42" s="4" t="n">
        <x:f>COUNTIF(D42:AA42,"&gt;0")</x:f>
        <x:v>24</x:v>
      </x:c>
      <x:c r="AE42" s="19" t="n">
        <x:f>IF(AB42=0,"",AVERAGE(D42:O42))</x:f>
        <x:v>11.864545833333333</x:v>
      </x:c>
      <x:c r="AF42" s="19" t="n">
        <x:f>IF(AC42=0,"",AVERAGE(P42:AA42))</x:f>
        <x:v>8.833585833333334</x:v>
      </x:c>
      <x:c r="AG42" s="19" t="n">
        <x:f>IF(OR(AB42&lt;'산출기준'!$B$19,AC42&lt;'산출기준'!$B$19,AE42=0),"",AF42/AE42)</x:f>
        <x:v>0.7445363655231922</x:v>
      </x:c>
      <x:c r="AH42" s="21" t="n">
        <x:f>IF(SUM(P42:AA42)=0,"",MAX(P42:AA42)/SUM(P42:AA42))</x:f>
        <x:v>0.7723105650847905</x:v>
      </x:c>
      <x:c r="AI42" s="23" t="n">
        <x:f>IF(AG42="","",AD42/'산출기준'!$B$18*'산출기준'!$B$20+MIN(1,AG42)*'산출기준'!$B$21+(1-AH42)*'산출기준'!$B$22)</x:f>
        <x:v>76.88987966399996</x:v>
      </x:c>
      <x:c r="AJ42" s="4" t="str">
        <x:v>24개월 중 양수 지수 24개월; 전반/후반 자료 12/12개월. 최근12개월/이전12개월 관측월 평균비 0.74배, 최근 최댓달 비중 77.2%. 미래 1년 지속을 보장하지 않음.</x:v>
      </x:c>
      <x:c r="AK42" s="4" t="str">
        <x:v>https://developers.naver.com/docs/serviceapi/datalab/search/search.md</x:v>
      </x:c>
    </x:row>
    <x:row r="43" ht="25" customHeight="1">
      <x:c r="A43" s="4" t="str">
        <x:v>K0039</x:v>
      </x:c>
      <x:c r="B43" s="4" t="str">
        <x:v>경제·비즈니스</x:v>
      </x:c>
      <x:c r="C43" s="4" t="str">
        <x:v>건강보험료조회</x:v>
      </x:c>
      <x:c r="D43" s="17" t="n">
        <x:v>0.48706</x:v>
      </x:c>
      <x:c r="E43" s="17" t="n">
        <x:v>0.54398</x:v>
      </x:c>
      <x:c r="F43" s="17" t="n">
        <x:v>0.53777</x:v>
      </x:c>
      <x:c r="G43" s="17" t="n">
        <x:v>0.60326</x:v>
      </x:c>
      <x:c r="H43" s="17" t="n">
        <x:v>0.68028</x:v>
      </x:c>
      <x:c r="I43" s="17" t="n">
        <x:v>0.67268</x:v>
      </x:c>
      <x:c r="J43" s="17" t="n">
        <x:v>0.77506</x:v>
      </x:c>
      <x:c r="K43" s="17" t="n">
        <x:v>1.08333</x:v>
      </x:c>
      <x:c r="L43" s="17" t="n">
        <x:v>0.86476</x:v>
      </x:c>
      <x:c r="M43" s="17" t="n">
        <x:v>0.88653</x:v>
      </x:c>
      <x:c r="N43" s="17" t="n">
        <x:v>1.49731</x:v>
      </x:c>
      <x:c r="O43" s="17" t="n">
        <x:v>1.31432</x:v>
      </x:c>
      <x:c r="P43" s="17" t="n">
        <x:v>2.96035</x:v>
      </x:c>
      <x:c r="Q43" s="17" t="n">
        <x:v>1.20766</x:v>
      </x:c>
      <x:c r="R43" s="17" t="n">
        <x:v>0.8756</x:v>
      </x:c>
      <x:c r="S43" s="17" t="n">
        <x:v>0.88495</x:v>
      </x:c>
      <x:c r="T43" s="17" t="n">
        <x:v>0.95647</x:v>
      </x:c>
      <x:c r="U43" s="17" t="n">
        <x:v>0.75486</x:v>
      </x:c>
      <x:c r="V43" s="17" t="n">
        <x:v>1.35366</x:v>
      </x:c>
      <x:c r="W43" s="17" t="n">
        <x:v>2.43184</x:v>
      </x:c>
      <x:c r="X43" s="17" t="n">
        <x:v>7.99837</x:v>
      </x:c>
      <x:c r="Y43" s="17" t="n">
        <x:v>1.3784</x:v>
      </x:c>
      <x:c r="Z43" s="17" t="n">
        <x:v>0.95918</x:v>
      </x:c>
      <x:c r="AA43" s="17" t="n">
        <x:v>0.85392</x:v>
      </x:c>
      <x:c r="AB43" s="4" t="n">
        <x:f>COUNT(D43:O43)</x:f>
        <x:v>12</x:v>
      </x:c>
      <x:c r="AC43" s="4" t="n">
        <x:f>COUNT(P43:AA43)</x:f>
        <x:v>12</x:v>
      </x:c>
      <x:c r="AD43" s="4" t="n">
        <x:f>COUNTIF(D43:AA43,"&gt;0")</x:f>
        <x:v>24</x:v>
      </x:c>
      <x:c r="AE43" s="19" t="n">
        <x:f>IF(AB43=0,"",AVERAGE(D43:O43))</x:f>
        <x:v>0.8288616666666667</x:v>
      </x:c>
      <x:c r="AF43" s="19" t="n">
        <x:f>IF(AC43=0,"",AVERAGE(P43:AA43))</x:f>
        <x:v>1.8846049999999999</x:v>
      </x:c>
      <x:c r="AG43" s="19" t="n">
        <x:f>IF(OR(AB43&lt;'산출기준'!$B$19,AC43&lt;'산출기준'!$B$19,AE43=0),"",AF43/AE43)</x:f>
        <x:v>2.2737268181059562</x:v>
      </x:c>
      <x:c r="AH43" s="21" t="n">
        <x:f>IF(SUM(P43:AA43)=0,"",MAX(P43:AA43)/SUM(P43:AA43))</x:f>
        <x:v>0.3536713705701372</x:v>
      </x:c>
      <x:c r="AI43" s="23" t="n">
        <x:f>IF(AG43="","",AD43/'산출기준'!$B$18*'산출기준'!$B$20+MIN(1,AG43)*'산출기준'!$B$21+(1-AH43)*'산출기준'!$B$22)</x:f>
        <x:v>92.92657258859725</x:v>
      </x:c>
      <x:c r="AJ43" s="4" t="str">
        <x:v>24개월 중 양수 지수 24개월; 전반/후반 자료 12/12개월. 최근12개월/이전12개월 관측월 평균비 2.27배, 최근 최댓달 비중 35.4%. 미래 1년 지속을 보장하지 않음.</x:v>
      </x:c>
      <x:c r="AK43" s="4" t="str">
        <x:v>https://developers.naver.com/docs/serviceapi/datalab/search/search.md</x:v>
      </x:c>
    </x:row>
    <x:row r="44" ht="25" customHeight="1">
      <x:c r="A44" s="4" t="str">
        <x:v>K0040</x:v>
      </x:c>
      <x:c r="B44" s="4" t="str">
        <x:v>경제·비즈니스</x:v>
      </x:c>
      <x:c r="C44" s="4" t="str">
        <x:v>종합소득세세율</x:v>
      </x:c>
      <x:c r="D44" s="17" t="n">
        <x:v>40.82956</x:v>
      </x:c>
      <x:c r="E44" s="17" t="n">
        <x:v>44.983</x:v>
      </x:c>
      <x:c r="F44" s="17" t="n">
        <x:v>53.4275</x:v>
      </x:c>
      <x:c r="G44" s="17" t="n">
        <x:v>63.67772</x:v>
      </x:c>
      <x:c r="H44" s="17" t="n">
        <x:v>74.07677</x:v>
      </x:c>
      <x:c r="I44" s="17" t="n">
        <x:v>60.54087</x:v>
      </x:c>
      <x:c r="J44" s="17" t="n">
        <x:v>41.61869</x:v>
      </x:c>
      <x:c r="K44" s="17" t="n">
        <x:v>56.8199</x:v>
      </x:c>
      <x:c r="L44" s="17" t="n">
        <x:v>96.53458</x:v>
      </x:c>
      <x:c r="M44" s="17" t="n">
        <x:v>36.38406</x:v>
      </x:c>
      <x:c r="N44" s="17" t="n">
        <x:v>41.80965</x:v>
      </x:c>
      <x:c r="O44" s="17" t="n">
        <x:v>42.73919</x:v>
      </x:c>
      <x:c r="P44" s="17" t="n">
        <x:v>40.10783</x:v>
      </x:c>
      <x:c r="Q44" s="17" t="n">
        <x:v>37.62812</x:v>
      </x:c>
      <x:c r="R44" s="17" t="n">
        <x:v>49.0185</x:v>
      </x:c>
      <x:c r="S44" s="17" t="n">
        <x:v>57.88424</x:v>
      </x:c>
      <x:c r="T44" s="17" t="n">
        <x:v>66.20517</x:v>
      </x:c>
      <x:c r="U44" s="17" t="n">
        <x:v>38.14204</x:v>
      </x:c>
      <x:c r="V44" s="17" t="n">
        <x:v>37.46243</x:v>
      </x:c>
      <x:c r="W44" s="17" t="n">
        <x:v>45.23856</x:v>
      </x:c>
      <x:c r="X44" s="17" t="n">
        <x:v>100</x:v>
      </x:c>
      <x:c r="Y44" s="17" t="n">
        <x:v>32.18006</x:v>
      </x:c>
      <x:c r="Z44" s="17" t="n">
        <x:v>26.81625</x:v>
      </x:c>
      <x:c r="AA44" s="17" t="n">
        <x:v>27.42003</x:v>
      </x:c>
      <x:c r="AB44" s="4" t="n">
        <x:f>COUNT(D44:O44)</x:f>
        <x:v>12</x:v>
      </x:c>
      <x:c r="AC44" s="4" t="n">
        <x:f>COUNT(P44:AA44)</x:f>
        <x:v>12</x:v>
      </x:c>
      <x:c r="AD44" s="4" t="n">
        <x:f>COUNTIF(D44:AA44,"&gt;0")</x:f>
        <x:v>24</x:v>
      </x:c>
      <x:c r="AE44" s="19" t="n">
        <x:f>IF(AB44=0,"",AVERAGE(D44:O44))</x:f>
        <x:v>54.453457500000006</x:v>
      </x:c>
      <x:c r="AF44" s="19" t="n">
        <x:f>IF(AC44=0,"",AVERAGE(P44:AA44))</x:f>
        <x:v>46.508602499999995</x:v>
      </x:c>
      <x:c r="AG44" s="19" t="n">
        <x:f>IF(OR(AB44&lt;'산출기준'!$B$19,AC44&lt;'산출기준'!$B$19,AE44=0),"",AF44/AE44)</x:f>
        <x:v>0.8540982452767116</x:v>
      </x:c>
      <x:c r="AH44" s="21" t="n">
        <x:f>IF(SUM(P44:AA44)=0,"",MAX(P44:AA44)/SUM(P44:AA44))</x:f>
        <x:v>0.17917832154456445</x:v>
      </x:c>
      <x:c r="AI44" s="23" t="n">
        <x:f>IF(AG44="","",AD44/'산출기준'!$B$18*'산출기준'!$B$20+MIN(1,AG44)*'산출기준'!$B$21+(1-AH44)*'산출기준'!$B$22)</x:f>
        <x:v>92.03938092741006</x:v>
      </x:c>
      <x:c r="AJ44" s="4" t="str">
        <x:v>24개월 중 양수 지수 24개월; 전반/후반 자료 12/12개월. 최근12개월/이전12개월 관측월 평균비 0.85배, 최근 최댓달 비중 17.9%. 미래 1년 지속을 보장하지 않음.</x:v>
      </x:c>
      <x:c r="AK44" s="4" t="str">
        <x:v>https://developers.naver.com/docs/serviceapi/datalab/search/search.md</x:v>
      </x:c>
    </x:row>
    <x:row r="45" ht="25" customHeight="1">
      <x:c r="A45" s="4" t="str">
        <x:v>K0041</x:v>
      </x:c>
      <x:c r="B45" s="4" t="str">
        <x:v>경제·비즈니스</x:v>
      </x:c>
      <x:c r="C45" s="4" t="str">
        <x:v>아파트관리비조회</x:v>
      </x:c>
      <x:c r="D45" s="17" t="n">
        <x:v>27.6138</x:v>
      </x:c>
      <x:c r="E45" s="17" t="n">
        <x:v>17.43941</x:v>
      </x:c>
      <x:c r="F45" s="17" t="n">
        <x:v>15.56067</x:v>
      </x:c>
      <x:c r="G45" s="17" t="n">
        <x:v>17.3018</x:v>
      </x:c>
      <x:c r="H45" s="17" t="n">
        <x:v>21.77539</x:v>
      </x:c>
      <x:c r="I45" s="17" t="n">
        <x:v>20.07638</x:v>
      </x:c>
      <x:c r="J45" s="17" t="n">
        <x:v>16.59692</x:v>
      </x:c>
      <x:c r="K45" s="17" t="n">
        <x:v>13.20452</x:v>
      </x:c>
      <x:c r="L45" s="17" t="n">
        <x:v>13.10623</x:v>
      </x:c>
      <x:c r="M45" s="17" t="n">
        <x:v>12.92089</x:v>
      </x:c>
      <x:c r="N45" s="17" t="n">
        <x:v>17.08275</x:v>
      </x:c>
      <x:c r="O45" s="17" t="n">
        <x:v>24.51908</x:v>
      </x:c>
      <x:c r="P45" s="17" t="n">
        <x:v>14.33626</x:v>
      </x:c>
      <x:c r="Q45" s="17" t="n">
        <x:v>11.68243</x:v>
      </x:c>
      <x:c r="R45" s="17" t="n">
        <x:v>11.07304</x:v>
      </x:c>
      <x:c r="S45" s="17" t="n">
        <x:v>12.34238</x:v>
      </x:c>
      <x:c r="T45" s="17" t="n">
        <x:v>15.19559</x:v>
      </x:c>
      <x:c r="U45" s="17" t="n">
        <x:v>19.54842</x:v>
      </x:c>
      <x:c r="V45" s="17" t="n">
        <x:v>21.62374</x:v>
      </x:c>
      <x:c r="W45" s="17" t="n">
        <x:v>18.27066</x:v>
      </x:c>
      <x:c r="X45" s="17" t="n">
        <x:v>16.21219</x:v>
      </x:c>
      <x:c r="Y45" s="17" t="n">
        <x:v>17.93647</x:v>
      </x:c>
      <x:c r="Z45" s="17" t="n">
        <x:v>23.31433</x:v>
      </x:c>
      <x:c r="AA45" s="17" t="n">
        <x:v>28.6304</x:v>
      </x:c>
      <x:c r="AB45" s="4" t="n">
        <x:f>COUNT(D45:O45)</x:f>
        <x:v>12</x:v>
      </x:c>
      <x:c r="AC45" s="4" t="n">
        <x:f>COUNT(P45:AA45)</x:f>
        <x:v>12</x:v>
      </x:c>
      <x:c r="AD45" s="4" t="n">
        <x:f>COUNTIF(D45:AA45,"&gt;0")</x:f>
        <x:v>24</x:v>
      </x:c>
      <x:c r="AE45" s="19" t="n">
        <x:f>IF(AB45=0,"",AVERAGE(D45:O45))</x:f>
        <x:v>18.099820000000005</x:v>
      </x:c>
      <x:c r="AF45" s="19" t="n">
        <x:f>IF(AC45=0,"",AVERAGE(P45:AA45))</x:f>
        <x:v>17.513825833333335</x:v>
      </x:c>
      <x:c r="AG45" s="19" t="n">
        <x:f>IF(OR(AB45&lt;'산출기준'!$B$19,AC45&lt;'산출기준'!$B$19,AE45=0),"",AF45/AE45)</x:f>
        <x:v>0.9676243097076839</x:v>
      </x:c>
      <x:c r="AH45" s="21" t="n">
        <x:f>IF(SUM(P45:AA45)=0,"",MAX(P45:AA45)/SUM(P45:AA45))</x:f>
        <x:v>0.13622761179489098</x:v>
      </x:c>
      <x:c r="AI45" s="23" t="n">
        <x:f>IF(AG45="","",AD45/'산출기준'!$B$18*'산출기준'!$B$20+MIN(1,AG45)*'산출기준'!$B$21+(1-AH45)*'산출기준'!$B$22)</x:f>
        <x:v>96.3041770553327</x:v>
      </x:c>
      <x:c r="AJ45" s="4" t="str">
        <x:v>24개월 중 양수 지수 24개월; 전반/후반 자료 12/12개월. 최근12개월/이전12개월 관측월 평균비 0.97배, 최근 최댓달 비중 13.6%. 미래 1년 지속을 보장하지 않음.</x:v>
      </x:c>
      <x:c r="AK45" s="4" t="str">
        <x:v>https://developers.naver.com/docs/serviceapi/datalab/search/search.md</x:v>
      </x:c>
    </x:row>
    <x:row r="46" ht="25" customHeight="1">
      <x:c r="A46" s="4" t="str">
        <x:v>K0042</x:v>
      </x:c>
      <x:c r="B46" s="4" t="str">
        <x:v>경제·비즈니스</x:v>
      </x:c>
      <x:c r="C46" s="4" t="str">
        <x:v>증여세신고</x:v>
      </x:c>
      <x:c r="D46" s="17" t="n">
        <x:v>26.5944</x:v>
      </x:c>
      <x:c r="E46" s="17" t="n">
        <x:v>29.53747</x:v>
      </x:c>
      <x:c r="F46" s="17" t="n">
        <x:v>25.6115</x:v>
      </x:c>
      <x:c r="G46" s="17" t="n">
        <x:v>32.42157</x:v>
      </x:c>
      <x:c r="H46" s="17" t="n">
        <x:v>30.72537</x:v>
      </x:c>
      <x:c r="I46" s="17" t="n">
        <x:v>33.69653</x:v>
      </x:c>
      <x:c r="J46" s="17" t="n">
        <x:v>31.95821</x:v>
      </x:c>
      <x:c r="K46" s="17" t="n">
        <x:v>26.1563</x:v>
      </x:c>
      <x:c r="L46" s="17" t="n">
        <x:v>33.0085</x:v>
      </x:c>
      <x:c r="M46" s="17" t="n">
        <x:v>33.94928</x:v>
      </x:c>
      <x:c r="N46" s="17" t="n">
        <x:v>33.3118</x:v>
      </x:c>
      <x:c r="O46" s="17" t="n">
        <x:v>33.16577</x:v>
      </x:c>
      <x:c r="P46" s="17" t="n">
        <x:v>44.8791</x:v>
      </x:c>
      <x:c r="Q46" s="17" t="n">
        <x:v>42.41905</x:v>
      </x:c>
      <x:c r="R46" s="17" t="n">
        <x:v>39.1811</x:v>
      </x:c>
      <x:c r="S46" s="17" t="n">
        <x:v>48.78822</x:v>
      </x:c>
      <x:c r="T46" s="17" t="n">
        <x:v>60.80204</x:v>
      </x:c>
      <x:c r="U46" s="17" t="n">
        <x:v>58.17349</x:v>
      </x:c>
      <x:c r="V46" s="17" t="n">
        <x:v>49.15049</x:v>
      </x:c>
      <x:c r="W46" s="17" t="n">
        <x:v>39.94495</x:v>
      </x:c>
      <x:c r="X46" s="17" t="n">
        <x:v>41.76753</x:v>
      </x:c>
      <x:c r="Y46" s="17" t="n">
        <x:v>35.05293</x:v>
      </x:c>
      <x:c r="Z46" s="17" t="n">
        <x:v>27.84408</x:v>
      </x:c>
      <x:c r="AA46" s="17" t="n">
        <x:v>26.0524</x:v>
      </x:c>
      <x:c r="AB46" s="4" t="n">
        <x:f>COUNT(D46:O46)</x:f>
        <x:v>12</x:v>
      </x:c>
      <x:c r="AC46" s="4" t="n">
        <x:f>COUNT(P46:AA46)</x:f>
        <x:v>12</x:v>
      </x:c>
      <x:c r="AD46" s="4" t="n">
        <x:f>COUNTIF(D46:AA46,"&gt;0")</x:f>
        <x:v>24</x:v>
      </x:c>
      <x:c r="AE46" s="19" t="n">
        <x:f>IF(AB46=0,"",AVERAGE(D46:O46))</x:f>
        <x:v>30.844724999999997</x:v>
      </x:c>
      <x:c r="AF46" s="19" t="n">
        <x:f>IF(AC46=0,"",AVERAGE(P46:AA46))</x:f>
        <x:v>42.83794833333334</x:v>
      </x:c>
      <x:c r="AG46" s="19" t="n">
        <x:f>IF(OR(AB46&lt;'산출기준'!$B$19,AC46&lt;'산출기준'!$B$19,AE46=0),"",AF46/AE46)</x:f>
        <x:v>1.388825750053967</x:v>
      </x:c>
      <x:c r="AH46" s="21" t="n">
        <x:f>IF(SUM(P46:AA46)=0,"",MAX(P46:AA46)/SUM(P46:AA46))</x:f>
        <x:v>0.11827916284039279</x:v>
      </x:c>
      <x:c r="AI46" s="23" t="n">
        <x:f>IF(AG46="","",AD46/'산출기준'!$B$18*'산출기준'!$B$20+MIN(1,AG46)*'산출기준'!$B$21+(1-AH46)*'산출기준'!$B$22)</x:f>
        <x:v>97.63441674319215</x:v>
      </x:c>
      <x:c r="AJ46" s="4" t="str">
        <x:v>24개월 중 양수 지수 24개월; 전반/후반 자료 12/12개월. 최근12개월/이전12개월 관측월 평균비 1.39배, 최근 최댓달 비중 11.8%. 미래 1년 지속을 보장하지 않음.</x:v>
      </x:c>
      <x:c r="AK46" s="4" t="str">
        <x:v>https://developers.naver.com/docs/serviceapi/datalab/search/search.md</x:v>
      </x:c>
    </x:row>
    <x:row r="47" ht="25" customHeight="1">
      <x:c r="A47" s="4" t="str">
        <x:v>K0043</x:v>
      </x:c>
      <x:c r="B47" s="4" t="str">
        <x:v>경제·비즈니스</x:v>
      </x:c>
      <x:c r="C47" s="4" t="str">
        <x:v>연봉5000실수령액</x:v>
      </x:c>
      <x:c r="D47" s="17" t="n">
        <x:v>30.33502</x:v>
      </x:c>
      <x:c r="E47" s="17" t="n">
        <x:v>31.33758</x:v>
      </x:c>
      <x:c r="F47" s="17" t="n">
        <x:v>29.46726</x:v>
      </x:c>
      <x:c r="G47" s="17" t="n">
        <x:v>31.06518</x:v>
      </x:c>
      <x:c r="H47" s="17" t="n">
        <x:v>36.76036</x:v>
      </x:c>
      <x:c r="I47" s="17" t="n">
        <x:v>32.38507</x:v>
      </x:c>
      <x:c r="J47" s="17" t="n">
        <x:v>30.64674</x:v>
      </x:c>
      <x:c r="K47" s="17" t="n">
        <x:v>28.48998</x:v>
      </x:c>
      <x:c r="L47" s="17" t="n">
        <x:v>28.15861</x:v>
      </x:c>
      <x:c r="M47" s="17" t="n">
        <x:v>27.17852</x:v>
      </x:c>
      <x:c r="N47" s="17" t="n">
        <x:v>27.49585</x:v>
      </x:c>
      <x:c r="O47" s="17" t="n">
        <x:v>25.45985</x:v>
      </x:c>
      <x:c r="P47" s="17" t="n">
        <x:v>24.19613</x:v>
      </x:c>
      <x:c r="Q47" s="17" t="n">
        <x:v>21.91019</x:v>
      </x:c>
      <x:c r="R47" s="17" t="n">
        <x:v>23.5418</x:v>
      </x:c>
      <x:c r="S47" s="17" t="n">
        <x:v>24.39551</x:v>
      </x:c>
      <x:c r="T47" s="17" t="n">
        <x:v>29.62734</x:v>
      </x:c>
      <x:c r="U47" s="17" t="n">
        <x:v>32.40472</x:v>
      </x:c>
      <x:c r="V47" s="17" t="n">
        <x:v>38.93678</x:v>
      </x:c>
      <x:c r="W47" s="17" t="n">
        <x:v>32.65466</x:v>
      </x:c>
      <x:c r="X47" s="17" t="n">
        <x:v>28.26532</x:v>
      </x:c>
      <x:c r="Y47" s="17" t="n">
        <x:v>26.20966</x:v>
      </x:c>
      <x:c r="Z47" s="17" t="n">
        <x:v>27.19818</x:v>
      </x:c>
      <x:c r="AA47" s="17" t="n">
        <x:v>26.04959</x:v>
      </x:c>
      <x:c r="AB47" s="4" t="n">
        <x:f>COUNT(D47:O47)</x:f>
        <x:v>12</x:v>
      </x:c>
      <x:c r="AC47" s="4" t="n">
        <x:f>COUNT(P47:AA47)</x:f>
        <x:v>12</x:v>
      </x:c>
      <x:c r="AD47" s="4" t="n">
        <x:f>COUNTIF(D47:AA47,"&gt;0")</x:f>
        <x:v>24</x:v>
      </x:c>
      <x:c r="AE47" s="19" t="n">
        <x:f>IF(AB47=0,"",AVERAGE(D47:O47))</x:f>
        <x:v>29.898335</x:v>
      </x:c>
      <x:c r="AF47" s="19" t="n">
        <x:f>IF(AC47=0,"",AVERAGE(P47:AA47))</x:f>
        <x:v>27.949156666666667</x:v>
      </x:c>
      <x:c r="AG47" s="19" t="n">
        <x:f>IF(OR(AB47&lt;'산출기준'!$B$19,AC47&lt;'산출기준'!$B$19,AE47=0),"",AF47/AE47)</x:f>
        <x:v>0.9348064588434998</x:v>
      </x:c>
      <x:c r="AH47" s="21" t="n">
        <x:f>IF(SUM(P47:AA47)=0,"",MAX(P47:AA47)/SUM(P47:AA47))</x:f>
        <x:v>0.11609408131217316</x:v>
      </x:c>
      <x:c r="AI47" s="23" t="n">
        <x:f>IF(AG47="","",AD47/'산출기준'!$B$18*'산출기준'!$B$20+MIN(1,AG47)*'산출기준'!$B$21+(1-AH47)*'산출기준'!$B$22)</x:f>
        <x:v>95.72231213906153</x:v>
      </x:c>
      <x:c r="AJ47" s="4" t="str">
        <x:v>24개월 중 양수 지수 24개월; 전반/후반 자료 12/12개월. 최근12개월/이전12개월 관측월 평균비 0.93배, 최근 최댓달 비중 11.6%. 미래 1년 지속을 보장하지 않음.</x:v>
      </x:c>
      <x:c r="AK47" s="4" t="str">
        <x:v>https://developers.naver.com/docs/serviceapi/datalab/search/search.md</x:v>
      </x:c>
    </x:row>
    <x:row r="48" ht="25" customHeight="1">
      <x:c r="A48" s="4" t="str">
        <x:v>K0044</x:v>
      </x:c>
      <x:c r="B48" s="4" t="str">
        <x:v>경제·비즈니스</x:v>
      </x:c>
      <x:c r="C48" s="4" t="str">
        <x:v>양도소득세율</x:v>
      </x:c>
      <x:c r="D48" s="17" t="n">
        <x:v>33.64879</x:v>
      </x:c>
      <x:c r="E48" s="17" t="n">
        <x:v>38.36951</x:v>
      </x:c>
      <x:c r="F48" s="17" t="n">
        <x:v>36.58625</x:v>
      </x:c>
      <x:c r="G48" s="17" t="n">
        <x:v>29.1415</x:v>
      </x:c>
      <x:c r="H48" s="17" t="n">
        <x:v>24.89539</x:v>
      </x:c>
      <x:c r="I48" s="17" t="n">
        <x:v>33.07871</x:v>
      </x:c>
      <x:c r="J48" s="17" t="n">
        <x:v>35.96843</x:v>
      </x:c>
      <x:c r="K48" s="17" t="n">
        <x:v>29.20329</x:v>
      </x:c>
      <x:c r="L48" s="17" t="n">
        <x:v>28.76239</x:v>
      </x:c>
      <x:c r="M48" s="17" t="n">
        <x:v>29.96433</x:v>
      </x:c>
      <x:c r="N48" s="17" t="n">
        <x:v>29.11061</x:v>
      </x:c>
      <x:c r="O48" s="17" t="n">
        <x:v>26.09733</x:v>
      </x:c>
      <x:c r="P48" s="17" t="n">
        <x:v>27.31893</x:v>
      </x:c>
      <x:c r="Q48" s="17" t="n">
        <x:v>30.49509</x:v>
      </x:c>
      <x:c r="R48" s="17" t="n">
        <x:v>28.14737</x:v>
      </x:c>
      <x:c r="S48" s="17" t="n">
        <x:v>27.31331</x:v>
      </x:c>
      <x:c r="T48" s="17" t="n">
        <x:v>34.75806</x:v>
      </x:c>
      <x:c r="U48" s="17" t="n">
        <x:v>27.29366</x:v>
      </x:c>
      <x:c r="V48" s="17" t="n">
        <x:v>25.00772</x:v>
      </x:c>
      <x:c r="W48" s="17" t="n">
        <x:v>23.23008</x:v>
      </x:c>
      <x:c r="X48" s="17" t="n">
        <x:v>21.09017</x:v>
      </x:c>
      <x:c r="Y48" s="17" t="n">
        <x:v>19.3041</x:v>
      </x:c>
      <x:c r="Z48" s="17" t="n">
        <x:v>20.39372</x:v>
      </x:c>
      <x:c r="AA48" s="17" t="n">
        <x:v>27.34421</x:v>
      </x:c>
      <x:c r="AB48" s="4" t="n">
        <x:f>COUNT(D48:O48)</x:f>
        <x:v>12</x:v>
      </x:c>
      <x:c r="AC48" s="4" t="n">
        <x:f>COUNT(P48:AA48)</x:f>
        <x:v>12</x:v>
      </x:c>
      <x:c r="AD48" s="4" t="n">
        <x:f>COUNTIF(D48:AA48,"&gt;0")</x:f>
        <x:v>24</x:v>
      </x:c>
      <x:c r="AE48" s="19" t="n">
        <x:f>IF(AB48=0,"",AVERAGE(D48:O48))</x:f>
        <x:v>31.235544166666667</x:v>
      </x:c>
      <x:c r="AF48" s="19" t="n">
        <x:f>IF(AC48=0,"",AVERAGE(P48:AA48))</x:f>
        <x:v>25.97470166666666</x:v>
      </x:c>
      <x:c r="AG48" s="19" t="n">
        <x:f>IF(OR(AB48&lt;'산출기준'!$B$19,AC48&lt;'산출기준'!$B$19,AE48=0),"",AF48/AE48)</x:f>
        <x:v>0.8315751289002941</x:v>
      </x:c>
      <x:c r="AH48" s="21" t="n">
        <x:f>IF(SUM(P48:AA48)=0,"",MAX(P48:AA48)/SUM(P48:AA48))</x:f>
        <x:v>0.11151254159415758</x:v>
      </x:c>
      <x:c r="AI48" s="23" t="n">
        <x:f>IF(AG48="","",AD48/'산출기준'!$B$18*'산출기준'!$B$20+MIN(1,AG48)*'산출기준'!$B$21+(1-AH48)*'산출기준'!$B$22)</x:f>
        <x:v>92.71700303512567</x:v>
      </x:c>
      <x:c r="AJ48" s="4" t="str">
        <x:v>24개월 중 양수 지수 24개월; 전반/후반 자료 12/12개월. 최근12개월/이전12개월 관측월 평균비 0.83배, 최근 최댓달 비중 11.2%. 미래 1년 지속을 보장하지 않음.</x:v>
      </x:c>
      <x:c r="AK48" s="4" t="str">
        <x:v>https://developers.naver.com/docs/serviceapi/datalab/search/search.md</x:v>
      </x:c>
    </x:row>
    <x:row r="49" ht="25" customHeight="1">
      <x:c r="A49" s="4" t="str">
        <x:v>K0045</x:v>
      </x:c>
      <x:c r="B49" s="4" t="str">
        <x:v>경제·비즈니스</x:v>
      </x:c>
      <x:c r="C49" s="4" t="str">
        <x:v>부가세환급</x:v>
      </x:c>
      <x:c r="D49" s="17" t="n">
        <x:v>10.59024</x:v>
      </x:c>
      <x:c r="E49" s="17" t="n">
        <x:v>13.01439</x:v>
      </x:c>
      <x:c r="F49" s="17" t="n">
        <x:v>11.81926</x:v>
      </x:c>
      <x:c r="G49" s="17" t="n">
        <x:v>12.56488</x:v>
      </x:c>
      <x:c r="H49" s="17" t="n">
        <x:v>31.94734</x:v>
      </x:c>
      <x:c r="I49" s="17" t="n">
        <x:v>43.62747</x:v>
      </x:c>
      <x:c r="J49" s="17" t="n">
        <x:v>14.4307</x:v>
      </x:c>
      <x:c r="K49" s="17" t="n">
        <x:v>13.06969</x:v>
      </x:c>
      <x:c r="L49" s="17" t="n">
        <x:v>12.74861</x:v>
      </x:c>
      <x:c r="M49" s="17" t="n">
        <x:v>12.19921</x:v>
      </x:c>
      <x:c r="N49" s="17" t="n">
        <x:v>29.5553</x:v>
      </x:c>
      <x:c r="O49" s="17" t="n">
        <x:v>26.44976</x:v>
      </x:c>
      <x:c r="P49" s="17" t="n">
        <x:v>9.56993</x:v>
      </x:c>
      <x:c r="Q49" s="17" t="n">
        <x:v>8.7262</x:v>
      </x:c>
      <x:c r="R49" s="17" t="n">
        <x:v>8.21605</x:v>
      </x:c>
      <x:c r="S49" s="17" t="n">
        <x:v>9.20425</x:v>
      </x:c>
      <x:c r="T49" s="17" t="n">
        <x:v>23.14978</x:v>
      </x:c>
      <x:c r="U49" s="17" t="n">
        <x:v>22.86794</x:v>
      </x:c>
      <x:c r="V49" s="17" t="n">
        <x:v>7.12973</x:v>
      </x:c>
      <x:c r="W49" s="17" t="n">
        <x:v>6.88</x:v>
      </x:c>
      <x:c r="X49" s="17" t="n">
        <x:v>6.87287</x:v>
      </x:c>
      <x:c r="Y49" s="17" t="n">
        <x:v>6.946</x:v>
      </x:c>
      <x:c r="Z49" s="17" t="n">
        <x:v>14.62335</x:v>
      </x:c>
      <x:c r="AA49" s="17" t="n">
        <x:v>16.84593</x:v>
      </x:c>
      <x:c r="AB49" s="4" t="n">
        <x:f>COUNT(D49:O49)</x:f>
        <x:v>12</x:v>
      </x:c>
      <x:c r="AC49" s="4" t="n">
        <x:f>COUNT(P49:AA49)</x:f>
        <x:v>12</x:v>
      </x:c>
      <x:c r="AD49" s="4" t="n">
        <x:f>COUNTIF(D49:AA49,"&gt;0")</x:f>
        <x:v>24</x:v>
      </x:c>
      <x:c r="AE49" s="19" t="n">
        <x:f>IF(AB49=0,"",AVERAGE(D49:O49))</x:f>
        <x:v>19.3347375</x:v>
      </x:c>
      <x:c r="AF49" s="19" t="n">
        <x:f>IF(AC49=0,"",AVERAGE(P49:AA49))</x:f>
        <x:v>11.752669166666665</x:v>
      </x:c>
      <x:c r="AG49" s="19" t="n">
        <x:f>IF(OR(AB49&lt;'산출기준'!$B$19,AC49&lt;'산출기준'!$B$19,AE49=0),"",AF49/AE49)</x:f>
        <x:v>0.6078525331242105</x:v>
      </x:c>
      <x:c r="AH49" s="21" t="n">
        <x:f>IF(SUM(P49:AA49)=0,"",MAX(P49:AA49)/SUM(P49:AA49))</x:f>
        <x:v>0.16414554906427994</x:v>
      </x:c>
      <x:c r="AI49" s="23" t="n">
        <x:f>IF(AG49="","",AD49/'산출기준'!$B$18*'산출기준'!$B$20+MIN(1,AG49)*'산출기준'!$B$21+(1-AH49)*'산출기준'!$B$22)</x:f>
        <x:v>84.95266501244072</x:v>
      </x:c>
      <x:c r="AJ49" s="4" t="str">
        <x:v>24개월 중 양수 지수 24개월; 전반/후반 자료 12/12개월. 최근12개월/이전12개월 관측월 평균비 0.61배, 최근 최댓달 비중 16.4%. 미래 1년 지속을 보장하지 않음.</x:v>
      </x:c>
      <x:c r="AK49" s="4" t="str">
        <x:v>https://developers.naver.com/docs/serviceapi/datalab/search/search.md</x:v>
      </x:c>
    </x:row>
    <x:row r="50" ht="25" customHeight="1">
      <x:c r="A50" s="4" t="str">
        <x:v>K0046</x:v>
      </x:c>
      <x:c r="B50" s="4" t="str">
        <x:v>경제·비즈니스</x:v>
      </x:c>
      <x:c r="C50" s="4" t="str">
        <x:v>상속세계산기</x:v>
      </x:c>
      <x:c r="D50" s="17" t="n">
        <x:v>18.78667</x:v>
      </x:c>
      <x:c r="E50" s="17" t="n">
        <x:v>20.81839</x:v>
      </x:c>
      <x:c r="F50" s="17" t="n">
        <x:v>19.42705</x:v>
      </x:c>
      <x:c r="G50" s="17" t="n">
        <x:v>19.51267</x:v>
      </x:c>
      <x:c r="H50" s="17" t="n">
        <x:v>20.41526</x:v>
      </x:c>
      <x:c r="I50" s="17" t="n">
        <x:v>28.23531</x:v>
      </x:c>
      <x:c r="J50" s="17" t="n">
        <x:v>25.05306</x:v>
      </x:c>
      <x:c r="K50" s="17" t="n">
        <x:v>17.72711</x:v>
      </x:c>
      <x:c r="L50" s="17" t="n">
        <x:v>18.48878</x:v>
      </x:c>
      <x:c r="M50" s="17" t="n">
        <x:v>20.4545</x:v>
      </x:c>
      <x:c r="N50" s="17" t="n">
        <x:v>19.94791</x:v>
      </x:c>
      <x:c r="O50" s="17" t="n">
        <x:v>18.92046</x:v>
      </x:c>
      <x:c r="P50" s="17" t="n">
        <x:v>21.11271</x:v>
      </x:c>
      <x:c r="Q50" s="17" t="n">
        <x:v>18.48343</x:v>
      </x:c>
      <x:c r="R50" s="17" t="n">
        <x:v>17.92511</x:v>
      </x:c>
      <x:c r="S50" s="17" t="n">
        <x:v>17.25085</x:v>
      </x:c>
      <x:c r="T50" s="17" t="n">
        <x:v>20.42953</x:v>
      </x:c>
      <x:c r="U50" s="17" t="n">
        <x:v>18.87943</x:v>
      </x:c>
      <x:c r="V50" s="17" t="n">
        <x:v>16.07177</x:v>
      </x:c>
      <x:c r="W50" s="17" t="n">
        <x:v>14.86951</x:v>
      </x:c>
      <x:c r="X50" s="17" t="n">
        <x:v>13.76714</x:v>
      </x:c>
      <x:c r="Y50" s="17" t="n">
        <x:v>12.77893</x:v>
      </x:c>
      <x:c r="Z50" s="17" t="n">
        <x:v>13.57806</x:v>
      </x:c>
      <x:c r="AA50" s="17" t="n">
        <x:v>15.13886</x:v>
      </x:c>
      <x:c r="AB50" s="4" t="n">
        <x:f>COUNT(D50:O50)</x:f>
        <x:v>12</x:v>
      </x:c>
      <x:c r="AC50" s="4" t="n">
        <x:f>COUNT(P50:AA50)</x:f>
        <x:v>12</x:v>
      </x:c>
      <x:c r="AD50" s="4" t="n">
        <x:f>COUNTIF(D50:AA50,"&gt;0")</x:f>
        <x:v>24</x:v>
      </x:c>
      <x:c r="AE50" s="19" t="n">
        <x:f>IF(AB50=0,"",AVERAGE(D50:O50))</x:f>
        <x:v>20.648930833333335</x:v>
      </x:c>
      <x:c r="AF50" s="19" t="n">
        <x:f>IF(AC50=0,"",AVERAGE(P50:AA50))</x:f>
        <x:v>16.690444166666666</x:v>
      </x:c>
      <x:c r="AG50" s="19" t="n">
        <x:f>IF(OR(AB50&lt;'산출기준'!$B$19,AC50&lt;'산출기준'!$B$19,AE50=0),"",AF50/AE50)</x:f>
        <x:v>0.8082958048231471</x:v>
      </x:c>
      <x:c r="AH50" s="21" t="n">
        <x:f>IF(SUM(P50:AA50)=0,"",MAX(P50:AA50)/SUM(P50:AA50))</x:f>
        <x:v>0.10541316231198761</x:v>
      </x:c>
      <x:c r="AI50" s="23" t="n">
        <x:f>IF(AG50="","",AD50/'산출기준'!$B$18*'산출기준'!$B$20+MIN(1,AG50)*'산출기준'!$B$21+(1-AH50)*'산출기준'!$B$22)</x:f>
        <x:v>92.14061089845467</x:v>
      </x:c>
      <x:c r="AJ50" s="4" t="str">
        <x:v>24개월 중 양수 지수 24개월; 전반/후반 자료 12/12개월. 최근12개월/이전12개월 관측월 평균비 0.81배, 최근 최댓달 비중 10.5%. 미래 1년 지속을 보장하지 않음.</x:v>
      </x:c>
      <x:c r="AK50" s="4" t="str">
        <x:v>https://developers.naver.com/docs/serviceapi/datalab/search/search.md</x:v>
      </x:c>
    </x:row>
    <x:row r="51" ht="25" customHeight="1">
      <x:c r="A51" s="4" t="str">
        <x:v>K0047</x:v>
      </x:c>
      <x:c r="B51" s="4" t="str">
        <x:v>경제·비즈니스</x:v>
      </x:c>
      <x:c r="C51" s="4" t="str">
        <x:v>실업급여이직확인서</x:v>
      </x:c>
      <x:c r="D51" s="17" t="n">
        <x:v>13.44785</x:v>
      </x:c>
      <x:c r="E51" s="17" t="n">
        <x:v>13.8046</x:v>
      </x:c>
      <x:c r="F51" s="17" t="n">
        <x:v>13.69044</x:v>
      </x:c>
      <x:c r="G51" s="17" t="n">
        <x:v>16.57658</x:v>
      </x:c>
      <x:c r="H51" s="17" t="n">
        <x:v>19.5858</x:v>
      </x:c>
      <x:c r="I51" s="17" t="n">
        <x:v>15.18881</x:v>
      </x:c>
      <x:c r="J51" s="17" t="n">
        <x:v>16.88517</x:v>
      </x:c>
      <x:c r="K51" s="17" t="n">
        <x:v>11.98159</x:v>
      </x:c>
      <x:c r="L51" s="17" t="n">
        <x:v>11.0683</x:v>
      </x:c>
      <x:c r="M51" s="17" t="n">
        <x:v>11.08078</x:v>
      </x:c>
      <x:c r="N51" s="17" t="n">
        <x:v>11.8478</x:v>
      </x:c>
      <x:c r="O51" s="17" t="n">
        <x:v>10.31911</x:v>
      </x:c>
      <x:c r="P51" s="17" t="n">
        <x:v>10.81322</x:v>
      </x:c>
      <x:c r="Q51" s="17" t="n">
        <x:v>10.07652</x:v>
      </x:c>
      <x:c r="R51" s="17" t="n">
        <x:v>11.19494</x:v>
      </x:c>
      <x:c r="S51" s="17" t="n">
        <x:v>12.64693</x:v>
      </x:c>
      <x:c r="T51" s="17" t="n">
        <x:v>14.74822</x:v>
      </x:c>
      <x:c r="U51" s="17" t="n">
        <x:v>9.75544</x:v>
      </x:c>
      <x:c r="V51" s="17" t="n">
        <x:v>14.66438</x:v>
      </x:c>
      <x:c r="W51" s="17" t="n">
        <x:v>11.30375</x:v>
      </x:c>
      <x:c r="X51" s="17" t="n">
        <x:v>10.02301</x:v>
      </x:c>
      <x:c r="Y51" s="17" t="n">
        <x:v>11.64981</x:v>
      </x:c>
      <x:c r="Z51" s="17" t="n">
        <x:v>15.20308</x:v>
      </x:c>
      <x:c r="AA51" s="17" t="n">
        <x:v>14.19525</x:v>
      </x:c>
      <x:c r="AB51" s="4" t="n">
        <x:f>COUNT(D51:O51)</x:f>
        <x:v>12</x:v>
      </x:c>
      <x:c r="AC51" s="4" t="n">
        <x:f>COUNT(P51:AA51)</x:f>
        <x:v>12</x:v>
      </x:c>
      <x:c r="AD51" s="4" t="n">
        <x:f>COUNTIF(D51:AA51,"&gt;0")</x:f>
        <x:v>24</x:v>
      </x:c>
      <x:c r="AE51" s="19" t="n">
        <x:f>IF(AB51=0,"",AVERAGE(D51:O51))</x:f>
        <x:v>13.789735833333333</x:v>
      </x:c>
      <x:c r="AF51" s="19" t="n">
        <x:f>IF(AC51=0,"",AVERAGE(P51:AA51))</x:f>
        <x:v>12.189545833333332</x:v>
      </x:c>
      <x:c r="AG51" s="19" t="n">
        <x:f>IF(OR(AB51&lt;'산출기준'!$B$19,AC51&lt;'산출기준'!$B$19,AE51=0),"",AF51/AE51)</x:f>
        <x:v>0.8839578930778405</x:v>
      </x:c>
      <x:c r="AH51" s="21" t="n">
        <x:f>IF(SUM(P51:AA51)=0,"",MAX(P51:AA51)/SUM(P51:AA51))</x:f>
        <x:v>0.10393523685425798</x:v>
      </x:c>
      <x:c r="AI51" s="23" t="n">
        <x:f>IF(AG51="","",AD51/'산출기준'!$B$18*'산출기준'!$B$20+MIN(1,AG51)*'산출기준'!$B$21+(1-AH51)*'산출기준'!$B$22)</x:f>
        <x:v>94.44003205525006</x:v>
      </x:c>
      <x:c r="AJ51" s="4" t="str">
        <x:v>24개월 중 양수 지수 24개월; 전반/후반 자료 12/12개월. 최근12개월/이전12개월 관측월 평균비 0.88배, 최근 최댓달 비중 10.4%. 미래 1년 지속을 보장하지 않음.</x:v>
      </x:c>
      <x:c r="AK51" s="4" t="str">
        <x:v>https://developers.naver.com/docs/serviceapi/datalab/search/search.md</x:v>
      </x:c>
    </x:row>
    <x:row r="52" ht="25" customHeight="1">
      <x:c r="A52" s="4" t="str">
        <x:v>K0048</x:v>
      </x:c>
      <x:c r="B52" s="4" t="str">
        <x:v>경제·비즈니스</x:v>
      </x:c>
      <x:c r="C52" s="4" t="str">
        <x:v>퇴직연금중도인출</x:v>
      </x:c>
      <x:c r="D52" s="17" t="n">
        <x:v>17.69857</x:v>
      </x:c>
      <x:c r="E52" s="17" t="n">
        <x:v>22.32211</x:v>
      </x:c>
      <x:c r="F52" s="17" t="n">
        <x:v>20.68104</x:v>
      </x:c>
      <x:c r="G52" s="17" t="n">
        <x:v>23.50296</x:v>
      </x:c>
      <x:c r="H52" s="17" t="n">
        <x:v>20.12093</x:v>
      </x:c>
      <x:c r="I52" s="17" t="n">
        <x:v>20.8059</x:v>
      </x:c>
      <x:c r="J52" s="17" t="n">
        <x:v>19.41278</x:v>
      </x:c>
      <x:c r="K52" s="17" t="n">
        <x:v>17.33112</x:v>
      </x:c>
      <x:c r="L52" s="17" t="n">
        <x:v>17.43636</x:v>
      </x:c>
      <x:c r="M52" s="17" t="n">
        <x:v>23.54221</x:v>
      </x:c>
      <x:c r="N52" s="17" t="n">
        <x:v>22.65389</x:v>
      </x:c>
      <x:c r="O52" s="17" t="n">
        <x:v>18.24976</x:v>
      </x:c>
      <x:c r="P52" s="17" t="n">
        <x:v>18.56549</x:v>
      </x:c>
      <x:c r="Q52" s="17" t="n">
        <x:v>18.17127</x:v>
      </x:c>
      <x:c r="R52" s="17" t="n">
        <x:v>16.95296</x:v>
      </x:c>
      <x:c r="S52" s="17" t="n">
        <x:v>22.42557</x:v>
      </x:c>
      <x:c r="T52" s="17" t="n">
        <x:v>26.34808</x:v>
      </x:c>
      <x:c r="U52" s="17" t="n">
        <x:v>18.47451</x:v>
      </x:c>
      <x:c r="V52" s="17" t="n">
        <x:v>18.85802</x:v>
      </x:c>
      <x:c r="W52" s="17" t="n">
        <x:v>18.06068</x:v>
      </x:c>
      <x:c r="X52" s="17" t="n">
        <x:v>18.13381</x:v>
      </x:c>
      <x:c r="Y52" s="17" t="n">
        <x:v>16.67469</x:v>
      </x:c>
      <x:c r="Z52" s="17" t="n">
        <x:v>16.47134</x:v>
      </x:c>
      <x:c r="AA52" s="17" t="n">
        <x:v>14.52703</x:v>
      </x:c>
      <x:c r="AB52" s="4" t="n">
        <x:f>COUNT(D52:O52)</x:f>
        <x:v>12</x:v>
      </x:c>
      <x:c r="AC52" s="4" t="n">
        <x:f>COUNT(P52:AA52)</x:f>
        <x:v>12</x:v>
      </x:c>
      <x:c r="AD52" s="4" t="n">
        <x:f>COUNTIF(D52:AA52,"&gt;0")</x:f>
        <x:v>24</x:v>
      </x:c>
      <x:c r="AE52" s="19" t="n">
        <x:f>IF(AB52=0,"",AVERAGE(D52:O52))</x:f>
        <x:v>20.313135833333334</x:v>
      </x:c>
      <x:c r="AF52" s="19" t="n">
        <x:f>IF(AC52=0,"",AVERAGE(P52:AA52))</x:f>
        <x:v>18.638620833333334</x:v>
      </x:c>
      <x:c r="AG52" s="19" t="n">
        <x:f>IF(OR(AB52&lt;'산출기준'!$B$19,AC52&lt;'산출기준'!$B$19,AE52=0),"",AF52/AE52)</x:f>
        <x:v>0.9175649188909492</x:v>
      </x:c>
      <x:c r="AH52" s="21" t="n">
        <x:f>IF(SUM(P52:AA52)=0,"",MAX(P52:AA52)/SUM(P52:AA52))</x:f>
        <x:v>0.1178023499145703</x:v>
      </x:c>
      <x:c r="AI52" s="23" t="n">
        <x:f>IF(AG52="","",AD52/'산출기준'!$B$18*'산출기준'!$B$20+MIN(1,AG52)*'산출기준'!$B$21+(1-AH52)*'산출기준'!$B$22)</x:f>
        <x:v>95.17090056843706</x:v>
      </x:c>
      <x:c r="AJ52" s="4" t="str">
        <x:v>24개월 중 양수 지수 24개월; 전반/후반 자료 12/12개월. 최근12개월/이전12개월 관측월 평균비 0.92배, 최근 최댓달 비중 11.8%. 미래 1년 지속을 보장하지 않음.</x:v>
      </x:c>
      <x:c r="AK52" s="4" t="str">
        <x:v>https://developers.naver.com/docs/serviceapi/datalab/search/search.md</x:v>
      </x:c>
    </x:row>
    <x:row r="53" ht="25" customHeight="1">
      <x:c r="A53" s="4" t="str">
        <x:v>K0049</x:v>
      </x:c>
      <x:c r="B53" s="4" t="str">
        <x:v>경제·비즈니스</x:v>
      </x:c>
      <x:c r="C53" s="4" t="str">
        <x:v>간이과세자기준</x:v>
      </x:c>
      <x:c r="D53" s="17" t="n">
        <x:v>31.80464</x:v>
      </x:c>
      <x:c r="E53" s="17" t="n">
        <x:v>36.27655</x:v>
      </x:c>
      <x:c r="F53" s="17" t="n">
        <x:v>39.87799</x:v>
      </x:c>
      <x:c r="G53" s="17" t="n">
        <x:v>46.19432</x:v>
      </x:c>
      <x:c r="H53" s="17" t="n">
        <x:v>100</x:v>
      </x:c>
      <x:c r="I53" s="17" t="n">
        <x:v>38.13167</x:v>
      </x:c>
      <x:c r="J53" s="17" t="n">
        <x:v>30.85389</x:v>
      </x:c>
      <x:c r="K53" s="17" t="n">
        <x:v>32.38793</x:v>
      </x:c>
      <x:c r="L53" s="17" t="n">
        <x:v>45.18292</x:v>
      </x:c>
      <x:c r="M53" s="17" t="n">
        <x:v>28.49752</x:v>
      </x:c>
      <x:c r="N53" s="17" t="n">
        <x:v>50.44326</x:v>
      </x:c>
      <x:c r="O53" s="17" t="n">
        <x:v>28.21926</x:v>
      </x:c>
      <x:c r="P53" s="17" t="n">
        <x:v>27.97131</x:v>
      </x:c>
      <x:c r="Q53" s="17" t="n">
        <x:v>25.4009</x:v>
      </x:c>
      <x:c r="R53" s="17" t="n">
        <x:v>28.18715</x:v>
      </x:c>
      <x:c r="S53" s="17" t="n">
        <x:v>35.00115</x:v>
      </x:c>
      <x:c r="T53" s="17" t="n">
        <x:v>74.79887</x:v>
      </x:c>
      <x:c r="U53" s="17" t="n">
        <x:v>21.51941</x:v>
      </x:c>
      <x:c r="V53" s="17" t="n">
        <x:v>19.88369</x:v>
      </x:c>
      <x:c r="W53" s="17" t="n">
        <x:v>22.87508</x:v>
      </x:c>
      <x:c r="X53" s="17" t="n">
        <x:v>27.06694</x:v>
      </x:c>
      <x:c r="Y53" s="17" t="n">
        <x:v>16.83523</x:v>
      </x:c>
      <x:c r="Z53" s="17" t="n">
        <x:v>25.39019</x:v>
      </x:c>
      <x:c r="AA53" s="17" t="n">
        <x:v>14.0686</x:v>
      </x:c>
      <x:c r="AB53" s="4" t="n">
        <x:f>COUNT(D53:O53)</x:f>
        <x:v>12</x:v>
      </x:c>
      <x:c r="AC53" s="4" t="n">
        <x:f>COUNT(P53:AA53)</x:f>
        <x:v>12</x:v>
      </x:c>
      <x:c r="AD53" s="4" t="n">
        <x:f>COUNTIF(D53:AA53,"&gt;0")</x:f>
        <x:v>24</x:v>
      </x:c>
      <x:c r="AE53" s="19" t="n">
        <x:f>IF(AB53=0,"",AVERAGE(D53:O53))</x:f>
        <x:v>42.322495833333335</x:v>
      </x:c>
      <x:c r="AF53" s="19" t="n">
        <x:f>IF(AC53=0,"",AVERAGE(P53:AA53))</x:f>
        <x:v>28.24987666666667</x:v>
      </x:c>
      <x:c r="AG53" s="19" t="n">
        <x:f>IF(OR(AB53&lt;'산출기준'!$B$19,AC53&lt;'산출기준'!$B$19,AE53=0),"",AF53/AE53)</x:f>
        <x:v>0.6674908015329515</x:v>
      </x:c>
      <x:c r="AH53" s="21" t="n">
        <x:f>IF(SUM(P53:AA53)=0,"",MAX(P53:AA53)/SUM(P53:AA53))</x:f>
        <x:v>0.22064659751316903</x:v>
      </x:c>
      <x:c r="AI53" s="23" t="n">
        <x:f>IF(AG53="","",AD53/'산출기준'!$B$18*'산출기준'!$B$20+MIN(1,AG53)*'산출기준'!$B$21+(1-AH53)*'산출기준'!$B$22)</x:f>
        <x:v>85.61179209572516</x:v>
      </x:c>
      <x:c r="AJ53" s="4" t="str">
        <x:v>24개월 중 양수 지수 24개월; 전반/후반 자료 12/12개월. 최근12개월/이전12개월 관측월 평균비 0.67배, 최근 최댓달 비중 22.1%. 미래 1년 지속을 보장하지 않음.</x:v>
      </x:c>
      <x:c r="AK53" s="4" t="str">
        <x:v>https://developers.naver.com/docs/serviceapi/datalab/search/search.md</x:v>
      </x:c>
    </x:row>
    <x:row r="54" ht="25" customHeight="1">
      <x:c r="A54" s="4" t="str">
        <x:v>K0050</x:v>
      </x:c>
      <x:c r="B54" s="4" t="str">
        <x:v>경제·비즈니스</x:v>
      </x:c>
      <x:c r="C54" s="4" t="str">
        <x:v>증여세신고방법</x:v>
      </x:c>
      <x:c r="D54" s="17" t="n">
        <x:v>8.62483</x:v>
      </x:c>
      <x:c r="E54" s="17" t="n">
        <x:v>10.57417</x:v>
      </x:c>
      <x:c r="F54" s="17" t="n">
        <x:v>9.65019</x:v>
      </x:c>
      <x:c r="G54" s="17" t="n">
        <x:v>11.03043</x:v>
      </x:c>
      <x:c r="H54" s="17" t="n">
        <x:v>10.99936</x:v>
      </x:c>
      <x:c r="I54" s="17" t="n">
        <x:v>11.77615</x:v>
      </x:c>
      <x:c r="J54" s="17" t="n">
        <x:v>10.50221</x:v>
      </x:c>
      <x:c r="K54" s="17" t="n">
        <x:v>9.31495</x:v>
      </x:c>
      <x:c r="L54" s="17" t="n">
        <x:v>10.7884</x:v>
      </x:c>
      <x:c r="M54" s="17" t="n">
        <x:v>11.95931</x:v>
      </x:c>
      <x:c r="N54" s="17" t="n">
        <x:v>14.56769</x:v>
      </x:c>
      <x:c r="O54" s="17" t="n">
        <x:v>14.00186</x:v>
      </x:c>
      <x:c r="P54" s="17" t="n">
        <x:v>12.8195</x:v>
      </x:c>
      <x:c r="Q54" s="17" t="n">
        <x:v>12.60527</x:v>
      </x:c>
      <x:c r="R54" s="17" t="n">
        <x:v>12.15882</x:v>
      </x:c>
      <x:c r="S54" s="17" t="n">
        <x:v>14.08363</x:v>
      </x:c>
      <x:c r="T54" s="17" t="n">
        <x:v>18.31755</x:v>
      </x:c>
      <x:c r="U54" s="17" t="n">
        <x:v>17.14664</x:v>
      </x:c>
      <x:c r="V54" s="17" t="n">
        <x:v>15.66501</x:v>
      </x:c>
      <x:c r="W54" s="17" t="n">
        <x:v>15.2529</x:v>
      </x:c>
      <x:c r="X54" s="17" t="n">
        <x:v>15.91031</x:v>
      </x:c>
      <x:c r="Y54" s="17" t="n">
        <x:v>13.56522</x:v>
      </x:c>
      <x:c r="Z54" s="17" t="n">
        <x:v>12.55948</x:v>
      </x:c>
      <x:c r="AA54" s="17" t="n">
        <x:v>13.08606</x:v>
      </x:c>
      <x:c r="AB54" s="4" t="n">
        <x:f>COUNT(D54:O54)</x:f>
        <x:v>12</x:v>
      </x:c>
      <x:c r="AC54" s="4" t="n">
        <x:f>COUNT(P54:AA54)</x:f>
        <x:v>12</x:v>
      </x:c>
      <x:c r="AD54" s="4" t="n">
        <x:f>COUNTIF(D54:AA54,"&gt;0")</x:f>
        <x:v>24</x:v>
      </x:c>
      <x:c r="AE54" s="19" t="n">
        <x:f>IF(AB54=0,"",AVERAGE(D54:O54))</x:f>
        <x:v>11.149129166666667</x:v>
      </x:c>
      <x:c r="AF54" s="19" t="n">
        <x:f>IF(AC54=0,"",AVERAGE(P54:AA54))</x:f>
        <x:v>14.430865833333336</x:v>
      </x:c>
      <x:c r="AG54" s="19" t="n">
        <x:f>IF(OR(AB54&lt;'산출기준'!$B$19,AC54&lt;'산출기준'!$B$19,AE54=0),"",AF54/AE54)</x:f>
        <x:v>1.2943491475978508</x:v>
      </x:c>
      <x:c r="AH54" s="21" t="n">
        <x:f>IF(SUM(P54:AA54)=0,"",MAX(P54:AA54)/SUM(P54:AA54))</x:f>
        <x:v>0.10577761013300252</x:v>
      </x:c>
      <x:c r="AI54" s="23" t="n">
        <x:f>IF(AG54="","",AD54/'산출기준'!$B$18*'산출기준'!$B$20+MIN(1,AG54)*'산출기준'!$B$21+(1-AH54)*'산출기준'!$B$22)</x:f>
        <x:v>97.88444779733994</x:v>
      </x:c>
      <x:c r="AJ54" s="4" t="str">
        <x:v>24개월 중 양수 지수 24개월; 전반/후반 자료 12/12개월. 최근12개월/이전12개월 관측월 평균비 1.29배, 최근 최댓달 비중 10.6%. 미래 1년 지속을 보장하지 않음.</x:v>
      </x:c>
      <x:c r="AK54" s="4" t="str">
        <x:v>https://developers.naver.com/docs/serviceapi/datalab/search/search.md</x:v>
      </x:c>
    </x:row>
    <x:row r="55" ht="25" customHeight="1">
      <x:c r="A55" s="4" t="str">
        <x:v>K0051</x:v>
      </x:c>
      <x:c r="B55" s="4" t="str">
        <x:v>경제·비즈니스</x:v>
      </x:c>
      <x:c r="C55" s="4" t="str">
        <x:v>종합소득세율</x:v>
      </x:c>
      <x:c r="D55" s="17" t="n">
        <x:v>21.95784</x:v>
      </x:c>
      <x:c r="E55" s="17" t="n">
        <x:v>30.02502</x:v>
      </x:c>
      <x:c r="F55" s="17" t="n">
        <x:v>25.66354</x:v>
      </x:c>
      <x:c r="G55" s="17" t="n">
        <x:v>31.62766</x:v>
      </x:c>
      <x:c r="H55" s="17" t="n">
        <x:v>35.85013</x:v>
      </x:c>
      <x:c r="I55" s="17" t="n">
        <x:v>27.63086</x:v>
      </x:c>
      <x:c r="J55" s="17" t="n">
        <x:v>22.83275</x:v>
      </x:c>
      <x:c r="K55" s="17" t="n">
        <x:v>27.27109</x:v>
      </x:c>
      <x:c r="L55" s="17" t="n">
        <x:v>100</x:v>
      </x:c>
      <x:c r="M55" s="17" t="n">
        <x:v>35.73729</x:v>
      </x:c>
      <x:c r="N55" s="17" t="n">
        <x:v>22.75425</x:v>
      </x:c>
      <x:c r="O55" s="17" t="n">
        <x:v>21.57353</x:v>
      </x:c>
      <x:c r="P55" s="17" t="n">
        <x:v>19.38052</x:v>
      </x:c>
      <x:c r="Q55" s="17" t="n">
        <x:v>18.47291</x:v>
      </x:c>
      <x:c r="R55" s="17" t="n">
        <x:v>28.58591</x:v>
      </x:c>
      <x:c r="S55" s="17" t="n">
        <x:v>34.08232</x:v>
      </x:c>
      <x:c r="T55" s="17" t="n">
        <x:v>35.4969</x:v>
      </x:c>
      <x:c r="U55" s="17" t="n">
        <x:v>20.75749</x:v>
      </x:c>
      <x:c r="V55" s="17" t="n">
        <x:v>16.36167</x:v>
      </x:c>
      <x:c r="W55" s="17" t="n">
        <x:v>19.01257</x:v>
      </x:c>
      <x:c r="X55" s="17" t="n">
        <x:v>68.82532</x:v>
      </x:c>
      <x:c r="Y55" s="17" t="n">
        <x:v>21.48522</x:v>
      </x:c>
      <x:c r="Z55" s="17" t="n">
        <x:v>11.76307</x:v>
      </x:c>
      <x:c r="AA55" s="17" t="n">
        <x:v>11.55865</x:v>
      </x:c>
      <x:c r="AB55" s="4" t="n">
        <x:f>COUNT(D55:O55)</x:f>
        <x:v>12</x:v>
      </x:c>
      <x:c r="AC55" s="4" t="n">
        <x:f>COUNT(P55:AA55)</x:f>
        <x:v>12</x:v>
      </x:c>
      <x:c r="AD55" s="4" t="n">
        <x:f>COUNTIF(D55:AA55,"&gt;0")</x:f>
        <x:v>24</x:v>
      </x:c>
      <x:c r="AE55" s="19" t="n">
        <x:f>IF(AB55=0,"",AVERAGE(D55:O55))</x:f>
        <x:v>33.576996666666666</x:v>
      </x:c>
      <x:c r="AF55" s="19" t="n">
        <x:f>IF(AC55=0,"",AVERAGE(P55:AA55))</x:f>
        <x:v>25.48187916666667</x:v>
      </x:c>
      <x:c r="AG55" s="19" t="n">
        <x:f>IF(OR(AB55&lt;'산출기준'!$B$19,AC55&lt;'산출기준'!$B$19,AE55=0),"",AF55/AE55)</x:f>
        <x:v>0.7589088273628604</x:v>
      </x:c>
      <x:c r="AH55" s="21" t="n">
        <x:f>IF(SUM(P55:AA55)=0,"",MAX(P55:AA55)/SUM(P55:AA55))</x:f>
        <x:v>0.22507929245799016</x:v>
      </x:c>
      <x:c r="AI55" s="23" t="n">
        <x:f>IF(AG55="","",AD55/'산출기준'!$B$18*'산출기준'!$B$20+MIN(1,AG55)*'산출기준'!$B$21+(1-AH55)*'산출기준'!$B$22)</x:f>
        <x:v>88.265678971726</x:v>
      </x:c>
      <x:c r="AJ55" s="4" t="str">
        <x:v>24개월 중 양수 지수 24개월; 전반/후반 자료 12/12개월. 최근12개월/이전12개월 관측월 평균비 0.76배, 최근 최댓달 비중 22.5%. 미래 1년 지속을 보장하지 않음.</x:v>
      </x:c>
      <x:c r="AK55" s="4" t="str">
        <x:v>https://developers.naver.com/docs/serviceapi/datalab/search/search.md</x:v>
      </x:c>
    </x:row>
    <x:row r="56" ht="25" customHeight="1">
      <x:c r="A56" s="4" t="str">
        <x:v>K0052</x:v>
      </x:c>
      <x:c r="B56" s="4" t="str">
        <x:v>경제·비즈니스</x:v>
      </x:c>
      <x:c r="C56" s="4" t="str">
        <x:v>고용노동부퇴직금계산기</x:v>
      </x:c>
      <x:c r="D56" s="17" t="n">
        <x:v>13.50798</x:v>
      </x:c>
      <x:c r="E56" s="17" t="n">
        <x:v>13.91519</x:v>
      </x:c>
      <x:c r="F56" s="17" t="n">
        <x:v>13.1711</x:v>
      </x:c>
      <x:c r="G56" s="17" t="n">
        <x:v>15.56852</x:v>
      </x:c>
      <x:c r="H56" s="17" t="n">
        <x:v>13.91192</x:v>
      </x:c>
      <x:c r="I56" s="17" t="n">
        <x:v>13.98551</x:v>
      </x:c>
      <x:c r="J56" s="17" t="n">
        <x:v>13.66661</x:v>
      </x:c>
      <x:c r="K56" s="17" t="n">
        <x:v>12.79497</x:v>
      </x:c>
      <x:c r="L56" s="17" t="n">
        <x:v>11.68947</x:v>
      </x:c>
      <x:c r="M56" s="17" t="n">
        <x:v>11.6028</x:v>
      </x:c>
      <x:c r="N56" s="17" t="n">
        <x:v>11.88899</x:v>
      </x:c>
      <x:c r="O56" s="17" t="n">
        <x:v>11.21195</x:v>
      </x:c>
      <x:c r="P56" s="17" t="n">
        <x:v>14.34692</x:v>
      </x:c>
      <x:c r="Q56" s="17" t="n">
        <x:v>17.97085</x:v>
      </x:c>
      <x:c r="R56" s="17" t="n">
        <x:v>15.22183</x:v>
      </x:c>
      <x:c r="S56" s="17" t="n">
        <x:v>13.08606</x:v>
      </x:c>
      <x:c r="T56" s="17" t="n">
        <x:v>11.66004</x:v>
      </x:c>
      <x:c r="U56" s="17" t="n">
        <x:v>9.79901</x:v>
      </x:c>
      <x:c r="V56" s="17" t="n">
        <x:v>10.42044</x:v>
      </x:c>
      <x:c r="W56" s="17" t="n">
        <x:v>9.6829</x:v>
      </x:c>
      <x:c r="X56" s="17" t="n">
        <x:v>8.43513</x:v>
      </x:c>
      <x:c r="Y56" s="17" t="n">
        <x:v>9.63384</x:v>
      </x:c>
      <x:c r="Z56" s="17" t="n">
        <x:v>12.23241</x:v>
      </x:c>
      <x:c r="AA56" s="17" t="n">
        <x:v>11.49487</x:v>
      </x:c>
      <x:c r="AB56" s="4" t="n">
        <x:f>COUNT(D56:O56)</x:f>
        <x:v>12</x:v>
      </x:c>
      <x:c r="AC56" s="4" t="n">
        <x:f>COUNT(P56:AA56)</x:f>
        <x:v>12</x:v>
      </x:c>
      <x:c r="AD56" s="4" t="n">
        <x:f>COUNTIF(D56:AA56,"&gt;0")</x:f>
        <x:v>24</x:v>
      </x:c>
      <x:c r="AE56" s="19" t="n">
        <x:f>IF(AB56=0,"",AVERAGE(D56:O56))</x:f>
        <x:v>13.076250833333335</x:v>
      </x:c>
      <x:c r="AF56" s="19" t="n">
        <x:f>IF(AC56=0,"",AVERAGE(P56:AA56))</x:f>
        <x:v>11.998691666666664</x:v>
      </x:c>
      <x:c r="AG56" s="19" t="n">
        <x:f>IF(OR(AB56&lt;'산출기준'!$B$19,AC56&lt;'산출기준'!$B$19,AE56=0),"",AF56/AE56)</x:f>
        <x:v>0.9175941804420109</x:v>
      </x:c>
      <x:c r="AH56" s="21" t="n">
        <x:f>IF(SUM(P56:AA56)=0,"",MAX(P56:AA56)/SUM(P56:AA56))</x:f>
        <x:v>0.12481117732975056</x:v>
      </x:c>
      <x:c r="AI56" s="23" t="n">
        <x:f>IF(AG56="","",AD56/'산출기준'!$B$18*'산출기준'!$B$20+MIN(1,AG56)*'산출기준'!$B$21+(1-AH56)*'산출기준'!$B$22)</x:f>
        <x:v>95.03160186666531</x:v>
      </x:c>
      <x:c r="AJ56" s="4" t="str">
        <x:v>24개월 중 양수 지수 24개월; 전반/후반 자료 12/12개월. 최근12개월/이전12개월 관측월 평균비 0.92배, 최근 최댓달 비중 12.5%. 미래 1년 지속을 보장하지 않음.</x:v>
      </x:c>
      <x:c r="AK56" s="4" t="str">
        <x:v>https://developers.naver.com/docs/serviceapi/datalab/search/search.md</x:v>
      </x:c>
    </x:row>
    <x:row r="57" ht="25" customHeight="1">
      <x:c r="A57" s="4" t="str">
        <x:v>K0053</x:v>
      </x:c>
      <x:c r="B57" s="4" t="str">
        <x:v>경제·비즈니스</x:v>
      </x:c>
      <x:c r="C57" s="4" t="str">
        <x:v>증여세율</x:v>
      </x:c>
      <x:c r="D57" s="17" t="n">
        <x:v>14.26352</x:v>
      </x:c>
      <x:c r="E57" s="17" t="n">
        <x:v>14.41724</x:v>
      </x:c>
      <x:c r="F57" s="17" t="n">
        <x:v>13.46383</x:v>
      </x:c>
      <x:c r="G57" s="17" t="n">
        <x:v>14.15558</x:v>
      </x:c>
      <x:c r="H57" s="17" t="n">
        <x:v>14.35509</x:v>
      </x:c>
      <x:c r="I57" s="17" t="n">
        <x:v>16.69037</x:v>
      </x:c>
      <x:c r="J57" s="17" t="n">
        <x:v>15.33303</x:v>
      </x:c>
      <x:c r="K57" s="17" t="n">
        <x:v>13.72058</x:v>
      </x:c>
      <x:c r="L57" s="17" t="n">
        <x:v>15.18422</x:v>
      </x:c>
      <x:c r="M57" s="17" t="n">
        <x:v>16.80321</x:v>
      </x:c>
      <x:c r="N57" s="17" t="n">
        <x:v>16.47287</x:v>
      </x:c>
      <x:c r="O57" s="17" t="n">
        <x:v>16.1736</x:v>
      </x:c>
      <x:c r="P57" s="17" t="n">
        <x:v>23.61444</x:v>
      </x:c>
      <x:c r="Q57" s="17" t="n">
        <x:v>20.67572</x:v>
      </x:c>
      <x:c r="R57" s="17" t="n">
        <x:v>16.4925</x:v>
      </x:c>
      <x:c r="S57" s="17" t="n">
        <x:v>15.27416</x:v>
      </x:c>
      <x:c r="T57" s="17" t="n">
        <x:v>16.86536</x:v>
      </x:c>
      <x:c r="U57" s="17" t="n">
        <x:v>17.63724</x:v>
      </x:c>
      <x:c r="V57" s="17" t="n">
        <x:v>14.63637</x:v>
      </x:c>
      <x:c r="W57" s="17" t="n">
        <x:v>13.70423</x:v>
      </x:c>
      <x:c r="X57" s="17" t="n">
        <x:v>12.83422</x:v>
      </x:c>
      <x:c r="Y57" s="17" t="n">
        <x:v>11.94132</x:v>
      </x:c>
      <x:c r="Z57" s="17" t="n">
        <x:v>10.72135</x:v>
      </x:c>
      <x:c r="AA57" s="17" t="n">
        <x:v>11.7876</x:v>
      </x:c>
      <x:c r="AB57" s="4" t="n">
        <x:f>COUNT(D57:O57)</x:f>
        <x:v>12</x:v>
      </x:c>
      <x:c r="AC57" s="4" t="n">
        <x:f>COUNT(P57:AA57)</x:f>
        <x:v>12</x:v>
      </x:c>
      <x:c r="AD57" s="4" t="n">
        <x:f>COUNTIF(D57:AA57,"&gt;0")</x:f>
        <x:v>24</x:v>
      </x:c>
      <x:c r="AE57" s="19" t="n">
        <x:f>IF(AB57=0,"",AVERAGE(D57:O57))</x:f>
        <x:v>15.086095</x:v>
      </x:c>
      <x:c r="AF57" s="19" t="n">
        <x:f>IF(AC57=0,"",AVERAGE(P57:AA57))</x:f>
        <x:v>15.51537583333333</x:v>
      </x:c>
      <x:c r="AG57" s="19" t="n">
        <x:f>IF(OR(AB57&lt;'산출기준'!$B$19,AC57&lt;'산출기준'!$B$19,AE57=0),"",AF57/AE57)</x:f>
        <x:v>1.0284553977244164</x:v>
      </x:c>
      <x:c r="AH57" s="21" t="n">
        <x:f>IF(SUM(P57:AA57)=0,"",MAX(P57:AA57)/SUM(P57:AA57))</x:f>
        <x:v>0.12683353733347635</x:v>
      </x:c>
      <x:c r="AI57" s="23" t="n">
        <x:f>IF(AG57="","",AD57/'산출기준'!$B$18*'산출기준'!$B$20+MIN(1,AG57)*'산출기준'!$B$21+(1-AH57)*'산출기준'!$B$22)</x:f>
        <x:v>97.46332925333047</x:v>
      </x:c>
      <x:c r="AJ57" s="4" t="str">
        <x:v>24개월 중 양수 지수 24개월; 전반/후반 자료 12/12개월. 최근12개월/이전12개월 관측월 평균비 1.03배, 최근 최댓달 비중 12.7%. 미래 1년 지속을 보장하지 않음.</x:v>
      </x:c>
      <x:c r="AK57" s="4" t="str">
        <x:v>https://developers.naver.com/docs/serviceapi/datalab/search/search.md</x:v>
      </x:c>
    </x:row>
    <x:row r="58" ht="25" customHeight="1">
      <x:c r="A58" s="4" t="str">
        <x:v>K0054</x:v>
      </x:c>
      <x:c r="B58" s="4" t="str">
        <x:v>경제·비즈니스</x:v>
      </x:c>
      <x:c r="C58" s="4" t="str">
        <x:v>미국주식세금</x:v>
      </x:c>
      <x:c r="D58" s="17" t="n">
        <x:v>23.94479</x:v>
      </x:c>
      <x:c r="E58" s="17" t="n">
        <x:v>40.58283</x:v>
      </x:c>
      <x:c r="F58" s="17" t="n">
        <x:v>72.09275</x:v>
      </x:c>
      <x:c r="G58" s="17" t="n">
        <x:v>83.90815</x:v>
      </x:c>
      <x:c r="H58" s="17" t="n">
        <x:v>39.03416</x:v>
      </x:c>
      <x:c r="I58" s="17" t="n">
        <x:v>33.2532</x:v>
      </x:c>
      <x:c r="J58" s="17" t="n">
        <x:v>23.16145</x:v>
      </x:c>
      <x:c r="K58" s="17" t="n">
        <x:v>27.20894</x:v>
      </x:c>
      <x:c r="L58" s="17" t="n">
        <x:v>34.42247</x:v>
      </x:c>
      <x:c r="M58" s="17" t="n">
        <x:v>33.02261</x:v>
      </x:c>
      <x:c r="N58" s="17" t="n">
        <x:v>38.87716</x:v>
      </x:c>
      <x:c r="O58" s="17" t="n">
        <x:v>32.58924</x:v>
      </x:c>
      <x:c r="P58" s="17" t="n">
        <x:v>48.22809</x:v>
      </x:c>
      <x:c r="Q58" s="17" t="n">
        <x:v>64.99043</x:v>
      </x:c>
      <x:c r="R58" s="17" t="n">
        <x:v>35.43475</x:v>
      </x:c>
      <x:c r="S58" s="17" t="n">
        <x:v>32.46496</x:v>
      </x:c>
      <x:c r="T58" s="17" t="n">
        <x:v>28.53521</x:v>
      </x:c>
      <x:c r="U58" s="17" t="n">
        <x:v>18.8981</x:v>
      </x:c>
      <x:c r="V58" s="17" t="n">
        <x:v>16.79177</x:v>
      </x:c>
      <x:c r="W58" s="17" t="n">
        <x:v>23.03063</x:v>
      </x:c>
      <x:c r="X58" s="17" t="n">
        <x:v>42.77911</x:v>
      </x:c>
      <x:c r="Y58" s="17" t="n">
        <x:v>27.73062</x:v>
      </x:c>
      <x:c r="Z58" s="17" t="n">
        <x:v>13.18909</x:v>
      </x:c>
      <x:c r="AA58" s="17" t="n">
        <x:v>12.57747</x:v>
      </x:c>
      <x:c r="AB58" s="4" t="n">
        <x:f>COUNT(D58:O58)</x:f>
        <x:v>12</x:v>
      </x:c>
      <x:c r="AC58" s="4" t="n">
        <x:f>COUNT(P58:AA58)</x:f>
        <x:v>12</x:v>
      </x:c>
      <x:c r="AD58" s="4" t="n">
        <x:f>COUNTIF(D58:AA58,"&gt;0")</x:f>
        <x:v>24</x:v>
      </x:c>
      <x:c r="AE58" s="19" t="n">
        <x:f>IF(AB58=0,"",AVERAGE(D58:O58))</x:f>
        <x:v>40.174812499999994</x:v>
      </x:c>
      <x:c r="AF58" s="19" t="n">
        <x:f>IF(AC58=0,"",AVERAGE(P58:AA58))</x:f>
        <x:v>30.387519166666667</x:v>
      </x:c>
      <x:c r="AG58" s="19" t="n">
        <x:f>IF(OR(AB58&lt;'산출기준'!$B$19,AC58&lt;'산출기준'!$B$19,AE58=0),"",AF58/AE58)</x:f>
        <x:v>0.7563823519192945</x:v>
      </x:c>
      <x:c r="AH58" s="21" t="n">
        <x:f>IF(SUM(P58:AA58)=0,"",MAX(P58:AA58)/SUM(P58:AA58))</x:f>
        <x:v>0.17822676267062823</x:v>
      </x:c>
      <x:c r="AI58" s="23" t="n">
        <x:f>IF(AG58="","",AD58/'산출기준'!$B$18*'산출기준'!$B$20+MIN(1,AG58)*'산출기준'!$B$21+(1-AH58)*'산출기준'!$B$22)</x:f>
        <x:v>89.12693530416627</x:v>
      </x:c>
      <x:c r="AJ58" s="4" t="str">
        <x:v>24개월 중 양수 지수 24개월; 전반/후반 자료 12/12개월. 최근12개월/이전12개월 관측월 평균비 0.76배, 최근 최댓달 비중 17.8%. 미래 1년 지속을 보장하지 않음.</x:v>
      </x:c>
      <x:c r="AK58" s="4" t="str">
        <x:v>https://developers.naver.com/docs/serviceapi/datalab/search/search.md</x:v>
      </x:c>
    </x:row>
    <x:row r="59" ht="25" customHeight="1">
      <x:c r="A59" s="4" t="str">
        <x:v>K0055</x:v>
      </x:c>
      <x:c r="B59" s="4" t="str">
        <x:v>경제·비즈니스</x:v>
      </x:c>
      <x:c r="C59" s="4" t="str">
        <x:v>퇴직금수령방법</x:v>
      </x:c>
      <x:c r="D59" s="17" t="n">
        <x:v>3.07074</x:v>
      </x:c>
      <x:c r="E59" s="17" t="n">
        <x:v>3.50568</x:v>
      </x:c>
      <x:c r="F59" s="17" t="n">
        <x:v>3.26895</x:v>
      </x:c>
      <x:c r="G59" s="17" t="n">
        <x:v>3.67996</x:v>
      </x:c>
      <x:c r="H59" s="17" t="n">
        <x:v>4.15042</x:v>
      </x:c>
      <x:c r="I59" s="17" t="n">
        <x:v>4.18932</x:v>
      </x:c>
      <x:c r="J59" s="17" t="n">
        <x:v>4.5719</x:v>
      </x:c>
      <x:c r="K59" s="17" t="n">
        <x:v>3.33066</x:v>
      </x:c>
      <x:c r="L59" s="17" t="n">
        <x:v>3.0053</x:v>
      </x:c>
      <x:c r="M59" s="17" t="n">
        <x:v>3.76859</x:v>
      </x:c>
      <x:c r="N59" s="17" t="n">
        <x:v>4.56442</x:v>
      </x:c>
      <x:c r="O59" s="17" t="n">
        <x:v>3.74129</x:v>
      </x:c>
      <x:c r="P59" s="17" t="n">
        <x:v>3.55355</x:v>
      </x:c>
      <x:c r="Q59" s="17" t="n">
        <x:v>3.4249</x:v>
      </x:c>
      <x:c r="R59" s="17" t="n">
        <x:v>3.36282</x:v>
      </x:c>
      <x:c r="S59" s="17" t="n">
        <x:v>4.19306</x:v>
      </x:c>
      <x:c r="T59" s="17" t="n">
        <x:v>5.12128</x:v>
      </x:c>
      <x:c r="U59" s="17" t="n">
        <x:v>4.9556</x:v>
      </x:c>
      <x:c r="V59" s="17" t="n">
        <x:v>5.81239</x:v>
      </x:c>
      <x:c r="W59" s="17" t="n">
        <x:v>4.06254</x:v>
      </x:c>
      <x:c r="X59" s="17" t="n">
        <x:v>3.39312</x:v>
      </x:c>
      <x:c r="Y59" s="17" t="n">
        <x:v>3.03335</x:v>
      </x:c>
      <x:c r="Z59" s="17" t="n">
        <x:v>2.91891</x:v>
      </x:c>
      <x:c r="AA59" s="17" t="n">
        <x:v>2.71846</x:v>
      </x:c>
      <x:c r="AB59" s="4" t="n">
        <x:f>COUNT(D59:O59)</x:f>
        <x:v>12</x:v>
      </x:c>
      <x:c r="AC59" s="4" t="n">
        <x:f>COUNT(P59:AA59)</x:f>
        <x:v>12</x:v>
      </x:c>
      <x:c r="AD59" s="4" t="n">
        <x:f>COUNTIF(D59:AA59,"&gt;0")</x:f>
        <x:v>24</x:v>
      </x:c>
      <x:c r="AE59" s="19" t="n">
        <x:f>IF(AB59=0,"",AVERAGE(D59:O59))</x:f>
        <x:v>3.737269166666667</x:v>
      </x:c>
      <x:c r="AF59" s="19" t="n">
        <x:f>IF(AC59=0,"",AVERAGE(P59:AA59))</x:f>
        <x:v>3.879165</x:v>
      </x:c>
      <x:c r="AG59" s="19" t="n">
        <x:f>IF(OR(AB59&lt;'산출기준'!$B$19,AC59&lt;'산출기준'!$B$19,AE59=0),"",AF59/AE59)</x:f>
        <x:v>1.037967785301344</x:v>
      </x:c>
      <x:c r="AH59" s="21" t="n">
        <x:f>IF(SUM(P59:AA59)=0,"",MAX(P59:AA59)/SUM(P59:AA59))</x:f>
        <x:v>0.1248634263645226</x:v>
      </x:c>
      <x:c r="AI59" s="23" t="n">
        <x:f>IF(AG59="","",AD59/'산출기준'!$B$18*'산출기준'!$B$20+MIN(1,AG59)*'산출기준'!$B$21+(1-AH59)*'산출기준'!$B$22)</x:f>
        <x:v>97.50273147270954</x:v>
      </x:c>
      <x:c r="AJ59" s="4" t="str">
        <x:v>24개월 중 양수 지수 24개월; 전반/후반 자료 12/12개월. 최근12개월/이전12개월 관측월 평균비 1.04배, 최근 최댓달 비중 12.5%. 미래 1년 지속을 보장하지 않음.</x:v>
      </x:c>
      <x:c r="AK59" s="4" t="str">
        <x:v>https://developers.naver.com/docs/serviceapi/datalab/search/search.md</x:v>
      </x:c>
    </x:row>
    <x:row r="60" ht="25" customHeight="1">
      <x:c r="A60" s="4" t="str">
        <x:v>K0056</x:v>
      </x:c>
      <x:c r="B60" s="4" t="str">
        <x:v>경제·비즈니스</x:v>
      </x:c>
      <x:c r="C60" s="4" t="str">
        <x:v>실업급여신청기간</x:v>
      </x:c>
      <x:c r="D60" s="17" t="n">
        <x:v>3.55168</x:v>
      </x:c>
      <x:c r="E60" s="17" t="n">
        <x:v>4.1695</x:v>
      </x:c>
      <x:c r="F60" s="17" t="n">
        <x:v>4.15454</x:v>
      </x:c>
      <x:c r="G60" s="17" t="n">
        <x:v>4.70242</x:v>
      </x:c>
      <x:c r="H60" s="17" t="n">
        <x:v>5.42644</x:v>
      </x:c>
      <x:c r="I60" s="17" t="n">
        <x:v>4.49</x:v>
      </x:c>
      <x:c r="J60" s="17" t="n">
        <x:v>5.21926</x:v>
      </x:c>
      <x:c r="K60" s="17" t="n">
        <x:v>4.13808</x:v>
      </x:c>
      <x:c r="L60" s="17" t="n">
        <x:v>3.54832</x:v>
      </x:c>
      <x:c r="M60" s="17" t="n">
        <x:v>3.60628</x:v>
      </x:c>
      <x:c r="N60" s="17" t="n">
        <x:v>3.86919</x:v>
      </x:c>
      <x:c r="O60" s="17" t="n">
        <x:v>3.34899</x:v>
      </x:c>
      <x:c r="P60" s="17" t="n">
        <x:v>3.42416</x:v>
      </x:c>
      <x:c r="Q60" s="17" t="n">
        <x:v>3.21996</x:v>
      </x:c>
      <x:c r="R60" s="17" t="n">
        <x:v>3.50531</x:v>
      </x:c>
      <x:c r="S60" s="17" t="n">
        <x:v>4.41408</x:v>
      </x:c>
      <x:c r="T60" s="17" t="n">
        <x:v>5.68748</x:v>
      </x:c>
      <x:c r="U60" s="17" t="n">
        <x:v>3.60628</x:v>
      </x:c>
      <x:c r="V60" s="17" t="n">
        <x:v>4.37818</x:v>
      </x:c>
      <x:c r="W60" s="17" t="n">
        <x:v>3.14928</x:v>
      </x:c>
      <x:c r="X60" s="17" t="n">
        <x:v>2.26482</x:v>
      </x:c>
      <x:c r="Y60" s="17" t="n">
        <x:v>2.51351</x:v>
      </x:c>
      <x:c r="Z60" s="17" t="n">
        <x:v>2.62646</x:v>
      </x:c>
      <x:c r="AA60" s="17" t="n">
        <x:v>2.44059</x:v>
      </x:c>
      <x:c r="AB60" s="4" t="n">
        <x:f>COUNT(D60:O60)</x:f>
        <x:v>12</x:v>
      </x:c>
      <x:c r="AC60" s="4" t="n">
        <x:f>COUNT(P60:AA60)</x:f>
        <x:v>12</x:v>
      </x:c>
      <x:c r="AD60" s="4" t="n">
        <x:f>COUNTIF(D60:AA60,"&gt;0")</x:f>
        <x:v>24</x:v>
      </x:c>
      <x:c r="AE60" s="19" t="n">
        <x:f>IF(AB60=0,"",AVERAGE(D60:O60))</x:f>
        <x:v>4.185391666666667</x:v>
      </x:c>
      <x:c r="AF60" s="19" t="n">
        <x:f>IF(AC60=0,"",AVERAGE(P60:AA60))</x:f>
        <x:v>3.4358425</x:v>
      </x:c>
      <x:c r="AG60" s="19" t="n">
        <x:f>IF(OR(AB60&lt;'산출기준'!$B$19,AC60&lt;'산출기준'!$B$19,AE60=0),"",AF60/AE60)</x:f>
        <x:v>0.8209130169020422</x:v>
      </x:c>
      <x:c r="AH60" s="21" t="n">
        <x:f>IF(SUM(P60:AA60)=0,"",MAX(P60:AA60)/SUM(P60:AA60))</x:f>
        <x:v>0.1379448175132203</x:v>
      </x:c>
      <x:c r="AI60" s="23" t="n">
        <x:f>IF(AG60="","",AD60/'산출기준'!$B$18*'산출기준'!$B$20+MIN(1,AG60)*'산출기준'!$B$21+(1-AH60)*'산출기준'!$B$22)</x:f>
        <x:v>91.86849415679686</x:v>
      </x:c>
      <x:c r="AJ60" s="4" t="str">
        <x:v>24개월 중 양수 지수 24개월; 전반/후반 자료 12/12개월. 최근12개월/이전12개월 관측월 평균비 0.82배, 최근 최댓달 비중 13.8%. 미래 1년 지속을 보장하지 않음.</x:v>
      </x:c>
      <x:c r="AK60" s="4" t="str">
        <x:v>https://developers.naver.com/docs/serviceapi/datalab/search/search.md</x:v>
      </x:c>
    </x:row>
    <x:row r="61" ht="25" customHeight="1">
      <x:c r="A61" s="4" t="str">
        <x:v>K0057</x:v>
      </x:c>
      <x:c r="B61" s="4" t="str">
        <x:v>경제·비즈니스</x:v>
      </x:c>
      <x:c r="C61" s="4" t="str">
        <x:v>상속세율</x:v>
      </x:c>
      <x:c r="D61" s="17" t="n">
        <x:v>3.49372</x:v>
      </x:c>
      <x:c r="E61" s="17" t="n">
        <x:v>3.50681</x:v>
      </x:c>
      <x:c r="F61" s="17" t="n">
        <x:v>3.85087</x:v>
      </x:c>
      <x:c r="G61" s="17" t="n">
        <x:v>3.88415</x:v>
      </x:c>
      <x:c r="H61" s="17" t="n">
        <x:v>4.12499</x:v>
      </x:c>
      <x:c r="I61" s="17" t="n">
        <x:v>5.30789</x:v>
      </x:c>
      <x:c r="J61" s="17" t="n">
        <x:v>4.70616</x:v>
      </x:c>
      <x:c r="K61" s="17" t="n">
        <x:v>2.95144</x:v>
      </x:c>
      <x:c r="L61" s="17" t="n">
        <x:v>2.9578</x:v>
      </x:c>
      <x:c r="M61" s="17" t="n">
        <x:v>3.20874</x:v>
      </x:c>
      <x:c r="N61" s="17" t="n">
        <x:v>3.49446</x:v>
      </x:c>
      <x:c r="O61" s="17" t="n">
        <x:v>3.56402</x:v>
      </x:c>
      <x:c r="P61" s="17" t="n">
        <x:v>5.70656</x:v>
      </x:c>
      <x:c r="Q61" s="17" t="n">
        <x:v>4.34003</x:v>
      </x:c>
      <x:c r="R61" s="17" t="n">
        <x:v>3.07112</x:v>
      </x:c>
      <x:c r="S61" s="17" t="n">
        <x:v>3.15078</x:v>
      </x:c>
      <x:c r="T61" s="17" t="n">
        <x:v>3.73718</x:v>
      </x:c>
      <x:c r="U61" s="17" t="n">
        <x:v>3.60815</x:v>
      </x:c>
      <x:c r="V61" s="17" t="n">
        <x:v>2.77792</x:v>
      </x:c>
      <x:c r="W61" s="17" t="n">
        <x:v>2.68629</x:v>
      </x:c>
      <x:c r="X61" s="17" t="n">
        <x:v>2.5281</x:v>
      </x:c>
      <x:c r="Y61" s="17" t="n">
        <x:v>2.06885</x:v>
      </x:c>
      <x:c r="Z61" s="17" t="n">
        <x:v>2.15262</x:v>
      </x:c>
      <x:c r="AA61" s="17" t="n">
        <x:v>2.57073</x:v>
      </x:c>
      <x:c r="AB61" s="4" t="n">
        <x:f>COUNT(D61:O61)</x:f>
        <x:v>12</x:v>
      </x:c>
      <x:c r="AC61" s="4" t="n">
        <x:f>COUNT(P61:AA61)</x:f>
        <x:v>12</x:v>
      </x:c>
      <x:c r="AD61" s="4" t="n">
        <x:f>COUNTIF(D61:AA61,"&gt;0")</x:f>
        <x:v>24</x:v>
      </x:c>
      <x:c r="AE61" s="19" t="n">
        <x:f>IF(AB61=0,"",AVERAGE(D61:O61))</x:f>
        <x:v>3.754254166666667</x:v>
      </x:c>
      <x:c r="AF61" s="19" t="n">
        <x:f>IF(AC61=0,"",AVERAGE(P61:AA61))</x:f>
        <x:v>3.1998608333333327</x:v>
      </x:c>
      <x:c r="AG61" s="19" t="n">
        <x:f>IF(OR(AB61&lt;'산출기준'!$B$19,AC61&lt;'산출기준'!$B$19,AE61=0),"",AF61/AE61)</x:f>
        <x:v>0.8523293019807526</x:v>
      </x:c>
      <x:c r="AH61" s="21" t="n">
        <x:f>IF(SUM(P61:AA61)=0,"",MAX(P61:AA61)/SUM(P61:AA61))</x:f>
        <x:v>0.14861479652891155</x:v>
      </x:c>
      <x:c r="AI61" s="23" t="n">
        <x:f>IF(AG61="","",AD61/'산출기준'!$B$18*'산출기준'!$B$20+MIN(1,AG61)*'산출기준'!$B$21+(1-AH61)*'산출기준'!$B$22)</x:f>
        <x:v>92.59758312884435</x:v>
      </x:c>
      <x:c r="AJ61" s="4" t="str">
        <x:v>24개월 중 양수 지수 24개월; 전반/후반 자료 12/12개월. 최근12개월/이전12개월 관측월 평균비 0.85배, 최근 최댓달 비중 14.9%. 미래 1년 지속을 보장하지 않음.</x:v>
      </x:c>
      <x:c r="AK61" s="4" t="str">
        <x:v>https://developers.naver.com/docs/serviceapi/datalab/search/search.md</x:v>
      </x:c>
    </x:row>
    <x:row r="62" ht="25" customHeight="1">
      <x:c r="A62" s="4" t="str">
        <x:v>K0058</x:v>
      </x:c>
      <x:c r="B62" s="4" t="str">
        <x:v>경제·비즈니스</x:v>
      </x:c>
      <x:c r="C62" s="4" t="str">
        <x:v>종합소득세환급</x:v>
      </x:c>
      <x:c r="D62" s="17" t="n">
        <x:v>2.10513</x:v>
      </x:c>
      <x:c r="E62" s="17" t="n">
        <x:v>1.69637</x:v>
      </x:c>
      <x:c r="F62" s="17" t="n">
        <x:v>1.67692</x:v>
      </x:c>
      <x:c r="G62" s="17" t="n">
        <x:v>2.62945</x:v>
      </x:c>
      <x:c r="H62" s="17" t="n">
        <x:v>2.77306</x:v>
      </x:c>
      <x:c r="I62" s="17" t="n">
        <x:v>2.7222</x:v>
      </x:c>
      <x:c r="J62" s="17" t="n">
        <x:v>7.69949</x:v>
      </x:c>
      <x:c r="K62" s="17" t="n">
        <x:v>23.85281</x:v>
      </x:c>
      <x:c r="L62" s="17" t="n">
        <x:v>100</x:v>
      </x:c>
      <x:c r="M62" s="17" t="n">
        <x:v>57.96839</x:v>
      </x:c>
      <x:c r="N62" s="17" t="n">
        <x:v>6.82027</x:v>
      </x:c>
      <x:c r="O62" s="17" t="n">
        <x:v>2.76632</x:v>
      </x:c>
      <x:c r="P62" s="17" t="n">
        <x:v>7.65873</x:v>
      </x:c>
      <x:c r="Q62" s="17" t="n">
        <x:v>1.27863</x:v>
      </x:c>
      <x:c r="R62" s="17" t="n">
        <x:v>1.74237</x:v>
      </x:c>
      <x:c r="S62" s="17" t="n">
        <x:v>2.33924</x:v>
      </x:c>
      <x:c r="T62" s="17" t="n">
        <x:v>2.41478</x:v>
      </x:c>
      <x:c r="U62" s="17" t="n">
        <x:v>1.9215</x:v>
      </x:c>
      <x:c r="V62" s="17" t="n">
        <x:v>6.10447</x:v>
      </x:c>
      <x:c r="W62" s="17" t="n">
        <x:v>8.87491</x:v>
      </x:c>
      <x:c r="X62" s="17" t="n">
        <x:v>73.93397</x:v>
      </x:c>
      <x:c r="Y62" s="17" t="n">
        <x:v>39.21553</x:v>
      </x:c>
      <x:c r="Z62" s="17" t="n">
        <x:v>3.52924</x:v>
      </x:c>
      <x:c r="AA62" s="17" t="n">
        <x:v>1.16232</x:v>
      </x:c>
      <x:c r="AB62" s="4" t="n">
        <x:f>COUNT(D62:O62)</x:f>
        <x:v>12</x:v>
      </x:c>
      <x:c r="AC62" s="4" t="n">
        <x:f>COUNT(P62:AA62)</x:f>
        <x:v>12</x:v>
      </x:c>
      <x:c r="AD62" s="4" t="n">
        <x:f>COUNTIF(D62:AA62,"&gt;0")</x:f>
        <x:v>24</x:v>
      </x:c>
      <x:c r="AE62" s="19" t="n">
        <x:f>IF(AB62=0,"",AVERAGE(D62:O62))</x:f>
        <x:v>17.7258675</x:v>
      </x:c>
      <x:c r="AF62" s="19" t="n">
        <x:f>IF(AC62=0,"",AVERAGE(P62:AA62))</x:f>
        <x:v>12.514640833333331</x:v>
      </x:c>
      <x:c r="AG62" s="19" t="n">
        <x:f>IF(OR(AB62&lt;'산출기준'!$B$19,AC62&lt;'산출기준'!$B$19,AE62=0),"",AF62/AE62)</x:f>
        <x:v>0.7060100631652206</x:v>
      </x:c>
      <x:c r="AH62" s="21" t="n">
        <x:f>IF(SUM(P62:AA62)=0,"",MAX(P62:AA62)/SUM(P62:AA62))</x:f>
        <x:v>0.4923164994281033</x:v>
      </x:c>
      <x:c r="AI62" s="23" t="n">
        <x:f>IF(AG62="","",AD62/'산출기준'!$B$18*'산출기준'!$B$20+MIN(1,AG62)*'산출기준'!$B$21+(1-AH62)*'산출기준'!$B$22)</x:f>
        <x:v>81.33397190639455</x:v>
      </x:c>
      <x:c r="AJ62" s="4" t="str">
        <x:v>24개월 중 양수 지수 24개월; 전반/후반 자료 12/12개월. 최근12개월/이전12개월 관측월 평균비 0.71배, 최근 최댓달 비중 49.2%. 미래 1년 지속을 보장하지 않음.</x:v>
      </x:c>
      <x:c r="AK62" s="4" t="str">
        <x:v>https://developers.naver.com/docs/serviceapi/datalab/search/search.md</x:v>
      </x:c>
    </x:row>
    <x:row r="63" ht="25" customHeight="1">
      <x:c r="A63" s="4" t="str">
        <x:v>K0059</x:v>
      </x:c>
      <x:c r="B63" s="4" t="str">
        <x:v>경제·비즈니스</x:v>
      </x:c>
      <x:c r="C63" s="4" t="str">
        <x:v>퇴직금계산방법</x:v>
      </x:c>
      <x:c r="D63" s="17" t="n">
        <x:v>1.73302</x:v>
      </x:c>
      <x:c r="E63" s="17" t="n">
        <x:v>1.74723</x:v>
      </x:c>
      <x:c r="F63" s="17" t="n">
        <x:v>1.76855</x:v>
      </x:c>
      <x:c r="G63" s="17" t="n">
        <x:v>1.93983</x:v>
      </x:c>
      <x:c r="H63" s="17" t="n">
        <x:v>1.83773</x:v>
      </x:c>
      <x:c r="I63" s="17" t="n">
        <x:v>1.92674</x:v>
      </x:c>
      <x:c r="J63" s="17" t="n">
        <x:v>1.77977</x:v>
      </x:c>
      <x:c r="K63" s="17" t="n">
        <x:v>1.74536</x:v>
      </x:c>
      <x:c r="L63" s="17" t="n">
        <x:v>1.68066</x:v>
      </x:c>
      <x:c r="M63" s="17" t="n">
        <x:v>1.78201</x:v>
      </x:c>
      <x:c r="N63" s="17" t="n">
        <x:v>1.82689</x:v>
      </x:c>
      <x:c r="O63" s="17" t="n">
        <x:v>1.69151</x:v>
      </x:c>
      <x:c r="P63" s="17" t="n">
        <x:v>1.77154</x:v>
      </x:c>
      <x:c r="Q63" s="17" t="n">
        <x:v>1.7132</x:v>
      </x:c>
      <x:c r="R63" s="17" t="n">
        <x:v>1.94506</x:v>
      </x:c>
      <x:c r="S63" s="17" t="n">
        <x:v>2.23415</x:v>
      </x:c>
      <x:c r="T63" s="17" t="n">
        <x:v>2.26931</x:v>
      </x:c>
      <x:c r="U63" s="17" t="n">
        <x:v>2.51725</x:v>
      </x:c>
      <x:c r="V63" s="17" t="n">
        <x:v>2.76184</x:v>
      </x:c>
      <x:c r="W63" s="17" t="n">
        <x:v>2.40057</x:v>
      </x:c>
      <x:c r="X63" s="17" t="n">
        <x:v>2.24687</x:v>
      </x:c>
      <x:c r="Y63" s="17" t="n">
        <x:v>2.5928</x:v>
      </x:c>
      <x:c r="Z63" s="17" t="n">
        <x:v>2.60065</x:v>
      </x:c>
      <x:c r="AA63" s="17" t="n">
        <x:v>2.23527</x:v>
      </x:c>
      <x:c r="AB63" s="4" t="n">
        <x:f>COUNT(D63:O63)</x:f>
        <x:v>12</x:v>
      </x:c>
      <x:c r="AC63" s="4" t="n">
        <x:f>COUNT(P63:AA63)</x:f>
        <x:v>12</x:v>
      </x:c>
      <x:c r="AD63" s="4" t="n">
        <x:f>COUNTIF(D63:AA63,"&gt;0")</x:f>
        <x:v>24</x:v>
      </x:c>
      <x:c r="AE63" s="19" t="n">
        <x:f>IF(AB63=0,"",AVERAGE(D63:O63))</x:f>
        <x:v>1.7882750000000003</x:v>
      </x:c>
      <x:c r="AF63" s="19" t="n">
        <x:f>IF(AC63=0,"",AVERAGE(P63:AA63))</x:f>
        <x:v>2.2740425</x:v>
      </x:c>
      <x:c r="AG63" s="19" t="n">
        <x:f>IF(OR(AB63&lt;'산출기준'!$B$19,AC63&lt;'산출기준'!$B$19,AE63=0),"",AF63/AE63)</x:f>
        <x:v>1.2716402678558945</x:v>
      </x:c>
      <x:c r="AH63" s="21" t="n">
        <x:f>IF(SUM(P63:AA63)=0,"",MAX(P63:AA63)/SUM(P63:AA63))</x:f>
        <x:v>0.10120889707792766</x:v>
      </x:c>
      <x:c r="AI63" s="23" t="n">
        <x:f>IF(AG63="","",AD63/'산출기준'!$B$18*'산출기준'!$B$20+MIN(1,AG63)*'산출기준'!$B$21+(1-AH63)*'산출기준'!$B$22)</x:f>
        <x:v>97.97582205844145</x:v>
      </x:c>
      <x:c r="AJ63" s="4" t="str">
        <x:v>24개월 중 양수 지수 24개월; 전반/후반 자료 12/12개월. 최근12개월/이전12개월 관측월 평균비 1.27배, 최근 최댓달 비중 10.1%. 미래 1년 지속을 보장하지 않음.</x:v>
      </x:c>
      <x:c r="AK63" s="4" t="str">
        <x:v>https://developers.naver.com/docs/serviceapi/datalab/search/search.md</x:v>
      </x:c>
    </x:row>
    <x:row r="64" ht="25" customHeight="1">
      <x:c r="A64" s="4" t="str">
        <x:v>K0060</x:v>
      </x:c>
      <x:c r="B64" s="4" t="str">
        <x:v>경제·비즈니스</x:v>
      </x:c>
      <x:c r="C64" s="4" t="str">
        <x:v>퇴직소득세계산기</x:v>
      </x:c>
      <x:c r="D64" s="17" t="n">
        <x:v>3.33416</x:v>
      </x:c>
      <x:c r="E64" s="17" t="n">
        <x:v>4.30905</x:v>
      </x:c>
      <x:c r="F64" s="17" t="n">
        <x:v>4.3594</x:v>
      </x:c>
      <x:c r="G64" s="17" t="n">
        <x:v>5.28916</x:v>
      </x:c>
      <x:c r="H64" s="17" t="n">
        <x:v>5.29737</x:v>
      </x:c>
      <x:c r="I64" s="17" t="n">
        <x:v>4.61599</x:v>
      </x:c>
      <x:c r="J64" s="17" t="n">
        <x:v>4.36201</x:v>
      </x:c>
      <x:c r="K64" s="17" t="n">
        <x:v>3.63923</x:v>
      </x:c>
      <x:c r="L64" s="17" t="n">
        <x:v>3.43374</x:v>
      </x:c>
      <x:c r="M64" s="17" t="n">
        <x:v>3.74403</x:v>
      </x:c>
      <x:c r="N64" s="17" t="n">
        <x:v>4.09162</x:v>
      </x:c>
      <x:c r="O64" s="17" t="n">
        <x:v>3.63401</x:v>
      </x:c>
      <x:c r="P64" s="17" t="n">
        <x:v>3.87121</x:v>
      </x:c>
      <x:c r="Q64" s="17" t="n">
        <x:v>3.43374</x:v>
      </x:c>
      <x:c r="R64" s="17" t="n">
        <x:v>3.64073</x:v>
      </x:c>
      <x:c r="S64" s="17" t="n">
        <x:v>4.68946</x:v>
      </x:c>
      <x:c r="T64" s="17" t="n">
        <x:v>5.07061</x:v>
      </x:c>
      <x:c r="U64" s="17" t="n">
        <x:v>3.18535</x:v>
      </x:c>
      <x:c r="V64" s="17" t="n">
        <x:v>3.6094</x:v>
      </x:c>
      <x:c r="W64" s="17" t="n">
        <x:v>3.43113</x:v>
      </x:c>
      <x:c r="X64" s="17" t="n">
        <x:v>2.83105</x:v>
      </x:c>
      <x:c r="Y64" s="17" t="n">
        <x:v>2.83702</x:v>
      </x:c>
      <x:c r="Z64" s="17" t="n">
        <x:v>2.50696</x:v>
      </x:c>
      <x:c r="AA64" s="17" t="n">
        <x:v>2.12767</x:v>
      </x:c>
      <x:c r="AB64" s="4" t="n">
        <x:f>COUNT(D64:O64)</x:f>
        <x:v>12</x:v>
      </x:c>
      <x:c r="AC64" s="4" t="n">
        <x:f>COUNT(P64:AA64)</x:f>
        <x:v>12</x:v>
      </x:c>
      <x:c r="AD64" s="4" t="n">
        <x:f>COUNTIF(D64:AA64,"&gt;0")</x:f>
        <x:v>24</x:v>
      </x:c>
      <x:c r="AE64" s="19" t="n">
        <x:f>IF(AB64=0,"",AVERAGE(D64:O64))</x:f>
        <x:v>4.175814166666666</x:v>
      </x:c>
      <x:c r="AF64" s="19" t="n">
        <x:f>IF(AC64=0,"",AVERAGE(P64:AA64))</x:f>
        <x:v>3.436194166666667</x:v>
      </x:c>
      <x:c r="AG64" s="19" t="n">
        <x:f>IF(OR(AB64&lt;'산출기준'!$B$19,AC64&lt;'산출기준'!$B$19,AE64=0),"",AF64/AE64)</x:f>
        <x:v>0.822880049140118</x:v>
      </x:c>
      <x:c r="AH64" s="21" t="n">
        <x:f>IF(SUM(P64:AA64)=0,"",MAX(P64:AA64)/SUM(P64:AA64))</x:f>
        <x:v>0.12297059270758126</x:v>
      </x:c>
      <x:c r="AI64" s="23" t="n">
        <x:f>IF(AG64="","",AD64/'산출기준'!$B$18*'산출기준'!$B$20+MIN(1,AG64)*'산출기준'!$B$21+(1-AH64)*'산출기준'!$B$22)</x:f>
        <x:v>92.22698962005191</x:v>
      </x:c>
      <x:c r="AJ64" s="4" t="str">
        <x:v>24개월 중 양수 지수 24개월; 전반/후반 자료 12/12개월. 최근12개월/이전12개월 관측월 평균비 0.82배, 최근 최댓달 비중 12.3%. 미래 1년 지속을 보장하지 않음.</x:v>
      </x:c>
      <x:c r="AK64" s="4" t="str">
        <x:v>https://developers.naver.com/docs/serviceapi/datalab/search/search.md</x:v>
      </x:c>
    </x:row>
    <x:row r="65" ht="25" customHeight="1">
      <x:c r="A65" s="4" t="str">
        <x:v>K0061</x:v>
      </x:c>
      <x:c r="B65" s="4" t="str">
        <x:v>경제·비즈니스</x:v>
      </x:c>
      <x:c r="C65" s="4" t="str">
        <x:v>건강보험료계산</x:v>
      </x:c>
      <x:c r="D65" s="17" t="n">
        <x:v>3.47775</x:v>
      </x:c>
      <x:c r="E65" s="17" t="n">
        <x:v>3.65415</x:v>
      </x:c>
      <x:c r="F65" s="17" t="n">
        <x:v>5.38053</x:v>
      </x:c>
      <x:c r="G65" s="17" t="n">
        <x:v>5.54538</x:v>
      </x:c>
      <x:c r="H65" s="17" t="n">
        <x:v>6.55719</x:v>
      </x:c>
      <x:c r="I65" s="17" t="n">
        <x:v>6.25025</x:v>
      </x:c>
      <x:c r="J65" s="17" t="n">
        <x:v>4.92069</x:v>
      </x:c>
      <x:c r="K65" s="17" t="n">
        <x:v>5.24627</x:v>
      </x:c>
      <x:c r="L65" s="17" t="n">
        <x:v>5.44804</x:v>
      </x:c>
      <x:c r="M65" s="17" t="n">
        <x:v>4.99267</x:v>
      </x:c>
      <x:c r="N65" s="17" t="n">
        <x:v>5.40179</x:v>
      </x:c>
      <x:c r="O65" s="17" t="n">
        <x:v>4.16658</x:v>
      </x:c>
      <x:c r="P65" s="17" t="n">
        <x:v>6.76492</x:v>
      </x:c>
      <x:c r="Q65" s="17" t="n">
        <x:v>3.49453</x:v>
      </x:c>
      <x:c r="R65" s="17" t="n">
        <x:v>4.73272</x:v>
      </x:c>
      <x:c r="S65" s="17" t="n">
        <x:v>4.60443</x:v>
      </x:c>
      <x:c r="T65" s="17" t="n">
        <x:v>6.47626</x:v>
      </x:c>
      <x:c r="U65" s="17" t="n">
        <x:v>4.59883</x:v>
      </x:c>
      <x:c r="V65" s="17" t="n">
        <x:v>3.96445</x:v>
      </x:c>
      <x:c r="W65" s="17" t="n">
        <x:v>4.96059</x:v>
      </x:c>
      <x:c r="X65" s="17" t="n">
        <x:v>13.15242</x:v>
      </x:c>
      <x:c r="Y65" s="17" t="n">
        <x:v>3.42367</x:v>
      </x:c>
      <x:c r="Z65" s="17" t="n">
        <x:v>2.67031</x:v>
      </x:c>
      <x:c r="AA65" s="17" t="n">
        <x:v>2.22277</x:v>
      </x:c>
      <x:c r="AB65" s="4" t="n">
        <x:f>COUNT(D65:O65)</x:f>
        <x:v>12</x:v>
      </x:c>
      <x:c r="AC65" s="4" t="n">
        <x:f>COUNT(P65:AA65)</x:f>
        <x:v>12</x:v>
      </x:c>
      <x:c r="AD65" s="4" t="n">
        <x:f>COUNTIF(D65:AA65,"&gt;0")</x:f>
        <x:v>24</x:v>
      </x:c>
      <x:c r="AE65" s="19" t="n">
        <x:f>IF(AB65=0,"",AVERAGE(D65:O65))</x:f>
        <x:v>5.086774166666667</x:v>
      </x:c>
      <x:c r="AF65" s="19" t="n">
        <x:f>IF(AC65=0,"",AVERAGE(P65:AA65))</x:f>
        <x:v>5.088825000000001</x:v>
      </x:c>
      <x:c r="AG65" s="19" t="n">
        <x:f>IF(OR(AB65&lt;'산출기준'!$B$19,AC65&lt;'산출기준'!$B$19,AE65=0),"",AF65/AE65)</x:f>
        <x:v>1.0004031697233136</x:v>
      </x:c>
      <x:c r="AH65" s="21" t="n">
        <x:f>IF(SUM(P65:AA65)=0,"",MAX(P65:AA65)/SUM(P65:AA65))</x:f>
        <x:v>0.21538076078466048</x:v>
      </x:c>
      <x:c r="AI65" s="23" t="n">
        <x:f>IF(AG65="","",AD65/'산출기준'!$B$18*'산출기준'!$B$20+MIN(1,AG65)*'산출기준'!$B$21+(1-AH65)*'산출기준'!$B$22)</x:f>
        <x:v>95.6923847843068</x:v>
      </x:c>
      <x:c r="AJ65" s="4" t="str">
        <x:v>24개월 중 양수 지수 24개월; 전반/후반 자료 12/12개월. 최근12개월/이전12개월 관측월 평균비 1.00배, 최근 최댓달 비중 21.5%. 미래 1년 지속을 보장하지 않음.</x:v>
      </x:c>
      <x:c r="AK65" s="4" t="str">
        <x:v>https://developers.naver.com/docs/serviceapi/datalab/search/search.md</x:v>
      </x:c>
    </x:row>
    <x:row r="66" ht="25" customHeight="1">
      <x:c r="A66" s="4" t="str">
        <x:v>K0062</x:v>
      </x:c>
      <x:c r="B66" s="4" t="str">
        <x:v>경제·비즈니스</x:v>
      </x:c>
      <x:c r="C66" s="4" t="str">
        <x:v>세금계산서발행방법</x:v>
      </x:c>
      <x:c r="D66" s="17" t="n">
        <x:v>3.52623</x:v>
      </x:c>
      <x:c r="E66" s="17" t="n">
        <x:v>4.00472</x:v>
      </x:c>
      <x:c r="F66" s="17" t="n">
        <x:v>3.38824</x:v>
      </x:c>
      <x:c r="G66" s="17" t="n">
        <x:v>3.44978</x:v>
      </x:c>
      <x:c r="H66" s="17" t="n">
        <x:v>3.13426</x:v>
      </x:c>
      <x:c r="I66" s="17" t="n">
        <x:v>2.69679</x:v>
      </x:c>
      <x:c r="J66" s="17" t="n">
        <x:v>2.98359</x:v>
      </x:c>
      <x:c r="K66" s="17" t="n">
        <x:v>3.38637</x:v>
      </x:c>
      <x:c r="L66" s="17" t="n">
        <x:v>3.47141</x:v>
      </x:c>
      <x:c r="M66" s="17" t="n">
        <x:v>3.84361</x:v>
      </x:c>
      <x:c r="N66" s="17" t="n">
        <x:v>4.34597</x:v>
      </x:c>
      <x:c r="O66" s="17" t="n">
        <x:v>3.36325</x:v>
      </x:c>
      <x:c r="P66" s="17" t="n">
        <x:v>3.74366</x:v>
      </x:c>
      <x:c r="Q66" s="17" t="n">
        <x:v>2.50062</x:v>
      </x:c>
      <x:c r="R66" s="17" t="n">
        <x:v>2.91049</x:v>
      </x:c>
      <x:c r="S66" s="17" t="n">
        <x:v>3.63215</x:v>
      </x:c>
      <x:c r="T66" s="17" t="n">
        <x:v>3.4039</x:v>
      </x:c>
      <x:c r="U66" s="17" t="n">
        <x:v>2.36673</x:v>
      </x:c>
      <x:c r="V66" s="17" t="n">
        <x:v>2.64644</x:v>
      </x:c>
      <x:c r="W66" s="17" t="n">
        <x:v>2.63712</x:v>
      </x:c>
      <x:c r="X66" s="17" t="n">
        <x:v>2.28841</x:v>
      </x:c>
      <x:c r="Y66" s="17" t="n">
        <x:v>2.36636</x:v>
      </x:c>
      <x:c r="Z66" s="17" t="n">
        <x:v>2.39843</x:v>
      </x:c>
      <x:c r="AA66" s="17" t="n">
        <x:v>2.18585</x:v>
      </x:c>
      <x:c r="AB66" s="4" t="n">
        <x:f>COUNT(D66:O66)</x:f>
        <x:v>12</x:v>
      </x:c>
      <x:c r="AC66" s="4" t="n">
        <x:f>COUNT(P66:AA66)</x:f>
        <x:v>12</x:v>
      </x:c>
      <x:c r="AD66" s="4" t="n">
        <x:f>COUNTIF(D66:AA66,"&gt;0")</x:f>
        <x:v>24</x:v>
      </x:c>
      <x:c r="AE66" s="19" t="n">
        <x:f>IF(AB66=0,"",AVERAGE(D66:O66))</x:f>
        <x:v>3.466185</x:v>
      </x:c>
      <x:c r="AF66" s="19" t="n">
        <x:f>IF(AC66=0,"",AVERAGE(P66:AA66))</x:f>
        <x:v>2.75668</x:v>
      </x:c>
      <x:c r="AG66" s="19" t="n">
        <x:f>IF(OR(AB66&lt;'산출기준'!$B$19,AC66&lt;'산출기준'!$B$19,AE66=0),"",AF66/AE66)</x:f>
        <x:v>0.7953066555882043</x:v>
      </x:c>
      <x:c r="AH66" s="21" t="n">
        <x:f>IF(SUM(P66:AA66)=0,"",MAX(P66:AA66)/SUM(P66:AA66))</x:f>
        <x:v>0.11316934380002999</x:v>
      </x:c>
      <x:c r="AI66" s="23" t="n">
        <x:f>IF(AG66="","",AD66/'산출기준'!$B$18*'산출기준'!$B$20+MIN(1,AG66)*'산출기준'!$B$21+(1-AH66)*'산출기준'!$B$22)</x:f>
        <x:v>91.59581279164553</x:v>
      </x:c>
      <x:c r="AJ66" s="4" t="str">
        <x:v>24개월 중 양수 지수 24개월; 전반/후반 자료 12/12개월. 최근12개월/이전12개월 관측월 평균비 0.80배, 최근 최댓달 비중 11.3%. 미래 1년 지속을 보장하지 않음.</x:v>
      </x:c>
      <x:c r="AK66" s="4" t="str">
        <x:v>https://developers.naver.com/docs/serviceapi/datalab/search/search.md</x:v>
      </x:c>
    </x:row>
    <x:row r="67" ht="25" customHeight="1">
      <x:c r="A67" s="4" t="str">
        <x:v>K0063</x:v>
      </x:c>
      <x:c r="B67" s="4" t="str">
        <x:v>경제·비즈니스</x:v>
      </x:c>
      <x:c r="C67" s="4" t="str">
        <x:v>부가세신고기간</x:v>
      </x:c>
      <x:c r="D67" s="17" t="n">
        <x:v>3.69443</x:v>
      </x:c>
      <x:c r="E67" s="17" t="n">
        <x:v>11.58454</x:v>
      </x:c>
      <x:c r="F67" s="17" t="n">
        <x:v>5.068</x:v>
      </x:c>
      <x:c r="G67" s="17" t="n">
        <x:v>16.24977</x:v>
      </x:c>
      <x:c r="H67" s="17" t="n">
        <x:v>100</x:v>
      </x:c>
      <x:c r="I67" s="17" t="n">
        <x:v>5.92616</x:v>
      </x:c>
      <x:c r="J67" s="17" t="n">
        <x:v>3.66012</x:v>
      </x:c>
      <x:c r="K67" s="17" t="n">
        <x:v>9.72539</x:v>
      </x:c>
      <x:c r="L67" s="17" t="n">
        <x:v>8.05943</x:v>
      </x:c>
      <x:c r="M67" s="17" t="n">
        <x:v>12.47664</x:v>
      </x:c>
      <x:c r="N67" s="17" t="n">
        <x:v>71.99188</x:v>
      </x:c>
      <x:c r="O67" s="17" t="n">
        <x:v>5.22203</x:v>
      </x:c>
      <x:c r="P67" s="17" t="n">
        <x:v>4.17889</x:v>
      </x:c>
      <x:c r="Q67" s="17" t="n">
        <x:v>12.3021</x:v>
      </x:c>
      <x:c r="R67" s="17" t="n">
        <x:v>4.80209</x:v>
      </x:c>
      <x:c r="S67" s="17" t="n">
        <x:v>15.37371</x:v>
      </x:c>
      <x:c r="T67" s="17" t="n">
        <x:v>99.23321</x:v>
      </x:c>
      <x:c r="U67" s="17" t="n">
        <x:v>4.68946</x:v>
      </x:c>
      <x:c r="V67" s="17" t="n">
        <x:v>4.25609</x:v>
      </x:c>
      <x:c r="W67" s="17" t="n">
        <x:v>8.89409</x:v>
      </x:c>
      <x:c r="X67" s="17" t="n">
        <x:v>7.01405</x:v>
      </x:c>
      <x:c r="Y67" s="17" t="n">
        <x:v>12.07609</x:v>
      </x:c>
      <x:c r="Z67" s="17" t="n">
        <x:v>65.877</x:v>
      </x:c>
      <x:c r="AA67" s="17" t="n">
        <x:v>2.42678</x:v>
      </x:c>
      <x:c r="AB67" s="4" t="n">
        <x:f>COUNT(D67:O67)</x:f>
        <x:v>12</x:v>
      </x:c>
      <x:c r="AC67" s="4" t="n">
        <x:f>COUNT(P67:AA67)</x:f>
        <x:v>12</x:v>
      </x:c>
      <x:c r="AD67" s="4" t="n">
        <x:f>COUNTIF(D67:AA67,"&gt;0")</x:f>
        <x:v>24</x:v>
      </x:c>
      <x:c r="AE67" s="19" t="n">
        <x:f>IF(AB67=0,"",AVERAGE(D67:O67))</x:f>
        <x:v>21.13819916666667</x:v>
      </x:c>
      <x:c r="AF67" s="19" t="n">
        <x:f>IF(AC67=0,"",AVERAGE(P67:AA67))</x:f>
        <x:v>20.09363</x:v>
      </x:c>
      <x:c r="AG67" s="19" t="n">
        <x:f>IF(OR(AB67&lt;'산출기준'!$B$19,AC67&lt;'산출기준'!$B$19,AE67=0),"",AF67/AE67)</x:f>
        <x:v>0.9505838147123774</x:v>
      </x:c>
      <x:c r="AH67" s="21" t="n">
        <x:f>IF(SUM(P67:AA67)=0,"",MAX(P67:AA67)/SUM(P67:AA67))</x:f>
        <x:v>0.4115450601343145</x:v>
      </x:c>
      <x:c r="AI67" s="23" t="n">
        <x:f>IF(AG67="","",AD67/'산출기준'!$B$18*'산출기준'!$B$20+MIN(1,AG67)*'산출기준'!$B$21+(1-AH67)*'산출기준'!$B$22)</x:f>
        <x:v>90.28661323868502</x:v>
      </x:c>
      <x:c r="AJ67" s="4" t="str">
        <x:v>24개월 중 양수 지수 24개월; 전반/후반 자료 12/12개월. 최근12개월/이전12개월 관측월 평균비 0.95배, 최근 최댓달 비중 41.2%. 미래 1년 지속을 보장하지 않음.</x:v>
      </x:c>
      <x:c r="AK67" s="4" t="str">
        <x:v>https://developers.naver.com/docs/serviceapi/datalab/search/search.md</x:v>
      </x:c>
    </x:row>
    <x:row r="68" ht="25" customHeight="1">
      <x:c r="A68" s="4" t="str">
        <x:v>K0064</x:v>
      </x:c>
      <x:c r="B68" s="4" t="str">
        <x:v>경제·비즈니스</x:v>
      </x:c>
      <x:c r="C68" s="4" t="str">
        <x:v>종합소득세환급일</x:v>
      </x:c>
      <x:c r="D68" s="17" t="n">
        <x:v>1.21879</x:v>
      </x:c>
      <x:c r="E68" s="17" t="n">
        <x:v>0.11673</x:v>
      </x:c>
      <x:c r="F68" s="17" t="n">
        <x:v>0.0757</x:v>
      </x:c>
      <x:c r="G68" s="17" t="n">
        <x:v>0.14843</x:v>
      </x:c>
      <x:c r="H68" s="17" t="n">
        <x:v>0.21892</x:v>
      </x:c>
      <x:c r="I68" s="17" t="n">
        <x:v>0.21892</x:v>
      </x:c>
      <x:c r="J68" s="17" t="n">
        <x:v>0.4397</x:v>
      </x:c>
      <x:c r="K68" s="17" t="n">
        <x:v>1.8957</x:v>
      </x:c>
      <x:c r="L68" s="17" t="n">
        <x:v>26.0147</x:v>
      </x:c>
      <x:c r="M68" s="17" t="n">
        <x:v>70.97783</x:v>
      </x:c>
      <x:c r="N68" s="17" t="n">
        <x:v>5.17877</x:v>
      </x:c>
      <x:c r="O68" s="17" t="n">
        <x:v>0.87792</x:v>
      </x:c>
      <x:c r="P68" s="17" t="n">
        <x:v>0.99204</x:v>
      </x:c>
      <x:c r="Q68" s="17" t="n">
        <x:v>0.13649</x:v>
      </x:c>
      <x:c r="R68" s="17" t="n">
        <x:v>0.21705</x:v>
      </x:c>
      <x:c r="S68" s="17" t="n">
        <x:v>0.27113</x:v>
      </x:c>
      <x:c r="T68" s="17" t="n">
        <x:v>0.12904</x:v>
      </x:c>
      <x:c r="U68" s="17" t="n">
        <x:v>0.16894</x:v>
      </x:c>
      <x:c r="V68" s="17" t="n">
        <x:v>0.41733</x:v>
      </x:c>
      <x:c r="W68" s="17" t="n">
        <x:v>0.66422</x:v>
      </x:c>
      <x:c r="X68" s="17" t="n">
        <x:v>23.30522</x:v>
      </x:c>
      <x:c r="Y68" s="17" t="n">
        <x:v>41.77926</x:v>
      </x:c>
      <x:c r="Z68" s="17" t="n">
        <x:v>5.35965</x:v>
      </x:c>
      <x:c r="AA68" s="17" t="n">
        <x:v>1.68535</x:v>
      </x:c>
      <x:c r="AB68" s="4" t="n">
        <x:f>COUNT(D68:O68)</x:f>
        <x:v>12</x:v>
      </x:c>
      <x:c r="AC68" s="4" t="n">
        <x:f>COUNT(P68:AA68)</x:f>
        <x:v>12</x:v>
      </x:c>
      <x:c r="AD68" s="4" t="n">
        <x:f>COUNTIF(D68:AA68,"&gt;0")</x:f>
        <x:v>24</x:v>
      </x:c>
      <x:c r="AE68" s="19" t="n">
        <x:f>IF(AB68=0,"",AVERAGE(D68:O68))</x:f>
        <x:v>8.948509166666666</x:v>
      </x:c>
      <x:c r="AF68" s="19" t="n">
        <x:f>IF(AC68=0,"",AVERAGE(P68:AA68))</x:f>
        <x:v>6.2604766666666665</x:v>
      </x:c>
      <x:c r="AG68" s="19" t="n">
        <x:f>IF(OR(AB68&lt;'산출기준'!$B$19,AC68&lt;'산출기준'!$B$19,AE68=0),"",AF68/AE68)</x:f>
        <x:v>0.699611136342916</x:v>
      </x:c>
      <x:c r="AH68" s="21" t="n">
        <x:f>IF(SUM(P68:AA68)=0,"",MAX(P68:AA68)/SUM(P68:AA68))</x:f>
        <x:v>0.5561245868924783</x:v>
      </x:c>
      <x:c r="AI68" s="23" t="n">
        <x:f>IF(AG68="","",AD68/'산출기준'!$B$18*'산출기준'!$B$20+MIN(1,AG68)*'산출기준'!$B$21+(1-AH68)*'산출기준'!$B$22)</x:f>
        <x:v>79.86584235243791</x:v>
      </x:c>
      <x:c r="AJ68" s="4" t="str">
        <x:v>24개월 중 양수 지수 24개월; 전반/후반 자료 12/12개월. 최근12개월/이전12개월 관측월 평균비 0.70배, 최근 최댓달 비중 55.6%. 미래 1년 지속을 보장하지 않음.</x:v>
      </x:c>
      <x:c r="AK68" s="4" t="str">
        <x:v>https://developers.naver.com/docs/serviceapi/datalab/search/search.md</x:v>
      </x:c>
    </x:row>
    <x:row r="69" ht="25" customHeight="1">
      <x:c r="A69" s="4" t="str">
        <x:v>K0065</x:v>
      </x:c>
      <x:c r="B69" s="4" t="str">
        <x:v>경제·비즈니스</x:v>
      </x:c>
      <x:c r="C69" s="4" t="str">
        <x:v>소득공제용연금저축</x:v>
      </x:c>
      <x:c r="D69" s="17" t="n">
        <x:v>6.70181</x:v>
      </x:c>
      <x:c r="E69" s="17" t="n">
        <x:v>8.66135</x:v>
      </x:c>
      <x:c r="F69" s="17" t="n">
        <x:v>11.01465</x:v>
      </x:c>
      <x:c r="G69" s="17" t="n">
        <x:v>20.39745</x:v>
      </x:c>
      <x:c r="H69" s="17" t="n">
        <x:v>27.54456</x:v>
      </x:c>
      <x:c r="I69" s="17" t="n">
        <x:v>25.30225</x:v>
      </x:c>
      <x:c r="J69" s="17" t="n">
        <x:v>11.94487</x:v>
      </x:c>
      <x:c r="K69" s="17" t="n">
        <x:v>7.59503</x:v>
      </x:c>
      <x:c r="L69" s="17" t="n">
        <x:v>9.17667</x:v>
      </x:c>
      <x:c r="M69" s="17" t="n">
        <x:v>7.78002</x:v>
      </x:c>
      <x:c r="N69" s="17" t="n">
        <x:v>7.95708</x:v>
      </x:c>
      <x:c r="O69" s="17" t="n">
        <x:v>9.02604</x:v>
      </x:c>
      <x:c r="P69" s="17" t="n">
        <x:v>9.59289</x:v>
      </x:c>
      <x:c r="Q69" s="17" t="n">
        <x:v>13.19089</x:v>
      </x:c>
      <x:c r="R69" s="17" t="n">
        <x:v>14.14886</x:v>
      </x:c>
      <x:c r="S69" s="17" t="n">
        <x:v>30.76201</x:v>
      </x:c>
      <x:c r="T69" s="17" t="n">
        <x:v>35.0035</x:v>
      </x:c>
      <x:c r="U69" s="17" t="n">
        <x:v>27.80486</x:v>
      </x:c>
      <x:c r="V69" s="17" t="n">
        <x:v>17.36102</x:v>
      </x:c>
      <x:c r="W69" s="17" t="n">
        <x:v>12.69935</x:v>
      </x:c>
      <x:c r="X69" s="17" t="n">
        <x:v>17.5764</x:v>
      </x:c>
      <x:c r="Y69" s="17" t="n">
        <x:v>12.05454</x:v>
      </x:c>
      <x:c r="Z69" s="17" t="n">
        <x:v>8.34159</x:v>
      </x:c>
      <x:c r="AA69" s="17" t="n">
        <x:v>7.95311</x:v>
      </x:c>
      <x:c r="AB69" s="4" t="n">
        <x:f>COUNT(D69:O69)</x:f>
        <x:v>12</x:v>
      </x:c>
      <x:c r="AC69" s="4" t="n">
        <x:f>COUNT(P69:AA69)</x:f>
        <x:v>12</x:v>
      </x:c>
      <x:c r="AD69" s="4" t="n">
        <x:f>COUNTIF(D69:AA69,"&gt;0")</x:f>
        <x:v>24</x:v>
      </x:c>
      <x:c r="AE69" s="19" t="n">
        <x:f>IF(AB69=0,"",AVERAGE(D69:O69))</x:f>
        <x:v>12.758481666666666</x:v>
      </x:c>
      <x:c r="AF69" s="19" t="n">
        <x:f>IF(AC69=0,"",AVERAGE(P69:AA69))</x:f>
        <x:v>17.207418333333333</x:v>
      </x:c>
      <x:c r="AG69" s="19" t="n">
        <x:f>IF(OR(AB69&lt;'산출기준'!$B$19,AC69&lt;'산출기준'!$B$19,AE69=0),"",AF69/AE69)</x:f>
        <x:v>1.3487042410610772</x:v>
      </x:c>
      <x:c r="AH69" s="21" t="n">
        <x:f>IF(SUM(P69:AA69)=0,"",MAX(P69:AA69)/SUM(P69:AA69))</x:f>
        <x:v>0.1695174881453745</x:v>
      </x:c>
      <x:c r="AI69" s="23" t="n">
        <x:f>IF(AG69="","",AD69/'산출기준'!$B$18*'산출기준'!$B$20+MIN(1,AG69)*'산출기준'!$B$21+(1-AH69)*'산출기준'!$B$22)</x:f>
        <x:v>96.60965023709251</x:v>
      </x:c>
      <x:c r="AJ69" s="4" t="str">
        <x:v>24개월 중 양수 지수 24개월; 전반/후반 자료 12/12개월. 최근12개월/이전12개월 관측월 평균비 1.35배, 최근 최댓달 비중 17.0%. 미래 1년 지속을 보장하지 않음.</x:v>
      </x:c>
      <x:c r="AK69" s="4" t="str">
        <x:v>https://developers.naver.com/docs/serviceapi/datalab/search/search.md</x:v>
      </x:c>
    </x:row>
    <x:row r="70" ht="25" customHeight="1">
      <x:c r="A70" s="4" t="str">
        <x:v>K0066</x:v>
      </x:c>
      <x:c r="B70" s="4" t="str">
        <x:v>경제·비즈니스</x:v>
      </x:c>
      <x:c r="C70" s="4" t="str">
        <x:v>전자세금계산서발행</x:v>
      </x:c>
      <x:c r="D70" s="17" t="n">
        <x:v>5.93411</x:v>
      </x:c>
      <x:c r="E70" s="17" t="n">
        <x:v>7.04404</x:v>
      </x:c>
      <x:c r="F70" s="17" t="n">
        <x:v>15.45434</x:v>
      </x:c>
      <x:c r="G70" s="17" t="n">
        <x:v>17.36102</x:v>
      </x:c>
      <x:c r="H70" s="17" t="n">
        <x:v>17.41388</x:v>
      </x:c>
      <x:c r="I70" s="17" t="n">
        <x:v>11.87352</x:v>
      </x:c>
      <x:c r="J70" s="17" t="n">
        <x:v>11.54054</x:v>
      </x:c>
      <x:c r="K70" s="17" t="n">
        <x:v>12.75485</x:v>
      </x:c>
      <x:c r="L70" s="17" t="n">
        <x:v>13.59125</x:v>
      </x:c>
      <x:c r="M70" s="17" t="n">
        <x:v>11.90126</x:v>
      </x:c>
      <x:c r="N70" s="17" t="n">
        <x:v>15.40545</x:v>
      </x:c>
      <x:c r="O70" s="17" t="n">
        <x:v>11.77574</x:v>
      </x:c>
      <x:c r="P70" s="17" t="n">
        <x:v>12.97419</x:v>
      </x:c>
      <x:c r="Q70" s="17" t="n">
        <x:v>13.62957</x:v>
      </x:c>
      <x:c r="R70" s="17" t="n">
        <x:v>10.71735</x:v>
      </x:c>
      <x:c r="S70" s="17" t="n">
        <x:v>12.02811</x:v>
      </x:c>
      <x:c r="T70" s="17" t="n">
        <x:v>12.83413</x:v>
      </x:c>
      <x:c r="U70" s="17" t="n">
        <x:v>8.68249</x:v>
      </x:c>
      <x:c r="V70" s="17" t="n">
        <x:v>9.34977</x:v>
      </x:c>
      <x:c r="W70" s="17" t="n">
        <x:v>10.31963</x:v>
      </x:c>
      <x:c r="X70" s="17" t="n">
        <x:v>8.71685</x:v>
      </x:c>
      <x:c r="Y70" s="17" t="n">
        <x:v>9.02207</x:v>
      </x:c>
      <x:c r="Z70" s="17" t="n">
        <x:v>9.78316</x:v>
      </x:c>
      <x:c r="AA70" s="17" t="n">
        <x:v>6.98061</x:v>
      </x:c>
      <x:c r="AB70" s="4" t="n">
        <x:f>COUNT(D70:O70)</x:f>
        <x:v>12</x:v>
      </x:c>
      <x:c r="AC70" s="4" t="n">
        <x:f>COUNT(P70:AA70)</x:f>
        <x:v>12</x:v>
      </x:c>
      <x:c r="AD70" s="4" t="n">
        <x:f>COUNTIF(D70:AA70,"&gt;0")</x:f>
        <x:v>24</x:v>
      </x:c>
      <x:c r="AE70" s="19" t="n">
        <x:f>IF(AB70=0,"",AVERAGE(D70:O70))</x:f>
        <x:v>12.670833333333334</x:v>
      </x:c>
      <x:c r="AF70" s="19" t="n">
        <x:f>IF(AC70=0,"",AVERAGE(P70:AA70))</x:f>
        <x:v>10.4198275</x:v>
      </x:c>
      <x:c r="AG70" s="19" t="n">
        <x:f>IF(OR(AB70&lt;'산출기준'!$B$19,AC70&lt;'산출기준'!$B$19,AE70=0),"",AF70/AE70)</x:f>
        <x:v>0.8223474514962184</x:v>
      </x:c>
      <x:c r="AH70" s="21" t="n">
        <x:f>IF(SUM(P70:AA70)=0,"",MAX(P70:AA70)/SUM(P70:AA70))</x:f>
        <x:v>0.10900348398282024</x:v>
      </x:c>
      <x:c r="AI70" s="23" t="n">
        <x:f>IF(AG70="","",AD70/'산출기준'!$B$18*'산출기준'!$B$20+MIN(1,AG70)*'산출기준'!$B$21+(1-AH70)*'산출기준'!$B$22)</x:f>
        <x:v>92.49035386523013</x:v>
      </x:c>
      <x:c r="AJ70" s="4" t="str">
        <x:v>24개월 중 양수 지수 24개월; 전반/후반 자료 12/12개월. 최근12개월/이전12개월 관측월 평균비 0.82배, 최근 최댓달 비중 10.9%. 미래 1년 지속을 보장하지 않음.</x:v>
      </x:c>
      <x:c r="AK70" s="4" t="str">
        <x:v>https://developers.naver.com/docs/serviceapi/datalab/search/search.md</x:v>
      </x:c>
    </x:row>
    <x:row r="71" ht="25" customHeight="1">
      <x:c r="A71" s="4" t="str">
        <x:v>K0067</x:v>
      </x:c>
      <x:c r="B71" s="4" t="str">
        <x:v>경제·비즈니스</x:v>
      </x:c>
      <x:c r="C71" s="4" t="str">
        <x:v>증여세신고기한</x:v>
      </x:c>
      <x:c r="D71" s="17" t="n">
        <x:v>4.78719</x:v>
      </x:c>
      <x:c r="E71" s="17" t="n">
        <x:v>4.78059</x:v>
      </x:c>
      <x:c r="F71" s="17" t="n">
        <x:v>4.9735</x:v>
      </x:c>
      <x:c r="G71" s="17" t="n">
        <x:v>5.85219</x:v>
      </x:c>
      <x:c r="H71" s="17" t="n">
        <x:v>5.60114</x:v>
      </x:c>
      <x:c r="I71" s="17" t="n">
        <x:v>6.49568</x:v>
      </x:c>
      <x:c r="J71" s="17" t="n">
        <x:v>6.60799</x:v>
      </x:c>
      <x:c r="K71" s="17" t="n">
        <x:v>5.90108</x:v>
      </x:c>
      <x:c r="L71" s="17" t="n">
        <x:v>7.03611</x:v>
      </x:c>
      <x:c r="M71" s="17" t="n">
        <x:v>7.90687</x:v>
      </x:c>
      <x:c r="N71" s="17" t="n">
        <x:v>7.71527</x:v>
      </x:c>
      <x:c r="O71" s="17" t="n">
        <x:v>6.3358</x:v>
      </x:c>
      <x:c r="P71" s="17" t="n">
        <x:v>6.13628</x:v>
      </x:c>
      <x:c r="Q71" s="17" t="n">
        <x:v>6.77977</x:v>
      </x:c>
      <x:c r="R71" s="17" t="n">
        <x:v>5.57603</x:v>
      </x:c>
      <x:c r="S71" s="17" t="n">
        <x:v>5.67249</x:v>
      </x:c>
      <x:c r="T71" s="17" t="n">
        <x:v>6.37148</x:v>
      </x:c>
      <x:c r="U71" s="17" t="n">
        <x:v>6.81412</x:v>
      </x:c>
      <x:c r="V71" s="17" t="n">
        <x:v>6.82205</x:v>
      </x:c>
      <x:c r="W71" s="17" t="n">
        <x:v>6.3358</x:v>
      </x:c>
      <x:c r="X71" s="17" t="n">
        <x:v>7.43911</x:v>
      </x:c>
      <x:c r="Y71" s="17" t="n">
        <x:v>7.32548</x:v>
      </x:c>
      <x:c r="Z71" s="17" t="n">
        <x:v>6.75995</x:v>
      </x:c>
      <x:c r="AA71" s="17" t="n">
        <x:v>6.78902</x:v>
      </x:c>
      <x:c r="AB71" s="4" t="n">
        <x:f>COUNT(D71:O71)</x:f>
        <x:v>12</x:v>
      </x:c>
      <x:c r="AC71" s="4" t="n">
        <x:f>COUNT(P71:AA71)</x:f>
        <x:v>12</x:v>
      </x:c>
      <x:c r="AD71" s="4" t="n">
        <x:f>COUNTIF(D71:AA71,"&gt;0")</x:f>
        <x:v>24</x:v>
      </x:c>
      <x:c r="AE71" s="19" t="n">
        <x:f>IF(AB71=0,"",AVERAGE(D71:O71))</x:f>
        <x:v>6.166117500000001</x:v>
      </x:c>
      <x:c r="AF71" s="19" t="n">
        <x:f>IF(AC71=0,"",AVERAGE(P71:AA71))</x:f>
        <x:v>6.568465</x:v>
      </x:c>
      <x:c r="AG71" s="19" t="n">
        <x:f>IF(OR(AB71&lt;'산출기준'!$B$19,AC71&lt;'산출기준'!$B$19,AE71=0),"",AF71/AE71)</x:f>
        <x:v>1.0652513514379183</x:v>
      </x:c>
      <x:c r="AH71" s="21" t="n">
        <x:f>IF(SUM(P71:AA71)=0,"",MAX(P71:AA71)/SUM(P71:AA71))</x:f>
        <x:v>0.09437910277870604</x:v>
      </x:c>
      <x:c r="AI71" s="23" t="n">
        <x:f>IF(AG71="","",AD71/'산출기준'!$B$18*'산출기준'!$B$20+MIN(1,AG71)*'산출기준'!$B$21+(1-AH71)*'산출기준'!$B$22)</x:f>
        <x:v>98.11241794442589</x:v>
      </x:c>
      <x:c r="AJ71" s="4" t="str">
        <x:v>24개월 중 양수 지수 24개월; 전반/후반 자료 12/12개월. 최근12개월/이전12개월 관측월 평균비 1.07배, 최근 최댓달 비중 9.4%. 미래 1년 지속을 보장하지 않음.</x:v>
      </x:c>
      <x:c r="AK71" s="4" t="str">
        <x:v>https://developers.naver.com/docs/serviceapi/datalab/search/search.md</x:v>
      </x:c>
    </x:row>
    <x:row r="72" ht="25" customHeight="1">
      <x:c r="A72" s="4" t="str">
        <x:v>K0068</x:v>
      </x:c>
      <x:c r="B72" s="4" t="str">
        <x:v>경제·비즈니스</x:v>
      </x:c>
      <x:c r="C72" s="4" t="str">
        <x:v>IRP세액공제</x:v>
      </x:c>
      <x:c r="D72" s="17" t="n">
        <x:v>16.115</x:v>
      </x:c>
      <x:c r="E72" s="17" t="n">
        <x:v>24.9772</x:v>
      </x:c>
      <x:c r="F72" s="17" t="n">
        <x:v>42.41355</x:v>
      </x:c>
      <x:c r="G72" s="17" t="n">
        <x:v>97.0336</x:v>
      </x:c>
      <x:c r="H72" s="17" t="n">
        <x:v>72.96415</x:v>
      </x:c>
      <x:c r="I72" s="17" t="n">
        <x:v>51.46205</x:v>
      </x:c>
      <x:c r="J72" s="17" t="n">
        <x:v>2.5145</x:v>
      </x:c>
      <x:c r="K72" s="17" t="n">
        <x:v>2.61492</x:v>
      </x:c>
      <x:c r="L72" s="17" t="n">
        <x:v>3.24255</x:v>
      </x:c>
      <x:c r="M72" s="17" t="n">
        <x:v>4.16749</x:v>
      </x:c>
      <x:c r="N72" s="17" t="n">
        <x:v>11.94751</x:v>
      </x:c>
      <x:c r="O72" s="17" t="n">
        <x:v>16.19296</x:v>
      </x:c>
      <x:c r="P72" s="17" t="n">
        <x:v>20.23757</x:v>
      </x:c>
      <x:c r="Q72" s="17" t="n">
        <x:v>29.37196</x:v>
      </x:c>
      <x:c r="R72" s="17" t="n">
        <x:v>38.81423</x:v>
      </x:c>
      <x:c r="S72" s="17" t="n">
        <x:v>100</x:v>
      </x:c>
      <x:c r="T72" s="17" t="n">
        <x:v>50.75646</x:v>
      </x:c>
      <x:c r="U72" s="17" t="n">
        <x:v>32.19302</x:v>
      </x:c>
      <x:c r="V72" s="17" t="n">
        <x:v>19.71036</x:v>
      </x:c>
      <x:c r="W72" s="17" t="n">
        <x:v>16.59465</x:v>
      </x:c>
      <x:c r="X72" s="17" t="n">
        <x:v>25.49649</x:v>
      </x:c>
      <x:c r="Y72" s="17" t="n">
        <x:v>14.49901</x:v>
      </x:c>
      <x:c r="Z72" s="17" t="n">
        <x:v>8.16056</x:v>
      </x:c>
      <x:c r="AA72" s="17" t="n">
        <x:v>7.32548</x:v>
      </x:c>
      <x:c r="AB72" s="4" t="n">
        <x:f>COUNT(D72:O72)</x:f>
        <x:v>12</x:v>
      </x:c>
      <x:c r="AC72" s="4" t="n">
        <x:f>COUNT(P72:AA72)</x:f>
        <x:v>12</x:v>
      </x:c>
      <x:c r="AD72" s="4" t="n">
        <x:f>COUNTIF(D72:AA72,"&gt;0")</x:f>
        <x:v>24</x:v>
      </x:c>
      <x:c r="AE72" s="19" t="n">
        <x:f>IF(AB72=0,"",AVERAGE(D72:O72))</x:f>
        <x:v>28.803790000000003</x:v>
      </x:c>
      <x:c r="AF72" s="19" t="n">
        <x:f>IF(AC72=0,"",AVERAGE(P72:AA72))</x:f>
        <x:v>30.263315833333333</x:v>
      </x:c>
      <x:c r="AG72" s="19" t="n">
        <x:f>IF(OR(AB72&lt;'산출기준'!$B$19,AC72&lt;'산출기준'!$B$19,AE72=0),"",AF72/AE72)</x:f>
        <x:v>1.0506713121201525</x:v>
      </x:c>
      <x:c r="AH72" s="21" t="n">
        <x:f>IF(SUM(P72:AA72)=0,"",MAX(P72:AA72)/SUM(P72:AA72))</x:f>
        <x:v>0.27536088177603585</x:v>
      </x:c>
      <x:c r="AI72" s="23" t="n">
        <x:f>IF(AG72="","",AD72/'산출기준'!$B$18*'산출기준'!$B$20+MIN(1,AG72)*'산출기준'!$B$21+(1-AH72)*'산출기준'!$B$22)</x:f>
        <x:v>94.49278236447928</x:v>
      </x:c>
      <x:c r="AJ72" s="4" t="str">
        <x:v>24개월 중 양수 지수 24개월; 전반/후반 자료 12/12개월. 최근12개월/이전12개월 관측월 평균비 1.05배, 최근 최댓달 비중 27.5%. 미래 1년 지속을 보장하지 않음.</x:v>
      </x:c>
      <x:c r="AK72" s="4" t="str">
        <x:v>https://developers.naver.com/docs/serviceapi/datalab/search/search.md</x:v>
      </x:c>
    </x:row>
    <x:row r="73" ht="25" customHeight="1">
      <x:c r="A73" s="4" t="str">
        <x:v>K0069</x:v>
      </x:c>
      <x:c r="B73" s="4" t="str">
        <x:v>경제·비즈니스</x:v>
      </x:c>
      <x:c r="C73" s="4" t="str">
        <x:v>연차개수계산기</x:v>
      </x:c>
      <x:c r="D73" s="17" t="n">
        <x:v>4.80305</x:v>
      </x:c>
      <x:c r="E73" s="17" t="n">
        <x:v>5.28005</x:v>
      </x:c>
      <x:c r="F73" s="17" t="n">
        <x:v>6.01075</x:v>
      </x:c>
      <x:c r="G73" s="17" t="n">
        <x:v>8.68778</x:v>
      </x:c>
      <x:c r="H73" s="17" t="n">
        <x:v>11.15471</x:v>
      </x:c>
      <x:c r="I73" s="17" t="n">
        <x:v>6.49832</x:v>
      </x:c>
      <x:c r="J73" s="17" t="n">
        <x:v>4.77266</x:v>
      </x:c>
      <x:c r="K73" s="17" t="n">
        <x:v>3.76977</x:v>
      </x:c>
      <x:c r="L73" s="17" t="n">
        <x:v>3.02057</x:v>
      </x:c>
      <x:c r="M73" s="17" t="n">
        <x:v>3.53853</x:v>
      </x:c>
      <x:c r="N73" s="17" t="n">
        <x:v>4.94708</x:v>
      </x:c>
      <x:c r="O73" s="17" t="n">
        <x:v>4.38683</x:v>
      </x:c>
      <x:c r="P73" s="17" t="n">
        <x:v>5.00918</x:v>
      </x:c>
      <x:c r="Q73" s="17" t="n">
        <x:v>5.75441</x:v>
      </x:c>
      <x:c r="R73" s="17" t="n">
        <x:v>8.94147</x:v>
      </x:c>
      <x:c r="S73" s="17" t="n">
        <x:v>11.28288</x:v>
      </x:c>
      <x:c r="T73" s="17" t="n">
        <x:v>11.80084</x:v>
      </x:c>
      <x:c r="U73" s="17" t="n">
        <x:v>6.14156</x:v>
      </x:c>
      <x:c r="V73" s="17" t="n">
        <x:v>6.96872</x:v>
      </x:c>
      <x:c r="W73" s="17" t="n">
        <x:v>6.21159</x:v>
      </x:c>
      <x:c r="X73" s="17" t="n">
        <x:v>3.57949</x:v>
      </x:c>
      <x:c r="Y73" s="17" t="n">
        <x:v>5.55885</x:v>
      </x:c>
      <x:c r="Z73" s="17" t="n">
        <x:v>8.14735</x:v>
      </x:c>
      <x:c r="AA73" s="17" t="n">
        <x:v>6.56571</x:v>
      </x:c>
      <x:c r="AB73" s="4" t="n">
        <x:f>COUNT(D73:O73)</x:f>
        <x:v>12</x:v>
      </x:c>
      <x:c r="AC73" s="4" t="n">
        <x:f>COUNT(P73:AA73)</x:f>
        <x:v>12</x:v>
      </x:c>
      <x:c r="AD73" s="4" t="n">
        <x:f>COUNTIF(D73:AA73,"&gt;0")</x:f>
        <x:v>24</x:v>
      </x:c>
      <x:c r="AE73" s="19" t="n">
        <x:f>IF(AB73=0,"",AVERAGE(D73:O73))</x:f>
        <x:v>5.572508333333334</x:v>
      </x:c>
      <x:c r="AF73" s="19" t="n">
        <x:f>IF(AC73=0,"",AVERAGE(P73:AA73))</x:f>
        <x:v>7.163504166666666</x:v>
      </x:c>
      <x:c r="AG73" s="19" t="n">
        <x:f>IF(OR(AB73&lt;'산출기준'!$B$19,AC73&lt;'산출기준'!$B$19,AE73=0),"",AF73/AE73)</x:f>
        <x:v>1.2855080222700426</x:v>
      </x:c>
      <x:c r="AH73" s="21" t="n">
        <x:f>IF(SUM(P73:AA73)=0,"",MAX(P73:AA73)/SUM(P73:AA73))</x:f>
        <x:v>0.13727964840298715</x:v>
      </x:c>
      <x:c r="AI73" s="23" t="n">
        <x:f>IF(AG73="","",AD73/'산출기준'!$B$18*'산출기준'!$B$20+MIN(1,AG73)*'산출기준'!$B$21+(1-AH73)*'산출기준'!$B$22)</x:f>
        <x:v>97.25440703194026</x:v>
      </x:c>
      <x:c r="AJ73" s="4" t="str">
        <x:v>24개월 중 양수 지수 24개월; 전반/후반 자료 12/12개월. 최근12개월/이전12개월 관측월 평균비 1.29배, 최근 최댓달 비중 13.7%. 미래 1년 지속을 보장하지 않음.</x:v>
      </x:c>
      <x:c r="AK73" s="4" t="str">
        <x:v>https://developers.naver.com/docs/serviceapi/datalab/search/search.md</x:v>
      </x:c>
    </x:row>
    <x:row r="74" ht="25" customHeight="1">
      <x:c r="A74" s="4" t="str">
        <x:v>K0070</x:v>
      </x:c>
      <x:c r="B74" s="4" t="str">
        <x:v>경제·비즈니스</x:v>
      </x:c>
      <x:c r="C74" s="4" t="str">
        <x:v>소득세율표</x:v>
      </x:c>
      <x:c r="D74" s="17" t="n">
        <x:v>46.02906</x:v>
      </x:c>
      <x:c r="E74" s="17" t="n">
        <x:v>47.14055</x:v>
      </x:c>
      <x:c r="F74" s="17" t="n">
        <x:v>48.34966</x:v>
      </x:c>
      <x:c r="G74" s="17" t="n">
        <x:v>60.84638</x:v>
      </x:c>
      <x:c r="H74" s="17" t="n">
        <x:v>100</x:v>
      </x:c>
      <x:c r="I74" s="17" t="n">
        <x:v>81.06342</x:v>
      </x:c>
      <x:c r="J74" s="17" t="n">
        <x:v>56.32158</x:v>
      </x:c>
      <x:c r="K74" s="17" t="n">
        <x:v>47.56486</x:v>
      </x:c>
      <x:c r="L74" s="17" t="n">
        <x:v>75.37831</x:v>
      </x:c>
      <x:c r="M74" s="17" t="n">
        <x:v>46.87769</x:v>
      </x:c>
      <x:c r="N74" s="17" t="n">
        <x:v>43.97131</x:v>
      </x:c>
      <x:c r="O74" s="17" t="n">
        <x:v>40.84713</x:v>
      </x:c>
      <x:c r="P74" s="17" t="n">
        <x:v>40.57677</x:v>
      </x:c>
      <x:c r="Q74" s="17" t="n">
        <x:v>37.17472</x:v>
      </x:c>
      <x:c r="R74" s="17" t="n">
        <x:v>44.79366</x:v>
      </x:c>
      <x:c r="S74" s="17" t="n">
        <x:v>55.55555</x:v>
      </x:c>
      <x:c r="T74" s="17" t="n">
        <x:v>84.05242</x:v>
      </x:c>
      <x:c r="U74" s="17" t="n">
        <x:v>43.64837</x:v>
      </x:c>
      <x:c r="V74" s="17" t="n">
        <x:v>25.58672</x:v>
      </x:c>
      <x:c r="W74" s="17" t="n">
        <x:v>24.77939</x:v>
      </x:c>
      <x:c r="X74" s="17" t="n">
        <x:v>45.28932</x:v>
      </x:c>
      <x:c r="Y74" s="17" t="n">
        <x:v>18.23438</x:v>
      </x:c>
      <x:c r="Z74" s="17" t="n">
        <x:v>16.60846</x:v>
      </x:c>
      <x:c r="AA74" s="17" t="n">
        <x:v>20.04055</x:v>
      </x:c>
      <x:c r="AB74" s="4" t="n">
        <x:f>COUNT(D74:O74)</x:f>
        <x:v>12</x:v>
      </x:c>
      <x:c r="AC74" s="4" t="n">
        <x:f>COUNT(P74:AA74)</x:f>
        <x:v>12</x:v>
      </x:c>
      <x:c r="AD74" s="4" t="n">
        <x:f>COUNTIF(D74:AA74,"&gt;0")</x:f>
        <x:v>24</x:v>
      </x:c>
      <x:c r="AE74" s="19" t="n">
        <x:f>IF(AB74=0,"",AVERAGE(D74:O74))</x:f>
        <x:v>57.865829166666664</x:v>
      </x:c>
      <x:c r="AF74" s="19" t="n">
        <x:f>IF(AC74=0,"",AVERAGE(P74:AA74))</x:f>
        <x:v>38.02835916666666</x:v>
      </x:c>
      <x:c r="AG74" s="19" t="n">
        <x:f>IF(OR(AB74&lt;'산출기준'!$B$19,AC74&lt;'산출기준'!$B$19,AE74=0),"",AF74/AE74)</x:f>
        <x:v>0.65718161675583</x:v>
      </x:c>
      <x:c r="AH74" s="21" t="n">
        <x:f>IF(SUM(P74:AA74)=0,"",MAX(P74:AA74)/SUM(P74:AA74))</x:f>
        <x:v>0.18418802406475993</x:v>
      </x:c>
      <x:c r="AI74" s="23" t="n">
        <x:f>IF(AG74="","",AD74/'산출기준'!$B$18*'산출기준'!$B$20+MIN(1,AG74)*'산출기준'!$B$21+(1-AH74)*'산출기준'!$B$22)</x:f>
        <x:v>86.03168802137971</x:v>
      </x:c>
      <x:c r="AJ74" s="4" t="str">
        <x:v>24개월 중 양수 지수 24개월; 전반/후반 자료 12/12개월. 최근12개월/이전12개월 관측월 평균비 0.66배, 최근 최댓달 비중 18.4%. 미래 1년 지속을 보장하지 않음.</x:v>
      </x:c>
      <x:c r="AK74" s="4" t="str">
        <x:v>https://developers.naver.com/docs/serviceapi/datalab/search/search.md</x:v>
      </x:c>
    </x:row>
    <x:row r="75" ht="25" customHeight="1">
      <x:c r="A75" s="4" t="str">
        <x:v>K0071</x:v>
      </x:c>
      <x:c r="B75" s="4" t="str">
        <x:v>경제·비즈니스</x:v>
      </x:c>
      <x:c r="C75" s="4" t="str">
        <x:v>증여세기준</x:v>
      </x:c>
      <x:c r="D75" s="17" t="n">
        <x:v>7.69179</x:v>
      </x:c>
      <x:c r="E75" s="17" t="n">
        <x:v>22.03604</x:v>
      </x:c>
      <x:c r="F75" s="17" t="n">
        <x:v>24.35124</x:v>
      </x:c>
      <x:c r="G75" s="17" t="n">
        <x:v>15.90659</x:v>
      </x:c>
      <x:c r="H75" s="17" t="n">
        <x:v>13.6247</x:v>
      </x:c>
      <x:c r="I75" s="17" t="n">
        <x:v>14.39421</x:v>
      </x:c>
      <x:c r="J75" s="17" t="n">
        <x:v>12.32885</x:v>
      </x:c>
      <x:c r="K75" s="17" t="n">
        <x:v>8.86105</x:v>
      </x:c>
      <x:c r="L75" s="17" t="n">
        <x:v>11.42609</x:v>
      </x:c>
      <x:c r="M75" s="17" t="n">
        <x:v>13.2616</x:v>
      </x:c>
      <x:c r="N75" s="17" t="n">
        <x:v>15.0438</x:v>
      </x:c>
      <x:c r="O75" s="17" t="n">
        <x:v>13.52143</x:v>
      </x:c>
      <x:c r="P75" s="17" t="n">
        <x:v>10.55331</x:v>
      </x:c>
      <x:c r="Q75" s="17" t="n">
        <x:v>12.81521</x:v>
      </x:c>
      <x:c r="R75" s="17" t="n">
        <x:v>11.05299</x:v>
      </x:c>
      <x:c r="S75" s="17" t="n">
        <x:v>15.42356</x:v>
      </x:c>
      <x:c r="T75" s="17" t="n">
        <x:v>23.02208</x:v>
      </x:c>
      <x:c r="U75" s="17" t="n">
        <x:v>21.69292</x:v>
      </x:c>
      <x:c r="V75" s="17" t="n">
        <x:v>16.98257</x:v>
      </x:c>
      <x:c r="W75" s="17" t="n">
        <x:v>14.9905</x:v>
      </x:c>
      <x:c r="X75" s="17" t="n">
        <x:v>14.82061</x:v>
      </x:c>
      <x:c r="Y75" s="17" t="n">
        <x:v>13.40484</x:v>
      </x:c>
      <x:c r="Z75" s="17" t="n">
        <x:v>14.92388</x:v>
      </x:c>
      <x:c r="AA75" s="17" t="n">
        <x:v>17.40897</x:v>
      </x:c>
      <x:c r="AB75" s="4" t="n">
        <x:f>COUNT(D75:O75)</x:f>
        <x:v>12</x:v>
      </x:c>
      <x:c r="AC75" s="4" t="n">
        <x:f>COUNT(P75:AA75)</x:f>
        <x:v>12</x:v>
      </x:c>
      <x:c r="AD75" s="4" t="n">
        <x:f>COUNTIF(D75:AA75,"&gt;0")</x:f>
        <x:v>24</x:v>
      </x:c>
      <x:c r="AE75" s="19" t="n">
        <x:f>IF(AB75=0,"",AVERAGE(D75:O75))</x:f>
        <x:v>14.370615833333334</x:v>
      </x:c>
      <x:c r="AF75" s="19" t="n">
        <x:f>IF(AC75=0,"",AVERAGE(P75:AA75))</x:f>
        <x:v>15.590953333333333</x:v>
      </x:c>
      <x:c r="AG75" s="19" t="n">
        <x:f>IF(OR(AB75&lt;'산출기준'!$B$19,AC75&lt;'산출기준'!$B$19,AE75=0),"",AF75/AE75)</x:f>
        <x:v>1.0849189425250216</x:v>
      </x:c>
      <x:c r="AH75" s="21" t="n">
        <x:f>IF(SUM(P75:AA75)=0,"",MAX(P75:AA75)/SUM(P75:AA75))</x:f>
        <x:v>0.12305255654668112</x:v>
      </x:c>
      <x:c r="AI75" s="23" t="n">
        <x:f>IF(AG75="","",AD75/'산출기준'!$B$18*'산출기준'!$B$20+MIN(1,AG75)*'산출기준'!$B$21+(1-AH75)*'산출기준'!$B$22)</x:f>
        <x:v>97.53894886906637</x:v>
      </x:c>
      <x:c r="AJ75" s="4" t="str">
        <x:v>24개월 중 양수 지수 24개월; 전반/후반 자료 12/12개월. 최근12개월/이전12개월 관측월 평균비 1.08배, 최근 최댓달 비중 12.3%. 미래 1년 지속을 보장하지 않음.</x:v>
      </x:c>
      <x:c r="AK75" s="4" t="str">
        <x:v>https://developers.naver.com/docs/serviceapi/datalab/search/search.md</x:v>
      </x:c>
    </x:row>
    <x:row r="76" ht="25" customHeight="1">
      <x:c r="A76" s="4" t="str">
        <x:v>K0072</x:v>
      </x:c>
      <x:c r="B76" s="4" t="str">
        <x:v>경제·비즈니스</x:v>
      </x:c>
      <x:c r="C76" s="4" t="str">
        <x:v>연금저축세액공제한도</x:v>
      </x:c>
      <x:c r="D76" s="17" t="n">
        <x:v>19.43768</x:v>
      </x:c>
      <x:c r="E76" s="17" t="n">
        <x:v>27.55921</x:v>
      </x:c>
      <x:c r="F76" s="17" t="n">
        <x:v>45.35793</x:v>
      </x:c>
      <x:c r="G76" s="17" t="n">
        <x:v>72.4208</x:v>
      </x:c>
      <x:c r="H76" s="17" t="n">
        <x:v>68.28675</x:v>
      </x:c>
      <x:c r="I76" s="17" t="n">
        <x:v>56.49088</x:v>
      </x:c>
      <x:c r="J76" s="17" t="n">
        <x:v>23.71498</x:v>
      </x:c>
      <x:c r="K76" s="17" t="n">
        <x:v>17.42563</x:v>
      </x:c>
      <x:c r="L76" s="17" t="n">
        <x:v>22.97544</x:v>
      </x:c>
      <x:c r="M76" s="17" t="n">
        <x:v>19.97401</x:v>
      </x:c>
      <x:c r="N76" s="17" t="n">
        <x:v>23.46513</x:v>
      </x:c>
      <x:c r="O76" s="17" t="n">
        <x:v>24.27795</x:v>
      </x:c>
      <x:c r="P76" s="17" t="n">
        <x:v>38.94533</x:v>
      </x:c>
      <x:c r="Q76" s="17" t="n">
        <x:v>39.95136</x:v>
      </x:c>
      <x:c r="R76" s="17" t="n">
        <x:v>44.59175</x:v>
      </x:c>
      <x:c r="S76" s="17" t="n">
        <x:v>100</x:v>
      </x:c>
      <x:c r="T76" s="17" t="n">
        <x:v>87.39131</x:v>
      </x:c>
      <x:c r="U76" s="17" t="n">
        <x:v>53.38951</x:v>
      </x:c>
      <x:c r="V76" s="17" t="n">
        <x:v>32.0397</x:v>
      </x:c>
      <x:c r="W76" s="17" t="n">
        <x:v>27.25607</x:v>
      </x:c>
      <x:c r="X76" s="17" t="n">
        <x:v>36.08048</x:v>
      </x:c>
      <x:c r="Y76" s="17" t="n">
        <x:v>23.91485</x:v>
      </x:c>
      <x:c r="Z76" s="17" t="n">
        <x:v>16.91262</x:v>
      </x:c>
      <x:c r="AA76" s="17" t="n">
        <x:v>17.55221</x:v>
      </x:c>
      <x:c r="AB76" s="4" t="n">
        <x:f>COUNT(D76:O76)</x:f>
        <x:v>12</x:v>
      </x:c>
      <x:c r="AC76" s="4" t="n">
        <x:f>COUNT(P76:AA76)</x:f>
        <x:v>12</x:v>
      </x:c>
      <x:c r="AD76" s="4" t="n">
        <x:f>COUNTIF(D76:AA76,"&gt;0")</x:f>
        <x:v>24</x:v>
      </x:c>
      <x:c r="AE76" s="19" t="n">
        <x:f>IF(AB76=0,"",AVERAGE(D76:O76))</x:f>
        <x:v>35.1155325</x:v>
      </x:c>
      <x:c r="AF76" s="19" t="n">
        <x:f>IF(AC76=0,"",AVERAGE(P76:AA76))</x:f>
        <x:v>43.16876583333334</x:v>
      </x:c>
      <x:c r="AG76" s="19" t="n">
        <x:f>IF(OR(AB76&lt;'산출기준'!$B$19,AC76&lt;'산출기준'!$B$19,AE76=0),"",AF76/AE76)</x:f>
        <x:v>1.2293353613058078</x:v>
      </x:c>
      <x:c r="AH76" s="21" t="n">
        <x:f>IF(SUM(P76:AA76)=0,"",MAX(P76:AA76)/SUM(P76:AA76))</x:f>
        <x:v>0.1930408056025229</x:v>
      </x:c>
      <x:c r="AI76" s="23" t="n">
        <x:f>IF(AG76="","",AD76/'산출기준'!$B$18*'산출기준'!$B$20+MIN(1,AG76)*'산출기준'!$B$21+(1-AH76)*'산출기준'!$B$22)</x:f>
        <x:v>96.13918388794954</x:v>
      </x:c>
      <x:c r="AJ76" s="4" t="str">
        <x:v>24개월 중 양수 지수 24개월; 전반/후반 자료 12/12개월. 최근12개월/이전12개월 관측월 평균비 1.23배, 최근 최댓달 비중 19.3%. 미래 1년 지속을 보장하지 않음.</x:v>
      </x:c>
      <x:c r="AK76" s="4" t="str">
        <x:v>https://developers.naver.com/docs/serviceapi/datalab/search/search.md</x:v>
      </x:c>
    </x:row>
    <x:row r="77" ht="25" customHeight="1">
      <x:c r="A77" s="4" t="str">
        <x:v>K0073</x:v>
      </x:c>
      <x:c r="B77" s="4" t="str">
        <x:v>경제·비즈니스</x:v>
      </x:c>
      <x:c r="C77" s="4" t="str">
        <x:v>주휴수당계산</x:v>
      </x:c>
      <x:c r="D77" s="17" t="n">
        <x:v>27.54255</x:v>
      </x:c>
      <x:c r="E77" s="17" t="n">
        <x:v>27.16945</x:v>
      </x:c>
      <x:c r="F77" s="17" t="n">
        <x:v>28.42866</x:v>
      </x:c>
      <x:c r="G77" s="17" t="n">
        <x:v>27.36933</x:v>
      </x:c>
      <x:c r="H77" s="17" t="n">
        <x:v>29.61457</x:v>
      </x:c>
      <x:c r="I77" s="17" t="n">
        <x:v>29.38805</x:v>
      </x:c>
      <x:c r="J77" s="17" t="n">
        <x:v>29.11156</x:v>
      </x:c>
      <x:c r="K77" s="17" t="n">
        <x:v>23.9415</x:v>
      </x:c>
      <x:c r="L77" s="17" t="n">
        <x:v>23.17865</x:v>
      </x:c>
      <x:c r="M77" s="17" t="n">
        <x:v>22.43245</x:v>
      </x:c>
      <x:c r="N77" s="17" t="n">
        <x:v>23.3652</x:v>
      </x:c>
      <x:c r="O77" s="17" t="n">
        <x:v>25.5205</x:v>
      </x:c>
      <x:c r="P77" s="17" t="n">
        <x:v>28.12885</x:v>
      </x:c>
      <x:c r="Q77" s="17" t="n">
        <x:v>24.20133</x:v>
      </x:c>
      <x:c r="R77" s="17" t="n">
        <x:v>27.41596</x:v>
      </x:c>
      <x:c r="S77" s="17" t="n">
        <x:v>24.05809</x:v>
      </x:c>
      <x:c r="T77" s="17" t="n">
        <x:v>21.03667</x:v>
      </x:c>
      <x:c r="U77" s="17" t="n">
        <x:v>17.08917</x:v>
      </x:c>
      <x:c r="V77" s="17" t="n">
        <x:v>17.80205</x:v>
      </x:c>
      <x:c r="W77" s="17" t="n">
        <x:v>16.1431</x:v>
      </x:c>
      <x:c r="X77" s="17" t="n">
        <x:v>14.17435</x:v>
      </x:c>
      <x:c r="Y77" s="17" t="n">
        <x:v>15.54015</x:v>
      </x:c>
      <x:c r="Z77" s="17" t="n">
        <x:v>16.92927</x:v>
      </x:c>
      <x:c r="AA77" s="17" t="n">
        <x:v>15.36693</x:v>
      </x:c>
      <x:c r="AB77" s="4" t="n">
        <x:f>COUNT(D77:O77)</x:f>
        <x:v>12</x:v>
      </x:c>
      <x:c r="AC77" s="4" t="n">
        <x:f>COUNT(P77:AA77)</x:f>
        <x:v>12</x:v>
      </x:c>
      <x:c r="AD77" s="4" t="n">
        <x:f>COUNTIF(D77:AA77,"&gt;0")</x:f>
        <x:v>24</x:v>
      </x:c>
      <x:c r="AE77" s="19" t="n">
        <x:f>IF(AB77=0,"",AVERAGE(D77:O77))</x:f>
        <x:v>26.421872499999996</x:v>
      </x:c>
      <x:c r="AF77" s="19" t="n">
        <x:f>IF(AC77=0,"",AVERAGE(P77:AA77))</x:f>
        <x:v>19.82382666666667</x:v>
      </x:c>
      <x:c r="AG77" s="19" t="n">
        <x:f>IF(OR(AB77&lt;'산출기준'!$B$19,AC77&lt;'산출기준'!$B$19,AE77=0),"",AF77/AE77)</x:f>
        <x:v>0.7502809146727459</x:v>
      </x:c>
      <x:c r="AH77" s="21" t="n">
        <x:f>IF(SUM(P77:AA77)=0,"",MAX(P77:AA77)/SUM(P77:AA77))</x:f>
        <x:v>0.11824512354493279</x:v>
      </x:c>
      <x:c r="AI77" s="23" t="n">
        <x:f>IF(AG77="","",AD77/'산출기준'!$B$18*'산출기준'!$B$20+MIN(1,AG77)*'산출기준'!$B$21+(1-AH77)*'산출기준'!$B$22)</x:f>
        <x:v>90.14352496928372</x:v>
      </x:c>
      <x:c r="AJ77" s="4" t="str">
        <x:v>24개월 중 양수 지수 24개월; 전반/후반 자료 12/12개월. 최근12개월/이전12개월 관측월 평균비 0.75배, 최근 최댓달 비중 11.8%. 미래 1년 지속을 보장하지 않음.</x:v>
      </x:c>
      <x:c r="AK77" s="4" t="str">
        <x:v>https://developers.naver.com/docs/serviceapi/datalab/search/search.md</x:v>
      </x:c>
    </x:row>
    <x:row r="78" ht="25" customHeight="1">
      <x:c r="A78" s="4" t="str">
        <x:v>K0074</x:v>
      </x:c>
      <x:c r="B78" s="4" t="str">
        <x:v>경제·비즈니스</x:v>
      </x:c>
      <x:c r="C78" s="4" t="str">
        <x:v>퇴직금IRP계좌개설</x:v>
      </x:c>
      <x:c r="D78" s="17" t="n">
        <x:v>6.82567</x:v>
      </x:c>
      <x:c r="E78" s="17" t="n">
        <x:v>7.34201</x:v>
      </x:c>
      <x:c r="F78" s="17" t="n">
        <x:v>7.17545</x:v>
      </x:c>
      <x:c r="G78" s="17" t="n">
        <x:v>11.11962</x:v>
      </x:c>
      <x:c r="H78" s="17" t="n">
        <x:v>9.63389</x:v>
      </x:c>
      <x:c r="I78" s="17" t="n">
        <x:v>14.95386</x:v>
      </x:c>
      <x:c r="J78" s="17" t="n">
        <x:v>15.97654</x:v>
      </x:c>
      <x:c r="K78" s="17" t="n">
        <x:v>10.99303</x:v>
      </x:c>
      <x:c r="L78" s="17" t="n">
        <x:v>9.49398</x:v>
      </x:c>
      <x:c r="M78" s="17" t="n">
        <x:v>9.89706</x:v>
      </x:c>
      <x:c r="N78" s="17" t="n">
        <x:v>10.23351</x:v>
      </x:c>
      <x:c r="O78" s="17" t="n">
        <x:v>9.81711</x:v>
      </x:c>
      <x:c r="P78" s="17" t="n">
        <x:v>9.09424</x:v>
      </x:c>
      <x:c r="Q78" s="17" t="n">
        <x:v>10.89643</x:v>
      </x:c>
      <x:c r="R78" s="17" t="n">
        <x:v>11.90579</x:v>
      </x:c>
      <x:c r="S78" s="17" t="n">
        <x:v>12.97844</x:v>
      </x:c>
      <x:c r="T78" s="17" t="n">
        <x:v>12.81854</x:v>
      </x:c>
      <x:c r="U78" s="17" t="n">
        <x:v>12.3122</x:v>
      </x:c>
      <x:c r="V78" s="17" t="n">
        <x:v>16.70608</x:v>
      </x:c>
      <x:c r="W78" s="17" t="n">
        <x:v>18.6715</x:v>
      </x:c>
      <x:c r="X78" s="17" t="n">
        <x:v>15.6834</x:v>
      </x:c>
      <x:c r="Y78" s="17" t="n">
        <x:v>18.48829</x:v>
      </x:c>
      <x:c r="Z78" s="17" t="n">
        <x:v>16.27635</x:v>
      </x:c>
      <x:c r="AA78" s="17" t="n">
        <x:v>15.46687</x:v>
      </x:c>
      <x:c r="AB78" s="4" t="n">
        <x:f>COUNT(D78:O78)</x:f>
        <x:v>12</x:v>
      </x:c>
      <x:c r="AC78" s="4" t="n">
        <x:f>COUNT(P78:AA78)</x:f>
        <x:v>12</x:v>
      </x:c>
      <x:c r="AD78" s="4" t="n">
        <x:f>COUNTIF(D78:AA78,"&gt;0")</x:f>
        <x:v>24</x:v>
      </x:c>
      <x:c r="AE78" s="19" t="n">
        <x:f>IF(AB78=0,"",AVERAGE(D78:O78))</x:f>
        <x:v>10.288477499999999</x:v>
      </x:c>
      <x:c r="AF78" s="19" t="n">
        <x:f>IF(AC78=0,"",AVERAGE(P78:AA78))</x:f>
        <x:v>14.274844166666668</x:v>
      </x:c>
      <x:c r="AG78" s="19" t="n">
        <x:f>IF(OR(AB78&lt;'산출기준'!$B$19,AC78&lt;'산출기준'!$B$19,AE78=0),"",AF78/AE78)</x:f>
        <x:v>1.3874593365895653</x:v>
      </x:c>
      <x:c r="AH78" s="21" t="n">
        <x:f>IF(SUM(P78:AA78)=0,"",MAX(P78:AA78)/SUM(P78:AA78))</x:f>
        <x:v>0.10900002235867957</x:v>
      </x:c>
      <x:c r="AI78" s="23" t="n">
        <x:f>IF(AG78="","",AD78/'산출기준'!$B$18*'산출기준'!$B$20+MIN(1,AG78)*'산출기준'!$B$21+(1-AH78)*'산출기준'!$B$22)</x:f>
        <x:v>97.8199995528264</x:v>
      </x:c>
      <x:c r="AJ78" s="4" t="str">
        <x:v>24개월 중 양수 지수 24개월; 전반/후반 자료 12/12개월. 최근12개월/이전12개월 관측월 평균비 1.39배, 최근 최댓달 비중 10.9%. 미래 1년 지속을 보장하지 않음.</x:v>
      </x:c>
      <x:c r="AK78" s="4" t="str">
        <x:v>https://developers.naver.com/docs/serviceapi/datalab/search/search.md</x:v>
      </x:c>
    </x:row>
    <x:row r="79" ht="25" customHeight="1">
      <x:c r="A79" s="4" t="str">
        <x:v>K0075</x:v>
      </x:c>
      <x:c r="B79" s="4" t="str">
        <x:v>경제·비즈니스</x:v>
      </x:c>
      <x:c r="C79" s="4" t="str">
        <x:v>전세보증보험가입조건</x:v>
      </x:c>
      <x:c r="D79" s="17" t="n">
        <x:v>36.66344</x:v>
      </x:c>
      <x:c r="E79" s="17" t="n">
        <x:v>43.46913</x:v>
      </x:c>
      <x:c r="F79" s="17" t="n">
        <x:v>31.00702</x:v>
      </x:c>
      <x:c r="G79" s="17" t="n">
        <x:v>27.99893</x:v>
      </x:c>
      <x:c r="H79" s="17" t="n">
        <x:v>27.72244</x:v>
      </x:c>
      <x:c r="I79" s="17" t="n">
        <x:v>32.22625</x:v>
      </x:c>
      <x:c r="J79" s="17" t="n">
        <x:v>28.22212</x:v>
      </x:c>
      <x:c r="K79" s="17" t="n">
        <x:v>24.3046</x:v>
      </x:c>
      <x:c r="L79" s="17" t="n">
        <x:v>22.63566</x:v>
      </x:c>
      <x:c r="M79" s="17" t="n">
        <x:v>22.42579</x:v>
      </x:c>
      <x:c r="N79" s="17" t="n">
        <x:v>23.02541</x:v>
      </x:c>
      <x:c r="O79" s="17" t="n">
        <x:v>22.21926</x:v>
      </x:c>
      <x:c r="P79" s="17" t="n">
        <x:v>22.62233</x:v>
      </x:c>
      <x:c r="Q79" s="17" t="n">
        <x:v>23.02874</x:v>
      </x:c>
      <x:c r="R79" s="17" t="n">
        <x:v>22.81555</x:v>
      </x:c>
      <x:c r="S79" s="17" t="n">
        <x:v>22.94546</x:v>
      </x:c>
      <x:c r="T79" s="17" t="n">
        <x:v>24.45451</x:v>
      </x:c>
      <x:c r="U79" s="17" t="n">
        <x:v>21.17658</x:v>
      </x:c>
      <x:c r="V79" s="17" t="n">
        <x:v>23.13201</x:v>
      </x:c>
      <x:c r="W79" s="17" t="n">
        <x:v>18.55158</x:v>
      </x:c>
      <x:c r="X79" s="17" t="n">
        <x:v>16.38628</x:v>
      </x:c>
      <x:c r="Y79" s="17" t="n">
        <x:v>14.71401</x:v>
      </x:c>
      <x:c r="Z79" s="17" t="n">
        <x:v>16.02318</x:v>
      </x:c>
      <x:c r="AA79" s="17" t="n">
        <x:v>15.49018</x:v>
      </x:c>
      <x:c r="AB79" s="4" t="n">
        <x:f>COUNT(D79:O79)</x:f>
        <x:v>12</x:v>
      </x:c>
      <x:c r="AC79" s="4" t="n">
        <x:f>COUNT(P79:AA79)</x:f>
        <x:v>12</x:v>
      </x:c>
      <x:c r="AD79" s="4" t="n">
        <x:f>COUNTIF(D79:AA79,"&gt;0")</x:f>
        <x:v>24</x:v>
      </x:c>
      <x:c r="AE79" s="19" t="n">
        <x:f>IF(AB79=0,"",AVERAGE(D79:O79))</x:f>
        <x:v>28.493337500000006</x:v>
      </x:c>
      <x:c r="AF79" s="19" t="n">
        <x:f>IF(AC79=0,"",AVERAGE(P79:AA79))</x:f>
        <x:v>20.111700833333334</x:v>
      </x:c>
      <x:c r="AG79" s="19" t="n">
        <x:f>IF(OR(AB79&lt;'산출기준'!$B$19,AC79&lt;'산출기준'!$B$19,AE79=0),"",AF79/AE79)</x:f>
        <x:v>0.7058387187297146</x:v>
      </x:c>
      <x:c r="AH79" s="21" t="n">
        <x:f>IF(SUM(P79:AA79)=0,"",MAX(P79:AA79)/SUM(P79:AA79))</x:f>
        <x:v>0.10132787128355338</x:v>
      </x:c>
      <x:c r="AI79" s="23" t="n">
        <x:f>IF(AG79="","",AD79/'산출기준'!$B$18*'산출기준'!$B$20+MIN(1,AG79)*'산출기준'!$B$21+(1-AH79)*'산출기준'!$B$22)</x:f>
        <x:v>89.14860413622037</x:v>
      </x:c>
      <x:c r="AJ79" s="4" t="str">
        <x:v>24개월 중 양수 지수 24개월; 전반/후반 자료 12/12개월. 최근12개월/이전12개월 관측월 평균비 0.71배, 최근 최댓달 비중 10.1%. 미래 1년 지속을 보장하지 않음.</x:v>
      </x:c>
      <x:c r="AK79" s="4" t="str">
        <x:v>https://developers.naver.com/docs/serviceapi/datalab/search/search.md</x:v>
      </x:c>
    </x:row>
    <x:row r="80" ht="25" customHeight="1">
      <x:c r="A80" s="4" t="str">
        <x:v>K0076</x:v>
      </x:c>
      <x:c r="B80" s="4" t="str">
        <x:v>경제·비즈니스</x:v>
      </x:c>
      <x:c r="C80" s="4" t="str">
        <x:v>내신용점수조회</x:v>
      </x:c>
      <x:c r="D80" s="17" t="n">
        <x:v>29.52927</x:v>
      </x:c>
      <x:c r="E80" s="17" t="n">
        <x:v>30.80551</x:v>
      </x:c>
      <x:c r="F80" s="17" t="n">
        <x:v>27.98483</x:v>
      </x:c>
      <x:c r="G80" s="17" t="n">
        <x:v>34.67122</x:v>
      </x:c>
      <x:c r="H80" s="17" t="n">
        <x:v>39.55424</x:v>
      </x:c>
      <x:c r="I80" s="17" t="n">
        <x:v>36.19717</x:v>
      </x:c>
      <x:c r="J80" s="17" t="n">
        <x:v>36.42837</x:v>
      </x:c>
      <x:c r="K80" s="17" t="n">
        <x:v>38.62017</x:v>
      </x:c>
      <x:c r="L80" s="17" t="n">
        <x:v>33.24701</x:v>
      </x:c>
      <x:c r="M80" s="17" t="n">
        <x:v>36.15092</x:v>
      </x:c>
      <x:c r="N80" s="17" t="n">
        <x:v>39.21205</x:v>
      </x:c>
      <x:c r="O80" s="17" t="n">
        <x:v>31.02746</x:v>
      </x:c>
      <x:c r="P80" s="17" t="n">
        <x:v>34.68047</x:v>
      </x:c>
      <x:c r="Q80" s="17" t="n">
        <x:v>39.0086</x:v>
      </x:c>
      <x:c r="R80" s="17" t="n">
        <x:v>29.51077</x:v>
      </x:c>
      <x:c r="S80" s="17" t="n">
        <x:v>38.76814</x:v>
      </x:c>
      <x:c r="T80" s="17" t="n">
        <x:v>45.94469</x:v>
      </x:c>
      <x:c r="U80" s="17" t="n">
        <x:v>46.53657</x:v>
      </x:c>
      <x:c r="V80" s="17" t="n">
        <x:v>51.69703</x:v>
      </x:c>
      <x:c r="W80" s="17" t="n">
        <x:v>52.88079</x:v>
      </x:c>
      <x:c r="X80" s="17" t="n">
        <x:v>30.91648</x:v>
      </x:c>
      <x:c r="Y80" s="17" t="n">
        <x:v>32.79385</x:v>
      </x:c>
      <x:c r="Z80" s="17" t="n">
        <x:v>33.25626</x:v>
      </x:c>
      <x:c r="AA80" s="17" t="n">
        <x:v>37.91732</x:v>
      </x:c>
      <x:c r="AB80" s="4" t="n">
        <x:f>COUNT(D80:O80)</x:f>
        <x:v>12</x:v>
      </x:c>
      <x:c r="AC80" s="4" t="n">
        <x:f>COUNT(P80:AA80)</x:f>
        <x:v>12</x:v>
      </x:c>
      <x:c r="AD80" s="4" t="n">
        <x:f>COUNTIF(D80:AA80,"&gt;0")</x:f>
        <x:v>24</x:v>
      </x:c>
      <x:c r="AE80" s="19" t="n">
        <x:f>IF(AB80=0,"",AVERAGE(D80:O80))</x:f>
        <x:v>34.452351666666665</x:v>
      </x:c>
      <x:c r="AF80" s="19" t="n">
        <x:f>IF(AC80=0,"",AVERAGE(P80:AA80))</x:f>
        <x:v>39.492580833333335</x:v>
      </x:c>
      <x:c r="AG80" s="19" t="n">
        <x:f>IF(OR(AB80&lt;'산출기준'!$B$19,AC80&lt;'산출기준'!$B$19,AE80=0),"",AF80/AE80)</x:f>
        <x:v>1.14629564958096</x:v>
      </x:c>
      <x:c r="AH80" s="21" t="n">
        <x:f>IF(SUM(P80:AA80)=0,"",MAX(P80:AA80)/SUM(P80:AA80))</x:f>
        <x:v>0.11158380655337014</x:v>
      </x:c>
      <x:c r="AI80" s="23" t="n">
        <x:f>IF(AG80="","",AD80/'산출기준'!$B$18*'산출기준'!$B$20+MIN(1,AG80)*'산출기준'!$B$21+(1-AH80)*'산출기준'!$B$22)</x:f>
        <x:v>97.7683238689326</x:v>
      </x:c>
      <x:c r="AJ80" s="4" t="str">
        <x:v>24개월 중 양수 지수 24개월; 전반/후반 자료 12/12개월. 최근12개월/이전12개월 관측월 평균비 1.15배, 최근 최댓달 비중 11.2%. 미래 1년 지속을 보장하지 않음.</x:v>
      </x:c>
      <x:c r="AK80" s="4" t="str">
        <x:v>https://developers.naver.com/docs/serviceapi/datalab/search/search.md</x:v>
      </x:c>
    </x:row>
    <x:row r="81" ht="25" customHeight="1">
      <x:c r="A81" s="4" t="str">
        <x:v>K0077</x:v>
      </x:c>
      <x:c r="B81" s="4" t="str">
        <x:v>경제·비즈니스</x:v>
      </x:c>
      <x:c r="C81" s="4" t="str">
        <x:v>아파트양도세계산기</x:v>
      </x:c>
      <x:c r="D81" s="17" t="n">
        <x:v>50.56875</x:v>
      </x:c>
      <x:c r="E81" s="17" t="n">
        <x:v>55.07259</x:v>
      </x:c>
      <x:c r="F81" s="17" t="n">
        <x:v>47.10996</x:v>
      </x:c>
      <x:c r="G81" s="17" t="n">
        <x:v>42.86506</x:v>
      </x:c>
      <x:c r="H81" s="17" t="n">
        <x:v>46.57356</x:v>
      </x:c>
      <x:c r="I81" s="17" t="n">
        <x:v>53.50041</x:v>
      </x:c>
      <x:c r="J81" s="17" t="n">
        <x:v>46.98973</x:v>
      </x:c>
      <x:c r="K81" s="17" t="n">
        <x:v>57.29214</x:v>
      </x:c>
      <x:c r="L81" s="17" t="n">
        <x:v>64.36696</x:v>
      </x:c>
      <x:c r="M81" s="17" t="n">
        <x:v>73.18967</x:v>
      </x:c>
      <x:c r="N81" s="17" t="n">
        <x:v>62.86876</x:v>
      </x:c>
      <x:c r="O81" s="17" t="n">
        <x:v>90.44668</x:v>
      </x:c>
      <x:c r="P81" s="17" t="n">
        <x:v>95.44067</x:v>
      </x:c>
      <x:c r="Q81" s="17" t="n">
        <x:v>66.66974</x:v>
      </x:c>
      <x:c r="R81" s="17" t="n">
        <x:v>66.51253</x:v>
      </x:c>
      <x:c r="S81" s="17" t="n">
        <x:v>53.11199</x:v>
      </x:c>
      <x:c r="T81" s="17" t="n">
        <x:v>71.32155</x:v>
      </x:c>
      <x:c r="U81" s="17" t="n">
        <x:v>58.67936</x:v>
      </x:c>
      <x:c r="V81" s="17" t="n">
        <x:v>48.06251</x:v>
      </x:c>
      <x:c r="W81" s="17" t="n">
        <x:v>49.64394</x:v>
      </x:c>
      <x:c r="X81" s="17" t="n">
        <x:v>42.00499</x:v>
      </x:c>
      <x:c r="Y81" s="17" t="n">
        <x:v>41.51484</x:v>
      </x:c>
      <x:c r="Z81" s="17" t="n">
        <x:v>34.68047</x:v>
      </x:c>
      <x:c r="AA81" s="17" t="n">
        <x:v>40.54378</x:v>
      </x:c>
      <x:c r="AB81" s="4" t="n">
        <x:f>COUNT(D81:O81)</x:f>
        <x:v>12</x:v>
      </x:c>
      <x:c r="AC81" s="4" t="n">
        <x:f>COUNT(P81:AA81)</x:f>
        <x:v>12</x:v>
      </x:c>
      <x:c r="AD81" s="4" t="n">
        <x:f>COUNTIF(D81:AA81,"&gt;0")</x:f>
        <x:v>24</x:v>
      </x:c>
      <x:c r="AE81" s="19" t="n">
        <x:f>IF(AB81=0,"",AVERAGE(D81:O81))</x:f>
        <x:v>57.57035583333334</x:v>
      </x:c>
      <x:c r="AF81" s="19" t="n">
        <x:f>IF(AC81=0,"",AVERAGE(P81:AA81))</x:f>
        <x:v>55.6821975</x:v>
      </x:c>
      <x:c r="AG81" s="19" t="n">
        <x:f>IF(OR(AB81&lt;'산출기준'!$B$19,AC81&lt;'산출기준'!$B$19,AE81=0),"",AF81/AE81)</x:f>
        <x:v>0.9672025940086323</x:v>
      </x:c>
      <x:c r="AH81" s="21" t="n">
        <x:f>IF(SUM(P81:AA81)=0,"",MAX(P81:AA81)/SUM(P81:AA81))</x:f>
        <x:v>0.14283540384099722</x:v>
      </x:c>
      <x:c r="AI81" s="23" t="n">
        <x:f>IF(AG81="","",AD81/'산출기준'!$B$18*'산출기준'!$B$20+MIN(1,AG81)*'산출기준'!$B$21+(1-AH81)*'산출기준'!$B$22)</x:f>
        <x:v>96.15936974343903</x:v>
      </x:c>
      <x:c r="AJ81" s="4" t="str">
        <x:v>24개월 중 양수 지수 24개월; 전반/후반 자료 12/12개월. 최근12개월/이전12개월 관측월 평균비 0.97배, 최근 최댓달 비중 14.3%. 미래 1년 지속을 보장하지 않음.</x:v>
      </x:c>
      <x:c r="AK81" s="4" t="str">
        <x:v>https://developers.naver.com/docs/serviceapi/datalab/search/search.md</x:v>
      </x:c>
    </x:row>
    <x:row r="82" ht="25" customHeight="1">
      <x:c r="A82" s="4" t="str">
        <x:v>K0078</x:v>
      </x:c>
      <x:c r="B82" s="4" t="str">
        <x:v>경제·비즈니스</x:v>
      </x:c>
      <x:c r="C82" s="4" t="str">
        <x:v>연차계산법</x:v>
      </x:c>
      <x:c r="D82" s="17" t="n">
        <x:v>23.82317</x:v>
      </x:c>
      <x:c r="E82" s="17" t="n">
        <x:v>26.00573</x:v>
      </x:c>
      <x:c r="F82" s="17" t="n">
        <x:v>28.91889</x:v>
      </x:c>
      <x:c r="G82" s="17" t="n">
        <x:v>46.888</x:v>
      </x:c>
      <x:c r="H82" s="17" t="n">
        <x:v>56.21011</x:v>
      </x:c>
      <x:c r="I82" s="17" t="n">
        <x:v>35.15213</x:v>
      </x:c>
      <x:c r="J82" s="17" t="n">
        <x:v>30.99972</x:v>
      </x:c>
      <x:c r="K82" s="17" t="n">
        <x:v>34.43077</x:v>
      </x:c>
      <x:c r="L82" s="17" t="n">
        <x:v>22.14001</x:v>
      </x:c>
      <x:c r="M82" s="17" t="n">
        <x:v>25.8855</x:v>
      </x:c>
      <x:c r="N82" s="17" t="n">
        <x:v>23.61971</x:v>
      </x:c>
      <x:c r="O82" s="17" t="n">
        <x:v>19.45805</x:v>
      </x:c>
      <x:c r="P82" s="17" t="n">
        <x:v>21.64986</x:v>
      </x:c>
      <x:c r="Q82" s="17" t="n">
        <x:v>17.12753</x:v>
      </x:c>
      <x:c r="R82" s="17" t="n">
        <x:v>15.15768</x:v>
      </x:c>
      <x:c r="S82" s="17" t="n">
        <x:v>43.27198</x:v>
      </x:c>
      <x:c r="T82" s="17" t="n">
        <x:v>72.01516</x:v>
      </x:c>
      <x:c r="U82" s="17" t="n">
        <x:v>44.99213</x:v>
      </x:c>
      <x:c r="V82" s="17" t="n">
        <x:v>47.64635</x:v>
      </x:c>
      <x:c r="W82" s="17" t="n">
        <x:v>44.48349</x:v>
      </x:c>
      <x:c r="X82" s="17" t="n">
        <x:v>38.83288</x:v>
      </x:c>
      <x:c r="Y82" s="17" t="n">
        <x:v>45.27883</x:v>
      </x:c>
      <x:c r="Z82" s="17" t="n">
        <x:v>45.84296</x:v>
      </x:c>
      <x:c r="AA82" s="17" t="n">
        <x:v>36.2619</x:v>
      </x:c>
      <x:c r="AB82" s="4" t="n">
        <x:f>COUNT(D82:O82)</x:f>
        <x:v>12</x:v>
      </x:c>
      <x:c r="AC82" s="4" t="n">
        <x:f>COUNT(P82:AA82)</x:f>
        <x:v>12</x:v>
      </x:c>
      <x:c r="AD82" s="4" t="n">
        <x:f>COUNTIF(D82:AA82,"&gt;0")</x:f>
        <x:v>24</x:v>
      </x:c>
      <x:c r="AE82" s="19" t="n">
        <x:f>IF(AB82=0,"",AVERAGE(D82:O82))</x:f>
        <x:v>31.12764916666667</x:v>
      </x:c>
      <x:c r="AF82" s="19" t="n">
        <x:f>IF(AC82=0,"",AVERAGE(P82:AA82))</x:f>
        <x:v>39.3800625</x:v>
      </x:c>
      <x:c r="AG82" s="19" t="n">
        <x:f>IF(OR(AB82&lt;'산출기준'!$B$19,AC82&lt;'산출기준'!$B$19,AE82=0),"",AF82/AE82)</x:f>
        <x:v>1.265115212817629</x:v>
      </x:c>
      <x:c r="AH82" s="21" t="n">
        <x:f>IF(SUM(P82:AA82)=0,"",MAX(P82:AA82)/SUM(P82:AA82))</x:f>
        <x:v>0.1523934435942892</x:v>
      </x:c>
      <x:c r="AI82" s="23" t="n">
        <x:f>IF(AG82="","",AD82/'산출기준'!$B$18*'산출기준'!$B$20+MIN(1,AG82)*'산출기준'!$B$21+(1-AH82)*'산출기준'!$B$22)</x:f>
        <x:v>96.95213112811422</x:v>
      </x:c>
      <x:c r="AJ82" s="4" t="str">
        <x:v>24개월 중 양수 지수 24개월; 전반/후반 자료 12/12개월. 최근12개월/이전12개월 관측월 평균비 1.27배, 최근 최댓달 비중 15.2%. 미래 1년 지속을 보장하지 않음.</x:v>
      </x:c>
      <x:c r="AK82" s="4" t="str">
        <x:v>https://developers.naver.com/docs/serviceapi/datalab/search/search.md</x:v>
      </x:c>
    </x:row>
    <x:row r="83" ht="25" customHeight="1">
      <x:c r="A83" s="4" t="str">
        <x:v>K0079</x:v>
      </x:c>
      <x:c r="B83" s="4" t="str">
        <x:v>경제·비즈니스</x:v>
      </x:c>
      <x:c r="C83" s="4" t="str">
        <x:v>연차수당지급기준</x:v>
      </x:c>
      <x:c r="D83" s="17" t="n">
        <x:v>52.28891</x:v>
      </x:c>
      <x:c r="E83" s="17" t="n">
        <x:v>57.08868</x:v>
      </x:c>
      <x:c r="F83" s="17" t="n">
        <x:v>61.87921</x:v>
      </x:c>
      <x:c r="G83" s="17" t="n">
        <x:v>83.24239</x:v>
      </x:c>
      <x:c r="H83" s="17" t="n">
        <x:v>100</x:v>
      </x:c>
      <x:c r="I83" s="17" t="n">
        <x:v>76.61148</x:v>
      </x:c>
      <x:c r="J83" s="17" t="n">
        <x:v>63.84907</x:v>
      </x:c>
      <x:c r="K83" s="17" t="n">
        <x:v>58.4759</x:v>
      </x:c>
      <x:c r="L83" s="17" t="n">
        <x:v>49.07981</x:v>
      </x:c>
      <x:c r="M83" s="17" t="n">
        <x:v>50.19883</x:v>
      </x:c>
      <x:c r="N83" s="17" t="n">
        <x:v>55.38703</x:v>
      </x:c>
      <x:c r="O83" s="17" t="n">
        <x:v>49.72718</x:v>
      </x:c>
      <x:c r="P83" s="17" t="n">
        <x:v>51.76176</x:v>
      </x:c>
      <x:c r="Q83" s="17" t="n">
        <x:v>47.35041</x:v>
      </x:c>
      <x:c r="R83" s="17" t="n">
        <x:v>56.75575</x:v>
      </x:c>
      <x:c r="S83" s="17" t="n">
        <x:v>82.65051</x:v>
      </x:c>
      <x:c r="T83" s="17" t="n">
        <x:v>89.06871</x:v>
      </x:c>
      <x:c r="U83" s="17" t="n">
        <x:v>58.2447</x:v>
      </x:c>
      <x:c r="V83" s="17" t="n">
        <x:v>54.47146</x:v>
      </x:c>
      <x:c r="W83" s="17" t="n">
        <x:v>46.79552</x:v>
      </x:c>
      <x:c r="X83" s="17" t="n">
        <x:v>35.07814</x:v>
      </x:c>
      <x:c r="Y83" s="17" t="n">
        <x:v>34.18107</x:v>
      </x:c>
      <x:c r="Z83" s="17" t="n">
        <x:v>36.42837</x:v>
      </x:c>
      <x:c r="AA83" s="17" t="n">
        <x:v>36.30814</x:v>
      </x:c>
      <x:c r="AB83" s="4" t="n">
        <x:f>COUNT(D83:O83)</x:f>
        <x:v>12</x:v>
      </x:c>
      <x:c r="AC83" s="4" t="n">
        <x:f>COUNT(P83:AA83)</x:f>
        <x:v>12</x:v>
      </x:c>
      <x:c r="AD83" s="4" t="n">
        <x:f>COUNTIF(D83:AA83,"&gt;0")</x:f>
        <x:v>24</x:v>
      </x:c>
      <x:c r="AE83" s="19" t="n">
        <x:f>IF(AB83=0,"",AVERAGE(D83:O83))</x:f>
        <x:v>63.15237416666667</x:v>
      </x:c>
      <x:c r="AF83" s="19" t="n">
        <x:f>IF(AC83=0,"",AVERAGE(P83:AA83))</x:f>
        <x:v>52.424544999999995</x:v>
      </x:c>
      <x:c r="AG83" s="19" t="n">
        <x:f>IF(OR(AB83&lt;'산출기준'!$B$19,AC83&lt;'산출기준'!$B$19,AE83=0),"",AF83/AE83)</x:f>
        <x:v>0.8301278565022013</x:v>
      </x:c>
      <x:c r="AH83" s="21" t="n">
        <x:f>IF(SUM(P83:AA83)=0,"",MAX(P83:AA83)/SUM(P83:AA83))</x:f>
        <x:v>0.14158239236983364</x:v>
      </x:c>
      <x:c r="AI83" s="23" t="n">
        <x:f>IF(AG83="","",AD83/'산출기준'!$B$18*'산출기준'!$B$20+MIN(1,AG83)*'산출기준'!$B$21+(1-AH83)*'산출기준'!$B$22)</x:f>
        <x:v>92.07218784766937</x:v>
      </x:c>
      <x:c r="AJ83" s="4" t="str">
        <x:v>24개월 중 양수 지수 24개월; 전반/후반 자료 12/12개월. 최근12개월/이전12개월 관측월 평균비 0.83배, 최근 최댓달 비중 14.2%. 미래 1년 지속을 보장하지 않음.</x:v>
      </x:c>
      <x:c r="AK83" s="4" t="str">
        <x:v>https://developers.naver.com/docs/serviceapi/datalab/search/search.md</x:v>
      </x:c>
    </x:row>
    <x:row r="84" ht="25" customHeight="1">
      <x:c r="A84" s="4" t="str">
        <x:v>K0080</x:v>
      </x:c>
      <x:c r="B84" s="4" t="str">
        <x:v>경제·비즈니스</x:v>
      </x:c>
      <x:c r="C84" s="4" t="str">
        <x:v>퇴직연금해지</x:v>
      </x:c>
      <x:c r="D84" s="17" t="n">
        <x:v>65.24553</x:v>
      </x:c>
      <x:c r="E84" s="17" t="n">
        <x:v>76.65772</x:v>
      </x:c>
      <x:c r="F84" s="17" t="n">
        <x:v>74.5214</x:v>
      </x:c>
      <x:c r="G84" s="17" t="n">
        <x:v>81.86442</x:v>
      </x:c>
      <x:c r="H84" s="17" t="n">
        <x:v>82.38231</x:v>
      </x:c>
      <x:c r="I84" s="17" t="n">
        <x:v>70.34125</x:v>
      </x:c>
      <x:c r="J84" s="17" t="n">
        <x:v>83.11291</x:v>
      </x:c>
      <x:c r="K84" s="17" t="n">
        <x:v>69.24997</x:v>
      </x:c>
      <x:c r="L84" s="17" t="n">
        <x:v>62.99824</x:v>
      </x:c>
      <x:c r="M84" s="17" t="n">
        <x:v>81.24479</x:v>
      </x:c>
      <x:c r="N84" s="17" t="n">
        <x:v>72.36659</x:v>
      </x:c>
      <x:c r="O84" s="17" t="n">
        <x:v>61.91621</x:v>
      </x:c>
      <x:c r="P84" s="17" t="n">
        <x:v>60.75094</x:v>
      </x:c>
      <x:c r="Q84" s="17" t="n">
        <x:v>52.03921</x:v>
      </x:c>
      <x:c r="R84" s="17" t="n">
        <x:v>43.30897</x:v>
      </x:c>
      <x:c r="S84" s="17" t="n">
        <x:v>39.86867</x:v>
      </x:c>
      <x:c r="T84" s="17" t="n">
        <x:v>48.3677</x:v>
      </x:c>
      <x:c r="U84" s="17" t="n">
        <x:v>29.93618</x:v>
      </x:c>
      <x:c r="V84" s="17" t="n">
        <x:v>41.6998</x:v>
      </x:c>
      <x:c r="W84" s="17" t="n">
        <x:v>33.48746</x:v>
      </x:c>
      <x:c r="X84" s="17" t="n">
        <x:v>33.73716</x:v>
      </x:c>
      <x:c r="Y84" s="17" t="n">
        <x:v>34.20882</x:v>
      </x:c>
      <x:c r="Z84" s="17" t="n">
        <x:v>34.8007</x:v>
      </x:c>
      <x:c r="AA84" s="17" t="n">
        <x:v>33.47822</x:v>
      </x:c>
      <x:c r="AB84" s="4" t="n">
        <x:f>COUNT(D84:O84)</x:f>
        <x:v>12</x:v>
      </x:c>
      <x:c r="AC84" s="4" t="n">
        <x:f>COUNT(P84:AA84)</x:f>
        <x:v>12</x:v>
      </x:c>
      <x:c r="AD84" s="4" t="n">
        <x:f>COUNTIF(D84:AA84,"&gt;0")</x:f>
        <x:v>24</x:v>
      </x:c>
      <x:c r="AE84" s="19" t="n">
        <x:f>IF(AB84=0,"",AVERAGE(D84:O84))</x:f>
        <x:v>73.49177833333333</x:v>
      </x:c>
      <x:c r="AF84" s="19" t="n">
        <x:f>IF(AC84=0,"",AVERAGE(P84:AA84))</x:f>
        <x:v>40.4736525</x:v>
      </x:c>
      <x:c r="AG84" s="19" t="n">
        <x:f>IF(OR(AB84&lt;'산출기준'!$B$19,AC84&lt;'산출기준'!$B$19,AE84=0),"",AF84/AE84)</x:f>
        <x:v>0.550723542386272</x:v>
      </x:c>
      <x:c r="AH84" s="21" t="n">
        <x:f>IF(SUM(P84:AA84)=0,"",MAX(P84:AA84)/SUM(P84:AA84))</x:f>
        <x:v>0.1250833077971733</x:v>
      </x:c>
      <x:c r="AI84" s="23" t="n">
        <x:f>IF(AG84="","",AD84/'산출기준'!$B$18*'산출기준'!$B$20+MIN(1,AG84)*'산출기준'!$B$21+(1-AH84)*'산출기준'!$B$22)</x:f>
        <x:v>84.02004011564469</x:v>
      </x:c>
      <x:c r="AJ84" s="4" t="str">
        <x:v>24개월 중 양수 지수 24개월; 전반/후반 자료 12/12개월. 최근12개월/이전12개월 관측월 평균비 0.55배, 최근 최댓달 비중 12.5%. 미래 1년 지속을 보장하지 않음.</x:v>
      </x:c>
      <x:c r="AK84" s="4" t="str">
        <x:v>https://developers.naver.com/docs/serviceapi/datalab/search/search.md</x:v>
      </x:c>
    </x:row>
    <x:row r="85" ht="25" customHeight="1">
      <x:c r="A85" s="4" t="str">
        <x:v>K0081</x:v>
      </x:c>
      <x:c r="B85" s="4" t="str">
        <x:v>경제·비즈니스</x:v>
      </x:c>
      <x:c r="C85" s="4" t="str">
        <x:v>연차계산</x:v>
      </x:c>
      <x:c r="D85" s="17" t="n">
        <x:v>45.31235</x:v>
      </x:c>
      <x:c r="E85" s="17" t="n">
        <x:v>50.8433</x:v>
      </x:c>
      <x:c r="F85" s="17" t="n">
        <x:v>58.33411</x:v>
      </x:c>
      <x:c r="G85" s="17" t="n">
        <x:v>89.8238</x:v>
      </x:c>
      <x:c r="H85" s="17" t="n">
        <x:v>100</x:v>
      </x:c>
      <x:c r="I85" s="17" t="n">
        <x:v>63.73315</x:v>
      </x:c>
      <x:c r="J85" s="17" t="n">
        <x:v>60.44473</x:v>
      </x:c>
      <x:c r="K85" s="17" t="n">
        <x:v>62.35748</x:v>
      </x:c>
      <x:c r="L85" s="17" t="n">
        <x:v>44.25704</x:v>
      </x:c>
      <x:c r="M85" s="17" t="n">
        <x:v>54.90436</x:v>
      </x:c>
      <x:c r="N85" s="17" t="n">
        <x:v>57.03382</x:v>
      </x:c>
      <x:c r="O85" s="17" t="n">
        <x:v>46.01903</x:v>
      </x:c>
      <x:c r="P85" s="17" t="n">
        <x:v>49.39225</x:v>
      </x:c>
      <x:c r="Q85" s="17" t="n">
        <x:v>38.97107</x:v>
      </x:c>
      <x:c r="R85" s="17" t="n">
        <x:v>55.89371</x:v>
      </x:c>
      <x:c r="S85" s="17" t="n">
        <x:v>69.98963</x:v>
      </x:c>
      <x:c r="T85" s="17" t="n">
        <x:v>74.33336</x:v>
      </x:c>
      <x:c r="U85" s="17" t="n">
        <x:v>35.67323</x:v>
      </x:c>
      <x:c r="V85" s="17" t="n">
        <x:v>38.18901</x:v>
      </x:c>
      <x:c r="W85" s="17" t="n">
        <x:v>34.18449</x:v>
      </x:c>
      <x:c r="X85" s="17" t="n">
        <x:v>27.82436</x:v>
      </x:c>
      <x:c r="Y85" s="17" t="n">
        <x:v>31.18816</x:v>
      </x:c>
      <x:c r="Z85" s="17" t="n">
        <x:v>35.50362</x:v>
      </x:c>
      <x:c r="AA85" s="17" t="n">
        <x:v>29.11523</x:v>
      </x:c>
      <x:c r="AB85" s="4" t="n">
        <x:f>COUNT(D85:O85)</x:f>
        <x:v>12</x:v>
      </x:c>
      <x:c r="AC85" s="4" t="n">
        <x:f>COUNT(P85:AA85)</x:f>
        <x:v>12</x:v>
      </x:c>
      <x:c r="AD85" s="4" t="n">
        <x:f>COUNTIF(D85:AA85,"&gt;0")</x:f>
        <x:v>24</x:v>
      </x:c>
      <x:c r="AE85" s="19" t="n">
        <x:f>IF(AB85=0,"",AVERAGE(D85:O85))</x:f>
        <x:v>61.0885975</x:v>
      </x:c>
      <x:c r="AF85" s="19" t="n">
        <x:f>IF(AC85=0,"",AVERAGE(P85:AA85))</x:f>
        <x:v>43.35484333333333</x:v>
      </x:c>
      <x:c r="AG85" s="19" t="n">
        <x:f>IF(OR(AB85&lt;'산출기준'!$B$19,AC85&lt;'산출기준'!$B$19,AE85=0),"",AF85/AE85)</x:f>
        <x:v>0.7097043492172713</x:v>
      </x:c>
      <x:c r="AH85" s="21" t="n">
        <x:f>IF(SUM(P85:AA85)=0,"",MAX(P85:AA85)/SUM(P85:AA85))</x:f>
        <x:v>0.14287784686570582</x:v>
      </x:c>
      <x:c r="AI85" s="23" t="n">
        <x:f>IF(AG85="","",AD85/'산출기준'!$B$18*'산출기준'!$B$20+MIN(1,AG85)*'산출기준'!$B$21+(1-AH85)*'산출기준'!$B$22)</x:f>
        <x:v>88.43357353920402</x:v>
      </x:c>
      <x:c r="AJ85" s="4" t="str">
        <x:v>24개월 중 양수 지수 24개월; 전반/후반 자료 12/12개월. 최근12개월/이전12개월 관측월 평균비 0.71배, 최근 최댓달 비중 14.3%. 미래 1년 지속을 보장하지 않음.</x:v>
      </x:c>
      <x:c r="AK85" s="4" t="str">
        <x:v>https://developers.naver.com/docs/serviceapi/datalab/search/search.md</x:v>
      </x:c>
    </x:row>
    <x:row r="86" ht="25" customHeight="1">
      <x:c r="A86" s="4" t="str">
        <x:v>K0082</x:v>
      </x:c>
      <x:c r="B86" s="4" t="str">
        <x:v>경제·비즈니스</x:v>
      </x:c>
      <x:c r="C86" s="4" t="str">
        <x:v>실업급여계산</x:v>
      </x:c>
      <x:c r="D86" s="17" t="n">
        <x:v>49.05304</x:v>
      </x:c>
      <x:c r="E86" s="17" t="n">
        <x:v>55.43201</x:v>
      </x:c>
      <x:c r="F86" s="17" t="n">
        <x:v>54.1223</x:v>
      </x:c>
      <x:c r="G86" s="17" t="n">
        <x:v>70.734</x:v>
      </x:c>
      <x:c r="H86" s="17" t="n">
        <x:v>83.181</x:v>
      </x:c>
      <x:c r="I86" s="17" t="n">
        <x:v>73.19325</x:v>
      </x:c>
      <x:c r="J86" s="17" t="n">
        <x:v>99.36869</x:v>
      </x:c>
      <x:c r="K86" s="17" t="n">
        <x:v>91.91557</x:v>
      </x:c>
      <x:c r="L86" s="17" t="n">
        <x:v>50.77734</x:v>
      </x:c>
      <x:c r="M86" s="17" t="n">
        <x:v>51.84208</x:v>
      </x:c>
      <x:c r="N86" s="17" t="n">
        <x:v>54.33901</x:v>
      </x:c>
      <x:c r="O86" s="17" t="n">
        <x:v>52.41684</x:v>
      </x:c>
      <x:c r="P86" s="17" t="n">
        <x:v>47.18741</x:v>
      </x:c>
      <x:c r="Q86" s="17" t="n">
        <x:v>48.59135</x:v>
      </x:c>
      <x:c r="R86" s="17" t="n">
        <x:v>60.12437</x:v>
      </x:c>
      <x:c r="S86" s="17" t="n">
        <x:v>60.70856</x:v>
      </x:c>
      <x:c r="T86" s="17" t="n">
        <x:v>58.36238</x:v>
      </x:c>
      <x:c r="U86" s="17" t="n">
        <x:v>37.58597</x:v>
      </x:c>
      <x:c r="V86" s="17" t="n">
        <x:v>42.92848</x:v>
      </x:c>
      <x:c r="W86" s="17" t="n">
        <x:v>36.42702</x:v>
      </x:c>
      <x:c r="X86" s="17" t="n">
        <x:v>30.0292</x:v>
      </x:c>
      <x:c r="Y86" s="17" t="n">
        <x:v>33.52492</x:v>
      </x:c>
      <x:c r="Z86" s="17" t="n">
        <x:v>33.393</x:v>
      </x:c>
      <x:c r="AA86" s="17" t="n">
        <x:v>29.3979</x:v>
      </x:c>
      <x:c r="AB86" s="4" t="n">
        <x:f>COUNT(D86:O86)</x:f>
        <x:v>12</x:v>
      </x:c>
      <x:c r="AC86" s="4" t="n">
        <x:f>COUNT(P86:AA86)</x:f>
        <x:v>12</x:v>
      </x:c>
      <x:c r="AD86" s="4" t="n">
        <x:f>COUNTIF(D86:AA86,"&gt;0")</x:f>
        <x:v>24</x:v>
      </x:c>
      <x:c r="AE86" s="19" t="n">
        <x:f>IF(AB86=0,"",AVERAGE(D86:O86))</x:f>
        <x:v>65.53126083333333</x:v>
      </x:c>
      <x:c r="AF86" s="19" t="n">
        <x:f>IF(AC86=0,"",AVERAGE(P86:AA86))</x:f>
        <x:v>43.18838</x:v>
      </x:c>
      <x:c r="AG86" s="19" t="n">
        <x:f>IF(OR(AB86&lt;'산출기준'!$B$19,AC86&lt;'산출기준'!$B$19,AE86=0),"",AF86/AE86)</x:f>
        <x:v>0.6590500388790271</x:v>
      </x:c>
      <x:c r="AH86" s="21" t="n">
        <x:f>IF(SUM(P86:AA86)=0,"",MAX(P86:AA86)/SUM(P86:AA86))</x:f>
        <x:v>0.11713906996897466</x:v>
      </x:c>
      <x:c r="AI86" s="23" t="n">
        <x:f>IF(AG86="","",AD86/'산출기준'!$B$18*'산출기준'!$B$20+MIN(1,AG86)*'산출기준'!$B$21+(1-AH86)*'산출기준'!$B$22)</x:f>
        <x:v>87.42871976699132</x:v>
      </x:c>
      <x:c r="AJ86" s="4" t="str">
        <x:v>24개월 중 양수 지수 24개월; 전반/후반 자료 12/12개월. 최근12개월/이전12개월 관측월 평균비 0.66배, 최근 최댓달 비중 11.7%. 미래 1년 지속을 보장하지 않음.</x:v>
      </x:c>
      <x:c r="AK86" s="4" t="str">
        <x:v>https://developers.naver.com/docs/serviceapi/datalab/search/search.md</x:v>
      </x:c>
    </x:row>
    <x:row r="87" ht="25" customHeight="1">
      <x:c r="A87" s="4" t="str">
        <x:v>K0083</x:v>
      </x:c>
      <x:c r="B87" s="4" t="str">
        <x:v>경제·비즈니스</x:v>
      </x:c>
      <x:c r="C87" s="4" t="str">
        <x:v>증여신고</x:v>
      </x:c>
      <x:c r="D87" s="17" t="n">
        <x:v>24.95053</x:v>
      </x:c>
      <x:c r="E87" s="17" t="n">
        <x:v>26.82559</x:v>
      </x:c>
      <x:c r="F87" s="17" t="n">
        <x:v>27.49458</x:v>
      </x:c>
      <x:c r="G87" s="17" t="n">
        <x:v>33.66625</x:v>
      </x:c>
      <x:c r="H87" s="17" t="n">
        <x:v>32.6769</x:v>
      </x:c>
      <x:c r="I87" s="17" t="n">
        <x:v>37.53886</x:v>
      </x:c>
      <x:c r="J87" s="17" t="n">
        <x:v>32.4225</x:v>
      </x:c>
      <x:c r="K87" s="17" t="n">
        <x:v>27.504</x:v>
      </x:c>
      <x:c r="L87" s="17" t="n">
        <x:v>30.34957</x:v>
      </x:c>
      <x:c r="M87" s="17" t="n">
        <x:v>33.393</x:v>
      </x:c>
      <x:c r="N87" s="17" t="n">
        <x:v>36.2103</x:v>
      </x:c>
      <x:c r="O87" s="17" t="n">
        <x:v>35.04192</x:v>
      </x:c>
      <x:c r="P87" s="17" t="n">
        <x:v>33.87355</x:v>
      </x:c>
      <x:c r="Q87" s="17" t="n">
        <x:v>44.77527</x:v>
      </x:c>
      <x:c r="R87" s="17" t="n">
        <x:v>38.01941</x:v>
      </x:c>
      <x:c r="S87" s="17" t="n">
        <x:v>40.96862</x:v>
      </x:c>
      <x:c r="T87" s="17" t="n">
        <x:v>50.43814</x:v>
      </x:c>
      <x:c r="U87" s="17" t="n">
        <x:v>45.06737</x:v>
      </x:c>
      <x:c r="V87" s="17" t="n">
        <x:v>44.34184</x:v>
      </x:c>
      <x:c r="W87" s="17" t="n">
        <x:v>44.29473</x:v>
      </x:c>
      <x:c r="X87" s="17" t="n">
        <x:v>53.58522</x:v>
      </x:c>
      <x:c r="Y87" s="17" t="n">
        <x:v>44.05917</x:v>
      </x:c>
      <x:c r="Z87" s="17" t="n">
        <x:v>34.34467</x:v>
      </x:c>
      <x:c r="AA87" s="17" t="n">
        <x:v>33.03495</x:v>
      </x:c>
      <x:c r="AB87" s="4" t="n">
        <x:f>COUNT(D87:O87)</x:f>
        <x:v>12</x:v>
      </x:c>
      <x:c r="AC87" s="4" t="n">
        <x:f>COUNT(P87:AA87)</x:f>
        <x:v>12</x:v>
      </x:c>
      <x:c r="AD87" s="4" t="n">
        <x:f>COUNTIF(D87:AA87,"&gt;0")</x:f>
        <x:v>24</x:v>
      </x:c>
      <x:c r="AE87" s="19" t="n">
        <x:f>IF(AB87=0,"",AVERAGE(D87:O87))</x:f>
        <x:v>31.50616666666667</x:v>
      </x:c>
      <x:c r="AF87" s="19" t="n">
        <x:f>IF(AC87=0,"",AVERAGE(P87:AA87))</x:f>
        <x:v>42.233578333333334</x:v>
      </x:c>
      <x:c r="AG87" s="19" t="n">
        <x:f>IF(OR(AB87&lt;'산출기준'!$B$19,AC87&lt;'산출기준'!$B$19,AE87=0),"",AF87/AE87)</x:f>
        <x:v>1.3404860953146738</x:v>
      </x:c>
      <x:c r="AH87" s="21" t="n">
        <x:f>IF(SUM(P87:AA87)=0,"",MAX(P87:AA87)/SUM(P87:AA87))</x:f>
        <x:v>0.10573186493353808</x:v>
      </x:c>
      <x:c r="AI87" s="23" t="n">
        <x:f>IF(AG87="","",AD87/'산출기준'!$B$18*'산출기준'!$B$20+MIN(1,AG87)*'산출기준'!$B$21+(1-AH87)*'산출기준'!$B$22)</x:f>
        <x:v>97.88536270132924</x:v>
      </x:c>
      <x:c r="AJ87" s="4" t="str">
        <x:v>24개월 중 양수 지수 24개월; 전반/후반 자료 12/12개월. 최근12개월/이전12개월 관측월 평균비 1.34배, 최근 최댓달 비중 10.6%. 미래 1년 지속을 보장하지 않음.</x:v>
      </x:c>
      <x:c r="AK87" s="4" t="str">
        <x:v>https://developers.naver.com/docs/serviceapi/datalab/search/search.md</x:v>
      </x:c>
    </x:row>
    <x:row r="88" ht="25" customHeight="1">
      <x:c r="A88" s="4" t="str">
        <x:v>K0084</x:v>
      </x:c>
      <x:c r="B88" s="4" t="str">
        <x:v>경제·비즈니스</x:v>
      </x:c>
      <x:c r="C88" s="4" t="str">
        <x:v>상속세신고</x:v>
      </x:c>
      <x:c r="D88" s="17" t="n">
        <x:v>27.83378</x:v>
      </x:c>
      <x:c r="E88" s="17" t="n">
        <x:v>30.72646</x:v>
      </x:c>
      <x:c r="F88" s="17" t="n">
        <x:v>29.29426</x:v>
      </x:c>
      <x:c r="G88" s="17" t="n">
        <x:v>29.3131</x:v>
      </x:c>
      <x:c r="H88" s="17" t="n">
        <x:v>30.17054</x:v>
      </x:c>
      <x:c r="I88" s="17" t="n">
        <x:v>33.08206</x:v>
      </x:c>
      <x:c r="J88" s="17" t="n">
        <x:v>30.07632</x:v>
      </x:c>
      <x:c r="K88" s="17" t="n">
        <x:v>30.64166</x:v>
      </x:c>
      <x:c r="L88" s="17" t="n">
        <x:v>31.94195</x:v>
      </x:c>
      <x:c r="M88" s="17" t="n">
        <x:v>31.11278</x:v>
      </x:c>
      <x:c r="N88" s="17" t="n">
        <x:v>30.83953</x:v>
      </x:c>
      <x:c r="O88" s="17" t="n">
        <x:v>33.96777</x:v>
      </x:c>
      <x:c r="P88" s="17" t="n">
        <x:v>74.17318</x:v>
      </x:c>
      <x:c r="Q88" s="17" t="n">
        <x:v>44.68105</x:v>
      </x:c>
      <x:c r="R88" s="17" t="n">
        <x:v>38.33977</x:v>
      </x:c>
      <x:c r="S88" s="17" t="n">
        <x:v>48.76095</x:v>
      </x:c>
      <x:c r="T88" s="17" t="n">
        <x:v>60.6426</x:v>
      </x:c>
      <x:c r="U88" s="17" t="n">
        <x:v>40.63883</x:v>
      </x:c>
      <x:c r="V88" s="17" t="n">
        <x:v>39.28201</x:v>
      </x:c>
      <x:c r="W88" s="17" t="n">
        <x:v>35.43767</x:v>
      </x:c>
      <x:c r="X88" s="17" t="n">
        <x:v>33.57203</x:v>
      </x:c>
      <x:c r="Y88" s="17" t="n">
        <x:v>32.83708</x:v>
      </x:c>
      <x:c r="Z88" s="17" t="n">
        <x:v>32.46961</x:v>
      </x:c>
      <x:c r="AA88" s="17" t="n">
        <x:v>32.36596</x:v>
      </x:c>
      <x:c r="AB88" s="4" t="n">
        <x:f>COUNT(D88:O88)</x:f>
        <x:v>12</x:v>
      </x:c>
      <x:c r="AC88" s="4" t="n">
        <x:f>COUNT(P88:AA88)</x:f>
        <x:v>12</x:v>
      </x:c>
      <x:c r="AD88" s="4" t="n">
        <x:f>COUNTIF(D88:AA88,"&gt;0")</x:f>
        <x:v>24</x:v>
      </x:c>
      <x:c r="AE88" s="19" t="n">
        <x:f>IF(AB88=0,"",AVERAGE(D88:O88))</x:f>
        <x:v>30.750017500000002</x:v>
      </x:c>
      <x:c r="AF88" s="19" t="n">
        <x:f>IF(AC88=0,"",AVERAGE(P88:AA88))</x:f>
        <x:v>42.76672833333333</x:v>
      </x:c>
      <x:c r="AG88" s="19" t="n">
        <x:f>IF(OR(AB88&lt;'산출기준'!$B$19,AC88&lt;'산출기준'!$B$19,AE88=0),"",AF88/AE88)</x:f>
        <x:v>1.3907871217742667</x:v>
      </x:c>
      <x:c r="AH88" s="21" t="n">
        <x:f>IF(SUM(P88:AA88)=0,"",MAX(P88:AA88)/SUM(P88:AA88))</x:f>
        <x:v>0.14453053984294723</x:v>
      </x:c>
      <x:c r="AI88" s="23" t="n">
        <x:f>IF(AG88="","",AD88/'산출기준'!$B$18*'산출기준'!$B$20+MIN(1,AG88)*'산출기준'!$B$21+(1-AH88)*'산출기준'!$B$22)</x:f>
        <x:v>97.10938920314106</x:v>
      </x:c>
      <x:c r="AJ88" s="4" t="str">
        <x:v>24개월 중 양수 지수 24개월; 전반/후반 자료 12/12개월. 최근12개월/이전12개월 관측월 평균비 1.39배, 최근 최댓달 비중 14.5%. 미래 1년 지속을 보장하지 않음.</x:v>
      </x:c>
      <x:c r="AK88" s="4" t="str">
        <x:v>https://developers.naver.com/docs/serviceapi/datalab/search/search.md</x:v>
      </x:c>
    </x:row>
    <x:row r="89" ht="25" customHeight="1">
      <x:c r="A89" s="4" t="str">
        <x:v>K0085</x:v>
      </x:c>
      <x:c r="B89" s="4" t="str">
        <x:v>경제·비즈니스</x:v>
      </x:c>
      <x:c r="C89" s="4" t="str">
        <x:v>개인사업자폐업신고</x:v>
      </x:c>
      <x:c r="D89" s="17" t="n">
        <x:v>44.36068</x:v>
      </x:c>
      <x:c r="E89" s="17" t="n">
        <x:v>50.64543</x:v>
      </x:c>
      <x:c r="F89" s="17" t="n">
        <x:v>49.79741</x:v>
      </x:c>
      <x:c r="G89" s="17" t="n">
        <x:v>61.07603</x:v>
      </x:c>
      <x:c r="H89" s="17" t="n">
        <x:v>59.65325</x:v>
      </x:c>
      <x:c r="I89" s="17" t="n">
        <x:v>51.3898</x:v>
      </x:c>
      <x:c r="J89" s="17" t="n">
        <x:v>44.15339</x:v>
      </x:c>
      <x:c r="K89" s="17" t="n">
        <x:v>42.04277</x:v>
      </x:c>
      <x:c r="L89" s="17" t="n">
        <x:v>43.84245</x:v>
      </x:c>
      <x:c r="M89" s="17" t="n">
        <x:v>39.55526</x:v>
      </x:c>
      <x:c r="N89" s="17" t="n">
        <x:v>41.40205</x:v>
      </x:c>
      <x:c r="O89" s="17" t="n">
        <x:v>38.20785</x:v>
      </x:c>
      <x:c r="P89" s="17" t="n">
        <x:v>36.53066</x:v>
      </x:c>
      <x:c r="Q89" s="17" t="n">
        <x:v>34.18449</x:v>
      </x:c>
      <x:c r="R89" s="17" t="n">
        <x:v>39.08414</x:v>
      </x:c>
      <x:c r="S89" s="17" t="n">
        <x:v>45.51022</x:v>
      </x:c>
      <x:c r="T89" s="17" t="n">
        <x:v>45.5856</x:v>
      </x:c>
      <x:c r="U89" s="17" t="n">
        <x:v>31.15989</x:v>
      </x:c>
      <x:c r="V89" s="17" t="n">
        <x:v>24.95995</x:v>
      </x:c>
      <x:c r="W89" s="17" t="n">
        <x:v>20.16394</x:v>
      </x:c>
      <x:c r="X89" s="17" t="n">
        <x:v>21.21925</x:v>
      </x:c>
      <x:c r="Y89" s="17" t="n">
        <x:v>25.64779</x:v>
      </x:c>
      <x:c r="Z89" s="17" t="n">
        <x:v>28.75718</x:v>
      </x:c>
      <x:c r="AA89" s="17" t="n">
        <x:v>30.84895</x:v>
      </x:c>
      <x:c r="AB89" s="4" t="n">
        <x:f>COUNT(D89:O89)</x:f>
        <x:v>12</x:v>
      </x:c>
      <x:c r="AC89" s="4" t="n">
        <x:f>COUNT(P89:AA89)</x:f>
        <x:v>12</x:v>
      </x:c>
      <x:c r="AD89" s="4" t="n">
        <x:f>COUNTIF(D89:AA89,"&gt;0")</x:f>
        <x:v>24</x:v>
      </x:c>
      <x:c r="AE89" s="19" t="n">
        <x:f>IF(AB89=0,"",AVERAGE(D89:O89))</x:f>
        <x:v>47.1771975</x:v>
      </x:c>
      <x:c r="AF89" s="19" t="n">
        <x:f>IF(AC89=0,"",AVERAGE(P89:AA89))</x:f>
        <x:v>31.971005</x:v>
      </x:c>
      <x:c r="AG89" s="19" t="n">
        <x:f>IF(OR(AB89&lt;'산출기준'!$B$19,AC89&lt;'산출기준'!$B$19,AE89=0),"",AF89/AE89)</x:f>
        <x:v>0.6776791902486365</x:v>
      </x:c>
      <x:c r="AH89" s="21" t="n">
        <x:f>IF(SUM(P89:AA89)=0,"",MAX(P89:AA89)/SUM(P89:AA89))</x:f>
        <x:v>0.11882016220634915</x:v>
      </x:c>
      <x:c r="AI89" s="23" t="n">
        <x:f>IF(AG89="","",AD89/'산출기준'!$B$18*'산출기준'!$B$20+MIN(1,AG89)*'산출기준'!$B$21+(1-AH89)*'산출기준'!$B$22)</x:f>
        <x:v>87.95397246333212</x:v>
      </x:c>
      <x:c r="AJ89" s="4" t="str">
        <x:v>24개월 중 양수 지수 24개월; 전반/후반 자료 12/12개월. 최근12개월/이전12개월 관측월 평균비 0.68배, 최근 최댓달 비중 11.9%. 미래 1년 지속을 보장하지 않음.</x:v>
      </x:c>
      <x:c r="AK89" s="4" t="str">
        <x:v>https://developers.naver.com/docs/serviceapi/datalab/search/search.md</x:v>
      </x:c>
    </x:row>
    <x:row r="90" ht="25" customHeight="1">
      <x:c r="A90" s="4" t="str">
        <x:v>K0086</x:v>
      </x:c>
      <x:c r="B90" s="4" t="str">
        <x:v>경제·비즈니스</x:v>
      </x:c>
      <x:c r="C90" s="4" t="str">
        <x:v>연금저축계좌개설</x:v>
      </x:c>
      <x:c r="D90" s="17" t="n">
        <x:v>8.15243</x:v>
      </x:c>
      <x:c r="E90" s="17" t="n">
        <x:v>12.66237</x:v>
      </x:c>
      <x:c r="F90" s="17" t="n">
        <x:v>14.71235</x:v>
      </x:c>
      <x:c r="G90" s="17" t="n">
        <x:v>21.91532</x:v>
      </x:c>
      <x:c r="H90" s="17" t="n">
        <x:v>20.99607</x:v>
      </x:c>
      <x:c r="I90" s="17" t="n">
        <x:v>17.60821</x:v>
      </x:c>
      <x:c r="J90" s="17" t="n">
        <x:v>8.97242</x:v>
      </x:c>
      <x:c r="K90" s="17" t="n">
        <x:v>7.01739</x:v>
      </x:c>
      <x:c r="L90" s="17" t="n">
        <x:v>8.62716</x:v>
      </x:c>
      <x:c r="M90" s="17" t="n">
        <x:v>13.46079</x:v>
      </x:c>
      <x:c r="N90" s="17" t="n">
        <x:v>15.69634</x:v>
      </x:c>
      <x:c r="O90" s="17" t="n">
        <x:v>14.25488</x:v>
      </x:c>
      <x:c r="P90" s="17" t="n">
        <x:v>14.18152</x:v>
      </x:c>
      <x:c r="Q90" s="17" t="n">
        <x:v>22.21311</x:v>
      </x:c>
      <x:c r="R90" s="17" t="n">
        <x:v>26.41664</x:v>
      </x:c>
      <x:c r="S90" s="17" t="n">
        <x:v>45.68641</x:v>
      </x:c>
      <x:c r="T90" s="17" t="n">
        <x:v>39.98532</x:v>
      </x:c>
      <x:c r="U90" s="17" t="n">
        <x:v>31.42721</x:v>
      </x:c>
      <x:c r="V90" s="17" t="n">
        <x:v>23.90919</x:v>
      </x:c>
      <x:c r="W90" s="17" t="n">
        <x:v>20.79754</x:v>
      </x:c>
      <x:c r="X90" s="17" t="n">
        <x:v>23.70204</x:v>
      </x:c>
      <x:c r="Y90" s="17" t="n">
        <x:v>21.30249</x:v>
      </x:c>
      <x:c r="Z90" s="17" t="n">
        <x:v>14.30236</x:v>
      </x:c>
      <x:c r="AA90" s="17" t="n">
        <x:v>14.66919</x:v>
      </x:c>
      <x:c r="AB90" s="4" t="n">
        <x:f>COUNT(D90:O90)</x:f>
        <x:v>12</x:v>
      </x:c>
      <x:c r="AC90" s="4" t="n">
        <x:f>COUNT(P90:AA90)</x:f>
        <x:v>12</x:v>
      </x:c>
      <x:c r="AD90" s="4" t="n">
        <x:f>COUNTIF(D90:AA90,"&gt;0")</x:f>
        <x:v>24</x:v>
      </x:c>
      <x:c r="AE90" s="19" t="n">
        <x:f>IF(AB90=0,"",AVERAGE(D90:O90))</x:f>
        <x:v>13.672977500000002</x:v>
      </x:c>
      <x:c r="AF90" s="19" t="n">
        <x:f>IF(AC90=0,"",AVERAGE(P90:AA90))</x:f>
        <x:v>24.882751666666667</x:v>
      </x:c>
      <x:c r="AG90" s="19" t="n">
        <x:f>IF(OR(AB90&lt;'산출기준'!$B$19,AC90&lt;'산출기준'!$B$19,AE90=0),"",AF90/AE90)</x:f>
        <x:v>1.8198487978691302</x:v>
      </x:c>
      <x:c r="AH90" s="21" t="n">
        <x:f>IF(SUM(P90:AA90)=0,"",MAX(P90:AA90)/SUM(P90:AA90))</x:f>
        <x:v>0.1530056194883591</x:v>
      </x:c>
      <x:c r="AI90" s="23" t="n">
        <x:f>IF(AG90="","",AD90/'산출기준'!$B$18*'산출기준'!$B$20+MIN(1,AG90)*'산출기준'!$B$21+(1-AH90)*'산출기준'!$B$22)</x:f>
        <x:v>96.93988761023282</x:v>
      </x:c>
      <x:c r="AJ90" s="4" t="str">
        <x:v>24개월 중 양수 지수 24개월; 전반/후반 자료 12/12개월. 최근12개월/이전12개월 관측월 평균비 1.82배, 최근 최댓달 비중 15.3%. 미래 1년 지속을 보장하지 않음.</x:v>
      </x:c>
      <x:c r="AK90" s="4" t="str">
        <x:v>https://developers.naver.com/docs/serviceapi/datalab/search/search.md</x:v>
      </x:c>
    </x:row>
    <x:row r="91" ht="25" customHeight="1">
      <x:c r="A91" s="4" t="str">
        <x:v>K0087</x:v>
      </x:c>
      <x:c r="B91" s="4" t="str">
        <x:v>경제·비즈니스</x:v>
      </x:c>
      <x:c r="C91" s="4" t="str">
        <x:v>퇴직금세금계산기</x:v>
      </x:c>
      <x:c r="D91" s="17" t="n">
        <x:v>38.47481</x:v>
      </x:c>
      <x:c r="E91" s="17" t="n">
        <x:v>46.97682</x:v>
      </x:c>
      <x:c r="F91" s="17" t="n">
        <x:v>43.34297</x:v>
      </x:c>
      <x:c r="G91" s="17" t="n">
        <x:v>46.97682</x:v>
      </x:c>
      <x:c r="H91" s="17" t="n">
        <x:v>50.10141</x:v>
      </x:c>
      <x:c r="I91" s="17" t="n">
        <x:v>50.41646</x:v>
      </x:c>
      <x:c r="J91" s="17" t="n">
        <x:v>50.77035</x:v>
      </x:c>
      <x:c r="K91" s="17" t="n">
        <x:v>41.15489</x:v>
      </x:c>
      <x:c r="L91" s="17" t="n">
        <x:v>40.49026</x:v>
      </x:c>
      <x:c r="M91" s="17" t="n">
        <x:v>39.18259</x:v>
      </x:c>
      <x:c r="N91" s="17" t="n">
        <x:v>39.13081</x:v>
      </x:c>
      <x:c r="O91" s="17" t="n">
        <x:v>36.00189</x:v>
      </x:c>
      <x:c r="P91" s="17" t="n">
        <x:v>35.76453</x:v>
      </x:c>
      <x:c r="Q91" s="17" t="n">
        <x:v>36.62768</x:v>
      </x:c>
      <x:c r="R91" s="17" t="n">
        <x:v>47.65871</x:v>
      </x:c>
      <x:c r="S91" s="17" t="n">
        <x:v>42.9675</x:v>
      </x:c>
      <x:c r="T91" s="17" t="n">
        <x:v>35.23369</x:v>
      </x:c>
      <x:c r="U91" s="17" t="n">
        <x:v>26.1318</x:v>
      </x:c>
      <x:c r="V91" s="17" t="n">
        <x:v>31.61279</x:v>
      </x:c>
      <x:c r="W91" s="17" t="n">
        <x:v>29.37723</x:v>
      </x:c>
      <x:c r="X91" s="17" t="n">
        <x:v>17.02559</x:v>
      </x:c>
      <x:c r="Y91" s="17" t="n">
        <x:v>17.02559</x:v>
      </x:c>
      <x:c r="Z91" s="17" t="n">
        <x:v>16.63717</x:v>
      </x:c>
      <x:c r="AA91" s="17" t="n">
        <x:v>14.08657</x:v>
      </x:c>
      <x:c r="AB91" s="4" t="n">
        <x:f>COUNT(D91:O91)</x:f>
        <x:v>12</x:v>
      </x:c>
      <x:c r="AC91" s="4" t="n">
        <x:f>COUNT(P91:AA91)</x:f>
        <x:v>12</x:v>
      </x:c>
      <x:c r="AD91" s="4" t="n">
        <x:f>COUNTIF(D91:AA91,"&gt;0")</x:f>
        <x:v>24</x:v>
      </x:c>
      <x:c r="AE91" s="19" t="n">
        <x:f>IF(AB91=0,"",AVERAGE(D91:O91))</x:f>
        <x:v>43.585006666666665</x:v>
      </x:c>
      <x:c r="AF91" s="19" t="n">
        <x:f>IF(AC91=0,"",AVERAGE(P91:AA91))</x:f>
        <x:v>29.179070833333338</x:v>
      </x:c>
      <x:c r="AG91" s="19" t="n">
        <x:f>IF(OR(AB91&lt;'산출기준'!$B$19,AC91&lt;'산출기준'!$B$19,AE91=0),"",AF91/AE91)</x:f>
        <x:v>0.6694749654736011</x:v>
      </x:c>
      <x:c r="AH91" s="21" t="n">
        <x:f>IF(SUM(P91:AA91)=0,"",MAX(P91:AA91)/SUM(P91:AA91))</x:f>
        <x:v>0.1361098572792685</x:v>
      </x:c>
      <x:c r="AI91" s="23" t="n">
        <x:f>IF(AG91="","",AD91/'산출기준'!$B$18*'산출기준'!$B$20+MIN(1,AG91)*'산출기준'!$B$21+(1-AH91)*'산출기준'!$B$22)</x:f>
        <x:v>87.36205181862266</x:v>
      </x:c>
      <x:c r="AJ91" s="4" t="str">
        <x:v>24개월 중 양수 지수 24개월; 전반/후반 자료 12/12개월. 최근12개월/이전12개월 관측월 평균비 0.67배, 최근 최댓달 비중 13.6%. 미래 1년 지속을 보장하지 않음.</x:v>
      </x:c>
      <x:c r="AK91" s="4" t="str">
        <x:v>https://developers.naver.com/docs/serviceapi/datalab/search/search.md</x:v>
      </x:c>
    </x:row>
    <x:row r="92" ht="25" customHeight="1">
      <x:c r="A92" s="4" t="str">
        <x:v>K0088</x:v>
      </x:c>
      <x:c r="B92" s="4" t="str">
        <x:v>경제·비즈니스</x:v>
      </x:c>
      <x:c r="C92" s="4" t="str">
        <x:v>연금저축세액공제</x:v>
      </x:c>
      <x:c r="D92" s="17" t="n">
        <x:v>21.97142</x:v>
      </x:c>
      <x:c r="E92" s="17" t="n">
        <x:v>30.3267</x:v>
      </x:c>
      <x:c r="F92" s="17" t="n">
        <x:v>57.43386</x:v>
      </x:c>
      <x:c r="G92" s="17" t="n">
        <x:v>85.84437</x:v>
      </x:c>
      <x:c r="H92" s="17" t="n">
        <x:v>96.4093</x:v>
      </x:c>
      <x:c r="I92" s="17" t="n">
        <x:v>80.62664</x:v>
      </x:c>
      <x:c r="J92" s="17" t="n">
        <x:v>28.39756</x:v>
      </x:c>
      <x:c r="K92" s="17" t="n">
        <x:v>18.50589</x:v>
      </x:c>
      <x:c r="L92" s="17" t="n">
        <x:v>23.30499</x:v>
      </x:c>
      <x:c r="M92" s="17" t="n">
        <x:v>18.82957</x:v>
      </x:c>
      <x:c r="N92" s="17" t="n">
        <x:v>22.42458</x:v>
      </x:c>
      <x:c r="O92" s="17" t="n">
        <x:v>24.67739</x:v>
      </x:c>
      <x:c r="P92" s="17" t="n">
        <x:v>32.34646</x:v>
      </x:c>
      <x:c r="Q92" s="17" t="n">
        <x:v>40.10185</x:v>
      </x:c>
      <x:c r="R92" s="17" t="n">
        <x:v>43.78749</x:v>
      </x:c>
      <x:c r="S92" s="17" t="n">
        <x:v>100</x:v>
      </x:c>
      <x:c r="T92" s="17" t="n">
        <x:v>96.48267</x:v>
      </x:c>
      <x:c r="U92" s="17" t="n">
        <x:v>57.41228</x:v>
      </x:c>
      <x:c r="V92" s="17" t="n">
        <x:v>33.27003</x:v>
      </x:c>
      <x:c r="W92" s="17" t="n">
        <x:v>26.3519</x:v>
      </x:c>
      <x:c r="X92" s="17" t="n">
        <x:v>37.65051</x:v>
      </x:c>
      <x:c r="Y92" s="17" t="n">
        <x:v>22.63605</x:v>
      </x:c>
      <x:c r="Z92" s="17" t="n">
        <x:v>15.38561</x:v>
      </x:c>
      <x:c r="AA92" s="17" t="n">
        <x:v>14.37141</x:v>
      </x:c>
      <x:c r="AB92" s="4" t="n">
        <x:f>COUNT(D92:O92)</x:f>
        <x:v>12</x:v>
      </x:c>
      <x:c r="AC92" s="4" t="n">
        <x:f>COUNT(P92:AA92)</x:f>
        <x:v>12</x:v>
      </x:c>
      <x:c r="AD92" s="4" t="n">
        <x:f>COUNTIF(D92:AA92,"&gt;0")</x:f>
        <x:v>24</x:v>
      </x:c>
      <x:c r="AE92" s="19" t="n">
        <x:f>IF(AB92=0,"",AVERAGE(D92:O92))</x:f>
        <x:v>42.396022499999994</x:v>
      </x:c>
      <x:c r="AF92" s="19" t="n">
        <x:f>IF(AC92=0,"",AVERAGE(P92:AA92))</x:f>
        <x:v>43.316354999999994</x:v>
      </x:c>
      <x:c r="AG92" s="19" t="n">
        <x:f>IF(OR(AB92&lt;'산출기준'!$B$19,AC92&lt;'산출기준'!$B$19,AE92=0),"",AF92/AE92)</x:f>
        <x:v>1.0217079915928435</x:v>
      </x:c>
      <x:c r="AH92" s="21" t="n">
        <x:f>IF(SUM(P92:AA92)=0,"",MAX(P92:AA92)/SUM(P92:AA92))</x:f>
        <x:v>0.19238306947418207</x:v>
      </x:c>
      <x:c r="AI92" s="23" t="n">
        <x:f>IF(AG92="","",AD92/'산출기준'!$B$18*'산출기준'!$B$20+MIN(1,AG92)*'산출기준'!$B$21+(1-AH92)*'산출기준'!$B$22)</x:f>
        <x:v>96.15233861051635</x:v>
      </x:c>
      <x:c r="AJ92" s="4" t="str">
        <x:v>24개월 중 양수 지수 24개월; 전반/후반 자료 12/12개월. 최근12개월/이전12개월 관측월 평균비 1.02배, 최근 최댓달 비중 19.2%. 미래 1년 지속을 보장하지 않음.</x:v>
      </x:c>
      <x:c r="AK92" s="4" t="str">
        <x:v>https://developers.naver.com/docs/serviceapi/datalab/search/search.md</x:v>
      </x:c>
    </x:row>
    <x:row r="93" ht="25" customHeight="1">
      <x:c r="A93" s="4" t="str">
        <x:v>K0089</x:v>
      </x:c>
      <x:c r="B93" s="4" t="str">
        <x:v>경제·비즈니스</x:v>
      </x:c>
      <x:c r="C93" s="4" t="str">
        <x:v>부부증여한도</x:v>
      </x:c>
      <x:c r="D93" s="17" t="n">
        <x:v>12.19196</x:v>
      </x:c>
      <x:c r="E93" s="17" t="n">
        <x:v>13.04216</x:v>
      </x:c>
      <x:c r="F93" s="17" t="n">
        <x:v>13.42626</x:v>
      </x:c>
      <x:c r="G93" s="17" t="n">
        <x:v>14.67783</x:v>
      </x:c>
      <x:c r="H93" s="17" t="n">
        <x:v>13.60321</x:v>
      </x:c>
      <x:c r="I93" s="17" t="n">
        <x:v>14.53109</x:v>
      </x:c>
      <x:c r="J93" s="17" t="n">
        <x:v>12.917</x:v>
      </x:c>
      <x:c r="K93" s="17" t="n">
        <x:v>6.06361</x:v>
      </x:c>
      <x:c r="L93" s="17" t="n">
        <x:v>9.36083</x:v>
      </x:c>
      <x:c r="M93" s="17" t="n">
        <x:v>16.84001</x:v>
      </x:c>
      <x:c r="N93" s="17" t="n">
        <x:v>18.85115</x:v>
      </x:c>
      <x:c r="O93" s="17" t="n">
        <x:v>15.64023</x:v>
      </x:c>
      <x:c r="P93" s="17" t="n">
        <x:v>13.64205</x:v>
      </x:c>
      <x:c r="Q93" s="17" t="n">
        <x:v>9.99956</x:v>
      </x:c>
      <x:c r="R93" s="17" t="n">
        <x:v>8.42432</x:v>
      </x:c>
      <x:c r="S93" s="17" t="n">
        <x:v>6.65918</x:v>
      </x:c>
      <x:c r="T93" s="17" t="n">
        <x:v>9.30041</x:v>
      </x:c>
      <x:c r="U93" s="17" t="n">
        <x:v>11.38923</x:v>
      </x:c>
      <x:c r="V93" s="17" t="n">
        <x:v>12.82637</x:v>
      </x:c>
      <x:c r="W93" s="17" t="n">
        <x:v>13.03784</x:v>
      </x:c>
      <x:c r="X93" s="17" t="n">
        <x:v>16.77527</x:v>
      </x:c>
      <x:c r="Y93" s="17" t="n">
        <x:v>14.99719</x:v>
      </x:c>
      <x:c r="Z93" s="17" t="n">
        <x:v>11.85965</x:v>
      </x:c>
      <x:c r="AA93" s="17" t="n">
        <x:v>14.25057</x:v>
      </x:c>
      <x:c r="AB93" s="4" t="n">
        <x:f>COUNT(D93:O93)</x:f>
        <x:v>12</x:v>
      </x:c>
      <x:c r="AC93" s="4" t="n">
        <x:f>COUNT(P93:AA93)</x:f>
        <x:v>12</x:v>
      </x:c>
      <x:c r="AD93" s="4" t="n">
        <x:f>COUNTIF(D93:AA93,"&gt;0")</x:f>
        <x:v>24</x:v>
      </x:c>
      <x:c r="AE93" s="19" t="n">
        <x:f>IF(AB93=0,"",AVERAGE(D93:O93))</x:f>
        <x:v>13.428778333333334</x:v>
      </x:c>
      <x:c r="AF93" s="19" t="n">
        <x:f>IF(AC93=0,"",AVERAGE(P93:AA93))</x:f>
        <x:v>11.930136666666668</x:v>
      </x:c>
      <x:c r="AG93" s="19" t="n">
        <x:f>IF(OR(AB93&lt;'산출기준'!$B$19,AC93&lt;'산출기준'!$B$19,AE93=0),"",AF93/AE93)</x:f>
        <x:v>0.888400744321865</x:v>
      </x:c>
      <x:c r="AH93" s="21" t="n">
        <x:f>IF(SUM(P93:AA93)=0,"",MAX(P93:AA93)/SUM(P93:AA93))</x:f>
        <x:v>0.1171771292924557</x:v>
      </x:c>
      <x:c r="AI93" s="23" t="n">
        <x:f>IF(AG93="","",AD93/'산출기준'!$B$18*'산출기준'!$B$20+MIN(1,AG93)*'산출기준'!$B$21+(1-AH93)*'산출기준'!$B$22)</x:f>
        <x:v>94.30847974380683</x:v>
      </x:c>
      <x:c r="AJ93" s="4" t="str">
        <x:v>24개월 중 양수 지수 24개월; 전반/후반 자료 12/12개월. 최근12개월/이전12개월 관측월 평균비 0.89배, 최근 최댓달 비중 11.7%. 미래 1년 지속을 보장하지 않음.</x:v>
      </x:c>
      <x:c r="AK93" s="4" t="str">
        <x:v>https://developers.naver.com/docs/serviceapi/datalab/search/search.md</x:v>
      </x:c>
    </x:row>
    <x:row r="94" ht="25" customHeight="1">
      <x:c r="A94" s="4" t="str">
        <x:v>K0090</x:v>
      </x:c>
      <x:c r="B94" s="4" t="str">
        <x:v>경제·비즈니스</x:v>
      </x:c>
      <x:c r="C94" s="4" t="str">
        <x:v>연금계산기</x:v>
      </x:c>
      <x:c r="D94" s="17" t="n">
        <x:v>17.27158</x:v>
      </x:c>
      <x:c r="E94" s="17" t="n">
        <x:v>18.22968</x:v>
      </x:c>
      <x:c r="F94" s="17" t="n">
        <x:v>19.90419</x:v>
      </x:c>
      <x:c r="G94" s="17" t="n">
        <x:v>19.58051</x:v>
      </x:c>
      <x:c r="H94" s="17" t="n">
        <x:v>23.68046</x:v>
      </x:c>
      <x:c r="I94" s="17" t="n">
        <x:v>22.17858</x:v>
      </x:c>
      <x:c r="J94" s="17" t="n">
        <x:v>20.90975</x:v>
      </x:c>
      <x:c r="K94" s="17" t="n">
        <x:v>15.88623</x:v>
      </x:c>
      <x:c r="L94" s="17" t="n">
        <x:v>16.33938</x:v>
      </x:c>
      <x:c r="M94" s="17" t="n">
        <x:v>15.9035</x:v>
      </x:c>
      <x:c r="N94" s="17" t="n">
        <x:v>17.02127</x:v>
      </x:c>
      <x:c r="O94" s="17" t="n">
        <x:v>18.58357</x:v>
      </x:c>
      <x:c r="P94" s="17" t="n">
        <x:v>16.8918</x:v>
      </x:c>
      <x:c r="Q94" s="17" t="n">
        <x:v>20.35734</x:v>
      </x:c>
      <x:c r="R94" s="17" t="n">
        <x:v>28.06956</x:v>
      </x:c>
      <x:c r="S94" s="17" t="n">
        <x:v>24.76802</x:v>
      </x:c>
      <x:c r="T94" s="17" t="n">
        <x:v>22.17426</x:v>
      </x:c>
      <x:c r="U94" s="17" t="n">
        <x:v>15.76971</x:v>
      </x:c>
      <x:c r="V94" s="17" t="n">
        <x:v>13.77584</x:v>
      </x:c>
      <x:c r="W94" s="17" t="n">
        <x:v>13.60321</x:v>
      </x:c>
      <x:c r="X94" s="17" t="n">
        <x:v>15.86897</x:v>
      </x:c>
      <x:c r="Y94" s="17" t="n">
        <x:v>12.58469</x:v>
      </x:c>
      <x:c r="Z94" s="17" t="n">
        <x:v>12.66669</x:v>
      </x:c>
      <x:c r="AA94" s="17" t="n">
        <x:v>12.61922</x:v>
      </x:c>
      <x:c r="AB94" s="4" t="n">
        <x:f>COUNT(D94:O94)</x:f>
        <x:v>12</x:v>
      </x:c>
      <x:c r="AC94" s="4" t="n">
        <x:f>COUNT(P94:AA94)</x:f>
        <x:v>12</x:v>
      </x:c>
      <x:c r="AD94" s="4" t="n">
        <x:f>COUNTIF(D94:AA94,"&gt;0")</x:f>
        <x:v>24</x:v>
      </x:c>
      <x:c r="AE94" s="19" t="n">
        <x:f>IF(AB94=0,"",AVERAGE(D94:O94))</x:f>
        <x:v>18.790725000000005</x:v>
      </x:c>
      <x:c r="AF94" s="19" t="n">
        <x:f>IF(AC94=0,"",AVERAGE(P94:AA94))</x:f>
        <x:v>17.429109166666663</x:v>
      </x:c>
      <x:c r="AG94" s="19" t="n">
        <x:f>IF(OR(AB94&lt;'산출기준'!$B$19,AC94&lt;'산출기준'!$B$19,AE94=0),"",AF94/AE94)</x:f>
        <x:v>0.927537876620868</x:v>
      </x:c>
      <x:c r="AH94" s="21" t="n">
        <x:f>IF(SUM(P94:AA94)=0,"",MAX(P94:AA94)/SUM(P94:AA94))</x:f>
        <x:v>0.1342082362117284</x:v>
      </x:c>
      <x:c r="AI94" s="23" t="n">
        <x:f>IF(AG94="","",AD94/'산출기준'!$B$18*'산출기준'!$B$20+MIN(1,AG94)*'산출기준'!$B$21+(1-AH94)*'산출기준'!$B$22)</x:f>
        <x:v>95.14197157439148</x:v>
      </x:c>
      <x:c r="AJ94" s="4" t="str">
        <x:v>24개월 중 양수 지수 24개월; 전반/후반 자료 12/12개월. 최근12개월/이전12개월 관측월 평균비 0.93배, 최근 최댓달 비중 13.4%. 미래 1년 지속을 보장하지 않음.</x:v>
      </x:c>
      <x:c r="AK94" s="4" t="str">
        <x:v>https://developers.naver.com/docs/serviceapi/datalab/search/search.md</x:v>
      </x:c>
    </x:row>
    <x:row r="95" ht="25" customHeight="1">
      <x:c r="A95" s="4" t="str">
        <x:v>K0091</x:v>
      </x:c>
      <x:c r="B95" s="4" t="str">
        <x:v>경제·비즈니스</x:v>
      </x:c>
      <x:c r="C95" s="4" t="str">
        <x:v>자진퇴사실업급여조건</x:v>
      </x:c>
      <x:c r="D95" s="17" t="n">
        <x:v>39.16195</x:v>
      </x:c>
      <x:c r="E95" s="17" t="n">
        <x:v>32.08311</x:v>
      </x:c>
      <x:c r="F95" s="17" t="n">
        <x:v>23.03191</x:v>
      </x:c>
      <x:c r="G95" s="17" t="n">
        <x:v>17.50585</x:v>
      </x:c>
      <x:c r="H95" s="17" t="n">
        <x:v>16.98921</x:v>
      </x:c>
      <x:c r="I95" s="17" t="n">
        <x:v>21.61899</x:v>
      </x:c>
      <x:c r="J95" s="17" t="n">
        <x:v>23.30307</x:v>
      </x:c>
      <x:c r="K95" s="17" t="n">
        <x:v>18.35074</x:v>
      </x:c>
      <x:c r="L95" s="17" t="n">
        <x:v>10.50122</x:v>
      </x:c>
      <x:c r="M95" s="17" t="n">
        <x:v>10.27573</x:v>
      </x:c>
      <x:c r="N95" s="17" t="n">
        <x:v>13.95786</x:v>
      </x:c>
      <x:c r="O95" s="17" t="n">
        <x:v>9.408</x:v>
      </x:c>
      <x:c r="P95" s="17" t="n">
        <x:v>14.35748</x:v>
      </x:c>
      <x:c r="Q95" s="17" t="n">
        <x:v>13.78089</x:v>
      </x:c>
      <x:c r="R95" s="17" t="n">
        <x:v>1.54706</x:v>
      </x:c>
      <x:c r="S95" s="17" t="n">
        <x:v>1.62984</x:v>
      </x:c>
      <x:c r="T95" s="17" t="n">
        <x:v>1.5385</x:v>
      </x:c>
      <x:c r="U95" s="17" t="n">
        <x:v>1.28161</x:v>
      </x:c>
      <x:c r="V95" s="17" t="n">
        <x:v>1.83535</x:v>
      </x:c>
      <x:c r="W95" s="17" t="n">
        <x:v>2.83724</x:v>
      </x:c>
      <x:c r="X95" s="17" t="n">
        <x:v>6.66495</x:v>
      </x:c>
      <x:c r="Y95" s="17" t="n">
        <x:v>7.15876</x:v>
      </x:c>
      <x:c r="Z95" s="17" t="n">
        <x:v>5.80007</x:v>
      </x:c>
      <x:c r="AA95" s="17" t="n">
        <x:v>7.6811</x:v>
      </x:c>
      <x:c r="AB95" s="4" t="n">
        <x:f>COUNT(D95:O95)</x:f>
        <x:v>12</x:v>
      </x:c>
      <x:c r="AC95" s="4" t="n">
        <x:f>COUNT(P95:AA95)</x:f>
        <x:v>12</x:v>
      </x:c>
      <x:c r="AD95" s="4" t="n">
        <x:f>COUNTIF(D95:AA95,"&gt;0")</x:f>
        <x:v>24</x:v>
      </x:c>
      <x:c r="AE95" s="19" t="n">
        <x:f>IF(AB95=0,"",AVERAGE(D95:O95))</x:f>
        <x:v>19.68230333333333</x:v>
      </x:c>
      <x:c r="AF95" s="19" t="n">
        <x:f>IF(AC95=0,"",AVERAGE(P95:AA95))</x:f>
        <x:v>5.509404166666666</x:v>
      </x:c>
      <x:c r="AG95" s="19" t="n">
        <x:f>IF(OR(AB95&lt;'산출기준'!$B$19,AC95&lt;'산출기준'!$B$19,AE95=0),"",AF95/AE95)</x:f>
        <x:v>0.2799166374667193</x:v>
      </x:c>
      <x:c r="AH95" s="21" t="n">
        <x:f>IF(SUM(P95:AA95)=0,"",MAX(P95:AA95)/SUM(P95:AA95))</x:f>
        <x:v>0.21716625436658685</x:v>
      </x:c>
      <x:c r="AI95" s="23" t="n">
        <x:f>IF(AG95="","",AD95/'산출기준'!$B$18*'산출기준'!$B$20+MIN(1,AG95)*'산출기준'!$B$21+(1-AH95)*'산출기준'!$B$22)</x:f>
        <x:v>74.05417403666983</x:v>
      </x:c>
      <x:c r="AJ95" s="4" t="str">
        <x:v>24개월 중 양수 지수 24개월; 전반/후반 자료 12/12개월. 최근12개월/이전12개월 관측월 평균비 0.28배, 최근 최댓달 비중 21.7%. 미래 1년 지속을 보장하지 않음.</x:v>
      </x:c>
      <x:c r="AK95" s="4" t="str">
        <x:v>https://developers.naver.com/docs/serviceapi/datalab/search/search.md</x:v>
      </x:c>
    </x:row>
    <x:row r="96" ht="25" customHeight="1">
      <x:c r="A96" s="4" t="str">
        <x:v>K0092</x:v>
      </x:c>
      <x:c r="B96" s="4" t="str">
        <x:v>경제·비즈니스</x:v>
      </x:c>
      <x:c r="C96" s="4" t="str">
        <x:v>증여세계산</x:v>
      </x:c>
      <x:c r="D96" s="17" t="n">
        <x:v>9.10829</x:v>
      </x:c>
      <x:c r="E96" s="17" t="n">
        <x:v>9.54501</x:v>
      </x:c>
      <x:c r="F96" s="17" t="n">
        <x:v>7.64685</x:v>
      </x:c>
      <x:c r="G96" s="17" t="n">
        <x:v>7.65256</x:v>
      </x:c>
      <x:c r="H96" s="17" t="n">
        <x:v>8.64303</x:v>
      </x:c>
      <x:c r="I96" s="17" t="n">
        <x:v>10.52977</x:v>
      </x:c>
      <x:c r="J96" s="17" t="n">
        <x:v>11.02643</x:v>
      </x:c>
      <x:c r="K96" s="17" t="n">
        <x:v>8.81714</x:v>
      </x:c>
      <x:c r="L96" s="17" t="n">
        <x:v>9.8333</x:v>
      </x:c>
      <x:c r="M96" s="17" t="n">
        <x:v>11.12918</x:v>
      </x:c>
      <x:c r="N96" s="17" t="n">
        <x:v>11.81994</x:v>
      </x:c>
      <x:c r="O96" s="17" t="n">
        <x:v>12.11394</x:v>
      </x:c>
      <x:c r="P96" s="17" t="n">
        <x:v>24.60181</x:v>
      </x:c>
      <x:c r="Q96" s="17" t="n">
        <x:v>16.39264</x:v>
      </x:c>
      <x:c r="R96" s="17" t="n">
        <x:v>12.69052</x:v>
      </x:c>
      <x:c r="S96" s="17" t="n">
        <x:v>11.3033</x:v>
      </x:c>
      <x:c r="T96" s="17" t="n">
        <x:v>11.93982</x:v>
      </x:c>
      <x:c r="U96" s="17" t="n">
        <x:v>12.79328</x:v>
      </x:c>
      <x:c r="V96" s="17" t="n">
        <x:v>11.12918</x:v>
      </x:c>
      <x:c r="W96" s="17" t="n">
        <x:v>10.51549</x:v>
      </x:c>
      <x:c r="X96" s="17" t="n">
        <x:v>9.69058</x:v>
      </x:c>
      <x:c r="Y96" s="17" t="n">
        <x:v>7.7125</x:v>
      </x:c>
      <x:c r="Z96" s="17" t="n">
        <x:v>7.28435</x:v>
      </x:c>
      <x:c r="AA96" s="17" t="n">
        <x:v>7.38996</x:v>
      </x:c>
      <x:c r="AB96" s="4" t="n">
        <x:f>COUNT(D96:O96)</x:f>
        <x:v>12</x:v>
      </x:c>
      <x:c r="AC96" s="4" t="n">
        <x:f>COUNT(P96:AA96)</x:f>
        <x:v>12</x:v>
      </x:c>
      <x:c r="AD96" s="4" t="n">
        <x:f>COUNTIF(D96:AA96,"&gt;0")</x:f>
        <x:v>24</x:v>
      </x:c>
      <x:c r="AE96" s="19" t="n">
        <x:f>IF(AB96=0,"",AVERAGE(D96:O96))</x:f>
        <x:v>9.82212</x:v>
      </x:c>
      <x:c r="AF96" s="19" t="n">
        <x:f>IF(AC96=0,"",AVERAGE(P96:AA96))</x:f>
        <x:v>11.953619166666664</x:v>
      </x:c>
      <x:c r="AG96" s="19" t="n">
        <x:f>IF(OR(AB96&lt;'산출기준'!$B$19,AC96&lt;'산출기준'!$B$19,AE96=0),"",AF96/AE96)</x:f>
        <x:v>1.2170100921864795</x:v>
      </x:c>
      <x:c r="AH96" s="21" t="n">
        <x:f>IF(SUM(P96:AA96)=0,"",MAX(P96:AA96)/SUM(P96:AA96))</x:f>
        <x:v>0.17150879618536732</x:v>
      </x:c>
      <x:c r="AI96" s="23" t="n">
        <x:f>IF(AG96="","",AD96/'산출기준'!$B$18*'산출기준'!$B$20+MIN(1,AG96)*'산출기준'!$B$21+(1-AH96)*'산출기준'!$B$22)</x:f>
        <x:v>96.56982407629266</x:v>
      </x:c>
      <x:c r="AJ96" s="4" t="str">
        <x:v>24개월 중 양수 지수 24개월; 전반/후반 자료 12/12개월. 최근12개월/이전12개월 관측월 평균비 1.22배, 최근 최댓달 비중 17.2%. 미래 1년 지속을 보장하지 않음.</x:v>
      </x:c>
      <x:c r="AK96" s="4" t="str">
        <x:v>https://developers.naver.com/docs/serviceapi/datalab/search/search.md</x:v>
      </x:c>
    </x:row>
    <x:row r="97" ht="25" customHeight="1">
      <x:c r="A97" s="4" t="str">
        <x:v>K0093</x:v>
      </x:c>
      <x:c r="B97" s="4" t="str">
        <x:v>경제·비즈니스</x:v>
      </x:c>
      <x:c r="C97" s="4" t="str">
        <x:v>고용보험실업급여조건</x:v>
      </x:c>
      <x:c r="D97" s="17" t="n">
        <x:v>93.7004</x:v>
      </x:c>
      <x:c r="E97" s="17" t="n">
        <x:v>100</x:v>
      </x:c>
      <x:c r="F97" s="17" t="n">
        <x:v>25.95193</x:v>
      </x:c>
      <x:c r="G97" s="17" t="n">
        <x:v>30.83575</x:v>
      </x:c>
      <x:c r="H97" s="17" t="n">
        <x:v>31.42661</x:v>
      </x:c>
      <x:c r="I97" s="17" t="n">
        <x:v>43.78318</x:v>
      </x:c>
      <x:c r="J97" s="17" t="n">
        <x:v>27.32488</x:v>
      </x:c>
      <x:c r="K97" s="17" t="n">
        <x:v>21.84163</x:v>
      </x:c>
      <x:c r="L97" s="17" t="n">
        <x:v>20.91967</x:v>
      </x:c>
      <x:c r="M97" s="17" t="n">
        <x:v>25.55517</x:v>
      </x:c>
      <x:c r="N97" s="17" t="n">
        <x:v>55.36621</x:v>
      </x:c>
      <x:c r="O97" s="17" t="n">
        <x:v>33.48746</x:v>
      </x:c>
      <x:c r="P97" s="17" t="n">
        <x:v>33.56453</x:v>
      </x:c>
      <x:c r="Q97" s="17" t="n">
        <x:v>22.82354</x:v>
      </x:c>
      <x:c r="R97" s="17" t="n">
        <x:v>11.45744</x:v>
      </x:c>
      <x:c r="S97" s="17" t="n">
        <x:v>13.33561</x:v>
      </x:c>
      <x:c r="T97" s="17" t="n">
        <x:v>10.58685</x:v>
      </x:c>
      <x:c r="U97" s="17" t="n">
        <x:v>8.76006</x:v>
      </x:c>
      <x:c r="V97" s="17" t="n">
        <x:v>9.48507</x:v>
      </x:c>
      <x:c r="W97" s="17" t="n">
        <x:v>7.84666</x:v>
      </x:c>
      <x:c r="X97" s="17" t="n">
        <x:v>4.56128</x:v>
      </x:c>
      <x:c r="Y97" s="17" t="n">
        <x:v>5.04652</x:v>
      </x:c>
      <x:c r="Z97" s="17" t="n">
        <x:v>6.26819</x:v>
      </x:c>
      <x:c r="AA97" s="17" t="n">
        <x:v>7.13307</x:v>
      </x:c>
      <x:c r="AB97" s="4" t="n">
        <x:f>COUNT(D97:O97)</x:f>
        <x:v>12</x:v>
      </x:c>
      <x:c r="AC97" s="4" t="n">
        <x:f>COUNT(P97:AA97)</x:f>
        <x:v>12</x:v>
      </x:c>
      <x:c r="AD97" s="4" t="n">
        <x:f>COUNTIF(D97:AA97,"&gt;0")</x:f>
        <x:v>24</x:v>
      </x:c>
      <x:c r="AE97" s="19" t="n">
        <x:f>IF(AB97=0,"",AVERAGE(D97:O97))</x:f>
        <x:v>42.51607416666667</x:v>
      </x:c>
      <x:c r="AF97" s="19" t="n">
        <x:f>IF(AC97=0,"",AVERAGE(P97:AA97))</x:f>
        <x:v>11.739068333333334</x:v>
      </x:c>
      <x:c r="AG97" s="19" t="n">
        <x:f>IF(OR(AB97&lt;'산출기준'!$B$19,AC97&lt;'산출기준'!$B$19,AE97=0),"",AF97/AE97)</x:f>
        <x:v>0.27610894381534795</x:v>
      </x:c>
      <x:c r="AH97" s="21" t="n">
        <x:f>IF(SUM(P97:AA97)=0,"",MAX(P97:AA97)/SUM(P97:AA97))</x:f>
        <x:v>0.23826798577570252</x:v>
      </x:c>
      <x:c r="AI97" s="23" t="n">
        <x:f>IF(AG97="","",AD97/'산출기준'!$B$18*'산출기준'!$B$20+MIN(1,AG97)*'산출기준'!$B$21+(1-AH97)*'산출기준'!$B$22)</x:f>
        <x:v>73.51790859894639</x:v>
      </x:c>
      <x:c r="AJ97" s="4" t="str">
        <x:v>24개월 중 양수 지수 24개월; 전반/후반 자료 12/12개월. 최근12개월/이전12개월 관측월 평균비 0.28배, 최근 최댓달 비중 23.8%. 미래 1년 지속을 보장하지 않음.</x:v>
      </x:c>
      <x:c r="AK97" s="4" t="str">
        <x:v>https://developers.naver.com/docs/serviceapi/datalab/search/search.md</x:v>
      </x:c>
    </x:row>
    <x:row r="98" ht="25" customHeight="1">
      <x:c r="A98" s="4" t="str">
        <x:v>K0094</x:v>
      </x:c>
      <x:c r="B98" s="4" t="str">
        <x:v>경제·비즈니스</x:v>
      </x:c>
      <x:c r="C98" s="4" t="str">
        <x:v>비과세개인연금</x:v>
      </x:c>
      <x:c r="D98" s="17" t="n">
        <x:v>9.52217</x:v>
      </x:c>
      <x:c r="E98" s="17" t="n">
        <x:v>9.5079</x:v>
      </x:c>
      <x:c r="F98" s="17" t="n">
        <x:v>8.90563</x:v>
      </x:c>
      <x:c r="G98" s="17" t="n">
        <x:v>10.68105</x:v>
      </x:c>
      <x:c r="H98" s="17" t="n">
        <x:v>13.18718</x:v>
      </x:c>
      <x:c r="I98" s="17" t="n">
        <x:v>14.08346</x:v>
      </x:c>
      <x:c r="J98" s="17" t="n">
        <x:v>11.27476</x:v>
      </x:c>
      <x:c r="K98" s="17" t="n">
        <x:v>10.1273</x:v>
      </x:c>
      <x:c r="L98" s="17" t="n">
        <x:v>10.28144</x:v>
      </x:c>
      <x:c r="M98" s="17" t="n">
        <x:v>10.4898</x:v>
      </x:c>
      <x:c r="N98" s="17" t="n">
        <x:v>8.50031</x:v>
      </x:c>
      <x:c r="O98" s="17" t="n">
        <x:v>8.84283</x:v>
      </x:c>
      <x:c r="P98" s="17" t="n">
        <x:v>8.6259</x:v>
      </x:c>
      <x:c r="Q98" s="17" t="n">
        <x:v>8.83712</x:v>
      </x:c>
      <x:c r="R98" s="17" t="n">
        <x:v>8.80573</x:v>
      </x:c>
      <x:c r="S98" s="17" t="n">
        <x:v>11.26048</x:v>
      </x:c>
      <x:c r="T98" s="17" t="n">
        <x:v>13.6553</x:v>
      </x:c>
      <x:c r="U98" s="17" t="n">
        <x:v>11.31757</x:v>
      </x:c>
      <x:c r="V98" s="17" t="n">
        <x:v>8.68584</x:v>
      </x:c>
      <x:c r="W98" s="17" t="n">
        <x:v>8.18062</x:v>
      </x:c>
      <x:c r="X98" s="17" t="n">
        <x:v>11.20911</x:v>
      </x:c>
      <x:c r="Y98" s="17" t="n">
        <x:v>7.21584</x:v>
      </x:c>
      <x:c r="Z98" s="17" t="n">
        <x:v>7.49557</x:v>
      </x:c>
      <x:c r="AA98" s="17" t="n">
        <x:v>7.52126</x:v>
      </x:c>
      <x:c r="AB98" s="4" t="n">
        <x:f>COUNT(D98:O98)</x:f>
        <x:v>12</x:v>
      </x:c>
      <x:c r="AC98" s="4" t="n">
        <x:f>COUNT(P98:AA98)</x:f>
        <x:v>12</x:v>
      </x:c>
      <x:c r="AD98" s="4" t="n">
        <x:f>COUNTIF(D98:AA98,"&gt;0")</x:f>
        <x:v>24</x:v>
      </x:c>
      <x:c r="AE98" s="19" t="n">
        <x:f>IF(AB98=0,"",AVERAGE(D98:O98))</x:f>
        <x:v>10.450319166666667</x:v>
      </x:c>
      <x:c r="AF98" s="19" t="n">
        <x:f>IF(AC98=0,"",AVERAGE(P98:AA98))</x:f>
        <x:v>9.400861666666666</x:v>
      </x:c>
      <x:c r="AG98" s="19" t="n">
        <x:f>IF(OR(AB98&lt;'산출기준'!$B$19,AC98&lt;'산출기준'!$B$19,AE98=0),"",AF98/AE98)</x:f>
        <x:v>0.8995765121368302</x:v>
      </x:c>
      <x:c r="AH98" s="21" t="n">
        <x:f>IF(SUM(P98:AA98)=0,"",MAX(P98:AA98)/SUM(P98:AA98))</x:f>
        <x:v>0.12104652818172519</x:v>
      </x:c>
      <x:c r="AI98" s="23" t="n">
        <x:f>IF(AG98="","",AD98/'산출기준'!$B$18*'산출기준'!$B$20+MIN(1,AG98)*'산출기준'!$B$21+(1-AH98)*'산출기준'!$B$22)</x:f>
        <x:v>94.56636480047041</x:v>
      </x:c>
      <x:c r="AJ98" s="4" t="str">
        <x:v>24개월 중 양수 지수 24개월; 전반/후반 자료 12/12개월. 최근12개월/이전12개월 관측월 평균비 0.90배, 최근 최댓달 비중 12.1%. 미래 1년 지속을 보장하지 않음.</x:v>
      </x:c>
      <x:c r="AK98" s="4" t="str">
        <x:v>https://developers.naver.com/docs/serviceapi/datalab/search/search.md</x:v>
      </x:c>
    </x:row>
    <x:row r="99" ht="25" customHeight="1">
      <x:c r="A99" s="4" t="str">
        <x:v>K0095</x:v>
      </x:c>
      <x:c r="B99" s="4" t="str">
        <x:v>경제·비즈니스</x:v>
      </x:c>
      <x:c r="C99" s="4" t="str">
        <x:v>증여세율표</x:v>
      </x:c>
      <x:c r="D99" s="17" t="n">
        <x:v>0.0685</x:v>
      </x:c>
      <x:c r="E99" s="17" t="n">
        <x:v>2.50328</x:v>
      </x:c>
      <x:c r="F99" s="17" t="n">
        <x:v>5.89427</x:v>
      </x:c>
      <x:c r="G99" s="17" t="n">
        <x:v>6.03984</x:v>
      </x:c>
      <x:c r="H99" s="17" t="n">
        <x:v>6.25107</x:v>
      </x:c>
      <x:c r="I99" s="17" t="n">
        <x:v>7.8381</x:v>
      </x:c>
      <x:c r="J99" s="17" t="n">
        <x:v>7.95227</x:v>
      </x:c>
      <x:c r="K99" s="17" t="n">
        <x:v>7.56693</x:v>
      </x:c>
      <x:c r="L99" s="17" t="n">
        <x:v>8.01792</x:v>
      </x:c>
      <x:c r="M99" s="17" t="n">
        <x:v>9.17394</x:v>
      </x:c>
      <x:c r="N99" s="17" t="n">
        <x:v>9.37375</x:v>
      </x:c>
      <x:c r="O99" s="17" t="n">
        <x:v>8.18062</x:v>
      </x:c>
      <x:c r="P99" s="17" t="n">
        <x:v>7.42136</x:v>
      </x:c>
      <x:c r="Q99" s="17" t="n">
        <x:v>8.91134</x:v>
      </x:c>
      <x:c r="R99" s="17" t="n">
        <x:v>7.79528</x:v>
      </x:c>
      <x:c r="S99" s="17" t="n">
        <x:v>8.01507</x:v>
      </x:c>
      <x:c r="T99" s="17" t="n">
        <x:v>9.74196</x:v>
      </x:c>
      <x:c r="U99" s="17" t="n">
        <x:v>10.95792</x:v>
      </x:c>
      <x:c r="V99" s="17" t="n">
        <x:v>9.65062</x:v>
      </x:c>
      <x:c r="W99" s="17" t="n">
        <x:v>9.33093</x:v>
      </x:c>
      <x:c r="X99" s="17" t="n">
        <x:v>7.41279</x:v>
      </x:c>
      <x:c r="Y99" s="17" t="n">
        <x:v>6.55363</x:v>
      </x:c>
      <x:c r="Z99" s="17" t="n">
        <x:v>6.31957</x:v>
      </x:c>
      <x:c r="AA99" s="17" t="n">
        <x:v>7.3186</x:v>
      </x:c>
      <x:c r="AB99" s="4" t="n">
        <x:f>COUNT(D99:O99)</x:f>
        <x:v>12</x:v>
      </x:c>
      <x:c r="AC99" s="4" t="n">
        <x:f>COUNT(P99:AA99)</x:f>
        <x:v>12</x:v>
      </x:c>
      <x:c r="AD99" s="4" t="n">
        <x:f>COUNTIF(D99:AA99,"&gt;0")</x:f>
        <x:v>24</x:v>
      </x:c>
      <x:c r="AE99" s="19" t="n">
        <x:f>IF(AB99=0,"",AVERAGE(D99:O99))</x:f>
        <x:v>6.571707500000001</x:v>
      </x:c>
      <x:c r="AF99" s="19" t="n">
        <x:f>IF(AC99=0,"",AVERAGE(P99:AA99))</x:f>
        <x:v>8.285755833333333</x:v>
      </x:c>
      <x:c r="AG99" s="19" t="n">
        <x:f>IF(OR(AB99&lt;'산출기준'!$B$19,AC99&lt;'산출기준'!$B$19,AE99=0),"",AF99/AE99)</x:f>
        <x:v>1.2608223712533357</x:v>
      </x:c>
      <x:c r="AH99" s="21" t="n">
        <x:f>IF(SUM(P99:AA99)=0,"",MAX(P99:AA99)/SUM(P99:AA99))</x:f>
        <x:v>0.11020841289172272</x:v>
      </x:c>
      <x:c r="AI99" s="23" t="n">
        <x:f>IF(AG99="","",AD99/'산출기준'!$B$18*'산출기준'!$B$20+MIN(1,AG99)*'산출기준'!$B$21+(1-AH99)*'산출기준'!$B$22)</x:f>
        <x:v>97.79583174216555</x:v>
      </x:c>
      <x:c r="AJ99" s="4" t="str">
        <x:v>24개월 중 양수 지수 24개월; 전반/후반 자료 12/12개월. 최근12개월/이전12개월 관측월 평균비 1.26배, 최근 최댓달 비중 11.0%. 미래 1년 지속을 보장하지 않음.</x:v>
      </x:c>
      <x:c r="AK99" s="4" t="str">
        <x:v>https://developers.naver.com/docs/serviceapi/datalab/search/search.md</x:v>
      </x:c>
    </x:row>
    <x:row r="100" ht="25" customHeight="1">
      <x:c r="A100" s="4" t="str">
        <x:v>K0096</x:v>
      </x:c>
      <x:c r="B100" s="4" t="str">
        <x:v>경제·비즈니스</x:v>
      </x:c>
      <x:c r="C100" s="4" t="str">
        <x:v>연차수당계산법</x:v>
      </x:c>
      <x:c r="D100" s="17" t="n">
        <x:v>42.85155</x:v>
      </x:c>
      <x:c r="E100" s="17" t="n">
        <x:v>49.09422</x:v>
      </x:c>
      <x:c r="F100" s="17" t="n">
        <x:v>54.45067</x:v>
      </x:c>
      <x:c r="G100" s="17" t="n">
        <x:v>81.08953</x:v>
      </x:c>
      <x:c r="H100" s="17" t="n">
        <x:v>91.48963</x:v>
      </x:c>
      <x:c r="I100" s="17" t="n">
        <x:v>65.46331</x:v>
      </x:c>
      <x:c r="J100" s="17" t="n">
        <x:v>56.23615</x:v>
      </x:c>
      <x:c r="K100" s="17" t="n">
        <x:v>52.20904</x:v>
      </x:c>
      <x:c r="L100" s="17" t="n">
        <x:v>45.44506</x:v>
      </x:c>
      <x:c r="M100" s="17" t="n">
        <x:v>50.39749</x:v>
      </x:c>
      <x:c r="N100" s="17" t="n">
        <x:v>55.23263</x:v>
      </x:c>
      <x:c r="O100" s="17" t="n">
        <x:v>47.13931</x:v>
      </x:c>
      <x:c r="P100" s="17" t="n">
        <x:v>45.10621</x:v>
      </x:c>
      <x:c r="Q100" s="17" t="n">
        <x:v>44.05056</x:v>
      </x:c>
      <x:c r="R100" s="17" t="n">
        <x:v>47.15235</x:v>
      </x:c>
      <x:c r="S100" s="17" t="n">
        <x:v>81.28502</x:v>
      </x:c>
      <x:c r="T100" s="17" t="n">
        <x:v>100</x:v>
      </x:c>
      <x:c r="U100" s="17" t="n">
        <x:v>60.99309</x:v>
      </x:c>
      <x:c r="V100" s="17" t="n">
        <x:v>52.9519</x:v>
      </x:c>
      <x:c r="W100" s="17" t="n">
        <x:v>48.66414</x:v>
      </x:c>
      <x:c r="X100" s="17" t="n">
        <x:v>33.88505</x:v>
      </x:c>
      <x:c r="Y100" s="17" t="n">
        <x:v>31.04392</x:v>
      </x:c>
      <x:c r="Z100" s="17" t="n">
        <x:v>29.70155</x:v>
      </x:c>
      <x:c r="AA100" s="17" t="n">
        <x:v>29.07598</x:v>
      </x:c>
      <x:c r="AB100" s="4" t="n">
        <x:f>COUNT(D100:O100)</x:f>
        <x:v>12</x:v>
      </x:c>
      <x:c r="AC100" s="4" t="n">
        <x:f>COUNT(P100:AA100)</x:f>
        <x:v>12</x:v>
      </x:c>
      <x:c r="AD100" s="4" t="n">
        <x:f>COUNTIF(D100:AA100,"&gt;0")</x:f>
        <x:v>24</x:v>
      </x:c>
      <x:c r="AE100" s="19" t="n">
        <x:f>IF(AB100=0,"",AVERAGE(D100:O100))</x:f>
        <x:v>57.59154916666666</x:v>
      </x:c>
      <x:c r="AF100" s="19" t="n">
        <x:f>IF(AC100=0,"",AVERAGE(P100:AA100))</x:f>
        <x:v>50.32581416666667</x:v>
      </x:c>
      <x:c r="AG100" s="19" t="n">
        <x:f>IF(OR(AB100&lt;'산출기준'!$B$19,AC100&lt;'산출기준'!$B$19,AE100=0),"",AF100/AE100)</x:f>
        <x:v>0.8738402577264701</x:v>
      </x:c>
      <x:c r="AH100" s="21" t="n">
        <x:f>IF(SUM(P100:AA100)=0,"",MAX(P100:AA100)/SUM(P100:AA100))</x:f>
        <x:v>0.16558765061873398</x:v>
      </x:c>
      <x:c r="AI100" s="23" t="n">
        <x:f>IF(AG100="","",AD100/'산출기준'!$B$18*'산출기준'!$B$20+MIN(1,AG100)*'산출기준'!$B$21+(1-AH100)*'산출기준'!$B$22)</x:f>
        <x:v>92.90345471941941</x:v>
      </x:c>
      <x:c r="AJ100" s="4" t="str">
        <x:v>24개월 중 양수 지수 24개월; 전반/후반 자료 12/12개월. 최근12개월/이전12개월 관측월 평균비 0.87배, 최근 최댓달 비중 16.6%. 미래 1년 지속을 보장하지 않음.</x:v>
      </x:c>
      <x:c r="AK100" s="4" t="str">
        <x:v>https://developers.naver.com/docs/serviceapi/datalab/search/search.md</x:v>
      </x:c>
    </x:row>
    <x:row r="101" ht="25" customHeight="1">
      <x:c r="A101" s="4" t="str">
        <x:v>K0097</x:v>
      </x:c>
      <x:c r="B101" s="4" t="str">
        <x:v>경제·비즈니스</x:v>
      </x:c>
      <x:c r="C101" s="4" t="str">
        <x:v>4대보험계산</x:v>
      </x:c>
      <x:c r="D101" s="17" t="n">
        <x:v>55.36296</x:v>
      </x:c>
      <x:c r="E101" s="17" t="n">
        <x:v>52.41756</x:v>
      </x:c>
      <x:c r="F101" s="17" t="n">
        <x:v>57.70884</x:v>
      </x:c>
      <x:c r="G101" s="17" t="n">
        <x:v>63.87332</x:v>
      </x:c>
      <x:c r="H101" s="17" t="n">
        <x:v>63.28684</x:v>
      </x:c>
      <x:c r="I101" s="17" t="n">
        <x:v>60.90186</x:v>
      </x:c>
      <x:c r="J101" s="17" t="n">
        <x:v>60.31539</x:v>
      </x:c>
      <x:c r="K101" s="17" t="n">
        <x:v>51.46618</x:v>
      </x:c>
      <x:c r="L101" s="17" t="n">
        <x:v>44.71523</x:v>
      </x:c>
      <x:c r="M101" s="17" t="n">
        <x:v>42.68213</x:v>
      </x:c>
      <x:c r="N101" s="17" t="n">
        <x:v>46.74833</x:v>
      </x:c>
      <x:c r="O101" s="17" t="n">
        <x:v>49.06816</x:v>
      </x:c>
      <x:c r="P101" s="17" t="n">
        <x:v>45.04105</x:v>
      </x:c>
      <x:c r="Q101" s="17" t="n">
        <x:v>41.92623</x:v>
      </x:c>
      <x:c r="R101" s="17" t="n">
        <x:v>43.51622</x:v>
      </x:c>
      <x:c r="S101" s="17" t="n">
        <x:v>49.14635</x:v>
      </x:c>
      <x:c r="T101" s="17" t="n">
        <x:v>59.78105</x:v>
      </x:c>
      <x:c r="U101" s="17" t="n">
        <x:v>47.47817</x:v>
      </x:c>
      <x:c r="V101" s="17" t="n">
        <x:v>49.68069</x:v>
      </x:c>
      <x:c r="W101" s="17" t="n">
        <x:v>46.98292</x:v>
      </x:c>
      <x:c r="X101" s="17" t="n">
        <x:v>40.04952</x:v>
      </x:c>
      <x:c r="Y101" s="17" t="n">
        <x:v>35.97028</x:v>
      </x:c>
      <x:c r="Z101" s="17" t="n">
        <x:v>35.11012</x:v>
      </x:c>
      <x:c r="AA101" s="17" t="n">
        <x:v>28.03336</x:v>
      </x:c>
      <x:c r="AB101" s="4" t="n">
        <x:f>COUNT(D101:O101)</x:f>
        <x:v>12</x:v>
      </x:c>
      <x:c r="AC101" s="4" t="n">
        <x:f>COUNT(P101:AA101)</x:f>
        <x:v>12</x:v>
      </x:c>
      <x:c r="AD101" s="4" t="n">
        <x:f>COUNTIF(D101:AA101,"&gt;0")</x:f>
        <x:v>24</x:v>
      </x:c>
      <x:c r="AE101" s="19" t="n">
        <x:f>IF(AB101=0,"",AVERAGE(D101:O101))</x:f>
        <x:v>54.04556666666667</x:v>
      </x:c>
      <x:c r="AF101" s="19" t="n">
        <x:f>IF(AC101=0,"",AVERAGE(P101:AA101))</x:f>
        <x:v>43.559663333333326</x:v>
      </x:c>
      <x:c r="AG101" s="19" t="n">
        <x:f>IF(OR(AB101&lt;'산출기준'!$B$19,AC101&lt;'산출기준'!$B$19,AE101=0),"",AF101/AE101)</x:f>
        <x:v>0.8059803240105415</x:v>
      </x:c>
      <x:c r="AH101" s="21" t="n">
        <x:f>IF(SUM(P101:AA101)=0,"",MAX(P101:AA101)/SUM(P101:AA101))</x:f>
        <x:v>0.11436622291004854</x:v>
      </x:c>
      <x:c r="AI101" s="23" t="n">
        <x:f>IF(AG101="","",AD101/'산출기준'!$B$18*'산출기준'!$B$20+MIN(1,AG101)*'산출기준'!$B$21+(1-AH101)*'산출기준'!$B$22)</x:f>
        <x:v>91.89208526211527</x:v>
      </x:c>
      <x:c r="AJ101" s="4" t="str">
        <x:v>24개월 중 양수 지수 24개월; 전반/후반 자료 12/12개월. 최근12개월/이전12개월 관측월 평균비 0.81배, 최근 최댓달 비중 11.4%. 미래 1년 지속을 보장하지 않음.</x:v>
      </x:c>
      <x:c r="AK101" s="4" t="str">
        <x:v>https://developers.naver.com/docs/serviceapi/datalab/search/search.md</x:v>
      </x:c>
    </x:row>
    <x:row r="102" ht="25" customHeight="1">
      <x:c r="A102" s="4" t="str">
        <x:v>K0098</x:v>
      </x:c>
      <x:c r="B102" s="4" t="str">
        <x:v>경제·비즈니스</x:v>
      </x:c>
      <x:c r="C102" s="4" t="str">
        <x:v>원금균등원리금균등차이</x:v>
      </x:c>
      <x:c r="D102" s="17"/>
      <x:c r="E102" s="17"/>
      <x:c r="F102" s="17" t="n">
        <x:v>0.07819</x:v>
      </x:c>
      <x:c r="G102" s="17"/>
      <x:c r="H102" s="17" t="n">
        <x:v>0.07819</x:v>
      </x:c>
      <x:c r="I102" s="17" t="n">
        <x:v>2.77596</x:v>
      </x:c>
      <x:c r="J102" s="17" t="n">
        <x:v>6.9725</x:v>
      </x:c>
      <x:c r="K102" s="17" t="n">
        <x:v>7.20708</x:v>
      </x:c>
      <x:c r="L102" s="17" t="n">
        <x:v>5.64316</x:v>
      </x:c>
      <x:c r="M102" s="17" t="n">
        <x:v>4.97849</x:v>
      </x:c>
      <x:c r="N102" s="17" t="n">
        <x:v>5.18701</x:v>
      </x:c>
      <x:c r="O102" s="17" t="n">
        <x:v>5.51283</x:v>
      </x:c>
      <x:c r="P102" s="17" t="n">
        <x:v>4.52235</x:v>
      </x:c>
      <x:c r="Q102" s="17" t="n">
        <x:v>5.81258</x:v>
      </x:c>
      <x:c r="R102" s="17" t="n">
        <x:v>6.24266</x:v>
      </x:c>
      <x:c r="S102" s="17" t="n">
        <x:v>5.55193</x:v>
      </x:c>
      <x:c r="T102" s="17" t="n">
        <x:v>8.13241</x:v>
      </x:c>
      <x:c r="U102" s="17" t="n">
        <x:v>6.82914</x:v>
      </x:c>
      <x:c r="V102" s="17" t="n">
        <x:v>7.27225</x:v>
      </x:c>
      <x:c r="W102" s="17" t="n">
        <x:v>6.64668</x:v>
      </x:c>
      <x:c r="X102" s="17" t="n">
        <x:v>3.58399</x:v>
      </x:c>
      <x:c r="Y102" s="17" t="n">
        <x:v>4.40505</x:v>
      </x:c>
      <x:c r="Z102" s="17" t="n">
        <x:v>5.23915</x:v>
      </x:c>
      <x:c r="AA102" s="17" t="n">
        <x:v>6.56848</x:v>
      </x:c>
      <x:c r="AB102" s="4" t="n">
        <x:f>COUNT(D102:O102)</x:f>
        <x:v>9</x:v>
      </x:c>
      <x:c r="AC102" s="4" t="n">
        <x:f>COUNT(P102:AA102)</x:f>
        <x:v>12</x:v>
      </x:c>
      <x:c r="AD102" s="4" t="n">
        <x:f>COUNTIF(D102:AA102,"&gt;0")</x:f>
        <x:v>21</x:v>
      </x:c>
      <x:c r="AE102" s="19" t="n">
        <x:f>IF(AB102=0,"",AVERAGE(D102:O102))</x:f>
        <x:v>4.270378888888889</x:v>
      </x:c>
      <x:c r="AF102" s="19" t="n">
        <x:f>IF(AC102=0,"",AVERAGE(P102:AA102))</x:f>
        <x:v>5.900555833333333</x:v>
      </x:c>
      <x:c r="AG102" s="19" t="str">
        <x:f>IF(OR(AB102&lt;'산출기준'!$B$19,AC102&lt;'산출기준'!$B$19,AE102=0),"",AF102/AE102)</x:f>
      </x:c>
      <x:c r="AH102" s="21" t="n">
        <x:f>IF(SUM(P102:AA102)=0,"",MAX(P102:AA102)/SUM(P102:AA102))</x:f>
        <x:v>0.1148537277632178</x:v>
      </x:c>
      <x:c r="AI102" s="23" t="str">
        <x:f>IF(AG102="","",AD102/'산출기준'!$B$18*'산출기준'!$B$20+MIN(1,AG102)*'산출기준'!$B$21+(1-AH102)*'산출기준'!$B$22)</x:f>
      </x:c>
      <x:c r="AJ102" s="4" t="str">
        <x:v>24개월 중 양수 지수 21개월; 전반/후반 자료 9/12개월. 자료 부족으로 점수·전년비 미산정. 미래 1년 지속을 보장하지 않음.</x:v>
      </x:c>
      <x:c r="AK102" s="4" t="str">
        <x:v>https://developers.naver.com/docs/serviceapi/datalab/search/search.md</x:v>
      </x:c>
    </x:row>
    <x:row r="103" ht="25" customHeight="1">
      <x:c r="A103" s="4" t="str">
        <x:v>K0099</x:v>
      </x:c>
      <x:c r="B103" s="4" t="str">
        <x:v>경제·비즈니스</x:v>
      </x:c>
      <x:c r="C103" s="4" t="str">
        <x:v>아파트탑층장단점</x:v>
      </x:c>
      <x:c r="D103" s="17"/>
      <x:c r="E103" s="17" t="n">
        <x:v>2.28072</x:v>
      </x:c>
      <x:c r="F103" s="17" t="n">
        <x:v>5.30431</x:v>
      </x:c>
      <x:c r="G103" s="17" t="n">
        <x:v>4.73087</x:v>
      </x:c>
      <x:c r="H103" s="17" t="n">
        <x:v>5.63013</x:v>
      </x:c>
      <x:c r="I103" s="17" t="n">
        <x:v>7.20708</x:v>
      </x:c>
      <x:c r="J103" s="17" t="n">
        <x:v>5.04365</x:v>
      </x:c>
      <x:c r="K103" s="17" t="n">
        <x:v>3.28424</x:v>
      </x:c>
      <x:c r="L103" s="17" t="n">
        <x:v>4.49628</x:v>
      </x:c>
      <x:c r="M103" s="17" t="n">
        <x:v>5.00456</x:v>
      </x:c>
      <x:c r="N103" s="17" t="n">
        <x:v>5.64316</x:v>
      </x:c>
      <x:c r="O103" s="17" t="n">
        <x:v>9.81363</x:v>
      </x:c>
      <x:c r="P103" s="17" t="n">
        <x:v>12.34197</x:v>
      </x:c>
      <x:c r="Q103" s="17" t="n">
        <x:v>13.44975</x:v>
      </x:c>
      <x:c r="R103" s="17" t="n">
        <x:v>12.61566</x:v>
      </x:c>
      <x:c r="S103" s="17" t="n">
        <x:v>14.53147</x:v>
      </x:c>
      <x:c r="T103" s="17" t="n">
        <x:v>18.21973</x:v>
      </x:c>
      <x:c r="U103" s="17" t="n">
        <x:v>14.70089</x:v>
      </x:c>
      <x:c r="V103" s="17" t="n">
        <x:v>16.25179</x:v>
      </x:c>
      <x:c r="W103" s="17" t="n">
        <x:v>12.73295</x:v>
      </x:c>
      <x:c r="X103" s="17" t="n">
        <x:v>12.08132</x:v>
      </x:c>
      <x:c r="Y103" s="17" t="n">
        <x:v>11.44272</x:v>
      </x:c>
      <x:c r="Z103" s="17" t="n">
        <x:v>8.47126</x:v>
      </x:c>
      <x:c r="AA103" s="17" t="n">
        <x:v>4.15743</x:v>
      </x:c>
      <x:c r="AB103" s="4" t="n">
        <x:f>COUNT(D103:O103)</x:f>
        <x:v>11</x:v>
      </x:c>
      <x:c r="AC103" s="4" t="n">
        <x:f>COUNT(P103:AA103)</x:f>
        <x:v>12</x:v>
      </x:c>
      <x:c r="AD103" s="4" t="n">
        <x:f>COUNTIF(D103:AA103,"&gt;0")</x:f>
        <x:v>23</x:v>
      </x:c>
      <x:c r="AE103" s="19" t="n">
        <x:f>IF(AB103=0,"",AVERAGE(D103:O103))</x:f>
        <x:v>5.312602727272727</x:v>
      </x:c>
      <x:c r="AF103" s="19" t="n">
        <x:f>IF(AC103=0,"",AVERAGE(P103:AA103))</x:f>
        <x:v>12.583078333333335</x:v>
      </x:c>
      <x:c r="AG103" s="19" t="n">
        <x:f>IF(OR(AB103&lt;'산출기준'!$B$19,AC103&lt;'산출기준'!$B$19,AE103=0),"",AF103/AE103)</x:f>
        <x:v>2.3685336508858383</x:v>
      </x:c>
      <x:c r="AH103" s="21" t="n">
        <x:f>IF(SUM(P103:AA103)=0,"",MAX(P103:AA103)/SUM(P103:AA103))</x:f>
        <x:v>0.12066290879801932</x:v>
      </x:c>
      <x:c r="AI103" s="23" t="n">
        <x:f>IF(AG103="","",AD103/'산출기준'!$B$18*'산출기준'!$B$20+MIN(1,AG103)*'산출기준'!$B$21+(1-AH103)*'산출기준'!$B$22)</x:f>
        <x:v>95.50340849070628</x:v>
      </x:c>
      <x:c r="AJ103" s="4" t="str">
        <x:v>24개월 중 양수 지수 23개월; 전반/후반 자료 11/12개월. 최근12개월/이전12개월 관측월 평균비 2.37배, 최근 최댓달 비중 12.1%. 미래 1년 지속을 보장하지 않음.</x:v>
      </x:c>
      <x:c r="AK103" s="4" t="str">
        <x:v>https://developers.naver.com/docs/serviceapi/datalab/search/search.md</x:v>
      </x:c>
    </x:row>
    <x:row r="104" ht="25" customHeight="1">
      <x:c r="A104" s="4" t="str">
        <x:v>K0100</x:v>
      </x:c>
      <x:c r="B104" s="4" t="str">
        <x:v>경제·비즈니스</x:v>
      </x:c>
      <x:c r="C104" s="4" t="str">
        <x:v>퇴직연금DC형DB형차이</x:v>
      </x:c>
      <x:c r="D104" s="17"/>
      <x:c r="E104" s="17"/>
      <x:c r="F104" s="17"/>
      <x:c r="G104" s="17"/>
      <x:c r="H104" s="17"/>
      <x:c r="I104" s="17" t="n">
        <x:v>0.16942</x:v>
      </x:c>
      <x:c r="J104" s="17"/>
      <x:c r="K104" s="17" t="n">
        <x:v>0.70376</x:v>
      </x:c>
      <x:c r="L104" s="17" t="n">
        <x:v>3.40153</x:v>
      </x:c>
      <x:c r="M104" s="17" t="n">
        <x:v>5.10882</x:v>
      </x:c>
      <x:c r="N104" s="17" t="n">
        <x:v>1.08171</x:v>
      </x:c>
      <x:c r="O104" s="17"/>
      <x:c r="P104" s="17"/>
      <x:c r="Q104" s="17" t="n">
        <x:v>0.48221</x:v>
      </x:c>
      <x:c r="R104" s="17" t="n">
        <x:v>6.88127</x:v>
      </x:c>
      <x:c r="S104" s="17" t="n">
        <x:v>12.00312</x:v>
      </x:c>
      <x:c r="T104" s="17" t="n">
        <x:v>17.12498</x:v>
      </x:c>
      <x:c r="U104" s="17" t="n">
        <x:v>4.67874</x:v>
      </x:c>
      <x:c r="V104" s="17" t="n">
        <x:v>1.52482</x:v>
      </x:c>
      <x:c r="W104" s="17"/>
      <x:c r="X104" s="17"/>
      <x:c r="Y104" s="17" t="n">
        <x:v>5.55193</x:v>
      </x:c>
      <x:c r="Z104" s="17" t="n">
        <x:v>2.82809</x:v>
      </x:c>
      <x:c r="AA104" s="17" t="n">
        <x:v>3.27121</x:v>
      </x:c>
      <x:c r="AB104" s="4" t="n">
        <x:f>COUNT(D104:O104)</x:f>
        <x:v>5</x:v>
      </x:c>
      <x:c r="AC104" s="4" t="n">
        <x:f>COUNT(P104:AA104)</x:f>
        <x:v>9</x:v>
      </x:c>
      <x:c r="AD104" s="4" t="n">
        <x:f>COUNTIF(D104:AA104,"&gt;0")</x:f>
        <x:v>14</x:v>
      </x:c>
      <x:c r="AE104" s="19" t="n">
        <x:f>IF(AB104=0,"",AVERAGE(D104:O104))</x:f>
        <x:v>2.093048</x:v>
      </x:c>
      <x:c r="AF104" s="19" t="n">
        <x:f>IF(AC104=0,"",AVERAGE(P104:AA104))</x:f>
        <x:v>6.038485555555555</x:v>
      </x:c>
      <x:c r="AG104" s="19" t="str">
        <x:f>IF(OR(AB104&lt;'산출기준'!$B$19,AC104&lt;'산출기준'!$B$19,AE104=0),"",AF104/AE104)</x:f>
      </x:c>
      <x:c r="AH104" s="21" t="n">
        <x:f>IF(SUM(P104:AA104)=0,"",MAX(P104:AA104)/SUM(P104:AA104))</x:f>
        <x:v>0.31510807437552874</x:v>
      </x:c>
      <x:c r="AI104" s="23" t="str">
        <x:f>IF(AG104="","",AD104/'산출기준'!$B$18*'산출기준'!$B$20+MIN(1,AG104)*'산출기준'!$B$21+(1-AH104)*'산출기준'!$B$22)</x:f>
      </x:c>
      <x:c r="AJ104" s="4" t="str">
        <x:v>24개월 중 양수 지수 14개월; 전반/후반 자료 5/9개월. 자료 부족으로 점수·전년비 미산정. 미래 1년 지속을 보장하지 않음.</x:v>
      </x:c>
      <x:c r="AK104" s="4" t="str">
        <x:v>https://developers.naver.com/docs/serviceapi/datalab/search/search.md</x:v>
      </x:c>
    </x:row>
    <x:row r="105" ht="25" customHeight="1">
      <x:c r="A105" s="4" t="str">
        <x:v>K0101</x:v>
      </x:c>
      <x:c r="B105" s="4" t="str">
        <x:v>마음·심리</x:v>
      </x:c>
      <x:c r="C105" s="4" t="str">
        <x:v>공황장애증상</x:v>
      </x:c>
      <x:c r="D105" s="17" t="n">
        <x:v>100</x:v>
      </x:c>
      <x:c r="E105" s="17" t="n">
        <x:v>90.71695</x:v>
      </x:c>
      <x:c r="F105" s="17" t="n">
        <x:v>91.23153</x:v>
      </x:c>
      <x:c r="G105" s="17" t="n">
        <x:v>83.44989</x:v>
      </x:c>
      <x:c r="H105" s="17" t="n">
        <x:v>96.10532</x:v>
      </x:c>
      <x:c r="I105" s="17" t="n">
        <x:v>71.22948</x:v>
      </x:c>
      <x:c r="J105" s="17" t="n">
        <x:v>85.9933</x:v>
      </x:c>
      <x:c r="K105" s="17" t="n">
        <x:v>74.38115</x:v>
      </x:c>
      <x:c r="L105" s="17" t="n">
        <x:v>79.05347</x:v>
      </x:c>
      <x:c r="M105" s="17" t="n">
        <x:v>91.1879</x:v>
      </x:c>
      <x:c r="N105" s="17" t="n">
        <x:v>76.68073</x:v>
      </x:c>
      <x:c r="O105" s="17" t="n">
        <x:v>73.67921</x:v>
      </x:c>
      <x:c r="P105" s="17" t="n">
        <x:v>69.66134</x:v>
      </x:c>
      <x:c r="Q105" s="17" t="n">
        <x:v>69.83972</x:v>
      </x:c>
      <x:c r="R105" s="17" t="n">
        <x:v>70.85605</x:v>
      </x:c>
      <x:c r="S105" s="17" t="n">
        <x:v>68.93631</x:v>
      </x:c>
      <x:c r="T105" s="17" t="n">
        <x:v>58.18394</x:v>
      </x:c>
      <x:c r="U105" s="17" t="n">
        <x:v>51.73431</x:v>
      </x:c>
      <x:c r="V105" s="17" t="n">
        <x:v>59.07965</x:v>
      </x:c>
      <x:c r="W105" s="17" t="n">
        <x:v>56.80829</x:v>
      </x:c>
      <x:c r="X105" s="17" t="n">
        <x:v>56.83267</x:v>
      </x:c>
      <x:c r="Y105" s="17" t="n">
        <x:v>56.55934</x:v>
      </x:c>
      <x:c r="Z105" s="17" t="n">
        <x:v>55.5892</x:v>
      </x:c>
      <x:c r="AA105" s="17" t="n">
        <x:v>54.35086</x:v>
      </x:c>
      <x:c r="AB105" s="4" t="n">
        <x:f>COUNT(D105:O105)</x:f>
        <x:v>12</x:v>
      </x:c>
      <x:c r="AC105" s="4" t="n">
        <x:f>COUNT(P105:AA105)</x:f>
        <x:v>12</x:v>
      </x:c>
      <x:c r="AD105" s="4" t="n">
        <x:f>COUNTIF(D105:AA105,"&gt;0")</x:f>
        <x:v>24</x:v>
      </x:c>
      <x:c r="AE105" s="19" t="n">
        <x:f>IF(AB105=0,"",AVERAGE(D105:O105))</x:f>
        <x:v>84.47574416666667</x:v>
      </x:c>
      <x:c r="AF105" s="19" t="n">
        <x:f>IF(AC105=0,"",AVERAGE(P105:AA105))</x:f>
        <x:v>60.70264</x:v>
      </x:c>
      <x:c r="AG105" s="19" t="n">
        <x:f>IF(OR(AB105&lt;'산출기준'!$B$19,AC105&lt;'산출기준'!$B$19,AE105=0),"",AF105/AE105)</x:f>
        <x:v>0.7185807073831341</x:v>
      </x:c>
      <x:c r="AH105" s="21" t="n">
        <x:f>IF(SUM(P105:AA105)=0,"",MAX(P105:AA105)/SUM(P105:AA105))</x:f>
        <x:v>0.09727205988624767</x:v>
      </x:c>
      <x:c r="AI105" s="23" t="n">
        <x:f>IF(AG105="","",AD105/'산출기준'!$B$18*'산출기준'!$B$20+MIN(1,AG105)*'산출기준'!$B$21+(1-AH105)*'산출기준'!$B$22)</x:f>
        <x:v>89.61198002376906</x:v>
      </x:c>
      <x:c r="AJ105" s="4" t="str">
        <x:v>24개월 중 양수 지수 24개월; 전반/후반 자료 12/12개월. 최근12개월/이전12개월 관측월 평균비 0.72배, 최근 최댓달 비중 9.7%. 미래 1년 지속을 보장하지 않음.</x:v>
      </x:c>
      <x:c r="AK105" s="4" t="str">
        <x:v>https://developers.naver.com/docs/serviceapi/datalab/search/search.md</x:v>
      </x:c>
    </x:row>
    <x:row r="106" ht="25" customHeight="1">
      <x:c r="A106" s="4" t="str">
        <x:v>K0102</x:v>
      </x:c>
      <x:c r="B106" s="4" t="str">
        <x:v>마음·심리</x:v>
      </x:c>
      <x:c r="C106" s="4" t="str">
        <x:v>공황장애</x:v>
      </x:c>
      <x:c r="D106" s="17" t="n">
        <x:v>96.63017</x:v>
      </x:c>
      <x:c r="E106" s="17" t="n">
        <x:v>85.48513</x:v>
      </x:c>
      <x:c r="F106" s="17" t="n">
        <x:v>81.93309</x:v>
      </x:c>
      <x:c r="G106" s="17" t="n">
        <x:v>73.29552</x:v>
      </x:c>
      <x:c r="H106" s="17" t="n">
        <x:v>81.07202</x:v>
      </x:c>
      <x:c r="I106" s="17" t="n">
        <x:v>58.4624</x:v>
      </x:c>
      <x:c r="J106" s="17" t="n">
        <x:v>68.72457</x:v>
      </x:c>
      <x:c r="K106" s="17" t="n">
        <x:v>59.45564</x:v>
      </x:c>
      <x:c r="L106" s="17" t="n">
        <x:v>64.74136</x:v>
      </x:c>
      <x:c r="M106" s="17" t="n">
        <x:v>72.7604</x:v>
      </x:c>
      <x:c r="N106" s="17" t="n">
        <x:v>54.2944</x:v>
      </x:c>
      <x:c r="O106" s="17" t="n">
        <x:v>53.22802</x:v>
      </x:c>
      <x:c r="P106" s="17" t="n">
        <x:v>48.1489</x:v>
      </x:c>
      <x:c r="Q106" s="17" t="n">
        <x:v>46.55382</x:v>
      </x:c>
      <x:c r="R106" s="17" t="n">
        <x:v>48.74305</x:v>
      </x:c>
      <x:c r="S106" s="17" t="n">
        <x:v>45.62475</x:v>
      </x:c>
      <x:c r="T106" s="17" t="n">
        <x:v>37.71093</x:v>
      </x:c>
      <x:c r="U106" s="17" t="n">
        <x:v>32.66262</x:v>
      </x:c>
      <x:c r="V106" s="17" t="n">
        <x:v>37.79306</x:v>
      </x:c>
      <x:c r="W106" s="17" t="n">
        <x:v>35.71291</x:v>
      </x:c>
      <x:c r="X106" s="17" t="n">
        <x:v>35.03663</x:v>
      </x:c>
      <x:c r="Y106" s="17" t="n">
        <x:v>33.951</x:v>
      </x:c>
      <x:c r="Z106" s="17" t="n">
        <x:v>33.96255</x:v>
      </x:c>
      <x:c r="AA106" s="17" t="n">
        <x:v>33.14897</x:v>
      </x:c>
      <x:c r="AB106" s="4" t="n">
        <x:f>COUNT(D106:O106)</x:f>
        <x:v>12</x:v>
      </x:c>
      <x:c r="AC106" s="4" t="n">
        <x:f>COUNT(P106:AA106)</x:f>
        <x:v>12</x:v>
      </x:c>
      <x:c r="AD106" s="4" t="n">
        <x:f>COUNTIF(D106:AA106,"&gt;0")</x:f>
        <x:v>24</x:v>
      </x:c>
      <x:c r="AE106" s="19" t="n">
        <x:f>IF(AB106=0,"",AVERAGE(D106:O106))</x:f>
        <x:v>70.84022666666667</x:v>
      </x:c>
      <x:c r="AF106" s="19" t="n">
        <x:f>IF(AC106=0,"",AVERAGE(P106:AA106))</x:f>
        <x:v>39.087432500000006</x:v>
      </x:c>
      <x:c r="AG106" s="19" t="n">
        <x:f>IF(OR(AB106&lt;'산출기준'!$B$19,AC106&lt;'산출기준'!$B$19,AE106=0),"",AF106/AE106)</x:f>
        <x:v>0.5517688796215032</x:v>
      </x:c>
      <x:c r="AH106" s="21" t="n">
        <x:f>IF(SUM(P106:AA106)=0,"",MAX(P106:AA106)/SUM(P106:AA106))</x:f>
        <x:v>0.10391884484439678</x:v>
      </x:c>
      <x:c r="AI106" s="23" t="n">
        <x:f>IF(AG106="","",AD106/'산출기준'!$B$18*'산출기준'!$B$20+MIN(1,AG106)*'산출기준'!$B$21+(1-AH106)*'산출기준'!$B$22)</x:f>
        <x:v>84.47468949175715</x:v>
      </x:c>
      <x:c r="AJ106" s="4" t="str">
        <x:v>24개월 중 양수 지수 24개월; 전반/후반 자료 12/12개월. 최근12개월/이전12개월 관측월 평균비 0.55배, 최근 최댓달 비중 10.4%. 미래 1년 지속을 보장하지 않음.</x:v>
      </x:c>
      <x:c r="AK106" s="4" t="str">
        <x:v>https://developers.naver.com/docs/serviceapi/datalab/search/search.md</x:v>
      </x:c>
    </x:row>
    <x:row r="107" ht="25" customHeight="1">
      <x:c r="A107" s="4" t="str">
        <x:v>K0103</x:v>
      </x:c>
      <x:c r="B107" s="4" t="str">
        <x:v>마음·심리</x:v>
      </x:c>
      <x:c r="C107" s="4" t="str">
        <x:v>우울증테스트</x:v>
      </x:c>
      <x:c r="D107" s="17" t="n">
        <x:v>90.31657</x:v>
      </x:c>
      <x:c r="E107" s="17" t="n">
        <x:v>89.01151</x:v>
      </x:c>
      <x:c r="F107" s="17" t="n">
        <x:v>80.99118</x:v>
      </x:c>
      <x:c r="G107" s="17" t="n">
        <x:v>73.36353</x:v>
      </x:c>
      <x:c r="H107" s="17" t="n">
        <x:v>77.60853</x:v>
      </x:c>
      <x:c r="I107" s="17" t="n">
        <x:v>78.90076</x:v>
      </x:c>
      <x:c r="J107" s="17" t="n">
        <x:v>85.19768</x:v>
      </x:c>
      <x:c r="K107" s="17" t="n">
        <x:v>69.07875</x:v>
      </x:c>
      <x:c r="L107" s="17" t="n">
        <x:v>68.49359</x:v>
      </x:c>
      <x:c r="M107" s="17" t="n">
        <x:v>64.28708</x:v>
      </x:c>
      <x:c r="N107" s="17" t="n">
        <x:v>58.29815</x:v>
      </x:c>
      <x:c r="O107" s="17" t="n">
        <x:v>64.82862</x:v>
      </x:c>
      <x:c r="P107" s="17" t="n">
        <x:v>63.08724</x:v>
      </x:c>
      <x:c r="Q107" s="17" t="n">
        <x:v>53.32041</x:v>
      </x:c>
      <x:c r="R107" s="17" t="n">
        <x:v>49.11519</x:v>
      </x:c>
      <x:c r="S107" s="17" t="n">
        <x:v>47.92305</x:v>
      </x:c>
      <x:c r="T107" s="17" t="n">
        <x:v>43.55486</x:v>
      </x:c>
      <x:c r="U107" s="17" t="n">
        <x:v>41.27965</x:v>
      </x:c>
      <x:c r="V107" s="17" t="n">
        <x:v>46.78866</x:v>
      </x:c>
      <x:c r="W107" s="17" t="n">
        <x:v>43.88851</x:v>
      </x:c>
      <x:c r="X107" s="17" t="n">
        <x:v>40.97809</x:v>
      </x:c>
      <x:c r="Y107" s="17" t="n">
        <x:v>37.83797</x:v>
      </x:c>
      <x:c r="Z107" s="17" t="n">
        <x:v>35.77194</x:v>
      </x:c>
      <x:c r="AA107" s="17" t="n">
        <x:v>37.0847</x:v>
      </x:c>
      <x:c r="AB107" s="4" t="n">
        <x:f>COUNT(D107:O107)</x:f>
        <x:v>12</x:v>
      </x:c>
      <x:c r="AC107" s="4" t="n">
        <x:f>COUNT(P107:AA107)</x:f>
        <x:v>12</x:v>
      </x:c>
      <x:c r="AD107" s="4" t="n">
        <x:f>COUNTIF(D107:AA107,"&gt;0")</x:f>
        <x:v>24</x:v>
      </x:c>
      <x:c r="AE107" s="19" t="n">
        <x:f>IF(AB107=0,"",AVERAGE(D107:O107))</x:f>
        <x:v>75.03132916666667</x:v>
      </x:c>
      <x:c r="AF107" s="19" t="n">
        <x:f>IF(AC107=0,"",AVERAGE(P107:AA107))</x:f>
        <x:v>45.0525225</x:v>
      </x:c>
      <x:c r="AG107" s="19" t="n">
        <x:f>IF(OR(AB107&lt;'산출기준'!$B$19,AC107&lt;'산출기준'!$B$19,AE107=0),"",AF107/AE107)</x:f>
        <x:v>0.6004494789093379</x:v>
      </x:c>
      <x:c r="AH107" s="21" t="n">
        <x:f>IF(SUM(P107:AA107)=0,"",MAX(P107:AA107)/SUM(P107:AA107))</x:f>
        <x:v>0.11669202318249772</x:v>
      </x:c>
      <x:c r="AI107" s="23" t="n">
        <x:f>IF(AG107="","",AD107/'산출기준'!$B$18*'산출기준'!$B$20+MIN(1,AG107)*'산출기준'!$B$21+(1-AH107)*'산출기준'!$B$22)</x:f>
        <x:v>85.6796439036302</x:v>
      </x:c>
      <x:c r="AJ107" s="4" t="str">
        <x:v>24개월 중 양수 지수 24개월; 전반/후반 자료 12/12개월. 최근12개월/이전12개월 관측월 평균비 0.60배, 최근 최댓달 비중 11.7%. 미래 1년 지속을 보장하지 않음.</x:v>
      </x:c>
      <x:c r="AK107" s="4" t="str">
        <x:v>https://developers.naver.com/docs/serviceapi/datalab/search/search.md</x:v>
      </x:c>
    </x:row>
    <x:row r="108" ht="25" customHeight="1">
      <x:c r="A108" s="4" t="str">
        <x:v>K0104</x:v>
      </x:c>
      <x:c r="B108" s="4" t="str">
        <x:v>마음·심리</x:v>
      </x:c>
      <x:c r="C108" s="4" t="str">
        <x:v>심리테스트</x:v>
      </x:c>
      <x:c r="D108" s="17" t="n">
        <x:v>62.86267</x:v>
      </x:c>
      <x:c r="E108" s="17" t="n">
        <x:v>59.89451</x:v>
      </x:c>
      <x:c r="F108" s="17" t="n">
        <x:v>49.85948</x:v>
      </x:c>
      <x:c r="G108" s="17" t="n">
        <x:v>53.4051</x:v>
      </x:c>
      <x:c r="H108" s="17" t="n">
        <x:v>57.24845</x:v>
      </x:c>
      <x:c r="I108" s="17" t="n">
        <x:v>48.172</x:v>
      </x:c>
      <x:c r="J108" s="17" t="n">
        <x:v>47.33532</x:v>
      </x:c>
      <x:c r="K108" s="17" t="n">
        <x:v>41.18469</x:v>
      </x:c>
      <x:c r="L108" s="17" t="n">
        <x:v>45.85958</x:v>
      </x:c>
      <x:c r="M108" s="17" t="n">
        <x:v>41.45803</x:v>
      </x:c>
      <x:c r="N108" s="17" t="n">
        <x:v>46.99654</x:v>
      </x:c>
      <x:c r="O108" s="17" t="n">
        <x:v>41.95849</x:v>
      </x:c>
      <x:c r="P108" s="17" t="n">
        <x:v>33.65457</x:v>
      </x:c>
      <x:c r="Q108" s="17" t="n">
        <x:v>35.57303</x:v>
      </x:c>
      <x:c r="R108" s="17" t="n">
        <x:v>34.03441</x:v>
      </x:c>
      <x:c r="S108" s="17" t="n">
        <x:v>33.80086</x:v>
      </x:c>
      <x:c r="T108" s="17" t="n">
        <x:v>31.98121</x:v>
      </x:c>
      <x:c r="U108" s="17" t="n">
        <x:v>29.06566</x:v>
      </x:c>
      <x:c r="V108" s="17" t="n">
        <x:v>29.03229</x:v>
      </x:c>
      <x:c r="W108" s="17" t="n">
        <x:v>30.46569</x:v>
      </x:c>
      <x:c r="X108" s="17" t="n">
        <x:v>25.16586</x:v>
      </x:c>
      <x:c r="Y108" s="17" t="n">
        <x:v>25.74204</x:v>
      </x:c>
      <x:c r="Z108" s="17" t="n">
        <x:v>25.66761</x:v>
      </x:c>
      <x:c r="AA108" s="17" t="n">
        <x:v>27.34738</x:v>
      </x:c>
      <x:c r="AB108" s="4" t="n">
        <x:f>COUNT(D108:O108)</x:f>
        <x:v>12</x:v>
      </x:c>
      <x:c r="AC108" s="4" t="n">
        <x:f>COUNT(P108:AA108)</x:f>
        <x:v>12</x:v>
      </x:c>
      <x:c r="AD108" s="4" t="n">
        <x:f>COUNTIF(D108:AA108,"&gt;0")</x:f>
        <x:v>24</x:v>
      </x:c>
      <x:c r="AE108" s="19" t="n">
        <x:f>IF(AB108=0,"",AVERAGE(D108:O108))</x:f>
        <x:v>49.686238333333336</x:v>
      </x:c>
      <x:c r="AF108" s="19" t="n">
        <x:f>IF(AC108=0,"",AVERAGE(P108:AA108))</x:f>
        <x:v>30.127550833333334</x:v>
      </x:c>
      <x:c r="AG108" s="19" t="n">
        <x:f>IF(OR(AB108&lt;'산출기준'!$B$19,AC108&lt;'산출기준'!$B$19,AE108=0),"",AF108/AE108)</x:f>
        <x:v>0.6063560423152715</x:v>
      </x:c>
      <x:c r="AH108" s="21" t="n">
        <x:f>IF(SUM(P108:AA108)=0,"",MAX(P108:AA108)/SUM(P108:AA108))</x:f>
        <x:v>0.09839562409390452</x:v>
      </x:c>
      <x:c r="AI108" s="23" t="n">
        <x:f>IF(AG108="","",AD108/'산출기준'!$B$18*'산출기준'!$B$20+MIN(1,AG108)*'산출기준'!$B$21+(1-AH108)*'산출기준'!$B$22)</x:f>
        <x:v>86.22276878758005</x:v>
      </x:c>
      <x:c r="AJ108" s="4" t="str">
        <x:v>24개월 중 양수 지수 24개월; 전반/후반 자료 12/12개월. 최근12개월/이전12개월 관측월 평균비 0.61배, 최근 최댓달 비중 9.8%. 미래 1년 지속을 보장하지 않음.</x:v>
      </x:c>
      <x:c r="AK108" s="4" t="str">
        <x:v>https://developers.naver.com/docs/serviceapi/datalab/search/search.md</x:v>
      </x:c>
    </x:row>
    <x:row r="109" ht="25" customHeight="1">
      <x:c r="A109" s="4" t="str">
        <x:v>K0105</x:v>
      </x:c>
      <x:c r="B109" s="4" t="str">
        <x:v>마음·심리</x:v>
      </x:c>
      <x:c r="C109" s="4" t="str">
        <x:v>애착유형테스트</x:v>
      </x:c>
      <x:c r="D109" s="17" t="n">
        <x:v>26.2271</x:v>
      </x:c>
      <x:c r="E109" s="17" t="n">
        <x:v>26.52995</x:v>
      </x:c>
      <x:c r="F109" s="17" t="n">
        <x:v>21.92051</x:v>
      </x:c>
      <x:c r="G109" s="17" t="n">
        <x:v>22.70201</x:v>
      </x:c>
      <x:c r="H109" s="17" t="n">
        <x:v>30.08969</x:v>
      </x:c>
      <x:c r="I109" s="17" t="n">
        <x:v>24.55631</x:v>
      </x:c>
      <x:c r="J109" s="17" t="n">
        <x:v>21.01838</x:v>
      </x:c>
      <x:c r="K109" s="17" t="n">
        <x:v>22.57497</x:v>
      </x:c>
      <x:c r="L109" s="17" t="n">
        <x:v>23.09725</x:v>
      </x:c>
      <x:c r="M109" s="17" t="n">
        <x:v>21.86148</x:v>
      </x:c>
      <x:c r="N109" s="17" t="n">
        <x:v>19.97638</x:v>
      </x:c>
      <x:c r="O109" s="17" t="n">
        <x:v>30.34121</x:v>
      </x:c>
      <x:c r="P109" s="17" t="n">
        <x:v>28.26619</x:v>
      </x:c>
      <x:c r="Q109" s="17" t="n">
        <x:v>21.64461</x:v>
      </x:c>
      <x:c r="R109" s="17" t="n">
        <x:v>21.09538</x:v>
      </x:c>
      <x:c r="S109" s="17" t="n">
        <x:v>25.73049</x:v>
      </x:c>
      <x:c r="T109" s="17" t="n">
        <x:v>25.29033</x:v>
      </x:c>
      <x:c r="U109" s="17" t="n">
        <x:v>32.46243</x:v>
      </x:c>
      <x:c r="V109" s="17" t="n">
        <x:v>44.93949</x:v>
      </x:c>
      <x:c r="W109" s="17" t="n">
        <x:v>27.93126</x:v>
      </x:c>
      <x:c r="X109" s="17" t="n">
        <x:v>27.05865</x:v>
      </x:c>
      <x:c r="Y109" s="17" t="n">
        <x:v>24.03659</x:v>
      </x:c>
      <x:c r="Z109" s="17" t="n">
        <x:v>23.23328</x:v>
      </x:c>
      <x:c r="AA109" s="17" t="n">
        <x:v>26.95214</x:v>
      </x:c>
      <x:c r="AB109" s="4" t="n">
        <x:f>COUNT(D109:O109)</x:f>
        <x:v>12</x:v>
      </x:c>
      <x:c r="AC109" s="4" t="n">
        <x:f>COUNT(P109:AA109)</x:f>
        <x:v>12</x:v>
      </x:c>
      <x:c r="AD109" s="4" t="n">
        <x:f>COUNTIF(D109:AA109,"&gt;0")</x:f>
        <x:v>24</x:v>
      </x:c>
      <x:c r="AE109" s="19" t="n">
        <x:f>IF(AB109=0,"",AVERAGE(D109:O109))</x:f>
        <x:v>24.24127</x:v>
      </x:c>
      <x:c r="AF109" s="19" t="n">
        <x:f>IF(AC109=0,"",AVERAGE(P109:AA109))</x:f>
        <x:v>27.386736666666664</x:v>
      </x:c>
      <x:c r="AG109" s="19" t="n">
        <x:f>IF(OR(AB109&lt;'산출기준'!$B$19,AC109&lt;'산출기준'!$B$19,AE109=0),"",AF109/AE109)</x:f>
        <x:v>1.1297566780398332</x:v>
      </x:c>
      <x:c r="AH109" s="21" t="n">
        <x:f>IF(SUM(P109:AA109)=0,"",MAX(P109:AA109)/SUM(P109:AA109))</x:f>
        <x:v>0.13674347351351707</x:v>
      </x:c>
      <x:c r="AI109" s="23" t="n">
        <x:f>IF(AG109="","",AD109/'산출기준'!$B$18*'산출기준'!$B$20+MIN(1,AG109)*'산출기준'!$B$21+(1-AH109)*'산출기준'!$B$22)</x:f>
        <x:v>97.26513052972966</x:v>
      </x:c>
      <x:c r="AJ109" s="4" t="str">
        <x:v>24개월 중 양수 지수 24개월; 전반/후반 자료 12/12개월. 최근12개월/이전12개월 관측월 평균비 1.13배, 최근 최댓달 비중 13.7%. 미래 1년 지속을 보장하지 않음.</x:v>
      </x:c>
      <x:c r="AK109" s="4" t="str">
        <x:v>https://developers.naver.com/docs/serviceapi/datalab/search/search.md</x:v>
      </x:c>
    </x:row>
    <x:row r="110" ht="25" customHeight="1">
      <x:c r="A110" s="4" t="str">
        <x:v>K0106</x:v>
      </x:c>
      <x:c r="B110" s="4" t="str">
        <x:v>마음·심리</x:v>
      </x:c>
      <x:c r="C110" s="4" t="str">
        <x:v>성인ADHD증상</x:v>
      </x:c>
      <x:c r="D110" s="17" t="n">
        <x:v>86.90081</x:v>
      </x:c>
      <x:c r="E110" s="17" t="n">
        <x:v>98.05272</x:v>
      </x:c>
      <x:c r="F110" s="17" t="n">
        <x:v>79.79286</x:v>
      </x:c>
      <x:c r="G110" s="17" t="n">
        <x:v>95.85728</x:v>
      </x:c>
      <x:c r="H110" s="17" t="n">
        <x:v>100</x:v>
      </x:c>
      <x:c r="I110" s="17" t="n">
        <x:v>90.0433</x:v>
      </x:c>
      <x:c r="J110" s="17" t="n">
        <x:v>96.00162</x:v>
      </x:c>
      <x:c r="K110" s="17" t="n">
        <x:v>80.30184</x:v>
      </x:c>
      <x:c r="L110" s="17" t="n">
        <x:v>79.30667</x:v>
      </x:c>
      <x:c r="M110" s="17" t="n">
        <x:v>75.33362</x:v>
      </x:c>
      <x:c r="N110" s="17" t="n">
        <x:v>64.53622</x:v>
      </x:c>
      <x:c r="O110" s="17" t="n">
        <x:v>63.37899</x:v>
      </x:c>
      <x:c r="P110" s="17" t="n">
        <x:v>63.15109</x:v>
      </x:c>
      <x:c r="Q110" s="17" t="n">
        <x:v>75.04241</x:v>
      </x:c>
      <x:c r="R110" s="17" t="n">
        <x:v>69.02585</x:v>
      </x:c>
      <x:c r="S110" s="17" t="n">
        <x:v>66.18976</x:v>
      </x:c>
      <x:c r="T110" s="17" t="n">
        <x:v>54.82008</x:v>
      </x:c>
      <x:c r="U110" s="17" t="n">
        <x:v>48.86683</x:v>
      </x:c>
      <x:c r="V110" s="17" t="n">
        <x:v>58.09424</x:v>
      </x:c>
      <x:c r="W110" s="17" t="n">
        <x:v>58.43609</x:v>
      </x:c>
      <x:c r="X110" s="17" t="n">
        <x:v>40.51809</x:v>
      </x:c>
      <x:c r="Y110" s="17" t="n">
        <x:v>47.55007</x:v>
      </x:c>
      <x:c r="Z110" s="17" t="n">
        <x:v>48.67184</x:v>
      </x:c>
      <x:c r="AA110" s="17" t="n">
        <x:v>51.55858</x:v>
      </x:c>
      <x:c r="AB110" s="4" t="n">
        <x:f>COUNT(D110:O110)</x:f>
        <x:v>12</x:v>
      </x:c>
      <x:c r="AC110" s="4" t="n">
        <x:f>COUNT(P110:AA110)</x:f>
        <x:v>12</x:v>
      </x:c>
      <x:c r="AD110" s="4" t="n">
        <x:f>COUNTIF(D110:AA110,"&gt;0")</x:f>
        <x:v>24</x:v>
      </x:c>
      <x:c r="AE110" s="19" t="n">
        <x:f>IF(AB110=0,"",AVERAGE(D110:O110))</x:f>
        <x:v>84.12549416666667</x:v>
      </x:c>
      <x:c r="AF110" s="19" t="n">
        <x:f>IF(AC110=0,"",AVERAGE(P110:AA110))</x:f>
        <x:v>56.8270775</x:v>
      </x:c>
      <x:c r="AG110" s="19" t="n">
        <x:f>IF(OR(AB110&lt;'산출기준'!$B$19,AC110&lt;'산출기준'!$B$19,AE110=0),"",AF110/AE110)</x:f>
        <x:v>0.6755036396863959</x:v>
      </x:c>
      <x:c r="AH110" s="21" t="n">
        <x:f>IF(SUM(P110:AA110)=0,"",MAX(P110:AA110)/SUM(P110:AA110))</x:f>
        <x:v>0.11004497225229763</x:v>
      </x:c>
      <x:c r="AI110" s="23" t="n">
        <x:f>IF(AG110="","",AD110/'산출기준'!$B$18*'산출기준'!$B$20+MIN(1,AG110)*'산출기준'!$B$21+(1-AH110)*'산출기준'!$B$22)</x:f>
        <x:v>88.06420974554594</x:v>
      </x:c>
      <x:c r="AJ110" s="4" t="str">
        <x:v>24개월 중 양수 지수 24개월; 전반/후반 자료 12/12개월. 최근12개월/이전12개월 관측월 평균비 0.68배, 최근 최댓달 비중 11.0%. 미래 1년 지속을 보장하지 않음.</x:v>
      </x:c>
      <x:c r="AK110" s="4" t="str">
        <x:v>https://developers.naver.com/docs/serviceapi/datalab/search/search.md</x:v>
      </x:c>
    </x:row>
    <x:row r="111" ht="25" customHeight="1">
      <x:c r="A111" s="4" t="str">
        <x:v>K0107</x:v>
      </x:c>
      <x:c r="B111" s="4" t="str">
        <x:v>마음·심리</x:v>
      </x:c>
      <x:c r="C111" s="4" t="str">
        <x:v>우울증초기증상</x:v>
      </x:c>
      <x:c r="D111" s="17" t="n">
        <x:v>80.77536</x:v>
      </x:c>
      <x:c r="E111" s="17" t="n">
        <x:v>81.41855</x:v>
      </x:c>
      <x:c r="F111" s="17" t="n">
        <x:v>72.02906</x:v>
      </x:c>
      <x:c r="G111" s="17" t="n">
        <x:v>65.64027</x:v>
      </x:c>
      <x:c r="H111" s="17" t="n">
        <x:v>73.29518</x:v>
      </x:c>
      <x:c r="I111" s="17" t="n">
        <x:v>76.3617</x:v>
      </x:c>
      <x:c r="J111" s="17" t="n">
        <x:v>79.33706</x:v>
      </x:c>
      <x:c r="K111" s="17" t="n">
        <x:v>65.70104</x:v>
      </x:c>
      <x:c r="L111" s="17" t="n">
        <x:v>62.80671</x:v>
      </x:c>
      <x:c r="M111" s="17" t="n">
        <x:v>61.74571</x:v>
      </x:c>
      <x:c r="N111" s="17" t="n">
        <x:v>56.31662</x:v>
      </x:c>
      <x:c r="O111" s="17" t="n">
        <x:v>61.55326</x:v>
      </x:c>
      <x:c r="P111" s="17" t="n">
        <x:v>56.8256</x:v>
      </x:c>
      <x:c r="Q111" s="17" t="n">
        <x:v>47.94003</x:v>
      </x:c>
      <x:c r="R111" s="17" t="n">
        <x:v>46.44855</x:v>
      </x:c>
      <x:c r="S111" s="17" t="n">
        <x:v>47.48423</x:v>
      </x:c>
      <x:c r="T111" s="17" t="n">
        <x:v>47.61591</x:v>
      </x:c>
      <x:c r="U111" s="17" t="n">
        <x:v>43.3086</x:v>
      </x:c>
      <x:c r="V111" s="17" t="n">
        <x:v>48.80352</x:v>
      </x:c>
      <x:c r="W111" s="17" t="n">
        <x:v>44.74943</x:v>
      </x:c>
      <x:c r="X111" s="17" t="n">
        <x:v>39.88503</x:v>
      </x:c>
      <x:c r="Y111" s="17" t="n">
        <x:v>38.33784</x:v>
      </x:c>
      <x:c r="Z111" s="17" t="n">
        <x:v>38.01625</x:v>
      </x:c>
      <x:c r="AA111" s="17" t="n">
        <x:v>39.49001</x:v>
      </x:c>
      <x:c r="AB111" s="4" t="n">
        <x:f>COUNT(D111:O111)</x:f>
        <x:v>12</x:v>
      </x:c>
      <x:c r="AC111" s="4" t="n">
        <x:f>COUNT(P111:AA111)</x:f>
        <x:v>12</x:v>
      </x:c>
      <x:c r="AD111" s="4" t="n">
        <x:f>COUNTIF(D111:AA111,"&gt;0")</x:f>
        <x:v>24</x:v>
      </x:c>
      <x:c r="AE111" s="19" t="n">
        <x:f>IF(AB111=0,"",AVERAGE(D111:O111))</x:f>
        <x:v>69.74837666666666</x:v>
      </x:c>
      <x:c r="AF111" s="19" t="n">
        <x:f>IF(AC111=0,"",AVERAGE(P111:AA111))</x:f>
        <x:v>44.908750000000005</x:v>
      </x:c>
      <x:c r="AG111" s="19" t="n">
        <x:f>IF(OR(AB111&lt;'산출기준'!$B$19,AC111&lt;'산출기준'!$B$19,AE111=0),"",AF111/AE111)</x:f>
        <x:v>0.6438680317195437</x:v>
      </x:c>
      <x:c r="AH111" s="21" t="n">
        <x:f>IF(SUM(P111:AA111)=0,"",MAX(P111:AA111)/SUM(P111:AA111))</x:f>
        <x:v>0.10544641448863898</x:v>
      </x:c>
      <x:c r="AI111" s="23" t="n">
        <x:f>IF(AG111="","",AD111/'산출기준'!$B$18*'산출기준'!$B$20+MIN(1,AG111)*'산출기준'!$B$21+(1-AH111)*'산출기준'!$B$22)</x:f>
        <x:v>87.20711266181353</x:v>
      </x:c>
      <x:c r="AJ111" s="4" t="str">
        <x:v>24개월 중 양수 지수 24개월; 전반/후반 자료 12/12개월. 최근12개월/이전12개월 관측월 평균비 0.64배, 최근 최댓달 비중 10.5%. 미래 1년 지속을 보장하지 않음.</x:v>
      </x:c>
      <x:c r="AK111" s="4" t="str">
        <x:v>https://developers.naver.com/docs/serviceapi/datalab/search/search.md</x:v>
      </x:c>
    </x:row>
    <x:row r="112" ht="25" customHeight="1">
      <x:c r="A112" s="4" t="str">
        <x:v>K0108</x:v>
      </x:c>
      <x:c r="B112" s="4" t="str">
        <x:v>마음·심리</x:v>
      </x:c>
      <x:c r="C112" s="4" t="str">
        <x:v>심리상담</x:v>
      </x:c>
      <x:c r="D112" s="17" t="n">
        <x:v>60.74042</x:v>
      </x:c>
      <x:c r="E112" s="17" t="n">
        <x:v>55.26828</x:v>
      </x:c>
      <x:c r="F112" s="17" t="n">
        <x:v>52.8019</x:v>
      </x:c>
      <x:c r="G112" s="17" t="n">
        <x:v>48.3224</x:v>
      </x:c>
      <x:c r="H112" s="17" t="n">
        <x:v>41.7133</x:v>
      </x:c>
      <x:c r="I112" s="17" t="n">
        <x:v>60.97591</x:v>
      </x:c>
      <x:c r="J112" s="17" t="n">
        <x:v>74.73854</x:v>
      </x:c>
      <x:c r="K112" s="17" t="n">
        <x:v>63.26251</x:v>
      </x:c>
      <x:c r="L112" s="17" t="n">
        <x:v>53.29062</x:v>
      </x:c>
      <x:c r="M112" s="17" t="n">
        <x:v>45.02544</x:v>
      </x:c>
      <x:c r="N112" s="17" t="n">
        <x:v>45.80537</x:v>
      </x:c>
      <x:c r="O112" s="17" t="n">
        <x:v>51.5763</x:v>
      </x:c>
      <x:c r="P112" s="17" t="n">
        <x:v>46.52705</x:v>
      </x:c>
      <x:c r="Q112" s="17" t="n">
        <x:v>39.39378</x:v>
      </x:c>
      <x:c r="R112" s="17" t="n">
        <x:v>39.16588</x:v>
      </x:c>
      <x:c r="S112" s="17" t="n">
        <x:v>37.56805</x:v>
      </x:c>
      <x:c r="T112" s="17" t="n">
        <x:v>34.09131</x:v>
      </x:c>
      <x:c r="U112" s="17" t="n">
        <x:v>33.73933</x:v>
      </x:c>
      <x:c r="V112" s="17" t="n">
        <x:v>37.18822</x:v>
      </x:c>
      <x:c r="W112" s="17" t="n">
        <x:v>33.54435</x:v>
      </x:c>
      <x:c r="X112" s="17" t="n">
        <x:v>35.05608</x:v>
      </x:c>
      <x:c r="Y112" s="17" t="n">
        <x:v>34.03053</x:v>
      </x:c>
      <x:c r="Z112" s="17" t="n">
        <x:v>30.39173</x:v>
      </x:c>
      <x:c r="AA112" s="17" t="n">
        <x:v>28.44698</x:v>
      </x:c>
      <x:c r="AB112" s="4" t="n">
        <x:f>COUNT(D112:O112)</x:f>
        <x:v>12</x:v>
      </x:c>
      <x:c r="AC112" s="4" t="n">
        <x:f>COUNT(P112:AA112)</x:f>
        <x:v>12</x:v>
      </x:c>
      <x:c r="AD112" s="4" t="n">
        <x:f>COUNTIF(D112:AA112,"&gt;0")</x:f>
        <x:v>24</x:v>
      </x:c>
      <x:c r="AE112" s="19" t="n">
        <x:f>IF(AB112=0,"",AVERAGE(D112:O112))</x:f>
        <x:v>54.4600825</x:v>
      </x:c>
      <x:c r="AF112" s="19" t="n">
        <x:f>IF(AC112=0,"",AVERAGE(P112:AA112))</x:f>
        <x:v>35.761940833333334</x:v>
      </x:c>
      <x:c r="AG112" s="19" t="n">
        <x:f>IF(OR(AB112&lt;'산출기준'!$B$19,AC112&lt;'산출기준'!$B$19,AE112=0),"",AF112/AE112)</x:f>
        <x:v>0.6566633613405439</x:v>
      </x:c>
      <x:c r="AH112" s="21" t="n">
        <x:f>IF(SUM(P112:AA112)=0,"",MAX(P112:AA112)/SUM(P112:AA112))</x:f>
        <x:v>0.10841844923172397</x:v>
      </x:c>
      <x:c r="AI112" s="23" t="n">
        <x:f>IF(AG112="","",AD112/'산출기준'!$B$18*'산출기준'!$B$20+MIN(1,AG112)*'산출기준'!$B$21+(1-AH112)*'산출기준'!$B$22)</x:f>
        <x:v>87.53153185558183</x:v>
      </x:c>
      <x:c r="AJ112" s="4" t="str">
        <x:v>24개월 중 양수 지수 24개월; 전반/후반 자료 12/12개월. 최근12개월/이전12개월 관측월 평균비 0.66배, 최근 최댓달 비중 10.8%. 미래 1년 지속을 보장하지 않음.</x:v>
      </x:c>
      <x:c r="AK112" s="4" t="str">
        <x:v>https://developers.naver.com/docs/serviceapi/datalab/search/search.md</x:v>
      </x:c>
    </x:row>
    <x:row r="113" ht="25" customHeight="1">
      <x:c r="A113" s="4" t="str">
        <x:v>K0109</x:v>
      </x:c>
      <x:c r="B113" s="4" t="str">
        <x:v>마음·심리</x:v>
      </x:c>
      <x:c r="C113" s="4" t="str">
        <x:v>번아웃증상</x:v>
      </x:c>
      <x:c r="D113" s="17" t="n">
        <x:v>37.08186</x:v>
      </x:c>
      <x:c r="E113" s="17" t="n">
        <x:v>35.6942</x:v>
      </x:c>
      <x:c r="F113" s="17" t="n">
        <x:v>32.46562</x:v>
      </x:c>
      <x:c r="G113" s="17" t="n">
        <x:v>32.8809</x:v>
      </x:c>
      <x:c r="H113" s="17" t="n">
        <x:v>28.08488</x:v>
      </x:c>
      <x:c r="I113" s="17" t="n">
        <x:v>26.53515</x:v>
      </x:c>
      <x:c r="J113" s="17" t="n">
        <x:v>32.18708</x:v>
      </x:c>
      <x:c r="K113" s="17" t="n">
        <x:v>31.97943</x:v>
      </x:c>
      <x:c r="L113" s="17" t="n">
        <x:v>35.70686</x:v>
      </x:c>
      <x:c r="M113" s="17" t="n">
        <x:v>34.23564</x:v>
      </x:c>
      <x:c r="N113" s="17" t="n">
        <x:v>31.07543</x:v>
      </x:c>
      <x:c r="O113" s="17" t="n">
        <x:v>38.65184</x:v>
      </x:c>
      <x:c r="P113" s="17" t="n">
        <x:v>30.83234</x:v>
      </x:c>
      <x:c r="Q113" s="17" t="n">
        <x:v>22.7039</x:v>
      </x:c>
      <x:c r="R113" s="17" t="n">
        <x:v>24.7626</x:v>
      </x:c>
      <x:c r="S113" s="17" t="n">
        <x:v>26.31485</x:v>
      </x:c>
      <x:c r="T113" s="17" t="n">
        <x:v>30.39426</x:v>
      </x:c>
      <x:c r="U113" s="17" t="n">
        <x:v>22.17214</x:v>
      </x:c>
      <x:c r="V113" s="17" t="n">
        <x:v>23.29391</x:v>
      </x:c>
      <x:c r="W113" s="17" t="n">
        <x:v>26.30472</x:v>
      </x:c>
      <x:c r="X113" s="17" t="n">
        <x:v>24.75247</x:v>
      </x:c>
      <x:c r="Y113" s="17" t="n">
        <x:v>24.06877</x:v>
      </x:c>
      <x:c r="Z113" s="17" t="n">
        <x:v>28.39634</x:v>
      </x:c>
      <x:c r="AA113" s="17" t="n">
        <x:v>27.49993</x:v>
      </x:c>
      <x:c r="AB113" s="4" t="n">
        <x:f>COUNT(D113:O113)</x:f>
        <x:v>12</x:v>
      </x:c>
      <x:c r="AC113" s="4" t="n">
        <x:f>COUNT(P113:AA113)</x:f>
        <x:v>12</x:v>
      </x:c>
      <x:c r="AD113" s="4" t="n">
        <x:f>COUNTIF(D113:AA113,"&gt;0")</x:f>
        <x:v>24</x:v>
      </x:c>
      <x:c r="AE113" s="19" t="n">
        <x:f>IF(AB113=0,"",AVERAGE(D113:O113))</x:f>
        <x:v>33.04824083333333</x:v>
      </x:c>
      <x:c r="AF113" s="19" t="n">
        <x:f>IF(AC113=0,"",AVERAGE(P113:AA113))</x:f>
        <x:v>25.95801916666667</x:v>
      </x:c>
      <x:c r="AG113" s="19" t="n">
        <x:f>IF(OR(AB113&lt;'산출기준'!$B$19,AC113&lt;'산출기준'!$B$19,AE113=0),"",AF113/AE113)</x:f>
        <x:v>0.7854584241738133</x:v>
      </x:c>
      <x:c r="AH113" s="21" t="n">
        <x:f>IF(SUM(P113:AA113)=0,"",MAX(P113:AA113)/SUM(P113:AA113))</x:f>
        <x:v>0.09898142266440912</x:v>
      </x:c>
      <x:c r="AI113" s="23" t="n">
        <x:f>IF(AG113="","",AD113/'산출기준'!$B$18*'산출기준'!$B$20+MIN(1,AG113)*'산출기준'!$B$21+(1-AH113)*'산출기준'!$B$22)</x:f>
        <x:v>91.58412427192621</x:v>
      </x:c>
      <x:c r="AJ113" s="4" t="str">
        <x:v>24개월 중 양수 지수 24개월; 전반/후반 자료 12/12개월. 최근12개월/이전12개월 관측월 평균비 0.79배, 최근 최댓달 비중 9.9%. 미래 1년 지속을 보장하지 않음.</x:v>
      </x:c>
      <x:c r="AK113" s="4" t="str">
        <x:v>https://developers.naver.com/docs/serviceapi/datalab/search/search.md</x:v>
      </x:c>
    </x:row>
    <x:row r="114" ht="25" customHeight="1">
      <x:c r="A114" s="4" t="str">
        <x:v>K0110</x:v>
      </x:c>
      <x:c r="B114" s="4" t="str">
        <x:v>마음·심리</x:v>
      </x:c>
      <x:c r="C114" s="4" t="str">
        <x:v>불안장애증상</x:v>
      </x:c>
      <x:c r="D114" s="17" t="n">
        <x:v>41.77154</x:v>
      </x:c>
      <x:c r="E114" s="17" t="n">
        <x:v>45.71168</x:v>
      </x:c>
      <x:c r="F114" s="17" t="n">
        <x:v>43.69096</x:v>
      </x:c>
      <x:c r="G114" s="17" t="n">
        <x:v>39.16588</x:v>
      </x:c>
      <x:c r="H114" s="17" t="n">
        <x:v>39.01648</x:v>
      </x:c>
      <x:c r="I114" s="17" t="n">
        <x:v>37.92003</x:v>
      </x:c>
      <x:c r="J114" s="17" t="n">
        <x:v>40.60165</x:v>
      </x:c>
      <x:c r="K114" s="17" t="n">
        <x:v>36.54756</x:v>
      </x:c>
      <x:c r="L114" s="17" t="n">
        <x:v>35.18016</x:v>
      </x:c>
      <x:c r="M114" s="17" t="n">
        <x:v>35.76511</x:v>
      </x:c>
      <x:c r="N114" s="17" t="n">
        <x:v>32.80241</x:v>
      </x:c>
      <x:c r="O114" s="17" t="n">
        <x:v>34.51672</x:v>
      </x:c>
      <x:c r="P114" s="17" t="n">
        <x:v>32.90876</x:v>
      </x:c>
      <x:c r="Q114" s="17" t="n">
        <x:v>32.98219</x:v>
      </x:c>
      <x:c r="R114" s="17" t="n">
        <x:v>29.38644</x:v>
      </x:c>
      <x:c r="S114" s="17" t="n">
        <x:v>29.90301</x:v>
      </x:c>
      <x:c r="T114" s="17" t="n">
        <x:v>28.77364</x:v>
      </x:c>
      <x:c r="U114" s="17" t="n">
        <x:v>25.74257</x:v>
      </x:c>
      <x:c r="V114" s="17" t="n">
        <x:v>31.04504</x:v>
      </x:c>
      <x:c r="W114" s="17" t="n">
        <x:v>25.53999</x:v>
      </x:c>
      <x:c r="X114" s="17" t="n">
        <x:v>23.29897</x:v>
      </x:c>
      <x:c r="Y114" s="17" t="n">
        <x:v>23.90164</x:v>
      </x:c>
      <x:c r="Z114" s="17" t="n">
        <x:v>24.72968</x:v>
      </x:c>
      <x:c r="AA114" s="17" t="n">
        <x:v>24.48152</x:v>
      </x:c>
      <x:c r="AB114" s="4" t="n">
        <x:f>COUNT(D114:O114)</x:f>
        <x:v>12</x:v>
      </x:c>
      <x:c r="AC114" s="4" t="n">
        <x:f>COUNT(P114:AA114)</x:f>
        <x:v>12</x:v>
      </x:c>
      <x:c r="AD114" s="4" t="n">
        <x:f>COUNTIF(D114:AA114,"&gt;0")</x:f>
        <x:v>24</x:v>
      </x:c>
      <x:c r="AE114" s="19" t="n">
        <x:f>IF(AB114=0,"",AVERAGE(D114:O114))</x:f>
        <x:v>38.557515</x:v>
      </x:c>
      <x:c r="AF114" s="19" t="n">
        <x:f>IF(AC114=0,"",AVERAGE(P114:AA114))</x:f>
        <x:v>27.72445416666666</x:v>
      </x:c>
      <x:c r="AG114" s="19" t="n">
        <x:f>IF(OR(AB114&lt;'산출기준'!$B$19,AC114&lt;'산출기준'!$B$19,AE114=0),"",AF114/AE114)</x:f>
        <x:v>0.7190415193164461</x:v>
      </x:c>
      <x:c r="AH114" s="21" t="n">
        <x:f>IF(SUM(P114:AA114)=0,"",MAX(P114:AA114)/SUM(P114:AA114))</x:f>
        <x:v>0.09913687810806017</x:v>
      </x:c>
      <x:c r="AI114" s="23" t="n">
        <x:f>IF(AG114="","",AD114/'산출기준'!$B$18*'산출기준'!$B$20+MIN(1,AG114)*'산출기준'!$B$21+(1-AH114)*'산출기준'!$B$22)</x:f>
        <x:v>89.58850801733217</x:v>
      </x:c>
      <x:c r="AJ114" s="4" t="str">
        <x:v>24개월 중 양수 지수 24개월; 전반/후반 자료 12/12개월. 최근12개월/이전12개월 관측월 평균비 0.72배, 최근 최댓달 비중 9.9%. 미래 1년 지속을 보장하지 않음.</x:v>
      </x:c>
      <x:c r="AK114" s="4" t="str">
        <x:v>https://developers.naver.com/docs/serviceapi/datalab/search/search.md</x:v>
      </x:c>
    </x:row>
    <x:row r="115" ht="25" customHeight="1">
      <x:c r="A115" s="4" t="str">
        <x:v>K0111</x:v>
      </x:c>
      <x:c r="B115" s="4" t="str">
        <x:v>마음·심리</x:v>
      </x:c>
      <x:c r="C115" s="4" t="str">
        <x:v>불안장애</x:v>
      </x:c>
      <x:c r="D115" s="17" t="n">
        <x:v>100</x:v>
      </x:c>
      <x:c r="E115" s="17" t="n">
        <x:v>97.34271</x:v>
      </x:c>
      <x:c r="F115" s="17" t="n">
        <x:v>86.94482</x:v>
      </x:c>
      <x:c r="G115" s="17" t="n">
        <x:v>83.49931</x:v>
      </x:c>
      <x:c r="H115" s="17" t="n">
        <x:v>79.74229</x:v>
      </x:c>
      <x:c r="I115" s="17" t="n">
        <x:v>79.49214</x:v>
      </x:c>
      <x:c r="J115" s="17" t="n">
        <x:v>83.98074</x:v>
      </x:c>
      <x:c r="K115" s="17" t="n">
        <x:v>71.03412</x:v>
      </x:c>
      <x:c r="L115" s="17" t="n">
        <x:v>65.90362</x:v>
      </x:c>
      <x:c r="M115" s="17" t="n">
        <x:v>68.87714</x:v>
      </x:c>
      <x:c r="N115" s="17" t="n">
        <x:v>61.1507</x:v>
      </x:c>
      <x:c r="O115" s="17" t="n">
        <x:v>64.09118</x:v>
      </x:c>
      <x:c r="P115" s="17" t="n">
        <x:v>61.63213</x:v>
      </x:c>
      <x:c r="Q115" s="17" t="n">
        <x:v>60.10761</x:v>
      </x:c>
      <x:c r="R115" s="17" t="n">
        <x:v>53.41482</x:v>
      </x:c>
      <x:c r="S115" s="17" t="n">
        <x:v>52.24902</x:v>
      </x:c>
      <x:c r="T115" s="17" t="n">
        <x:v>50.04483</x:v>
      </x:c>
      <x:c r="U115" s="17" t="n">
        <x:v>46.07542</x:v>
      </x:c>
      <x:c r="V115" s="17" t="n">
        <x:v>54.01425</x:v>
      </x:c>
      <x:c r="W115" s="17" t="n">
        <x:v>46.96276</x:v>
      </x:c>
      <x:c r="X115" s="17" t="n">
        <x:v>41.28475</x:v>
      </x:c>
      <x:c r="Y115" s="17" t="n">
        <x:v>38.50946</x:v>
      </x:c>
      <x:c r="Z115" s="17" t="n">
        <x:v>35.80497</x:v>
      </x:c>
      <x:c r="AA115" s="17" t="n">
        <x:v>36.81502</x:v>
      </x:c>
      <x:c r="AB115" s="4" t="n">
        <x:f>COUNT(D115:O115)</x:f>
        <x:v>12</x:v>
      </x:c>
      <x:c r="AC115" s="4" t="n">
        <x:f>COUNT(P115:AA115)</x:f>
        <x:v>12</x:v>
      </x:c>
      <x:c r="AD115" s="4" t="n">
        <x:f>COUNTIF(D115:AA115,"&gt;0")</x:f>
        <x:v>24</x:v>
      </x:c>
      <x:c r="AE115" s="19" t="n">
        <x:f>IF(AB115=0,"",AVERAGE(D115:O115))</x:f>
        <x:v>78.50489750000001</x:v>
      </x:c>
      <x:c r="AF115" s="19" t="n">
        <x:f>IF(AC115=0,"",AVERAGE(P115:AA115))</x:f>
        <x:v>48.07625333333334</x:v>
      </x:c>
      <x:c r="AG115" s="19" t="n">
        <x:f>IF(OR(AB115&lt;'산출기준'!$B$19,AC115&lt;'산출기준'!$B$19,AE115=0),"",AF115/AE115)</x:f>
        <x:v>0.6123981415724201</x:v>
      </x:c>
      <x:c r="AH115" s="21" t="n">
        <x:f>IF(SUM(P115:AA115)=0,"",MAX(P115:AA115)/SUM(P115:AA115))</x:f>
        <x:v>0.10683051355360745</x:v>
      </x:c>
      <x:c r="AI115" s="23" t="n">
        <x:f>IF(AG115="","",AD115/'산출기준'!$B$18*'산출기준'!$B$20+MIN(1,AG115)*'산출기준'!$B$21+(1-AH115)*'산출기준'!$B$22)</x:f>
        <x:v>86.23533397610046</x:v>
      </x:c>
      <x:c r="AJ115" s="4" t="str">
        <x:v>24개월 중 양수 지수 24개월; 전반/후반 자료 12/12개월. 최근12개월/이전12개월 관측월 평균비 0.61배, 최근 최댓달 비중 10.7%. 미래 1년 지속을 보장하지 않음.</x:v>
      </x:c>
      <x:c r="AK115" s="4" t="str">
        <x:v>https://developers.naver.com/docs/serviceapi/datalab/search/search.md</x:v>
      </x:c>
    </x:row>
    <x:row r="116" ht="25" customHeight="1">
      <x:c r="A116" s="4" t="str">
        <x:v>K0112</x:v>
      </x:c>
      <x:c r="B116" s="4" t="str">
        <x:v>마음·심리</x:v>
      </x:c>
      <x:c r="C116" s="4" t="str">
        <x:v>성인애착유형검사</x:v>
      </x:c>
      <x:c r="D116" s="17" t="n">
        <x:v>50.11563</x:v>
      </x:c>
      <x:c r="E116" s="17" t="n">
        <x:v>46.27837</x:v>
      </x:c>
      <x:c r="F116" s="17" t="n">
        <x:v>38.40562</x:v>
      </x:c>
      <x:c r="G116" s="17" t="n">
        <x:v>41.79449</x:v>
      </x:c>
      <x:c r="H116" s="17" t="n">
        <x:v>55.54821</x:v>
      </x:c>
      <x:c r="I116" s="17" t="n">
        <x:v>42.55439</x:v>
      </x:c>
      <x:c r="J116" s="17" t="n">
        <x:v>40.50125</x:v>
      </x:c>
      <x:c r="K116" s="17" t="n">
        <x:v>39.39679</x:v>
      </x:c>
      <x:c r="L116" s="17" t="n">
        <x:v>39.42511</x:v>
      </x:c>
      <x:c r="M116" s="17" t="n">
        <x:v>35.20083</x:v>
      </x:c>
      <x:c r="N116" s="17" t="n">
        <x:v>35.76721</x:v>
      </x:c>
      <x:c r="O116" s="17" t="n">
        <x:v>72.53504</x:v>
      </x:c>
      <x:c r="P116" s="17" t="n">
        <x:v>42.51663</x:v>
      </x:c>
      <x:c r="Q116" s="17" t="n">
        <x:v>40.69948</x:v>
      </x:c>
      <x:c r="R116" s="17" t="n">
        <x:v>34.29933</x:v>
      </x:c>
      <x:c r="S116" s="17" t="n">
        <x:v>42.90838</x:v>
      </x:c>
      <x:c r="T116" s="17" t="n">
        <x:v>43.21045</x:v>
      </x:c>
      <x:c r="U116" s="17" t="n">
        <x:v>68.01812</x:v>
      </x:c>
      <x:c r="V116" s="17" t="n">
        <x:v>77.39179</x:v>
      </x:c>
      <x:c r="W116" s="17" t="n">
        <x:v>67.28654</x:v>
      </x:c>
      <x:c r="X116" s="17" t="n">
        <x:v>53.18355</x:v>
      </x:c>
      <x:c r="Y116" s="17" t="n">
        <x:v>41.31778</x:v>
      </x:c>
      <x:c r="Z116" s="17" t="n">
        <x:v>39.51951</x:v>
      </x:c>
      <x:c r="AA116" s="17" t="n">
        <x:v>36.80558</x:v>
      </x:c>
      <x:c r="AB116" s="4" t="n">
        <x:f>COUNT(D116:O116)</x:f>
        <x:v>12</x:v>
      </x:c>
      <x:c r="AC116" s="4" t="n">
        <x:f>COUNT(P116:AA116)</x:f>
        <x:v>12</x:v>
      </x:c>
      <x:c r="AD116" s="4" t="n">
        <x:f>COUNTIF(D116:AA116,"&gt;0")</x:f>
        <x:v>24</x:v>
      </x:c>
      <x:c r="AE116" s="19" t="n">
        <x:f>IF(AB116=0,"",AVERAGE(D116:O116))</x:f>
        <x:v>44.79357833333333</x:v>
      </x:c>
      <x:c r="AF116" s="19" t="n">
        <x:f>IF(AC116=0,"",AVERAGE(P116:AA116))</x:f>
        <x:v>48.92976166666666</x:v>
      </x:c>
      <x:c r="AG116" s="19" t="n">
        <x:f>IF(OR(AB116&lt;'산출기준'!$B$19,AC116&lt;'산출기준'!$B$19,AE116=0),"",AF116/AE116)</x:f>
        <x:v>1.0923387567421772</x:v>
      </x:c>
      <x:c r="AH116" s="21" t="n">
        <x:f>IF(SUM(P116:AA116)=0,"",MAX(P116:AA116)/SUM(P116:AA116))</x:f>
        <x:v>0.13180762819302513</x:v>
      </x:c>
      <x:c r="AI116" s="23" t="n">
        <x:f>IF(AG116="","",AD116/'산출기준'!$B$18*'산출기준'!$B$20+MIN(1,AG116)*'산출기준'!$B$21+(1-AH116)*'산출기준'!$B$22)</x:f>
        <x:v>97.3638474361395</x:v>
      </x:c>
      <x:c r="AJ116" s="4" t="str">
        <x:v>24개월 중 양수 지수 24개월; 전반/후반 자료 12/12개월. 최근12개월/이전12개월 관측월 평균비 1.09배, 최근 최댓달 비중 13.2%. 미래 1년 지속을 보장하지 않음.</x:v>
      </x:c>
      <x:c r="AK116" s="4" t="str">
        <x:v>https://developers.naver.com/docs/serviceapi/datalab/search/search.md</x:v>
      </x:c>
    </x:row>
    <x:row r="117" ht="25" customHeight="1">
      <x:c r="A117" s="4" t="str">
        <x:v>K0113</x:v>
      </x:c>
      <x:c r="B117" s="4" t="str">
        <x:v>마음·심리</x:v>
      </x:c>
      <x:c r="C117" s="4" t="str">
        <x:v>회복탄력성</x:v>
      </x:c>
      <x:c r="D117" s="17" t="n">
        <x:v>58.57837</x:v>
      </x:c>
      <x:c r="E117" s="17" t="n">
        <x:v>64.58205</x:v>
      </x:c>
      <x:c r="F117" s="17" t="n">
        <x:v>78.62368</x:v>
      </x:c>
      <x:c r="G117" s="17" t="n">
        <x:v>65.75258</x:v>
      </x:c>
      <x:c r="H117" s="17" t="n">
        <x:v>64.62453</x:v>
      </x:c>
      <x:c r="I117" s="17" t="n">
        <x:v>51.43248</x:v>
      </x:c>
      <x:c r="J117" s="17" t="n">
        <x:v>66.3992</x:v>
      </x:c>
      <x:c r="K117" s="17" t="n">
        <x:v>50.30915</x:v>
      </x:c>
      <x:c r="L117" s="17" t="n">
        <x:v>51.2248</x:v>
      </x:c>
      <x:c r="M117" s="17" t="n">
        <x:v>48.34096</x:v>
      </x:c>
      <x:c r="N117" s="17" t="n">
        <x:v>42.45999</x:v>
      </x:c>
      <x:c r="O117" s="17" t="n">
        <x:v>43.21517</x:v>
      </x:c>
      <x:c r="P117" s="17" t="n">
        <x:v>45.97158</x:v>
      </x:c>
      <x:c r="Q117" s="17" t="n">
        <x:v>46.29253</x:v>
      </x:c>
      <x:c r="R117" s="17" t="n">
        <x:v>54.83079</x:v>
      </x:c>
      <x:c r="S117" s="17" t="n">
        <x:v>43.63996</x:v>
      </x:c>
      <x:c r="T117" s="17" t="n">
        <x:v>38.16963</x:v>
      </x:c>
      <x:c r="U117" s="17" t="n">
        <x:v>31.15117</x:v>
      </x:c>
      <x:c r="V117" s="17" t="n">
        <x:v>47.36394</x:v>
      </x:c>
      <x:c r="W117" s="17" t="n">
        <x:v>46.65124</x:v>
      </x:c>
      <x:c r="X117" s="17" t="n">
        <x:v>42.61103</x:v>
      </x:c>
      <x:c r="Y117" s="17" t="n">
        <x:v>78.26025</x:v>
      </x:c>
      <x:c r="Z117" s="17" t="n">
        <x:v>47.83121</x:v>
      </x:c>
      <x:c r="AA117" s="17" t="n">
        <x:v>35.65865</x:v>
      </x:c>
      <x:c r="AB117" s="4" t="n">
        <x:f>COUNT(D117:O117)</x:f>
        <x:v>12</x:v>
      </x:c>
      <x:c r="AC117" s="4" t="n">
        <x:f>COUNT(P117:AA117)</x:f>
        <x:v>12</x:v>
      </x:c>
      <x:c r="AD117" s="4" t="n">
        <x:f>COUNTIF(D117:AA117,"&gt;0")</x:f>
        <x:v>24</x:v>
      </x:c>
      <x:c r="AE117" s="19" t="n">
        <x:f>IF(AB117=0,"",AVERAGE(D117:O117))</x:f>
        <x:v>57.12857999999998</x:v>
      </x:c>
      <x:c r="AF117" s="19" t="n">
        <x:f>IF(AC117=0,"",AVERAGE(P117:AA117))</x:f>
        <x:v>46.53599833333333</x:v>
      </x:c>
      <x:c r="AG117" s="19" t="n">
        <x:f>IF(OR(AB117&lt;'산출기준'!$B$19,AC117&lt;'산출기준'!$B$19,AE117=0),"",AF117/AE117)</x:f>
        <x:v>0.8145834945194393</x:v>
      </x:c>
      <x:c r="AH117" s="21" t="n">
        <x:f>IF(SUM(P117:AA117)=0,"",MAX(P117:AA117)/SUM(P117:AA117))</x:f>
        <x:v>0.14014285141764268</x:v>
      </x:c>
      <x:c r="AI117" s="23" t="n">
        <x:f>IF(AG117="","",AD117/'산출기준'!$B$18*'산출기준'!$B$20+MIN(1,AG117)*'산출기준'!$B$21+(1-AH117)*'산출기준'!$B$22)</x:f>
        <x:v>91.63464780723032</x:v>
      </x:c>
      <x:c r="AJ117" s="4" t="str">
        <x:v>24개월 중 양수 지수 24개월; 전반/후반 자료 12/12개월. 최근12개월/이전12개월 관측월 평균비 0.81배, 최근 최댓달 비중 14.0%. 미래 1년 지속을 보장하지 않음.</x:v>
      </x:c>
      <x:c r="AK117" s="4" t="str">
        <x:v>https://developers.naver.com/docs/serviceapi/datalab/search/search.md</x:v>
      </x:c>
    </x:row>
    <x:row r="118" ht="25" customHeight="1">
      <x:c r="A118" s="4" t="str">
        <x:v>K0114</x:v>
      </x:c>
      <x:c r="B118" s="4" t="str">
        <x:v>마음·심리</x:v>
      </x:c>
      <x:c r="C118" s="4" t="str">
        <x:v>우울증증상</x:v>
      </x:c>
      <x:c r="D118" s="17" t="n">
        <x:v>87.28465</x:v>
      </x:c>
      <x:c r="E118" s="17" t="n">
        <x:v>88.59678</x:v>
      </x:c>
      <x:c r="F118" s="17" t="n">
        <x:v>84.84448</x:v>
      </x:c>
      <x:c r="G118" s="17" t="n">
        <x:v>77.94874</x:v>
      </x:c>
      <x:c r="H118" s="17" t="n">
        <x:v>84.35361</x:v>
      </x:c>
      <x:c r="I118" s="17" t="n">
        <x:v>91.94789</x:v>
      </x:c>
      <x:c r="J118" s="17" t="n">
        <x:v>92.78331</x:v>
      </x:c>
      <x:c r="K118" s="17" t="n">
        <x:v>78.24609</x:v>
      </x:c>
      <x:c r="L118" s="17" t="n">
        <x:v>75.31033</x:v>
      </x:c>
      <x:c r="M118" s="17" t="n">
        <x:v>74.38523</x:v>
      </x:c>
      <x:c r="N118" s="17" t="n">
        <x:v>65.70066</x:v>
      </x:c>
      <x:c r="O118" s="17" t="n">
        <x:v>70.48189</x:v>
      </x:c>
      <x:c r="P118" s="17" t="n">
        <x:v>63.03865</x:v>
      </x:c>
      <x:c r="Q118" s="17" t="n">
        <x:v>59.59314</x:v>
      </x:c>
      <x:c r="R118" s="17" t="n">
        <x:v>54.06145</x:v>
      </x:c>
      <x:c r="S118" s="17" t="n">
        <x:v>49.74748</x:v>
      </x:c>
      <x:c r="T118" s="17" t="n">
        <x:v>41.05819</x:v>
      </x:c>
      <x:c r="U118" s="17" t="n">
        <x:v>38.33482</x:v>
      </x:c>
      <x:c r="V118" s="17" t="n">
        <x:v>42.12488</x:v>
      </x:c>
      <x:c r="W118" s="17" t="n">
        <x:v>40.35965</x:v>
      </x:c>
      <x:c r="X118" s="17" t="n">
        <x:v>35.46042</x:v>
      </x:c>
      <x:c r="Y118" s="17" t="n">
        <x:v>33.46391</x:v>
      </x:c>
      <x:c r="Z118" s="17" t="n">
        <x:v>32.47274</x:v>
      </x:c>
      <x:c r="AA118" s="17" t="n">
        <x:v>32.89281</x:v>
      </x:c>
      <x:c r="AB118" s="4" t="n">
        <x:f>COUNT(D118:O118)</x:f>
        <x:v>12</x:v>
      </x:c>
      <x:c r="AC118" s="4" t="n">
        <x:f>COUNT(P118:AA118)</x:f>
        <x:v>12</x:v>
      </x:c>
      <x:c r="AD118" s="4" t="n">
        <x:f>COUNTIF(D118:AA118,"&gt;0")</x:f>
        <x:v>24</x:v>
      </x:c>
      <x:c r="AE118" s="19" t="n">
        <x:f>IF(AB118=0,"",AVERAGE(D118:O118))</x:f>
        <x:v>80.99030499999999</x:v>
      </x:c>
      <x:c r="AF118" s="19" t="n">
        <x:f>IF(AC118=0,"",AVERAGE(P118:AA118))</x:f>
        <x:v>43.55067833333334</x:v>
      </x:c>
      <x:c r="AG118" s="19" t="n">
        <x:f>IF(OR(AB118&lt;'산출기준'!$B$19,AC118&lt;'산출기준'!$B$19,AE118=0),"",AF118/AE118)</x:f>
        <x:v>0.5377270567549207</x:v>
      </x:c>
      <x:c r="AH118" s="21" t="n">
        <x:f>IF(SUM(P118:AA118)=0,"",MAX(P118:AA118)/SUM(P118:AA118))</x:f>
        <x:v>0.12062316901531613</x:v>
      </x:c>
      <x:c r="AI118" s="23" t="n">
        <x:f>IF(AG118="","",AD118/'산출기준'!$B$18*'산출기준'!$B$20+MIN(1,AG118)*'산출기준'!$B$21+(1-AH118)*'산출기준'!$B$22)</x:f>
        <x:v>83.7193483223413</x:v>
      </x:c>
      <x:c r="AJ118" s="4" t="str">
        <x:v>24개월 중 양수 지수 24개월; 전반/후반 자료 12/12개월. 최근12개월/이전12개월 관측월 평균비 0.54배, 최근 최댓달 비중 12.1%. 미래 1년 지속을 보장하지 않음.</x:v>
      </x:c>
      <x:c r="AK118" s="4" t="str">
        <x:v>https://developers.naver.com/docs/serviceapi/datalab/search/search.md</x:v>
      </x:c>
    </x:row>
    <x:row r="119" ht="25" customHeight="1">
      <x:c r="A119" s="4" t="str">
        <x:v>K0115</x:v>
      </x:c>
      <x:c r="B119" s="4" t="str">
        <x:v>마음·심리</x:v>
      </x:c>
      <x:c r="C119" s="4" t="str">
        <x:v>스트레스해소법</x:v>
      </x:c>
      <x:c r="D119" s="17" t="n">
        <x:v>74.15868</x:v>
      </x:c>
      <x:c r="E119" s="17" t="n">
        <x:v>80.76178</x:v>
      </x:c>
      <x:c r="F119" s="17" t="n">
        <x:v>75.13569</x:v>
      </x:c>
      <x:c r="G119" s="17" t="n">
        <x:v>61.27342</x:v>
      </x:c>
      <x:c r="H119" s="17" t="n">
        <x:v>63.03393</x:v>
      </x:c>
      <x:c r="I119" s="17" t="n">
        <x:v>64.79916</x:v>
      </x:c>
      <x:c r="J119" s="17" t="n">
        <x:v>73.54509</x:v>
      </x:c>
      <x:c r="K119" s="17" t="n">
        <x:v>65.28059</x:v>
      </x:c>
      <x:c r="L119" s="17" t="n">
        <x:v>58.89932</x:v>
      </x:c>
      <x:c r="M119" s="17" t="n">
        <x:v>49.05366</x:v>
      </x:c>
      <x:c r="N119" s="17" t="n">
        <x:v>47.00523</x:v>
      </x:c>
      <x:c r="O119" s="17" t="n">
        <x:v>52.86732</x:v>
      </x:c>
      <x:c r="P119" s="17" t="n">
        <x:v>52.8626</x:v>
      </x:c>
      <x:c r="Q119" s="17" t="n">
        <x:v>43.11606</x:v>
      </x:c>
      <x:c r="R119" s="17" t="n">
        <x:v>43.06886</x:v>
      </x:c>
      <x:c r="S119" s="17" t="n">
        <x:v>38.69353</x:v>
      </x:c>
      <x:c r="T119" s="17" t="n">
        <x:v>35.90409</x:v>
      </x:c>
      <x:c r="U119" s="17" t="n">
        <x:v>29.08859</x:v>
      </x:c>
      <x:c r="V119" s="17" t="n">
        <x:v>38.29234</x:v>
      </x:c>
      <x:c r="W119" s="17" t="n">
        <x:v>39.0428</x:v>
      </x:c>
      <x:c r="X119" s="17" t="n">
        <x:v>34.77132</x:v>
      </x:c>
      <x:c r="Y119" s="17" t="n">
        <x:v>33.73766</x:v>
      </x:c>
      <x:c r="Z119" s="17" t="n">
        <x:v>29.31514</x:v>
      </x:c>
      <x:c r="AA119" s="17" t="n">
        <x:v>30.0656</x:v>
      </x:c>
      <x:c r="AB119" s="4" t="n">
        <x:f>COUNT(D119:O119)</x:f>
        <x:v>12</x:v>
      </x:c>
      <x:c r="AC119" s="4" t="n">
        <x:f>COUNT(P119:AA119)</x:f>
        <x:v>12</x:v>
      </x:c>
      <x:c r="AD119" s="4" t="n">
        <x:f>COUNTIF(D119:AA119,"&gt;0")</x:f>
        <x:v>24</x:v>
      </x:c>
      <x:c r="AE119" s="19" t="n">
        <x:f>IF(AB119=0,"",AVERAGE(D119:O119))</x:f>
        <x:v>63.8178225</x:v>
      </x:c>
      <x:c r="AF119" s="19" t="n">
        <x:f>IF(AC119=0,"",AVERAGE(P119:AA119))</x:f>
        <x:v>37.329882500000004</x:v>
      </x:c>
      <x:c r="AG119" s="19" t="n">
        <x:f>IF(OR(AB119&lt;'산출기준'!$B$19,AC119&lt;'산출기준'!$B$19,AE119=0),"",AF119/AE119)</x:f>
        <x:v>0.5849444722122884</x:v>
      </x:c>
      <x:c r="AH119" s="21" t="n">
        <x:f>IF(SUM(P119:AA119)=0,"",MAX(P119:AA119)/SUM(P119:AA119))</x:f>
        <x:v>0.11800778281760374</x:v>
      </x:c>
      <x:c r="AI119" s="23" t="n">
        <x:f>IF(AG119="","",AD119/'산출기준'!$B$18*'산출기준'!$B$20+MIN(1,AG119)*'산출기준'!$B$21+(1-AH119)*'산출기준'!$B$22)</x:f>
        <x:v>85.18817851001657</x:v>
      </x:c>
      <x:c r="AJ119" s="4" t="str">
        <x:v>24개월 중 양수 지수 24개월; 전반/후반 자료 12/12개월. 최근12개월/이전12개월 관측월 평균비 0.58배, 최근 최댓달 비중 11.8%. 미래 1년 지속을 보장하지 않음.</x:v>
      </x:c>
      <x:c r="AK119" s="4" t="str">
        <x:v>https://developers.naver.com/docs/serviceapi/datalab/search/search.md</x:v>
      </x:c>
    </x:row>
    <x:row r="120" ht="25" customHeight="1">
      <x:c r="A120" s="4" t="str">
        <x:v>K0116</x:v>
      </x:c>
      <x:c r="B120" s="4" t="str">
        <x:v>마음·심리</x:v>
      </x:c>
      <x:c r="C120" s="4" t="str">
        <x:v>성격테스트</x:v>
      </x:c>
      <x:c r="D120" s="17" t="n">
        <x:v>100</x:v>
      </x:c>
      <x:c r="E120" s="17" t="n">
        <x:v>80.85776</x:v>
      </x:c>
      <x:c r="F120" s="17" t="n">
        <x:v>51.60332</x:v>
      </x:c>
      <x:c r="G120" s="17" t="n">
        <x:v>48.20123</x:v>
      </x:c>
      <x:c r="H120" s="17" t="n">
        <x:v>56.84762</x:v>
      </x:c>
      <x:c r="I120" s="17" t="n">
        <x:v>45.27325</x:v>
      </x:c>
      <x:c r="J120" s="17" t="n">
        <x:v>43.5903</x:v>
      </x:c>
      <x:c r="K120" s="17" t="n">
        <x:v>37.26746</x:v>
      </x:c>
      <x:c r="L120" s="17" t="n">
        <x:v>38.57763</x:v>
      </x:c>
      <x:c r="M120" s="17" t="n">
        <x:v>36.97792</x:v>
      </x:c>
      <x:c r="N120" s="17" t="n">
        <x:v>40.79985</x:v>
      </x:c>
      <x:c r="O120" s="17" t="n">
        <x:v>38.52334</x:v>
      </x:c>
      <x:c r="P120" s="17" t="n">
        <x:v>29.52587</x:v>
      </x:c>
      <x:c r="Q120" s="17" t="n">
        <x:v>31.42236</x:v>
      </x:c>
      <x:c r="R120" s="17" t="n">
        <x:v>29.37748</x:v>
      </x:c>
      <x:c r="S120" s="17" t="n">
        <x:v>31.62866</x:v>
      </x:c>
      <x:c r="T120" s="17" t="n">
        <x:v>28.23742</x:v>
      </x:c>
      <x:c r="U120" s="17" t="n">
        <x:v>24.7195</x:v>
      </x:c>
      <x:c r="V120" s="17" t="n">
        <x:v>22.83025</x:v>
      </x:c>
      <x:c r="W120" s="17" t="n">
        <x:v>31.66485</x:v>
      </x:c>
      <x:c r="X120" s="17" t="n">
        <x:v>23.52877</x:v>
      </x:c>
      <x:c r="Y120" s="17" t="n">
        <x:v>18.95765</x:v>
      </x:c>
      <x:c r="Z120" s="17" t="n">
        <x:v>21.9363</x:v>
      </x:c>
      <x:c r="AA120" s="17" t="n">
        <x:v>20.56098</x:v>
      </x:c>
      <x:c r="AB120" s="4" t="n">
        <x:f>COUNT(D120:O120)</x:f>
        <x:v>12</x:v>
      </x:c>
      <x:c r="AC120" s="4" t="n">
        <x:f>COUNT(P120:AA120)</x:f>
        <x:v>12</x:v>
      </x:c>
      <x:c r="AD120" s="4" t="n">
        <x:f>COUNTIF(D120:AA120,"&gt;0")</x:f>
        <x:v>24</x:v>
      </x:c>
      <x:c r="AE120" s="19" t="n">
        <x:f>IF(AB120=0,"",AVERAGE(D120:O120))</x:f>
        <x:v>51.543306666666666</x:v>
      </x:c>
      <x:c r="AF120" s="19" t="n">
        <x:f>IF(AC120=0,"",AVERAGE(P120:AA120))</x:f>
        <x:v>26.199174166666676</x:v>
      </x:c>
      <x:c r="AG120" s="19" t="n">
        <x:f>IF(OR(AB120&lt;'산출기준'!$B$19,AC120&lt;'산출기준'!$B$19,AE120=0),"",AF120/AE120)</x:f>
        <x:v>0.5082944005920719</x:v>
      </x:c>
      <x:c r="AH120" s="21" t="n">
        <x:f>IF(SUM(P120:AA120)=0,"",MAX(P120:AA120)/SUM(P120:AA120))</x:f>
        <x:v>0.10071834643388407</x:v>
      </x:c>
      <x:c r="AI120" s="23" t="n">
        <x:f>IF(AG120="","",AD120/'산출기준'!$B$18*'산출기준'!$B$20+MIN(1,AG120)*'산출기준'!$B$21+(1-AH120)*'산출기준'!$B$22)</x:f>
        <x:v>83.23446508908447</x:v>
      </x:c>
      <x:c r="AJ120" s="4" t="str">
        <x:v>24개월 중 양수 지수 24개월; 전반/후반 자료 12/12개월. 최근12개월/이전12개월 관측월 평균비 0.51배, 최근 최댓달 비중 10.1%. 미래 1년 지속을 보장하지 않음.</x:v>
      </x:c>
      <x:c r="AK120" s="4" t="str">
        <x:v>https://developers.naver.com/docs/serviceapi/datalab/search/search.md</x:v>
      </x:c>
    </x:row>
    <x:row r="121" ht="25" customHeight="1">
      <x:c r="A121" s="4" t="str">
        <x:v>K0117</x:v>
      </x:c>
      <x:c r="B121" s="4" t="str">
        <x:v>마음·심리</x:v>
      </x:c>
      <x:c r="C121" s="4" t="str">
        <x:v>나르시시스트특징</x:v>
      </x:c>
      <x:c r="D121" s="17" t="n">
        <x:v>24.46977</x:v>
      </x:c>
      <x:c r="E121" s="17" t="n">
        <x:v>23.43105</x:v>
      </x:c>
      <x:c r="F121" s="17" t="n">
        <x:v>27.23488</x:v>
      </x:c>
      <x:c r="G121" s="17" t="n">
        <x:v>19.45349</x:v>
      </x:c>
      <x:c r="H121" s="17" t="n">
        <x:v>18.10351</x:v>
      </x:c>
      <x:c r="I121" s="17" t="n">
        <x:v>17.32175</x:v>
      </x:c>
      <x:c r="J121" s="17" t="n">
        <x:v>21.34636</x:v>
      </x:c>
      <x:c r="K121" s="17" t="n">
        <x:v>22.42851</x:v>
      </x:c>
      <x:c r="L121" s="17" t="n">
        <x:v>22.9714</x:v>
      </x:c>
      <x:c r="M121" s="17" t="n">
        <x:v>21.21606</x:v>
      </x:c>
      <x:c r="N121" s="17" t="n">
        <x:v>24.69417</x:v>
      </x:c>
      <x:c r="O121" s="17" t="n">
        <x:v>26.692</x:v>
      </x:c>
      <x:c r="P121" s="17" t="n">
        <x:v>20.49583</x:v>
      </x:c>
      <x:c r="Q121" s="17" t="n">
        <x:v>22.60948</x:v>
      </x:c>
      <x:c r="R121" s="17" t="n">
        <x:v>22.62034</x:v>
      </x:c>
      <x:c r="S121" s="17" t="n">
        <x:v>21.2595</x:v>
      </x:c>
      <x:c r="T121" s="17" t="n">
        <x:v>27.50995</x:v>
      </x:c>
      <x:c r="U121" s="17" t="n">
        <x:v>41.85667</x:v>
      </x:c>
      <x:c r="V121" s="17" t="n">
        <x:v>44.08251</x:v>
      </x:c>
      <x:c r="W121" s="17" t="n">
        <x:v>39.98914</x:v>
      </x:c>
      <x:c r="X121" s="17" t="n">
        <x:v>32.09916</x:v>
      </x:c>
      <x:c r="Y121" s="17" t="n">
        <x:v>30.38002</x:v>
      </x:c>
      <x:c r="Z121" s="17" t="n">
        <x:v>26.43503</x:v>
      </x:c>
      <x:c r="AA121" s="17" t="n">
        <x:v>20.98443</x:v>
      </x:c>
      <x:c r="AB121" s="4" t="n">
        <x:f>COUNT(D121:O121)</x:f>
        <x:v>12</x:v>
      </x:c>
      <x:c r="AC121" s="4" t="n">
        <x:f>COUNT(P121:AA121)</x:f>
        <x:v>12</x:v>
      </x:c>
      <x:c r="AD121" s="4" t="n">
        <x:f>COUNTIF(D121:AA121,"&gt;0")</x:f>
        <x:v>24</x:v>
      </x:c>
      <x:c r="AE121" s="19" t="n">
        <x:f>IF(AB121=0,"",AVERAGE(D121:O121))</x:f>
        <x:v>22.4469125</x:v>
      </x:c>
      <x:c r="AF121" s="19" t="n">
        <x:f>IF(AC121=0,"",AVERAGE(P121:AA121))</x:f>
        <x:v>29.193505</x:v>
      </x:c>
      <x:c r="AG121" s="19" t="n">
        <x:f>IF(OR(AB121&lt;'산출기준'!$B$19,AC121&lt;'산출기준'!$B$19,AE121=0),"",AF121/AE121)</x:f>
        <x:v>1.3005577047622918</x:v>
      </x:c>
      <x:c r="AH121" s="21" t="n">
        <x:f>IF(SUM(P121:AA121)=0,"",MAX(P121:AA121)/SUM(P121:AA121))</x:f>
        <x:v>0.12583423949950512</x:v>
      </x:c>
      <x:c r="AI121" s="23" t="n">
        <x:f>IF(AG121="","",AD121/'산출기준'!$B$18*'산출기준'!$B$20+MIN(1,AG121)*'산출기준'!$B$21+(1-AH121)*'산출기준'!$B$22)</x:f>
        <x:v>97.48331521000989</x:v>
      </x:c>
      <x:c r="AJ121" s="4" t="str">
        <x:v>24개월 중 양수 지수 24개월; 전반/후반 자료 12/12개월. 최근12개월/이전12개월 관측월 평균비 1.30배, 최근 최댓달 비중 12.6%. 미래 1년 지속을 보장하지 않음.</x:v>
      </x:c>
      <x:c r="AK121" s="4" t="str">
        <x:v>https://developers.naver.com/docs/serviceapi/datalab/search/search.md</x:v>
      </x:c>
    </x:row>
    <x:row r="122" ht="25" customHeight="1">
      <x:c r="A122" s="4" t="str">
        <x:v>K0118</x:v>
      </x:c>
      <x:c r="B122" s="4" t="str">
        <x:v>마음·심리</x:v>
      </x:c>
      <x:c r="C122" s="4" t="str">
        <x:v>분노조절장애</x:v>
      </x:c>
      <x:c r="D122" s="17" t="n">
        <x:v>54.69417</x:v>
      </x:c>
      <x:c r="E122" s="17" t="n">
        <x:v>52.76511</x:v>
      </x:c>
      <x:c r="F122" s="17" t="n">
        <x:v>42.33441</x:v>
      </x:c>
      <x:c r="G122" s="17" t="n">
        <x:v>41.4296</x:v>
      </x:c>
      <x:c r="H122" s="17" t="n">
        <x:v>41.2595</x:v>
      </x:c>
      <x:c r="I122" s="17" t="n">
        <x:v>38.50524</x:v>
      </x:c>
      <x:c r="J122" s="17" t="n">
        <x:v>38.85993</x:v>
      </x:c>
      <x:c r="K122" s="17" t="n">
        <x:v>38.18313</x:v>
      </x:c>
      <x:c r="L122" s="17" t="n">
        <x:v>38.03112</x:v>
      </x:c>
      <x:c r="M122" s="17" t="n">
        <x:v>36.41331</x:v>
      </x:c>
      <x:c r="N122" s="17" t="n">
        <x:v>35.6207</x:v>
      </x:c>
      <x:c r="O122" s="17" t="n">
        <x:v>36.64495</x:v>
      </x:c>
      <x:c r="P122" s="17" t="n">
        <x:v>30.23163</x:v>
      </x:c>
      <x:c r="Q122" s="17" t="n">
        <x:v>29.11328</x:v>
      </x:c>
      <x:c r="R122" s="17" t="n">
        <x:v>27.15888</x:v>
      </x:c>
      <x:c r="S122" s="17" t="n">
        <x:v>23.26094</x:v>
      </x:c>
      <x:c r="T122" s="17" t="n">
        <x:v>20.05066</x:v>
      </x:c>
      <x:c r="U122" s="17" t="n">
        <x:v>18.2338</x:v>
      </x:c>
      <x:c r="V122" s="17" t="n">
        <x:v>20.8288</x:v>
      </x:c>
      <x:c r="W122" s="17" t="n">
        <x:v>21.07129</x:v>
      </x:c>
      <x:c r="X122" s="17" t="n">
        <x:v>18.56677</x:v>
      </x:c>
      <x:c r="Y122" s="17" t="n">
        <x:v>18.56677</x:v>
      </x:c>
      <x:c r="Z122" s="17" t="n">
        <x:v>17.47014</x:v>
      </x:c>
      <x:c r="AA122" s="17" t="n">
        <x:v>17.15164</x:v>
      </x:c>
      <x:c r="AB122" s="4" t="n">
        <x:f>COUNT(D122:O122)</x:f>
        <x:v>12</x:v>
      </x:c>
      <x:c r="AC122" s="4" t="n">
        <x:f>COUNT(P122:AA122)</x:f>
        <x:v>12</x:v>
      </x:c>
      <x:c r="AD122" s="4" t="n">
        <x:f>COUNTIF(D122:AA122,"&gt;0")</x:f>
        <x:v>24</x:v>
      </x:c>
      <x:c r="AE122" s="19" t="n">
        <x:f>IF(AB122=0,"",AVERAGE(D122:O122))</x:f>
        <x:v>41.228430833333334</x:v>
      </x:c>
      <x:c r="AF122" s="19" t="n">
        <x:f>IF(AC122=0,"",AVERAGE(P122:AA122))</x:f>
        <x:v>21.808716666666665</x:v>
      </x:c>
      <x:c r="AG122" s="19" t="n">
        <x:f>IF(OR(AB122&lt;'산출기준'!$B$19,AC122&lt;'산출기준'!$B$19,AE122=0),"",AF122/AE122)</x:f>
        <x:v>0.5289727555925858</x:v>
      </x:c>
      <x:c r="AH122" s="21" t="n">
        <x:f>IF(SUM(P122:AA122)=0,"",MAX(P122:AA122)/SUM(P122:AA122))</x:f>
        <x:v>0.11551814526760325</x:v>
      </x:c>
      <x:c r="AI122" s="23" t="n">
        <x:f>IF(AG122="","",AD122/'산출기준'!$B$18*'산출기준'!$B$20+MIN(1,AG122)*'산출기준'!$B$21+(1-AH122)*'산출기준'!$B$22)</x:f>
        <x:v>83.55881976242551</x:v>
      </x:c>
      <x:c r="AJ122" s="4" t="str">
        <x:v>24개월 중 양수 지수 24개월; 전반/후반 자료 12/12개월. 최근12개월/이전12개월 관측월 평균비 0.53배, 최근 최댓달 비중 11.6%. 미래 1년 지속을 보장하지 않음.</x:v>
      </x:c>
      <x:c r="AK122" s="4" t="str">
        <x:v>https://developers.naver.com/docs/serviceapi/datalab/search/search.md</x:v>
      </x:c>
    </x:row>
    <x:row r="123" ht="25" customHeight="1">
      <x:c r="A123" s="4" t="str">
        <x:v>K0119</x:v>
      </x:c>
      <x:c r="B123" s="4" t="str">
        <x:v>마음·심리</x:v>
      </x:c>
      <x:c r="C123" s="4" t="str">
        <x:v>성인ADHD검사</x:v>
      </x:c>
      <x:c r="D123" s="17" t="n">
        <x:v>40.79261</x:v>
      </x:c>
      <x:c r="E123" s="17" t="n">
        <x:v>48.71878</x:v>
      </x:c>
      <x:c r="F123" s="17" t="n">
        <x:v>38.93955</x:v>
      </x:c>
      <x:c r="G123" s="17" t="n">
        <x:v>45.05609</x:v>
      </x:c>
      <x:c r="H123" s="17" t="n">
        <x:v>43.05465</x:v>
      </x:c>
      <x:c r="I123" s="17" t="n">
        <x:v>44.58559</x:v>
      </x:c>
      <x:c r="J123" s="17" t="n">
        <x:v>50.12667</x:v>
      </x:c>
      <x:c r="K123" s="17" t="n">
        <x:v>41.70828</x:v>
      </x:c>
      <x:c r="L123" s="17" t="n">
        <x:v>46.57618</x:v>
      </x:c>
      <x:c r="M123" s="17" t="n">
        <x:v>41.01701</x:v>
      </x:c>
      <x:c r="N123" s="17" t="n">
        <x:v>35.83061</x:v>
      </x:c>
      <x:c r="O123" s="17" t="n">
        <x:v>30.16648</x:v>
      </x:c>
      <x:c r="P123" s="17" t="n">
        <x:v>32.4828</x:v>
      </x:c>
      <x:c r="Q123" s="17" t="n">
        <x:v>30.01809</x:v>
      </x:c>
      <x:c r="R123" s="17" t="n">
        <x:v>25.47593</x:v>
      </x:c>
      <x:c r="S123" s="17" t="n">
        <x:v>29.0047</x:v>
      </x:c>
      <x:c r="T123" s="17" t="n">
        <x:v>23.15598</x:v>
      </x:c>
      <x:c r="U123" s="17" t="n">
        <x:v>23.53239</x:v>
      </x:c>
      <x:c r="V123" s="17" t="n">
        <x:v>29.69236</x:v>
      </x:c>
      <x:c r="W123" s="17" t="n">
        <x:v>31.69743</x:v>
      </x:c>
      <x:c r="X123" s="17" t="n">
        <x:v>25.02352</x:v>
      </x:c>
      <x:c r="Y123" s="17" t="n">
        <x:v>21.46217</x:v>
      </x:c>
      <x:c r="Z123" s="17" t="n">
        <x:v>17.24212</x:v>
      </x:c>
      <x:c r="AA123" s="17" t="n">
        <x:v>15.85233</x:v>
      </x:c>
      <x:c r="AB123" s="4" t="n">
        <x:f>COUNT(D123:O123)</x:f>
        <x:v>12</x:v>
      </x:c>
      <x:c r="AC123" s="4" t="n">
        <x:f>COUNT(P123:AA123)</x:f>
        <x:v>12</x:v>
      </x:c>
      <x:c r="AD123" s="4" t="n">
        <x:f>COUNTIF(D123:AA123,"&gt;0")</x:f>
        <x:v>24</x:v>
      </x:c>
      <x:c r="AE123" s="19" t="n">
        <x:f>IF(AB123=0,"",AVERAGE(D123:O123))</x:f>
        <x:v>42.214375</x:v>
      </x:c>
      <x:c r="AF123" s="19" t="n">
        <x:f>IF(AC123=0,"",AVERAGE(P123:AA123))</x:f>
        <x:v>25.386651666666666</x:v>
      </x:c>
      <x:c r="AG123" s="19" t="n">
        <x:f>IF(OR(AB123&lt;'산출기준'!$B$19,AC123&lt;'산출기준'!$B$19,AE123=0),"",AF123/AE123)</x:f>
        <x:v>0.6013745712607771</x:v>
      </x:c>
      <x:c r="AH123" s="21" t="n">
        <x:f>IF(SUM(P123:AA123)=0,"",MAX(P123:AA123)/SUM(P123:AA123))</x:f>
        <x:v>0.10662690123700834</x:v>
      </x:c>
      <x:c r="AI123" s="23" t="n">
        <x:f>IF(AG123="","",AD123/'산출기준'!$B$18*'산출기준'!$B$20+MIN(1,AG123)*'산출기준'!$B$21+(1-AH123)*'산출기준'!$B$22)</x:f>
        <x:v>85.90869911308314</x:v>
      </x:c>
      <x:c r="AJ123" s="4" t="str">
        <x:v>24개월 중 양수 지수 24개월; 전반/후반 자료 12/12개월. 최근12개월/이전12개월 관측월 평균비 0.60배, 최근 최댓달 비중 10.7%. 미래 1년 지속을 보장하지 않음.</x:v>
      </x:c>
      <x:c r="AK123" s="4" t="str">
        <x:v>https://developers.naver.com/docs/serviceapi/datalab/search/search.md</x:v>
      </x:c>
    </x:row>
    <x:row r="124" ht="25" customHeight="1">
      <x:c r="A124" s="4" t="str">
        <x:v>K0120</x:v>
      </x:c>
      <x:c r="B124" s="4" t="str">
        <x:v>마음·심리</x:v>
      </x:c>
      <x:c r="C124" s="4" t="str">
        <x:v>불면증치료</x:v>
      </x:c>
      <x:c r="D124" s="17" t="n">
        <x:v>18.01664</x:v>
      </x:c>
      <x:c r="E124" s="17" t="n">
        <x:v>19.37386</x:v>
      </x:c>
      <x:c r="F124" s="17" t="n">
        <x:v>23.43829</x:v>
      </x:c>
      <x:c r="G124" s="17" t="n">
        <x:v>24.57473</x:v>
      </x:c>
      <x:c r="H124" s="17" t="n">
        <x:v>29.03003</x:v>
      </x:c>
      <x:c r="I124" s="17" t="n">
        <x:v>27.75244</x:v>
      </x:c>
      <x:c r="J124" s="17" t="n">
        <x:v>25.92833</x:v>
      </x:c>
      <x:c r="K124" s="17" t="n">
        <x:v>21.55266</x:v>
      </x:c>
      <x:c r="L124" s="17" t="n">
        <x:v>23.64096</x:v>
      </x:c>
      <x:c r="M124" s="17" t="n">
        <x:v>20.79261</x:v>
      </x:c>
      <x:c r="N124" s="17" t="n">
        <x:v>16.94173</x:v>
      </x:c>
      <x:c r="O124" s="17" t="n">
        <x:v>16.06587</x:v>
      </x:c>
      <x:c r="P124" s="17" t="n">
        <x:v>19.32681</x:v>
      </x:c>
      <x:c r="Q124" s="17" t="n">
        <x:v>19.39558</x:v>
      </x:c>
      <x:c r="R124" s="17" t="n">
        <x:v>17.50633</x:v>
      </x:c>
      <x:c r="S124" s="17" t="n">
        <x:v>20.56822</x:v>
      </x:c>
      <x:c r="T124" s="17" t="n">
        <x:v>22.671</x:v>
      </x:c>
      <x:c r="U124" s="17" t="n">
        <x:v>17.4448</x:v>
      </x:c>
      <x:c r="V124" s="17" t="n">
        <x:v>17.9153</x:v>
      </x:c>
      <x:c r="W124" s="17" t="n">
        <x:v>18.84545</x:v>
      </x:c>
      <x:c r="X124" s="17" t="n">
        <x:v>18.1216</x:v>
      </x:c>
      <x:c r="Y124" s="17" t="n">
        <x:v>16.23597</x:v>
      </x:c>
      <x:c r="Z124" s="17" t="n">
        <x:v>10.54288</x:v>
      </x:c>
      <x:c r="AA124" s="17" t="n">
        <x:v>11.94715</x:v>
      </x:c>
      <x:c r="AB124" s="4" t="n">
        <x:f>COUNT(D124:O124)</x:f>
        <x:v>12</x:v>
      </x:c>
      <x:c r="AC124" s="4" t="n">
        <x:f>COUNT(P124:AA124)</x:f>
        <x:v>12</x:v>
      </x:c>
      <x:c r="AD124" s="4" t="n">
        <x:f>COUNTIF(D124:AA124,"&gt;0")</x:f>
        <x:v>24</x:v>
      </x:c>
      <x:c r="AE124" s="19" t="n">
        <x:f>IF(AB124=0,"",AVERAGE(D124:O124))</x:f>
        <x:v>22.2590125</x:v>
      </x:c>
      <x:c r="AF124" s="19" t="n">
        <x:f>IF(AC124=0,"",AVERAGE(P124:AA124))</x:f>
        <x:v>17.543424166666664</x:v>
      </x:c>
      <x:c r="AG124" s="19" t="n">
        <x:f>IF(OR(AB124&lt;'산출기준'!$B$19,AC124&lt;'산출기준'!$B$19,AE124=0),"",AF124/AE124)</x:f>
        <x:v>0.788149257145467</x:v>
      </x:c>
      <x:c r="AH124" s="21" t="n">
        <x:f>IF(SUM(P124:AA124)=0,"",MAX(P124:AA124)/SUM(P124:AA124))</x:f>
        <x:v>0.10768992313311697</x:v>
      </x:c>
      <x:c r="AI124" s="23" t="n">
        <x:f>IF(AG124="","",AD124/'산출기준'!$B$18*'산출기준'!$B$20+MIN(1,AG124)*'산출기준'!$B$21+(1-AH124)*'산출기준'!$B$22)</x:f>
        <x:v>91.49067925170168</x:v>
      </x:c>
      <x:c r="AJ124" s="4" t="str">
        <x:v>24개월 중 양수 지수 24개월; 전반/후반 자료 12/12개월. 최근12개월/이전12개월 관측월 평균비 0.79배, 최근 최댓달 비중 10.8%. 미래 1년 지속을 보장하지 않음.</x:v>
      </x:c>
      <x:c r="AK124" s="4" t="str">
        <x:v>https://developers.naver.com/docs/serviceapi/datalab/search/search.md</x:v>
      </x:c>
    </x:row>
    <x:row r="125" ht="25" customHeight="1">
      <x:c r="A125" s="4" t="str">
        <x:v>K0121</x:v>
      </x:c>
      <x:c r="B125" s="4" t="str">
        <x:v>마음·심리</x:v>
      </x:c>
      <x:c r="C125" s="4" t="str">
        <x:v>스트레스성공황장애</x:v>
      </x:c>
      <x:c r="D125" s="17" t="n">
        <x:v>84.82069</x:v>
      </x:c>
      <x:c r="E125" s="17" t="n">
        <x:v>79.76395</x:v>
      </x:c>
      <x:c r="F125" s="17" t="n">
        <x:v>70.77621</x:v>
      </x:c>
      <x:c r="G125" s="17" t="n">
        <x:v>61.28915</x:v>
      </x:c>
      <x:c r="H125" s="17" t="n">
        <x:v>62.92328</x:v>
      </x:c>
      <x:c r="I125" s="17" t="n">
        <x:v>59.05583</x:v>
      </x:c>
      <x:c r="J125" s="17" t="n">
        <x:v>69.73218</x:v>
      </x:c>
      <x:c r="K125" s="17" t="n">
        <x:v>59.31003</x:v>
      </x:c>
      <x:c r="L125" s="17" t="n">
        <x:v>60.68088</x:v>
      </x:c>
      <x:c r="M125" s="17" t="n">
        <x:v>68.42487</x:v>
      </x:c>
      <x:c r="N125" s="17" t="n">
        <x:v>59.04675</x:v>
      </x:c>
      <x:c r="O125" s="17" t="n">
        <x:v>57.95733</x:v>
      </x:c>
      <x:c r="P125" s="17" t="n">
        <x:v>55.0522</x:v>
      </x:c>
      <x:c r="Q125" s="17" t="n">
        <x:v>52.02905</x:v>
      </x:c>
      <x:c r="R125" s="17" t="n">
        <x:v>52.78256</x:v>
      </x:c>
      <x:c r="S125" s="17" t="n">
        <x:v>51.15751</x:v>
      </x:c>
      <x:c r="T125" s="17" t="n">
        <x:v>43.27734</x:v>
      </x:c>
      <x:c r="U125" s="17" t="n">
        <x:v>39.42805</x:v>
      </x:c>
      <x:c r="V125" s="17" t="n">
        <x:v>47.6532</x:v>
      </x:c>
      <x:c r="W125" s="17" t="n">
        <x:v>43.8039</x:v>
      </x:c>
      <x:c r="X125" s="17" t="n">
        <x:v>41.08942</x:v>
      </x:c>
      <x:c r="Y125" s="17" t="n">
        <x:v>41.6886</x:v>
      </x:c>
      <x:c r="Z125" s="17" t="n">
        <x:v>40.51747</x:v>
      </x:c>
      <x:c r="AA125" s="17" t="n">
        <x:v>38.12074</x:v>
      </x:c>
      <x:c r="AB125" s="4" t="n">
        <x:f>COUNT(D125:O125)</x:f>
        <x:v>12</x:v>
      </x:c>
      <x:c r="AC125" s="4" t="n">
        <x:f>COUNT(P125:AA125)</x:f>
        <x:v>12</x:v>
      </x:c>
      <x:c r="AD125" s="4" t="n">
        <x:f>COUNTIF(D125:AA125,"&gt;0")</x:f>
        <x:v>24</x:v>
      </x:c>
      <x:c r="AE125" s="19" t="n">
        <x:f>IF(AB125=0,"",AVERAGE(D125:O125))</x:f>
        <x:v>66.14842916666665</x:v>
      </x:c>
      <x:c r="AF125" s="19" t="n">
        <x:f>IF(AC125=0,"",AVERAGE(P125:AA125))</x:f>
        <x:v>45.550003333333336</x:v>
      </x:c>
      <x:c r="AG125" s="19" t="n">
        <x:f>IF(OR(AB125&lt;'산출기준'!$B$19,AC125&lt;'산출기준'!$B$19,AE125=0),"",AF125/AE125)</x:f>
        <x:v>0.6886029480543853</x:v>
      </x:c>
      <x:c r="AH125" s="21" t="n">
        <x:f>IF(SUM(P125:AA125)=0,"",MAX(P125:AA125)/SUM(P125:AA125))</x:f>
        <x:v>0.10071751915715191</x:v>
      </x:c>
      <x:c r="AI125" s="23" t="n">
        <x:f>IF(AG125="","",AD125/'산출기준'!$B$18*'산출기준'!$B$20+MIN(1,AG125)*'산출기준'!$B$21+(1-AH125)*'산출기준'!$B$22)</x:f>
        <x:v>88.64373805848852</x:v>
      </x:c>
      <x:c r="AJ125" s="4" t="str">
        <x:v>24개월 중 양수 지수 24개월; 전반/후반 자료 12/12개월. 최근12개월/이전12개월 관측월 평균비 0.69배, 최근 최댓달 비중 10.1%. 미래 1년 지속을 보장하지 않음.</x:v>
      </x:c>
      <x:c r="AK125" s="4" t="str">
        <x:v>https://developers.naver.com/docs/serviceapi/datalab/search/search.md</x:v>
      </x:c>
    </x:row>
    <x:row r="126" ht="25" customHeight="1">
      <x:c r="A126" s="4" t="str">
        <x:v>K0122</x:v>
      </x:c>
      <x:c r="B126" s="4" t="str">
        <x:v>마음·심리</x:v>
      </x:c>
      <x:c r="C126" s="4" t="str">
        <x:v>수면장애</x:v>
      </x:c>
      <x:c r="D126" s="17" t="n">
        <x:v>100</x:v>
      </x:c>
      <x:c r="E126" s="17" t="n">
        <x:v>96.00544</x:v>
      </x:c>
      <x:c r="F126" s="17" t="n">
        <x:v>95.48797</x:v>
      </x:c>
      <x:c r="G126" s="17" t="n">
        <x:v>82.5329</x:v>
      </x:c>
      <x:c r="H126" s="17" t="n">
        <x:v>87.3536</x:v>
      </x:c>
      <x:c r="I126" s="17" t="n">
        <x:v>84.80254</x:v>
      </x:c>
      <x:c r="J126" s="17" t="n">
        <x:v>89.63231</x:v>
      </x:c>
      <x:c r="K126" s="17" t="n">
        <x:v>82.82342</x:v>
      </x:c>
      <x:c r="L126" s="17" t="n">
        <x:v>84.76622</x:v>
      </x:c>
      <x:c r="M126" s="17" t="n">
        <x:v>74.50748</x:v>
      </x:c>
      <x:c r="N126" s="17" t="n">
        <x:v>73.02768</x:v>
      </x:c>
      <x:c r="O126" s="17" t="n">
        <x:v>73.15478</x:v>
      </x:c>
      <x:c r="P126" s="17" t="n">
        <x:v>68.17067</x:v>
      </x:c>
      <x:c r="Q126" s="17" t="n">
        <x:v>63.25011</x:v>
      </x:c>
      <x:c r="R126" s="17" t="n">
        <x:v>50.19518</x:v>
      </x:c>
      <x:c r="S126" s="17" t="n">
        <x:v>47.63504</x:v>
      </x:c>
      <x:c r="T126" s="17" t="n">
        <x:v>55.78756</x:v>
      </x:c>
      <x:c r="U126" s="17" t="n">
        <x:v>42.33318</x:v>
      </x:c>
      <x:c r="V126" s="17" t="n">
        <x:v>46.27326</x:v>
      </x:c>
      <x:c r="W126" s="17" t="n">
        <x:v>42.73263</x:v>
      </x:c>
      <x:c r="X126" s="17" t="n">
        <x:v>39.89105</x:v>
      </x:c>
      <x:c r="Y126" s="17" t="n">
        <x:v>37.25828</x:v>
      </x:c>
      <x:c r="Z126" s="17" t="n">
        <x:v>36.18701</x:v>
      </x:c>
      <x:c r="AA126" s="17" t="n">
        <x:v>37.38538</x:v>
      </x:c>
      <x:c r="AB126" s="4" t="n">
        <x:f>COUNT(D126:O126)</x:f>
        <x:v>12</x:v>
      </x:c>
      <x:c r="AC126" s="4" t="n">
        <x:f>COUNT(P126:AA126)</x:f>
        <x:v>12</x:v>
      </x:c>
      <x:c r="AD126" s="4" t="n">
        <x:f>COUNTIF(D126:AA126,"&gt;0")</x:f>
        <x:v>24</x:v>
      </x:c>
      <x:c r="AE126" s="19" t="n">
        <x:f>IF(AB126=0,"",AVERAGE(D126:O126))</x:f>
        <x:v>85.34119499999998</x:v>
      </x:c>
      <x:c r="AF126" s="19" t="n">
        <x:f>IF(AC126=0,"",AVERAGE(P126:AA126))</x:f>
        <x:v>47.25827916666668</x:v>
      </x:c>
      <x:c r="AG126" s="19" t="n">
        <x:f>IF(OR(AB126&lt;'산출기준'!$B$19,AC126&lt;'산출기준'!$B$19,AE126=0),"",AF126/AE126)</x:f>
        <x:v>0.5537569419629839</x:v>
      </x:c>
      <x:c r="AH126" s="21" t="n">
        <x:f>IF(SUM(P126:AA126)=0,"",MAX(P126:AA126)/SUM(P126:AA126))</x:f>
        <x:v>0.12020939540840592</x:v>
      </x:c>
      <x:c r="AI126" s="23" t="n">
        <x:f>IF(AG126="","",AD126/'산출기준'!$B$18*'산출기준'!$B$20+MIN(1,AG126)*'산출기준'!$B$21+(1-AH126)*'산출기준'!$B$22)</x:f>
        <x:v>84.20852035072139</x:v>
      </x:c>
      <x:c r="AJ126" s="4" t="str">
        <x:v>24개월 중 양수 지수 24개월; 전반/후반 자료 12/12개월. 최근12개월/이전12개월 관측월 평균비 0.55배, 최근 최댓달 비중 12.0%. 미래 1년 지속을 보장하지 않음.</x:v>
      </x:c>
      <x:c r="AK126" s="4" t="str">
        <x:v>https://developers.naver.com/docs/serviceapi/datalab/search/search.md</x:v>
      </x:c>
    </x:row>
    <x:row r="127" ht="25" customHeight="1">
      <x:c r="A127" s="4" t="str">
        <x:v>K0123</x:v>
      </x:c>
      <x:c r="B127" s="4" t="str">
        <x:v>마음·심리</x:v>
      </x:c>
      <x:c r="C127" s="4" t="str">
        <x:v>공황장애원인</x:v>
      </x:c>
      <x:c r="D127" s="17" t="n">
        <x:v>47.6078</x:v>
      </x:c>
      <x:c r="E127" s="17" t="n">
        <x:v>43.74943</x:v>
      </x:c>
      <x:c r="F127" s="17" t="n">
        <x:v>44.69359</x:v>
      </x:c>
      <x:c r="G127" s="17" t="n">
        <x:v>44.03086</x:v>
      </x:c>
      <x:c r="H127" s="17" t="n">
        <x:v>48.88788</x:v>
      </x:c>
      <x:c r="I127" s="17" t="n">
        <x:v>48.77893</x:v>
      </x:c>
      <x:c r="J127" s="17" t="n">
        <x:v>42.28778</x:v>
      </x:c>
      <x:c r="K127" s="17" t="n">
        <x:v>40.05447</x:v>
      </x:c>
      <x:c r="L127" s="17" t="n">
        <x:v>42.5783</x:v>
      </x:c>
      <x:c r="M127" s="17" t="n">
        <x:v>53.13663</x:v>
      </x:c>
      <x:c r="N127" s="17" t="n">
        <x:v>48.76078</x:v>
      </x:c>
      <x:c r="O127" s="17" t="n">
        <x:v>43.58601</x:v>
      </x:c>
      <x:c r="P127" s="17" t="n">
        <x:v>39.06491</x:v>
      </x:c>
      <x:c r="Q127" s="17" t="n">
        <x:v>37.57603</x:v>
      </x:c>
      <x:c r="R127" s="17" t="n">
        <x:v>45.59237</x:v>
      </x:c>
      <x:c r="S127" s="17" t="n">
        <x:v>45.64684</x:v>
      </x:c>
      <x:c r="T127" s="17" t="n">
        <x:v>42.21516</x:v>
      </x:c>
      <x:c r="U127" s="17" t="n">
        <x:v>36.84975</x:v>
      </x:c>
      <x:c r="V127" s="17" t="n">
        <x:v>43.50431</x:v>
      </x:c>
      <x:c r="W127" s="17" t="n">
        <x:v>40.09078</x:v>
      </x:c>
      <x:c r="X127" s="17" t="n">
        <x:v>44.14888</x:v>
      </x:c>
      <x:c r="Y127" s="17" t="n">
        <x:v>40.06354</x:v>
      </x:c>
      <x:c r="Z127" s="17" t="n">
        <x:v>40.9714</x:v>
      </x:c>
      <x:c r="AA127" s="17" t="n">
        <x:v>34.18974</x:v>
      </x:c>
      <x:c r="AB127" s="4" t="n">
        <x:f>COUNT(D127:O127)</x:f>
        <x:v>12</x:v>
      </x:c>
      <x:c r="AC127" s="4" t="n">
        <x:f>COUNT(P127:AA127)</x:f>
        <x:v>12</x:v>
      </x:c>
      <x:c r="AD127" s="4" t="n">
        <x:f>COUNTIF(D127:AA127,"&gt;0")</x:f>
        <x:v>24</x:v>
      </x:c>
      <x:c r="AE127" s="19" t="n">
        <x:f>IF(AB127=0,"",AVERAGE(D127:O127))</x:f>
        <x:v>45.67937166666667</x:v>
      </x:c>
      <x:c r="AF127" s="19" t="n">
        <x:f>IF(AC127=0,"",AVERAGE(P127:AA127))</x:f>
        <x:v>40.8261425</x:v>
      </x:c>
      <x:c r="AG127" s="19" t="n">
        <x:f>IF(OR(AB127&lt;'산출기준'!$B$19,AC127&lt;'산출기준'!$B$19,AE127=0),"",AF127/AE127)</x:f>
        <x:v>0.8937544675070874</x:v>
      </x:c>
      <x:c r="AH127" s="21" t="n">
        <x:f>IF(SUM(P127:AA127)=0,"",MAX(P127:AA127)/SUM(P127:AA127))</x:f>
        <x:v>0.09317322432148305</x:v>
      </x:c>
      <x:c r="AI127" s="23" t="n">
        <x:f>IF(AG127="","",AD127/'산출기준'!$B$18*'산출기준'!$B$20+MIN(1,AG127)*'산출기준'!$B$21+(1-AH127)*'산출기준'!$B$22)</x:f>
        <x:v>94.94916953878295</x:v>
      </x:c>
      <x:c r="AJ127" s="4" t="str">
        <x:v>24개월 중 양수 지수 24개월; 전반/후반 자료 12/12개월. 최근12개월/이전12개월 관측월 평균비 0.89배, 최근 최댓달 비중 9.3%. 미래 1년 지속을 보장하지 않음.</x:v>
      </x:c>
      <x:c r="AK127" s="4" t="str">
        <x:v>https://developers.naver.com/docs/serviceapi/datalab/search/search.md</x:v>
      </x:c>
    </x:row>
    <x:row r="128" ht="25" customHeight="1">
      <x:c r="A128" s="4" t="str">
        <x:v>K0124</x:v>
      </x:c>
      <x:c r="B128" s="4" t="str">
        <x:v>마음·심리</x:v>
      </x:c>
      <x:c r="C128" s="4" t="str">
        <x:v>정신과상담</x:v>
      </x:c>
      <x:c r="D128" s="17" t="n">
        <x:v>56.06899</x:v>
      </x:c>
      <x:c r="E128" s="17" t="n">
        <x:v>52.44666</x:v>
      </x:c>
      <x:c r="F128" s="17" t="n">
        <x:v>52.25601</x:v>
      </x:c>
      <x:c r="G128" s="17" t="n">
        <x:v>47.78029</x:v>
      </x:c>
      <x:c r="H128" s="17" t="n">
        <x:v>46.59101</x:v>
      </x:c>
      <x:c r="I128" s="17" t="n">
        <x:v>46.32773</x:v>
      </x:c>
      <x:c r="J128" s="17" t="n">
        <x:v>59.67317</x:v>
      </x:c>
      <x:c r="K128" s="17" t="n">
        <x:v>55.68769</x:v>
      </x:c>
      <x:c r="L128" s="17" t="n">
        <x:v>51.88379</x:v>
      </x:c>
      <x:c r="M128" s="17" t="n">
        <x:v>54.49841</x:v>
      </x:c>
      <x:c r="N128" s="17" t="n">
        <x:v>55.11575</x:v>
      </x:c>
      <x:c r="O128" s="17" t="n">
        <x:v>56.50476</x:v>
      </x:c>
      <x:c r="P128" s="17" t="n">
        <x:v>47.95279</x:v>
      </x:c>
      <x:c r="Q128" s="17" t="n">
        <x:v>40.98048</x:v>
      </x:c>
      <x:c r="R128" s="17" t="n">
        <x:v>47.02678</x:v>
      </x:c>
      <x:c r="S128" s="17" t="n">
        <x:v>47.90739</x:v>
      </x:c>
      <x:c r="T128" s="17" t="n">
        <x:v>38.56559</x:v>
      </x:c>
      <x:c r="U128" s="17" t="n">
        <x:v>35.46073</x:v>
      </x:c>
      <x:c r="V128" s="17" t="n">
        <x:v>39.62778</x:v>
      </x:c>
      <x:c r="W128" s="17" t="n">
        <x:v>37.05855</x:v>
      </x:c>
      <x:c r="X128" s="17" t="n">
        <x:v>36.4866</x:v>
      </x:c>
      <x:c r="Y128" s="17" t="n">
        <x:v>35.46073</x:v>
      </x:c>
      <x:c r="Z128" s="17" t="n">
        <x:v>35.5152</x:v>
      </x:c>
      <x:c r="AA128" s="17" t="n">
        <x:v>35.15206</x:v>
      </x:c>
      <x:c r="AB128" s="4" t="n">
        <x:f>COUNT(D128:O128)</x:f>
        <x:v>12</x:v>
      </x:c>
      <x:c r="AC128" s="4" t="n">
        <x:f>COUNT(P128:AA128)</x:f>
        <x:v>12</x:v>
      </x:c>
      <x:c r="AD128" s="4" t="n">
        <x:f>COUNTIF(D128:AA128,"&gt;0")</x:f>
        <x:v>24</x:v>
      </x:c>
      <x:c r="AE128" s="19" t="n">
        <x:f>IF(AB128=0,"",AVERAGE(D128:O128))</x:f>
        <x:v>52.90285500000001</x:v>
      </x:c>
      <x:c r="AF128" s="19" t="n">
        <x:f>IF(AC128=0,"",AVERAGE(P128:AA128))</x:f>
        <x:v>39.76622333333333</x:v>
      </x:c>
      <x:c r="AG128" s="19" t="n">
        <x:f>IF(OR(AB128&lt;'산출기준'!$B$19,AC128&lt;'산출기준'!$B$19,AE128=0),"",AF128/AE128)</x:f>
        <x:v>0.7516838804509383</x:v>
      </x:c>
      <x:c r="AH128" s="21" t="n">
        <x:f>IF(SUM(P128:AA128)=0,"",MAX(P128:AA128)/SUM(P128:AA128))</x:f>
        <x:v>0.10048894509888502</x:v>
      </x:c>
      <x:c r="AI128" s="23" t="n">
        <x:f>IF(AG128="","",AD128/'산출기준'!$B$18*'산출기준'!$B$20+MIN(1,AG128)*'산출기준'!$B$21+(1-AH128)*'산출기준'!$B$22)</x:f>
        <x:v>90.54073751155045</x:v>
      </x:c>
      <x:c r="AJ128" s="4" t="str">
        <x:v>24개월 중 양수 지수 24개월; 전반/후반 자료 12/12개월. 최근12개월/이전12개월 관측월 평균비 0.75배, 최근 최댓달 비중 10.0%. 미래 1년 지속을 보장하지 않음.</x:v>
      </x:c>
      <x:c r="AK128" s="4" t="str">
        <x:v>https://developers.naver.com/docs/serviceapi/datalab/search/search.md</x:v>
      </x:c>
    </x:row>
    <x:row r="129" ht="25" customHeight="1">
      <x:c r="A129" s="4" t="str">
        <x:v>K0125</x:v>
      </x:c>
      <x:c r="B129" s="4" t="str">
        <x:v>마음·심리</x:v>
      </x:c>
      <x:c r="C129" s="4" t="str">
        <x:v>불면증극복하는법</x:v>
      </x:c>
      <x:c r="D129" s="17" t="n">
        <x:v>79.92737</x:v>
      </x:c>
      <x:c r="E129" s="17" t="n">
        <x:v>88.06173</x:v>
      </x:c>
      <x:c r="F129" s="17" t="n">
        <x:v>60.17249</x:v>
      </x:c>
      <x:c r="G129" s="17" t="n">
        <x:v>63.15024</x:v>
      </x:c>
      <x:c r="H129" s="17" t="n">
        <x:v>83.36813</x:v>
      </x:c>
      <x:c r="I129" s="17" t="n">
        <x:v>79.13753</x:v>
      </x:c>
      <x:c r="J129" s="17" t="n">
        <x:v>70.85792</x:v>
      </x:c>
      <x:c r="K129" s="17" t="n">
        <x:v>55.59691</x:v>
      </x:c>
      <x:c r="L129" s="17" t="n">
        <x:v>63.10485</x:v>
      </x:c>
      <x:c r="M129" s="17" t="n">
        <x:v>55.80571</x:v>
      </x:c>
      <x:c r="N129" s="17" t="n">
        <x:v>52.29232</x:v>
      </x:c>
      <x:c r="O129" s="17" t="n">
        <x:v>59.34634</x:v>
      </x:c>
      <x:c r="P129" s="17" t="n">
        <x:v>59.64593</x:v>
      </x:c>
      <x:c r="Q129" s="17" t="n">
        <x:v>61.73399</x:v>
      </x:c>
      <x:c r="R129" s="17" t="n">
        <x:v>52.31048</x:v>
      </x:c>
      <x:c r="S129" s="17" t="n">
        <x:v>53.59963</x:v>
      </x:c>
      <x:c r="T129" s="17" t="n">
        <x:v>63.07762</x:v>
      </x:c>
      <x:c r="U129" s="17" t="n">
        <x:v>53.89014</x:v>
      </x:c>
      <x:c r="V129" s="17" t="n">
        <x:v>53.33635</x:v>
      </x:c>
      <x:c r="W129" s="17" t="n">
        <x:v>43.63141</x:v>
      </x:c>
      <x:c r="X129" s="17" t="n">
        <x:v>37.53064</x:v>
      </x:c>
      <x:c r="Y129" s="17" t="n">
        <x:v>32.08352</x:v>
      </x:c>
      <x:c r="Z129" s="17" t="n">
        <x:v>30.78529</x:v>
      </x:c>
      <x:c r="AA129" s="17" t="n">
        <x:v>33.11847</x:v>
      </x:c>
      <x:c r="AB129" s="4" t="n">
        <x:f>COUNT(D129:O129)</x:f>
        <x:v>12</x:v>
      </x:c>
      <x:c r="AC129" s="4" t="n">
        <x:f>COUNT(P129:AA129)</x:f>
        <x:v>12</x:v>
      </x:c>
      <x:c r="AD129" s="4" t="n">
        <x:f>COUNTIF(D129:AA129,"&gt;0")</x:f>
        <x:v>24</x:v>
      </x:c>
      <x:c r="AE129" s="19" t="n">
        <x:f>IF(AB129=0,"",AVERAGE(D129:O129))</x:f>
        <x:v>67.56846166666666</x:v>
      </x:c>
      <x:c r="AF129" s="19" t="n">
        <x:f>IF(AC129=0,"",AVERAGE(P129:AA129))</x:f>
        <x:v>47.895289166666664</x:v>
      </x:c>
      <x:c r="AG129" s="19" t="n">
        <x:f>IF(OR(AB129&lt;'산출기준'!$B$19,AC129&lt;'산출기준'!$B$19,AE129=0),"",AF129/AE129)</x:f>
        <x:v>0.7088408998113197</x:v>
      </x:c>
      <x:c r="AH129" s="21" t="n">
        <x:f>IF(SUM(P129:AA129)=0,"",MAX(P129:AA129)/SUM(P129:AA129))</x:f>
        <x:v>0.10974917209585697</x:v>
      </x:c>
      <x:c r="AI129" s="23" t="n">
        <x:f>IF(AG129="","",AD129/'산출기준'!$B$18*'산출기준'!$B$20+MIN(1,AG129)*'산출기준'!$B$21+(1-AH129)*'산출기준'!$B$22)</x:f>
        <x:v>89.07024355242245</x:v>
      </x:c>
      <x:c r="AJ129" s="4" t="str">
        <x:v>24개월 중 양수 지수 24개월; 전반/후반 자료 12/12개월. 최근12개월/이전12개월 관측월 평균비 0.71배, 최근 최댓달 비중 11.0%. 미래 1년 지속을 보장하지 않음.</x:v>
      </x:c>
      <x:c r="AK129" s="4" t="str">
        <x:v>https://developers.naver.com/docs/serviceapi/datalab/search/search.md</x:v>
      </x:c>
    </x:row>
    <x:row r="130" ht="25" customHeight="1">
      <x:c r="A130" s="4" t="str">
        <x:v>K0126</x:v>
      </x:c>
      <x:c r="B130" s="4" t="str">
        <x:v>마음·심리</x:v>
      </x:c>
      <x:c r="C130" s="4" t="str">
        <x:v>성인ADHD검사비용</x:v>
      </x:c>
      <x:c r="D130" s="17" t="n">
        <x:v>16.98286</x:v>
      </x:c>
      <x:c r="E130" s="17" t="n">
        <x:v>22.39024</x:v>
      </x:c>
      <x:c r="F130" s="17" t="n">
        <x:v>17.42278</x:v>
      </x:c>
      <x:c r="G130" s="17" t="n">
        <x:v>21.18962</x:v>
      </x:c>
      <x:c r="H130" s="17" t="n">
        <x:v>19.37494</x:v>
      </x:c>
      <x:c r="I130" s="17" t="n">
        <x:v>20.86884</x:v>
      </x:c>
      <x:c r="J130" s="17" t="n">
        <x:v>24.85565</x:v>
      </x:c>
      <x:c r="K130" s="17" t="n">
        <x:v>26.58784</x:v>
      </x:c>
      <x:c r="L130" s="17" t="n">
        <x:v>29.95142</x:v>
      </x:c>
      <x:c r="M130" s="17" t="n">
        <x:v>21.58372</x:v>
      </x:c>
      <x:c r="N130" s="17" t="n">
        <x:v>18.12849</x:v>
      </x:c>
      <x:c r="O130" s="17" t="n">
        <x:v>16.99202</x:v>
      </x:c>
      <x:c r="P130" s="17" t="n">
        <x:v>19.40243</x:v>
      </x:c>
      <x:c r="Q130" s="17" t="n">
        <x:v>18.11932</x:v>
      </x:c>
      <x:c r="R130" s="17" t="n">
        <x:v>16.02969</x:v>
      </x:c>
      <x:c r="S130" s="17" t="n">
        <x:v>19.45742</x:v>
      </x:c>
      <x:c r="T130" s="17" t="n">
        <x:v>17.17532</x:v>
      </x:c>
      <x:c r="U130" s="17" t="n">
        <x:v>16.68041</x:v>
      </x:c>
      <x:c r="V130" s="17" t="n">
        <x:v>24.58069</x:v>
      </x:c>
      <x:c r="W130" s="17" t="n">
        <x:v>23.93914</x:v>
      </x:c>
      <x:c r="X130" s="17" t="n">
        <x:v>20.98799</x:v>
      </x:c>
      <x:c r="Y130" s="17" t="n">
        <x:v>34.71725</x:v>
      </x:c>
      <x:c r="Z130" s="17" t="n">
        <x:v>33.74576</x:v>
      </x:c>
      <x:c r="AA130" s="17" t="n">
        <x:v>30.53798</x:v>
      </x:c>
      <x:c r="AB130" s="4" t="n">
        <x:f>COUNT(D130:O130)</x:f>
        <x:v>12</x:v>
      </x:c>
      <x:c r="AC130" s="4" t="n">
        <x:f>COUNT(P130:AA130)</x:f>
        <x:v>12</x:v>
      </x:c>
      <x:c r="AD130" s="4" t="n">
        <x:f>COUNTIF(D130:AA130,"&gt;0")</x:f>
        <x:v>24</x:v>
      </x:c>
      <x:c r="AE130" s="19" t="n">
        <x:f>IF(AB130=0,"",AVERAGE(D130:O130))</x:f>
        <x:v>21.360701666666667</x:v>
      </x:c>
      <x:c r="AF130" s="19" t="n">
        <x:f>IF(AC130=0,"",AVERAGE(P130:AA130))</x:f>
        <x:v>22.947783333333334</x:v>
      </x:c>
      <x:c r="AG130" s="19" t="n">
        <x:f>IF(OR(AB130&lt;'산출기준'!$B$19,AC130&lt;'산출기준'!$B$19,AE130=0),"",AF130/AE130)</x:f>
        <x:v>1.074299135460672</x:v>
      </x:c>
      <x:c r="AH130" s="21" t="n">
        <x:f>IF(SUM(P130:AA130)=0,"",MAX(P130:AA130)/SUM(P130:AA130))</x:f>
        <x:v>0.12607336075307202</x:v>
      </x:c>
      <x:c r="AI130" s="23" t="n">
        <x:f>IF(AG130="","",AD130/'산출기준'!$B$18*'산출기준'!$B$20+MIN(1,AG130)*'산출기준'!$B$21+(1-AH130)*'산출기준'!$B$22)</x:f>
        <x:v>97.47853278493857</x:v>
      </x:c>
      <x:c r="AJ130" s="4" t="str">
        <x:v>24개월 중 양수 지수 24개월; 전반/후반 자료 12/12개월. 최근12개월/이전12개월 관측월 평균비 1.07배, 최근 최댓달 비중 12.6%. 미래 1년 지속을 보장하지 않음.</x:v>
      </x:c>
      <x:c r="AK130" s="4" t="str">
        <x:v>https://developers.naver.com/docs/serviceapi/datalab/search/search.md</x:v>
      </x:c>
    </x:row>
    <x:row r="131" ht="25" customHeight="1">
      <x:c r="A131" s="4" t="str">
        <x:v>K0127</x:v>
      </x:c>
      <x:c r="B131" s="4" t="str">
        <x:v>마음·심리</x:v>
      </x:c>
      <x:c r="C131" s="4" t="str">
        <x:v>집중력높이는법</x:v>
      </x:c>
      <x:c r="D131" s="17" t="n">
        <x:v>64.97113</x:v>
      </x:c>
      <x:c r="E131" s="17" t="n">
        <x:v>75.41013</x:v>
      </x:c>
      <x:c r="F131" s="17" t="n">
        <x:v>60.63605</x:v>
      </x:c>
      <x:c r="G131" s="17" t="n">
        <x:v>55.80606</x:v>
      </x:c>
      <x:c r="H131" s="17" t="n">
        <x:v>53.87223</x:v>
      </x:c>
      <x:c r="I131" s="17" t="n">
        <x:v>58.54642</x:v>
      </x:c>
      <x:c r="J131" s="17" t="n">
        <x:v>65.04445</x:v>
      </x:c>
      <x:c r="K131" s="17" t="n">
        <x:v>73.1372</x:v>
      </x:c>
      <x:c r="L131" s="17" t="n">
        <x:v>48.66648</x:v>
      </x:c>
      <x:c r="M131" s="17" t="n">
        <x:v>60.58106</x:v>
      </x:c>
      <x:c r="N131" s="17" t="n">
        <x:v>46.8518</x:v>
      </x:c>
      <x:c r="O131" s="17" t="n">
        <x:v>44.65218</x:v>
      </x:c>
      <x:c r="P131" s="17" t="n">
        <x:v>50.67363</x:v>
      </x:c>
      <x:c r="Q131" s="17" t="n">
        <x:v>44.67968</x:v>
      </x:c>
      <x:c r="R131" s="17" t="n">
        <x:v>41.29777</x:v>
      </x:c>
      <x:c r="S131" s="17" t="n">
        <x:v>39.24479</x:v>
      </x:c>
      <x:c r="T131" s="17" t="n">
        <x:v>37.63174</x:v>
      </x:c>
      <x:c r="U131" s="17" t="n">
        <x:v>31.23453</x:v>
      </x:c>
      <x:c r="V131" s="17" t="n">
        <x:v>39.85885</x:v>
      </x:c>
      <x:c r="W131" s="17" t="n">
        <x:v>43.72651</x:v>
      </x:c>
      <x:c r="X131" s="17" t="n">
        <x:v>28.07258</x:v>
      </x:c>
      <x:c r="Y131" s="17" t="n">
        <x:v>38.28246</x:v>
      </x:c>
      <x:c r="Z131" s="17" t="n">
        <x:v>26.93611</x:v>
      </x:c>
      <x:c r="AA131" s="17" t="n">
        <x:v>27.61433</x:v>
      </x:c>
      <x:c r="AB131" s="4" t="n">
        <x:f>COUNT(D131:O131)</x:f>
        <x:v>12</x:v>
      </x:c>
      <x:c r="AC131" s="4" t="n">
        <x:f>COUNT(P131:AA131)</x:f>
        <x:v>12</x:v>
      </x:c>
      <x:c r="AD131" s="4" t="n">
        <x:f>COUNTIF(D131:AA131,"&gt;0")</x:f>
        <x:v>24</x:v>
      </x:c>
      <x:c r="AE131" s="19" t="n">
        <x:f>IF(AB131=0,"",AVERAGE(D131:O131))</x:f>
        <x:v>59.01459916666667</x:v>
      </x:c>
      <x:c r="AF131" s="19" t="n">
        <x:f>IF(AC131=0,"",AVERAGE(P131:AA131))</x:f>
        <x:v>37.43774833333334</x:v>
      </x:c>
      <x:c r="AG131" s="19" t="n">
        <x:f>IF(OR(AB131&lt;'산출기준'!$B$19,AC131&lt;'산출기준'!$B$19,AE131=0),"",AF131/AE131)</x:f>
        <x:v>0.6343811338547458</x:v>
      </x:c>
      <x:c r="AH131" s="21" t="n">
        <x:f>IF(SUM(P131:AA131)=0,"",MAX(P131:AA131)/SUM(P131:AA131))</x:f>
        <x:v>0.11279531189754155</x:v>
      </x:c>
      <x:c r="AI131" s="23" t="n">
        <x:f>IF(AG131="","",AD131/'산출기준'!$B$18*'산출기준'!$B$20+MIN(1,AG131)*'산출기준'!$B$21+(1-AH131)*'산출기준'!$B$22)</x:f>
        <x:v>86.77552777769154</x:v>
      </x:c>
      <x:c r="AJ131" s="4" t="str">
        <x:v>24개월 중 양수 지수 24개월; 전반/후반 자료 12/12개월. 최근12개월/이전12개월 관측월 평균비 0.63배, 최근 최댓달 비중 11.3%. 미래 1년 지속을 보장하지 않음.</x:v>
      </x:c>
      <x:c r="AK131" s="4" t="str">
        <x:v>https://developers.naver.com/docs/serviceapi/datalab/search/search.md</x:v>
      </x:c>
    </x:row>
    <x:row r="132" ht="25" customHeight="1">
      <x:c r="A132" s="4" t="str">
        <x:v>K0128</x:v>
      </x:c>
      <x:c r="B132" s="4" t="str">
        <x:v>마음·심리</x:v>
      </x:c>
      <x:c r="C132" s="4" t="str">
        <x:v>불면증증상</x:v>
      </x:c>
      <x:c r="D132" s="17" t="n">
        <x:v>69.37952</x:v>
      </x:c>
      <x:c r="E132" s="17" t="n">
        <x:v>67.15241</x:v>
      </x:c>
      <x:c r="F132" s="17" t="n">
        <x:v>61.46091</x:v>
      </x:c>
      <x:c r="G132" s="17" t="n">
        <x:v>69.80111</x:v>
      </x:c>
      <x:c r="H132" s="17" t="n">
        <x:v>100</x:v>
      </x:c>
      <x:c r="I132" s="17" t="n">
        <x:v>92.47548</x:v>
      </x:c>
      <x:c r="J132" s="17" t="n">
        <x:v>73.07304</x:v>
      </x:c>
      <x:c r="K132" s="17" t="n">
        <x:v>48.73063</x:v>
      </x:c>
      <x:c r="L132" s="17" t="n">
        <x:v>58.16148</x:v>
      </x:c>
      <x:c r="M132" s="17" t="n">
        <x:v>63.80716</x:v>
      </x:c>
      <x:c r="N132" s="17" t="n">
        <x:v>59.93951</x:v>
      </x:c>
      <x:c r="O132" s="17" t="n">
        <x:v>60.43442</x:v>
      </x:c>
      <x:c r="P132" s="17" t="n">
        <x:v>49.74796</x:v>
      </x:c>
      <x:c r="Q132" s="17" t="n">
        <x:v>49.08807</x:v>
      </x:c>
      <x:c r="R132" s="17" t="n">
        <x:v>35.10219</x:v>
      </x:c>
      <x:c r="S132" s="17" t="n">
        <x:v>36.80689</x:v>
      </x:c>
      <x:c r="T132" s="17" t="n">
        <x:v>46.33855</x:v>
      </x:c>
      <x:c r="U132" s="17" t="n">
        <x:v>39.96883</x:v>
      </x:c>
      <x:c r="V132" s="17" t="n">
        <x:v>33.58995</x:v>
      </x:c>
      <x:c r="W132" s="17" t="n">
        <x:v>22.83933</x:v>
      </x:c>
      <x:c r="X132" s="17" t="n">
        <x:v>25.69883</x:v>
      </x:c>
      <x:c r="Y132" s="17" t="n">
        <x:v>26.8353</x:v>
      </x:c>
      <x:c r="Z132" s="17" t="n">
        <x:v>26.00128</x:v>
      </x:c>
      <x:c r="AA132" s="17" t="n">
        <x:v>28.33837</x:v>
      </x:c>
      <x:c r="AB132" s="4" t="n">
        <x:f>COUNT(D132:O132)</x:f>
        <x:v>12</x:v>
      </x:c>
      <x:c r="AC132" s="4" t="n">
        <x:f>COUNT(P132:AA132)</x:f>
        <x:v>12</x:v>
      </x:c>
      <x:c r="AD132" s="4" t="n">
        <x:f>COUNTIF(D132:AA132,"&gt;0")</x:f>
        <x:v>24</x:v>
      </x:c>
      <x:c r="AE132" s="19" t="n">
        <x:f>IF(AB132=0,"",AVERAGE(D132:O132))</x:f>
        <x:v>68.70130583333334</x:v>
      </x:c>
      <x:c r="AF132" s="19" t="n">
        <x:f>IF(AC132=0,"",AVERAGE(P132:AA132))</x:f>
        <x:v>35.02962916666667</x:v>
      </x:c>
      <x:c r="AG132" s="19" t="n">
        <x:f>IF(OR(AB132&lt;'산출기준'!$B$19,AC132&lt;'산출기준'!$B$19,AE132=0),"",AF132/AE132)</x:f>
        <x:v>0.5098830181139086</x:v>
      </x:c>
      <x:c r="AH132" s="21" t="n">
        <x:f>IF(SUM(P132:AA132)=0,"",MAX(P132:AA132)/SUM(P132:AA132))</x:f>
        <x:v>0.11834733715303626</x:v>
      </x:c>
      <x:c r="AI132" s="23" t="n">
        <x:f>IF(AG132="","",AD132/'산출기준'!$B$18*'산출기준'!$B$20+MIN(1,AG132)*'산출기준'!$B$21+(1-AH132)*'산출기준'!$B$22)</x:f>
        <x:v>82.92954380035654</x:v>
      </x:c>
      <x:c r="AJ132" s="4" t="str">
        <x:v>24개월 중 양수 지수 24개월; 전반/후반 자료 12/12개월. 최근12개월/이전12개월 관측월 평균비 0.51배, 최근 최댓달 비중 11.8%. 미래 1년 지속을 보장하지 않음.</x:v>
      </x:c>
      <x:c r="AK132" s="4" t="str">
        <x:v>https://developers.naver.com/docs/serviceapi/datalab/search/search.md</x:v>
      </x:c>
    </x:row>
    <x:row r="133" ht="25" customHeight="1">
      <x:c r="A133" s="4" t="str">
        <x:v>K0129</x:v>
      </x:c>
      <x:c r="B133" s="4" t="str">
        <x:v>마음·심리</x:v>
      </x:c>
      <x:c r="C133" s="4" t="str">
        <x:v>성인ADHD자가진단</x:v>
      </x:c>
      <x:c r="D133" s="17" t="n">
        <x:v>72.05572</x:v>
      </x:c>
      <x:c r="E133" s="17" t="n">
        <x:v>84.02529</x:v>
      </x:c>
      <x:c r="F133" s="17" t="n">
        <x:v>56.82338</x:v>
      </x:c>
      <x:c r="G133" s="17" t="n">
        <x:v>63.05563</x:v>
      </x:c>
      <x:c r="H133" s="17" t="n">
        <x:v>63.29392</x:v>
      </x:c>
      <x:c r="I133" s="17" t="n">
        <x:v>60.31527</x:v>
      </x:c>
      <x:c r="J133" s="17" t="n">
        <x:v>63.39473</x:v>
      </x:c>
      <x:c r="K133" s="17" t="n">
        <x:v>61.06681</x:v>
      </x:c>
      <x:c r="L133" s="17" t="n">
        <x:v>62.16662</x:v>
      </x:c>
      <x:c r="M133" s="17" t="n">
        <x:v>53.06571</x:v>
      </x:c>
      <x:c r="N133" s="17" t="n">
        <x:v>43.44239</x:v>
      </x:c>
      <x:c r="O133" s="17" t="n">
        <x:v>46.69599</x:v>
      </x:c>
      <x:c r="P133" s="17" t="n">
        <x:v>43.18577</x:v>
      </x:c>
      <x:c r="Q133" s="17" t="n">
        <x:v>46.14609</x:v>
      </x:c>
      <x:c r="R133" s="17" t="n">
        <x:v>47.3742</x:v>
      </x:c>
      <x:c r="S133" s="17" t="n">
        <x:v>42.94748</x:v>
      </x:c>
      <x:c r="T133" s="17" t="n">
        <x:v>30.50132</x:v>
      </x:c>
      <x:c r="U133" s="17" t="n">
        <x:v>20.66721</x:v>
      </x:c>
      <x:c r="V133" s="17" t="n">
        <x:v>24.66318</x:v>
      </x:c>
      <x:c r="W133" s="17" t="n">
        <x:v>25.90046</x:v>
      </x:c>
      <x:c r="X133" s="17" t="n">
        <x:v>28.25588</x:v>
      </x:c>
      <x:c r="Y133" s="17" t="n">
        <x:v>37.3018</x:v>
      </x:c>
      <x:c r="Z133" s="17" t="n">
        <x:v>30.29053</x:v>
      </x:c>
      <x:c r="AA133" s="17" t="n">
        <x:v>27.88012</x:v>
      </x:c>
      <x:c r="AB133" s="4" t="n">
        <x:f>COUNT(D133:O133)</x:f>
        <x:v>12</x:v>
      </x:c>
      <x:c r="AC133" s="4" t="n">
        <x:f>COUNT(P133:AA133)</x:f>
        <x:v>12</x:v>
      </x:c>
      <x:c r="AD133" s="4" t="n">
        <x:f>COUNTIF(D133:AA133,"&gt;0")</x:f>
        <x:v>24</x:v>
      </x:c>
      <x:c r="AE133" s="19" t="n">
        <x:f>IF(AB133=0,"",AVERAGE(D133:O133))</x:f>
        <x:v>60.783455000000004</x:v>
      </x:c>
      <x:c r="AF133" s="19" t="n">
        <x:f>IF(AC133=0,"",AVERAGE(P133:AA133))</x:f>
        <x:v>33.759503333333335</x:v>
      </x:c>
      <x:c r="AG133" s="19" t="n">
        <x:f>IF(OR(AB133&lt;'산출기준'!$B$19,AC133&lt;'산출기준'!$B$19,AE133=0),"",AF133/AE133)</x:f>
        <x:v>0.555406127100431</x:v>
      </x:c>
      <x:c r="AH133" s="21" t="n">
        <x:f>IF(SUM(P133:AA133)=0,"",MAX(P133:AA133)/SUM(P133:AA133))</x:f>
        <x:v>0.11694040522515586</x:v>
      </x:c>
      <x:c r="AI133" s="23" t="n">
        <x:f>IF(AG133="","",AD133/'산출기준'!$B$18*'산출기준'!$B$20+MIN(1,AG133)*'산출기준'!$B$21+(1-AH133)*'산출기준'!$B$22)</x:f>
        <x:v>84.32337570850981</x:v>
      </x:c>
      <x:c r="AJ133" s="4" t="str">
        <x:v>24개월 중 양수 지수 24개월; 전반/후반 자료 12/12개월. 최근12개월/이전12개월 관측월 평균비 0.56배, 최근 최댓달 비중 11.7%. 미래 1년 지속을 보장하지 않음.</x:v>
      </x:c>
      <x:c r="AK133" s="4" t="str">
        <x:v>https://developers.naver.com/docs/serviceapi/datalab/search/search.md</x:v>
      </x:c>
    </x:row>
    <x:row r="134" ht="25" customHeight="1">
      <x:c r="A134" s="4" t="str">
        <x:v>K0130</x:v>
      </x:c>
      <x:c r="B134" s="4" t="str">
        <x:v>마음·심리</x:v>
      </x:c>
      <x:c r="C134" s="4" t="str">
        <x:v>공황장애치료</x:v>
      </x:c>
      <x:c r="D134" s="17" t="n">
        <x:v>51.90175</x:v>
      </x:c>
      <x:c r="E134" s="17" t="n">
        <x:v>52.08505</x:v>
      </x:c>
      <x:c r="F134" s="17" t="n">
        <x:v>34.02987</x:v>
      </x:c>
      <x:c r="G134" s="17" t="n">
        <x:v>33.11337</x:v>
      </x:c>
      <x:c r="H134" s="17" t="n">
        <x:v>16.99202</x:v>
      </x:c>
      <x:c r="I134" s="17" t="n">
        <x:v>24.25075</x:v>
      </x:c>
      <x:c r="J134" s="17" t="n">
        <x:v>33.54412</x:v>
      </x:c>
      <x:c r="K134" s="17" t="n">
        <x:v>50.22454</x:v>
      </x:c>
      <x:c r="L134" s="17" t="n">
        <x:v>45.04628</x:v>
      </x:c>
      <x:c r="M134" s="17" t="n">
        <x:v>17.76189</x:v>
      </x:c>
      <x:c r="N134" s="17" t="n">
        <x:v>28.40252</x:v>
      </x:c>
      <x:c r="O134" s="17" t="n">
        <x:v>27.75181</x:v>
      </x:c>
      <x:c r="P134" s="17" t="n">
        <x:v>25.8913</x:v>
      </x:c>
      <x:c r="Q134" s="17" t="n">
        <x:v>20.48391</x:v>
      </x:c>
      <x:c r="R134" s="17" t="n">
        <x:v>21.21712</x:v>
      </x:c>
      <x:c r="S134" s="17" t="n">
        <x:v>21.77618</x:v>
      </x:c>
      <x:c r="T134" s="17" t="n">
        <x:v>20.96966</x:v>
      </x:c>
      <x:c r="U134" s="17" t="n">
        <x:v>17.102</x:v>
      </x:c>
      <x:c r="V134" s="17" t="n">
        <x:v>20.83218</x:v>
      </x:c>
      <x:c r="W134" s="17" t="n">
        <x:v>22.48189</x:v>
      </x:c>
      <x:c r="X134" s="17" t="n">
        <x:v>23.36174</x:v>
      </x:c>
      <x:c r="Y134" s="17" t="n">
        <x:v>30.71212</x:v>
      </x:c>
      <x:c r="Z134" s="17" t="n">
        <x:v>25.21308</x:v>
      </x:c>
      <x:c r="AA134" s="17" t="n">
        <x:v>25.42388</x:v>
      </x:c>
      <x:c r="AB134" s="4" t="n">
        <x:f>COUNT(D134:O134)</x:f>
        <x:v>12</x:v>
      </x:c>
      <x:c r="AC134" s="4" t="n">
        <x:f>COUNT(P134:AA134)</x:f>
        <x:v>12</x:v>
      </x:c>
      <x:c r="AD134" s="4" t="n">
        <x:f>COUNTIF(D134:AA134,"&gt;0")</x:f>
        <x:v>24</x:v>
      </x:c>
      <x:c r="AE134" s="19" t="n">
        <x:f>IF(AB134=0,"",AVERAGE(D134:O134))</x:f>
        <x:v>34.5919975</x:v>
      </x:c>
      <x:c r="AF134" s="19" t="n">
        <x:f>IF(AC134=0,"",AVERAGE(P134:AA134))</x:f>
        <x:v>22.955421666666666</x:v>
      </x:c>
      <x:c r="AG134" s="19" t="n">
        <x:f>IF(OR(AB134&lt;'산출기준'!$B$19,AC134&lt;'산출기준'!$B$19,AE134=0),"",AF134/AE134)</x:f>
        <x:v>0.6636049758811028</x:v>
      </x:c>
      <x:c r="AH134" s="21" t="n">
        <x:f>IF(SUM(P134:AA134)=0,"",MAX(P134:AA134)/SUM(P134:AA134))</x:f>
        <x:v>0.11149188938880307</x:v>
      </x:c>
      <x:c r="AI134" s="23" t="n">
        <x:f>IF(AG134="","",AD134/'산출기준'!$B$18*'산출기준'!$B$20+MIN(1,AG134)*'산출기준'!$B$21+(1-AH134)*'산출기준'!$B$22)</x:f>
        <x:v>87.67831148865702</x:v>
      </x:c>
      <x:c r="AJ134" s="4" t="str">
        <x:v>24개월 중 양수 지수 24개월; 전반/후반 자료 12/12개월. 최근12개월/이전12개월 관측월 평균비 0.66배, 최근 최댓달 비중 11.1%. 미래 1년 지속을 보장하지 않음.</x:v>
      </x:c>
      <x:c r="AK134" s="4" t="str">
        <x:v>https://developers.naver.com/docs/serviceapi/datalab/search/search.md</x:v>
      </x:c>
    </x:row>
    <x:row r="135" ht="25" customHeight="1">
      <x:c r="A135" s="4" t="str">
        <x:v>K0131</x:v>
      </x:c>
      <x:c r="B135" s="4" t="str">
        <x:v>마음·심리</x:v>
      </x:c>
      <x:c r="C135" s="4" t="str">
        <x:v>경계성성격장애</x:v>
      </x:c>
      <x:c r="D135" s="17" t="n">
        <x:v>24.77205</x:v>
      </x:c>
      <x:c r="E135" s="17" t="n">
        <x:v>25.16373</x:v>
      </x:c>
      <x:c r="F135" s="17" t="n">
        <x:v>25.45909</x:v>
      </x:c>
      <x:c r="G135" s="17" t="n">
        <x:v>24.61153</x:v>
      </x:c>
      <x:c r="H135" s="17" t="n">
        <x:v>21.18916</x:v>
      </x:c>
      <x:c r="I135" s="17" t="n">
        <x:v>100</x:v>
      </x:c>
      <x:c r="J135" s="17" t="n">
        <x:v>30.25555</x:v>
      </x:c>
      <x:c r="K135" s="17" t="n">
        <x:v>27.98895</x:v>
      </x:c>
      <x:c r="L135" s="17" t="n">
        <x:v>34.4998</x:v>
      </x:c>
      <x:c r="M135" s="17" t="n">
        <x:v>30.63439</x:v>
      </x:c>
      <x:c r="N135" s="17" t="n">
        <x:v>29.00988</x:v>
      </x:c>
      <x:c r="O135" s="17" t="n">
        <x:v>24.00154</x:v>
      </x:c>
      <x:c r="P135" s="17" t="n">
        <x:v>21.09284</x:v>
      </x:c>
      <x:c r="Q135" s="17" t="n">
        <x:v>20.70116</x:v>
      </x:c>
      <x:c r="R135" s="17" t="n">
        <x:v>19.64813</x:v>
      </x:c>
      <x:c r="S135" s="17" t="n">
        <x:v>19.29497</x:v>
      </x:c>
      <x:c r="T135" s="17" t="n">
        <x:v>22.49903</x:v>
      </x:c>
      <x:c r="U135" s="17" t="n">
        <x:v>16.57891</x:v>
      </x:c>
      <x:c r="V135" s="17" t="n">
        <x:v>27.70643</x:v>
      </x:c>
      <x:c r="W135" s="17" t="n">
        <x:v>21.96609</x:v>
      </x:c>
      <x:c r="X135" s="17" t="n">
        <x:v>20.99653</x:v>
      </x:c>
      <x:c r="Y135" s="17" t="n">
        <x:v>24.20059</x:v>
      </x:c>
      <x:c r="Z135" s="17" t="n">
        <x:v>23.26313</x:v>
      </x:c>
      <x:c r="AA135" s="17" t="n">
        <x:v>17.91447</x:v>
      </x:c>
      <x:c r="AB135" s="4" t="n">
        <x:f>COUNT(D135:O135)</x:f>
        <x:v>12</x:v>
      </x:c>
      <x:c r="AC135" s="4" t="n">
        <x:f>COUNT(P135:AA135)</x:f>
        <x:v>12</x:v>
      </x:c>
      <x:c r="AD135" s="4" t="n">
        <x:f>COUNTIF(D135:AA135,"&gt;0")</x:f>
        <x:v>24</x:v>
      </x:c>
      <x:c r="AE135" s="19" t="n">
        <x:f>IF(AB135=0,"",AVERAGE(D135:O135))</x:f>
        <x:v>33.13213916666667</x:v>
      </x:c>
      <x:c r="AF135" s="19" t="n">
        <x:f>IF(AC135=0,"",AVERAGE(P135:AA135))</x:f>
        <x:v>21.32185666666667</x:v>
      </x:c>
      <x:c r="AG135" s="19" t="n">
        <x:f>IF(OR(AB135&lt;'산출기준'!$B$19,AC135&lt;'산출기준'!$B$19,AE135=0),"",AF135/AE135)</x:f>
        <x:v>0.6435399947890477</x:v>
      </x:c>
      <x:c r="AH135" s="21" t="n">
        <x:f>IF(SUM(P135:AA135)=0,"",MAX(P135:AA135)/SUM(P135:AA135))</x:f>
        <x:v>0.10828649693890009</x:v>
      </x:c>
      <x:c r="AI135" s="23" t="n">
        <x:f>IF(AG135="","",AD135/'산출기준'!$B$18*'산출기준'!$B$20+MIN(1,AG135)*'산출기준'!$B$21+(1-AH135)*'산출기준'!$B$22)</x:f>
        <x:v>87.14046990489344</x:v>
      </x:c>
      <x:c r="AJ135" s="4" t="str">
        <x:v>24개월 중 양수 지수 24개월; 전반/후반 자료 12/12개월. 최근12개월/이전12개월 관측월 평균비 0.64배, 최근 최댓달 비중 10.8%. 미래 1년 지속을 보장하지 않음.</x:v>
      </x:c>
      <x:c r="AK135" s="4" t="str">
        <x:v>https://developers.naver.com/docs/serviceapi/datalab/search/search.md</x:v>
      </x:c>
    </x:row>
    <x:row r="136" ht="25" customHeight="1">
      <x:c r="A136" s="4" t="str">
        <x:v>K0132</x:v>
      </x:c>
      <x:c r="B136" s="4" t="str">
        <x:v>마음·심리</x:v>
      </x:c>
      <x:c r="C136" s="4" t="str">
        <x:v>공황장애극복방법</x:v>
      </x:c>
      <x:c r="D136" s="17" t="n">
        <x:v>42.37832</x:v>
      </x:c>
      <x:c r="E136" s="17" t="n">
        <x:v>31.4049</x:v>
      </x:c>
      <x:c r="F136" s="17" t="n">
        <x:v>31.79016</x:v>
      </x:c>
      <x:c r="G136" s="17" t="n">
        <x:v>27.80916</x:v>
      </x:c>
      <x:c r="H136" s="17" t="n">
        <x:v>28.34852</x:v>
      </x:c>
      <x:c r="I136" s="17" t="n">
        <x:v>21.86336</x:v>
      </x:c>
      <x:c r="J136" s="17" t="n">
        <x:v>22.31925</x:v>
      </x:c>
      <x:c r="K136" s="17" t="n">
        <x:v>23.08334</x:v>
      </x:c>
      <x:c r="L136" s="17" t="n">
        <x:v>27.10928</x:v>
      </x:c>
      <x:c r="M136" s="17" t="n">
        <x:v>28.1559</x:v>
      </x:c>
      <x:c r="N136" s="17" t="n">
        <x:v>22.57608</x:v>
      </x:c>
      <x:c r="O136" s="17" t="n">
        <x:v>20.50853</x:v>
      </x:c>
      <x:c r="P136" s="17" t="n">
        <x:v>18.39604</x:v>
      </x:c>
      <x:c r="Q136" s="17" t="n">
        <x:v>16.61743</x:v>
      </x:c>
      <x:c r="R136" s="17" t="n">
        <x:v>15.71208</x:v>
      </x:c>
      <x:c r="S136" s="17" t="n">
        <x:v>15.41672</x:v>
      </x:c>
      <x:c r="T136" s="17" t="n">
        <x:v>15.69924</x:v>
      </x:c>
      <x:c r="U136" s="17" t="n">
        <x:v>14.25452</x:v>
      </x:c>
      <x:c r="V136" s="17" t="n">
        <x:v>16.21933</x:v>
      </x:c>
      <x:c r="W136" s="17" t="n">
        <x:v>15.30114</x:v>
      </x:c>
      <x:c r="X136" s="17" t="n">
        <x:v>16.53396</x:v>
      </x:c>
      <x:c r="Y136" s="17" t="n">
        <x:v>13.76653</x:v>
      </x:c>
      <x:c r="Z136" s="17" t="n">
        <x:v>15.01862</x:v>
      </x:c>
      <x:c r="AA136" s="17" t="n">
        <x:v>16.29639</x:v>
      </x:c>
      <x:c r="AB136" s="4" t="n">
        <x:f>COUNT(D136:O136)</x:f>
        <x:v>12</x:v>
      </x:c>
      <x:c r="AC136" s="4" t="n">
        <x:f>COUNT(P136:AA136)</x:f>
        <x:v>12</x:v>
      </x:c>
      <x:c r="AD136" s="4" t="n">
        <x:f>COUNTIF(D136:AA136,"&gt;0")</x:f>
        <x:v>24</x:v>
      </x:c>
      <x:c r="AE136" s="19" t="n">
        <x:f>IF(AB136=0,"",AVERAGE(D136:O136))</x:f>
        <x:v>27.278899999999997</x:v>
      </x:c>
      <x:c r="AF136" s="19" t="n">
        <x:f>IF(AC136=0,"",AVERAGE(P136:AA136))</x:f>
        <x:v>15.769333333333334</x:v>
      </x:c>
      <x:c r="AG136" s="19" t="n">
        <x:f>IF(OR(AB136&lt;'산출기준'!$B$19,AC136&lt;'산출기준'!$B$19,AE136=0),"",AF136/AE136)</x:f>
        <x:v>0.5780780505567796</x:v>
      </x:c>
      <x:c r="AH136" s="21" t="n">
        <x:f>IF(SUM(P136:AA136)=0,"",MAX(P136:AA136)/SUM(P136:AA136))</x:f>
        <x:v>0.09721421324088948</x:v>
      </x:c>
      <x:c r="AI136" s="23" t="n">
        <x:f>IF(AG136="","",AD136/'산출기준'!$B$18*'산출기준'!$B$20+MIN(1,AG136)*'산출기준'!$B$21+(1-AH136)*'산출기준'!$B$22)</x:f>
        <x:v>85.3980572518856</x:v>
      </x:c>
      <x:c r="AJ136" s="4" t="str">
        <x:v>24개월 중 양수 지수 24개월; 전반/후반 자료 12/12개월. 최근12개월/이전12개월 관측월 평균비 0.58배, 최근 최댓달 비중 9.7%. 미래 1년 지속을 보장하지 않음.</x:v>
      </x:c>
      <x:c r="AK136" s="4" t="str">
        <x:v>https://developers.naver.com/docs/serviceapi/datalab/search/search.md</x:v>
      </x:c>
    </x:row>
    <x:row r="137" ht="25" customHeight="1">
      <x:c r="A137" s="4" t="str">
        <x:v>K0133</x:v>
      </x:c>
      <x:c r="B137" s="4" t="str">
        <x:v>마음·심리</x:v>
      </x:c>
      <x:c r="C137" s="4" t="str">
        <x:v>불면증치료법</x:v>
      </x:c>
      <x:c r="D137" s="17" t="n">
        <x:v>12.57223</x:v>
      </x:c>
      <x:c r="E137" s="17" t="n">
        <x:v>14.69115</x:v>
      </x:c>
      <x:c r="F137" s="17" t="n">
        <x:v>11.89803</x:v>
      </x:c>
      <x:c r="G137" s="17" t="n">
        <x:v>11.37151</x:v>
      </x:c>
      <x:c r="H137" s="17" t="n">
        <x:v>15.14061</x:v>
      </x:c>
      <x:c r="I137" s="17" t="n">
        <x:v>15.76345</x:v>
      </x:c>
      <x:c r="J137" s="17" t="n">
        <x:v>14.0041</x:v>
      </x:c>
      <x:c r="K137" s="17" t="n">
        <x:v>11.13394</x:v>
      </x:c>
      <x:c r="L137" s="17" t="n">
        <x:v>11.46141</x:v>
      </x:c>
      <x:c r="M137" s="17" t="n">
        <x:v>10.58815</x:v>
      </x:c>
      <x:c r="N137" s="17" t="n">
        <x:v>9.73417</x:v>
      </x:c>
      <x:c r="O137" s="17" t="n">
        <x:v>12.76486</x:v>
      </x:c>
      <x:c r="P137" s="17" t="n">
        <x:v>11.6733</x:v>
      </x:c>
      <x:c r="Q137" s="17" t="n">
        <x:v>12.54013</x:v>
      </x:c>
      <x:c r="R137" s="17" t="n">
        <x:v>10.62026</x:v>
      </x:c>
      <x:c r="S137" s="17" t="n">
        <x:v>10.601</x:v>
      </x:c>
      <x:c r="T137" s="17" t="n">
        <x:v>13.59316</x:v>
      </x:c>
      <x:c r="U137" s="17" t="n">
        <x:v>13.22075</x:v>
      </x:c>
      <x:c r="V137" s="17" t="n">
        <x:v>13.98484</x:v>
      </x:c>
      <x:c r="W137" s="17" t="n">
        <x:v>12.71349</x:v>
      </x:c>
      <x:c r="X137" s="17" t="n">
        <x:v>13.3299</x:v>
      </x:c>
      <x:c r="Y137" s="17" t="n">
        <x:v>12.02003</x:v>
      </x:c>
      <x:c r="Z137" s="17" t="n">
        <x:v>13.74727</x:v>
      </x:c>
      <x:c r="AA137" s="17" t="n">
        <x:v>15.94965</x:v>
      </x:c>
      <x:c r="AB137" s="4" t="n">
        <x:f>COUNT(D137:O137)</x:f>
        <x:v>12</x:v>
      </x:c>
      <x:c r="AC137" s="4" t="n">
        <x:f>COUNT(P137:AA137)</x:f>
        <x:v>12</x:v>
      </x:c>
      <x:c r="AD137" s="4" t="n">
        <x:f>COUNTIF(D137:AA137,"&gt;0")</x:f>
        <x:v>24</x:v>
      </x:c>
      <x:c r="AE137" s="19" t="n">
        <x:f>IF(AB137=0,"",AVERAGE(D137:O137))</x:f>
        <x:v>12.593634166666668</x:v>
      </x:c>
      <x:c r="AF137" s="19" t="n">
        <x:f>IF(AC137=0,"",AVERAGE(P137:AA137))</x:f>
        <x:v>12.832814999999998</x:v>
      </x:c>
      <x:c r="AG137" s="19" t="n">
        <x:f>IF(OR(AB137&lt;'산출기준'!$B$19,AC137&lt;'산출기준'!$B$19,AE137=0),"",AF137/AE137)</x:f>
        <x:v>1.0189922011524206</x:v>
      </x:c>
      <x:c r="AH137" s="21" t="n">
        <x:f>IF(SUM(P137:AA137)=0,"",MAX(P137:AA137)/SUM(P137:AA137))</x:f>
        <x:v>0.10357333913097011</x:v>
      </x:c>
      <x:c r="AI137" s="23" t="n">
        <x:f>IF(AG137="","",AD137/'산출기준'!$B$18*'산출기준'!$B$20+MIN(1,AG137)*'산출기준'!$B$21+(1-AH137)*'산출기준'!$B$22)</x:f>
        <x:v>97.92853321738059</x:v>
      </x:c>
      <x:c r="AJ137" s="4" t="str">
        <x:v>24개월 중 양수 지수 24개월; 전반/후반 자료 12/12개월. 최근12개월/이전12개월 관측월 평균비 1.02배, 최근 최댓달 비중 10.4%. 미래 1년 지속을 보장하지 않음.</x:v>
      </x:c>
      <x:c r="AK137" s="4" t="str">
        <x:v>https://developers.naver.com/docs/serviceapi/datalab/search/search.md</x:v>
      </x:c>
    </x:row>
    <x:row r="138" ht="25" customHeight="1">
      <x:c r="A138" s="4" t="str">
        <x:v>K0134</x:v>
      </x:c>
      <x:c r="B138" s="4" t="str">
        <x:v>마음·심리</x:v>
      </x:c>
      <x:c r="C138" s="4" t="str">
        <x:v>무료심리상담</x:v>
      </x:c>
      <x:c r="D138" s="17" t="n">
        <x:v>25.28573</x:v>
      </x:c>
      <x:c r="E138" s="17" t="n">
        <x:v>24.82342</x:v>
      </x:c>
      <x:c r="F138" s="17" t="n">
        <x:v>22.71092</x:v>
      </x:c>
      <x:c r="G138" s="17" t="n">
        <x:v>23.18607</x:v>
      </x:c>
      <x:c r="H138" s="17" t="n">
        <x:v>23.58417</x:v>
      </x:c>
      <x:c r="I138" s="17" t="n">
        <x:v>23.78964</x:v>
      </x:c>
      <x:c r="J138" s="17" t="n">
        <x:v>29.04199</x:v>
      </x:c>
      <x:c r="K138" s="17" t="n">
        <x:v>22.21009</x:v>
      </x:c>
      <x:c r="L138" s="17" t="n">
        <x:v>21.09284</x:v>
      </x:c>
      <x:c r="M138" s="17" t="n">
        <x:v>20.91948</x:v>
      </x:c>
      <x:c r="N138" s="17" t="n">
        <x:v>22.49903</x:v>
      </x:c>
      <x:c r="O138" s="17" t="n">
        <x:v>23.48786</x:v>
      </x:c>
      <x:c r="P138" s="17" t="n">
        <x:v>20.68832</x:v>
      </x:c>
      <x:c r="Q138" s="17" t="n">
        <x:v>17.73468</x:v>
      </x:c>
      <x:c r="R138" s="17" t="n">
        <x:v>16.43123</x:v>
      </x:c>
      <x:c r="S138" s="17" t="n">
        <x:v>16.03313</x:v>
      </x:c>
      <x:c r="T138" s="17" t="n">
        <x:v>15.6864</x:v>
      </x:c>
      <x:c r="U138" s="17" t="n">
        <x:v>14.01053</x:v>
      </x:c>
      <x:c r="V138" s="17" t="n">
        <x:v>16.06523</x:v>
      </x:c>
      <x:c r="W138" s="17" t="n">
        <x:v>16.8229</x:v>
      </x:c>
      <x:c r="X138" s="17" t="n">
        <x:v>15.90471</x:v>
      </x:c>
      <x:c r="Y138" s="17" t="n">
        <x:v>16.06523</x:v>
      </x:c>
      <x:c r="Z138" s="17" t="n">
        <x:v>17.07974</x:v>
      </x:c>
      <x:c r="AA138" s="17" t="n">
        <x:v>15.73134</x:v>
      </x:c>
      <x:c r="AB138" s="4" t="n">
        <x:f>COUNT(D138:O138)</x:f>
        <x:v>12</x:v>
      </x:c>
      <x:c r="AC138" s="4" t="n">
        <x:f>COUNT(P138:AA138)</x:f>
        <x:v>12</x:v>
      </x:c>
      <x:c r="AD138" s="4" t="n">
        <x:f>COUNTIF(D138:AA138,"&gt;0")</x:f>
        <x:v>24</x:v>
      </x:c>
      <x:c r="AE138" s="19" t="n">
        <x:f>IF(AB138=0,"",AVERAGE(D138:O138))</x:f>
        <x:v>23.552603333333334</x:v>
      </x:c>
      <x:c r="AF138" s="19" t="n">
        <x:f>IF(AC138=0,"",AVERAGE(P138:AA138))</x:f>
        <x:v>16.52112</x:v>
      </x:c>
      <x:c r="AG138" s="19" t="n">
        <x:f>IF(OR(AB138&lt;'산출기준'!$B$19,AC138&lt;'산출기준'!$B$19,AE138=0),"",AF138/AE138)</x:f>
        <x:v>0.7014562155266346</x:v>
      </x:c>
      <x:c r="AH138" s="21" t="n">
        <x:f>IF(SUM(P138:AA138)=0,"",MAX(P138:AA138)/SUM(P138:AA138))</x:f>
        <x:v>0.10435289294349696</x:v>
      </x:c>
      <x:c r="AI138" s="23" t="n">
        <x:f>IF(AG138="","",AD138/'산출기준'!$B$18*'산출기준'!$B$20+MIN(1,AG138)*'산출기준'!$B$21+(1-AH138)*'산출기준'!$B$22)</x:f>
        <x:v>88.9566286069291</x:v>
      </x:c>
      <x:c r="AJ138" s="4" t="str">
        <x:v>24개월 중 양수 지수 24개월; 전반/후반 자료 12/12개월. 최근12개월/이전12개월 관측월 평균비 0.70배, 최근 최댓달 비중 10.4%. 미래 1년 지속을 보장하지 않음.</x:v>
      </x:c>
      <x:c r="AK138" s="4" t="str">
        <x:v>https://developers.naver.com/docs/serviceapi/datalab/search/search.md</x:v>
      </x:c>
    </x:row>
    <x:row r="139" ht="25" customHeight="1">
      <x:c r="A139" s="4" t="str">
        <x:v>K0135</x:v>
      </x:c>
      <x:c r="B139" s="4" t="str">
        <x:v>마음·심리</x:v>
      </x:c>
      <x:c r="C139" s="4" t="str">
        <x:v>우울증검사</x:v>
      </x:c>
      <x:c r="D139" s="17" t="n">
        <x:v>27.62296</x:v>
      </x:c>
      <x:c r="E139" s="17" t="n">
        <x:v>27.97611</x:v>
      </x:c>
      <x:c r="F139" s="17" t="n">
        <x:v>25.81867</x:v>
      </x:c>
      <x:c r="G139" s="17" t="n">
        <x:v>22.97418</x:v>
      </x:c>
      <x:c r="H139" s="17" t="n">
        <x:v>24.34185</x:v>
      </x:c>
      <x:c r="I139" s="17" t="n">
        <x:v>23.82817</x:v>
      </x:c>
      <x:c r="J139" s="17" t="n">
        <x:v>26.76255</x:v>
      </x:c>
      <x:c r="K139" s="17" t="n">
        <x:v>24.76563</x:v>
      </x:c>
      <x:c r="L139" s="17" t="n">
        <x:v>22.69166</x:v>
      </x:c>
      <x:c r="M139" s="17" t="n">
        <x:v>19.9756</x:v>
      </x:c>
      <x:c r="N139" s="17" t="n">
        <x:v>17.70258</x:v>
      </x:c>
      <x:c r="O139" s="17" t="n">
        <x:v>19.03171</x:v>
      </x:c>
      <x:c r="P139" s="17" t="n">
        <x:v>20.33517</x:v>
      </x:c>
      <x:c r="Q139" s="17" t="n">
        <x:v>15.85976</x:v>
      </x:c>
      <x:c r="R139" s="17" t="n">
        <x:v>16.44407</x:v>
      </x:c>
      <x:c r="S139" s="17" t="n">
        <x:v>14.17747</x:v>
      </x:c>
      <x:c r="T139" s="17" t="n">
        <x:v>11.8595</x:v>
      </x:c>
      <x:c r="U139" s="17" t="n">
        <x:v>10.78078</x:v>
      </x:c>
      <x:c r="V139" s="17" t="n">
        <x:v>14.19673</x:v>
      </x:c>
      <x:c r="W139" s="17" t="n">
        <x:v>13.13728</x:v>
      </x:c>
      <x:c r="X139" s="17" t="n">
        <x:v>14.11326</x:v>
      </x:c>
      <x:c r="Y139" s="17" t="n">
        <x:v>14.5242</x:v>
      </x:c>
      <x:c r="Z139" s="17" t="n">
        <x:v>12.54655</x:v>
      </x:c>
      <x:c r="AA139" s="17" t="n">
        <x:v>13.8179</x:v>
      </x:c>
      <x:c r="AB139" s="4" t="n">
        <x:f>COUNT(D139:O139)</x:f>
        <x:v>12</x:v>
      </x:c>
      <x:c r="AC139" s="4" t="n">
        <x:f>COUNT(P139:AA139)</x:f>
        <x:v>12</x:v>
      </x:c>
      <x:c r="AD139" s="4" t="n">
        <x:f>COUNTIF(D139:AA139,"&gt;0")</x:f>
        <x:v>24</x:v>
      </x:c>
      <x:c r="AE139" s="19" t="n">
        <x:f>IF(AB139=0,"",AVERAGE(D139:O139))</x:f>
        <x:v>23.624305833333334</x:v>
      </x:c>
      <x:c r="AF139" s="19" t="n">
        <x:f>IF(AC139=0,"",AVERAGE(P139:AA139))</x:f>
        <x:v>14.316055833333335</x:v>
      </x:c>
      <x:c r="AG139" s="19" t="n">
        <x:f>IF(OR(AB139&lt;'산출기준'!$B$19,AC139&lt;'산출기준'!$B$19,AE139=0),"",AF139/AE139)</x:f>
        <x:v>0.6059884228697091</x:v>
      </x:c>
      <x:c r="AH139" s="21" t="n">
        <x:f>IF(SUM(P139:AA139)=0,"",MAX(P139:AA139)/SUM(P139:AA139))</x:f>
        <x:v>0.11837041708473359</x:v>
      </x:c>
      <x:c r="AI139" s="23" t="n">
        <x:f>IF(AG139="","",AD139/'산출기준'!$B$18*'산출기준'!$B$20+MIN(1,AG139)*'산출기준'!$B$21+(1-AH139)*'산출기준'!$B$22)</x:f>
        <x:v>85.8122443443966</x:v>
      </x:c>
      <x:c r="AJ139" s="4" t="str">
        <x:v>24개월 중 양수 지수 24개월; 전반/후반 자료 12/12개월. 최근12개월/이전12개월 관측월 평균비 0.61배, 최근 최댓달 비중 11.8%. 미래 1년 지속을 보장하지 않음.</x:v>
      </x:c>
      <x:c r="AK139" s="4" t="str">
        <x:v>https://developers.naver.com/docs/serviceapi/datalab/search/search.md</x:v>
      </x:c>
    </x:row>
    <x:row r="140" ht="25" customHeight="1">
      <x:c r="A140" s="4" t="str">
        <x:v>K0136</x:v>
      </x:c>
      <x:c r="B140" s="4" t="str">
        <x:v>마음·심리</x:v>
      </x:c>
      <x:c r="C140" s="4" t="str">
        <x:v>우울증치료</x:v>
      </x:c>
      <x:c r="D140" s="17" t="n">
        <x:v>47.49466</x:v>
      </x:c>
      <x:c r="E140" s="17" t="n">
        <x:v>52.85714</x:v>
      </x:c>
      <x:c r="F140" s="17" t="n">
        <x:v>58.66737</x:v>
      </x:c>
      <x:c r="G140" s="17" t="n">
        <x:v>53.37953</x:v>
      </x:c>
      <x:c r="H140" s="17" t="n">
        <x:v>55.28784</x:v>
      </x:c>
      <x:c r="I140" s="17" t="n">
        <x:v>54.63752</x:v>
      </x:c>
      <x:c r="J140" s="17" t="n">
        <x:v>63.62473</x:v>
      </x:c>
      <x:c r="K140" s="17" t="n">
        <x:v>50.45842</x:v>
      </x:c>
      <x:c r="L140" s="17" t="n">
        <x:v>46.72707</x:v>
      </x:c>
      <x:c r="M140" s="17" t="n">
        <x:v>48.53944</x:v>
      </x:c>
      <x:c r="N140" s="17" t="n">
        <x:v>43.72068</x:v>
      </x:c>
      <x:c r="O140" s="17" t="n">
        <x:v>44.27505</x:v>
      </x:c>
      <x:c r="P140" s="17" t="n">
        <x:v>41.3646</x:v>
      </x:c>
      <x:c r="Q140" s="17" t="n">
        <x:v>36.75906</x:v>
      </x:c>
      <x:c r="R140" s="17" t="n">
        <x:v>36.37526</x:v>
      </x:c>
      <x:c r="S140" s="17" t="n">
        <x:v>34.41364</x:v>
      </x:c>
      <x:c r="T140" s="17" t="n">
        <x:v>29.60554</x:v>
      </x:c>
      <x:c r="U140" s="17" t="n">
        <x:v>25.20255</x:v>
      </x:c>
      <x:c r="V140" s="17" t="n">
        <x:v>30.26652</x:v>
      </x:c>
      <x:c r="W140" s="17" t="n">
        <x:v>28.01705</x:v>
      </x:c>
      <x:c r="X140" s="17" t="n">
        <x:v>24.6162</x:v>
      </x:c>
      <x:c r="Y140" s="17" t="n">
        <x:v>22.08955</x:v>
      </x:c>
      <x:c r="Z140" s="17" t="n">
        <x:v>24.41364</x:v>
      </x:c>
      <x:c r="AA140" s="17" t="n">
        <x:v>23.95522</x:v>
      </x:c>
      <x:c r="AB140" s="4" t="n">
        <x:f>COUNT(D140:O140)</x:f>
        <x:v>12</x:v>
      </x:c>
      <x:c r="AC140" s="4" t="n">
        <x:f>COUNT(P140:AA140)</x:f>
        <x:v>12</x:v>
      </x:c>
      <x:c r="AD140" s="4" t="n">
        <x:f>COUNTIF(D140:AA140,"&gt;0")</x:f>
        <x:v>24</x:v>
      </x:c>
      <x:c r="AE140" s="19" t="n">
        <x:f>IF(AB140=0,"",AVERAGE(D140:O140))</x:f>
        <x:v>51.63912083333333</x:v>
      </x:c>
      <x:c r="AF140" s="19" t="n">
        <x:f>IF(AC140=0,"",AVERAGE(P140:AA140))</x:f>
        <x:v>29.75656916666666</x:v>
      </x:c>
      <x:c r="AG140" s="19" t="n">
        <x:f>IF(OR(AB140&lt;'산출기준'!$B$19,AC140&lt;'산출기준'!$B$19,AE140=0),"",AF140/AE140)</x:f>
        <x:v>0.5762408167773964</x:v>
      </x:c>
      <x:c r="AH140" s="21" t="n">
        <x:f>IF(SUM(P140:AA140)=0,"",MAX(P140:AA140)/SUM(P140:AA140))</x:f>
        <x:v>0.11584164762722005</x:v>
      </x:c>
      <x:c r="AI140" s="23" t="n">
        <x:f>IF(AG140="","",AD140/'산출기준'!$B$18*'산출기준'!$B$20+MIN(1,AG140)*'산출기준'!$B$21+(1-AH140)*'산출기준'!$B$22)</x:f>
        <x:v>84.97039155077749</x:v>
      </x:c>
      <x:c r="AJ140" s="4" t="str">
        <x:v>24개월 중 양수 지수 24개월; 전반/후반 자료 12/12개월. 최근12개월/이전12개월 관측월 평균비 0.58배, 최근 최댓달 비중 11.6%. 미래 1년 지속을 보장하지 않음.</x:v>
      </x:c>
      <x:c r="AK140" s="4" t="str">
        <x:v>https://developers.naver.com/docs/serviceapi/datalab/search/search.md</x:v>
      </x:c>
    </x:row>
    <x:row r="141" ht="25" customHeight="1">
      <x:c r="A141" s="4" t="str">
        <x:v>K0137</x:v>
      </x:c>
      <x:c r="B141" s="4" t="str">
        <x:v>마음·심리</x:v>
      </x:c>
      <x:c r="C141" s="4" t="str">
        <x:v>청소년우울증테스트</x:v>
      </x:c>
      <x:c r="D141" s="17" t="n">
        <x:v>57.40938</x:v>
      </x:c>
      <x:c r="E141" s="17" t="n">
        <x:v>57.82515</x:v>
      </x:c>
      <x:c r="F141" s="17" t="n">
        <x:v>56.62046</x:v>
      </x:c>
      <x:c r="G141" s="17" t="n">
        <x:v>41.68443</x:v>
      </x:c>
      <x:c r="H141" s="17" t="n">
        <x:v>39.24307</x:v>
      </x:c>
      <x:c r="I141" s="17" t="n">
        <x:v>35.79957</x:v>
      </x:c>
      <x:c r="J141" s="17" t="n">
        <x:v>35.77825</x:v>
      </x:c>
      <x:c r="K141" s="17" t="n">
        <x:v>36.96162</x:v>
      </x:c>
      <x:c r="L141" s="17" t="n">
        <x:v>31.20469</x:v>
      </x:c>
      <x:c r="M141" s="17" t="n">
        <x:v>28.34754</x:v>
      </x:c>
      <x:c r="N141" s="17" t="n">
        <x:v>25.08528</x:v>
      </x:c>
      <x:c r="O141" s="17" t="n">
        <x:v>34.06183</x:v>
      </x:c>
      <x:c r="P141" s="17" t="n">
        <x:v>37.12153</x:v>
      </x:c>
      <x:c r="Q141" s="17" t="n">
        <x:v>27.14285</x:v>
      </x:c>
      <x:c r="R141" s="17" t="n">
        <x:v>29.6695</x:v>
      </x:c>
      <x:c r="S141" s="17" t="n">
        <x:v>26.13006</x:v>
      </x:c>
      <x:c r="T141" s="17" t="n">
        <x:v>19.62686</x:v>
      </x:c>
      <x:c r="U141" s="17" t="n">
        <x:v>24.09381</x:v>
      </x:c>
      <x:c r="V141" s="17" t="n">
        <x:v>21.66311</x:v>
      </x:c>
      <x:c r="W141" s="17" t="n">
        <x:v>16.7484</x:v>
      </x:c>
      <x:c r="X141" s="17" t="n">
        <x:v>16.20469</x:v>
      </x:c>
      <x:c r="Y141" s="17" t="n">
        <x:v>16.56716</x:v>
      </x:c>
      <x:c r="Z141" s="17" t="n">
        <x:v>17.03624</x:v>
      </x:c>
      <x:c r="AA141" s="17" t="n">
        <x:v>24.09381</x:v>
      </x:c>
      <x:c r="AB141" s="4" t="n">
        <x:f>COUNT(D141:O141)</x:f>
        <x:v>12</x:v>
      </x:c>
      <x:c r="AC141" s="4" t="n">
        <x:f>COUNT(P141:AA141)</x:f>
        <x:v>12</x:v>
      </x:c>
      <x:c r="AD141" s="4" t="n">
        <x:f>COUNTIF(D141:AA141,"&gt;0")</x:f>
        <x:v>24</x:v>
      </x:c>
      <x:c r="AE141" s="19" t="n">
        <x:f>IF(AB141=0,"",AVERAGE(D141:O141))</x:f>
        <x:v>40.001772499999994</x:v>
      </x:c>
      <x:c r="AF141" s="19" t="n">
        <x:f>IF(AC141=0,"",AVERAGE(P141:AA141))</x:f>
        <x:v>23.00816833333333</x:v>
      </x:c>
      <x:c r="AG141" s="19" t="n">
        <x:f>IF(OR(AB141&lt;'산출기준'!$B$19,AC141&lt;'산출기준'!$B$19,AE141=0),"",AF141/AE141)</x:f>
        <x:v>0.5751787207262712</x:v>
      </x:c>
      <x:c r="AH141" s="21" t="n">
        <x:f>IF(SUM(P141:AA141)=0,"",MAX(P141:AA141)/SUM(P141:AA141))</x:f>
        <x:v>0.13445054767143932</x:v>
      </x:c>
      <x:c r="AI141" s="23" t="n">
        <x:f>IF(AG141="","",AD141/'산출기준'!$B$18*'산출기준'!$B$20+MIN(1,AG141)*'산출기준'!$B$21+(1-AH141)*'산출기준'!$B$22)</x:f>
        <x:v>84.56635066835935</x:v>
      </x:c>
      <x:c r="AJ141" s="4" t="str">
        <x:v>24개월 중 양수 지수 24개월; 전반/후반 자료 12/12개월. 최근12개월/이전12개월 관측월 평균비 0.58배, 최근 최댓달 비중 13.4%. 미래 1년 지속을 보장하지 않음.</x:v>
      </x:c>
      <x:c r="AK141" s="4" t="str">
        <x:v>https://developers.naver.com/docs/serviceapi/datalab/search/search.md</x:v>
      </x:c>
    </x:row>
    <x:row r="142" ht="25" customHeight="1">
      <x:c r="A142" s="4" t="str">
        <x:v>K0138</x:v>
      </x:c>
      <x:c r="B142" s="4" t="str">
        <x:v>마음·심리</x:v>
      </x:c>
      <x:c r="C142" s="4" t="str">
        <x:v>연애심리테스트</x:v>
      </x:c>
      <x:c r="D142" s="17" t="n">
        <x:v>30.40511</x:v>
      </x:c>
      <x:c r="E142" s="17" t="n">
        <x:v>27.76119</x:v>
      </x:c>
      <x:c r="F142" s="17" t="n">
        <x:v>25.78891</x:v>
      </x:c>
      <x:c r="G142" s="17" t="n">
        <x:v>24.30703</x:v>
      </x:c>
      <x:c r="H142" s="17" t="n">
        <x:v>24.89339</x:v>
      </x:c>
      <x:c r="I142" s="17" t="n">
        <x:v>20.42643</x:v>
      </x:c>
      <x:c r="J142" s="17" t="n">
        <x:v>20.61833</x:v>
      </x:c>
      <x:c r="K142" s="17" t="n">
        <x:v>17.88912</x:v>
      </x:c>
      <x:c r="L142" s="17" t="n">
        <x:v>23.31556</x:v>
      </x:c>
      <x:c r="M142" s="17" t="n">
        <x:v>18.10234</x:v>
      </x:c>
      <x:c r="N142" s="17" t="n">
        <x:v>18.60341</x:v>
      </x:c>
      <x:c r="O142" s="17" t="n">
        <x:v>17.484</x:v>
      </x:c>
      <x:c r="P142" s="17" t="n">
        <x:v>13.61407</x:v>
      </x:c>
      <x:c r="Q142" s="17" t="n">
        <x:v>15.39445</x:v>
      </x:c>
      <x:c r="R142" s="17" t="n">
        <x:v>16.10874</x:v>
      </x:c>
      <x:c r="S142" s="17" t="n">
        <x:v>16.06609</x:v>
      </x:c>
      <x:c r="T142" s="17" t="n">
        <x:v>17.00426</x:v>
      </x:c>
      <x:c r="U142" s="17" t="n">
        <x:v>23.52878</x:v>
      </x:c>
      <x:c r="V142" s="17" t="n">
        <x:v>27.53731</x:v>
      </x:c>
      <x:c r="W142" s="17" t="n">
        <x:v>33.32622</x:v>
      </x:c>
      <x:c r="X142" s="17" t="n">
        <x:v>27.20682</x:v>
      </x:c>
      <x:c r="Y142" s="17" t="n">
        <x:v>25.03198</x:v>
      </x:c>
      <x:c r="Z142" s="17" t="n">
        <x:v>28.00639</x:v>
      </x:c>
      <x:c r="AA142" s="17" t="n">
        <x:v>24.15778</x:v>
      </x:c>
      <x:c r="AB142" s="4" t="n">
        <x:f>COUNT(D142:O142)</x:f>
        <x:v>12</x:v>
      </x:c>
      <x:c r="AC142" s="4" t="n">
        <x:f>COUNT(P142:AA142)</x:f>
        <x:v>12</x:v>
      </x:c>
      <x:c r="AD142" s="4" t="n">
        <x:f>COUNTIF(D142:AA142,"&gt;0")</x:f>
        <x:v>24</x:v>
      </x:c>
      <x:c r="AE142" s="19" t="n">
        <x:f>IF(AB142=0,"",AVERAGE(D142:O142))</x:f>
        <x:v>22.466235</x:v>
      </x:c>
      <x:c r="AF142" s="19" t="n">
        <x:f>IF(AC142=0,"",AVERAGE(P142:AA142))</x:f>
        <x:v>22.248574166666668</x:v>
      </x:c>
      <x:c r="AG142" s="19" t="n">
        <x:f>IF(OR(AB142&lt;'산출기준'!$B$19,AC142&lt;'산출기준'!$B$19,AE142=0),"",AF142/AE142)</x:f>
        <x:v>0.990311646195576</x:v>
      </x:c>
      <x:c r="AH142" s="21" t="n">
        <x:f>IF(SUM(P142:AA142)=0,"",MAX(P142:AA142)/SUM(P142:AA142))</x:f>
        <x:v>0.12482530247537585</x:v>
      </x:c>
      <x:c r="AI142" s="23" t="n">
        <x:f>IF(AG142="","",AD142/'산출기준'!$B$18*'산출기준'!$B$20+MIN(1,AG142)*'산출기준'!$B$21+(1-AH142)*'산출기준'!$B$22)</x:f>
        <x:v>97.21284333635977</x:v>
      </x:c>
      <x:c r="AJ142" s="4" t="str">
        <x:v>24개월 중 양수 지수 24개월; 전반/후반 자료 12/12개월. 최근12개월/이전12개월 관측월 평균비 0.99배, 최근 최댓달 비중 12.5%. 미래 1년 지속을 보장하지 않음.</x:v>
      </x:c>
      <x:c r="AK142" s="4" t="str">
        <x:v>https://developers.naver.com/docs/serviceapi/datalab/search/search.md</x:v>
      </x:c>
    </x:row>
    <x:row r="143" ht="25" customHeight="1">
      <x:c r="A143" s="4" t="str">
        <x:v>K0139</x:v>
      </x:c>
      <x:c r="B143" s="4" t="str">
        <x:v>마음·심리</x:v>
      </x:c>
      <x:c r="C143" s="4" t="str">
        <x:v>심리검사</x:v>
      </x:c>
      <x:c r="D143" s="17" t="n">
        <x:v>44.96801</x:v>
      </x:c>
      <x:c r="E143" s="17" t="n">
        <x:v>44.53091</x:v>
      </x:c>
      <x:c r="F143" s="17" t="n">
        <x:v>43.69936</x:v>
      </x:c>
      <x:c r="G143" s="17" t="n">
        <x:v>39.48827</x:v>
      </x:c>
      <x:c r="H143" s="17" t="n">
        <x:v>37.85714</x:v>
      </x:c>
      <x:c r="I143" s="17" t="n">
        <x:v>37.20682</x:v>
      </x:c>
      <x:c r="J143" s="17" t="n">
        <x:v>44.24307</x:v>
      </x:c>
      <x:c r="K143" s="17" t="n">
        <x:v>39.26439</x:v>
      </x:c>
      <x:c r="L143" s="17" t="n">
        <x:v>37.53731</x:v>
      </x:c>
      <x:c r="M143" s="17" t="n">
        <x:v>32.21748</x:v>
      </x:c>
      <x:c r="N143" s="17" t="n">
        <x:v>33.42217</x:v>
      </x:c>
      <x:c r="O143" s="17" t="n">
        <x:v>30.89552</x:v>
      </x:c>
      <x:c r="P143" s="17" t="n">
        <x:v>30.36247</x:v>
      </x:c>
      <x:c r="Q143" s="17" t="n">
        <x:v>26.88699</x:v>
      </x:c>
      <x:c r="R143" s="17" t="n">
        <x:v>25.47974</x:v>
      </x:c>
      <x:c r="S143" s="17" t="n">
        <x:v>24.71215</x:v>
      </x:c>
      <x:c r="T143" s="17" t="n">
        <x:v>23.46481</x:v>
      </x:c>
      <x:c r="U143" s="17" t="n">
        <x:v>21.44989</x:v>
      </x:c>
      <x:c r="V143" s="17" t="n">
        <x:v>29.78678</x:v>
      </x:c>
      <x:c r="W143" s="17" t="n">
        <x:v>32.01492</x:v>
      </x:c>
      <x:c r="X143" s="17" t="n">
        <x:v>26.00213</x:v>
      </x:c>
      <x:c r="Y143" s="17" t="n">
        <x:v>27.71855</x:v>
      </x:c>
      <x:c r="Z143" s="17" t="n">
        <x:v>23.76332</x:v>
      </x:c>
      <x:c r="AA143" s="17" t="n">
        <x:v>22.91044</x:v>
      </x:c>
      <x:c r="AB143" s="4" t="n">
        <x:f>COUNT(D143:O143)</x:f>
        <x:v>12</x:v>
      </x:c>
      <x:c r="AC143" s="4" t="n">
        <x:f>COUNT(P143:AA143)</x:f>
        <x:v>12</x:v>
      </x:c>
      <x:c r="AD143" s="4" t="n">
        <x:f>COUNTIF(D143:AA143,"&gt;0")</x:f>
        <x:v>24</x:v>
      </x:c>
      <x:c r="AE143" s="19" t="n">
        <x:f>IF(AB143=0,"",AVERAGE(D143:O143))</x:f>
        <x:v>38.7775375</x:v>
      </x:c>
      <x:c r="AF143" s="19" t="n">
        <x:f>IF(AC143=0,"",AVERAGE(P143:AA143))</x:f>
        <x:v>26.2126825</x:v>
      </x:c>
      <x:c r="AG143" s="19" t="n">
        <x:f>IF(OR(AB143&lt;'산출기준'!$B$19,AC143&lt;'산출기준'!$B$19,AE143=0),"",AF143/AE143)</x:f>
        <x:v>0.6759759435472147</x:v>
      </x:c>
      <x:c r="AH143" s="21" t="n">
        <x:f>IF(SUM(P143:AA143)=0,"",MAX(P143:AA143)/SUM(P143:AA143))</x:f>
        <x:v>0.10177935814085413</x:v>
      </x:c>
      <x:c r="AI143" s="23" t="n">
        <x:f>IF(AG143="","",AD143/'산출기준'!$B$18*'산출기준'!$B$20+MIN(1,AG143)*'산출기준'!$B$21+(1-AH143)*'산출기준'!$B$22)</x:f>
        <x:v>88.24369114359936</x:v>
      </x:c>
      <x:c r="AJ143" s="4" t="str">
        <x:v>24개월 중 양수 지수 24개월; 전반/후반 자료 12/12개월. 최근12개월/이전12개월 관측월 평균비 0.68배, 최근 최댓달 비중 10.2%. 미래 1년 지속을 보장하지 않음.</x:v>
      </x:c>
      <x:c r="AK143" s="4" t="str">
        <x:v>https://developers.naver.com/docs/serviceapi/datalab/search/search.md</x:v>
      </x:c>
    </x:row>
    <x:row r="144" ht="25" customHeight="1">
      <x:c r="A144" s="4" t="str">
        <x:v>K0140</x:v>
      </x:c>
      <x:c r="B144" s="4" t="str">
        <x:v>마음·심리</x:v>
      </x:c>
      <x:c r="C144" s="4" t="str">
        <x:v>자존감높이는방법</x:v>
      </x:c>
      <x:c r="D144" s="17" t="n">
        <x:v>100</x:v>
      </x:c>
      <x:c r="E144" s="17" t="n">
        <x:v>97.65458</x:v>
      </x:c>
      <x:c r="F144" s="17" t="n">
        <x:v>84.20042</x:v>
      </x:c>
      <x:c r="G144" s="17" t="n">
        <x:v>78.25159</x:v>
      </x:c>
      <x:c r="H144" s="17" t="n">
        <x:v>80.52238</x:v>
      </x:c>
      <x:c r="I144" s="17" t="n">
        <x:v>75.2452</x:v>
      </x:c>
      <x:c r="J144" s="17" t="n">
        <x:v>90.35181</x:v>
      </x:c>
      <x:c r="K144" s="17" t="n">
        <x:v>75.72494</x:v>
      </x:c>
      <x:c r="L144" s="17" t="n">
        <x:v>71.49253</x:v>
      </x:c>
      <x:c r="M144" s="17" t="n">
        <x:v>65.28784</x:v>
      </x:c>
      <x:c r="N144" s="17" t="n">
        <x:v>55.44776</x:v>
      </x:c>
      <x:c r="O144" s="17" t="n">
        <x:v>56.03411</x:v>
      </x:c>
      <x:c r="P144" s="17" t="n">
        <x:v>51.28997</x:v>
      </x:c>
      <x:c r="Q144" s="17" t="n">
        <x:v>42.56929</x:v>
      </x:c>
      <x:c r="R144" s="17" t="n">
        <x:v>38.63539</x:v>
      </x:c>
      <x:c r="S144" s="17" t="n">
        <x:v>39.64818</x:v>
      </x:c>
      <x:c r="T144" s="17" t="n">
        <x:v>41.06609</x:v>
      </x:c>
      <x:c r="U144" s="17" t="n">
        <x:v>32.17484</x:v>
      </x:c>
      <x:c r="V144" s="17" t="n">
        <x:v>41.98294</x:v>
      </x:c>
      <x:c r="W144" s="17" t="n">
        <x:v>37.65458</x:v>
      </x:c>
      <x:c r="X144" s="17" t="n">
        <x:v>30.2985</x:v>
      </x:c>
      <x:c r="Y144" s="17" t="n">
        <x:v>30.51172</x:v>
      </x:c>
      <x:c r="Z144" s="17" t="n">
        <x:v>24.24307</x:v>
      </x:c>
      <x:c r="AA144" s="17" t="n">
        <x:v>23.72068</x:v>
      </x:c>
      <x:c r="AB144" s="4" t="n">
        <x:f>COUNT(D144:O144)</x:f>
        <x:v>12</x:v>
      </x:c>
      <x:c r="AC144" s="4" t="n">
        <x:f>COUNT(P144:AA144)</x:f>
        <x:v>12</x:v>
      </x:c>
      <x:c r="AD144" s="4" t="n">
        <x:f>COUNTIF(D144:AA144,"&gt;0")</x:f>
        <x:v>24</x:v>
      </x:c>
      <x:c r="AE144" s="19" t="n">
        <x:f>IF(AB144=0,"",AVERAGE(D144:O144))</x:f>
        <x:v>77.51776333333333</x:v>
      </x:c>
      <x:c r="AF144" s="19" t="n">
        <x:f>IF(AC144=0,"",AVERAGE(P144:AA144))</x:f>
        <x:v>36.14960416666667</x:v>
      </x:c>
      <x:c r="AG144" s="19" t="n">
        <x:f>IF(OR(AB144&lt;'산출기준'!$B$19,AC144&lt;'산출기준'!$B$19,AE144=0),"",AF144/AE144)</x:f>
        <x:v>0.46633961833006105</x:v>
      </x:c>
      <x:c r="AH144" s="21" t="n">
        <x:f>IF(SUM(P144:AA144)=0,"",MAX(P144:AA144)/SUM(P144:AA144))</x:f>
        <x:v>0.11823543480478405</x:v>
      </x:c>
      <x:c r="AI144" s="23" t="n">
        <x:f>IF(AG144="","",AD144/'산출기준'!$B$18*'산출기준'!$B$20+MIN(1,AG144)*'산출기준'!$B$21+(1-AH144)*'산출기준'!$B$22)</x:f>
        <x:v>81.62547985380616</x:v>
      </x:c>
      <x:c r="AJ144" s="4" t="str">
        <x:v>24개월 중 양수 지수 24개월; 전반/후반 자료 12/12개월. 최근12개월/이전12개월 관측월 평균비 0.47배, 최근 최댓달 비중 11.8%. 미래 1년 지속을 보장하지 않음.</x:v>
      </x:c>
      <x:c r="AK144" s="4" t="str">
        <x:v>https://developers.naver.com/docs/serviceapi/datalab/search/search.md</x:v>
      </x:c>
    </x:row>
    <x:row r="145" ht="25" customHeight="1">
      <x:c r="A145" s="4" t="str">
        <x:v>K0141</x:v>
      </x:c>
      <x:c r="B145" s="4" t="str">
        <x:v>마음·심리</x:v>
      </x:c>
      <x:c r="C145" s="4" t="str">
        <x:v>무기력증극복</x:v>
      </x:c>
      <x:c r="D145" s="17" t="n">
        <x:v>35.95738</x:v>
      </x:c>
      <x:c r="E145" s="17" t="n">
        <x:v>33.74559</x:v>
      </x:c>
      <x:c r="F145" s="17" t="n">
        <x:v>33.41157</x:v>
      </x:c>
      <x:c r="G145" s="17" t="n">
        <x:v>21.92831</x:v>
      </x:c>
      <x:c r="H145" s="17" t="n">
        <x:v>25.79218</x:v>
      </x:c>
      <x:c r="I145" s="17" t="n">
        <x:v>30.98311</x:v>
      </x:c>
      <x:c r="J145" s="17" t="n">
        <x:v>33.8449</x:v>
      </x:c>
      <x:c r="K145" s="17" t="n">
        <x:v>31.64214</x:v>
      </x:c>
      <x:c r="L145" s="17" t="n">
        <x:v>34.2692</x:v>
      </x:c>
      <x:c r="M145" s="17" t="n">
        <x:v>33.83587</x:v>
      </x:c>
      <x:c r="N145" s="17" t="n">
        <x:v>27.31786</x:v>
      </x:c>
      <x:c r="O145" s="17" t="n">
        <x:v>27.83244</x:v>
      </x:c>
      <x:c r="P145" s="17" t="n">
        <x:v>27.51647</x:v>
      </x:c>
      <x:c r="Q145" s="17" t="n">
        <x:v>22.71373</x:v>
      </x:c>
      <x:c r="R145" s="17" t="n">
        <x:v>22.76789</x:v>
      </x:c>
      <x:c r="S145" s="17" t="n">
        <x:v>18.43459</x:v>
      </x:c>
      <x:c r="T145" s="17" t="n">
        <x:v>19.31028</x:v>
      </x:c>
      <x:c r="U145" s="17" t="n">
        <x:v>14.94086</x:v>
      </x:c>
      <x:c r="V145" s="17" t="n">
        <x:v>18.29917</x:v>
      </x:c>
      <x:c r="W145" s="17" t="n">
        <x:v>18.59709</x:v>
      </x:c>
      <x:c r="X145" s="17" t="n">
        <x:v>20.60124</x:v>
      </x:c>
      <x:c r="Y145" s="17" t="n">
        <x:v>22.62345</x:v>
      </x:c>
      <x:c r="Z145" s="17" t="n">
        <x:v>19.56305</x:v>
      </x:c>
      <x:c r="AA145" s="17" t="n">
        <x:v>19.68944</x:v>
      </x:c>
      <x:c r="AB145" s="4" t="n">
        <x:f>COUNT(D145:O145)</x:f>
        <x:v>12</x:v>
      </x:c>
      <x:c r="AC145" s="4" t="n">
        <x:f>COUNT(P145:AA145)</x:f>
        <x:v>12</x:v>
      </x:c>
      <x:c r="AD145" s="4" t="n">
        <x:f>COUNTIF(D145:AA145,"&gt;0")</x:f>
        <x:v>24</x:v>
      </x:c>
      <x:c r="AE145" s="19" t="n">
        <x:f>IF(AB145=0,"",AVERAGE(D145:O145))</x:f>
        <x:v>30.880045833333337</x:v>
      </x:c>
      <x:c r="AF145" s="19" t="n">
        <x:f>IF(AC145=0,"",AVERAGE(P145:AA145))</x:f>
        <x:v>20.42143833333333</x:v>
      </x:c>
      <x:c r="AG145" s="19" t="n">
        <x:f>IF(OR(AB145&lt;'산출기준'!$B$19,AC145&lt;'산출기준'!$B$19,AE145=0),"",AF145/AE145)</x:f>
        <x:v>0.6613150266535387</x:v>
      </x:c>
      <x:c r="AH145" s="21" t="n">
        <x:f>IF(SUM(P145:AA145)=0,"",MAX(P145:AA145)/SUM(P145:AA145))</x:f>
        <x:v>0.11228587963482495</x:v>
      </x:c>
      <x:c r="AI145" s="23" t="n">
        <x:f>IF(AG145="","",AD145/'산출기준'!$B$18*'산출기준'!$B$20+MIN(1,AG145)*'산출기준'!$B$21+(1-AH145)*'산출기준'!$B$22)</x:f>
        <x:v>87.59373320690966</x:v>
      </x:c>
      <x:c r="AJ145" s="4" t="str">
        <x:v>24개월 중 양수 지수 24개월; 전반/후반 자료 12/12개월. 최근12개월/이전12개월 관측월 평균비 0.66배, 최근 최댓달 비중 11.2%. 미래 1년 지속을 보장하지 않음.</x:v>
      </x:c>
      <x:c r="AK145" s="4" t="str">
        <x:v>https://developers.naver.com/docs/serviceapi/datalab/search/search.md</x:v>
      </x:c>
    </x:row>
    <x:row r="146" ht="25" customHeight="1">
      <x:c r="A146" s="4" t="str">
        <x:v>K0142</x:v>
      </x:c>
      <x:c r="B146" s="4" t="str">
        <x:v>마음·심리</x:v>
      </x:c>
      <x:c r="C146" s="4" t="str">
        <x:v>분노조절장애증상</x:v>
      </x:c>
      <x:c r="D146" s="17" t="n">
        <x:v>33.48379</x:v>
      </x:c>
      <x:c r="E146" s="17" t="n">
        <x:v>33.08657</x:v>
      </x:c>
      <x:c r="F146" s="17" t="n">
        <x:v>30.87478</x:v>
      </x:c>
      <x:c r="G146" s="17" t="n">
        <x:v>32.05741</x:v>
      </x:c>
      <x:c r="H146" s="17" t="n">
        <x:v>27.98591</x:v>
      </x:c>
      <x:c r="I146" s="17" t="n">
        <x:v>28.35605</x:v>
      </x:c>
      <x:c r="J146" s="17" t="n">
        <x:v>30.18867</x:v>
      </x:c>
      <x:c r="K146" s="17" t="n">
        <x:v>31.71436</x:v>
      </x:c>
      <x:c r="L146" s="17" t="n">
        <x:v>29.05118</x:v>
      </x:c>
      <x:c r="M146" s="17" t="n">
        <x:v>29.06021</x:v>
      </x:c>
      <x:c r="N146" s="17" t="n">
        <x:v>27.90466</x:v>
      </x:c>
      <x:c r="O146" s="17" t="n">
        <x:v>30.79353</x:v>
      </x:c>
      <x:c r="P146" s="17" t="n">
        <x:v>28.16647</x:v>
      </x:c>
      <x:c r="Q146" s="17" t="n">
        <x:v>25.12413</x:v>
      </x:c>
      <x:c r="R146" s="17" t="n">
        <x:v>25.78315</x:v>
      </x:c>
      <x:c r="S146" s="17" t="n">
        <x:v>25.8644</x:v>
      </x:c>
      <x:c r="T146" s="17" t="n">
        <x:v>24.37483</x:v>
      </x:c>
      <x:c r="U146" s="17" t="n">
        <x:v>23.23733</x:v>
      </x:c>
      <x:c r="V146" s="17" t="n">
        <x:v>24.02274</x:v>
      </x:c>
      <x:c r="W146" s="17" t="n">
        <x:v>22.43387</x:v>
      </x:c>
      <x:c r="X146" s="17" t="n">
        <x:v>19.51792</x:v>
      </x:c>
      <x:c r="Y146" s="17" t="n">
        <x:v>19.61722</x:v>
      </x:c>
      <x:c r="Z146" s="17" t="n">
        <x:v>20.05055</x:v>
      </x:c>
      <x:c r="AA146" s="17" t="n">
        <x:v>20.21305</x:v>
      </x:c>
      <x:c r="AB146" s="4" t="n">
        <x:f>COUNT(D146:O146)</x:f>
        <x:v>12</x:v>
      </x:c>
      <x:c r="AC146" s="4" t="n">
        <x:f>COUNT(P146:AA146)</x:f>
        <x:v>12</x:v>
      </x:c>
      <x:c r="AD146" s="4" t="n">
        <x:f>COUNTIF(D146:AA146,"&gt;0")</x:f>
        <x:v>24</x:v>
      </x:c>
      <x:c r="AE146" s="19" t="n">
        <x:f>IF(AB146=0,"",AVERAGE(D146:O146))</x:f>
        <x:v>30.379759999999994</x:v>
      </x:c>
      <x:c r="AF146" s="19" t="n">
        <x:f>IF(AC146=0,"",AVERAGE(P146:AA146))</x:f>
        <x:v>23.20047166666667</x:v>
      </x:c>
      <x:c r="AG146" s="19" t="n">
        <x:f>IF(OR(AB146&lt;'산출기준'!$B$19,AC146&lt;'산출기준'!$B$19,AE146=0),"",AF146/AE146)</x:f>
        <x:v>0.7636818614323048</x:v>
      </x:c>
      <x:c r="AH146" s="21" t="n">
        <x:f>IF(SUM(P146:AA146)=0,"",MAX(P146:AA146)/SUM(P146:AA146))</x:f>
        <x:v>0.10117060838490137</x:v>
      </x:c>
      <x:c r="AI146" s="23" t="n">
        <x:f>IF(AG146="","",AD146/'산출기준'!$B$18*'산출기준'!$B$20+MIN(1,AG146)*'산출기준'!$B$21+(1-AH146)*'산출기준'!$B$22)</x:f>
        <x:v>90.88704367527112</x:v>
      </x:c>
      <x:c r="AJ146" s="4" t="str">
        <x:v>24개월 중 양수 지수 24개월; 전반/후반 자료 12/12개월. 최근12개월/이전12개월 관측월 평균비 0.76배, 최근 최댓달 비중 10.1%. 미래 1년 지속을 보장하지 않음.</x:v>
      </x:c>
      <x:c r="AK146" s="4" t="str">
        <x:v>https://developers.naver.com/docs/serviceapi/datalab/search/search.md</x:v>
      </x:c>
    </x:row>
    <x:row r="147" ht="25" customHeight="1">
      <x:c r="A147" s="4" t="str">
        <x:v>K0143</x:v>
      </x:c>
      <x:c r="B147" s="4" t="str">
        <x:v>마음·심리</x:v>
      </x:c>
      <x:c r="C147" s="4" t="str">
        <x:v>외상후스트레스장애</x:v>
      </x:c>
      <x:c r="D147" s="17" t="n">
        <x:v>100</x:v>
      </x:c>
      <x:c r="E147" s="17" t="n">
        <x:v>87.74939</x:v>
      </x:c>
      <x:c r="F147" s="17" t="n">
        <x:v>55.17739</x:v>
      </x:c>
      <x:c r="G147" s="17" t="n">
        <x:v>51.43992</x:v>
      </x:c>
      <x:c r="H147" s="17" t="n">
        <x:v>46.53787</x:v>
      </x:c>
      <x:c r="I147" s="17" t="n">
        <x:v>44.30802</x:v>
      </x:c>
      <x:c r="J147" s="17" t="n">
        <x:v>41.48235</x:v>
      </x:c>
      <x:c r="K147" s="17" t="n">
        <x:v>39.92055</x:v>
      </x:c>
      <x:c r="L147" s="17" t="n">
        <x:v>32.31922</x:v>
      </x:c>
      <x:c r="M147" s="17" t="n">
        <x:v>29.08729</x:v>
      </x:c>
      <x:c r="N147" s="17" t="n">
        <x:v>24.86232</x:v>
      </x:c>
      <x:c r="O147" s="17" t="n">
        <x:v>26.79425</x:v>
      </x:c>
      <x:c r="P147" s="17" t="n">
        <x:v>18.75056</x:v>
      </x:c>
      <x:c r="Q147" s="17" t="n">
        <x:v>17.92001</x:v>
      </x:c>
      <x:c r="R147" s="17" t="n">
        <x:v>22.02762</x:v>
      </x:c>
      <x:c r="S147" s="17" t="n">
        <x:v>21.61234</x:v>
      </x:c>
      <x:c r="T147" s="17" t="n">
        <x:v>18.4707</x:v>
      </x:c>
      <x:c r="U147" s="17" t="n">
        <x:v>14.80545</x:v>
      </x:c>
      <x:c r="V147" s="17" t="n">
        <x:v>19.76166</x:v>
      </x:c>
      <x:c r="W147" s="17" t="n">
        <x:v>18.61514</x:v>
      </x:c>
      <x:c r="X147" s="17" t="n">
        <x:v>18.58806</x:v>
      </x:c>
      <x:c r="Y147" s="17" t="n">
        <x:v>19.29222</x:v>
      </x:c>
      <x:c r="Z147" s="17" t="n">
        <x:v>17.46862</x:v>
      </x:c>
      <x:c r="AA147" s="17" t="n">
        <x:v>18.0464</x:v>
      </x:c>
      <x:c r="AB147" s="4" t="n">
        <x:f>COUNT(D147:O147)</x:f>
        <x:v>12</x:v>
      </x:c>
      <x:c r="AC147" s="4" t="n">
        <x:f>COUNT(P147:AA147)</x:f>
        <x:v>12</x:v>
      </x:c>
      <x:c r="AD147" s="4" t="n">
        <x:f>COUNTIF(D147:AA147,"&gt;0")</x:f>
        <x:v>24</x:v>
      </x:c>
      <x:c r="AE147" s="19" t="n">
        <x:f>IF(AB147=0,"",AVERAGE(D147:O147))</x:f>
        <x:v>48.3065475</x:v>
      </x:c>
      <x:c r="AF147" s="19" t="n">
        <x:f>IF(AC147=0,"",AVERAGE(P147:AA147))</x:f>
        <x:v>18.779898333333332</x:v>
      </x:c>
      <x:c r="AG147" s="19" t="n">
        <x:f>IF(OR(AB147&lt;'산출기준'!$B$19,AC147&lt;'산출기준'!$B$19,AE147=0),"",AF147/AE147)</x:f>
        <x:v>0.3887650702698911</x:v>
      </x:c>
      <x:c r="AH147" s="21" t="n">
        <x:f>IF(SUM(P147:AA147)=0,"",MAX(P147:AA147)/SUM(P147:AA147))</x:f>
        <x:v>0.09774467185170244</x:v>
      </x:c>
      <x:c r="AI147" s="23" t="n">
        <x:f>IF(AG147="","",AD147/'산출기준'!$B$18*'산출기준'!$B$20+MIN(1,AG147)*'산출기준'!$B$21+(1-AH147)*'산출기준'!$B$22)</x:f>
        <x:v>79.70805867106269</x:v>
      </x:c>
      <x:c r="AJ147" s="4" t="str">
        <x:v>24개월 중 양수 지수 24개월; 전반/후반 자료 12/12개월. 최근12개월/이전12개월 관측월 평균비 0.39배, 최근 최댓달 비중 9.8%. 미래 1년 지속을 보장하지 않음.</x:v>
      </x:c>
      <x:c r="AK147" s="4" t="str">
        <x:v>https://developers.naver.com/docs/serviceapi/datalab/search/search.md</x:v>
      </x:c>
    </x:row>
    <x:row r="148" ht="25" customHeight="1">
      <x:c r="A148" s="4" t="str">
        <x:v>K0144</x:v>
      </x:c>
      <x:c r="B148" s="4" t="str">
        <x:v>마음·심리</x:v>
      </x:c>
      <x:c r="C148" s="4" t="str">
        <x:v>대인기피증증상</x:v>
      </x:c>
      <x:c r="D148" s="17" t="n">
        <x:v>49.56215</x:v>
      </x:c>
      <x:c r="E148" s="17" t="n">
        <x:v>40.78721</x:v>
      </x:c>
      <x:c r="F148" s="17" t="n">
        <x:v>37.04974</x:v>
      </x:c>
      <x:c r="G148" s="17" t="n">
        <x:v>37.95251</x:v>
      </x:c>
      <x:c r="H148" s="17" t="n">
        <x:v>36.07474</x:v>
      </x:c>
      <x:c r="I148" s="17" t="n">
        <x:v>33.02338</x:v>
      </x:c>
      <x:c r="J148" s="17" t="n">
        <x:v>40.57957</x:v>
      </x:c>
      <x:c r="K148" s="17" t="n">
        <x:v>33.48379</x:v>
      </x:c>
      <x:c r="L148" s="17" t="n">
        <x:v>34.25115</x:v>
      </x:c>
      <x:c r="M148" s="17" t="n">
        <x:v>31.50672</x:v>
      </x:c>
      <x:c r="N148" s="17" t="n">
        <x:v>28.8616</x:v>
      </x:c>
      <x:c r="O148" s="17" t="n">
        <x:v>32.20185</x:v>
      </x:c>
      <x:c r="P148" s="17" t="n">
        <x:v>30.29701</x:v>
      </x:c>
      <x:c r="Q148" s="17" t="n">
        <x:v>28.65396</x:v>
      </x:c>
      <x:c r="R148" s="17" t="n">
        <x:v>30.54076</x:v>
      </x:c>
      <x:c r="S148" s="17" t="n">
        <x:v>32.45463</x:v>
      </x:c>
      <x:c r="T148" s="17" t="n">
        <x:v>27.45328</x:v>
      </x:c>
      <x:c r="U148" s="17" t="n">
        <x:v>27.16439</x:v>
      </x:c>
      <x:c r="V148" s="17" t="n">
        <x:v>33.2581</x:v>
      </x:c>
      <x:c r="W148" s="17" t="n">
        <x:v>27.89563</x:v>
      </x:c>
      <x:c r="X148" s="17" t="n">
        <x:v>19.63528</x:v>
      </x:c>
      <x:c r="Y148" s="17" t="n">
        <x:v>17.68529</x:v>
      </x:c>
      <x:c r="Z148" s="17" t="n">
        <x:v>16.84571</x:v>
      </x:c>
      <x:c r="AA148" s="17" t="n">
        <x:v>18.85889</x:v>
      </x:c>
      <x:c r="AB148" s="4" t="n">
        <x:f>COUNT(D148:O148)</x:f>
        <x:v>12</x:v>
      </x:c>
      <x:c r="AC148" s="4" t="n">
        <x:f>COUNT(P148:AA148)</x:f>
        <x:v>12</x:v>
      </x:c>
      <x:c r="AD148" s="4" t="n">
        <x:f>COUNTIF(D148:AA148,"&gt;0")</x:f>
        <x:v>24</x:v>
      </x:c>
      <x:c r="AE148" s="19" t="n">
        <x:f>IF(AB148=0,"",AVERAGE(D148:O148))</x:f>
        <x:v>36.27786749999999</x:v>
      </x:c>
      <x:c r="AF148" s="19" t="n">
        <x:f>IF(AC148=0,"",AVERAGE(P148:AA148))</x:f>
        <x:v>25.895244166666668</x:v>
      </x:c>
      <x:c r="AG148" s="19" t="n">
        <x:f>IF(OR(AB148&lt;'산출기준'!$B$19,AC148&lt;'산출기준'!$B$19,AE148=0),"",AF148/AE148)</x:f>
        <x:v>0.7138028211461623</x:v>
      </x:c>
      <x:c r="AH148" s="21" t="n">
        <x:f>IF(SUM(P148:AA148)=0,"",MAX(P148:AA148)/SUM(P148:AA148))</x:f>
        <x:v>0.10702769649497737</x:v>
      </x:c>
      <x:c r="AI148" s="23" t="n">
        <x:f>IF(AG148="","",AD148/'산출기준'!$B$18*'산출기준'!$B$20+MIN(1,AG148)*'산출기준'!$B$21+(1-AH148)*'산출기준'!$B$22)</x:f>
        <x:v>89.27353070448532</x:v>
      </x:c>
      <x:c r="AJ148" s="4" t="str">
        <x:v>24개월 중 양수 지수 24개월; 전반/후반 자료 12/12개월. 최근12개월/이전12개월 관측월 평균비 0.71배, 최근 최댓달 비중 10.7%. 미래 1년 지속을 보장하지 않음.</x:v>
      </x:c>
      <x:c r="AK148" s="4" t="str">
        <x:v>https://developers.naver.com/docs/serviceapi/datalab/search/search.md</x:v>
      </x:c>
    </x:row>
    <x:row r="149" ht="25" customHeight="1">
      <x:c r="A149" s="4" t="str">
        <x:v>K0145</x:v>
      </x:c>
      <x:c r="B149" s="4" t="str">
        <x:v>마음·심리</x:v>
      </x:c>
      <x:c r="C149" s="4" t="str">
        <x:v>범불안장애</x:v>
      </x:c>
      <x:c r="D149" s="17" t="n">
        <x:v>38.00668</x:v>
      </x:c>
      <x:c r="E149" s="17" t="n">
        <x:v>39.72194</x:v>
      </x:c>
      <x:c r="F149" s="17" t="n">
        <x:v>32.47269</x:v>
      </x:c>
      <x:c r="G149" s="17" t="n">
        <x:v>31.81366</x:v>
      </x:c>
      <x:c r="H149" s="17" t="n">
        <x:v>30.32409</x:v>
      </x:c>
      <x:c r="I149" s="17" t="n">
        <x:v>30.64006</x:v>
      </x:c>
      <x:c r="J149" s="17" t="n">
        <x:v>31.65116</x:v>
      </x:c>
      <x:c r="K149" s="17" t="n">
        <x:v>26.79425</x:v>
      </x:c>
      <x:c r="L149" s="17" t="n">
        <x:v>26.79425</x:v>
      </x:c>
      <x:c r="M149" s="17" t="n">
        <x:v>30.98311</x:v>
      </x:c>
      <x:c r="N149" s="17" t="n">
        <x:v>27.96786</x:v>
      </x:c>
      <x:c r="O149" s="17" t="n">
        <x:v>29.20465</x:v>
      </x:c>
      <x:c r="P149" s="17" t="n">
        <x:v>31.04631</x:v>
      </x:c>
      <x:c r="Q149" s="17" t="n">
        <x:v>40.67888</x:v>
      </x:c>
      <x:c r="R149" s="17" t="n">
        <x:v>24.40191</x:v>
      </x:c>
      <x:c r="S149" s="17" t="n">
        <x:v>23.79705</x:v>
      </x:c>
      <x:c r="T149" s="17" t="n">
        <x:v>23.34567</x:v>
      </x:c>
      <x:c r="U149" s="17" t="n">
        <x:v>19.63528</x:v>
      </x:c>
      <x:c r="V149" s="17" t="n">
        <x:v>23.67969</x:v>
      </x:c>
      <x:c r="W149" s="17" t="n">
        <x:v>21.86512</x:v>
      </x:c>
      <x:c r="X149" s="17" t="n">
        <x:v>22.18109</x:v>
      </x:c>
      <x:c r="Y149" s="17" t="n">
        <x:v>23.5533</x:v>
      </x:c>
      <x:c r="Z149" s="17" t="n">
        <x:v>18.16376</x:v>
      </x:c>
      <x:c r="AA149" s="17" t="n">
        <x:v>18.72348</x:v>
      </x:c>
      <x:c r="AB149" s="4" t="n">
        <x:f>COUNT(D149:O149)</x:f>
        <x:v>12</x:v>
      </x:c>
      <x:c r="AC149" s="4" t="n">
        <x:f>COUNT(P149:AA149)</x:f>
        <x:v>12</x:v>
      </x:c>
      <x:c r="AD149" s="4" t="n">
        <x:f>COUNTIF(D149:AA149,"&gt;0")</x:f>
        <x:v>24</x:v>
      </x:c>
      <x:c r="AE149" s="19" t="n">
        <x:f>IF(AB149=0,"",AVERAGE(D149:O149))</x:f>
        <x:v>31.364533333333338</x:v>
      </x:c>
      <x:c r="AF149" s="19" t="n">
        <x:f>IF(AC149=0,"",AVERAGE(P149:AA149))</x:f>
        <x:v>24.255961666666664</x:v>
      </x:c>
      <x:c r="AG149" s="19" t="n">
        <x:f>IF(OR(AB149&lt;'산출기준'!$B$19,AC149&lt;'산출기준'!$B$19,AE149=0),"",AF149/AE149)</x:f>
        <x:v>0.773356370677708</x:v>
      </x:c>
      <x:c r="AH149" s="21" t="n">
        <x:f>IF(SUM(P149:AA149)=0,"",MAX(P149:AA149)/SUM(P149:AA149))</x:f>
        <x:v>0.13975560784815996</x:v>
      </x:c>
      <x:c r="AI149" s="23" t="n">
        <x:f>IF(AG149="","",AD149/'산출기준'!$B$18*'산출기준'!$B$20+MIN(1,AG149)*'산출기준'!$B$21+(1-AH149)*'산출기준'!$B$22)</x:f>
        <x:v>90.40557896336804</x:v>
      </x:c>
      <x:c r="AJ149" s="4" t="str">
        <x:v>24개월 중 양수 지수 24개월; 전반/후반 자료 12/12개월. 최근12개월/이전12개월 관측월 평균비 0.77배, 최근 최댓달 비중 14.0%. 미래 1년 지속을 보장하지 않음.</x:v>
      </x:c>
      <x:c r="AK149" s="4" t="str">
        <x:v>https://developers.naver.com/docs/serviceapi/datalab/search/search.md</x:v>
      </x:c>
    </x:row>
    <x:row r="150" ht="25" customHeight="1">
      <x:c r="A150" s="4" t="str">
        <x:v>K0146</x:v>
      </x:c>
      <x:c r="B150" s="4" t="str">
        <x:v>마음·심리</x:v>
      </x:c>
      <x:c r="C150" s="4" t="str">
        <x:v>불면증극복</x:v>
      </x:c>
      <x:c r="D150" s="17" t="n">
        <x:v>45.00354</x:v>
      </x:c>
      <x:c r="E150" s="17" t="n">
        <x:v>46.65384</x:v>
      </x:c>
      <x:c r="F150" s="17" t="n">
        <x:v>39.11106</x:v>
      </x:c>
      <x:c r="G150" s="17" t="n">
        <x:v>38.99969</x:v>
      </x:c>
      <x:c r="H150" s="17" t="n">
        <x:v>52.69818</x:v>
      </x:c>
      <x:c r="I150" s="17" t="n">
        <x:v>49.30646</x:v>
      </x:c>
      <x:c r="J150" s="17" t="n">
        <x:v>43.38361</x:v>
      </x:c>
      <x:c r="K150" s="17" t="n">
        <x:v>35.94208</x:v>
      </x:c>
      <x:c r="L150" s="17" t="n">
        <x:v>38.72633</x:v>
      </x:c>
      <x:c r="M150" s="17" t="n">
        <x:v>36.0737</x:v>
      </x:c>
      <x:c r="N150" s="17" t="n">
        <x:v>33.18821</x:v>
      </x:c>
      <x:c r="O150" s="17" t="n">
        <x:v>37.06591</x:v>
      </x:c>
      <x:c r="P150" s="17" t="n">
        <x:v>34.44365</x:v>
      </x:c>
      <x:c r="Q150" s="17" t="n">
        <x:v>34.33228</x:v>
      </x:c>
      <x:c r="R150" s="17" t="n">
        <x:v>28.20694</x:v>
      </x:c>
      <x:c r="S150" s="17" t="n">
        <x:v>29.92811</x:v>
      </x:c>
      <x:c r="T150" s="17" t="n">
        <x:v>39.58691</x:v>
      </x:c>
      <x:c r="U150" s="17" t="n">
        <x:v>33.22871</x:v>
      </x:c>
      <x:c r="V150" s="17" t="n">
        <x:v>33.09709</x:v>
      </x:c>
      <x:c r="W150" s="17" t="n">
        <x:v>25.98967</x:v>
      </x:c>
      <x:c r="X150" s="17" t="n">
        <x:v>22.82069</x:v>
      </x:c>
      <x:c r="Y150" s="17" t="n">
        <x:v>19.18598</x:v>
      </x:c>
      <x:c r="Z150" s="17" t="n">
        <x:v>20.23893</x:v>
      </x:c>
      <x:c r="AA150" s="17" t="n">
        <x:v>20.97802</x:v>
      </x:c>
      <x:c r="AB150" s="4" t="n">
        <x:f>COUNT(D150:O150)</x:f>
        <x:v>12</x:v>
      </x:c>
      <x:c r="AC150" s="4" t="n">
        <x:f>COUNT(P150:AA150)</x:f>
        <x:v>12</x:v>
      </x:c>
      <x:c r="AD150" s="4" t="n">
        <x:f>COUNTIF(D150:AA150,"&gt;0")</x:f>
        <x:v>24</x:v>
      </x:c>
      <x:c r="AE150" s="19" t="n">
        <x:f>IF(AB150=0,"",AVERAGE(D150:O150))</x:f>
        <x:v>41.34605083333333</x:v>
      </x:c>
      <x:c r="AF150" s="19" t="n">
        <x:f>IF(AC150=0,"",AVERAGE(P150:AA150))</x:f>
        <x:v>28.503081666666663</x:v>
      </x:c>
      <x:c r="AG150" s="19" t="n">
        <x:f>IF(OR(AB150&lt;'산출기준'!$B$19,AC150&lt;'산출기준'!$B$19,AE150=0),"",AF150/AE150)</x:f>
        <x:v>0.6893785764827479</x:v>
      </x:c>
      <x:c r="AH150" s="21" t="n">
        <x:f>IF(SUM(P150:AA150)=0,"",MAX(P150:AA150)/SUM(P150:AA150))</x:f>
        <x:v>0.11573868416216283</x:v>
      </x:c>
      <x:c r="AI150" s="23" t="n">
        <x:f>IF(AG150="","",AD150/'산출기준'!$B$18*'산출기준'!$B$20+MIN(1,AG150)*'산출기준'!$B$21+(1-AH150)*'산출기준'!$B$22)</x:f>
        <x:v>88.36658361123918</x:v>
      </x:c>
      <x:c r="AJ150" s="4" t="str">
        <x:v>24개월 중 양수 지수 24개월; 전반/후반 자료 12/12개월. 최근12개월/이전12개월 관측월 평균비 0.69배, 최근 최댓달 비중 11.6%. 미래 1년 지속을 보장하지 않음.</x:v>
      </x:c>
      <x:c r="AK150" s="4" t="str">
        <x:v>https://developers.naver.com/docs/serviceapi/datalab/search/search.md</x:v>
      </x:c>
    </x:row>
    <x:row r="151" ht="25" customHeight="1">
      <x:c r="A151" s="4" t="str">
        <x:v>K0147</x:v>
      </x:c>
      <x:c r="B151" s="4" t="str">
        <x:v>마음·심리</x:v>
      </x:c>
      <x:c r="C151" s="4" t="str">
        <x:v>불안장애테스트</x:v>
      </x:c>
      <x:c r="D151" s="17" t="n">
        <x:v>51.66548</x:v>
      </x:c>
      <x:c r="E151" s="17" t="n">
        <x:v>54.80409</x:v>
      </x:c>
      <x:c r="F151" s="17" t="n">
        <x:v>49.17485</x:v>
      </x:c>
      <x:c r="G151" s="17" t="n">
        <x:v>50.03543</x:v>
      </x:c>
      <x:c r="H151" s="17" t="n">
        <x:v>54.99645</x:v>
      </x:c>
      <x:c r="I151" s="17" t="n">
        <x:v>59.8461</x:v>
      </x:c>
      <x:c r="J151" s="17" t="n">
        <x:v>54.85471</x:v>
      </x:c>
      <x:c r="K151" s="17" t="n">
        <x:v>39.84003</x:v>
      </x:c>
      <x:c r="L151" s="17" t="n">
        <x:v>37.58226</x:v>
      </x:c>
      <x:c r="M151" s="17" t="n">
        <x:v>38.07836</x:v>
      </x:c>
      <x:c r="N151" s="17" t="n">
        <x:v>34.0083</x:v>
      </x:c>
      <x:c r="O151" s="17" t="n">
        <x:v>40.21464</x:v>
      </x:c>
      <x:c r="P151" s="17" t="n">
        <x:v>35.83071</x:v>
      </x:c>
      <x:c r="Q151" s="17" t="n">
        <x:v>34.13992</x:v>
      </x:c>
      <x:c r="R151" s="17" t="n">
        <x:v>29.51301</x:v>
      </x:c>
      <x:c r="S151" s="17" t="n">
        <x:v>31.76065</x:v>
      </x:c>
      <x:c r="T151" s="17" t="n">
        <x:v>32.10489</x:v>
      </x:c>
      <x:c r="U151" s="17" t="n">
        <x:v>35.58772</x:v>
      </x:c>
      <x:c r="V151" s="17" t="n">
        <x:v>39.96152</x:v>
      </x:c>
      <x:c r="W151" s="17" t="n">
        <x:v>32.01376</x:v>
      </x:c>
      <x:c r="X151" s="17" t="n">
        <x:v>28.30819</x:v>
      </x:c>
      <x:c r="Y151" s="17" t="n">
        <x:v>20.80591</x:v>
      </x:c>
      <x:c r="Z151" s="17" t="n">
        <x:v>20.78566</x:v>
      </x:c>
      <x:c r="AA151" s="17" t="n">
        <x:v>21.27164</x:v>
      </x:c>
      <x:c r="AB151" s="4" t="n">
        <x:f>COUNT(D151:O151)</x:f>
        <x:v>12</x:v>
      </x:c>
      <x:c r="AC151" s="4" t="n">
        <x:f>COUNT(P151:AA151)</x:f>
        <x:v>12</x:v>
      </x:c>
      <x:c r="AD151" s="4" t="n">
        <x:f>COUNTIF(D151:AA151,"&gt;0")</x:f>
        <x:v>24</x:v>
      </x:c>
      <x:c r="AE151" s="19" t="n">
        <x:f>IF(AB151=0,"",AVERAGE(D151:O151))</x:f>
        <x:v>47.091725</x:v>
      </x:c>
      <x:c r="AF151" s="19" t="n">
        <x:f>IF(AC151=0,"",AVERAGE(P151:AA151))</x:f>
        <x:v>30.173631666666665</x:v>
      </x:c>
      <x:c r="AG151" s="19" t="n">
        <x:f>IF(OR(AB151&lt;'산출기준'!$B$19,AC151&lt;'산출기준'!$B$19,AE151=0),"",AF151/AE151)</x:f>
        <x:v>0.6407416943564218</x:v>
      </x:c>
      <x:c r="AH151" s="21" t="n">
        <x:f>IF(SUM(P151:AA151)=0,"",MAX(P151:AA151)/SUM(P151:AA151))</x:f>
        <x:v>0.11036545761064338</x:v>
      </x:c>
      <x:c r="AI151" s="23" t="n">
        <x:f>IF(AG151="","",AD151/'산출기준'!$B$18*'산출기준'!$B$20+MIN(1,AG151)*'산출기준'!$B$21+(1-AH151)*'산출기준'!$B$22)</x:f>
        <x:v>87.01494167847979</x:v>
      </x:c>
      <x:c r="AJ151" s="4" t="str">
        <x:v>24개월 중 양수 지수 24개월; 전반/후반 자료 12/12개월. 최근12개월/이전12개월 관측월 평균비 0.64배, 최근 최댓달 비중 11.0%. 미래 1년 지속을 보장하지 않음.</x:v>
      </x:c>
      <x:c r="AK151" s="4" t="str">
        <x:v>https://developers.naver.com/docs/serviceapi/datalab/search/search.md</x:v>
      </x:c>
    </x:row>
    <x:row r="152" ht="25" customHeight="1">
      <x:c r="A152" s="4" t="str">
        <x:v>K0148</x:v>
      </x:c>
      <x:c r="B152" s="4" t="str">
        <x:v>마음·심리</x:v>
      </x:c>
      <x:c r="C152" s="4" t="str">
        <x:v>우울증종류</x:v>
      </x:c>
      <x:c r="D152" s="17" t="n">
        <x:v>36.23569</x:v>
      </x:c>
      <x:c r="E152" s="17" t="n">
        <x:v>37.21777</x:v>
      </x:c>
      <x:c r="F152" s="17" t="n">
        <x:v>34.87901</x:v>
      </x:c>
      <x:c r="G152" s="17" t="n">
        <x:v>31.65941</x:v>
      </x:c>
      <x:c r="H152" s="17" t="n">
        <x:v>33.16796</x:v>
      </x:c>
      <x:c r="I152" s="17" t="n">
        <x:v>37.65313</x:v>
      </x:c>
      <x:c r="J152" s="17" t="n">
        <x:v>38.3011</x:v>
      </x:c>
      <x:c r="K152" s="17" t="n">
        <x:v>34.26141</x:v>
      </x:c>
      <x:c r="L152" s="17" t="n">
        <x:v>32.06439</x:v>
      </x:c>
      <x:c r="M152" s="17" t="n">
        <x:v>31.30505</x:v>
      </x:c>
      <x:c r="N152" s="17" t="n">
        <x:v>30.36347</x:v>
      </x:c>
      <x:c r="O152" s="17" t="n">
        <x:v>29.22952</x:v>
      </x:c>
      <x:c r="P152" s="17" t="n">
        <x:v>27.49822</x:v>
      </x:c>
      <x:c r="Q152" s="17" t="n">
        <x:v>23.95464</x:v>
      </x:c>
      <x:c r="R152" s="17" t="n">
        <x:v>21.14002</x:v>
      </x:c>
      <x:c r="S152" s="17" t="n">
        <x:v>24.06601</x:v>
      </x:c>
      <x:c r="T152" s="17" t="n">
        <x:v>22.92193</x:v>
      </x:c>
      <x:c r="U152" s="17" t="n">
        <x:v>19.94532</x:v>
      </x:c>
      <x:c r="V152" s="17" t="n">
        <x:v>22.0816</x:v>
      </x:c>
      <x:c r="W152" s="17" t="n">
        <x:v>21.47413</x:v>
      </x:c>
      <x:c r="X152" s="17" t="n">
        <x:v>20.20856</x:v>
      </x:c>
      <x:c r="Y152" s="17" t="n">
        <x:v>18.75063</x:v>
      </x:c>
      <x:c r="Z152" s="17" t="n">
        <x:v>18.2444</x:v>
      </x:c>
      <x:c r="AA152" s="17" t="n">
        <x:v>19.60109</x:v>
      </x:c>
      <x:c r="AB152" s="4" t="n">
        <x:f>COUNT(D152:O152)</x:f>
        <x:v>12</x:v>
      </x:c>
      <x:c r="AC152" s="4" t="n">
        <x:f>COUNT(P152:AA152)</x:f>
        <x:v>12</x:v>
      </x:c>
      <x:c r="AD152" s="4" t="n">
        <x:f>COUNTIF(D152:AA152,"&gt;0")</x:f>
        <x:v>24</x:v>
      </x:c>
      <x:c r="AE152" s="19" t="n">
        <x:f>IF(AB152=0,"",AVERAGE(D152:O152))</x:f>
        <x:v>33.8614925</x:v>
      </x:c>
      <x:c r="AF152" s="19" t="n">
        <x:f>IF(AC152=0,"",AVERAGE(P152:AA152))</x:f>
        <x:v>21.657212500000004</x:v>
      </x:c>
      <x:c r="AG152" s="19" t="n">
        <x:f>IF(OR(AB152&lt;'산출기준'!$B$19,AC152&lt;'산출기준'!$B$19,AE152=0),"",AF152/AE152)</x:f>
        <x:v>0.6395823367797507</x:v>
      </x:c>
      <x:c r="AH152" s="21" t="n">
        <x:f>IF(SUM(P152:AA152)=0,"",MAX(P152:AA152)/SUM(P152:AA152))</x:f>
        <x:v>0.10580855377086654</x:v>
      </x:c>
      <x:c r="AI152" s="23" t="n">
        <x:f>IF(AG152="","",AD152/'산출기준'!$B$18*'산출기준'!$B$20+MIN(1,AG152)*'산출기준'!$B$21+(1-AH152)*'산출기준'!$B$22)</x:f>
        <x:v>87.07129902797519</x:v>
      </x:c>
      <x:c r="AJ152" s="4" t="str">
        <x:v>24개월 중 양수 지수 24개월; 전반/후반 자료 12/12개월. 최근12개월/이전12개월 관측월 평균비 0.64배, 최근 최댓달 비중 10.6%. 미래 1년 지속을 보장하지 않음.</x:v>
      </x:c>
      <x:c r="AK152" s="4" t="str">
        <x:v>https://developers.naver.com/docs/serviceapi/datalab/search/search.md</x:v>
      </x:c>
    </x:row>
    <x:row r="153" ht="25" customHeight="1">
      <x:c r="A153" s="4" t="str">
        <x:v>K0149</x:v>
      </x:c>
      <x:c r="B153" s="4" t="str">
        <x:v>마음·심리</x:v>
      </x:c>
      <x:c r="C153" s="4" t="str">
        <x:v>자기애성성격장애</x:v>
      </x:c>
      <x:c r="D153" s="17" t="n">
        <x:v>44.27457</x:v>
      </x:c>
      <x:c r="E153" s="17" t="n">
        <x:v>39.21231</x:v>
      </x:c>
      <x:c r="F153" s="17" t="n">
        <x:v>39.98177</x:v>
      </x:c>
      <x:c r="G153" s="17" t="n">
        <x:v>50.2683</x:v>
      </x:c>
      <x:c r="H153" s="17" t="n">
        <x:v>35.73959</x:v>
      </x:c>
      <x:c r="I153" s="17" t="n">
        <x:v>35.76997</x:v>
      </x:c>
      <x:c r="J153" s="17" t="n">
        <x:v>62.01275</x:v>
      </x:c>
      <x:c r="K153" s="17" t="n">
        <x:v>40.82211</x:v>
      </x:c>
      <x:c r="L153" s="17" t="n">
        <x:v>39.43505</x:v>
      </x:c>
      <x:c r="M153" s="17" t="n">
        <x:v>40.49812</x:v>
      </x:c>
      <x:c r="N153" s="17" t="n">
        <x:v>37.27852</x:v>
      </x:c>
      <x:c r="O153" s="17" t="n">
        <x:v>41.92568</x:v>
      </x:c>
      <x:c r="P153" s="17" t="n">
        <x:v>29.86736</x:v>
      </x:c>
      <x:c r="Q153" s="17" t="n">
        <x:v>29.46238</x:v>
      </x:c>
      <x:c r="R153" s="17" t="n">
        <x:v>29.82687</x:v>
      </x:c>
      <x:c r="S153" s="17" t="n">
        <x:v>38.32135</x:v>
      </x:c>
      <x:c r="T153" s="17" t="n">
        <x:v>24.96709</x:v>
      </x:c>
      <x:c r="U153" s="17" t="n">
        <x:v>23.22567</x:v>
      </x:c>
      <x:c r="V153" s="17" t="n">
        <x:v>28.33856</x:v>
      </x:c>
      <x:c r="W153" s="17" t="n">
        <x:v>30.40396</x:v>
      </x:c>
      <x:c r="X153" s="17" t="n">
        <x:v>25.06834</x:v>
      </x:c>
      <x:c r="Y153" s="17" t="n">
        <x:v>22.48658</x:v>
      </x:c>
      <x:c r="Z153" s="17" t="n">
        <x:v>23.28642</x:v>
      </x:c>
      <x:c r="AA153" s="17" t="n">
        <x:v>19.90482</x:v>
      </x:c>
      <x:c r="AB153" s="4" t="n">
        <x:f>COUNT(D153:O153)</x:f>
        <x:v>12</x:v>
      </x:c>
      <x:c r="AC153" s="4" t="n">
        <x:f>COUNT(P153:AA153)</x:f>
        <x:v>12</x:v>
      </x:c>
      <x:c r="AD153" s="4" t="n">
        <x:f>COUNTIF(D153:AA153,"&gt;0")</x:f>
        <x:v>24</x:v>
      </x:c>
      <x:c r="AE153" s="19" t="n">
        <x:f>IF(AB153=0,"",AVERAGE(D153:O153))</x:f>
        <x:v>42.26822833333333</x:v>
      </x:c>
      <x:c r="AF153" s="19" t="n">
        <x:f>IF(AC153=0,"",AVERAGE(P153:AA153))</x:f>
        <x:v>27.096616666666666</x:v>
      </x:c>
      <x:c r="AG153" s="19" t="n">
        <x:f>IF(OR(AB153&lt;'산출기준'!$B$19,AC153&lt;'산출기준'!$B$19,AE153=0),"",AF153/AE153)</x:f>
        <x:v>0.6410634591300787</x:v>
      </x:c>
      <x:c r="AH153" s="21" t="n">
        <x:f>IF(SUM(P153:AA153)=0,"",MAX(P153:AA153)/SUM(P153:AA153))</x:f>
        <x:v>0.1178540432784659</x:v>
      </x:c>
      <x:c r="AI153" s="23" t="n">
        <x:f>IF(AG153="","",AD153/'산출기준'!$B$18*'산출기준'!$B$20+MIN(1,AG153)*'산출기준'!$B$21+(1-AH153)*'산출기준'!$B$22)</x:f>
        <x:v>86.87482290833304</x:v>
      </x:c>
      <x:c r="AJ153" s="4" t="str">
        <x:v>24개월 중 양수 지수 24개월; 전반/후반 자료 12/12개월. 최근12개월/이전12개월 관측월 평균비 0.64배, 최근 최댓달 비중 11.8%. 미래 1년 지속을 보장하지 않음.</x:v>
      </x:c>
      <x:c r="AK153" s="4" t="str">
        <x:v>https://developers.naver.com/docs/serviceapi/datalab/search/search.md</x:v>
      </x:c>
    </x:row>
    <x:row r="154" ht="25" customHeight="1">
      <x:c r="A154" s="4" t="str">
        <x:v>K0150</x:v>
      </x:c>
      <x:c r="B154" s="4" t="str">
        <x:v>마음·심리</x:v>
      </x:c>
      <x:c r="C154" s="4" t="str">
        <x:v>우울증자가진단테스트</x:v>
      </x:c>
      <x:c r="D154" s="17" t="n">
        <x:v>47.43343</x:v>
      </x:c>
      <x:c r="E154" s="17" t="n">
        <x:v>23.97489</x:v>
      </x:c>
      <x:c r="F154" s="17" t="n">
        <x:v>20.15794</x:v>
      </x:c>
      <x:c r="G154" s="17" t="n">
        <x:v>39.51604</x:v>
      </x:c>
      <x:c r="H154" s="17" t="n">
        <x:v>100</x:v>
      </x:c>
      <x:c r="I154" s="17" t="n">
        <x:v>93.87465</x:v>
      </x:c>
      <x:c r="J154" s="17" t="n">
        <x:v>76.6832</x:v>
      </x:c>
      <x:c r="K154" s="17" t="n">
        <x:v>84.04373</x:v>
      </x:c>
      <x:c r="L154" s="17" t="n">
        <x:v>72.78525</x:v>
      </x:c>
      <x:c r="M154" s="17" t="n">
        <x:v>62.43798</x:v>
      </x:c>
      <x:c r="N154" s="17" t="n">
        <x:v>52.94117</x:v>
      </x:c>
      <x:c r="O154" s="17" t="n">
        <x:v>63.03533</x:v>
      </x:c>
      <x:c r="P154" s="17" t="n">
        <x:v>64.02753</x:v>
      </x:c>
      <x:c r="Q154" s="17" t="n">
        <x:v>42.06742</x:v>
      </x:c>
      <x:c r="R154" s="17" t="n">
        <x:v>64.86787</x:v>
      </x:c>
      <x:c r="S154" s="17" t="n">
        <x:v>70.97296</x:v>
      </x:c>
      <x:c r="T154" s="17" t="n">
        <x:v>39.00982</x:v>
      </x:c>
      <x:c r="U154" s="17" t="n">
        <x:v>35.86109</x:v>
      </x:c>
      <x:c r="V154" s="17" t="n">
        <x:v>43.42411</x:v>
      </x:c>
      <x:c r="W154" s="17" t="n">
        <x:v>40.24501</x:v>
      </x:c>
      <x:c r="X154" s="17" t="n">
        <x:v>4.18143</x:v>
      </x:c>
      <x:c r="Y154" s="17" t="n">
        <x:v>6.41895</x:v>
      </x:c>
      <x:c r="Z154" s="17" t="n">
        <x:v>12.49367</x:v>
      </x:c>
      <x:c r="AA154" s="17" t="n">
        <x:v>19.17586</x:v>
      </x:c>
      <x:c r="AB154" s="4" t="n">
        <x:f>COUNT(D154:O154)</x:f>
        <x:v>12</x:v>
      </x:c>
      <x:c r="AC154" s="4" t="n">
        <x:f>COUNT(P154:AA154)</x:f>
        <x:v>12</x:v>
      </x:c>
      <x:c r="AD154" s="4" t="n">
        <x:f>COUNTIF(D154:AA154,"&gt;0")</x:f>
        <x:v>24</x:v>
      </x:c>
      <x:c r="AE154" s="19" t="n">
        <x:f>IF(AB154=0,"",AVERAGE(D154:O154))</x:f>
        <x:v>61.4069675</x:v>
      </x:c>
      <x:c r="AF154" s="19" t="n">
        <x:f>IF(AC154=0,"",AVERAGE(P154:AA154))</x:f>
        <x:v>36.89547666666666</x:v>
      </x:c>
      <x:c r="AG154" s="19" t="n">
        <x:f>IF(OR(AB154&lt;'산출기준'!$B$19,AC154&lt;'산출기준'!$B$19,AE154=0),"",AF154/AE154)</x:f>
        <x:v>0.6008353476609419</x:v>
      </x:c>
      <x:c r="AH154" s="21" t="n">
        <x:f>IF(SUM(P154:AA154)=0,"",MAX(P154:AA154)/SUM(P154:AA154))</x:f>
        <x:v>0.16030185452724424</x:v>
      </x:c>
      <x:c r="AI154" s="23" t="n">
        <x:f>IF(AG154="","",AD154/'산출기준'!$B$18*'산출기준'!$B$20+MIN(1,AG154)*'산출기준'!$B$21+(1-AH154)*'산출기준'!$B$22)</x:f>
        <x:v>84.81902333928338</x:v>
      </x:c>
      <x:c r="AJ154" s="4" t="str">
        <x:v>24개월 중 양수 지수 24개월; 전반/후반 자료 12/12개월. 최근12개월/이전12개월 관측월 평균비 0.60배, 최근 최댓달 비중 16.0%. 미래 1년 지속을 보장하지 않음.</x:v>
      </x:c>
      <x:c r="AK154" s="4" t="str">
        <x:v>https://developers.naver.com/docs/serviceapi/datalab/search/search.md</x:v>
      </x:c>
    </x:row>
    <x:row r="155" ht="25" customHeight="1">
      <x:c r="A155" s="4" t="str">
        <x:v>K0151</x:v>
      </x:c>
      <x:c r="B155" s="4" t="str">
        <x:v>마음·심리</x:v>
      </x:c>
      <x:c r="C155" s="4" t="str">
        <x:v>공황장애자가진단</x:v>
      </x:c>
      <x:c r="D155" s="17" t="n">
        <x:v>80.74884</x:v>
      </x:c>
      <x:c r="E155" s="17" t="n">
        <x:v>71.82424</x:v>
      </x:c>
      <x:c r="F155" s="17" t="n">
        <x:v>67.15677</x:v>
      </x:c>
      <x:c r="G155" s="17" t="n">
        <x:v>60.23251</x:v>
      </x:c>
      <x:c r="H155" s="17" t="n">
        <x:v>82.56112</x:v>
      </x:c>
      <x:c r="I155" s="17" t="n">
        <x:v>60.02735</x:v>
      </x:c>
      <x:c r="J155" s="17" t="n">
        <x:v>56.33441</x:v>
      </x:c>
      <x:c r="K155" s="17" t="n">
        <x:v>49.59822</x:v>
      </x:c>
      <x:c r="L155" s="17" t="n">
        <x:v>55.65053</x:v>
      </x:c>
      <x:c r="M155" s="17" t="n">
        <x:v>62.81415</x:v>
      </x:c>
      <x:c r="N155" s="17" t="n">
        <x:v>46.96529</x:v>
      </x:c>
      <x:c r="O155" s="17" t="n">
        <x:v>45.11882</x:v>
      </x:c>
      <x:c r="P155" s="17" t="n">
        <x:v>41.3404</x:v>
      </x:c>
      <x:c r="Q155" s="17" t="n">
        <x:v>39.6307</x:v>
      </x:c>
      <x:c r="R155" s="17" t="n">
        <x:v>45.30689</x:v>
      </x:c>
      <x:c r="S155" s="17" t="n">
        <x:v>43.47751</x:v>
      </x:c>
      <x:c r="T155" s="17" t="n">
        <x:v>30.7061</x:v>
      </x:c>
      <x:c r="U155" s="17" t="n">
        <x:v>28.80834</x:v>
      </x:c>
      <x:c r="V155" s="17" t="n">
        <x:v>33.90323</x:v>
      </x:c>
      <x:c r="W155" s="17" t="n">
        <x:v>30.82578</x:v>
      </x:c>
      <x:c r="X155" s="17" t="n">
        <x:v>30.50094</x:v>
      </x:c>
      <x:c r="Y155" s="17" t="n">
        <x:v>41.83621</x:v>
      </x:c>
      <x:c r="Z155" s="17" t="n">
        <x:v>30.50094</x:v>
      </x:c>
      <x:c r="AA155" s="17" t="n">
        <x:v>29.76577</x:v>
      </x:c>
      <x:c r="AB155" s="4" t="n">
        <x:f>COUNT(D155:O155)</x:f>
        <x:v>12</x:v>
      </x:c>
      <x:c r="AC155" s="4" t="n">
        <x:f>COUNT(P155:AA155)</x:f>
        <x:v>12</x:v>
      </x:c>
      <x:c r="AD155" s="4" t="n">
        <x:f>COUNTIF(D155:AA155,"&gt;0")</x:f>
        <x:v>24</x:v>
      </x:c>
      <x:c r="AE155" s="19" t="n">
        <x:f>IF(AB155=0,"",AVERAGE(D155:O155))</x:f>
        <x:v>61.58602083333334</x:v>
      </x:c>
      <x:c r="AF155" s="19" t="n">
        <x:f>IF(AC155=0,"",AVERAGE(P155:AA155))</x:f>
        <x:v>35.55023416666667</x:v>
      </x:c>
      <x:c r="AG155" s="19" t="n">
        <x:f>IF(OR(AB155&lt;'산출기준'!$B$19,AC155&lt;'산출기준'!$B$19,AE155=0),"",AF155/AE155)</x:f>
        <x:v>0.5772451878791487</x:v>
      </x:c>
      <x:c r="AH155" s="21" t="n">
        <x:f>IF(SUM(P155:AA155)=0,"",MAX(P155:AA155)/SUM(P155:AA155))</x:f>
        <x:v>0.10620391834737329</x:v>
      </x:c>
      <x:c r="AI155" s="23" t="n">
        <x:f>IF(AG155="","",AD155/'산출기준'!$B$18*'산출기준'!$B$20+MIN(1,AG155)*'산출기준'!$B$21+(1-AH155)*'산출기준'!$B$22)</x:f>
        <x:v>85.193277269427</x:v>
      </x:c>
      <x:c r="AJ155" s="4" t="str">
        <x:v>24개월 중 양수 지수 24개월; 전반/후반 자료 12/12개월. 최근12개월/이전12개월 관측월 평균비 0.58배, 최근 최댓달 비중 10.6%. 미래 1년 지속을 보장하지 않음.</x:v>
      </x:c>
      <x:c r="AK155" s="4" t="str">
        <x:v>https://developers.naver.com/docs/serviceapi/datalab/search/search.md</x:v>
      </x:c>
    </x:row>
    <x:row r="156" ht="25" customHeight="1">
      <x:c r="A156" s="4" t="str">
        <x:v>K0152</x:v>
      </x:c>
      <x:c r="B156" s="4" t="str">
        <x:v>마음·심리</x:v>
      </x:c>
      <x:c r="C156" s="4" t="str">
        <x:v>우울증자가진단</x:v>
      </x:c>
      <x:c r="D156" s="17" t="n">
        <x:v>85.19405</x:v>
      </x:c>
      <x:c r="E156" s="17" t="n">
        <x:v>69.32809</x:v>
      </x:c>
      <x:c r="F156" s="17" t="n">
        <x:v>65.66934</x:v>
      </x:c>
      <x:c r="G156" s="17" t="n">
        <x:v>61.27543</x:v>
      </x:c>
      <x:c r="H156" s="17" t="n">
        <x:v>69.36228</x:v>
      </x:c>
      <x:c r="I156" s="17" t="n">
        <x:v>65.03675</x:v>
      </x:c>
      <x:c r="J156" s="17" t="n">
        <x:v>92.1696</x:v>
      </x:c>
      <x:c r="K156" s="17" t="n">
        <x:v>82.52692</x:v>
      </x:c>
      <x:c r="L156" s="17" t="n">
        <x:v>63.6348</x:v>
      </x:c>
      <x:c r="M156" s="17" t="n">
        <x:v>55.20601</x:v>
      </x:c>
      <x:c r="N156" s="17" t="n">
        <x:v>40.62232</x:v>
      </x:c>
      <x:c r="O156" s="17" t="n">
        <x:v>43.5459</x:v>
      </x:c>
      <x:c r="P156" s="17" t="n">
        <x:v>47.49529</x:v>
      </x:c>
      <x:c r="Q156" s="17" t="n">
        <x:v>42.02427</x:v>
      </x:c>
      <x:c r="R156" s="17" t="n">
        <x:v>36.21131</x:v>
      </x:c>
      <x:c r="S156" s="17" t="n">
        <x:v>32.56967</x:v>
      </x:c>
      <x:c r="T156" s="17" t="n">
        <x:v>32.68934</x:v>
      </x:c>
      <x:c r="U156" s="17" t="n">
        <x:v>28.20995</x:v>
      </x:c>
      <x:c r="V156" s="17" t="n">
        <x:v>34.36484</x:v>
      </x:c>
      <x:c r="W156" s="17" t="n">
        <x:v>27.78252</x:v>
      </x:c>
      <x:c r="X156" s="17" t="n">
        <x:v>27.3551</x:v>
      </x:c>
      <x:c r="Y156" s="17" t="n">
        <x:v>29.71448</x:v>
      </x:c>
      <x:c r="Z156" s="17" t="n">
        <x:v>27.69704</x:v>
      </x:c>
      <x:c r="AA156" s="17" t="n">
        <x:v>27.44058</x:v>
      </x:c>
      <x:c r="AB156" s="4" t="n">
        <x:f>COUNT(D156:O156)</x:f>
        <x:v>12</x:v>
      </x:c>
      <x:c r="AC156" s="4" t="n">
        <x:f>COUNT(P156:AA156)</x:f>
        <x:v>12</x:v>
      </x:c>
      <x:c r="AD156" s="4" t="n">
        <x:f>COUNTIF(D156:AA156,"&gt;0")</x:f>
        <x:v>24</x:v>
      </x:c>
      <x:c r="AE156" s="19" t="n">
        <x:f>IF(AB156=0,"",AVERAGE(D156:O156))</x:f>
        <x:v>66.1309575</x:v>
      </x:c>
      <x:c r="AF156" s="19" t="n">
        <x:f>IF(AC156=0,"",AVERAGE(P156:AA156))</x:f>
        <x:v>32.79619916666667</x:v>
      </x:c>
      <x:c r="AG156" s="19" t="n">
        <x:f>IF(OR(AB156&lt;'산출기준'!$B$19,AC156&lt;'산출기준'!$B$19,AE156=0),"",AF156/AE156)</x:f>
        <x:v>0.4959280858237486</x:v>
      </x:c>
      <x:c r="AH156" s="21" t="n">
        <x:f>IF(SUM(P156:AA156)=0,"",MAX(P156:AA156)/SUM(P156:AA156))</x:f>
        <x:v>0.12068291246859168</x:v>
      </x:c>
      <x:c r="AI156" s="23" t="n">
        <x:f>IF(AG156="","",AD156/'산출기준'!$B$18*'산출기준'!$B$20+MIN(1,AG156)*'산출기준'!$B$21+(1-AH156)*'산출기준'!$B$22)</x:f>
        <x:v>82.46418432534063</x:v>
      </x:c>
      <x:c r="AJ156" s="4" t="str">
        <x:v>24개월 중 양수 지수 24개월; 전반/후반 자료 12/12개월. 최근12개월/이전12개월 관측월 평균비 0.50배, 최근 최댓달 비중 12.1%. 미래 1년 지속을 보장하지 않음.</x:v>
      </x:c>
      <x:c r="AK156" s="4" t="str">
        <x:v>https://developers.naver.com/docs/serviceapi/datalab/search/search.md</x:v>
      </x:c>
    </x:row>
    <x:row r="157" ht="25" customHeight="1">
      <x:c r="A157" s="4" t="str">
        <x:v>K0153</x:v>
      </x:c>
      <x:c r="B157" s="4" t="str">
        <x:v>마음·심리</x:v>
      </x:c>
      <x:c r="C157" s="4" t="str">
        <x:v>사회불안장애</x:v>
      </x:c>
      <x:c r="D157" s="17" t="n">
        <x:v>33.54419</x:v>
      </x:c>
      <x:c r="E157" s="17" t="n">
        <x:v>34.98033</x:v>
      </x:c>
      <x:c r="F157" s="17" t="n">
        <x:v>33.93742</x:v>
      </x:c>
      <x:c r="G157" s="17" t="n">
        <x:v>36.79261</x:v>
      </x:c>
      <x:c r="H157" s="17" t="n">
        <x:v>35.61292</x:v>
      </x:c>
      <x:c r="I157" s="17" t="n">
        <x:v>29.45802</x:v>
      </x:c>
      <x:c r="J157" s="17" t="n">
        <x:v>36.24551</x:v>
      </x:c>
      <x:c r="K157" s="17" t="n">
        <x:v>35.45905</x:v>
      </x:c>
      <x:c r="L157" s="17" t="n">
        <x:v>41.97298</x:v>
      </x:c>
      <x:c r="M157" s="17" t="n">
        <x:v>40.53684</x:v>
      </x:c>
      <x:c r="N157" s="17" t="n">
        <x:v>38.5023</x:v>
      </x:c>
      <x:c r="O157" s="17" t="n">
        <x:v>40.31458</x:v>
      </x:c>
      <x:c r="P157" s="17" t="n">
        <x:v>38.75876</x:v>
      </x:c>
      <x:c r="Q157" s="17" t="n">
        <x:v>34.50162</x:v>
      </x:c>
      <x:c r="R157" s="17" t="n">
        <x:v>31.93708</x:v>
      </x:c>
      <x:c r="S157" s="17" t="n">
        <x:v>30.58642</x:v>
      </x:c>
      <x:c r="T157" s="17" t="n">
        <x:v>32.77483</x:v>
      </x:c>
      <x:c r="U157" s="17" t="n">
        <x:v>28.51769</x:v>
      </x:c>
      <x:c r="V157" s="17" t="n">
        <x:v>44.07591</x:v>
      </x:c>
      <x:c r="W157" s="17" t="n">
        <x:v>33.86903</x:v>
      </x:c>
      <x:c r="X157" s="17" t="n">
        <x:v>33.45871</x:v>
      </x:c>
      <x:c r="Y157" s="17" t="n">
        <x:v>30.43255</x:v>
      </x:c>
      <x:c r="Z157" s="17" t="n">
        <x:v>24.91024</x:v>
      </x:c>
      <x:c r="AA157" s="17" t="n">
        <x:v>28.82544</x:v>
      </x:c>
      <x:c r="AB157" s="4" t="n">
        <x:f>COUNT(D157:O157)</x:f>
        <x:v>12</x:v>
      </x:c>
      <x:c r="AC157" s="4" t="n">
        <x:f>COUNT(P157:AA157)</x:f>
        <x:v>12</x:v>
      </x:c>
      <x:c r="AD157" s="4" t="n">
        <x:f>COUNTIF(D157:AA157,"&gt;0")</x:f>
        <x:v>24</x:v>
      </x:c>
      <x:c r="AE157" s="19" t="n">
        <x:f>IF(AB157=0,"",AVERAGE(D157:O157))</x:f>
        <x:v>36.446395833333334</x:v>
      </x:c>
      <x:c r="AF157" s="19" t="n">
        <x:f>IF(AC157=0,"",AVERAGE(P157:AA157))</x:f>
        <x:v>32.72069</x:v>
      </x:c>
      <x:c r="AG157" s="19" t="n">
        <x:f>IF(OR(AB157&lt;'산출기준'!$B$19,AC157&lt;'산출기준'!$B$19,AE157=0),"",AF157/AE157)</x:f>
        <x:v>0.8977757402852476</x:v>
      </x:c>
      <x:c r="AH157" s="21" t="n">
        <x:f>IF(SUM(P157:AA157)=0,"",MAX(P157:AA157)/SUM(P157:AA157))</x:f>
        <x:v>0.11225290481343761</x:v>
      </x:c>
      <x:c r="AI157" s="23" t="n">
        <x:f>IF(AG157="","",AD157/'산출기준'!$B$18*'산출기준'!$B$20+MIN(1,AG157)*'산출기준'!$B$21+(1-AH157)*'산출기준'!$B$22)</x:f>
        <x:v>94.68821411228868</x:v>
      </x:c>
      <x:c r="AJ157" s="4" t="str">
        <x:v>24개월 중 양수 지수 24개월; 전반/후반 자료 12/12개월. 최근12개월/이전12개월 관측월 평균비 0.90배, 최근 최댓달 비중 11.2%. 미래 1년 지속을 보장하지 않음.</x:v>
      </x:c>
      <x:c r="AK157" s="4" t="str">
        <x:v>https://developers.naver.com/docs/serviceapi/datalab/search/search.md</x:v>
      </x:c>
    </x:row>
    <x:row r="158" ht="25" customHeight="1">
      <x:c r="A158" s="4" t="str">
        <x:v>K0154</x:v>
      </x:c>
      <x:c r="B158" s="4" t="str">
        <x:v>마음·심리</x:v>
      </x:c>
      <x:c r="C158" s="4" t="str">
        <x:v>스트레스증상</x:v>
      </x:c>
      <x:c r="D158" s="17" t="n">
        <x:v>96.93964</x:v>
      </x:c>
      <x:c r="E158" s="17" t="n">
        <x:v>100</x:v>
      </x:c>
      <x:c r="F158" s="17" t="n">
        <x:v>85.62147</x:v>
      </x:c>
      <x:c r="G158" s="17" t="n">
        <x:v>65.20772</x:v>
      </x:c>
      <x:c r="H158" s="17" t="n">
        <x:v>61.30962</x:v>
      </x:c>
      <x:c r="I158" s="17" t="n">
        <x:v>67.82355</x:v>
      </x:c>
      <x:c r="J158" s="17" t="n">
        <x:v>77.03881</x:v>
      </x:c>
      <x:c r="K158" s="17" t="n">
        <x:v>75.20943</x:v>
      </x:c>
      <x:c r="L158" s="17" t="n">
        <x:v>66.11386</x:v>
      </x:c>
      <x:c r="M158" s="17" t="n">
        <x:v>65.3616</x:v>
      </x:c>
      <x:c r="N158" s="17" t="n">
        <x:v>56.71054</x:v>
      </x:c>
      <x:c r="O158" s="17" t="n">
        <x:v>56.67635</x:v>
      </x:c>
      <x:c r="P158" s="17" t="n">
        <x:v>55.73602</x:v>
      </x:c>
      <x:c r="Q158" s="17" t="n">
        <x:v>45.27269</x:v>
      </x:c>
      <x:c r="R158" s="17" t="n">
        <x:v>49.46144</x:v>
      </x:c>
      <x:c r="S158" s="17" t="n">
        <x:v>45.73431</x:v>
      </x:c>
      <x:c r="T158" s="17" t="n">
        <x:v>42.40041</x:v>
      </x:c>
      <x:c r="U158" s="17" t="n">
        <x:v>30.50094</x:v>
      </x:c>
      <x:c r="V158" s="17" t="n">
        <x:v>28.80834</x:v>
      </x:c>
      <x:c r="W158" s="17" t="n">
        <x:v>26.56864</x:v>
      </x:c>
      <x:c r="X158" s="17" t="n">
        <x:v>20.90955</x:v>
      </x:c>
      <x:c r="Y158" s="17" t="n">
        <x:v>22.82441</x:v>
      </x:c>
      <x:c r="Z158" s="17" t="n">
        <x:v>24.46572</x:v>
      </x:c>
      <x:c r="AA158" s="17" t="n">
        <x:v>26.32928</x:v>
      </x:c>
      <x:c r="AB158" s="4" t="n">
        <x:f>COUNT(D158:O158)</x:f>
        <x:v>12</x:v>
      </x:c>
      <x:c r="AC158" s="4" t="n">
        <x:f>COUNT(P158:AA158)</x:f>
        <x:v>12</x:v>
      </x:c>
      <x:c r="AD158" s="4" t="n">
        <x:f>COUNTIF(D158:AA158,"&gt;0")</x:f>
        <x:v>24</x:v>
      </x:c>
      <x:c r="AE158" s="19" t="n">
        <x:f>IF(AB158=0,"",AVERAGE(D158:O158))</x:f>
        <x:v>72.83438249999999</x:v>
      </x:c>
      <x:c r="AF158" s="19" t="n">
        <x:f>IF(AC158=0,"",AVERAGE(P158:AA158))</x:f>
        <x:v>34.91764583333333</x:v>
      </x:c>
      <x:c r="AG158" s="19" t="n">
        <x:f>IF(OR(AB158&lt;'산출기준'!$B$19,AC158&lt;'산출기준'!$B$19,AE158=0),"",AF158/AE158)</x:f>
        <x:v>0.4794115723207146</x:v>
      </x:c>
      <x:c r="AH158" s="21" t="n">
        <x:f>IF(SUM(P158:AA158)=0,"",MAX(P158:AA158)/SUM(P158:AA158))</x:f>
        <x:v>0.1330177972336098</x:v>
      </x:c>
      <x:c r="AI158" s="23" t="n">
        <x:f>IF(AG158="","",AD158/'산출기준'!$B$18*'산출기준'!$B$20+MIN(1,AG158)*'산출기준'!$B$21+(1-AH158)*'산출기준'!$B$22)</x:f>
        <x:v>81.72199122494925</x:v>
      </x:c>
      <x:c r="AJ158" s="4" t="str">
        <x:v>24개월 중 양수 지수 24개월; 전반/후반 자료 12/12개월. 최근12개월/이전12개월 관측월 평균비 0.48배, 최근 최댓달 비중 13.3%. 미래 1년 지속을 보장하지 않음.</x:v>
      </x:c>
      <x:c r="AK158" s="4" t="str">
        <x:v>https://developers.naver.com/docs/serviceapi/datalab/search/search.md</x:v>
      </x:c>
    </x:row>
    <x:row r="159" ht="25" customHeight="1">
      <x:c r="A159" s="4" t="str">
        <x:v>K0155</x:v>
      </x:c>
      <x:c r="B159" s="4" t="str">
        <x:v>마음·심리</x:v>
      </x:c>
      <x:c r="C159" s="4" t="str">
        <x:v>종합심리검사</x:v>
      </x:c>
      <x:c r="D159" s="17" t="n">
        <x:v>47.70046</x:v>
      </x:c>
      <x:c r="E159" s="17" t="n">
        <x:v>50.40177</x:v>
      </x:c>
      <x:c r="F159" s="17" t="n">
        <x:v>51.15404</x:v>
      </x:c>
      <x:c r="G159" s="17" t="n">
        <x:v>44.62301</x:v>
      </x:c>
      <x:c r="H159" s="17" t="n">
        <x:v>40.45135</x:v>
      </x:c>
      <x:c r="I159" s="17" t="n">
        <x:v>41.01555</x:v>
      </x:c>
      <x:c r="J159" s="17" t="n">
        <x:v>46.79432</x:v>
      </x:c>
      <x:c r="K159" s="17" t="n">
        <x:v>44.86236</x:v>
      </x:c>
      <x:c r="L159" s="17" t="n">
        <x:v>44.86236</x:v>
      </x:c>
      <x:c r="M159" s="17" t="n">
        <x:v>42.86202</x:v>
      </x:c>
      <x:c r="N159" s="17" t="n">
        <x:v>50.21371</x:v>
      </x:c>
      <x:c r="O159" s="17" t="n">
        <x:v>42.04137</x:v>
      </x:c>
      <x:c r="P159" s="17" t="n">
        <x:v>40.00683</x:v>
      </x:c>
      <x:c r="Q159" s="17" t="n">
        <x:v>31.93708</x:v>
      </x:c>
      <x:c r="R159" s="17" t="n">
        <x:v>34.55291</x:v>
      </x:c>
      <x:c r="S159" s="17" t="n">
        <x:v>33.06548</x:v>
      </x:c>
      <x:c r="T159" s="17" t="n">
        <x:v>29.83415</x:v>
      </x:c>
      <x:c r="U159" s="17" t="n">
        <x:v>27.42349</x:v>
      </x:c>
      <x:c r="V159" s="17" t="n">
        <x:v>35.56163</x:v>
      </x:c>
      <x:c r="W159" s="17" t="n">
        <x:v>42.65686</x:v>
      </x:c>
      <x:c r="X159" s="17" t="n">
        <x:v>35.49324</x:v>
      </x:c>
      <x:c r="Y159" s="17" t="n">
        <x:v>37.04906</x:v>
      </x:c>
      <x:c r="Z159" s="17" t="n">
        <x:v>31.95418</x:v>
      </x:c>
      <x:c r="AA159" s="17" t="n">
        <x:v>25.59411</x:v>
      </x:c>
      <x:c r="AB159" s="4" t="n">
        <x:f>COUNT(D159:O159)</x:f>
        <x:v>12</x:v>
      </x:c>
      <x:c r="AC159" s="4" t="n">
        <x:f>COUNT(P159:AA159)</x:f>
        <x:v>12</x:v>
      </x:c>
      <x:c r="AD159" s="4" t="n">
        <x:f>COUNTIF(D159:AA159,"&gt;0")</x:f>
        <x:v>24</x:v>
      </x:c>
      <x:c r="AE159" s="19" t="n">
        <x:f>IF(AB159=0,"",AVERAGE(D159:O159))</x:f>
        <x:v>45.581860000000006</x:v>
      </x:c>
      <x:c r="AF159" s="19" t="n">
        <x:f>IF(AC159=0,"",AVERAGE(P159:AA159))</x:f>
        <x:v>33.76075166666667</x:v>
      </x:c>
      <x:c r="AG159" s="19" t="n">
        <x:f>IF(OR(AB159&lt;'산출기준'!$B$19,AC159&lt;'산출기준'!$B$19,AE159=0),"",AF159/AE159)</x:f>
        <x:v>0.7406620016529968</x:v>
      </x:c>
      <x:c r="AH159" s="21" t="n">
        <x:f>IF(SUM(P159:AA159)=0,"",MAX(P159:AA159)/SUM(P159:AA159))</x:f>
        <x:v>0.10529203758348389</x:v>
      </x:c>
      <x:c r="AI159" s="23" t="n">
        <x:f>IF(AG159="","",AD159/'산출기준'!$B$18*'산출기준'!$B$20+MIN(1,AG159)*'산출기준'!$B$21+(1-AH159)*'산출기준'!$B$22)</x:f>
        <x:v>90.11401929792022</x:v>
      </x:c>
      <x:c r="AJ159" s="4" t="str">
        <x:v>24개월 중 양수 지수 24개월; 전반/후반 자료 12/12개월. 최근12개월/이전12개월 관측월 평균비 0.74배, 최근 최댓달 비중 10.5%. 미래 1년 지속을 보장하지 않음.</x:v>
      </x:c>
      <x:c r="AK159" s="4" t="str">
        <x:v>https://developers.naver.com/docs/serviceapi/datalab/search/search.md</x:v>
      </x:c>
    </x:row>
    <x:row r="160" ht="25" customHeight="1">
      <x:c r="A160" s="4" t="str">
        <x:v>K0156</x:v>
      </x:c>
      <x:c r="B160" s="4" t="str">
        <x:v>마음·심리</x:v>
      </x:c>
      <x:c r="C160" s="4" t="str">
        <x:v>경계선성격장애</x:v>
      </x:c>
      <x:c r="D160" s="17" t="n">
        <x:v>27.92214</x:v>
      </x:c>
      <x:c r="E160" s="17" t="n">
        <x:v>27.57127</x:v>
      </x:c>
      <x:c r="F160" s="17" t="n">
        <x:v>31.05811</x:v>
      </x:c>
      <x:c r="G160" s="17" t="n">
        <x:v>25.31798</x:v>
      </x:c>
      <x:c r="H160" s="17" t="n">
        <x:v>18.03179</x:v>
      </x:c>
      <x:c r="I160" s="17" t="n">
        <x:v>24.47916</x:v>
      </x:c>
      <x:c r="J160" s="17" t="n">
        <x:v>22.49451</x:v>
      </x:c>
      <x:c r="K160" s="17" t="n">
        <x:v>21.61732</x:v>
      </x:c>
      <x:c r="L160" s="17" t="n">
        <x:v>26.74342</x:v>
      </x:c>
      <x:c r="M160" s="17" t="n">
        <x:v>20.21381</x:v>
      </x:c>
      <x:c r="N160" s="17" t="n">
        <x:v>18.95833</x:v>
      </x:c>
      <x:c r="O160" s="17" t="n">
        <x:v>17.13815</x:v>
      </x:c>
      <x:c r="P160" s="17" t="n">
        <x:v>12.62609</x:v>
      </x:c>
      <x:c r="Q160" s="17" t="n">
        <x:v>12.32456</x:v>
      </x:c>
      <x:c r="R160" s="17" t="n">
        <x:v>12.14364</x:v>
      </x:c>
      <x:c r="S160" s="17" t="n">
        <x:v>12.20394</x:v>
      </x:c>
      <x:c r="T160" s="17" t="n">
        <x:v>16.39802</x:v>
      </x:c>
      <x:c r="U160" s="17" t="n">
        <x:v>11.35416</x:v>
      </x:c>
      <x:c r="V160" s="17" t="n">
        <x:v>24.11732</x:v>
      </x:c>
      <x:c r="W160" s="17" t="n">
        <x:v>12.92214</x:v>
      </x:c>
      <x:c r="X160" s="17" t="n">
        <x:v>9.1228</x:v>
      </x:c>
      <x:c r="Y160" s="17" t="n">
        <x:v>10.5921</x:v>
      </x:c>
      <x:c r="Z160" s="17" t="n">
        <x:v>9.06798</x:v>
      </x:c>
      <x:c r="AA160" s="17" t="n">
        <x:v>8.61842</x:v>
      </x:c>
      <x:c r="AB160" s="4" t="n">
        <x:f>COUNT(D160:O160)</x:f>
        <x:v>12</x:v>
      </x:c>
      <x:c r="AC160" s="4" t="n">
        <x:f>COUNT(P160:AA160)</x:f>
        <x:v>12</x:v>
      </x:c>
      <x:c r="AD160" s="4" t="n">
        <x:f>COUNTIF(D160:AA160,"&gt;0")</x:f>
        <x:v>24</x:v>
      </x:c>
      <x:c r="AE160" s="19" t="n">
        <x:f>IF(AB160=0,"",AVERAGE(D160:O160))</x:f>
        <x:v>23.462165833333334</x:v>
      </x:c>
      <x:c r="AF160" s="19" t="n">
        <x:f>IF(AC160=0,"",AVERAGE(P160:AA160))</x:f>
        <x:v>12.624264166666668</x:v>
      </x:c>
      <x:c r="AG160" s="19" t="n">
        <x:f>IF(OR(AB160&lt;'산출기준'!$B$19,AC160&lt;'산출기준'!$B$19,AE160=0),"",AF160/AE160)</x:f>
        <x:v>0.538069002510034</x:v>
      </x:c>
      <x:c r="AH160" s="21" t="n">
        <x:f>IF(SUM(P160:AA160)=0,"",MAX(P160:AA160)/SUM(P160:AA160))</x:f>
        <x:v>0.15919950978000894</x:v>
      </x:c>
      <x:c r="AI160" s="23" t="n">
        <x:f>IF(AG160="","",AD160/'산출기준'!$B$18*'산출기준'!$B$20+MIN(1,AG160)*'산출기준'!$B$21+(1-AH160)*'산출기준'!$B$22)</x:f>
        <x:v>82.95807987970085</x:v>
      </x:c>
      <x:c r="AJ160" s="4" t="str">
        <x:v>24개월 중 양수 지수 24개월; 전반/후반 자료 12/12개월. 최근12개월/이전12개월 관측월 평균비 0.54배, 최근 최댓달 비중 15.9%. 미래 1년 지속을 보장하지 않음.</x:v>
      </x:c>
      <x:c r="AK160" s="4" t="str">
        <x:v>https://developers.naver.com/docs/serviceapi/datalab/search/search.md</x:v>
      </x:c>
    </x:row>
    <x:row r="161" ht="25" customHeight="1">
      <x:c r="A161" s="4" t="str">
        <x:v>K0157</x:v>
      </x:c>
      <x:c r="B161" s="4" t="str">
        <x:v>마음·심리</x:v>
      </x:c>
      <x:c r="C161" s="4" t="str">
        <x:v>번아웃극복</x:v>
      </x:c>
      <x:c r="D161" s="17" t="n">
        <x:v>20.47149</x:v>
      </x:c>
      <x:c r="E161" s="17" t="n">
        <x:v>20.77302</x:v>
      </x:c>
      <x:c r="F161" s="17" t="n">
        <x:v>17.76315</x:v>
      </x:c>
      <x:c r="G161" s="17" t="n">
        <x:v>16.91885</x:v>
      </x:c>
      <x:c r="H161" s="17" t="n">
        <x:v>15.38377</x:v>
      </x:c>
      <x:c r="I161" s="17" t="n">
        <x:v>16.88048</x:v>
      </x:c>
      <x:c r="J161" s="17" t="n">
        <x:v>18.67872</x:v>
      </x:c>
      <x:c r="K161" s="17" t="n">
        <x:v>17.81798</x:v>
      </x:c>
      <x:c r="L161" s="17" t="n">
        <x:v>18.27302</x:v>
      </x:c>
      <x:c r="M161" s="17" t="n">
        <x:v>18.74451</x:v>
      </x:c>
      <x:c r="N161" s="17" t="n">
        <x:v>17.04495</x:v>
      </x:c>
      <x:c r="O161" s="17" t="n">
        <x:v>17.88377</x:v>
      </x:c>
      <x:c r="P161" s="17" t="n">
        <x:v>14.23245</x:v>
      </x:c>
      <x:c r="Q161" s="17" t="n">
        <x:v>9.23793</x:v>
      </x:c>
      <x:c r="R161" s="17" t="n">
        <x:v>10.76206</x:v>
      </x:c>
      <x:c r="S161" s="17" t="n">
        <x:v>9.87938</x:v>
      </x:c>
      <x:c r="T161" s="17" t="n">
        <x:v>10.97587</x:v>
      </x:c>
      <x:c r="U161" s="17" t="n">
        <x:v>10.05482</x:v>
      </x:c>
      <x:c r="V161" s="17" t="n">
        <x:v>10.30701</x:v>
      </x:c>
      <x:c r="W161" s="17" t="n">
        <x:v>11.67214</x:v>
      </x:c>
      <x:c r="X161" s="17" t="n">
        <x:v>10.44407</x:v>
      </x:c>
      <x:c r="Y161" s="17" t="n">
        <x:v>9.4353</x:v>
      </x:c>
      <x:c r="Z161" s="17" t="n">
        <x:v>9.22697</x:v>
      </x:c>
      <x:c r="AA161" s="17" t="n">
        <x:v>8.53618</x:v>
      </x:c>
      <x:c r="AB161" s="4" t="n">
        <x:f>COUNT(D161:O161)</x:f>
        <x:v>12</x:v>
      </x:c>
      <x:c r="AC161" s="4" t="n">
        <x:f>COUNT(P161:AA161)</x:f>
        <x:v>12</x:v>
      </x:c>
      <x:c r="AD161" s="4" t="n">
        <x:f>COUNTIF(D161:AA161,"&gt;0")</x:f>
        <x:v>24</x:v>
      </x:c>
      <x:c r="AE161" s="19" t="n">
        <x:f>IF(AB161=0,"",AVERAGE(D161:O161))</x:f>
        <x:v>18.052809166666666</x:v>
      </x:c>
      <x:c r="AF161" s="19" t="n">
        <x:f>IF(AC161=0,"",AVERAGE(P161:AA161))</x:f>
        <x:v>10.397014999999998</x:v>
      </x:c>
      <x:c r="AG161" s="19" t="n">
        <x:f>IF(OR(AB161&lt;'산출기준'!$B$19,AC161&lt;'산출기준'!$B$19,AE161=0),"",AF161/AE161)</x:f>
        <x:v>0.5759222791319042</x:v>
      </x:c>
      <x:c r="AH161" s="21" t="n">
        <x:f>IF(SUM(P161:AA161)=0,"",MAX(P161:AA161)/SUM(P161:AA161))</x:f>
        <x:v>0.1140748089716135</x:v>
      </x:c>
      <x:c r="AI161" s="23" t="n">
        <x:f>IF(AG161="","",AD161/'산출기준'!$B$18*'산출기준'!$B$20+MIN(1,AG161)*'산출기준'!$B$21+(1-AH161)*'산출기준'!$B$22)</x:f>
        <x:v>84.99617219452486</x:v>
      </x:c>
      <x:c r="AJ161" s="4" t="str">
        <x:v>24개월 중 양수 지수 24개월; 전반/후반 자료 12/12개월. 최근12개월/이전12개월 관측월 평균비 0.58배, 최근 최댓달 비중 11.4%. 미래 1년 지속을 보장하지 않음.</x:v>
      </x:c>
      <x:c r="AK161" s="4" t="str">
        <x:v>https://developers.naver.com/docs/serviceapi/datalab/search/search.md</x:v>
      </x:c>
    </x:row>
    <x:row r="162" ht="25" customHeight="1">
      <x:c r="A162" s="4" t="str">
        <x:v>K0158</x:v>
      </x:c>
      <x:c r="B162" s="4" t="str">
        <x:v>마음·심리</x:v>
      </x:c>
      <x:c r="C162" s="4" t="str">
        <x:v>공황장애초기증상</x:v>
      </x:c>
      <x:c r="D162" s="17" t="n">
        <x:v>100</x:v>
      </x:c>
      <x:c r="E162" s="17" t="n">
        <x:v>93.80482</x:v>
      </x:c>
      <x:c r="F162" s="17" t="n">
        <x:v>44.58881</x:v>
      </x:c>
      <x:c r="G162" s="17" t="n">
        <x:v>48.9035</x:v>
      </x:c>
      <x:c r="H162" s="17" t="n">
        <x:v>57.48355</x:v>
      </x:c>
      <x:c r="I162" s="17" t="n">
        <x:v>57.64254</x:v>
      </x:c>
      <x:c r="J162" s="17" t="n">
        <x:v>47.86184</x:v>
      </x:c>
      <x:c r="K162" s="17" t="n">
        <x:v>36.50767</x:v>
      </x:c>
      <x:c r="L162" s="17" t="n">
        <x:v>31.98464</x:v>
      </x:c>
      <x:c r="M162" s="17" t="n">
        <x:v>37.06688</x:v>
      </x:c>
      <x:c r="N162" s="17" t="n">
        <x:v>31.32127</x:v>
      </x:c>
      <x:c r="O162" s="17" t="n">
        <x:v>28.53618</x:v>
      </x:c>
      <x:c r="P162" s="17" t="n">
        <x:v>21.54605</x:v>
      </x:c>
      <x:c r="Q162" s="17" t="n">
        <x:v>32.43421</x:v>
      </x:c>
      <x:c r="R162" s="17" t="n">
        <x:v>35.87171</x:v>
      </x:c>
      <x:c r="S162" s="17" t="n">
        <x:v>29.96162</x:v>
      </x:c>
      <x:c r="T162" s="17" t="n">
        <x:v>19.62719</x:v>
      </x:c>
      <x:c r="U162" s="17" t="n">
        <x:v>17.11622</x:v>
      </x:c>
      <x:c r="V162" s="17" t="n">
        <x:v>19.47916</x:v>
      </x:c>
      <x:c r="W162" s="17" t="n">
        <x:v>17.81798</x:v>
      </x:c>
      <x:c r="X162" s="17" t="n">
        <x:v>4.53399</x:v>
      </x:c>
      <x:c r="Y162" s="17" t="n">
        <x:v>4.21052</x:v>
      </x:c>
      <x:c r="Z162" s="17" t="n">
        <x:v>6.88048</x:v>
      </x:c>
      <x:c r="AA162" s="17" t="n">
        <x:v>8.00986</x:v>
      </x:c>
      <x:c r="AB162" s="4" t="n">
        <x:f>COUNT(D162:O162)</x:f>
        <x:v>12</x:v>
      </x:c>
      <x:c r="AC162" s="4" t="n">
        <x:f>COUNT(P162:AA162)</x:f>
        <x:v>12</x:v>
      </x:c>
      <x:c r="AD162" s="4" t="n">
        <x:f>COUNTIF(D162:AA162,"&gt;0")</x:f>
        <x:v>24</x:v>
      </x:c>
      <x:c r="AE162" s="19" t="n">
        <x:f>IF(AB162=0,"",AVERAGE(D162:O162))</x:f>
        <x:v>51.30847499999999</x:v>
      </x:c>
      <x:c r="AF162" s="19" t="n">
        <x:f>IF(AC162=0,"",AVERAGE(P162:AA162))</x:f>
        <x:v>18.1240825</x:v>
      </x:c>
      <x:c r="AG162" s="19" t="n">
        <x:f>IF(OR(AB162&lt;'산출기준'!$B$19,AC162&lt;'산출기준'!$B$19,AE162=0),"",AF162/AE162)</x:f>
        <x:v>0.3532375986618196</x:v>
      </x:c>
      <x:c r="AH162" s="21" t="n">
        <x:f>IF(SUM(P162:AA162)=0,"",MAX(P162:AA162)/SUM(P162:AA162))</x:f>
        <x:v>0.1649357514603383</x:v>
      </x:c>
      <x:c r="AI162" s="23" t="n">
        <x:f>IF(AG162="","",AD162/'산출기준'!$B$18*'산출기준'!$B$20+MIN(1,AG162)*'산출기준'!$B$21+(1-AH162)*'산출기준'!$B$22)</x:f>
        <x:v>77.29841293064783</x:v>
      </x:c>
      <x:c r="AJ162" s="4" t="str">
        <x:v>24개월 중 양수 지수 24개월; 전반/후반 자료 12/12개월. 최근12개월/이전12개월 관측월 평균비 0.35배, 최근 최댓달 비중 16.5%. 미래 1년 지속을 보장하지 않음.</x:v>
      </x:c>
      <x:c r="AK162" s="4" t="str">
        <x:v>https://developers.naver.com/docs/serviceapi/datalab/search/search.md</x:v>
      </x:c>
    </x:row>
    <x:row r="163" ht="25" customHeight="1">
      <x:c r="A163" s="4" t="str">
        <x:v>K0159</x:v>
      </x:c>
      <x:c r="B163" s="4" t="str">
        <x:v>마음·심리</x:v>
      </x:c>
      <x:c r="C163" s="4" t="str">
        <x:v>렘수면행동장애</x:v>
      </x:c>
      <x:c r="D163" s="17" t="n">
        <x:v>9.18311</x:v>
      </x:c>
      <x:c r="E163" s="17" t="n">
        <x:v>8.45394</x:v>
      </x:c>
      <x:c r="F163" s="17" t="n">
        <x:v>8.20175</x:v>
      </x:c>
      <x:c r="G163" s="17" t="n">
        <x:v>7.91666</x:v>
      </x:c>
      <x:c r="H163" s="17" t="n">
        <x:v>9.08991</x:v>
      </x:c>
      <x:c r="I163" s="17" t="n">
        <x:v>9.216</x:v>
      </x:c>
      <x:c r="J163" s="17" t="n">
        <x:v>7.69736</x:v>
      </x:c>
      <x:c r="K163" s="17" t="n">
        <x:v>6.4364</x:v>
      </x:c>
      <x:c r="L163" s="17" t="n">
        <x:v>6.26096</x:v>
      </x:c>
      <x:c r="M163" s="17" t="n">
        <x:v>4.73684</x:v>
      </x:c>
      <x:c r="N163" s="17" t="n">
        <x:v>5.24671</x:v>
      </x:c>
      <x:c r="O163" s="17" t="n">
        <x:v>7.58771</x:v>
      </x:c>
      <x:c r="P163" s="17" t="n">
        <x:v>5.63048</x:v>
      </x:c>
      <x:c r="Q163" s="17" t="n">
        <x:v>6.50219</x:v>
      </x:c>
      <x:c r="R163" s="17" t="n">
        <x:v>6.61732</x:v>
      </x:c>
      <x:c r="S163" s="17" t="n">
        <x:v>5.56469</x:v>
      </x:c>
      <x:c r="T163" s="17" t="n">
        <x:v>9.00767</x:v>
      </x:c>
      <x:c r="U163" s="17" t="n">
        <x:v>7.14912</x:v>
      </x:c>
      <x:c r="V163" s="17" t="n">
        <x:v>6.37061</x:v>
      </x:c>
      <x:c r="W163" s="17" t="n">
        <x:v>5.52631</x:v>
      </x:c>
      <x:c r="X163" s="17" t="n">
        <x:v>4.57785</x:v>
      </x:c>
      <x:c r="Y163" s="17" t="n">
        <x:v>7.07236</x:v>
      </x:c>
      <x:c r="Z163" s="17" t="n">
        <x:v>4.45723</x:v>
      </x:c>
      <x:c r="AA163" s="17" t="n">
        <x:v>6.34868</x:v>
      </x:c>
      <x:c r="AB163" s="4" t="n">
        <x:f>COUNT(D163:O163)</x:f>
        <x:v>12</x:v>
      </x:c>
      <x:c r="AC163" s="4" t="n">
        <x:f>COUNT(P163:AA163)</x:f>
        <x:v>12</x:v>
      </x:c>
      <x:c r="AD163" s="4" t="n">
        <x:f>COUNTIF(D163:AA163,"&gt;0")</x:f>
        <x:v>24</x:v>
      </x:c>
      <x:c r="AE163" s="19" t="n">
        <x:f>IF(AB163=0,"",AVERAGE(D163:O163))</x:f>
        <x:v>7.502279166666667</x:v>
      </x:c>
      <x:c r="AF163" s="19" t="n">
        <x:f>IF(AC163=0,"",AVERAGE(P163:AA163))</x:f>
        <x:v>6.2353758333333325</x:v>
      </x:c>
      <x:c r="AG163" s="19" t="n">
        <x:f>IF(OR(AB163&lt;'산출기준'!$B$19,AC163&lt;'산출기준'!$B$19,AE163=0),"",AF163/AE163)</x:f>
        <x:v>0.831130873006925</x:v>
      </x:c>
      <x:c r="AH163" s="21" t="n">
        <x:f>IF(SUM(P163:AA163)=0,"",MAX(P163:AA163)/SUM(P163:AA163))</x:f>
        <x:v>0.12038394905626512</x:v>
      </x:c>
      <x:c r="AI163" s="23" t="n">
        <x:f>IF(AG163="","",AD163/'산출기준'!$B$18*'산출기준'!$B$20+MIN(1,AG163)*'산출기준'!$B$21+(1-AH163)*'산출기준'!$B$22)</x:f>
        <x:v>92.52624720908246</x:v>
      </x:c>
      <x:c r="AJ163" s="4" t="str">
        <x:v>24개월 중 양수 지수 24개월; 전반/후반 자료 12/12개월. 최근12개월/이전12개월 관측월 평균비 0.83배, 최근 최댓달 비중 12.0%. 미래 1년 지속을 보장하지 않음.</x:v>
      </x:c>
      <x:c r="AK163" s="4" t="str">
        <x:v>https://developers.naver.com/docs/serviceapi/datalab/search/search.md</x:v>
      </x:c>
    </x:row>
    <x:row r="164" ht="25" customHeight="1">
      <x:c r="A164" s="4" t="str">
        <x:v>K0160</x:v>
      </x:c>
      <x:c r="B164" s="4" t="str">
        <x:v>마음·심리</x:v>
      </x:c>
      <x:c r="C164" s="4" t="str">
        <x:v>성격검사</x:v>
      </x:c>
      <x:c r="D164" s="17" t="n">
        <x:v>21.48574</x:v>
      </x:c>
      <x:c r="E164" s="17" t="n">
        <x:v>18.97478</x:v>
      </x:c>
      <x:c r="F164" s="17" t="n">
        <x:v>15.12061</x:v>
      </x:c>
      <x:c r="G164" s="17" t="n">
        <x:v>15.32346</x:v>
      </x:c>
      <x:c r="H164" s="17" t="n">
        <x:v>15.54824</x:v>
      </x:c>
      <x:c r="I164" s="17" t="n">
        <x:v>12.73574</x:v>
      </x:c>
      <x:c r="J164" s="17" t="n">
        <x:v>15.03289</x:v>
      </x:c>
      <x:c r="K164" s="17" t="n">
        <x:v>11.92434</x:v>
      </x:c>
      <x:c r="L164" s="17" t="n">
        <x:v>12.19846</x:v>
      </x:c>
      <x:c r="M164" s="17" t="n">
        <x:v>12.1875</x:v>
      </x:c>
      <x:c r="N164" s="17" t="n">
        <x:v>12.03947</x:v>
      </x:c>
      <x:c r="O164" s="17" t="n">
        <x:v>11.28289</x:v>
      </x:c>
      <x:c r="P164" s="17" t="n">
        <x:v>11.20614</x:v>
      </x:c>
      <x:c r="Q164" s="17" t="n">
        <x:v>10.30701</x:v>
      </x:c>
      <x:c r="R164" s="17" t="n">
        <x:v>10.31798</x:v>
      </x:c>
      <x:c r="S164" s="17" t="n">
        <x:v>11.33223</x:v>
      </x:c>
      <x:c r="T164" s="17" t="n">
        <x:v>10.69627</x:v>
      </x:c>
      <x:c r="U164" s="17" t="n">
        <x:v>8.5307</x:v>
      </x:c>
      <x:c r="V164" s="17" t="n">
        <x:v>10.06578</x:v>
      </x:c>
      <x:c r="W164" s="17" t="n">
        <x:v>13.10307</x:v>
      </x:c>
      <x:c r="X164" s="17" t="n">
        <x:v>10.23574</x:v>
      </x:c>
      <x:c r="Y164" s="17" t="n">
        <x:v>7.92763</x:v>
      </x:c>
      <x:c r="Z164" s="17" t="n">
        <x:v>7.60416</x:v>
      </x:c>
      <x:c r="AA164" s="17" t="n">
        <x:v>6.50219</x:v>
      </x:c>
      <x:c r="AB164" s="4" t="n">
        <x:f>COUNT(D164:O164)</x:f>
        <x:v>12</x:v>
      </x:c>
      <x:c r="AC164" s="4" t="n">
        <x:f>COUNT(P164:AA164)</x:f>
        <x:v>12</x:v>
      </x:c>
      <x:c r="AD164" s="4" t="n">
        <x:f>COUNTIF(D164:AA164,"&gt;0")</x:f>
        <x:v>24</x:v>
      </x:c>
      <x:c r="AE164" s="19" t="n">
        <x:f>IF(AB164=0,"",AVERAGE(D164:O164))</x:f>
        <x:v>14.487843333333332</x:v>
      </x:c>
      <x:c r="AF164" s="19" t="n">
        <x:f>IF(AC164=0,"",AVERAGE(P164:AA164))</x:f>
        <x:v>9.819075</x:v>
      </x:c>
      <x:c r="AG164" s="19" t="n">
        <x:f>IF(OR(AB164&lt;'산출기준'!$B$19,AC164&lt;'산출기준'!$B$19,AE164=0),"",AF164/AE164)</x:f>
        <x:v>0.6777458020551943</x:v>
      </x:c>
      <x:c r="AH164" s="21" t="n">
        <x:f>IF(SUM(P164:AA164)=0,"",MAX(P164:AA164)/SUM(P164:AA164))</x:f>
        <x:v>0.11120421220939856</x:v>
      </x:c>
      <x:c r="AI164" s="23" t="n">
        <x:f>IF(AG164="","",AD164/'산출기준'!$B$18*'산출기준'!$B$20+MIN(1,AG164)*'산출기준'!$B$21+(1-AH164)*'산출기준'!$B$22)</x:f>
        <x:v>88.10828981746786</x:v>
      </x:c>
      <x:c r="AJ164" s="4" t="str">
        <x:v>24개월 중 양수 지수 24개월; 전반/후반 자료 12/12개월. 최근12개월/이전12개월 관측월 평균비 0.68배, 최근 최댓달 비중 11.1%. 미래 1년 지속을 보장하지 않음.</x:v>
      </x:c>
      <x:c r="AK164" s="4" t="str">
        <x:v>https://developers.naver.com/docs/serviceapi/datalab/search/search.md</x:v>
      </x:c>
    </x:row>
    <x:row r="165" ht="25" customHeight="1">
      <x:c r="A165" s="4" t="str">
        <x:v>K0161</x:v>
      </x:c>
      <x:c r="B165" s="4" t="str">
        <x:v>마음·심리</x:v>
      </x:c>
      <x:c r="C165" s="4" t="str">
        <x:v>스트레스해소</x:v>
      </x:c>
      <x:c r="D165" s="17" t="n">
        <x:v>47.30744</x:v>
      </x:c>
      <x:c r="E165" s="17" t="n">
        <x:v>46.92126</x:v>
      </x:c>
      <x:c r="F165" s="17" t="n">
        <x:v>41.30015</x:v>
      </x:c>
      <x:c r="G165" s="17" t="n">
        <x:v>43.25252</x:v>
      </x:c>
      <x:c r="H165" s="17" t="n">
        <x:v>39.34777</x:v>
      </x:c>
      <x:c r="I165" s="17" t="n">
        <x:v>40.6136</x:v>
      </x:c>
      <x:c r="J165" s="17" t="n">
        <x:v>47.84381</x:v>
      </x:c>
      <x:c r="K165" s="17" t="n">
        <x:v>46.98562</x:v>
      </x:c>
      <x:c r="L165" s="17" t="n">
        <x:v>42.5016</x:v>
      </x:c>
      <x:c r="M165" s="17" t="n">
        <x:v>39.81978</x:v>
      </x:c>
      <x:c r="N165" s="17" t="n">
        <x:v>35.0354</x:v>
      </x:c>
      <x:c r="O165" s="17" t="n">
        <x:v>32.46084</x:v>
      </x:c>
      <x:c r="P165" s="17" t="n">
        <x:v>35.80776</x:v>
      </x:c>
      <x:c r="Q165" s="17" t="n">
        <x:v>30.12229</x:v>
      </x:c>
      <x:c r="R165" s="17" t="n">
        <x:v>38.48959</x:v>
      </x:c>
      <x:c r="S165" s="17" t="n">
        <x:v>33.83394</x:v>
      </x:c>
      <x:c r="T165" s="17" t="n">
        <x:v>29.60738</x:v>
      </x:c>
      <x:c r="U165" s="17" t="n">
        <x:v>28.14846</x:v>
      </x:c>
      <x:c r="V165" s="17" t="n">
        <x:v>32.46084</x:v>
      </x:c>
      <x:c r="W165" s="17" t="n">
        <x:v>33.04012</x:v>
      </x:c>
      <x:c r="X165" s="17" t="n">
        <x:v>30.12229</x:v>
      </x:c>
      <x:c r="Y165" s="17" t="n">
        <x:v>31.1092</x:v>
      </x:c>
      <x:c r="Z165" s="17" t="n">
        <x:v>30.12229</x:v>
      </x:c>
      <x:c r="AA165" s="17" t="n">
        <x:v>24.54408</x:v>
      </x:c>
      <x:c r="AB165" s="4" t="n">
        <x:f>COUNT(D165:O165)</x:f>
        <x:v>12</x:v>
      </x:c>
      <x:c r="AC165" s="4" t="n">
        <x:f>COUNT(P165:AA165)</x:f>
        <x:v>12</x:v>
      </x:c>
      <x:c r="AD165" s="4" t="n">
        <x:f>COUNTIF(D165:AA165,"&gt;0")</x:f>
        <x:v>24</x:v>
      </x:c>
      <x:c r="AE165" s="19" t="n">
        <x:f>IF(AB165=0,"",AVERAGE(D165:O165))</x:f>
        <x:v>41.949149166666665</x:v>
      </x:c>
      <x:c r="AF165" s="19" t="n">
        <x:f>IF(AC165=0,"",AVERAGE(P165:AA165))</x:f>
        <x:v>31.45068666666667</x:v>
      </x:c>
      <x:c r="AG165" s="19" t="n">
        <x:f>IF(OR(AB165&lt;'산출기준'!$B$19,AC165&lt;'산출기준'!$B$19,AE165=0),"",AF165/AE165)</x:f>
        <x:v>0.7497336010728387</x:v>
      </x:c>
      <x:c r="AH165" s="21" t="n">
        <x:f>IF(SUM(P165:AA165)=0,"",MAX(P165:AA165)/SUM(P165:AA165))</x:f>
        <x:v>0.10198396834154971</x:v>
      </x:c>
      <x:c r="AI165" s="23" t="n">
        <x:f>IF(AG165="","",AD165/'산출기준'!$B$18*'산출기준'!$B$20+MIN(1,AG165)*'산출기준'!$B$21+(1-AH165)*'산출기준'!$B$22)</x:f>
        <x:v>90.45232866535417</x:v>
      </x:c>
      <x:c r="AJ165" s="4" t="str">
        <x:v>24개월 중 양수 지수 24개월; 전반/후반 자료 12/12개월. 최근12개월/이전12개월 관측월 평균비 0.75배, 최근 최댓달 비중 10.2%. 미래 1년 지속을 보장하지 않음.</x:v>
      </x:c>
      <x:c r="AK165" s="4" t="str">
        <x:v>https://developers.naver.com/docs/serviceapi/datalab/search/search.md</x:v>
      </x:c>
    </x:row>
    <x:row r="166" ht="25" customHeight="1">
      <x:c r="A166" s="4" t="str">
        <x:v>K0162</x:v>
      </x:c>
      <x:c r="B166" s="4" t="str">
        <x:v>마음·심리</x:v>
      </x:c>
      <x:c r="C166" s="4" t="str">
        <x:v>성인ADHD치료</x:v>
      </x:c>
      <x:c r="D166" s="17" t="n">
        <x:v>78.52392</x:v>
      </x:c>
      <x:c r="E166" s="17" t="n">
        <x:v>86.54795</x:v>
      </x:c>
      <x:c r="F166" s="17" t="n">
        <x:v>79.10319</x:v>
      </x:c>
      <x:c r="G166" s="17" t="n">
        <x:v>90.58142</x:v>
      </x:c>
      <x:c r="H166" s="17" t="n">
        <x:v>92.87706</x:v>
      </x:c>
      <x:c r="I166" s="17" t="n">
        <x:v>100</x:v>
      </x:c>
      <x:c r="J166" s="17" t="n">
        <x:v>99.76399</x:v>
      </x:c>
      <x:c r="K166" s="17" t="n">
        <x:v>81.99957</x:v>
      </x:c>
      <x:c r="L166" s="17" t="n">
        <x:v>68.76206</x:v>
      </x:c>
      <x:c r="M166" s="17" t="n">
        <x:v>56.66166</x:v>
      </x:c>
      <x:c r="N166" s="17" t="n">
        <x:v>44.51834</x:v>
      </x:c>
      <x:c r="O166" s="17" t="n">
        <x:v>40.46341</x:v>
      </x:c>
      <x:c r="P166" s="17" t="n">
        <x:v>44.17506</x:v>
      </x:c>
      <x:c r="Q166" s="17" t="n">
        <x:v>38.51104</x:v>
      </x:c>
      <x:c r="R166" s="17" t="n">
        <x:v>32.09611</x:v>
      </x:c>
      <x:c r="S166" s="17" t="n">
        <x:v>37.22377</x:v>
      </x:c>
      <x:c r="T166" s="17" t="n">
        <x:v>28.51319</x:v>
      </x:c>
      <x:c r="U166" s="17" t="n">
        <x:v>27.56919</x:v>
      </x:c>
      <x:c r="V166" s="17" t="n">
        <x:v>30.4012</x:v>
      </x:c>
      <x:c r="W166" s="17" t="n">
        <x:v>29.00665</x:v>
      </x:c>
      <x:c r="X166" s="17" t="n">
        <x:v>22.29135</x:v>
      </x:c>
      <x:c r="Y166" s="17" t="n">
        <x:v>24.95172</x:v>
      </x:c>
      <x:c r="Z166" s="17" t="n">
        <x:v>26.32482</x:v>
      </x:c>
      <x:c r="AA166" s="17" t="n">
        <x:v>24.56554</x:v>
      </x:c>
      <x:c r="AB166" s="4" t="n">
        <x:f>COUNT(D166:O166)</x:f>
        <x:v>12</x:v>
      </x:c>
      <x:c r="AC166" s="4" t="n">
        <x:f>COUNT(P166:AA166)</x:f>
        <x:v>12</x:v>
      </x:c>
      <x:c r="AD166" s="4" t="n">
        <x:f>COUNTIF(D166:AA166,"&gt;0")</x:f>
        <x:v>24</x:v>
      </x:c>
      <x:c r="AE166" s="19" t="n">
        <x:f>IF(AB166=0,"",AVERAGE(D166:O166))</x:f>
        <x:v>76.65021416666666</x:v>
      </x:c>
      <x:c r="AF166" s="19" t="n">
        <x:f>IF(AC166=0,"",AVERAGE(P166:AA166))</x:f>
        <x:v>30.46913666666667</x:v>
      </x:c>
      <x:c r="AG166" s="19" t="n">
        <x:f>IF(OR(AB166&lt;'산출기준'!$B$19,AC166&lt;'산출기준'!$B$19,AE166=0),"",AF166/AE166)</x:f>
        <x:v>0.3975088262690983</x:v>
      </x:c>
      <x:c r="AH166" s="21" t="n">
        <x:f>IF(SUM(P166:AA166)=0,"",MAX(P166:AA166)/SUM(P166:AA166))</x:f>
        <x:v>0.12081914365585895</x:v>
      </x:c>
      <x:c r="AI166" s="23" t="n">
        <x:f>IF(AG166="","",AD166/'산출기준'!$B$18*'산출기준'!$B$20+MIN(1,AG166)*'산출기준'!$B$21+(1-AH166)*'산출기준'!$B$22)</x:f>
        <x:v>79.50888191495577</x:v>
      </x:c>
      <x:c r="AJ166" s="4" t="str">
        <x:v>24개월 중 양수 지수 24개월; 전반/후반 자료 12/12개월. 최근12개월/이전12개월 관측월 평균비 0.40배, 최근 최댓달 비중 12.1%. 미래 1년 지속을 보장하지 않음.</x:v>
      </x:c>
      <x:c r="AK166" s="4" t="str">
        <x:v>https://developers.naver.com/docs/serviceapi/datalab/search/search.md</x:v>
      </x:c>
    </x:row>
    <x:row r="167" ht="25" customHeight="1">
      <x:c r="A167" s="4" t="str">
        <x:v>K0163</x:v>
      </x:c>
      <x:c r="B167" s="4" t="str">
        <x:v>마음·심리</x:v>
      </x:c>
      <x:c r="C167" s="4" t="str">
        <x:v>성인ADHD테스트</x:v>
      </x:c>
      <x:c r="D167" s="17" t="n">
        <x:v>58.44239</x:v>
      </x:c>
      <x:c r="E167" s="17" t="n">
        <x:v>64.47114</x:v>
      </x:c>
      <x:c r="F167" s="17" t="n">
        <x:v>56.25402</x:v>
      </x:c>
      <x:c r="G167" s="17" t="n">
        <x:v>82.36429</x:v>
      </x:c>
      <x:c r="H167" s="17" t="n">
        <x:v>74.21154</x:v>
      </x:c>
      <x:c r="I167" s="17" t="n">
        <x:v>70.28534</x:v>
      </x:c>
      <x:c r="J167" s="17" t="n">
        <x:v>74.59772</x:v>
      </x:c>
      <x:c r="K167" s="17" t="n">
        <x:v>68.41879</x:v>
      </x:c>
      <x:c r="L167" s="17" t="n">
        <x:v>96.41707</x:v>
      </x:c>
      <x:c r="M167" s="17" t="n">
        <x:v>62.77622</x:v>
      </x:c>
      <x:c r="N167" s="17" t="n">
        <x:v>62.99077</x:v>
      </x:c>
      <x:c r="O167" s="17" t="n">
        <x:v>75.73482</x:v>
      </x:c>
      <x:c r="P167" s="17" t="n">
        <x:v>79.66101</x:v>
      </x:c>
      <x:c r="Q167" s="17" t="n">
        <x:v>79.06028</x:v>
      </x:c>
      <x:c r="R167" s="17" t="n">
        <x:v>63.05513</x:v>
      </x:c>
      <x:c r="S167" s="17" t="n">
        <x:v>51.10491</x:v>
      </x:c>
      <x:c r="T167" s="17" t="n">
        <x:v>33.16884</x:v>
      </x:c>
      <x:c r="U167" s="17" t="n">
        <x:v>34.67067</x:v>
      </x:c>
      <x:c r="V167" s="17" t="n">
        <x:v>49.98927</x:v>
      </x:c>
      <x:c r="W167" s="17" t="n">
        <x:v>50.24672</x:v>
      </x:c>
      <x:c r="X167" s="17" t="n">
        <x:v>51.16927</x:v>
      </x:c>
      <x:c r="Y167" s="17" t="n">
        <x:v>50.54709</x:v>
      </x:c>
      <x:c r="Z167" s="17" t="n">
        <x:v>29.80047</x:v>
      </x:c>
      <x:c r="AA167" s="17" t="n">
        <x:v>26.32482</x:v>
      </x:c>
      <x:c r="AB167" s="4" t="n">
        <x:f>COUNT(D167:O167)</x:f>
        <x:v>12</x:v>
      </x:c>
      <x:c r="AC167" s="4" t="n">
        <x:f>COUNT(P167:AA167)</x:f>
        <x:v>12</x:v>
      </x:c>
      <x:c r="AD167" s="4" t="n">
        <x:f>COUNTIF(D167:AA167,"&gt;0")</x:f>
        <x:v>24</x:v>
      </x:c>
      <x:c r="AE167" s="19" t="n">
        <x:f>IF(AB167=0,"",AVERAGE(D167:O167))</x:f>
        <x:v>70.58034249999999</x:v>
      </x:c>
      <x:c r="AF167" s="19" t="n">
        <x:f>IF(AC167=0,"",AVERAGE(P167:AA167))</x:f>
        <x:v>49.899873333333325</x:v>
      </x:c>
      <x:c r="AG167" s="19" t="n">
        <x:f>IF(OR(AB167&lt;'산출기준'!$B$19,AC167&lt;'산출기준'!$B$19,AE167=0),"",AF167/AE167)</x:f>
        <x:v>0.7069939244533042</x:v>
      </x:c>
      <x:c r="AH167" s="21" t="n">
        <x:f>IF(SUM(P167:AA167)=0,"",MAX(P167:AA167)/SUM(P167:AA167))</x:f>
        <x:v>0.13303475653445215</x:v>
      </x:c>
      <x:c r="AI167" s="23" t="n">
        <x:f>IF(AG167="","",AD167/'산출기준'!$B$18*'산출기준'!$B$20+MIN(1,AG167)*'산출기준'!$B$21+(1-AH167)*'산출기준'!$B$22)</x:f>
        <x:v>88.54912260291007</x:v>
      </x:c>
      <x:c r="AJ167" s="4" t="str">
        <x:v>24개월 중 양수 지수 24개월; 전반/후반 자료 12/12개월. 최근12개월/이전12개월 관측월 평균비 0.71배, 최근 최댓달 비중 13.3%. 미래 1년 지속을 보장하지 않음.</x:v>
      </x:c>
      <x:c r="AK167" s="4" t="str">
        <x:v>https://developers.naver.com/docs/serviceapi/datalab/search/search.md</x:v>
      </x:c>
    </x:row>
    <x:row r="168" ht="25" customHeight="1">
      <x:c r="A168" s="4" t="str">
        <x:v>K0164</x:v>
      </x:c>
      <x:c r="B168" s="4" t="str">
        <x:v>마음·심리</x:v>
      </x:c>
      <x:c r="C168" s="4" t="str">
        <x:v>심리상담비용</x:v>
      </x:c>
      <x:c r="D168" s="17" t="n">
        <x:v>46.02016</x:v>
      </x:c>
      <x:c r="E168" s="17" t="n">
        <x:v>43.42415</x:v>
      </x:c>
      <x:c r="F168" s="17" t="n">
        <x:v>41.10705</x:v>
      </x:c>
      <x:c r="G168" s="17" t="n">
        <x:v>42.6947</x:v>
      </x:c>
      <x:c r="H168" s="17" t="n">
        <x:v>37.97468</x:v>
      </x:c>
      <x:c r="I168" s="17" t="n">
        <x:v>37.86741</x:v>
      </x:c>
      <x:c r="J168" s="17" t="n">
        <x:v>47.45762</x:v>
      </x:c>
      <x:c r="K168" s="17" t="n">
        <x:v>39.62668</x:v>
      </x:c>
      <x:c r="L168" s="17" t="n">
        <x:v>41.40742</x:v>
      </x:c>
      <x:c r="M168" s="17" t="n">
        <x:v>40.05578</x:v>
      </x:c>
      <x:c r="N168" s="17" t="n">
        <x:v>40.3776</x:v>
      </x:c>
      <x:c r="O168" s="17" t="n">
        <x:v>44.75434</x:v>
      </x:c>
      <x:c r="P168" s="17" t="n">
        <x:v>41.98669</x:v>
      </x:c>
      <x:c r="Q168" s="17" t="n">
        <x:v>34.47757</x:v>
      </x:c>
      <x:c r="R168" s="17" t="n">
        <x:v>35.18558</x:v>
      </x:c>
      <x:c r="S168" s="17" t="n">
        <x:v>32.63248</x:v>
      </x:c>
      <x:c r="T168" s="17" t="n">
        <x:v>32.82557</x:v>
      </x:c>
      <x:c r="U168" s="17" t="n">
        <x:v>25.25209</x:v>
      </x:c>
      <x:c r="V168" s="17" t="n">
        <x:v>30.59429</x:v>
      </x:c>
      <x:c r="W168" s="17" t="n">
        <x:v>29.07101</x:v>
      </x:c>
      <x:c r="X168" s="17" t="n">
        <x:v>25.91718</x:v>
      </x:c>
      <x:c r="Y168" s="17" t="n">
        <x:v>29.22119</x:v>
      </x:c>
      <x:c r="Z168" s="17" t="n">
        <x:v>24.75863</x:v>
      </x:c>
      <x:c r="AA168" s="17" t="n">
        <x:v>24.07208</x:v>
      </x:c>
      <x:c r="AB168" s="4" t="n">
        <x:f>COUNT(D168:O168)</x:f>
        <x:v>12</x:v>
      </x:c>
      <x:c r="AC168" s="4" t="n">
        <x:f>COUNT(P168:AA168)</x:f>
        <x:v>12</x:v>
      </x:c>
      <x:c r="AD168" s="4" t="n">
        <x:f>COUNTIF(D168:AA168,"&gt;0")</x:f>
        <x:v>24</x:v>
      </x:c>
      <x:c r="AE168" s="19" t="n">
        <x:f>IF(AB168=0,"",AVERAGE(D168:O168))</x:f>
        <x:v>41.89729916666668</x:v>
      </x:c>
      <x:c r="AF168" s="19" t="n">
        <x:f>IF(AC168=0,"",AVERAGE(P168:AA168))</x:f>
        <x:v>30.499529999999993</x:v>
      </x:c>
      <x:c r="AG168" s="19" t="n">
        <x:f>IF(OR(AB168&lt;'산출기준'!$B$19,AC168&lt;'산출기준'!$B$19,AE168=0),"",AF168/AE168)</x:f>
        <x:v>0.7279593340533344</x:v>
      </x:c>
      <x:c r="AH168" s="21" t="n">
        <x:f>IF(SUM(P168:AA168)=0,"",MAX(P168:AA168)/SUM(P168:AA168))</x:f>
        <x:v>0.11471950004912647</x:v>
      </x:c>
      <x:c r="AI168" s="23" t="n">
        <x:f>IF(AG168="","",AD168/'산출기준'!$B$18*'산출기준'!$B$20+MIN(1,AG168)*'산출기준'!$B$21+(1-AH168)*'산출기준'!$B$22)</x:f>
        <x:v>89.5443900206175</x:v>
      </x:c>
      <x:c r="AJ168" s="4" t="str">
        <x:v>24개월 중 양수 지수 24개월; 전반/후반 자료 12/12개월. 최근12개월/이전12개월 관측월 평균비 0.73배, 최근 최댓달 비중 11.5%. 미래 1년 지속을 보장하지 않음.</x:v>
      </x:c>
      <x:c r="AK168" s="4" t="str">
        <x:v>https://developers.naver.com/docs/serviceapi/datalab/search/search.md</x:v>
      </x:c>
    </x:row>
    <x:row r="169" ht="25" customHeight="1">
      <x:c r="A169" s="4" t="str">
        <x:v>K0165</x:v>
      </x:c>
      <x:c r="B169" s="4" t="str">
        <x:v>마음·심리</x:v>
      </x:c>
      <x:c r="C169" s="4" t="str">
        <x:v>수면장애치료</x:v>
      </x:c>
      <x:c r="D169" s="17" t="n">
        <x:v>28.96374</x:v>
      </x:c>
      <x:c r="E169" s="17" t="n">
        <x:v>31.28084</x:v>
      </x:c>
      <x:c r="F169" s="17" t="n">
        <x:v>35.0354</x:v>
      </x:c>
      <x:c r="G169" s="17" t="n">
        <x:v>33.51212</x:v>
      </x:c>
      <x:c r="H169" s="17" t="n">
        <x:v>34.32739</x:v>
      </x:c>
      <x:c r="I169" s="17" t="n">
        <x:v>31.55975</x:v>
      </x:c>
      <x:c r="J169" s="17" t="n">
        <x:v>29.56447</x:v>
      </x:c>
      <x:c r="K169" s="17" t="n">
        <x:v>25.44518</x:v>
      </x:c>
      <x:c r="L169" s="17" t="n">
        <x:v>30.48701</x:v>
      </x:c>
      <x:c r="M169" s="17" t="n">
        <x:v>24.11499</x:v>
      </x:c>
      <x:c r="N169" s="17" t="n">
        <x:v>24.84445</x:v>
      </x:c>
      <x:c r="O169" s="17" t="n">
        <x:v>26.32482</x:v>
      </x:c>
      <x:c r="P169" s="17" t="n">
        <x:v>24.84445</x:v>
      </x:c>
      <x:c r="Q169" s="17" t="n">
        <x:v>22.91353</x:v>
      </x:c>
      <x:c r="R169" s="17" t="n">
        <x:v>22.48444</x:v>
      </x:c>
      <x:c r="S169" s="17" t="n">
        <x:v>23.49281</x:v>
      </x:c>
      <x:c r="T169" s="17" t="n">
        <x:v>29.47865</x:v>
      </x:c>
      <x:c r="U169" s="17" t="n">
        <x:v>24.69427</x:v>
      </x:c>
      <x:c r="V169" s="17" t="n">
        <x:v>27.97682</x:v>
      </x:c>
      <x:c r="W169" s="17" t="n">
        <x:v>26.45355</x:v>
      </x:c>
      <x:c r="X169" s="17" t="n">
        <x:v>19.43788</x:v>
      </x:c>
      <x:c r="Y169" s="17" t="n">
        <x:v>20.16734</x:v>
      </x:c>
      <x:c r="Z169" s="17" t="n">
        <x:v>24.20081</x:v>
      </x:c>
      <x:c r="AA169" s="17" t="n">
        <x:v>23.81463</x:v>
      </x:c>
      <x:c r="AB169" s="4" t="n">
        <x:f>COUNT(D169:O169)</x:f>
        <x:v>12</x:v>
      </x:c>
      <x:c r="AC169" s="4" t="n">
        <x:f>COUNT(P169:AA169)</x:f>
        <x:v>12</x:v>
      </x:c>
      <x:c r="AD169" s="4" t="n">
        <x:f>COUNTIF(D169:AA169,"&gt;0")</x:f>
        <x:v>24</x:v>
      </x:c>
      <x:c r="AE169" s="19" t="n">
        <x:f>IF(AB169=0,"",AVERAGE(D169:O169))</x:f>
        <x:v>29.621679999999998</x:v>
      </x:c>
      <x:c r="AF169" s="19" t="n">
        <x:f>IF(AC169=0,"",AVERAGE(P169:AA169))</x:f>
        <x:v>24.163265000000006</x:v>
      </x:c>
      <x:c r="AG169" s="19" t="n">
        <x:f>IF(OR(AB169&lt;'산출기준'!$B$19,AC169&lt;'산출기준'!$B$19,AE169=0),"",AF169/AE169)</x:f>
        <x:v>0.8157290538551496</x:v>
      </x:c>
      <x:c r="AH169" s="21" t="n">
        <x:f>IF(SUM(P169:AA169)=0,"",MAX(P169:AA169)/SUM(P169:AA169))</x:f>
        <x:v>0.10166482744226271</x:v>
      </x:c>
      <x:c r="AI169" s="23" t="n">
        <x:f>IF(AG169="","",AD169/'산출기준'!$B$18*'산출기준'!$B$20+MIN(1,AG169)*'산출기준'!$B$21+(1-AH169)*'산출기준'!$B$22)</x:f>
        <x:v>92.43857506680924</x:v>
      </x:c>
      <x:c r="AJ169" s="4" t="str">
        <x:v>24개월 중 양수 지수 24개월; 전반/후반 자료 12/12개월. 최근12개월/이전12개월 관측월 평균비 0.82배, 최근 최댓달 비중 10.2%. 미래 1년 지속을 보장하지 않음.</x:v>
      </x:c>
      <x:c r="AK169" s="4" t="str">
        <x:v>https://developers.naver.com/docs/serviceapi/datalab/search/search.md</x:v>
      </x:c>
    </x:row>
    <x:row r="170" ht="25" customHeight="1">
      <x:c r="A170" s="4" t="str">
        <x:v>K0166</x:v>
      </x:c>
      <x:c r="B170" s="4" t="str">
        <x:v>마음·심리</x:v>
      </x:c>
      <x:c r="C170" s="4" t="str">
        <x:v>불면증에좋은음식</x:v>
      </x:c>
      <x:c r="D170" s="17" t="n">
        <x:v>59.69263</x:v>
      </x:c>
      <x:c r="E170" s="17" t="n">
        <x:v>68.44187</x:v>
      </x:c>
      <x:c r="F170" s="17" t="n">
        <x:v>45.0852</x:v>
      </x:c>
      <x:c r="G170" s="17" t="n">
        <x:v>40.82471</x:v>
      </x:c>
      <x:c r="H170" s="17" t="n">
        <x:v>49.93913</x:v>
      </x:c>
      <x:c r="I170" s="17" t="n">
        <x:v>45.51125</x:v>
      </x:c>
      <x:c r="J170" s="17" t="n">
        <x:v>47.29153</x:v>
      </x:c>
      <x:c r="K170" s="17" t="n">
        <x:v>35.5143</x:v>
      </x:c>
      <x:c r="L170" s="17" t="n">
        <x:v>31.66463</x:v>
      </x:c>
      <x:c r="M170" s="17" t="n">
        <x:v>27.58673</x:v>
      </x:c>
      <x:c r="N170" s="17" t="n">
        <x:v>27.19111</x:v>
      </x:c>
      <x:c r="O170" s="17" t="n">
        <x:v>27.25197</x:v>
      </x:c>
      <x:c r="P170" s="17" t="n">
        <x:v>29.77784</x:v>
      </x:c>
      <x:c r="Q170" s="17" t="n">
        <x:v>26.00426</x:v>
      </x:c>
      <x:c r="R170" s="17" t="n">
        <x:v>28.05842</x:v>
      </x:c>
      <x:c r="S170" s="17" t="n">
        <x:v>23.50882</x:v>
      </x:c>
      <x:c r="T170" s="17" t="n">
        <x:v>28.24102</x:v>
      </x:c>
      <x:c r="U170" s="17" t="n">
        <x:v>24.61959</x:v>
      </x:c>
      <x:c r="V170" s="17" t="n">
        <x:v>24.08703</x:v>
      </x:c>
      <x:c r="W170" s="17" t="n">
        <x:v>22.06329</x:v>
      </x:c>
      <x:c r="X170" s="17" t="n">
        <x:v>17.39196</x:v>
      </x:c>
      <x:c r="Y170" s="17" t="n">
        <x:v>14.63785</x:v>
      </x:c>
      <x:c r="Z170" s="17" t="n">
        <x:v>16.06816</x:v>
      </x:c>
      <x:c r="AA170" s="17" t="n">
        <x:v>15.88557</x:v>
      </x:c>
      <x:c r="AB170" s="4" t="n">
        <x:f>COUNT(D170:O170)</x:f>
        <x:v>12</x:v>
      </x:c>
      <x:c r="AC170" s="4" t="n">
        <x:f>COUNT(P170:AA170)</x:f>
        <x:v>12</x:v>
      </x:c>
      <x:c r="AD170" s="4" t="n">
        <x:f>COUNTIF(D170:AA170,"&gt;0")</x:f>
        <x:v>24</x:v>
      </x:c>
      <x:c r="AE170" s="19" t="n">
        <x:f>IF(AB170=0,"",AVERAGE(D170:O170))</x:f>
        <x:v>42.166255</x:v>
      </x:c>
      <x:c r="AF170" s="19" t="n">
        <x:f>IF(AC170=0,"",AVERAGE(P170:AA170))</x:f>
        <x:v>22.528650833333334</x:v>
      </x:c>
      <x:c r="AG170" s="19" t="n">
        <x:f>IF(OR(AB170&lt;'산출기준'!$B$19,AC170&lt;'산출기준'!$B$19,AE170=0),"",AF170/AE170)</x:f>
        <x:v>0.5342815204559507</x:v>
      </x:c>
      <x:c r="AH170" s="21" t="n">
        <x:f>IF(SUM(P170:AA170)=0,"",MAX(P170:AA170)/SUM(P170:AA170))</x:f>
        <x:v>0.11014803704956293</x:v>
      </x:c>
      <x:c r="AI170" s="23" t="n">
        <x:f>IF(AG170="","",AD170/'산출기준'!$B$18*'산출기준'!$B$20+MIN(1,AG170)*'산출기준'!$B$21+(1-AH170)*'산출기준'!$B$22)</x:f>
        <x:v>83.82548487268726</x:v>
      </x:c>
      <x:c r="AJ170" s="4" t="str">
        <x:v>24개월 중 양수 지수 24개월; 전반/후반 자료 12/12개월. 최근12개월/이전12개월 관측월 평균비 0.53배, 최근 최댓달 비중 11.0%. 미래 1년 지속을 보장하지 않음.</x:v>
      </x:c>
      <x:c r="AK170" s="4" t="str">
        <x:v>https://developers.naver.com/docs/serviceapi/datalab/search/search.md</x:v>
      </x:c>
    </x:row>
    <x:row r="171" ht="25" customHeight="1">
      <x:c r="A171" s="4" t="str">
        <x:v>K0167</x:v>
      </x:c>
      <x:c r="B171" s="4" t="str">
        <x:v>마음·심리</x:v>
      </x:c>
      <x:c r="C171" s="4" t="str">
        <x:v>스트레스테스트</x:v>
      </x:c>
      <x:c r="D171" s="17" t="n">
        <x:v>100</x:v>
      </x:c>
      <x:c r="E171" s="17" t="n">
        <x:v>83.73402</x:v>
      </x:c>
      <x:c r="F171" s="17" t="n">
        <x:v>73.18928</x:v>
      </x:c>
      <x:c r="G171" s="17" t="n">
        <x:v>58.56664</x:v>
      </x:c>
      <x:c r="H171" s="17" t="n">
        <x:v>55.14303</x:v>
      </x:c>
      <x:c r="I171" s="17" t="n">
        <x:v>65.13998</x:v>
      </x:c>
      <x:c r="J171" s="17" t="n">
        <x:v>76.24771</x:v>
      </x:c>
      <x:c r="K171" s="17" t="n">
        <x:v>60.1339</x:v>
      </x:c>
      <x:c r="L171" s="17" t="n">
        <x:v>62.82714</x:v>
      </x:c>
      <x:c r="M171" s="17" t="n">
        <x:v>62.32501</x:v>
      </x:c>
      <x:c r="N171" s="17" t="n">
        <x:v>59.37309</x:v>
      </x:c>
      <x:c r="O171" s="17" t="n">
        <x:v>64.44004</x:v>
      </x:c>
      <x:c r="P171" s="17" t="n">
        <x:v>62.87279</x:v>
      </x:c>
      <x:c r="Q171" s="17" t="n">
        <x:v>42.6202</x:v>
      </x:c>
      <x:c r="R171" s="17" t="n">
        <x:v>42.3311</x:v>
      </x:c>
      <x:c r="S171" s="17" t="n">
        <x:v>33.64272</x:v>
      </x:c>
      <x:c r="T171" s="17" t="n">
        <x:v>22.12416</x:v>
      </x:c>
      <x:c r="U171" s="17" t="n">
        <x:v>19.05051</x:v>
      </x:c>
      <x:c r="V171" s="17" t="n">
        <x:v>23.37188</x:v>
      </x:c>
      <x:c r="W171" s="17" t="n">
        <x:v>21.74376</x:v>
      </x:c>
      <x:c r="X171" s="17" t="n">
        <x:v>16.49421</x:v>
      </x:c>
      <x:c r="Y171" s="17" t="n">
        <x:v>16.40292</x:v>
      </x:c>
      <x:c r="Z171" s="17" t="n">
        <x:v>14.83566</x:v>
      </x:c>
      <x:c r="AA171" s="17" t="n">
        <x:v>16.43335</x:v>
      </x:c>
      <x:c r="AB171" s="4" t="n">
        <x:f>COUNT(D171:O171)</x:f>
        <x:v>12</x:v>
      </x:c>
      <x:c r="AC171" s="4" t="n">
        <x:f>COUNT(P171:AA171)</x:f>
        <x:v>12</x:v>
      </x:c>
      <x:c r="AD171" s="4" t="n">
        <x:f>COUNTIF(D171:AA171,"&gt;0")</x:f>
        <x:v>24</x:v>
      </x:c>
      <x:c r="AE171" s="19" t="n">
        <x:f>IF(AB171=0,"",AVERAGE(D171:O171))</x:f>
        <x:v>68.42665333333333</x:v>
      </x:c>
      <x:c r="AF171" s="19" t="n">
        <x:f>IF(AC171=0,"",AVERAGE(P171:AA171))</x:f>
        <x:v>27.66027166666667</x:v>
      </x:c>
      <x:c r="AG171" s="19" t="n">
        <x:f>IF(OR(AB171&lt;'산출기준'!$B$19,AC171&lt;'산출기준'!$B$19,AE171=0),"",AF171/AE171)</x:f>
        <x:v>0.4042324199595519</x:v>
      </x:c>
      <x:c r="AH171" s="21" t="n">
        <x:f>IF(SUM(P171:AA171)=0,"",MAX(P171:AA171)/SUM(P171:AA171))</x:f>
        <x:v>0.18941965682067596</x:v>
      </x:c>
      <x:c r="AI171" s="23" t="n">
        <x:f>IF(AG171="","",AD171/'산출기준'!$B$18*'산출기준'!$B$20+MIN(1,AG171)*'산출기준'!$B$21+(1-AH171)*'산출기준'!$B$22)</x:f>
        <x:v>78.33857946237305</x:v>
      </x:c>
      <x:c r="AJ171" s="4" t="str">
        <x:v>24개월 중 양수 지수 24개월; 전반/후반 자료 12/12개월. 최근12개월/이전12개월 관측월 평균비 0.40배, 최근 최댓달 비중 18.9%. 미래 1년 지속을 보장하지 않음.</x:v>
      </x:c>
      <x:c r="AK171" s="4" t="str">
        <x:v>https://developers.naver.com/docs/serviceapi/datalab/search/search.md</x:v>
      </x:c>
    </x:row>
    <x:row r="172" ht="25" customHeight="1">
      <x:c r="A172" s="4" t="str">
        <x:v>K0168</x:v>
      </x:c>
      <x:c r="B172" s="4" t="str">
        <x:v>마음·심리</x:v>
      </x:c>
      <x:c r="C172" s="4" t="str">
        <x:v>우울증극복방법</x:v>
      </x:c>
      <x:c r="D172" s="17" t="n">
        <x:v>62.14242</x:v>
      </x:c>
      <x:c r="E172" s="17" t="n">
        <x:v>18.53317</x:v>
      </x:c>
      <x:c r="F172" s="17" t="n">
        <x:v>34.46439</x:v>
      </x:c>
      <x:c r="G172" s="17" t="n">
        <x:v>31.89287</x:v>
      </x:c>
      <x:c r="H172" s="17" t="n">
        <x:v>33.03408</x:v>
      </x:c>
      <x:c r="I172" s="17" t="n">
        <x:v>32.31892</x:v>
      </x:c>
      <x:c r="J172" s="17" t="n">
        <x:v>38.00973</x:v>
      </x:c>
      <x:c r="K172" s="17" t="n">
        <x:v>35.5143</x:v>
      </x:c>
      <x:c r="L172" s="17" t="n">
        <x:v>34.52525</x:v>
      </x:c>
      <x:c r="M172" s="17" t="n">
        <x:v>28.74315</x:v>
      </x:c>
      <x:c r="N172" s="17" t="n">
        <x:v>22.58064</x:v>
      </x:c>
      <x:c r="O172" s="17" t="n">
        <x:v>20.5569</x:v>
      </x:c>
      <x:c r="P172" s="17" t="n">
        <x:v>19.26354</x:v>
      </x:c>
      <x:c r="Q172" s="17" t="n">
        <x:v>19.38527</x:v>
      </x:c>
      <x:c r="R172" s="17" t="n">
        <x:v>15.32258</x:v>
      </x:c>
      <x:c r="S172" s="17" t="n">
        <x:v>15.6269</x:v>
      </x:c>
      <x:c r="T172" s="17" t="n">
        <x:v>12.55325</x:v>
      </x:c>
      <x:c r="U172" s="17" t="n">
        <x:v>16.14424</x:v>
      </x:c>
      <x:c r="V172" s="17" t="n">
        <x:v>17.52891</x:v>
      </x:c>
      <x:c r="W172" s="17" t="n">
        <x:v>13.98356</x:v>
      </x:c>
      <x:c r="X172" s="17" t="n">
        <x:v>11.92939</x:v>
      </x:c>
      <x:c r="Y172" s="17" t="n">
        <x:v>15.35301</x:v>
      </x:c>
      <x:c r="Z172" s="17" t="n">
        <x:v>15.70298</x:v>
      </x:c>
      <x:c r="AA172" s="17" t="n">
        <x:v>15.56603</x:v>
      </x:c>
      <x:c r="AB172" s="4" t="n">
        <x:f>COUNT(D172:O172)</x:f>
        <x:v>12</x:v>
      </x:c>
      <x:c r="AC172" s="4" t="n">
        <x:f>COUNT(P172:AA172)</x:f>
        <x:v>12</x:v>
      </x:c>
      <x:c r="AD172" s="4" t="n">
        <x:f>COUNTIF(D172:AA172,"&gt;0")</x:f>
        <x:v>24</x:v>
      </x:c>
      <x:c r="AE172" s="19" t="n">
        <x:f>IF(AB172=0,"",AVERAGE(D172:O172))</x:f>
        <x:v>32.692985</x:v>
      </x:c>
      <x:c r="AF172" s="19" t="n">
        <x:f>IF(AC172=0,"",AVERAGE(P172:AA172))</x:f>
        <x:v>15.696638333333334</x:v>
      </x:c>
      <x:c r="AG172" s="19" t="n">
        <x:f>IF(OR(AB172&lt;'산출기준'!$B$19,AC172&lt;'산출기준'!$B$19,AE172=0),"",AF172/AE172)</x:f>
        <x:v>0.48012251965775943</x:v>
      </x:c>
      <x:c r="AH172" s="21" t="n">
        <x:f>IF(SUM(P172:AA172)=0,"",MAX(P172:AA172)/SUM(P172:AA172))</x:f>
        <x:v>0.10291625075135513</x:v>
      </x:c>
      <x:c r="AI172" s="23" t="n">
        <x:f>IF(AG172="","",AD172/'산출기준'!$B$18*'산출기준'!$B$20+MIN(1,AG172)*'산출기준'!$B$21+(1-AH172)*'산출기준'!$B$22)</x:f>
        <x:v>82.34535057470569</x:v>
      </x:c>
      <x:c r="AJ172" s="4" t="str">
        <x:v>24개월 중 양수 지수 24개월; 전반/후반 자료 12/12개월. 최근12개월/이전12개월 관측월 평균비 0.48배, 최근 최댓달 비중 10.3%. 미래 1년 지속을 보장하지 않음.</x:v>
      </x:c>
      <x:c r="AK172" s="4" t="str">
        <x:v>https://developers.naver.com/docs/serviceapi/datalab/search/search.md</x:v>
      </x:c>
    </x:row>
    <x:row r="173" ht="25" customHeight="1">
      <x:c r="A173" s="4" t="str">
        <x:v>K0169</x:v>
      </x:c>
      <x:c r="B173" s="4" t="str">
        <x:v>마음·심리</x:v>
      </x:c>
      <x:c r="C173" s="4" t="str">
        <x:v>스트레스검사</x:v>
      </x:c>
      <x:c r="D173" s="17" t="n">
        <x:v>38.51186</x:v>
      </x:c>
      <x:c r="E173" s="17" t="n">
        <x:v>37.5076</x:v>
      </x:c>
      <x:c r="F173" s="17" t="n">
        <x:v>35.59038</x:v>
      </x:c>
      <x:c r="G173" s="17" t="n">
        <x:v>26.94765</x:v>
      </x:c>
      <x:c r="H173" s="17" t="n">
        <x:v>23.82836</x:v>
      </x:c>
      <x:c r="I173" s="17" t="n">
        <x:v>26.96287</x:v>
      </x:c>
      <x:c r="J173" s="17" t="n">
        <x:v>32.42544</x:v>
      </x:c>
      <x:c r="K173" s="17" t="n">
        <x:v>30.7821</x:v>
      </x:c>
      <x:c r="L173" s="17" t="n">
        <x:v>42.92452</x:v>
      </x:c>
      <x:c r="M173" s="17" t="n">
        <x:v>30.14303</x:v>
      </x:c>
      <x:c r="N173" s="17" t="n">
        <x:v>27.23676</x:v>
      </x:c>
      <x:c r="O173" s="17" t="n">
        <x:v>27.89105</x:v>
      </x:c>
      <x:c r="P173" s="17" t="n">
        <x:v>27.61716</x:v>
      </x:c>
      <x:c r="Q173" s="17" t="n">
        <x:v>20.0852</x:v>
      </x:c>
      <x:c r="R173" s="17" t="n">
        <x:v>24.04138</x:v>
      </x:c>
      <x:c r="S173" s="17" t="n">
        <x:v>18.70054</x:v>
      </x:c>
      <x:c r="T173" s="17" t="n">
        <x:v>16.55508</x:v>
      </x:c>
      <x:c r="U173" s="17" t="n">
        <x:v>15.96165</x:v>
      </x:c>
      <x:c r="V173" s="17" t="n">
        <x:v>23.66098</x:v>
      </x:c>
      <x:c r="W173" s="17" t="n">
        <x:v>20.67863</x:v>
      </x:c>
      <x:c r="X173" s="17" t="n">
        <x:v>18.53317</x:v>
      </x:c>
      <x:c r="Y173" s="17" t="n">
        <x:v>17.83323</x:v>
      </x:c>
      <x:c r="Z173" s="17" t="n">
        <x:v>15.01825</x:v>
      </x:c>
      <x:c r="AA173" s="17" t="n">
        <x:v>14.13572</x:v>
      </x:c>
      <x:c r="AB173" s="4" t="n">
        <x:f>COUNT(D173:O173)</x:f>
        <x:v>12</x:v>
      </x:c>
      <x:c r="AC173" s="4" t="n">
        <x:f>COUNT(P173:AA173)</x:f>
        <x:v>12</x:v>
      </x:c>
      <x:c r="AD173" s="4" t="n">
        <x:f>COUNTIF(D173:AA173,"&gt;0")</x:f>
        <x:v>24</x:v>
      </x:c>
      <x:c r="AE173" s="19" t="n">
        <x:f>IF(AB173=0,"",AVERAGE(D173:O173))</x:f>
        <x:v>31.729301666666668</x:v>
      </x:c>
      <x:c r="AF173" s="19" t="n">
        <x:f>IF(AC173=0,"",AVERAGE(P173:AA173))</x:f>
        <x:v>19.40174916666667</x:v>
      </x:c>
      <x:c r="AG173" s="19" t="n">
        <x:f>IF(OR(AB173&lt;'산출기준'!$B$19,AC173&lt;'산출기준'!$B$19,AE173=0),"",AF173/AE173)</x:f>
        <x:v>0.6114773457825341</x:v>
      </x:c>
      <x:c r="AH173" s="21" t="n">
        <x:f>IF(SUM(P173:AA173)=0,"",MAX(P173:AA173)/SUM(P173:AA173))</x:f>
        <x:v>0.11861971723425795</x:v>
      </x:c>
      <x:c r="AI173" s="23" t="n">
        <x:f>IF(AG173="","",AD173/'산출기준'!$B$18*'산출기준'!$B$20+MIN(1,AG173)*'산출기준'!$B$21+(1-AH173)*'산출기준'!$B$22)</x:f>
        <x:v>85.97192602879086</x:v>
      </x:c>
      <x:c r="AJ173" s="4" t="str">
        <x:v>24개월 중 양수 지수 24개월; 전반/후반 자료 12/12개월. 최근12개월/이전12개월 관측월 평균비 0.61배, 최근 최댓달 비중 11.9%. 미래 1년 지속을 보장하지 않음.</x:v>
      </x:c>
      <x:c r="AK173" s="4" t="str">
        <x:v>https://developers.naver.com/docs/serviceapi/datalab/search/search.md</x:v>
      </x:c>
    </x:row>
    <x:row r="174" ht="25" customHeight="1">
      <x:c r="A174" s="4" t="str">
        <x:v>K0170</x:v>
      </x:c>
      <x:c r="B174" s="4" t="str">
        <x:v>마음·심리</x:v>
      </x:c>
      <x:c r="C174" s="4" t="str">
        <x:v>성격장애</x:v>
      </x:c>
      <x:c r="D174" s="17" t="n">
        <x:v>39.79001</x:v>
      </x:c>
      <x:c r="E174" s="17" t="n">
        <x:v>40.39866</x:v>
      </x:c>
      <x:c r="F174" s="17" t="n">
        <x:v>38.63359</x:v>
      </x:c>
      <x:c r="G174" s="17" t="n">
        <x:v>36.25989</x:v>
      </x:c>
      <x:c r="H174" s="17" t="n">
        <x:v>30.59951</x:v>
      </x:c>
      <x:c r="I174" s="17" t="n">
        <x:v>38.04017</x:v>
      </x:c>
      <x:c r="J174" s="17" t="n">
        <x:v>41.52465</x:v>
      </x:c>
      <x:c r="K174" s="17" t="n">
        <x:v>30.17346</x:v>
      </x:c>
      <x:c r="L174" s="17" t="n">
        <x:v>33.2471</x:v>
      </x:c>
      <x:c r="M174" s="17" t="n">
        <x:v>30.38648</x:v>
      </x:c>
      <x:c r="N174" s="17" t="n">
        <x:v>29.77784</x:v>
      </x:c>
      <x:c r="O174" s="17" t="n">
        <x:v>28.24102</x:v>
      </x:c>
      <x:c r="P174" s="17" t="n">
        <x:v>27.78454</x:v>
      </x:c>
      <x:c r="Q174" s="17" t="n">
        <x:v>24.1479</x:v>
      </x:c>
      <x:c r="R174" s="17" t="n">
        <x:v>23.75228</x:v>
      </x:c>
      <x:c r="S174" s="17" t="n">
        <x:v>21.19598</x:v>
      </x:c>
      <x:c r="T174" s="17" t="n">
        <x:v>18.32014</x:v>
      </x:c>
      <x:c r="U174" s="17" t="n">
        <x:v>16.43335</x:v>
      </x:c>
      <x:c r="V174" s="17" t="n">
        <x:v>23.99573</x:v>
      </x:c>
      <x:c r="W174" s="17" t="n">
        <x:v>21.13511</x:v>
      </x:c>
      <x:c r="X174" s="17" t="n">
        <x:v>18.67011</x:v>
      </x:c>
      <x:c r="Y174" s="17" t="n">
        <x:v>16.15946</x:v>
      </x:c>
      <x:c r="Z174" s="17" t="n">
        <x:v>15.6269</x:v>
      </x:c>
      <x:c r="AA174" s="17" t="n">
        <x:v>14.24223</x:v>
      </x:c>
      <x:c r="AB174" s="4" t="n">
        <x:f>COUNT(D174:O174)</x:f>
        <x:v>12</x:v>
      </x:c>
      <x:c r="AC174" s="4" t="n">
        <x:f>COUNT(P174:AA174)</x:f>
        <x:v>12</x:v>
      </x:c>
      <x:c r="AD174" s="4" t="n">
        <x:f>COUNTIF(D174:AA174,"&gt;0")</x:f>
        <x:v>24</x:v>
      </x:c>
      <x:c r="AE174" s="19" t="n">
        <x:f>IF(AB174=0,"",AVERAGE(D174:O174))</x:f>
        <x:v>34.756031666666665</x:v>
      </x:c>
      <x:c r="AF174" s="19" t="n">
        <x:f>IF(AC174=0,"",AVERAGE(P174:AA174))</x:f>
        <x:v>20.1219775</x:v>
      </x:c>
      <x:c r="AG174" s="19" t="n">
        <x:f>IF(OR(AB174&lt;'산출기준'!$B$19,AC174&lt;'산출기준'!$B$19,AE174=0),"",AF174/AE174)</x:f>
        <x:v>0.5789492221949581</x:v>
      </x:c>
      <x:c r="AH174" s="21" t="n">
        <x:f>IF(SUM(P174:AA174)=0,"",MAX(P174:AA174)/SUM(P174:AA174))</x:f>
        <x:v>0.11506713658403273</x:v>
      </x:c>
      <x:c r="AI174" s="23" t="n">
        <x:f>IF(AG174="","",AD174/'산출기준'!$B$18*'산출기준'!$B$20+MIN(1,AG174)*'산출기준'!$B$21+(1-AH174)*'산출기준'!$B$22)</x:f>
        <x:v>85.06713393416808</x:v>
      </x:c>
      <x:c r="AJ174" s="4" t="str">
        <x:v>24개월 중 양수 지수 24개월; 전반/후반 자료 12/12개월. 최근12개월/이전12개월 관측월 평균비 0.58배, 최근 최댓달 비중 11.5%. 미래 1년 지속을 보장하지 않음.</x:v>
      </x:c>
      <x:c r="AK174" s="4" t="str">
        <x:v>https://developers.naver.com/docs/serviceapi/datalab/search/search.md</x:v>
      </x:c>
    </x:row>
    <x:row r="175" ht="25" customHeight="1">
      <x:c r="A175" s="4" t="str">
        <x:v>K0171</x:v>
      </x:c>
      <x:c r="B175" s="4" t="str">
        <x:v>마음·심리</x:v>
      </x:c>
      <x:c r="C175" s="4" t="str">
        <x:v>분노조절장애테스트</x:v>
      </x:c>
      <x:c r="D175" s="17" t="n">
        <x:v>74.56828</x:v>
      </x:c>
      <x:c r="E175" s="17" t="n">
        <x:v>73.94034</x:v>
      </x:c>
      <x:c r="F175" s="17" t="n">
        <x:v>64.93982</x:v>
      </x:c>
      <x:c r="G175" s="17" t="n">
        <x:v>64.02407</x:v>
      </x:c>
      <x:c r="H175" s="17" t="n">
        <x:v>63.97174</x:v>
      </x:c>
      <x:c r="I175" s="17" t="n">
        <x:v>61.04133</x:v>
      </x:c>
      <x:c r="J175" s="17" t="n">
        <x:v>57.27367</x:v>
      </x:c>
      <x:c r="K175" s="17" t="n">
        <x:v>53.47985</x:v>
      </x:c>
      <x:c r="L175" s="17" t="n">
        <x:v>57.43066</x:v>
      </x:c>
      <x:c r="M175" s="17" t="n">
        <x:v>61.30298</x:v>
      </x:c>
      <x:c r="N175" s="17" t="n">
        <x:v>61.51229</x:v>
      </x:c>
      <x:c r="O175" s="17" t="n">
        <x:v>58.18942</x:v>
      </x:c>
      <x:c r="P175" s="17" t="n">
        <x:v>47.61904</x:v>
      </x:c>
      <x:c r="Q175" s="17" t="n">
        <x:v>42.75248</x:v>
      </x:c>
      <x:c r="R175" s="17" t="n">
        <x:v>42.67399</x:v>
      </x:c>
      <x:c r="S175" s="17" t="n">
        <x:v>36.68236</x:v>
      </x:c>
      <x:c r="T175" s="17" t="n">
        <x:v>27.60334</x:v>
      </x:c>
      <x:c r="U175" s="17" t="n">
        <x:v>25.1439</x:v>
      </x:c>
      <x:c r="V175" s="17" t="n">
        <x:v>30.61224</x:v>
      </x:c>
      <x:c r="W175" s="17" t="n">
        <x:v>29.95813</x:v>
      </x:c>
      <x:c r="X175" s="17" t="n">
        <x:v>22.76295</x:v>
      </x:c>
      <x:c r="Y175" s="17" t="n">
        <x:v>24.14965</x:v>
      </x:c>
      <x:c r="Z175" s="17" t="n">
        <x:v>23.41705</x:v>
      </x:c>
      <x:c r="AA175" s="17" t="n">
        <x:v>23.6787</x:v>
      </x:c>
      <x:c r="AB175" s="4" t="n">
        <x:f>COUNT(D175:O175)</x:f>
        <x:v>12</x:v>
      </x:c>
      <x:c r="AC175" s="4" t="n">
        <x:f>COUNT(P175:AA175)</x:f>
        <x:v>12</x:v>
      </x:c>
      <x:c r="AD175" s="4" t="n">
        <x:f>COUNTIF(D175:AA175,"&gt;0")</x:f>
        <x:v>24</x:v>
      </x:c>
      <x:c r="AE175" s="19" t="n">
        <x:f>IF(AB175=0,"",AVERAGE(D175:O175))</x:f>
        <x:v>62.63953750000001</x:v>
      </x:c>
      <x:c r="AF175" s="19" t="n">
        <x:f>IF(AC175=0,"",AVERAGE(P175:AA175))</x:f>
        <x:v>31.4211525</x:v>
      </x:c>
      <x:c r="AG175" s="19" t="n">
        <x:f>IF(OR(AB175&lt;'산출기준'!$B$19,AC175&lt;'산출기준'!$B$19,AE175=0),"",AF175/AE175)</x:f>
        <x:v>0.5016185264777856</x:v>
      </x:c>
      <x:c r="AH175" s="21" t="n">
        <x:f>IF(SUM(P175:AA175)=0,"",MAX(P175:AA175)/SUM(P175:AA175))</x:f>
        <x:v>0.12629241824701792</x:v>
      </x:c>
      <x:c r="AI175" s="23" t="n">
        <x:f>IF(AG175="","",AD175/'산출기준'!$B$18*'산출기준'!$B$20+MIN(1,AG175)*'산출기준'!$B$21+(1-AH175)*'산출기준'!$B$22)</x:f>
        <x:v>82.52270742939321</x:v>
      </x:c>
      <x:c r="AJ175" s="4" t="str">
        <x:v>24개월 중 양수 지수 24개월; 전반/후반 자료 12/12개월. 최근12개월/이전12개월 관측월 평균비 0.50배, 최근 최댓달 비중 12.6%. 미래 1년 지속을 보장하지 않음.</x:v>
      </x:c>
      <x:c r="AK175" s="4" t="str">
        <x:v>https://developers.naver.com/docs/serviceapi/datalab/search/search.md</x:v>
      </x:c>
    </x:row>
    <x:row r="176" ht="25" customHeight="1">
      <x:c r="A176" s="4" t="str">
        <x:v>K0172</x:v>
      </x:c>
      <x:c r="B176" s="4" t="str">
        <x:v>마음·심리</x:v>
      </x:c>
      <x:c r="C176" s="4" t="str">
        <x:v>불안장애극복</x:v>
      </x:c>
      <x:c r="D176" s="17" t="n">
        <x:v>81.0047</x:v>
      </x:c>
      <x:c r="E176" s="17" t="n">
        <x:v>89.50811</x:v>
      </x:c>
      <x:c r="F176" s="17" t="n">
        <x:v>80.84772</x:v>
      </x:c>
      <x:c r="G176" s="17" t="n">
        <x:v>88.38304</x:v>
      </x:c>
      <x:c r="H176" s="17" t="n">
        <x:v>100</x:v>
      </x:c>
      <x:c r="I176" s="17" t="n">
        <x:v>84.14442</x:v>
      </x:c>
      <x:c r="J176" s="17" t="n">
        <x:v>77.73417</x:v>
      </x:c>
      <x:c r="K176" s="17" t="n">
        <x:v>57.92778</x:v>
      </x:c>
      <x:c r="L176" s="17" t="n">
        <x:v>58.34641</x:v>
      </x:c>
      <x:c r="M176" s="17" t="n">
        <x:v>57.74463</x:v>
      </x:c>
      <x:c r="N176" s="17" t="n">
        <x:v>59.31449</x:v>
      </x:c>
      <x:c r="O176" s="17" t="n">
        <x:v>61.11983</x:v>
      </x:c>
      <x:c r="P176" s="17" t="n">
        <x:v>60.04709</x:v>
      </x:c>
      <x:c r="Q176" s="17" t="n">
        <x:v>59.34065</x:v>
      </x:c>
      <x:c r="R176" s="17" t="n">
        <x:v>53.47985</x:v>
      </x:c>
      <x:c r="S176" s="17" t="n">
        <x:v>43.11878</x:v>
      </x:c>
      <x:c r="T176" s="17" t="n">
        <x:v>28.04814</x:v>
      </x:c>
      <x:c r="U176" s="17" t="n">
        <x:v>25.1439</x:v>
      </x:c>
      <x:c r="V176" s="17" t="n">
        <x:v>30.48142</x:v>
      </x:c>
      <x:c r="W176" s="17" t="n">
        <x:v>24.82993</x:v>
      </x:c>
      <x:c r="X176" s="17" t="n">
        <x:v>21.58555</x:v>
      </x:c>
      <x:c r="Y176" s="17" t="n">
        <x:v>21.42857</x:v>
      </x:c>
      <x:c r="Z176" s="17" t="n">
        <x:v>21.45473</x:v>
      </x:c>
      <x:c r="AA176" s="17" t="n">
        <x:v>23.62637</x:v>
      </x:c>
      <x:c r="AB176" s="4" t="n">
        <x:f>COUNT(D176:O176)</x:f>
        <x:v>12</x:v>
      </x:c>
      <x:c r="AC176" s="4" t="n">
        <x:f>COUNT(P176:AA176)</x:f>
        <x:v>12</x:v>
      </x:c>
      <x:c r="AD176" s="4" t="n">
        <x:f>COUNTIF(D176:AA176,"&gt;0")</x:f>
        <x:v>24</x:v>
      </x:c>
      <x:c r="AE176" s="19" t="n">
        <x:f>IF(AB176=0,"",AVERAGE(D176:O176))</x:f>
        <x:v>74.67294166666666</x:v>
      </x:c>
      <x:c r="AF176" s="19" t="n">
        <x:f>IF(AC176=0,"",AVERAGE(P176:AA176))</x:f>
        <x:v>34.382081666666664</x:v>
      </x:c>
      <x:c r="AG176" s="19" t="n">
        <x:f>IF(OR(AB176&lt;'산출기준'!$B$19,AC176&lt;'산출기준'!$B$19,AE176=0),"",AF176/AE176)</x:f>
        <x:v>0.4604356129445818</x:v>
      </x:c>
      <x:c r="AH176" s="21" t="n">
        <x:f>IF(SUM(P176:AA176)=0,"",MAX(P176:AA176)/SUM(P176:AA176))</x:f>
        <x:v>0.14553872028981762</x:v>
      </x:c>
      <x:c r="AI176" s="23" t="n">
        <x:f>IF(AG176="","",AD176/'산출기준'!$B$18*'산출기준'!$B$20+MIN(1,AG176)*'산출기준'!$B$21+(1-AH176)*'산출기준'!$B$22)</x:f>
        <x:v>80.9022939825411</x:v>
      </x:c>
      <x:c r="AJ176" s="4" t="str">
        <x:v>24개월 중 양수 지수 24개월; 전반/후반 자료 12/12개월. 최근12개월/이전12개월 관측월 평균비 0.46배, 최근 최댓달 비중 14.6%. 미래 1년 지속을 보장하지 않음.</x:v>
      </x:c>
      <x:c r="AK176" s="4" t="str">
        <x:v>https://developers.naver.com/docs/serviceapi/datalab/search/search.md</x:v>
      </x:c>
    </x:row>
    <x:row r="177" ht="25" customHeight="1">
      <x:c r="A177" s="4" t="str">
        <x:v>K0173</x:v>
      </x:c>
      <x:c r="B177" s="4" t="str">
        <x:v>마음·심리</x:v>
      </x:c>
      <x:c r="C177" s="4" t="str">
        <x:v>분노조절장애치료</x:v>
      </x:c>
      <x:c r="D177" s="17" t="n">
        <x:v>72.10884</x:v>
      </x:c>
      <x:c r="E177" s="17" t="n">
        <x:v>65.48927</x:v>
      </x:c>
      <x:c r="F177" s="17" t="n">
        <x:v>46.80795</x:v>
      </x:c>
      <x:c r="G177" s="17" t="n">
        <x:v>46.41548</x:v>
      </x:c>
      <x:c r="H177" s="17" t="n">
        <x:v>44.63631</x:v>
      </x:c>
      <x:c r="I177" s="17" t="n">
        <x:v>40.60701</x:v>
      </x:c>
      <x:c r="J177" s="17" t="n">
        <x:v>34.17059</x:v>
      </x:c>
      <x:c r="K177" s="17" t="n">
        <x:v>28.8854</x:v>
      </x:c>
      <x:c r="L177" s="17" t="n">
        <x:v>28.02197</x:v>
      </x:c>
      <x:c r="M177" s="17" t="n">
        <x:v>29.43485</x:v>
      </x:c>
      <x:c r="N177" s="17" t="n">
        <x:v>42.517</x:v>
      </x:c>
      <x:c r="O177" s="17" t="n">
        <x:v>53.47985</x:v>
      </x:c>
      <x:c r="P177" s="17" t="n">
        <x:v>50.15698</x:v>
      </x:c>
      <x:c r="Q177" s="17" t="n">
        <x:v>46.67713</x:v>
      </x:c>
      <x:c r="R177" s="17" t="n">
        <x:v>40.89481</x:v>
      </x:c>
      <x:c r="S177" s="17" t="n">
        <x:v>34.79853</x:v>
      </x:c>
      <x:c r="T177" s="17" t="n">
        <x:v>33.75196</x:v>
      </x:c>
      <x:c r="U177" s="17" t="n">
        <x:v>29.33019</x:v>
      </x:c>
      <x:c r="V177" s="17" t="n">
        <x:v>29.93197</x:v>
      </x:c>
      <x:c r="W177" s="17" t="n">
        <x:v>25.45787</x:v>
      </x:c>
      <x:c r="X177" s="17" t="n">
        <x:v>26.26896</x:v>
      </x:c>
      <x:c r="Y177" s="17" t="n">
        <x:v>23.18158</x:v>
      </x:c>
      <x:c r="Z177" s="17" t="n">
        <x:v>21.89952</x:v>
      </x:c>
      <x:c r="AA177" s="17" t="n">
        <x:v>22.5798</x:v>
      </x:c>
      <x:c r="AB177" s="4" t="n">
        <x:f>COUNT(D177:O177)</x:f>
        <x:v>12</x:v>
      </x:c>
      <x:c r="AC177" s="4" t="n">
        <x:f>COUNT(P177:AA177)</x:f>
        <x:v>12</x:v>
      </x:c>
      <x:c r="AD177" s="4" t="n">
        <x:f>COUNTIF(D177:AA177,"&gt;0")</x:f>
        <x:v>24</x:v>
      </x:c>
      <x:c r="AE177" s="19" t="n">
        <x:f>IF(AB177=0,"",AVERAGE(D177:O177))</x:f>
        <x:v>44.38121</x:v>
      </x:c>
      <x:c r="AF177" s="19" t="n">
        <x:f>IF(AC177=0,"",AVERAGE(P177:AA177))</x:f>
        <x:v>32.077441666666665</x:v>
      </x:c>
      <x:c r="AG177" s="19" t="n">
        <x:f>IF(OR(AB177&lt;'산출기준'!$B$19,AC177&lt;'산출기준'!$B$19,AE177=0),"",AF177/AE177)</x:f>
        <x:v>0.7227707776932324</x:v>
      </x:c>
      <x:c r="AH177" s="21" t="n">
        <x:f>IF(SUM(P177:AA177)=0,"",MAX(P177:AA177)/SUM(P177:AA177))</x:f>
        <x:v>0.13030179827828123</x:v>
      </x:c>
      <x:c r="AI177" s="23" t="n">
        <x:f>IF(AG177="","",AD177/'산출기준'!$B$18*'산출기준'!$B$20+MIN(1,AG177)*'산출기준'!$B$21+(1-AH177)*'산출기준'!$B$22)</x:f>
        <x:v>89.07708736523135</x:v>
      </x:c>
      <x:c r="AJ177" s="4" t="str">
        <x:v>24개월 중 양수 지수 24개월; 전반/후반 자료 12/12개월. 최근12개월/이전12개월 관측월 평균비 0.72배, 최근 최댓달 비중 13.0%. 미래 1년 지속을 보장하지 않음.</x:v>
      </x:c>
      <x:c r="AK177" s="4" t="str">
        <x:v>https://developers.naver.com/docs/serviceapi/datalab/search/search.md</x:v>
      </x:c>
    </x:row>
    <x:row r="178" ht="25" customHeight="1">
      <x:c r="A178" s="4" t="str">
        <x:v>K0174</x:v>
      </x:c>
      <x:c r="B178" s="4" t="str">
        <x:v>마음·심리</x:v>
      </x:c>
      <x:c r="C178" s="4" t="str">
        <x:v>우울증치료방법</x:v>
      </x:c>
      <x:c r="D178" s="17" t="n">
        <x:v>40.97331</x:v>
      </x:c>
      <x:c r="E178" s="17" t="n">
        <x:v>43.72056</x:v>
      </x:c>
      <x:c r="F178" s="17" t="n">
        <x:v>42.12454</x:v>
      </x:c>
      <x:c r="G178" s="17" t="n">
        <x:v>36.10675</x:v>
      </x:c>
      <x:c r="H178" s="17" t="n">
        <x:v>37.6766</x:v>
      </x:c>
      <x:c r="I178" s="17" t="n">
        <x:v>39.79591</x:v>
      </x:c>
      <x:c r="J178" s="17" t="n">
        <x:v>43.90371</x:v>
      </x:c>
      <x:c r="K178" s="17" t="n">
        <x:v>37.15332</x:v>
      </x:c>
      <x:c r="L178" s="17" t="n">
        <x:v>42.80481</x:v>
      </x:c>
      <x:c r="M178" s="17" t="n">
        <x:v>35.53113</x:v>
      </x:c>
      <x:c r="N178" s="17" t="n">
        <x:v>35.32182</x:v>
      </x:c>
      <x:c r="O178" s="17" t="n">
        <x:v>35.21716</x:v>
      </x:c>
      <x:c r="P178" s="17" t="n">
        <x:v>33.90894</x:v>
      </x:c>
      <x:c r="Q178" s="17" t="n">
        <x:v>28.57142</x:v>
      </x:c>
      <x:c r="R178" s="17" t="n">
        <x:v>27.76033</x:v>
      </x:c>
      <x:c r="S178" s="17" t="n">
        <x:v>28.20512</x:v>
      </x:c>
      <x:c r="T178" s="17" t="n">
        <x:v>25.06541</x:v>
      </x:c>
      <x:c r="U178" s="17" t="n">
        <x:v>22.55363</x:v>
      </x:c>
      <x:c r="V178" s="17" t="n">
        <x:v>25.71951</x:v>
      </x:c>
      <x:c r="W178" s="17" t="n">
        <x:v>25.48403</x:v>
      </x:c>
      <x:c r="X178" s="17" t="n">
        <x:v>24.51596</x:v>
      </x:c>
      <x:c r="Y178" s="17" t="n">
        <x:v>19.91104</x:v>
      </x:c>
      <x:c r="Z178" s="17" t="n">
        <x:v>22.81527</x:v>
      </x:c>
      <x:c r="AA178" s="17" t="n">
        <x:v>21.08843</x:v>
      </x:c>
      <x:c r="AB178" s="4" t="n">
        <x:f>COUNT(D178:O178)</x:f>
        <x:v>12</x:v>
      </x:c>
      <x:c r="AC178" s="4" t="n">
        <x:f>COUNT(P178:AA178)</x:f>
        <x:v>12</x:v>
      </x:c>
      <x:c r="AD178" s="4" t="n">
        <x:f>COUNTIF(D178:AA178,"&gt;0")</x:f>
        <x:v>24</x:v>
      </x:c>
      <x:c r="AE178" s="19" t="n">
        <x:f>IF(AB178=0,"",AVERAGE(D178:O178))</x:f>
        <x:v>39.194134999999996</x:v>
      </x:c>
      <x:c r="AF178" s="19" t="n">
        <x:f>IF(AC178=0,"",AVERAGE(P178:AA178))</x:f>
        <x:v>25.46659083333333</x:v>
      </x:c>
      <x:c r="AG178" s="19" t="n">
        <x:f>IF(OR(AB178&lt;'산출기준'!$B$19,AC178&lt;'산출기준'!$B$19,AE178=0),"",AF178/AE178)</x:f>
        <x:v>0.6497551440625832</x:v>
      </x:c>
      <x:c r="AH178" s="21" t="n">
        <x:f>IF(SUM(P178:AA178)=0,"",MAX(P178:AA178)/SUM(P178:AA178))</x:f>
        <x:v>0.1109589037061596</x:v>
      </x:c>
      <x:c r="AI178" s="23" t="n">
        <x:f>IF(AG178="","",AD178/'산출기준'!$B$18*'산출기준'!$B$20+MIN(1,AG178)*'산출기준'!$B$21+(1-AH178)*'산출기준'!$B$22)</x:f>
        <x:v>87.2734762477543</x:v>
      </x:c>
      <x:c r="AJ178" s="4" t="str">
        <x:v>24개월 중 양수 지수 24개월; 전반/후반 자료 12/12개월. 최근12개월/이전12개월 관측월 평균비 0.65배, 최근 최댓달 비중 11.1%. 미래 1년 지속을 보장하지 않음.</x:v>
      </x:c>
      <x:c r="AK178" s="4" t="str">
        <x:v>https://developers.naver.com/docs/serviceapi/datalab/search/search.md</x:v>
      </x:c>
    </x:row>
    <x:row r="179" ht="25" customHeight="1">
      <x:c r="A179" s="4" t="str">
        <x:v>K0175</x:v>
      </x:c>
      <x:c r="B179" s="4" t="str">
        <x:v>마음·심리</x:v>
      </x:c>
      <x:c r="C179" s="4" t="str">
        <x:v>우울증에좋은음식</x:v>
      </x:c>
      <x:c r="D179" s="17" t="n">
        <x:v>42.46467</x:v>
      </x:c>
      <x:c r="E179" s="17" t="n">
        <x:v>41.7844</x:v>
      </x:c>
      <x:c r="F179" s="17" t="n">
        <x:v>37.49345</x:v>
      </x:c>
      <x:c r="G179" s="17" t="n">
        <x:v>34.92935</x:v>
      </x:c>
      <x:c r="H179" s="17" t="n">
        <x:v>37.72893</x:v>
      </x:c>
      <x:c r="I179" s="17" t="n">
        <x:v>40.34536</x:v>
      </x:c>
      <x:c r="J179" s="17" t="n">
        <x:v>46.10151</x:v>
      </x:c>
      <x:c r="K179" s="17" t="n">
        <x:v>38.61852</x:v>
      </x:c>
      <x:c r="L179" s="17" t="n">
        <x:v>32.28676</x:v>
      </x:c>
      <x:c r="M179" s="17" t="n">
        <x:v>31.31868</x:v>
      </x:c>
      <x:c r="N179" s="17" t="n">
        <x:v>29.46101</x:v>
      </x:c>
      <x:c r="O179" s="17" t="n">
        <x:v>28.70225</x:v>
      </x:c>
      <x:c r="P179" s="17" t="n">
        <x:v>31.68498</x:v>
      </x:c>
      <x:c r="Q179" s="17" t="n">
        <x:v>27.08006</x:v>
      </x:c>
      <x:c r="R179" s="17" t="n">
        <x:v>23.9665</x:v>
      </x:c>
      <x:c r="S179" s="17" t="n">
        <x:v>21.35007</x:v>
      </x:c>
      <x:c r="T179" s="17" t="n">
        <x:v>23.02459</x:v>
      </x:c>
      <x:c r="U179" s="17" t="n">
        <x:v>18.68131</x:v>
      </x:c>
      <x:c r="V179" s="17" t="n">
        <x:v>21.97802</x:v>
      </x:c>
      <x:c r="W179" s="17" t="n">
        <x:v>26.05965</x:v>
      </x:c>
      <x:c r="X179" s="17" t="n">
        <x:v>19.30926</x:v>
      </x:c>
      <x:c r="Y179" s="17" t="n">
        <x:v>19.33542</x:v>
      </x:c>
      <x:c r="Z179" s="17" t="n">
        <x:v>17.55625</x:v>
      </x:c>
      <x:c r="AA179" s="17" t="n">
        <x:v>16.45735</x:v>
      </x:c>
      <x:c r="AB179" s="4" t="n">
        <x:f>COUNT(D179:O179)</x:f>
        <x:v>12</x:v>
      </x:c>
      <x:c r="AC179" s="4" t="n">
        <x:f>COUNT(P179:AA179)</x:f>
        <x:v>12</x:v>
      </x:c>
      <x:c r="AD179" s="4" t="n">
        <x:f>COUNTIF(D179:AA179,"&gt;0")</x:f>
        <x:v>24</x:v>
      </x:c>
      <x:c r="AE179" s="19" t="n">
        <x:f>IF(AB179=0,"",AVERAGE(D179:O179))</x:f>
        <x:v>36.769574166666665</x:v>
      </x:c>
      <x:c r="AF179" s="19" t="n">
        <x:f>IF(AC179=0,"",AVERAGE(P179:AA179))</x:f>
        <x:v>22.206955000000004</x:v>
      </x:c>
      <x:c r="AG179" s="19" t="n">
        <x:f>IF(OR(AB179&lt;'산출기준'!$B$19,AC179&lt;'산출기준'!$B$19,AE179=0),"",AF179/AE179)</x:f>
        <x:v>0.6039492026571155</x:v>
      </x:c>
      <x:c r="AH179" s="21" t="n">
        <x:f>IF(SUM(P179:AA179)=0,"",MAX(P179:AA179)/SUM(P179:AA179))</x:f>
        <x:v>0.11890036252156136</x:v>
      </x:c>
      <x:c r="AI179" s="23" t="n">
        <x:f>IF(AG179="","",AD179/'산출기준'!$B$18*'산출기준'!$B$20+MIN(1,AG179)*'산출기준'!$B$21+(1-AH179)*'산출기준'!$B$22)</x:f>
        <x:v>85.74046882928224</x:v>
      </x:c>
      <x:c r="AJ179" s="4" t="str">
        <x:v>24개월 중 양수 지수 24개월; 전반/후반 자료 12/12개월. 최근12개월/이전12개월 관측월 평균비 0.60배, 최근 최댓달 비중 11.9%. 미래 1년 지속을 보장하지 않음.</x:v>
      </x:c>
      <x:c r="AK179" s="4" t="str">
        <x:v>https://developers.naver.com/docs/serviceapi/datalab/search/search.md</x:v>
      </x:c>
    </x:row>
    <x:row r="180" ht="25" customHeight="1">
      <x:c r="A180" s="4" t="str">
        <x:v>K0176</x:v>
      </x:c>
      <x:c r="B180" s="4" t="str">
        <x:v>마음·심리</x:v>
      </x:c>
      <x:c r="C180" s="4" t="str">
        <x:v>우울증상담</x:v>
      </x:c>
      <x:c r="D180" s="17" t="n">
        <x:v>51.30353</x:v>
      </x:c>
      <x:c r="E180" s="17" t="n">
        <x:v>48.63438</x:v>
      </x:c>
      <x:c r="F180" s="17" t="n">
        <x:v>50.52762</x:v>
      </x:c>
      <x:c r="G180" s="17" t="n">
        <x:v>39.91309</x:v>
      </x:c>
      <x:c r="H180" s="17" t="n">
        <x:v>42.33395</x:v>
      </x:c>
      <x:c r="I180" s="17" t="n">
        <x:v>47.64121</x:v>
      </x:c>
      <x:c r="J180" s="17" t="n">
        <x:v>50</x:v>
      </x:c>
      <x:c r="K180" s="17" t="n">
        <x:v>38.82681</x:v>
      </x:c>
      <x:c r="L180" s="17" t="n">
        <x:v>34.54376</x:v>
      </x:c>
      <x:c r="M180" s="17" t="n">
        <x:v>37.24394</x:v>
      </x:c>
      <x:c r="N180" s="17" t="n">
        <x:v>32.27808</x:v>
      </x:c>
      <x:c r="O180" s="17" t="n">
        <x:v>32.68156</x:v>
      </x:c>
      <x:c r="P180" s="17" t="n">
        <x:v>32.18497</x:v>
      </x:c>
      <x:c r="Q180" s="17" t="n">
        <x:v>27.25015</x:v>
      </x:c>
      <x:c r="R180" s="17" t="n">
        <x:v>31.09869</x:v>
      </x:c>
      <x:c r="S180" s="17" t="n">
        <x:v>25.26381</x:v>
      </x:c>
      <x:c r="T180" s="17" t="n">
        <x:v>23.77405</x:v>
      </x:c>
      <x:c r="U180" s="17" t="n">
        <x:v>22.68777</x:v>
      </x:c>
      <x:c r="V180" s="17" t="n">
        <x:v>26.84667</x:v>
      </x:c>
      <x:c r="W180" s="17" t="n">
        <x:v>23.46368</x:v>
      </x:c>
      <x:c r="X180" s="17" t="n">
        <x:v>21.57045</x:v>
      </x:c>
      <x:c r="Y180" s="17" t="n">
        <x:v>17.78398</x:v>
      </x:c>
      <x:c r="Z180" s="17" t="n">
        <x:v>18.12538</x:v>
      </x:c>
      <x:c r="AA180" s="17" t="n">
        <x:v>17.34947</x:v>
      </x:c>
      <x:c r="AB180" s="4" t="n">
        <x:f>COUNT(D180:O180)</x:f>
        <x:v>12</x:v>
      </x:c>
      <x:c r="AC180" s="4" t="n">
        <x:f>COUNT(P180:AA180)</x:f>
        <x:v>12</x:v>
      </x:c>
      <x:c r="AD180" s="4" t="n">
        <x:f>COUNTIF(D180:AA180,"&gt;0")</x:f>
        <x:v>24</x:v>
      </x:c>
      <x:c r="AE180" s="19" t="n">
        <x:f>IF(AB180=0,"",AVERAGE(D180:O180))</x:f>
        <x:v>42.16066083333334</x:v>
      </x:c>
      <x:c r="AF180" s="19" t="n">
        <x:f>IF(AC180=0,"",AVERAGE(P180:AA180))</x:f>
        <x:v>23.9499225</x:v>
      </x:c>
      <x:c r="AG180" s="19" t="n">
        <x:f>IF(OR(AB180&lt;'산출기준'!$B$19,AC180&lt;'산출기준'!$B$19,AE180=0),"",AF180/AE180)</x:f>
        <x:v>0.5680632615005066</x:v>
      </x:c>
      <x:c r="AH180" s="21" t="n">
        <x:f>IF(SUM(P180:AA180)=0,"",MAX(P180:AA180)/SUM(P180:AA180))</x:f>
        <x:v>0.11198703600537051</x:v>
      </x:c>
      <x:c r="AI180" s="23" t="n">
        <x:f>IF(AG180="","",AD180/'산출기준'!$B$18*'산출기준'!$B$20+MIN(1,AG180)*'산출기준'!$B$21+(1-AH180)*'산출기준'!$B$22)</x:f>
        <x:v>84.8021571249078</x:v>
      </x:c>
      <x:c r="AJ180" s="4" t="str">
        <x:v>24개월 중 양수 지수 24개월; 전반/후반 자료 12/12개월. 최근12개월/이전12개월 관측월 평균비 0.57배, 최근 최댓달 비중 11.2%. 미래 1년 지속을 보장하지 않음.</x:v>
      </x:c>
      <x:c r="AK180" s="4" t="str">
        <x:v>https://developers.naver.com/docs/serviceapi/datalab/search/search.md</x:v>
      </x:c>
    </x:row>
    <x:row r="181" ht="25" customHeight="1">
      <x:c r="A181" s="4" t="str">
        <x:v>K0177</x:v>
      </x:c>
      <x:c r="B181" s="4" t="str">
        <x:v>마음·심리</x:v>
      </x:c>
      <x:c r="C181" s="4" t="str">
        <x:v>회피성성격장애</x:v>
      </x:c>
      <x:c r="D181" s="17" t="n">
        <x:v>65.48727</x:v>
      </x:c>
      <x:c r="E181" s="17" t="n">
        <x:v>59.74549</x:v>
      </x:c>
      <x:c r="F181" s="17" t="n">
        <x:v>66.13904</x:v>
      </x:c>
      <x:c r="G181" s="17" t="n">
        <x:v>55.4314</x:v>
      </x:c>
      <x:c r="H181" s="17" t="n">
        <x:v>54.09683</x:v>
      </x:c>
      <x:c r="I181" s="17" t="n">
        <x:v>47.92054</x:v>
      </x:c>
      <x:c r="J181" s="17" t="n">
        <x:v>58.62818</x:v>
      </x:c>
      <x:c r="K181" s="17" t="n">
        <x:v>47.11359</x:v>
      </x:c>
      <x:c r="L181" s="17" t="n">
        <x:v>48.88268</x:v>
      </x:c>
      <x:c r="M181" s="17" t="n">
        <x:v>48.4792</x:v>
      </x:c>
      <x:c r="N181" s="17" t="n">
        <x:v>44.50651</x:v>
      </x:c>
      <x:c r="O181" s="17" t="n">
        <x:v>43.29608</x:v>
      </x:c>
      <x:c r="P181" s="17" t="n">
        <x:v>58.34885</x:v>
      </x:c>
      <x:c r="Q181" s="17" t="n">
        <x:v>47.92054</x:v>
      </x:c>
      <x:c r="R181" s="17" t="n">
        <x:v>38.33022</x:v>
      </x:c>
      <x:c r="S181" s="17" t="n">
        <x:v>33.95406</x:v>
      </x:c>
      <x:c r="T181" s="17" t="n">
        <x:v>37.05772</x:v>
      </x:c>
      <x:c r="U181" s="17" t="n">
        <x:v>24.51893</x:v>
      </x:c>
      <x:c r="V181" s="17" t="n">
        <x:v>29.3296</x:v>
      </x:c>
      <x:c r="W181" s="17" t="n">
        <x:v>26.47423</x:v>
      </x:c>
      <x:c r="X181" s="17" t="n">
        <x:v>22.40844</x:v>
      </x:c>
      <x:c r="Y181" s="17" t="n">
        <x:v>20.73246</x:v>
      </x:c>
      <x:c r="Z181" s="17" t="n">
        <x:v>21.69459</x:v>
      </x:c>
      <x:c r="AA181" s="17" t="n">
        <x:v>17.50465</x:v>
      </x:c>
      <x:c r="AB181" s="4" t="n">
        <x:f>COUNT(D181:O181)</x:f>
        <x:v>12</x:v>
      </x:c>
      <x:c r="AC181" s="4" t="n">
        <x:f>COUNT(P181:AA181)</x:f>
        <x:v>12</x:v>
      </x:c>
      <x:c r="AD181" s="4" t="n">
        <x:f>COUNTIF(D181:AA181,"&gt;0")</x:f>
        <x:v>24</x:v>
      </x:c>
      <x:c r="AE181" s="19" t="n">
        <x:f>IF(AB181=0,"",AVERAGE(D181:O181))</x:f>
        <x:v>53.3105675</x:v>
      </x:c>
      <x:c r="AF181" s="19" t="n">
        <x:f>IF(AC181=0,"",AVERAGE(P181:AA181))</x:f>
        <x:v>31.5228575</x:v>
      </x:c>
      <x:c r="AG181" s="19" t="n">
        <x:f>IF(OR(AB181&lt;'산출기준'!$B$19,AC181&lt;'산출기준'!$B$19,AE181=0),"",AF181/AE181)</x:f>
        <x:v>0.591305982627178</x:v>
      </x:c>
      <x:c r="AH181" s="21" t="n">
        <x:f>IF(SUM(P181:AA181)=0,"",MAX(P181:AA181)/SUM(P181:AA181))</x:f>
        <x:v>0.15425010777232573</x:v>
      </x:c>
      <x:c r="AI181" s="23" t="n">
        <x:f>IF(AG181="","",AD181/'산출기준'!$B$18*'산출기준'!$B$20+MIN(1,AG181)*'산출기준'!$B$21+(1-AH181)*'산출기준'!$B$22)</x:f>
        <x:v>84.65417732336883</x:v>
      </x:c>
      <x:c r="AJ181" s="4" t="str">
        <x:v>24개월 중 양수 지수 24개월; 전반/후반 자료 12/12개월. 최근12개월/이전12개월 관측월 평균비 0.59배, 최근 최댓달 비중 15.4%. 미래 1년 지속을 보장하지 않음.</x:v>
      </x:c>
      <x:c r="AK181" s="4" t="str">
        <x:v>https://developers.naver.com/docs/serviceapi/datalab/search/search.md</x:v>
      </x:c>
    </x:row>
    <x:row r="182" ht="25" customHeight="1">
      <x:c r="A182" s="4" t="str">
        <x:v>K0178</x:v>
      </x:c>
      <x:c r="B182" s="4" t="str">
        <x:v>마음·심리</x:v>
      </x:c>
      <x:c r="C182" s="4" t="str">
        <x:v>수면장애증상</x:v>
      </x:c>
      <x:c r="D182" s="17" t="n">
        <x:v>78.21229</x:v>
      </x:c>
      <x:c r="E182" s="17" t="n">
        <x:v>88.144</x:v>
      </x:c>
      <x:c r="F182" s="17" t="n">
        <x:v>100</x:v>
      </x:c>
      <x:c r="G182" s="17" t="n">
        <x:v>89.44754</x:v>
      </x:c>
      <x:c r="H182" s="17" t="n">
        <x:v>99.0689</x:v>
      </x:c>
      <x:c r="I182" s="17" t="n">
        <x:v>86.00248</x:v>
      </x:c>
      <x:c r="J182" s="17" t="n">
        <x:v>64.58721</x:v>
      </x:c>
      <x:c r="K182" s="17" t="n">
        <x:v>55.52451</x:v>
      </x:c>
      <x:c r="L182" s="17" t="n">
        <x:v>51.83116</x:v>
      </x:c>
      <x:c r="M182" s="17" t="n">
        <x:v>48.41713</x:v>
      </x:c>
      <x:c r="N182" s="17" t="n">
        <x:v>43.29608</x:v>
      </x:c>
      <x:c r="O182" s="17" t="n">
        <x:v>50.0931</x:v>
      </x:c>
      <x:c r="P182" s="17" t="n">
        <x:v>49.31719</x:v>
      </x:c>
      <x:c r="Q182" s="17" t="n">
        <x:v>45.6859</x:v>
      </x:c>
      <x:c r="R182" s="17" t="n">
        <x:v>39.23029</x:v>
      </x:c>
      <x:c r="S182" s="17" t="n">
        <x:v>35.78522</x:v>
      </x:c>
      <x:c r="T182" s="17" t="n">
        <x:v>36.56114</x:v>
      </x:c>
      <x:c r="U182" s="17" t="n">
        <x:v>35.31967</x:v>
      </x:c>
      <x:c r="V182" s="17" t="n">
        <x:v>38.57852</x:v>
      </x:c>
      <x:c r="W182" s="17" t="n">
        <x:v>33.33333</x:v>
      </x:c>
      <x:c r="X182" s="17" t="n">
        <x:v>26.53631</x:v>
      </x:c>
      <x:c r="Y182" s="17" t="n">
        <x:v>23.92923</x:v>
      </x:c>
      <x:c r="Z182" s="17" t="n">
        <x:v>18.37368</x:v>
      </x:c>
      <x:c r="AA182" s="17" t="n">
        <x:v>18.40471</x:v>
      </x:c>
      <x:c r="AB182" s="4" t="n">
        <x:f>COUNT(D182:O182)</x:f>
        <x:v>12</x:v>
      </x:c>
      <x:c r="AC182" s="4" t="n">
        <x:f>COUNT(P182:AA182)</x:f>
        <x:v>12</x:v>
      </x:c>
      <x:c r="AD182" s="4" t="n">
        <x:f>COUNTIF(D182:AA182,"&gt;0")</x:f>
        <x:v>24</x:v>
      </x:c>
      <x:c r="AE182" s="19" t="n">
        <x:f>IF(AB182=0,"",AVERAGE(D182:O182))</x:f>
        <x:v>71.2187</x:v>
      </x:c>
      <x:c r="AF182" s="19" t="n">
        <x:f>IF(AC182=0,"",AVERAGE(P182:AA182))</x:f>
        <x:v>33.42126583333334</x:v>
      </x:c>
      <x:c r="AG182" s="19" t="n">
        <x:f>IF(OR(AB182&lt;'산출기준'!$B$19,AC182&lt;'산출기준'!$B$19,AE182=0),"",AF182/AE182)</x:f>
        <x:v>0.469276550025953</x:v>
      </x:c>
      <x:c r="AH182" s="21" t="n">
        <x:f>IF(SUM(P182:AA182)=0,"",MAX(P182:AA182)/SUM(P182:AA182))</x:f>
        <x:v>0.12296858694186202</x:v>
      </x:c>
      <x:c r="AI182" s="23" t="n">
        <x:f>IF(AG182="","",AD182/'산출기준'!$B$18*'산출기준'!$B$20+MIN(1,AG182)*'산출기준'!$B$21+(1-AH182)*'산출기준'!$B$22)</x:f>
        <x:v>81.61892476194134</x:v>
      </x:c>
      <x:c r="AJ182" s="4" t="str">
        <x:v>24개월 중 양수 지수 24개월; 전반/후반 자료 12/12개월. 최근12개월/이전12개월 관측월 평균비 0.47배, 최근 최댓달 비중 12.3%. 미래 1년 지속을 보장하지 않음.</x:v>
      </x:c>
      <x:c r="AK182" s="4" t="str">
        <x:v>https://developers.naver.com/docs/serviceapi/datalab/search/search.md</x:v>
      </x:c>
    </x:row>
    <x:row r="183" ht="25" customHeight="1">
      <x:c r="A183" s="4" t="str">
        <x:v>K0179</x:v>
      </x:c>
      <x:c r="B183" s="4" t="str">
        <x:v>마음·심리</x:v>
      </x:c>
      <x:c r="C183" s="4" t="str">
        <x:v>부부심리상담</x:v>
      </x:c>
      <x:c r="D183" s="17" t="n">
        <x:v>29.36064</x:v>
      </x:c>
      <x:c r="E183" s="17" t="n">
        <x:v>25.76039</x:v>
      </x:c>
      <x:c r="F183" s="17" t="n">
        <x:v>24.67411</x:v>
      </x:c>
      <x:c r="G183" s="17" t="n">
        <x:v>27.96399</x:v>
      </x:c>
      <x:c r="H183" s="17" t="n">
        <x:v>24.20856</x:v>
      </x:c>
      <x:c r="I183" s="17" t="n">
        <x:v>25.07759</x:v>
      </x:c>
      <x:c r="J183" s="17" t="n">
        <x:v>24.42582</x:v>
      </x:c>
      <x:c r="K183" s="17" t="n">
        <x:v>18.77715</x:v>
      </x:c>
      <x:c r="L183" s="17" t="n">
        <x:v>20.91868</x:v>
      </x:c>
      <x:c r="M183" s="17" t="n">
        <x:v>17.59776</x:v>
      </x:c>
      <x:c r="N183" s="17" t="n">
        <x:v>24.581</x:v>
      </x:c>
      <x:c r="O183" s="17" t="n">
        <x:v>25.54314</x:v>
      </x:c>
      <x:c r="P183" s="17" t="n">
        <x:v>16.17008</x:v>
      </x:c>
      <x:c r="Q183" s="17" t="n">
        <x:v>14.74239</x:v>
      </x:c>
      <x:c r="R183" s="17" t="n">
        <x:v>14.77343</x:v>
      </x:c>
      <x:c r="S183" s="17" t="n">
        <x:v>14.74239</x:v>
      </x:c>
      <x:c r="T183" s="17" t="n">
        <x:v>14.30788</x:v>
      </x:c>
      <x:c r="U183" s="17" t="n">
        <x:v>12.69397</x:v>
      </x:c>
      <x:c r="V183" s="17" t="n">
        <x:v>15.48727</x:v>
      </x:c>
      <x:c r="W183" s="17" t="n">
        <x:v>15.58038</x:v>
      </x:c>
      <x:c r="X183" s="17" t="n">
        <x:v>16.48044</x:v>
      </x:c>
      <x:c r="Y183" s="17" t="n">
        <x:v>28.08814</x:v>
      </x:c>
      <x:c r="Z183" s="17" t="n">
        <x:v>20.57728</x:v>
      </x:c>
      <x:c r="AA183" s="17" t="n">
        <x:v>32.92985</x:v>
      </x:c>
      <x:c r="AB183" s="4" t="n">
        <x:f>COUNT(D183:O183)</x:f>
        <x:v>12</x:v>
      </x:c>
      <x:c r="AC183" s="4" t="n">
        <x:f>COUNT(P183:AA183)</x:f>
        <x:v>12</x:v>
      </x:c>
      <x:c r="AD183" s="4" t="n">
        <x:f>COUNTIF(D183:AA183,"&gt;0")</x:f>
        <x:v>24</x:v>
      </x:c>
      <x:c r="AE183" s="19" t="n">
        <x:f>IF(AB183=0,"",AVERAGE(D183:O183))</x:f>
        <x:v>24.074069166666664</x:v>
      </x:c>
      <x:c r="AF183" s="19" t="n">
        <x:f>IF(AC183=0,"",AVERAGE(P183:AA183))</x:f>
        <x:v>18.04779166666667</x:v>
      </x:c>
      <x:c r="AG183" s="19" t="n">
        <x:f>IF(OR(AB183&lt;'산출기준'!$B$19,AC183&lt;'산출기준'!$B$19,AE183=0),"",AF183/AE183)</x:f>
        <x:v>0.7496776528189063</x:v>
      </x:c>
      <x:c r="AH183" s="21" t="n">
        <x:f>IF(SUM(P183:AA183)=0,"",MAX(P183:AA183)/SUM(P183:AA183))</x:f>
        <x:v>0.1520493042777625</x:v>
      </x:c>
      <x:c r="AI183" s="23" t="n">
        <x:f>IF(AG183="","",AD183/'산출기준'!$B$18*'산출기준'!$B$20+MIN(1,AG183)*'산출기준'!$B$21+(1-AH183)*'산출기준'!$B$22)</x:f>
        <x:v>89.44934349901195</x:v>
      </x:c>
      <x:c r="AJ183" s="4" t="str">
        <x:v>24개월 중 양수 지수 24개월; 전반/후반 자료 12/12개월. 최근12개월/이전12개월 관측월 평균비 0.75배, 최근 최댓달 비중 15.2%. 미래 1년 지속을 보장하지 않음.</x:v>
      </x:c>
      <x:c r="AK183" s="4" t="str">
        <x:v>https://developers.naver.com/docs/serviceapi/datalab/search/search.md</x:v>
      </x:c>
    </x:row>
    <x:row r="184" ht="25" customHeight="1">
      <x:c r="A184" s="4" t="str">
        <x:v>K0180</x:v>
      </x:c>
      <x:c r="B184" s="4" t="str">
        <x:v>마음·심리</x:v>
      </x:c>
      <x:c r="C184" s="4" t="str">
        <x:v>우울증진단</x:v>
      </x:c>
      <x:c r="D184" s="17" t="n">
        <x:v>49.28615</x:v>
      </x:c>
      <x:c r="E184" s="17" t="n">
        <x:v>48.75853</x:v>
      </x:c>
      <x:c r="F184" s="17" t="n">
        <x:v>45.6859</x:v>
      </x:c>
      <x:c r="G184" s="17" t="n">
        <x:v>39.41651</x:v>
      </x:c>
      <x:c r="H184" s="17" t="n">
        <x:v>40.56486</x:v>
      </x:c>
      <x:c r="I184" s="17" t="n">
        <x:v>39.44754</x:v>
      </x:c>
      <x:c r="J184" s="17" t="n">
        <x:v>42.86157</x:v>
      </x:c>
      <x:c r="K184" s="17" t="n">
        <x:v>36.99565</x:v>
      </x:c>
      <x:c r="L184" s="17" t="n">
        <x:v>36.56114</x:v>
      </x:c>
      <x:c r="M184" s="17" t="n">
        <x:v>31.65735</x:v>
      </x:c>
      <x:c r="N184" s="17" t="n">
        <x:v>31.96772</x:v>
      </x:c>
      <x:c r="O184" s="17" t="n">
        <x:v>37.1198</x:v>
      </x:c>
      <x:c r="P184" s="17" t="n">
        <x:v>29.9193</x:v>
      </x:c>
      <x:c r="Q184" s="17" t="n">
        <x:v>23.52576</x:v>
      </x:c>
      <x:c r="R184" s="17" t="n">
        <x:v>24.64307</x:v>
      </x:c>
      <x:c r="S184" s="17" t="n">
        <x:v>23.40161</x:v>
      </x:c>
      <x:c r="T184" s="17" t="n">
        <x:v>20.85661</x:v>
      </x:c>
      <x:c r="U184" s="17" t="n">
        <x:v>16.94599</x:v>
      </x:c>
      <x:c r="V184" s="17" t="n">
        <x:v>23.55679</x:v>
      </x:c>
      <x:c r="W184" s="17" t="n">
        <x:v>19.05648</x:v>
      </x:c>
      <x:c r="X184" s="17" t="n">
        <x:v>19.45996</x:v>
      </x:c>
      <x:c r="Y184" s="17" t="n">
        <x:v>18.3116</x:v>
      </x:c>
      <x:c r="Z184" s="17" t="n">
        <x:v>15.23898</x:v>
      </x:c>
      <x:c r="AA184" s="17" t="n">
        <x:v>15.14587</x:v>
      </x:c>
      <x:c r="AB184" s="4" t="n">
        <x:f>COUNT(D184:O184)</x:f>
        <x:v>12</x:v>
      </x:c>
      <x:c r="AC184" s="4" t="n">
        <x:f>COUNT(P184:AA184)</x:f>
        <x:v>12</x:v>
      </x:c>
      <x:c r="AD184" s="4" t="n">
        <x:f>COUNTIF(D184:AA184,"&gt;0")</x:f>
        <x:v>24</x:v>
      </x:c>
      <x:c r="AE184" s="19" t="n">
        <x:f>IF(AB184=0,"",AVERAGE(D184:O184))</x:f>
        <x:v>40.02689333333334</x:v>
      </x:c>
      <x:c r="AF184" s="19" t="n">
        <x:f>IF(AC184=0,"",AVERAGE(P184:AA184))</x:f>
        <x:v>20.83850166666667</x:v>
      </x:c>
      <x:c r="AG184" s="19" t="n">
        <x:f>IF(OR(AB184&lt;'산출기준'!$B$19,AC184&lt;'산출기준'!$B$19,AE184=0),"",AF184/AE184)</x:f>
        <x:v>0.520612516518061</x:v>
      </x:c>
      <x:c r="AH184" s="21" t="n">
        <x:f>IF(SUM(P184:AA184)=0,"",MAX(P184:AA184)/SUM(P184:AA184))</x:f>
        <x:v>0.11964751784377331</x:v>
      </x:c>
      <x:c r="AI184" s="23" t="n">
        <x:f>IF(AG184="","",AD184/'산출기준'!$B$18*'산출기준'!$B$20+MIN(1,AG184)*'산출기준'!$B$21+(1-AH184)*'산출기준'!$B$22)</x:f>
        <x:v>83.22542513866637</x:v>
      </x:c>
      <x:c r="AJ184" s="4" t="str">
        <x:v>24개월 중 양수 지수 24개월; 전반/후반 자료 12/12개월. 최근12개월/이전12개월 관측월 평균비 0.52배, 최근 최댓달 비중 12.0%. 미래 1년 지속을 보장하지 않음.</x:v>
      </x:c>
      <x:c r="AK184" s="4" t="str">
        <x:v>https://developers.naver.com/docs/serviceapi/datalab/search/search.md</x:v>
      </x:c>
    </x:row>
    <x:row r="185" ht="25" customHeight="1">
      <x:c r="A185" s="4" t="str">
        <x:v>K0181</x:v>
      </x:c>
      <x:c r="B185" s="4" t="str">
        <x:v>마음·심리</x:v>
      </x:c>
      <x:c r="C185" s="4" t="str">
        <x:v>우울장애</x:v>
      </x:c>
      <x:c r="D185" s="17" t="n">
        <x:v>92.14559</x:v>
      </x:c>
      <x:c r="E185" s="17" t="n">
        <x:v>100</x:v>
      </x:c>
      <x:c r="F185" s="17" t="n">
        <x:v>89.60727</x:v>
      </x:c>
      <x:c r="G185" s="17" t="n">
        <x:v>67.52873</x:v>
      </x:c>
      <x:c r="H185" s="17" t="n">
        <x:v>60.34482</x:v>
      </x:c>
      <x:c r="I185" s="17" t="n">
        <x:v>61.87739</x:v>
      </x:c>
      <x:c r="J185" s="17" t="n">
        <x:v>73.08429</x:v>
      </x:c>
      <x:c r="K185" s="17" t="n">
        <x:v>65.56513</x:v>
      </x:c>
      <x:c r="L185" s="17" t="n">
        <x:v>64.94252</x:v>
      </x:c>
      <x:c r="M185" s="17" t="n">
        <x:v>50.04789</x:v>
      </x:c>
      <x:c r="N185" s="17" t="n">
        <x:v>45.83333</x:v>
      </x:c>
      <x:c r="O185" s="17" t="n">
        <x:v>45.78544</x:v>
      </x:c>
      <x:c r="P185" s="17" t="n">
        <x:v>62.30842</x:v>
      </x:c>
      <x:c r="Q185" s="17" t="n">
        <x:v>50.67049</x:v>
      </x:c>
      <x:c r="R185" s="17" t="n">
        <x:v>48.94636</x:v>
      </x:c>
      <x:c r="S185" s="17" t="n">
        <x:v>35.39272</x:v>
      </x:c>
      <x:c r="T185" s="17" t="n">
        <x:v>30.84291</x:v>
      </x:c>
      <x:c r="U185" s="17" t="n">
        <x:v>24.2816</x:v>
      </x:c>
      <x:c r="V185" s="17" t="n">
        <x:v>38.40996</x:v>
      </x:c>
      <x:c r="W185" s="17" t="n">
        <x:v>39.31992</x:v>
      </x:c>
      <x:c r="X185" s="17" t="n">
        <x:v>35.96743</x:v>
      </x:c>
      <x:c r="Y185" s="17" t="n">
        <x:v>28.87931</x:v>
      </x:c>
      <x:c r="Z185" s="17" t="n">
        <x:v>25.43103</x:v>
      </x:c>
      <x:c r="AA185" s="17" t="n">
        <x:v>26.14942</x:v>
      </x:c>
      <x:c r="AB185" s="4" t="n">
        <x:f>COUNT(D185:O185)</x:f>
        <x:v>12</x:v>
      </x:c>
      <x:c r="AC185" s="4" t="n">
        <x:f>COUNT(P185:AA185)</x:f>
        <x:v>12</x:v>
      </x:c>
      <x:c r="AD185" s="4" t="n">
        <x:f>COUNTIF(D185:AA185,"&gt;0")</x:f>
        <x:v>24</x:v>
      </x:c>
      <x:c r="AE185" s="19" t="n">
        <x:f>IF(AB185=0,"",AVERAGE(D185:O185))</x:f>
        <x:v>68.06353333333334</x:v>
      </x:c>
      <x:c r="AF185" s="19" t="n">
        <x:f>IF(AC185=0,"",AVERAGE(P185:AA185))</x:f>
        <x:v>37.21663083333333</x:v>
      </x:c>
      <x:c r="AG185" s="19" t="n">
        <x:f>IF(OR(AB185&lt;'산출기준'!$B$19,AC185&lt;'산출기준'!$B$19,AE185=0),"",AF185/AE185)</x:f>
        <x:v>0.5467925188524838</x:v>
      </x:c>
      <x:c r="AH185" s="21" t="n">
        <x:f>IF(SUM(P185:AA185)=0,"",MAX(P185:AA185)/SUM(P185:AA185))</x:f>
        <x:v>0.13951742049370983</x:v>
      </x:c>
      <x:c r="AI185" s="23" t="n">
        <x:f>IF(AG185="","",AD185/'산출기준'!$B$18*'산출기준'!$B$20+MIN(1,AG185)*'산출기준'!$B$21+(1-AH185)*'산출기준'!$B$22)</x:f>
        <x:v>83.61342715570031</x:v>
      </x:c>
      <x:c r="AJ185" s="4" t="str">
        <x:v>24개월 중 양수 지수 24개월; 전반/후반 자료 12/12개월. 최근12개월/이전12개월 관측월 평균비 0.55배, 최근 최댓달 비중 14.0%. 미래 1년 지속을 보장하지 않음.</x:v>
      </x:c>
      <x:c r="AK185" s="4" t="str">
        <x:v>https://developers.naver.com/docs/serviceapi/datalab/search/search.md</x:v>
      </x:c>
    </x:row>
    <x:row r="186" ht="25" customHeight="1">
      <x:c r="A186" s="4" t="str">
        <x:v>K0182</x:v>
      </x:c>
      <x:c r="B186" s="4" t="str">
        <x:v>마음·심리</x:v>
      </x:c>
      <x:c r="C186" s="4" t="str">
        <x:v>청소년우울증증상</x:v>
      </x:c>
      <x:c r="D186" s="17" t="n">
        <x:v>94.63601</x:v>
      </x:c>
      <x:c r="E186" s="17" t="n">
        <x:v>90.94827</x:v>
      </x:c>
      <x:c r="F186" s="17" t="n">
        <x:v>85.39272</x:v>
      </x:c>
      <x:c r="G186" s="17" t="n">
        <x:v>94.97126</x:v>
      </x:c>
      <x:c r="H186" s="17" t="n">
        <x:v>98.27586</x:v>
      </x:c>
      <x:c r="I186" s="17" t="n">
        <x:v>99.13793</x:v>
      </x:c>
      <x:c r="J186" s="17" t="n">
        <x:v>96.6475</x:v>
      </x:c>
      <x:c r="K186" s="17" t="n">
        <x:v>65.66091</x:v>
      </x:c>
      <x:c r="L186" s="17" t="n">
        <x:v>95.59386</x:v>
      </x:c>
      <x:c r="M186" s="17" t="n">
        <x:v>52.87356</x:v>
      </x:c>
      <x:c r="N186" s="17" t="n">
        <x:v>48.61111</x:v>
      </x:c>
      <x:c r="O186" s="17" t="n">
        <x:v>61.54214</x:v>
      </x:c>
      <x:c r="P186" s="17" t="n">
        <x:v>62.54789</x:v>
      </x:c>
      <x:c r="Q186" s="17" t="n">
        <x:v>48.46743</x:v>
      </x:c>
      <x:c r="R186" s="17" t="n">
        <x:v>49.80842</x:v>
      </x:c>
      <x:c r="S186" s="17" t="n">
        <x:v>33.95593</x:v>
      </x:c>
      <x:c r="T186" s="17" t="n">
        <x:v>27.44252</x:v>
      </x:c>
      <x:c r="U186" s="17" t="n">
        <x:v>30.8908</x:v>
      </x:c>
      <x:c r="V186" s="17" t="n">
        <x:v>44.7318</x:v>
      </x:c>
      <x:c r="W186" s="17" t="n">
        <x:v>39.22413</x:v>
      </x:c>
      <x:c r="X186" s="17" t="n">
        <x:v>30.69923</x:v>
      </x:c>
      <x:c r="Y186" s="17" t="n">
        <x:v>31.5134</x:v>
      </x:c>
      <x:c r="Z186" s="17" t="n">
        <x:v>24.09003</x:v>
      </x:c>
      <x:c r="AA186" s="17" t="n">
        <x:v>27.29885</x:v>
      </x:c>
      <x:c r="AB186" s="4" t="n">
        <x:f>COUNT(D186:O186)</x:f>
        <x:v>12</x:v>
      </x:c>
      <x:c r="AC186" s="4" t="n">
        <x:f>COUNT(P186:AA186)</x:f>
        <x:v>12</x:v>
      </x:c>
      <x:c r="AD186" s="4" t="n">
        <x:f>COUNTIF(D186:AA186,"&gt;0")</x:f>
        <x:v>24</x:v>
      </x:c>
      <x:c r="AE186" s="19" t="n">
        <x:f>IF(AB186=0,"",AVERAGE(D186:O186))</x:f>
        <x:v>82.02426083333334</x:v>
      </x:c>
      <x:c r="AF186" s="19" t="n">
        <x:f>IF(AC186=0,"",AVERAGE(P186:AA186))</x:f>
        <x:v>37.55586916666667</x:v>
      </x:c>
      <x:c r="AG186" s="19" t="n">
        <x:f>IF(OR(AB186&lt;'산출기준'!$B$19,AC186&lt;'산출기준'!$B$19,AE186=0),"",AF186/AE186)</x:f>
        <x:v>0.45786293939273837</x:v>
      </x:c>
      <x:c r="AH186" s="21" t="n">
        <x:f>IF(SUM(P186:AA186)=0,"",MAX(P186:AA186)/SUM(P186:AA186))</x:f>
        <x:v>0.1387885377791483</x:v>
      </x:c>
      <x:c r="AI186" s="23" t="n">
        <x:f>IF(AG186="","",AD186/'산출기준'!$B$18*'산출기준'!$B$20+MIN(1,AG186)*'산출기준'!$B$21+(1-AH186)*'산출기준'!$B$22)</x:f>
        <x:v>80.96011742619919</x:v>
      </x:c>
      <x:c r="AJ186" s="4" t="str">
        <x:v>24개월 중 양수 지수 24개월; 전반/후반 자료 12/12개월. 최근12개월/이전12개월 관측월 평균비 0.46배, 최근 최댓달 비중 13.9%. 미래 1년 지속을 보장하지 않음.</x:v>
      </x:c>
      <x:c r="AK186" s="4" t="str">
        <x:v>https://developers.naver.com/docs/serviceapi/datalab/search/search.md</x:v>
      </x:c>
    </x:row>
    <x:row r="187" ht="25" customHeight="1">
      <x:c r="A187" s="4" t="str">
        <x:v>K0183</x:v>
      </x:c>
      <x:c r="B187" s="4" t="str">
        <x:v>마음·심리</x:v>
      </x:c>
      <x:c r="C187" s="4" t="str">
        <x:v>우울증원인</x:v>
      </x:c>
      <x:c r="D187" s="17" t="n">
        <x:v>65.18199</x:v>
      </x:c>
      <x:c r="E187" s="17" t="n">
        <x:v>62.69157</x:v>
      </x:c>
      <x:c r="F187" s="17" t="n">
        <x:v>67.67241</x:v>
      </x:c>
      <x:c r="G187" s="17" t="n">
        <x:v>54.02298</x:v>
      </x:c>
      <x:c r="H187" s="17" t="n">
        <x:v>49.3295</x:v>
      </x:c>
      <x:c r="I187" s="17" t="n">
        <x:v>55.84291</x:v>
      </x:c>
      <x:c r="J187" s="17" t="n">
        <x:v>69.49233</x:v>
      </x:c>
      <x:c r="K187" s="17" t="n">
        <x:v>64.17624</x:v>
      </x:c>
      <x:c r="L187" s="17" t="n">
        <x:v>67.14559</x:v>
      </x:c>
      <x:c r="M187" s="17" t="n">
        <x:v>56.5134</x:v>
      </x:c>
      <x:c r="N187" s="17" t="n">
        <x:v>46.6475</x:v>
      </x:c>
      <x:c r="O187" s="17" t="n">
        <x:v>42.52873</x:v>
      </x:c>
      <x:c r="P187" s="17" t="n">
        <x:v>44.77969</x:v>
      </x:c>
      <x:c r="Q187" s="17" t="n">
        <x:v>43.96551</x:v>
      </x:c>
      <x:c r="R187" s="17" t="n">
        <x:v>41.66666</x:v>
      </x:c>
      <x:c r="S187" s="17" t="n">
        <x:v>35.82375</x:v>
      </x:c>
      <x:c r="T187" s="17" t="n">
        <x:v>30.84291</x:v>
      </x:c>
      <x:c r="U187" s="17" t="n">
        <x:v>27.29885</x:v>
      </x:c>
      <x:c r="V187" s="17" t="n">
        <x:v>34.62643</x:v>
      </x:c>
      <x:c r="W187" s="17" t="n">
        <x:v>31.5134</x:v>
      </x:c>
      <x:c r="X187" s="17" t="n">
        <x:v>34.67432</x:v>
      </x:c>
      <x:c r="Y187" s="17" t="n">
        <x:v>28.11302</x:v>
      </x:c>
      <x:c r="Z187" s="17" t="n">
        <x:v>28.54406</x:v>
      </x:c>
      <x:c r="AA187" s="17" t="n">
        <x:v>25.23946</x:v>
      </x:c>
      <x:c r="AB187" s="4" t="n">
        <x:f>COUNT(D187:O187)</x:f>
        <x:v>12</x:v>
      </x:c>
      <x:c r="AC187" s="4" t="n">
        <x:f>COUNT(P187:AA187)</x:f>
        <x:v>12</x:v>
      </x:c>
      <x:c r="AD187" s="4" t="n">
        <x:f>COUNTIF(D187:AA187,"&gt;0")</x:f>
        <x:v>24</x:v>
      </x:c>
      <x:c r="AE187" s="19" t="n">
        <x:f>IF(AB187=0,"",AVERAGE(D187:O187))</x:f>
        <x:v>58.43709583333334</x:v>
      </x:c>
      <x:c r="AF187" s="19" t="n">
        <x:f>IF(AC187=0,"",AVERAGE(P187:AA187))</x:f>
        <x:v>33.924005</x:v>
      </x:c>
      <x:c r="AG187" s="19" t="n">
        <x:f>IF(OR(AB187&lt;'산출기준'!$B$19,AC187&lt;'산출기준'!$B$19,AE187=0),"",AF187/AE187)</x:f>
        <x:v>0.5805217476370425</x:v>
      </x:c>
      <x:c r="AH187" s="21" t="n">
        <x:f>IF(SUM(P187:AA187)=0,"",MAX(P187:AA187)/SUM(P187:AA187))</x:f>
        <x:v>0.1100000083520013</x:v>
      </x:c>
      <x:c r="AI187" s="23" t="n">
        <x:f>IF(AG187="","",AD187/'산출기준'!$B$18*'산출기준'!$B$20+MIN(1,AG187)*'산출기준'!$B$21+(1-AH187)*'산출기준'!$B$22)</x:f>
        <x:v>85.21565226207125</x:v>
      </x:c>
      <x:c r="AJ187" s="4" t="str">
        <x:v>24개월 중 양수 지수 24개월; 전반/후반 자료 12/12개월. 최근12개월/이전12개월 관측월 평균비 0.58배, 최근 최댓달 비중 11.0%. 미래 1년 지속을 보장하지 않음.</x:v>
      </x:c>
      <x:c r="AK187" s="4" t="str">
        <x:v>https://developers.naver.com/docs/serviceapi/datalab/search/search.md</x:v>
      </x:c>
    </x:row>
    <x:row r="188" ht="25" customHeight="1">
      <x:c r="A188" s="4" t="str">
        <x:v>K0184</x:v>
      </x:c>
      <x:c r="B188" s="4" t="str">
        <x:v>마음·심리</x:v>
      </x:c>
      <x:c r="C188" s="4" t="str">
        <x:v>회피형남자특징</x:v>
      </x:c>
      <x:c r="D188" s="17" t="n">
        <x:v>50.86206</x:v>
      </x:c>
      <x:c r="E188" s="17" t="n">
        <x:v>49.66475</x:v>
      </x:c>
      <x:c r="F188" s="17" t="n">
        <x:v>50.43103</x:v>
      </x:c>
      <x:c r="G188" s="17" t="n">
        <x:v>65.7567</x:v>
      </x:c>
      <x:c r="H188" s="17" t="n">
        <x:v>80.93869</x:v>
      </x:c>
      <x:c r="I188" s="17" t="n">
        <x:v>56.99233</x:v>
      </x:c>
      <x:c r="J188" s="17" t="n">
        <x:v>62.26053</x:v>
      </x:c>
      <x:c r="K188" s="17" t="n">
        <x:v>69.87547</x:v>
      </x:c>
      <x:c r="L188" s="17" t="n">
        <x:v>76.00574</x:v>
      </x:c>
      <x:c r="M188" s="17" t="n">
        <x:v>63.88888</x:v>
      </x:c>
      <x:c r="N188" s="17" t="n">
        <x:v>57.2318</x:v>
      </x:c>
      <x:c r="O188" s="17" t="n">
        <x:v>51.19731</x:v>
      </x:c>
      <x:c r="P188" s="17" t="n">
        <x:v>47.12643</x:v>
      </x:c>
      <x:c r="Q188" s="17" t="n">
        <x:v>61.11111</x:v>
      </x:c>
      <x:c r="R188" s="17" t="n">
        <x:v>72.89272</x:v>
      </x:c>
      <x:c r="S188" s="17" t="n">
        <x:v>47.3659</x:v>
      </x:c>
      <x:c r="T188" s="17" t="n">
        <x:v>44.44444</x:v>
      </x:c>
      <x:c r="U188" s="17" t="n">
        <x:v>43.19923</x:v>
      </x:c>
      <x:c r="V188" s="17" t="n">
        <x:v>39.60727</x:v>
      </x:c>
      <x:c r="W188" s="17" t="n">
        <x:v>37.97892</x:v>
      </x:c>
      <x:c r="X188" s="17" t="n">
        <x:v>31.22605</x:v>
      </x:c>
      <x:c r="Y188" s="17" t="n">
        <x:v>23.27586</x:v>
      </x:c>
      <x:c r="Z188" s="17" t="n">
        <x:v>27.77777</x:v>
      </x:c>
      <x:c r="AA188" s="17" t="n">
        <x:v>25.23946</x:v>
      </x:c>
      <x:c r="AB188" s="4" t="n">
        <x:f>COUNT(D188:O188)</x:f>
        <x:v>12</x:v>
      </x:c>
      <x:c r="AC188" s="4" t="n">
        <x:f>COUNT(P188:AA188)</x:f>
        <x:v>12</x:v>
      </x:c>
      <x:c r="AD188" s="4" t="n">
        <x:f>COUNTIF(D188:AA188,"&gt;0")</x:f>
        <x:v>24</x:v>
      </x:c>
      <x:c r="AE188" s="19" t="n">
        <x:f>IF(AB188=0,"",AVERAGE(D188:O188))</x:f>
        <x:v>61.25877416666666</x:v>
      </x:c>
      <x:c r="AF188" s="19" t="n">
        <x:f>IF(AC188=0,"",AVERAGE(P188:AA188))</x:f>
        <x:v>41.770430000000005</x:v>
      </x:c>
      <x:c r="AG188" s="19" t="n">
        <x:f>IF(OR(AB188&lt;'산출기준'!$B$19,AC188&lt;'산출기준'!$B$19,AE188=0),"",AF188/AE188)</x:f>
        <x:v>0.6818685252557496</x:v>
      </x:c>
      <x:c r="AH188" s="21" t="n">
        <x:f>IF(SUM(P188:AA188)=0,"",MAX(P188:AA188)/SUM(P188:AA188))</x:f>
        <x:v>0.14542328947375768</x:v>
      </x:c>
      <x:c r="AI188" s="23" t="n">
        <x:f>IF(AG188="","",AD188/'산출기준'!$B$18*'산출기준'!$B$20+MIN(1,AG188)*'산출기준'!$B$21+(1-AH188)*'산출기준'!$B$22)</x:f>
        <x:v>87.54758996819733</x:v>
      </x:c>
      <x:c r="AJ188" s="4" t="str">
        <x:v>24개월 중 양수 지수 24개월; 전반/후반 자료 12/12개월. 최근12개월/이전12개월 관측월 평균비 0.68배, 최근 최댓달 비중 14.5%. 미래 1년 지속을 보장하지 않음.</x:v>
      </x:c>
      <x:c r="AK188" s="4" t="str">
        <x:v>https://developers.naver.com/docs/serviceapi/datalab/search/search.md</x:v>
      </x:c>
    </x:row>
    <x:row r="189" ht="25" customHeight="1">
      <x:c r="A189" s="4" t="str">
        <x:v>K0185</x:v>
      </x:c>
      <x:c r="B189" s="4" t="str">
        <x:v>마음·심리</x:v>
      </x:c>
      <x:c r="C189" s="4" t="str">
        <x:v>무기력증테스트</x:v>
      </x:c>
      <x:c r="D189" s="17" t="n">
        <x:v>76.10153</x:v>
      </x:c>
      <x:c r="E189" s="17" t="n">
        <x:v>74.3295</x:v>
      </x:c>
      <x:c r="F189" s="17" t="n">
        <x:v>74.37739</x:v>
      </x:c>
      <x:c r="G189" s="17" t="n">
        <x:v>54.35823</x:v>
      </x:c>
      <x:c r="H189" s="17" t="n">
        <x:v>67.52873</x:v>
      </x:c>
      <x:c r="I189" s="17" t="n">
        <x:v>56.70498</x:v>
      </x:c>
      <x:c r="J189" s="17" t="n">
        <x:v>45.73754</x:v>
      </x:c>
      <x:c r="K189" s="17" t="n">
        <x:v>41.04406</x:v>
      </x:c>
      <x:c r="L189" s="17" t="n">
        <x:v>56.36973</x:v>
      </x:c>
      <x:c r="M189" s="17" t="n">
        <x:v>55.07662</x:v>
      </x:c>
      <x:c r="N189" s="17" t="n">
        <x:v>41.95402</x:v>
      </x:c>
      <x:c r="O189" s="17" t="n">
        <x:v>55.02873</x:v>
      </x:c>
      <x:c r="P189" s="17" t="n">
        <x:v>48.61111</x:v>
      </x:c>
      <x:c r="Q189" s="17" t="n">
        <x:v>32.61494</x:v>
      </x:c>
      <x:c r="R189" s="17" t="n">
        <x:v>34.29118</x:v>
      </x:c>
      <x:c r="S189" s="17" t="n">
        <x:v>31.46551</x:v>
      </x:c>
      <x:c r="T189" s="17" t="n">
        <x:v>30.93869</x:v>
      </x:c>
      <x:c r="U189" s="17" t="n">
        <x:v>24.61685</x:v>
      </x:c>
      <x:c r="V189" s="17" t="n">
        <x:v>19.7318</x:v>
      </x:c>
      <x:c r="W189" s="17" t="n">
        <x:v>26.34099</x:v>
      </x:c>
      <x:c r="X189" s="17" t="n">
        <x:v>28.97509</x:v>
      </x:c>
      <x:c r="Y189" s="17" t="n">
        <x:v>32.32758</x:v>
      </x:c>
      <x:c r="Z189" s="17" t="n">
        <x:v>24.18582</x:v>
      </x:c>
      <x:c r="AA189" s="17" t="n">
        <x:v>26.58045</x:v>
      </x:c>
      <x:c r="AB189" s="4" t="n">
        <x:f>COUNT(D189:O189)</x:f>
        <x:v>12</x:v>
      </x:c>
      <x:c r="AC189" s="4" t="n">
        <x:f>COUNT(P189:AA189)</x:f>
        <x:v>12</x:v>
      </x:c>
      <x:c r="AD189" s="4" t="n">
        <x:f>COUNTIF(D189:AA189,"&gt;0")</x:f>
        <x:v>24</x:v>
      </x:c>
      <x:c r="AE189" s="19" t="n">
        <x:f>IF(AB189=0,"",AVERAGE(D189:O189))</x:f>
        <x:v>58.21758833333334</x:v>
      </x:c>
      <x:c r="AF189" s="19" t="n">
        <x:f>IF(AC189=0,"",AVERAGE(P189:AA189))</x:f>
        <x:v>30.0566675</x:v>
      </x:c>
      <x:c r="AG189" s="19" t="n">
        <x:f>IF(OR(AB189&lt;'산출기준'!$B$19,AC189&lt;'산출기준'!$B$19,AE189=0),"",AF189/AE189)</x:f>
        <x:v>0.5162815630202018</x:v>
      </x:c>
      <x:c r="AH189" s="21" t="n">
        <x:f>IF(SUM(P189:AA189)=0,"",MAX(P189:AA189)/SUM(P189:AA189))</x:f>
        <x:v>0.1347762799496429</x:v>
      </x:c>
      <x:c r="AI189" s="23" t="n">
        <x:f>IF(AG189="","",AD189/'산출기준'!$B$18*'산출기준'!$B$20+MIN(1,AG189)*'산출기준'!$B$21+(1-AH189)*'산출기준'!$B$22)</x:f>
        <x:v>82.7929212916132</x:v>
      </x:c>
      <x:c r="AJ189" s="4" t="str">
        <x:v>24개월 중 양수 지수 24개월; 전반/후반 자료 12/12개월. 최근12개월/이전12개월 관측월 평균비 0.52배, 최근 최댓달 비중 13.5%. 미래 1년 지속을 보장하지 않음.</x:v>
      </x:c>
      <x:c r="AK189" s="4" t="str">
        <x:v>https://developers.naver.com/docs/serviceapi/datalab/search/search.md</x:v>
      </x:c>
    </x:row>
    <x:row r="190" ht="25" customHeight="1">
      <x:c r="A190" s="4" t="str">
        <x:v>K0186</x:v>
      </x:c>
      <x:c r="B190" s="4" t="str">
        <x:v>마음·심리</x:v>
      </x:c>
      <x:c r="C190" s="4" t="str">
        <x:v>우울증극복</x:v>
      </x:c>
      <x:c r="D190" s="17" t="n">
        <x:v>50.38691</x:v>
      </x:c>
      <x:c r="E190" s="17" t="n">
        <x:v>66.96882</x:v>
      </x:c>
      <x:c r="F190" s="17" t="n">
        <x:v>34.91045</x:v>
      </x:c>
      <x:c r="G190" s="17" t="n">
        <x:v>30.86447</x:v>
      </x:c>
      <x:c r="H190" s="17" t="n">
        <x:v>31.4172</x:v>
      </x:c>
      <x:c r="I190" s="17" t="n">
        <x:v>33.93765</x:v>
      </x:c>
      <x:c r="J190" s="17" t="n">
        <x:v>32.45633</x:v>
      </x:c>
      <x:c r="K190" s="17" t="n">
        <x:v>31.15189</x:v>
      </x:c>
      <x:c r="L190" s="17" t="n">
        <x:v>25.97833</x:v>
      </x:c>
      <x:c r="M190" s="17" t="n">
        <x:v>22.88304</x:v>
      </x:c>
      <x:c r="N190" s="17" t="n">
        <x:v>19.52244</x:v>
      </x:c>
      <x:c r="O190" s="17" t="n">
        <x:v>20.51735</x:v>
      </x:c>
      <x:c r="P190" s="17" t="n">
        <x:v>19.05814</x:v>
      </x:c>
      <x:c r="Q190" s="17" t="n">
        <x:v>18.2401</x:v>
      </x:c>
      <x:c r="R190" s="17" t="n">
        <x:v>13.61927</x:v>
      </x:c>
      <x:c r="S190" s="17" t="n">
        <x:v>11.7621</x:v>
      </x:c>
      <x:c r="T190" s="17" t="n">
        <x:v>13.42029</x:v>
      </x:c>
      <x:c r="U190" s="17" t="n">
        <x:v>11.80632</x:v>
      </x:c>
      <x:c r="V190" s="17" t="n">
        <x:v>14.99005</x:v>
      </x:c>
      <x:c r="W190" s="17" t="n">
        <x:v>16.25027</x:v>
      </x:c>
      <x:c r="X190" s="17" t="n">
        <x:v>14.74684</x:v>
      </x:c>
      <x:c r="Y190" s="17" t="n">
        <x:v>9.50696</x:v>
      </x:c>
      <x:c r="Z190" s="17" t="n">
        <x:v>9.48485</x:v>
      </x:c>
      <x:c r="AA190" s="17" t="n">
        <x:v>9.90493</x:v>
      </x:c>
      <x:c r="AB190" s="4" t="n">
        <x:f>COUNT(D190:O190)</x:f>
        <x:v>12</x:v>
      </x:c>
      <x:c r="AC190" s="4" t="n">
        <x:f>COUNT(P190:AA190)</x:f>
        <x:v>12</x:v>
      </x:c>
      <x:c r="AD190" s="4" t="n">
        <x:f>COUNTIF(D190:AA190,"&gt;0")</x:f>
        <x:v>24</x:v>
      </x:c>
      <x:c r="AE190" s="19" t="n">
        <x:f>IF(AB190=0,"",AVERAGE(D190:O190))</x:f>
        <x:v>33.41624</x:v>
      </x:c>
      <x:c r="AF190" s="19" t="n">
        <x:f>IF(AC190=0,"",AVERAGE(P190:AA190))</x:f>
        <x:v>13.565843333333333</x:v>
      </x:c>
      <x:c r="AG190" s="19" t="n">
        <x:f>IF(OR(AB190&lt;'산출기준'!$B$19,AC190&lt;'산출기준'!$B$19,AE190=0),"",AF190/AE190)</x:f>
        <x:v>0.40596558240344616</x:v>
      </x:c>
      <x:c r="AH190" s="21" t="n">
        <x:f>IF(SUM(P190:AA190)=0,"",MAX(P190:AA190)/SUM(P190:AA190))</x:f>
        <x:v>0.11707184686638232</x:v>
      </x:c>
      <x:c r="AI190" s="23" t="n">
        <x:f>IF(AG190="","",AD190/'산출기준'!$B$18*'산출기준'!$B$20+MIN(1,AG190)*'산출기준'!$B$21+(1-AH190)*'산출기준'!$B$22)</x:f>
        <x:v>79.83753053477574</x:v>
      </x:c>
      <x:c r="AJ190" s="4" t="str">
        <x:v>24개월 중 양수 지수 24개월; 전반/후반 자료 12/12개월. 최근12개월/이전12개월 관측월 평균비 0.41배, 최근 최댓달 비중 11.7%. 미래 1년 지속을 보장하지 않음.</x:v>
      </x:c>
      <x:c r="AK190" s="4" t="str">
        <x:v>https://developers.naver.com/docs/serviceapi/datalab/search/search.md</x:v>
      </x:c>
    </x:row>
    <x:row r="191" ht="25" customHeight="1">
      <x:c r="A191" s="4" t="str">
        <x:v>K0187</x:v>
      </x:c>
      <x:c r="B191" s="4" t="str">
        <x:v>마음·심리</x:v>
      </x:c>
      <x:c r="C191" s="4" t="str">
        <x:v>불안장애치료</x:v>
      </x:c>
      <x:c r="D191" s="17" t="n">
        <x:v>53.65907</x:v>
      </x:c>
      <x:c r="E191" s="17" t="n">
        <x:v>46.82732</x:v>
      </x:c>
      <x:c r="F191" s="17" t="n">
        <x:v>37.74043</x:v>
      </x:c>
      <x:c r="G191" s="17" t="n">
        <x:v>42.02962</x:v>
      </x:c>
      <x:c r="H191" s="17" t="n">
        <x:v>14.48153</x:v>
      </x:c>
      <x:c r="I191" s="17" t="n">
        <x:v>18.08534</x:v>
      </x:c>
      <x:c r="J191" s="17" t="n">
        <x:v>26.79637</x:v>
      </x:c>
      <x:c r="K191" s="17" t="n">
        <x:v>58.67786</x:v>
      </x:c>
      <x:c r="L191" s="17" t="n">
        <x:v>12.7128</x:v>
      </x:c>
      <x:c r="M191" s="17" t="n">
        <x:v>14.26044</x:v>
      </x:c>
      <x:c r="N191" s="17" t="n">
        <x:v>22.17554</x:v>
      </x:c>
      <x:c r="O191" s="17" t="n">
        <x:v>21.09219</x:v>
      </x:c>
      <x:c r="P191" s="17" t="n">
        <x:v>19.36767</x:v>
      </x:c>
      <x:c r="Q191" s="17" t="n">
        <x:v>18.04112</x:v>
      </x:c>
      <x:c r="R191" s="17" t="n">
        <x:v>15.14481</x:v>
      </x:c>
      <x:c r="S191" s="17" t="n">
        <x:v>14.41521</x:v>
      </x:c>
      <x:c r="T191" s="17" t="n">
        <x:v>14.59208</x:v>
      </x:c>
      <x:c r="U191" s="17" t="n">
        <x:v>14.92372</x:v>
      </x:c>
      <x:c r="V191" s="17" t="n">
        <x:v>17.84214</x:v>
      </x:c>
      <x:c r="W191" s="17" t="n">
        <x:v>14.10568</x:v>
      </x:c>
      <x:c r="X191" s="17" t="n">
        <x:v>12.09374</x:v>
      </x:c>
      <x:c r="Y191" s="17" t="n">
        <x:v>11.34202</x:v>
      </x:c>
      <x:c r="Z191" s="17" t="n">
        <x:v>10.10391</x:v>
      </x:c>
      <x:c r="AA191" s="17" t="n">
        <x:v>11.49679</x:v>
      </x:c>
      <x:c r="AB191" s="4" t="n">
        <x:f>COUNT(D191:O191)</x:f>
        <x:v>12</x:v>
      </x:c>
      <x:c r="AC191" s="4" t="n">
        <x:f>COUNT(P191:AA191)</x:f>
        <x:v>12</x:v>
      </x:c>
      <x:c r="AD191" s="4" t="n">
        <x:f>COUNTIF(D191:AA191,"&gt;0")</x:f>
        <x:v>24</x:v>
      </x:c>
      <x:c r="AE191" s="19" t="n">
        <x:f>IF(AB191=0,"",AVERAGE(D191:O191))</x:f>
        <x:v>30.711542500000004</x:v>
      </x:c>
      <x:c r="AF191" s="19" t="n">
        <x:f>IF(AC191=0,"",AVERAGE(P191:AA191))</x:f>
        <x:v>14.455740833333332</x:v>
      </x:c>
      <x:c r="AG191" s="19" t="n">
        <x:f>IF(OR(AB191&lt;'산출기준'!$B$19,AC191&lt;'산출기준'!$B$19,AE191=0),"",AF191/AE191)</x:f>
        <x:v>0.47069406667976155</x:v>
      </x:c>
      <x:c r="AH191" s="21" t="n">
        <x:f>IF(SUM(P191:AA191)=0,"",MAX(P191:AA191)/SUM(P191:AA191))</x:f>
        <x:v>0.1116492415441178</x:v>
      </x:c>
      <x:c r="AI191" s="23" t="n">
        <x:f>IF(AG191="","",AD191/'산출기준'!$B$18*'산출기준'!$B$20+MIN(1,AG191)*'산출기준'!$B$21+(1-AH191)*'산출기준'!$B$22)</x:f>
        <x:v>81.88783716951049</x:v>
      </x:c>
      <x:c r="AJ191" s="4" t="str">
        <x:v>24개월 중 양수 지수 24개월; 전반/후반 자료 12/12개월. 최근12개월/이전12개월 관측월 평균비 0.47배, 최근 최댓달 비중 11.2%. 미래 1년 지속을 보장하지 않음.</x:v>
      </x:c>
      <x:c r="AK191" s="4" t="str">
        <x:v>https://developers.naver.com/docs/serviceapi/datalab/search/search.md</x:v>
      </x:c>
    </x:row>
    <x:row r="192" ht="25" customHeight="1">
      <x:c r="A192" s="4" t="str">
        <x:v>K0188</x:v>
      </x:c>
      <x:c r="B192" s="4" t="str">
        <x:v>마음·심리</x:v>
      </x:c>
      <x:c r="C192" s="4" t="str">
        <x:v>자존감낮은사람특징</x:v>
      </x:c>
      <x:c r="D192" s="17" t="n">
        <x:v>100</x:v>
      </x:c>
      <x:c r="E192" s="17" t="n">
        <x:v>93.65465</x:v>
      </x:c>
      <x:c r="F192" s="17" t="n">
        <x:v>31.81516</x:v>
      </x:c>
      <x:c r="G192" s="17" t="n">
        <x:v>24.20959</x:v>
      </x:c>
      <x:c r="H192" s="17" t="n">
        <x:v>25.75724</x:v>
      </x:c>
      <x:c r="I192" s="17" t="n">
        <x:v>28.69776</x:v>
      </x:c>
      <x:c r="J192" s="17" t="n">
        <x:v>32.81008</x:v>
      </x:c>
      <x:c r="K192" s="17" t="n">
        <x:v>30.4665</x:v>
      </x:c>
      <x:c r="L192" s="17" t="n">
        <x:v>35.41896</x:v>
      </x:c>
      <x:c r="M192" s="17" t="n">
        <x:v>30.24541</x:v>
      </x:c>
      <x:c r="N192" s="17" t="n">
        <x:v>30.73181</x:v>
      </x:c>
      <x:c r="O192" s="17" t="n">
        <x:v>31.37298</x:v>
      </x:c>
      <x:c r="P192" s="17" t="n">
        <x:v>30.90868</x:v>
      </x:c>
      <x:c r="Q192" s="17" t="n">
        <x:v>24.7181</x:v>
      </x:c>
      <x:c r="R192" s="17" t="n">
        <x:v>20.00884</x:v>
      </x:c>
      <x:c r="S192" s="17" t="n">
        <x:v>21.00375</x:v>
      </x:c>
      <x:c r="T192" s="17" t="n">
        <x:v>17.86424</x:v>
      </x:c>
      <x:c r="U192" s="17" t="n">
        <x:v>18.46119</x:v>
      </x:c>
      <x:c r="V192" s="17" t="n">
        <x:v>17.31151</x:v>
      </x:c>
      <x:c r="W192" s="17" t="n">
        <x:v>12.93389</x:v>
      </x:c>
      <x:c r="X192" s="17" t="n">
        <x:v>9.17532</x:v>
      </x:c>
      <x:c r="Y192" s="17" t="n">
        <x:v>9.1311</x:v>
      </x:c>
      <x:c r="Z192" s="17" t="n">
        <x:v>12.956</x:v>
      </x:c>
      <x:c r="AA192" s="17" t="n">
        <x:v>9.94914</x:v>
      </x:c>
      <x:c r="AB192" s="4" t="n">
        <x:f>COUNT(D192:O192)</x:f>
        <x:v>12</x:v>
      </x:c>
      <x:c r="AC192" s="4" t="n">
        <x:f>COUNT(P192:AA192)</x:f>
        <x:v>12</x:v>
      </x:c>
      <x:c r="AD192" s="4" t="n">
        <x:f>COUNTIF(D192:AA192,"&gt;0")</x:f>
        <x:v>24</x:v>
      </x:c>
      <x:c r="AE192" s="19" t="n">
        <x:f>IF(AB192=0,"",AVERAGE(D192:O192))</x:f>
        <x:v>41.26501166666666</x:v>
      </x:c>
      <x:c r="AF192" s="19" t="n">
        <x:f>IF(AC192=0,"",AVERAGE(P192:AA192))</x:f>
        <x:v>17.035146666666662</x:v>
      </x:c>
      <x:c r="AG192" s="19" t="n">
        <x:f>IF(OR(AB192&lt;'산출기준'!$B$19,AC192&lt;'산출기준'!$B$19,AE192=0),"",AF192/AE192)</x:f>
        <x:v>0.4128230183060249</x:v>
      </x:c>
      <x:c r="AH192" s="21" t="n">
        <x:f>IF(SUM(P192:AA192)=0,"",MAX(P192:AA192)/SUM(P192:AA192))</x:f>
        <x:v>0.15120053755529747</x:v>
      </x:c>
      <x:c r="AI192" s="23" t="n">
        <x:f>IF(AG192="","",AD192/'산출기준'!$B$18*'산출기준'!$B$20+MIN(1,AG192)*'산출기준'!$B$21+(1-AH192)*'산출기준'!$B$22)</x:f>
        <x:v>79.3606797980748</x:v>
      </x:c>
      <x:c r="AJ192" s="4" t="str">
        <x:v>24개월 중 양수 지수 24개월; 전반/후반 자료 12/12개월. 최근12개월/이전12개월 관측월 평균비 0.41배, 최근 최댓달 비중 15.1%. 미래 1년 지속을 보장하지 않음.</x:v>
      </x:c>
      <x:c r="AK192" s="4" t="str">
        <x:v>https://developers.naver.com/docs/serviceapi/datalab/search/search.md</x:v>
      </x:c>
    </x:row>
    <x:row r="193" ht="25" customHeight="1">
      <x:c r="A193" s="4" t="str">
        <x:v>K0189</x:v>
      </x:c>
      <x:c r="B193" s="4" t="str">
        <x:v>마음·심리</x:v>
      </x:c>
      <x:c r="C193" s="4" t="str">
        <x:v>번아웃치료</x:v>
      </x:c>
      <x:c r="D193" s="17" t="n">
        <x:v>8.00353</x:v>
      </x:c>
      <x:c r="E193" s="17" t="n">
        <x:v>6.98651</x:v>
      </x:c>
      <x:c r="F193" s="17" t="n">
        <x:v>7.87088</x:v>
      </x:c>
      <x:c r="G193" s="17" t="n">
        <x:v>6.80963</x:v>
      </x:c>
      <x:c r="H193" s="17" t="n">
        <x:v>7.95931</x:v>
      </x:c>
      <x:c r="I193" s="17" t="n">
        <x:v>9.97125</x:v>
      </x:c>
      <x:c r="J193" s="17" t="n">
        <x:v>7.09705</x:v>
      </x:c>
      <x:c r="K193" s="17" t="n">
        <x:v>2.91841</x:v>
      </x:c>
      <x:c r="L193" s="17" t="n">
        <x:v>2.52045</x:v>
      </x:c>
      <x:c r="M193" s="17" t="n">
        <x:v>4.22286</x:v>
      </x:c>
      <x:c r="N193" s="17" t="n">
        <x:v>1.63608</x:v>
      </x:c>
      <x:c r="O193" s="17" t="n">
        <x:v>4.28918</x:v>
      </x:c>
      <x:c r="P193" s="17" t="n">
        <x:v>4.66504</x:v>
      </x:c>
      <x:c r="Q193" s="17" t="n">
        <x:v>2.34357</x:v>
      </x:c>
      <x:c r="R193" s="17" t="n">
        <x:v>0.86225</x:v>
      </x:c>
      <x:c r="S193" s="17"/>
      <x:c r="T193" s="17" t="n">
        <x:v>0.64116</x:v>
      </x:c>
      <x:c r="U193" s="17" t="n">
        <x:v>2.96263</x:v>
      </x:c>
      <x:c r="V193" s="17" t="n">
        <x:v>1.98982</x:v>
      </x:c>
      <x:c r="W193" s="17" t="n">
        <x:v>4.70926</x:v>
      </x:c>
      <x:c r="X193" s="17" t="n">
        <x:v>7.64978</x:v>
      </x:c>
      <x:c r="Y193" s="17" t="n">
        <x:v>10.17024</x:v>
      </x:c>
      <x:c r="Z193" s="17" t="n">
        <x:v>11.87265</x:v>
      </x:c>
      <x:c r="AA193" s="17" t="n">
        <x:v>9.24165</x:v>
      </x:c>
      <x:c r="AB193" s="4" t="n">
        <x:f>COUNT(D193:O193)</x:f>
        <x:v>12</x:v>
      </x:c>
      <x:c r="AC193" s="4" t="n">
        <x:f>COUNT(P193:AA193)</x:f>
        <x:v>11</x:v>
      </x:c>
      <x:c r="AD193" s="4" t="n">
        <x:f>COUNTIF(D193:AA193,"&gt;0")</x:f>
        <x:v>23</x:v>
      </x:c>
      <x:c r="AE193" s="19" t="n">
        <x:f>IF(AB193=0,"",AVERAGE(D193:O193))</x:f>
        <x:v>5.857095000000001</x:v>
      </x:c>
      <x:c r="AF193" s="19" t="n">
        <x:f>IF(AC193=0,"",AVERAGE(P193:AA193))</x:f>
        <x:v>5.191640909090909</x:v>
      </x:c>
      <x:c r="AG193" s="19" t="n">
        <x:f>IF(OR(AB193&lt;'산출기준'!$B$19,AC193&lt;'산출기준'!$B$19,AE193=0),"",AF193/AE193)</x:f>
        <x:v>0.8863849585999387</x:v>
      </x:c>
      <x:c r="AH193" s="21" t="n">
        <x:f>IF(SUM(P193:AA193)=0,"",MAX(P193:AA193)/SUM(P193:AA193))</x:f>
        <x:v>0.20789801087587478</x:v>
      </x:c>
      <x:c r="AI193" s="23" t="n">
        <x:f>IF(AG193="","",AD193/'산출기준'!$B$18*'산출기준'!$B$20+MIN(1,AG193)*'산출기준'!$B$21+(1-AH193)*'산출기준'!$B$22)</x:f>
        <x:v>90.35025520714733</x:v>
      </x:c>
      <x:c r="AJ193" s="4" t="str">
        <x:v>24개월 중 양수 지수 23개월; 전반/후반 자료 12/11개월. 최근12개월/이전12개월 관측월 평균비 0.89배, 최근 최댓달 비중 20.8%. 미래 1년 지속을 보장하지 않음.</x:v>
      </x:c>
      <x:c r="AK193" s="4" t="str">
        <x:v>https://developers.naver.com/docs/serviceapi/datalab/search/search.md</x:v>
      </x:c>
    </x:row>
    <x:row r="194" ht="25" customHeight="1">
      <x:c r="A194" s="4" t="str">
        <x:v>K0190</x:v>
      </x:c>
      <x:c r="B194" s="4" t="str">
        <x:v>마음·심리</x:v>
      </x:c>
      <x:c r="C194" s="4" t="str">
        <x:v>감정조절</x:v>
      </x:c>
      <x:c r="D194" s="17" t="n">
        <x:v>21.71125</x:v>
      </x:c>
      <x:c r="E194" s="17" t="n">
        <x:v>22.065</x:v>
      </x:c>
      <x:c r="F194" s="17" t="n">
        <x:v>19.27923</x:v>
      </x:c>
      <x:c r="G194" s="17" t="n">
        <x:v>20.25204</x:v>
      </x:c>
      <x:c r="H194" s="17" t="n">
        <x:v>16.0734</x:v>
      </x:c>
      <x:c r="I194" s="17" t="n">
        <x:v>16.36082</x:v>
      </x:c>
      <x:c r="J194" s="17" t="n">
        <x:v>20.42891</x:v>
      </x:c>
      <x:c r="K194" s="17" t="n">
        <x:v>18.37276</x:v>
      </x:c>
      <x:c r="L194" s="17" t="n">
        <x:v>17.66526</x:v>
      </x:c>
      <x:c r="M194" s="17" t="n">
        <x:v>15.34379</x:v>
      </x:c>
      <x:c r="N194" s="17" t="n">
        <x:v>15.23325</x:v>
      </x:c>
      <x:c r="O194" s="17" t="n">
        <x:v>12.27061</x:v>
      </x:c>
      <x:c r="P194" s="17" t="n">
        <x:v>15.01216</x:v>
      </x:c>
      <x:c r="Q194" s="17" t="n">
        <x:v>14.94583</x:v>
      </x:c>
      <x:c r="R194" s="17" t="n">
        <x:v>16.05129</x:v>
      </x:c>
      <x:c r="S194" s="17" t="n">
        <x:v>13.35396</x:v>
      </x:c>
      <x:c r="T194" s="17" t="n">
        <x:v>11.0546</x:v>
      </x:c>
      <x:c r="U194" s="17" t="n">
        <x:v>10.45766</x:v>
      </x:c>
      <x:c r="V194" s="17" t="n">
        <x:v>12.73491</x:v>
      </x:c>
      <x:c r="W194" s="17" t="n">
        <x:v>12.53592</x:v>
      </x:c>
      <x:c r="X194" s="17" t="n">
        <x:v>10.41344</x:v>
      </x:c>
      <x:c r="Y194" s="17" t="n">
        <x:v>9.79438</x:v>
      </x:c>
      <x:c r="Z194" s="17" t="n">
        <x:v>10.5682</x:v>
      </x:c>
      <x:c r="AA194" s="17" t="n">
        <x:v>8.20252</x:v>
      </x:c>
      <x:c r="AB194" s="4" t="n">
        <x:f>COUNT(D194:O194)</x:f>
        <x:v>12</x:v>
      </x:c>
      <x:c r="AC194" s="4" t="n">
        <x:f>COUNT(P194:AA194)</x:f>
        <x:v>12</x:v>
      </x:c>
      <x:c r="AD194" s="4" t="n">
        <x:f>COUNTIF(D194:AA194,"&gt;0")</x:f>
        <x:v>24</x:v>
      </x:c>
      <x:c r="AE194" s="19" t="n">
        <x:f>IF(AB194=0,"",AVERAGE(D194:O194))</x:f>
        <x:v>17.92136</x:v>
      </x:c>
      <x:c r="AF194" s="19" t="n">
        <x:f>IF(AC194=0,"",AVERAGE(P194:AA194))</x:f>
        <x:v>12.093739166666667</x:v>
      </x:c>
      <x:c r="AG194" s="19" t="n">
        <x:f>IF(OR(AB194&lt;'산출기준'!$B$19,AC194&lt;'산출기준'!$B$19,AE194=0),"",AF194/AE194)</x:f>
        <x:v>0.6748226232086554</x:v>
      </x:c>
      <x:c r="AH194" s="21" t="n">
        <x:f>IF(SUM(P194:AA194)=0,"",MAX(P194:AA194)/SUM(P194:AA194))</x:f>
        <x:v>0.11060330321053861</x:v>
      </x:c>
      <x:c r="AI194" s="23" t="n">
        <x:f>IF(AG194="","",AD194/'산출기준'!$B$18*'산출기준'!$B$20+MIN(1,AG194)*'산출기준'!$B$21+(1-AH194)*'산출기준'!$B$22)</x:f>
        <x:v>88.03261263204888</x:v>
      </x:c>
      <x:c r="AJ194" s="4" t="str">
        <x:v>24개월 중 양수 지수 24개월; 전반/후반 자료 12/12개월. 최근12개월/이전12개월 관측월 평균비 0.67배, 최근 최댓달 비중 11.1%. 미래 1년 지속을 보장하지 않음.</x:v>
      </x:c>
      <x:c r="AK194" s="4" t="str">
        <x:v>https://developers.naver.com/docs/serviceapi/datalab/search/search.md</x:v>
      </x:c>
    </x:row>
    <x:row r="195" ht="25" customHeight="1">
      <x:c r="A195" s="4" t="str">
        <x:v>K0191</x:v>
      </x:c>
      <x:c r="B195" s="4" t="str">
        <x:v>마음·심리</x:v>
      </x:c>
      <x:c r="C195" s="4" t="str">
        <x:v>정신건강상담</x:v>
      </x:c>
      <x:c r="D195" s="17" t="n">
        <x:v>14.68064</x:v>
      </x:c>
      <x:c r="E195" s="17" t="n">
        <x:v>14.04512</x:v>
      </x:c>
      <x:c r="F195" s="17" t="n">
        <x:v>12.58341</x:v>
      </x:c>
      <x:c r="G195" s="17" t="n">
        <x:v>10.61328</x:v>
      </x:c>
      <x:c r="H195" s="17" t="n">
        <x:v>9.75532</x:v>
      </x:c>
      <x:c r="I195" s="17" t="n">
        <x:v>13.60025</x:v>
      </x:c>
      <x:c r="J195" s="17" t="n">
        <x:v>17.00031</x:v>
      </x:c>
      <x:c r="K195" s="17" t="n">
        <x:v>13.37782</x:v>
      </x:c>
      <x:c r="L195" s="17" t="n">
        <x:v>12.58341</x:v>
      </x:c>
      <x:c r="M195" s="17" t="n">
        <x:v>12.77407</x:v>
      </x:c>
      <x:c r="N195" s="17" t="n">
        <x:v>12.58341</x:v>
      </x:c>
      <x:c r="O195" s="17" t="n">
        <x:v>14.3311</x:v>
      </x:c>
      <x:c r="P195" s="17" t="n">
        <x:v>10.96282</x:v>
      </x:c>
      <x:c r="Q195" s="17" t="n">
        <x:v>14.8713</x:v>
      </x:c>
      <x:c r="R195" s="17" t="n">
        <x:v>14.3311</x:v>
      </x:c>
      <x:c r="S195" s="17" t="n">
        <x:v>10.0413</x:v>
      </x:c>
      <x:c r="T195" s="17" t="n">
        <x:v>10.10486</x:v>
      </x:c>
      <x:c r="U195" s="17" t="n">
        <x:v>12.55163</x:v>
      </x:c>
      <x:c r="V195" s="17" t="n">
        <x:v>13.85446</x:v>
      </x:c>
      <x:c r="W195" s="17" t="n">
        <x:v>11.72545</x:v>
      </x:c>
      <x:c r="X195" s="17" t="n">
        <x:v>14.68064</x:v>
      </x:c>
      <x:c r="Y195" s="17" t="n">
        <x:v>10.42262</x:v>
      </x:c>
      <x:c r="Z195" s="17" t="n">
        <x:v>8.48427</x:v>
      </x:c>
      <x:c r="AA195" s="17" t="n">
        <x:v>9.72354</x:v>
      </x:c>
      <x:c r="AB195" s="4" t="n">
        <x:f>COUNT(D195:O195)</x:f>
        <x:v>12</x:v>
      </x:c>
      <x:c r="AC195" s="4" t="n">
        <x:f>COUNT(P195:AA195)</x:f>
        <x:v>12</x:v>
      </x:c>
      <x:c r="AD195" s="4" t="n">
        <x:f>COUNTIF(D195:AA195,"&gt;0")</x:f>
        <x:v>24</x:v>
      </x:c>
      <x:c r="AE195" s="19" t="n">
        <x:f>IF(AB195=0,"",AVERAGE(D195:O195))</x:f>
        <x:v>13.160678333333331</x:v>
      </x:c>
      <x:c r="AF195" s="19" t="n">
        <x:f>IF(AC195=0,"",AVERAGE(P195:AA195))</x:f>
        <x:v>11.812832499999999</x:v>
      </x:c>
      <x:c r="AG195" s="19" t="n">
        <x:f>IF(OR(AB195&lt;'산출기준'!$B$19,AC195&lt;'산출기준'!$B$19,AE195=0),"",AF195/AE195)</x:f>
        <x:v>0.8975853828203131</x:v>
      </x:c>
      <x:c r="AH195" s="21" t="n">
        <x:f>IF(SUM(P195:AA195)=0,"",MAX(P195:AA195)/SUM(P195:AA195))</x:f>
        <x:v>0.10490921631200646</x:v>
      </x:c>
      <x:c r="AI195" s="23" t="n">
        <x:f>IF(AG195="","",AD195/'산출기준'!$B$18*'산출기준'!$B$20+MIN(1,AG195)*'산출기준'!$B$21+(1-AH195)*'산출기준'!$B$22)</x:f>
        <x:v>94.82937715836925</x:v>
      </x:c>
      <x:c r="AJ195" s="4" t="str">
        <x:v>24개월 중 양수 지수 24개월; 전반/후반 자료 12/12개월. 최근12개월/이전12개월 관측월 평균비 0.90배, 최근 최댓달 비중 10.5%. 미래 1년 지속을 보장하지 않음.</x:v>
      </x:c>
      <x:c r="AK195" s="4" t="str">
        <x:v>https://developers.naver.com/docs/serviceapi/datalab/search/search.md</x:v>
      </x:c>
    </x:row>
    <x:row r="196" ht="25" customHeight="1">
      <x:c r="A196" s="4" t="str">
        <x:v>K0192</x:v>
      </x:c>
      <x:c r="B196" s="4" t="str">
        <x:v>마음·심리</x:v>
      </x:c>
      <x:c r="C196" s="4" t="str">
        <x:v>정신과치료</x:v>
      </x:c>
      <x:c r="D196" s="17" t="n">
        <x:v>29.86971</x:v>
      </x:c>
      <x:c r="E196" s="17" t="n">
        <x:v>27.13695</x:v>
      </x:c>
      <x:c r="F196" s="17" t="n">
        <x:v>24.53129</x:v>
      </x:c>
      <x:c r="G196" s="17" t="n">
        <x:v>23.26024</x:v>
      </x:c>
      <x:c r="H196" s="17" t="n">
        <x:v>20.05084</x:v>
      </x:c>
      <x:c r="I196" s="17" t="n">
        <x:v>22.27518</x:v>
      </x:c>
      <x:c r="J196" s="17" t="n">
        <x:v>19.76485</x:v>
      </x:c>
      <x:c r="K196" s="17" t="n">
        <x:v>18.46202</x:v>
      </x:c>
      <x:c r="L196" s="17" t="n">
        <x:v>19.73307</x:v>
      </x:c>
      <x:c r="M196" s="17" t="n">
        <x:v>19.76485</x:v>
      </x:c>
      <x:c r="N196" s="17" t="n">
        <x:v>18.74801</x:v>
      </x:c>
      <x:c r="O196" s="17" t="n">
        <x:v>14.7442</x:v>
      </x:c>
      <x:c r="P196" s="17" t="n">
        <x:v>16.49189</x:v>
      </x:c>
      <x:c r="Q196" s="17" t="n">
        <x:v>13.02828</x:v>
      </x:c>
      <x:c r="R196" s="17" t="n">
        <x:v>13.72735</x:v>
      </x:c>
      <x:c r="S196" s="17" t="n">
        <x:v>13.09183</x:v>
      </x:c>
      <x:c r="T196" s="17" t="n">
        <x:v>10.26374</x:v>
      </x:c>
      <x:c r="U196" s="17" t="n">
        <x:v>11.08992</x:v>
      </x:c>
      <x:c r="V196" s="17" t="n">
        <x:v>11.789</x:v>
      </x:c>
      <x:c r="W196" s="17" t="n">
        <x:v>11.18525</x:v>
      </x:c>
      <x:c r="X196" s="17" t="n">
        <x:v>10.89926</x:v>
      </x:c>
      <x:c r="Y196" s="17" t="n">
        <x:v>10.42262</x:v>
      </x:c>
      <x:c r="Z196" s="17" t="n">
        <x:v>9.59644</x:v>
      </x:c>
      <x:c r="AA196" s="17" t="n">
        <x:v>9.46933</x:v>
      </x:c>
      <x:c r="AB196" s="4" t="n">
        <x:f>COUNT(D196:O196)</x:f>
        <x:v>12</x:v>
      </x:c>
      <x:c r="AC196" s="4" t="n">
        <x:f>COUNT(P196:AA196)</x:f>
        <x:v>12</x:v>
      </x:c>
      <x:c r="AD196" s="4" t="n">
        <x:f>COUNTIF(D196:AA196,"&gt;0")</x:f>
        <x:v>24</x:v>
      </x:c>
      <x:c r="AE196" s="19" t="n">
        <x:f>IF(AB196=0,"",AVERAGE(D196:O196))</x:f>
        <x:v>21.528434166666667</x:v>
      </x:c>
      <x:c r="AF196" s="19" t="n">
        <x:f>IF(AC196=0,"",AVERAGE(P196:AA196))</x:f>
        <x:v>11.754575833333334</x:v>
      </x:c>
      <x:c r="AG196" s="19" t="n">
        <x:f>IF(OR(AB196&lt;'산출기준'!$B$19,AC196&lt;'산출기준'!$B$19,AE196=0),"",AF196/AE196)</x:f>
        <x:v>0.5460023586635675</x:v>
      </x:c>
      <x:c r="AH196" s="21" t="n">
        <x:f>IF(SUM(P196:AA196)=0,"",MAX(P196:AA196)/SUM(P196:AA196))</x:f>
        <x:v>0.1169182270932646</x:v>
      </x:c>
      <x:c r="AI196" s="23" t="n">
        <x:f>IF(AG196="","",AD196/'산출기준'!$B$18*'산출기준'!$B$20+MIN(1,AG196)*'산출기준'!$B$21+(1-AH196)*'산출기준'!$B$22)</x:f>
        <x:v>84.04170621804174</x:v>
      </x:c>
      <x:c r="AJ196" s="4" t="str">
        <x:v>24개월 중 양수 지수 24개월; 전반/후반 자료 12/12개월. 최근12개월/이전12개월 관측월 평균비 0.55배, 최근 최댓달 비중 11.7%. 미래 1년 지속을 보장하지 않음.</x:v>
      </x:c>
      <x:c r="AK196" s="4" t="str">
        <x:v>https://developers.naver.com/docs/serviceapi/datalab/search/search.md</x:v>
      </x:c>
    </x:row>
    <x:row r="197" ht="25" customHeight="1">
      <x:c r="A197" s="4" t="str">
        <x:v>K0193</x:v>
      </x:c>
      <x:c r="B197" s="4" t="str">
        <x:v>마음·심리</x:v>
      </x:c>
      <x:c r="C197" s="4" t="str">
        <x:v>공황장애테스트</x:v>
      </x:c>
      <x:c r="D197" s="17" t="n">
        <x:v>56.87956</x:v>
      </x:c>
      <x:c r="E197" s="17" t="n">
        <x:v>55.60851</x:v>
      </x:c>
      <x:c r="F197" s="17" t="n">
        <x:v>54.55989</x:v>
      </x:c>
      <x:c r="G197" s="17" t="n">
        <x:v>82.07816</x:v>
      </x:c>
      <x:c r="H197" s="17" t="n">
        <x:v>100</x:v>
      </x:c>
      <x:c r="I197" s="17" t="n">
        <x:v>68.19192</x:v>
      </x:c>
      <x:c r="J197" s="17" t="n">
        <x:v>60.3114</x:v>
      </x:c>
      <x:c r="K197" s="17" t="n">
        <x:v>42.26247</x:v>
      </x:c>
      <x:c r="L197" s="17" t="n">
        <x:v>34.92214</x:v>
      </x:c>
      <x:c r="M197" s="17" t="n">
        <x:v>33.42866</x:v>
      </x:c>
      <x:c r="N197" s="17" t="n">
        <x:v>28.09024</x:v>
      </x:c>
      <x:c r="O197" s="17" t="n">
        <x:v>27.26406</x:v>
      </x:c>
      <x:c r="P197" s="17" t="n">
        <x:v>24.1182</x:v>
      </x:c>
      <x:c r="Q197" s="17" t="n">
        <x:v>24.30886</x:v>
      </x:c>
      <x:c r="R197" s="17" t="n">
        <x:v>25.00794</x:v>
      </x:c>
      <x:c r="S197" s="17" t="n">
        <x:v>21.32189</x:v>
      </x:c>
      <x:c r="T197" s="17" t="n">
        <x:v>14.90308</x:v>
      </x:c>
      <x:c r="U197" s="17" t="n">
        <x:v>16.33301</x:v>
      </x:c>
      <x:c r="V197" s="17" t="n">
        <x:v>16.58722</x:v>
      </x:c>
      <x:c r="W197" s="17" t="n">
        <x:v>13.56847</x:v>
      </x:c>
      <x:c r="X197" s="17" t="n">
        <x:v>12.96472</x:v>
      </x:c>
      <x:c r="Y197" s="17" t="n">
        <x:v>12.86939</x:v>
      </x:c>
      <x:c r="Z197" s="17" t="n">
        <x:v>11.43946</x:v>
      </x:c>
      <x:c r="AA197" s="17" t="n">
        <x:v>9.72354</x:v>
      </x:c>
      <x:c r="AB197" s="4" t="n">
        <x:f>COUNT(D197:O197)</x:f>
        <x:v>12</x:v>
      </x:c>
      <x:c r="AC197" s="4" t="n">
        <x:f>COUNT(P197:AA197)</x:f>
        <x:v>12</x:v>
      </x:c>
      <x:c r="AD197" s="4" t="n">
        <x:f>COUNTIF(D197:AA197,"&gt;0")</x:f>
        <x:v>24</x:v>
      </x:c>
      <x:c r="AE197" s="19" t="n">
        <x:f>IF(AB197=0,"",AVERAGE(D197:O197))</x:f>
        <x:v>53.63308416666666</x:v>
      </x:c>
      <x:c r="AF197" s="19" t="n">
        <x:f>IF(AC197=0,"",AVERAGE(P197:AA197))</x:f>
        <x:v>16.928815</x:v>
      </x:c>
      <x:c r="AG197" s="19" t="n">
        <x:f>IF(OR(AB197&lt;'산출기준'!$B$19,AC197&lt;'산출기준'!$B$19,AE197=0),"",AF197/AE197)</x:f>
        <x:v>0.31564127372189005</x:v>
      </x:c>
      <x:c r="AH197" s="21" t="n">
        <x:f>IF(SUM(P197:AA197)=0,"",MAX(P197:AA197)/SUM(P197:AA197))</x:f>
        <x:v>0.12310341863857571</x:v>
      </x:c>
      <x:c r="AI197" s="23" t="n">
        <x:f>IF(AG197="","",AD197/'산출기준'!$B$18*'산출기준'!$B$20+MIN(1,AG197)*'산출기준'!$B$21+(1-AH197)*'산출기준'!$B$22)</x:f>
        <x:v>77.00716983888519</x:v>
      </x:c>
      <x:c r="AJ197" s="4" t="str">
        <x:v>24개월 중 양수 지수 24개월; 전반/후반 자료 12/12개월. 최근12개월/이전12개월 관측월 평균비 0.32배, 최근 최댓달 비중 12.3%. 미래 1년 지속을 보장하지 않음.</x:v>
      </x:c>
      <x:c r="AK197" s="4" t="str">
        <x:v>https://developers.naver.com/docs/serviceapi/datalab/search/search.md</x:v>
      </x:c>
    </x:row>
    <x:row r="198" ht="25" customHeight="1">
      <x:c r="A198" s="4" t="str">
        <x:v>K0194</x:v>
      </x:c>
      <x:c r="B198" s="4" t="str">
        <x:v>마음·심리</x:v>
      </x:c>
      <x:c r="C198" s="4" t="str">
        <x:v>성인심리치료</x:v>
      </x:c>
      <x:c r="D198" s="17" t="n">
        <x:v>18.30314</x:v>
      </x:c>
      <x:c r="E198" s="17" t="n">
        <x:v>17.06387</x:v>
      </x:c>
      <x:c r="F198" s="17" t="n">
        <x:v>16.49189</x:v>
      </x:c>
      <x:c r="G198" s="17" t="n">
        <x:v>16.65077</x:v>
      </x:c>
      <x:c r="H198" s="17" t="n">
        <x:v>16.49189</x:v>
      </x:c>
      <x:c r="I198" s="17" t="n">
        <x:v>17.4134</x:v>
      </x:c>
      <x:c r="J198" s="17" t="n">
        <x:v>18.27136</x:v>
      </x:c>
      <x:c r="K198" s="17" t="n">
        <x:v>16.42834</x:v>
      </x:c>
      <x:c r="L198" s="17" t="n">
        <x:v>14.48999</x:v>
      </x:c>
      <x:c r="M198" s="17" t="n">
        <x:v>12.4563</x:v>
      </x:c>
      <x:c r="N198" s="17" t="n">
        <x:v>15.06196</x:v>
      </x:c>
      <x:c r="O198" s="17" t="n">
        <x:v>20.20972</x:v>
      </x:c>
      <x:c r="P198" s="17" t="n">
        <x:v>17.50873</x:v>
      </x:c>
      <x:c r="Q198" s="17" t="n">
        <x:v>11.6619</x:v>
      </x:c>
      <x:c r="R198" s="17" t="n">
        <x:v>10.39084</x:v>
      </x:c>
      <x:c r="S198" s="17" t="n">
        <x:v>11.88433</x:v>
      </x:c>
      <x:c r="T198" s="17" t="n">
        <x:v>10.29551</x:v>
      </x:c>
      <x:c r="U198" s="17" t="n">
        <x:v>10.74038</x:v>
      </x:c>
      <x:c r="V198" s="17" t="n">
        <x:v>10.54972</x:v>
      </x:c>
      <x:c r="W198" s="17" t="n">
        <x:v>11.69367</x:v>
      </x:c>
      <x:c r="X198" s="17" t="n">
        <x:v>10.07308</x:v>
      </x:c>
      <x:c r="Y198" s="17" t="n">
        <x:v>10.00953</x:v>
      </x:c>
      <x:c r="Z198" s="17" t="n">
        <x:v>9.50111</x:v>
      </x:c>
      <x:c r="AA198" s="17" t="n">
        <x:v>10.0413</x:v>
      </x:c>
      <x:c r="AB198" s="4" t="n">
        <x:f>COUNT(D198:O198)</x:f>
        <x:v>12</x:v>
      </x:c>
      <x:c r="AC198" s="4" t="n">
        <x:f>COUNT(P198:AA198)</x:f>
        <x:v>12</x:v>
      </x:c>
      <x:c r="AD198" s="4" t="n">
        <x:f>COUNTIF(D198:AA198,"&gt;0")</x:f>
        <x:v>24</x:v>
      </x:c>
      <x:c r="AE198" s="19" t="n">
        <x:f>IF(AB198=0,"",AVERAGE(D198:O198))</x:f>
        <x:v>16.6110525</x:v>
      </x:c>
      <x:c r="AF198" s="19" t="n">
        <x:f>IF(AC198=0,"",AVERAGE(P198:AA198))</x:f>
        <x:v>11.195841666666666</x:v>
      </x:c>
      <x:c r="AG198" s="19" t="n">
        <x:f>IF(OR(AB198&lt;'산출기준'!$B$19,AC198&lt;'산출기준'!$B$19,AE198=0),"",AF198/AE198)</x:f>
        <x:v>0.673999535349531</x:v>
      </x:c>
      <x:c r="AH198" s="21" t="n">
        <x:f>IF(SUM(P198:AA198)=0,"",MAX(P198:AA198)/SUM(P198:AA198))</x:f>
        <x:v>0.13032167449075216</x:v>
      </x:c>
      <x:c r="AI198" s="23" t="n">
        <x:f>IF(AG198="","",AD198/'산출기준'!$B$18*'산출기준'!$B$20+MIN(1,AG198)*'산출기준'!$B$21+(1-AH198)*'산출기준'!$B$22)</x:f>
        <x:v>87.61355257067089</x:v>
      </x:c>
      <x:c r="AJ198" s="4" t="str">
        <x:v>24개월 중 양수 지수 24개월; 전반/후반 자료 12/12개월. 최근12개월/이전12개월 관측월 평균비 0.67배, 최근 최댓달 비중 13.0%. 미래 1년 지속을 보장하지 않음.</x:v>
      </x:c>
      <x:c r="AK198" s="4" t="str">
        <x:v>https://developers.naver.com/docs/serviceapi/datalab/search/search.md</x:v>
      </x:c>
    </x:row>
    <x:row r="199" ht="25" customHeight="1">
      <x:c r="A199" s="4" t="str">
        <x:v>K0195</x:v>
      </x:c>
      <x:c r="B199" s="4" t="str">
        <x:v>마음·심리</x:v>
      </x:c>
      <x:c r="C199" s="4" t="str">
        <x:v>공황장애검사</x:v>
      </x:c>
      <x:c r="D199" s="17" t="n">
        <x:v>21.32189</x:v>
      </x:c>
      <x:c r="E199" s="17" t="n">
        <x:v>18.68446</x:v>
      </x:c>
      <x:c r="F199" s="17" t="n">
        <x:v>16.87321</x:v>
      </x:c>
      <x:c r="G199" s="17" t="n">
        <x:v>13.09183</x:v>
      </x:c>
      <x:c r="H199" s="17" t="n">
        <x:v>25.42103</x:v>
      </x:c>
      <x:c r="I199" s="17" t="n">
        <x:v>12.74229</x:v>
      </x:c>
      <x:c r="J199" s="17" t="n">
        <x:v>11.40768</x:v>
      </x:c>
      <x:c r="K199" s="17" t="n">
        <x:v>11.21703</x:v>
      </x:c>
      <x:c r="L199" s="17" t="n">
        <x:v>9.21512</x:v>
      </x:c>
      <x:c r="M199" s="17" t="n">
        <x:v>8.19828</x:v>
      </x:c>
      <x:c r="N199" s="17" t="n">
        <x:v>9.56466</x:v>
      </x:c>
      <x:c r="O199" s="17" t="n">
        <x:v>9.9142</x:v>
      </x:c>
      <x:c r="P199" s="17" t="n">
        <x:v>9.72354</x:v>
      </x:c>
      <x:c r="Q199" s="17" t="n">
        <x:v>8.13473</x:v>
      </x:c>
      <x:c r="R199" s="17" t="n">
        <x:v>8.89736</x:v>
      </x:c>
      <x:c r="S199" s="17" t="n">
        <x:v>6.38703</x:v>
      </x:c>
      <x:c r="T199" s="17" t="n">
        <x:v>5.46552</x:v>
      </x:c>
      <x:c r="U199" s="17" t="n">
        <x:v>4.92532</x:v>
      </x:c>
      <x:c r="V199" s="17" t="n">
        <x:v>5.81506</x:v>
      </x:c>
      <x:c r="W199" s="17" t="n">
        <x:v>5.49729</x:v>
      </x:c>
      <x:c r="X199" s="17" t="n">
        <x:v>4.28979</x:v>
      </x:c>
      <x:c r="Y199" s="17" t="n">
        <x:v>7.18144</x:v>
      </x:c>
      <x:c r="Z199" s="17" t="n">
        <x:v>4.79822</x:v>
      </x:c>
      <x:c r="AA199" s="17" t="n">
        <x:v>5.78328</x:v>
      </x:c>
      <x:c r="AB199" s="4" t="n">
        <x:f>COUNT(D199:O199)</x:f>
        <x:v>12</x:v>
      </x:c>
      <x:c r="AC199" s="4" t="n">
        <x:f>COUNT(P199:AA199)</x:f>
        <x:v>12</x:v>
      </x:c>
      <x:c r="AD199" s="4" t="n">
        <x:f>COUNTIF(D199:AA199,"&gt;0")</x:f>
        <x:v>24</x:v>
      </x:c>
      <x:c r="AE199" s="19" t="n">
        <x:f>IF(AB199=0,"",AVERAGE(D199:O199))</x:f>
        <x:v>13.970973333333335</x:v>
      </x:c>
      <x:c r="AF199" s="19" t="n">
        <x:f>IF(AC199=0,"",AVERAGE(P199:AA199))</x:f>
        <x:v>6.408214999999999</x:v>
      </x:c>
      <x:c r="AG199" s="19" t="n">
        <x:f>IF(OR(AB199&lt;'산출기준'!$B$19,AC199&lt;'산출기준'!$B$19,AE199=0),"",AF199/AE199)</x:f>
        <x:v>0.4586806407188999</x:v>
      </x:c>
      <x:c r="AH199" s="21" t="n">
        <x:f>IF(SUM(P199:AA199)=0,"",MAX(P199:AA199)/SUM(P199:AA199))</x:f>
        <x:v>0.12644628808490352</x:v>
      </x:c>
      <x:c r="AI199" s="23" t="n">
        <x:f>IF(AG199="","",AD199/'산출기준'!$B$18*'산출기준'!$B$20+MIN(1,AG199)*'산출기준'!$B$21+(1-AH199)*'산출기준'!$B$22)</x:f>
        <x:v>81.23149345986893</x:v>
      </x:c>
      <x:c r="AJ199" s="4" t="str">
        <x:v>24개월 중 양수 지수 24개월; 전반/후반 자료 12/12개월. 최근12개월/이전12개월 관측월 평균비 0.46배, 최근 최댓달 비중 12.6%. 미래 1년 지속을 보장하지 않음.</x:v>
      </x:c>
      <x:c r="AK199" s="4" t="str">
        <x:v>https://developers.naver.com/docs/serviceapi/datalab/search/search.md</x:v>
      </x:c>
    </x:row>
    <x:row r="200" ht="25" customHeight="1">
      <x:c r="A200" s="4" t="str">
        <x:v>K0196</x:v>
      </x:c>
      <x:c r="B200" s="4" t="str">
        <x:v>마음·심리</x:v>
      </x:c>
      <x:c r="C200" s="4" t="str">
        <x:v>스트레스에좋은음식</x:v>
      </x:c>
      <x:c r="D200" s="17" t="n">
        <x:v>67.19798</x:v>
      </x:c>
      <x:c r="E200" s="17" t="n">
        <x:v>79.36241</x:v>
      </x:c>
      <x:c r="F200" s="17" t="n">
        <x:v>70.88926</x:v>
      </x:c>
      <x:c r="G200" s="17" t="n">
        <x:v>58.80872</x:v>
      </x:c>
      <x:c r="H200" s="17" t="n">
        <x:v>55.53691</x:v>
      </x:c>
      <x:c r="I200" s="17" t="n">
        <x:v>61.15771</x:v>
      </x:c>
      <x:c r="J200" s="17" t="n">
        <x:v>64.6812</x:v>
      </x:c>
      <x:c r="K200" s="17" t="n">
        <x:v>56.54362</x:v>
      </x:c>
      <x:c r="L200" s="17" t="n">
        <x:v>55.87248</x:v>
      </x:c>
      <x:c r="M200" s="17" t="n">
        <x:v>48.8255</x:v>
      </x:c>
      <x:c r="N200" s="17" t="n">
        <x:v>52.68456</x:v>
      </x:c>
      <x:c r="O200" s="17" t="n">
        <x:v>53.02013</x:v>
      </x:c>
      <x:c r="P200" s="17" t="n">
        <x:v>63.00335</x:v>
      </x:c>
      <x:c r="Q200" s="17" t="n">
        <x:v>44.96644</x:v>
      </x:c>
      <x:c r="R200" s="17" t="n">
        <x:v>53.3557</x:v>
      </x:c>
      <x:c r="S200" s="17" t="n">
        <x:v>40.35234</x:v>
      </x:c>
      <x:c r="T200" s="17" t="n">
        <x:v>40.52013</x:v>
      </x:c>
      <x:c r="U200" s="17" t="n">
        <x:v>30.28523</x:v>
      </x:c>
      <x:c r="V200" s="17" t="n">
        <x:v>37.08053</x:v>
      </x:c>
      <x:c r="W200" s="17" t="n">
        <x:v>31.45973</x:v>
      </x:c>
      <x:c r="X200" s="17" t="n">
        <x:v>32.04697</x:v>
      </x:c>
      <x:c r="Y200" s="17" t="n">
        <x:v>30.28523</x:v>
      </x:c>
      <x:c r="Z200" s="17" t="n">
        <x:v>24.74832</x:v>
      </x:c>
      <x:c r="AA200" s="17" t="n">
        <x:v>14.59731</x:v>
      </x:c>
      <x:c r="AB200" s="4" t="n">
        <x:f>COUNT(D200:O200)</x:f>
        <x:v>12</x:v>
      </x:c>
      <x:c r="AC200" s="4" t="n">
        <x:f>COUNT(P200:AA200)</x:f>
        <x:v>12</x:v>
      </x:c>
      <x:c r="AD200" s="4" t="n">
        <x:f>COUNTIF(D200:AA200,"&gt;0")</x:f>
        <x:v>24</x:v>
      </x:c>
      <x:c r="AE200" s="19" t="n">
        <x:f>IF(AB200=0,"",AVERAGE(D200:O200))</x:f>
        <x:v>60.381706666666666</x:v>
      </x:c>
      <x:c r="AF200" s="19" t="n">
        <x:f>IF(AC200=0,"",AVERAGE(P200:AA200))</x:f>
        <x:v>36.891773333333326</x:v>
      </x:c>
      <x:c r="AG200" s="19" t="n">
        <x:f>IF(OR(AB200&lt;'산출기준'!$B$19,AC200&lt;'산출기준'!$B$19,AE200=0),"",AF200/AE200)</x:f>
        <x:v>0.6109759953787327</x:v>
      </x:c>
      <x:c r="AH200" s="21" t="n">
        <x:f>IF(SUM(P200:AA200)=0,"",MAX(P200:AA200)/SUM(P200:AA200))</x:f>
        <x:v>0.14231571681925115</x:v>
      </x:c>
      <x:c r="AI200" s="23" t="n">
        <x:f>IF(AG200="","",AD200/'산출기준'!$B$18*'산출기준'!$B$20+MIN(1,AG200)*'산출기준'!$B$21+(1-AH200)*'산출기준'!$B$22)</x:f>
        <x:v>85.48296552497696</x:v>
      </x:c>
      <x:c r="AJ200" s="4" t="str">
        <x:v>24개월 중 양수 지수 24개월; 전반/후반 자료 12/12개월. 최근12개월/이전12개월 관측월 평균비 0.61배, 최근 최댓달 비중 14.2%. 미래 1년 지속을 보장하지 않음.</x:v>
      </x:c>
      <x:c r="AK200" s="4" t="str">
        <x:v>https://developers.naver.com/docs/serviceapi/datalab/search/search.md</x:v>
      </x:c>
    </x:row>
    <x:row r="201" ht="25" customHeight="1">
      <x:c r="A201" s="4" t="str">
        <x:v>K0197</x:v>
      </x:c>
      <x:c r="B201" s="4" t="str">
        <x:v>마음·심리</x:v>
      </x:c>
      <x:c r="C201" s="4" t="str">
        <x:v>분노조절</x:v>
      </x:c>
      <x:c r="D201" s="17" t="n">
        <x:v>68.37248</x:v>
      </x:c>
      <x:c r="E201" s="17" t="n">
        <x:v>69.63087</x:v>
      </x:c>
      <x:c r="F201" s="17" t="n">
        <x:v>61.66107</x:v>
      </x:c>
      <x:c r="G201" s="17" t="n">
        <x:v>55.20134</x:v>
      </x:c>
      <x:c r="H201" s="17" t="n">
        <x:v>42.61744</x:v>
      </x:c>
      <x:c r="I201" s="17" t="n">
        <x:v>41.86241</x:v>
      </x:c>
      <x:c r="J201" s="17" t="n">
        <x:v>48.40604</x:v>
      </x:c>
      <x:c r="K201" s="17" t="n">
        <x:v>50.33557</x:v>
      </x:c>
      <x:c r="L201" s="17" t="n">
        <x:v>42.70134</x:v>
      </x:c>
      <x:c r="M201" s="17" t="n">
        <x:v>43.20469</x:v>
      </x:c>
      <x:c r="N201" s="17" t="n">
        <x:v>41.02348</x:v>
      </x:c>
      <x:c r="O201" s="17" t="n">
        <x:v>37.83557</x:v>
      </x:c>
      <x:c r="P201" s="17" t="n">
        <x:v>36.66107</x:v>
      </x:c>
      <x:c r="Q201" s="17" t="n">
        <x:v>31.12416</x:v>
      </x:c>
      <x:c r="R201" s="17" t="n">
        <x:v>25.08389</x:v>
      </x:c>
      <x:c r="S201" s="17" t="n">
        <x:v>23.15436</x:v>
      </x:c>
      <x:c r="T201" s="17" t="n">
        <x:v>17.44966</x:v>
      </x:c>
      <x:c r="U201" s="17" t="n">
        <x:v>20.21812</x:v>
      </x:c>
      <x:c r="V201" s="17" t="n">
        <x:v>14.17785</x:v>
      </x:c>
      <x:c r="W201" s="17" t="n">
        <x:v>20.21812</x:v>
      </x:c>
      <x:c r="X201" s="17" t="n">
        <x:v>20.3859</x:v>
      </x:c>
      <x:c r="Y201" s="17" t="n">
        <x:v>16.61073</x:v>
      </x:c>
      <x:c r="Z201" s="17" t="n">
        <x:v>17.61744</x:v>
      </x:c>
      <x:c r="AA201" s="17" t="n">
        <x:v>14.01006</x:v>
      </x:c>
      <x:c r="AB201" s="4" t="n">
        <x:f>COUNT(D201:O201)</x:f>
        <x:v>12</x:v>
      </x:c>
      <x:c r="AC201" s="4" t="n">
        <x:f>COUNT(P201:AA201)</x:f>
        <x:v>12</x:v>
      </x:c>
      <x:c r="AD201" s="4" t="n">
        <x:f>COUNTIF(D201:AA201,"&gt;0")</x:f>
        <x:v>24</x:v>
      </x:c>
      <x:c r="AE201" s="19" t="n">
        <x:f>IF(AB201=0,"",AVERAGE(D201:O201))</x:f>
        <x:v>50.23769166666667</x:v>
      </x:c>
      <x:c r="AF201" s="19" t="n">
        <x:f>IF(AC201=0,"",AVERAGE(P201:AA201))</x:f>
        <x:v>21.39261333333333</x:v>
      </x:c>
      <x:c r="AG201" s="19" t="n">
        <x:f>IF(OR(AB201&lt;'산출기준'!$B$19,AC201&lt;'산출기준'!$B$19,AE201=0),"",AF201/AE201)</x:f>
        <x:v>0.4258279515562932</x:v>
      </x:c>
      <x:c r="AH201" s="21" t="n">
        <x:f>IF(SUM(P201:AA201)=0,"",MAX(P201:AA201)/SUM(P201:AA201))</x:f>
        <x:v>0.14281047009372708</x:v>
      </x:c>
      <x:c r="AI201" s="23" t="n">
        <x:f>IF(AG201="","",AD201/'산출기준'!$B$18*'산출기준'!$B$20+MIN(1,AG201)*'산출기준'!$B$21+(1-AH201)*'산출기준'!$B$22)</x:f>
        <x:v>79.91862914481426</x:v>
      </x:c>
      <x:c r="AJ201" s="4" t="str">
        <x:v>24개월 중 양수 지수 24개월; 전반/후반 자료 12/12개월. 최근12개월/이전12개월 관측월 평균비 0.43배, 최근 최댓달 비중 14.3%. 미래 1년 지속을 보장하지 않음.</x:v>
      </x:c>
      <x:c r="AK201" s="4" t="str">
        <x:v>https://developers.naver.com/docs/serviceapi/datalab/search/search.md</x:v>
      </x:c>
    </x:row>
    <x:row r="202" ht="25" customHeight="1">
      <x:c r="A202" s="4" t="str">
        <x:v>K0198</x:v>
      </x:c>
      <x:c r="B202" s="4" t="str">
        <x:v>마음·심리</x:v>
      </x:c>
      <x:c r="C202" s="4" t="str">
        <x:v>공황장애진단</x:v>
      </x:c>
      <x:c r="D202" s="17" t="n">
        <x:v>73.40604</x:v>
      </x:c>
      <x:c r="E202" s="17" t="n">
        <x:v>69.71476</x:v>
      </x:c>
      <x:c r="F202" s="17" t="n">
        <x:v>68.1208</x:v>
      </x:c>
      <x:c r="G202" s="17" t="n">
        <x:v>62.58389</x:v>
      </x:c>
      <x:c r="H202" s="17" t="n">
        <x:v>49.49664</x:v>
      </x:c>
      <x:c r="I202" s="17" t="n">
        <x:v>72.56711</x:v>
      </x:c>
      <x:c r="J202" s="17" t="n">
        <x:v>40.52013</x:v>
      </x:c>
      <x:c r="K202" s="17" t="n">
        <x:v>37.33221</x:v>
      </x:c>
      <x:c r="L202" s="17" t="n">
        <x:v>32.46644</x:v>
      </x:c>
      <x:c r="M202" s="17" t="n">
        <x:v>39.6812</x:v>
      </x:c>
      <x:c r="N202" s="17" t="n">
        <x:v>39.01006</x:v>
      </x:c>
      <x:c r="O202" s="17" t="n">
        <x:v>33.38926</x:v>
      </x:c>
      <x:c r="P202" s="17" t="n">
        <x:v>36.82885</x:v>
      </x:c>
      <x:c r="Q202" s="17" t="n">
        <x:v>40.52013</x:v>
      </x:c>
      <x:c r="R202" s="17" t="n">
        <x:v>32.29865</x:v>
      </x:c>
      <x:c r="S202" s="17" t="n">
        <x:v>33.64093</x:v>
      </x:c>
      <x:c r="T202" s="17" t="n">
        <x:v>24.32885</x:v>
      </x:c>
      <x:c r="U202" s="17" t="n">
        <x:v>17.78523</x:v>
      </x:c>
      <x:c r="V202" s="17" t="n">
        <x:v>27.1812</x:v>
      </x:c>
      <x:c r="W202" s="17" t="n">
        <x:v>24.83221</x:v>
      </x:c>
      <x:c r="X202" s="17" t="n">
        <x:v>23.90939</x:v>
      </x:c>
      <x:c r="Y202" s="17" t="n">
        <x:v>16.69463</x:v>
      </x:c>
      <x:c r="Z202" s="17" t="n">
        <x:v>11.74496</x:v>
      </x:c>
      <x:c r="AA202" s="17" t="n">
        <x:v>12.08053</x:v>
      </x:c>
      <x:c r="AB202" s="4" t="n">
        <x:f>COUNT(D202:O202)</x:f>
        <x:v>12</x:v>
      </x:c>
      <x:c r="AC202" s="4" t="n">
        <x:f>COUNT(P202:AA202)</x:f>
        <x:v>12</x:v>
      </x:c>
      <x:c r="AD202" s="4" t="n">
        <x:f>COUNTIF(D202:AA202,"&gt;0")</x:f>
        <x:v>24</x:v>
      </x:c>
      <x:c r="AE202" s="19" t="n">
        <x:f>IF(AB202=0,"",AVERAGE(D202:O202))</x:f>
        <x:v>51.524045</x:v>
      </x:c>
      <x:c r="AF202" s="19" t="n">
        <x:f>IF(AC202=0,"",AVERAGE(P202:AA202))</x:f>
        <x:v>25.15379666666667</x:v>
      </x:c>
      <x:c r="AG202" s="19" t="n">
        <x:f>IF(OR(AB202&lt;'산출기준'!$B$19,AC202&lt;'산출기준'!$B$19,AE202=0),"",AF202/AE202)</x:f>
        <x:v>0.488195301177667</x:v>
      </x:c>
      <x:c r="AH202" s="21" t="n">
        <x:f>IF(SUM(P202:AA202)=0,"",MAX(P202:AA202)/SUM(P202:AA202))</x:f>
        <x:v>0.13424126563266325</x:v>
      </x:c>
      <x:c r="AI202" s="23" t="n">
        <x:f>IF(AG202="","",AD202/'산출기준'!$B$18*'산출기준'!$B$20+MIN(1,AG202)*'산출기준'!$B$21+(1-AH202)*'산출기준'!$B$22)</x:f>
        <x:v>81.96103372267675</x:v>
      </x:c>
      <x:c r="AJ202" s="4" t="str">
        <x:v>24개월 중 양수 지수 24개월; 전반/후반 자료 12/12개월. 최근12개월/이전12개월 관측월 평균비 0.49배, 최근 최댓달 비중 13.4%. 미래 1년 지속을 보장하지 않음.</x:v>
      </x:c>
      <x:c r="AK202" s="4" t="str">
        <x:v>https://developers.naver.com/docs/serviceapi/datalab/search/search.md</x:v>
      </x:c>
    </x:row>
    <x:row r="203" ht="25" customHeight="1">
      <x:c r="A203" s="4" t="str">
        <x:v>K0199</x:v>
      </x:c>
      <x:c r="B203" s="4" t="str">
        <x:v>마음·심리</x:v>
      </x:c>
      <x:c r="C203" s="4" t="str">
        <x:v>인간관계현타</x:v>
      </x:c>
      <x:c r="D203" s="17" t="n">
        <x:v>97.56711</x:v>
      </x:c>
      <x:c r="E203" s="17" t="n">
        <x:v>100</x:v>
      </x:c>
      <x:c r="F203" s="17" t="n">
        <x:v>74.66442</x:v>
      </x:c>
      <x:c r="G203" s="17" t="n">
        <x:v>57.8859</x:v>
      </x:c>
      <x:c r="H203" s="17" t="n">
        <x:v>41.61073</x:v>
      </x:c>
      <x:c r="I203" s="17" t="n">
        <x:v>40.01677</x:v>
      </x:c>
      <x:c r="J203" s="17" t="n">
        <x:v>32.71812</x:v>
      </x:c>
      <x:c r="K203" s="17" t="n">
        <x:v>27.34899</x:v>
      </x:c>
      <x:c r="L203" s="17" t="n">
        <x:v>32.71812</x:v>
      </x:c>
      <x:c r="M203" s="17" t="n">
        <x:v>33.30536</x:v>
      </x:c>
      <x:c r="N203" s="17" t="n">
        <x:v>32.38255</x:v>
      </x:c>
      <x:c r="O203" s="17" t="n">
        <x:v>27.09731</x:v>
      </x:c>
      <x:c r="P203" s="17" t="n">
        <x:v>21.14093</x:v>
      </x:c>
      <x:c r="Q203" s="17" t="n">
        <x:v>15.01677</x:v>
      </x:c>
      <x:c r="R203" s="17" t="n">
        <x:v>11.74496</x:v>
      </x:c>
      <x:c r="S203" s="17" t="n">
        <x:v>5.20134</x:v>
      </x:c>
      <x:c r="T203" s="17" t="n">
        <x:v>10.48657</x:v>
      </x:c>
      <x:c r="U203" s="17" t="n">
        <x:v>9.89932</x:v>
      </x:c>
      <x:c r="V203" s="17" t="n">
        <x:v>12.66778</x:v>
      </x:c>
      <x:c r="W203" s="17" t="n">
        <x:v>11.99664</x:v>
      </x:c>
      <x:c r="X203" s="17" t="n">
        <x:v>15.60402</x:v>
      </x:c>
      <x:c r="Y203" s="17" t="n">
        <x:v>8.05369</x:v>
      </x:c>
      <x:c r="Z203" s="17" t="n">
        <x:v>7.80201</x:v>
      </x:c>
      <x:c r="AA203" s="17" t="n">
        <x:v>12.66778</x:v>
      </x:c>
      <x:c r="AB203" s="4" t="n">
        <x:f>COUNT(D203:O203)</x:f>
        <x:v>12</x:v>
      </x:c>
      <x:c r="AC203" s="4" t="n">
        <x:f>COUNT(P203:AA203)</x:f>
        <x:v>12</x:v>
      </x:c>
      <x:c r="AD203" s="4" t="n">
        <x:f>COUNTIF(D203:AA203,"&gt;0")</x:f>
        <x:v>24</x:v>
      </x:c>
      <x:c r="AE203" s="19" t="n">
        <x:f>IF(AB203=0,"",AVERAGE(D203:O203))</x:f>
        <x:v>49.77628166666667</x:v>
      </x:c>
      <x:c r="AF203" s="19" t="n">
        <x:f>IF(AC203=0,"",AVERAGE(P203:AA203))</x:f>
        <x:v>11.8568175</x:v>
      </x:c>
      <x:c r="AG203" s="19" t="n">
        <x:f>IF(OR(AB203&lt;'산출기준'!$B$19,AC203&lt;'산출기준'!$B$19,AE203=0),"",AF203/AE203)</x:f>
        <x:v>0.23820215377678705</x:v>
      </x:c>
      <x:c r="AH203" s="21" t="n">
        <x:f>IF(SUM(P203:AA203)=0,"",MAX(P203:AA203)/SUM(P203:AA203))</x:f>
        <x:v>0.14858491046747296</x:v>
      </x:c>
      <x:c r="AI203" s="23" t="n">
        <x:f>IF(AG203="","",AD203/'산출기준'!$B$18*'산출기준'!$B$20+MIN(1,AG203)*'산출기준'!$B$21+(1-AH203)*'산출기준'!$B$22)</x:f>
        <x:v>74.17436640395414</x:v>
      </x:c>
      <x:c r="AJ203" s="4" t="str">
        <x:v>24개월 중 양수 지수 24개월; 전반/후반 자료 12/12개월. 최근12개월/이전12개월 관측월 평균비 0.24배, 최근 최댓달 비중 14.9%. 미래 1년 지속을 보장하지 않음.</x:v>
      </x:c>
      <x:c r="AK203" s="4" t="str">
        <x:v>https://developers.naver.com/docs/serviceapi/datalab/search/search.md</x:v>
      </x:c>
    </x:row>
    <x:row r="204" ht="25" customHeight="1">
      <x:c r="A204" s="4" t="str">
        <x:v>K0200</x:v>
      </x:c>
      <x:c r="B204" s="4" t="str">
        <x:v>마음·심리</x:v>
      </x:c>
      <x:c r="C204" s="4" t="str">
        <x:v>무기력증극복방법</x:v>
      </x:c>
      <x:c r="D204" s="17" t="n">
        <x:v>12.91946</x:v>
      </x:c>
      <x:c r="E204" s="17" t="n">
        <x:v>11.57718</x:v>
      </x:c>
      <x:c r="F204" s="17" t="n">
        <x:v>17.86912</x:v>
      </x:c>
      <x:c r="G204" s="17" t="n">
        <x:v>4.19463</x:v>
      </x:c>
      <x:c r="H204" s="17" t="n">
        <x:v>2.93624</x:v>
      </x:c>
      <x:c r="I204" s="17" t="n">
        <x:v>0.83892</x:v>
      </x:c>
      <x:c r="J204" s="17" t="n">
        <x:v>1.92953</x:v>
      </x:c>
      <x:c r="K204" s="17" t="n">
        <x:v>0.41946</x:v>
      </x:c>
      <x:c r="L204" s="17" t="n">
        <x:v>0.92281</x:v>
      </x:c>
      <x:c r="M204" s="17" t="n">
        <x:v>0.41946</x:v>
      </x:c>
      <x:c r="N204" s="17" t="n">
        <x:v>2.34899</x:v>
      </x:c>
      <x:c r="O204" s="17" t="n">
        <x:v>2.2651</x:v>
      </x:c>
      <x:c r="P204" s="17" t="n">
        <x:v>9.0604</x:v>
      </x:c>
      <x:c r="Q204" s="17" t="n">
        <x:v>2.1812</x:v>
      </x:c>
      <x:c r="R204" s="17"/>
      <x:c r="S204" s="17"/>
      <x:c r="T204" s="17"/>
      <x:c r="U204" s="17"/>
      <x:c r="V204" s="17"/>
      <x:c r="W204" s="17"/>
      <x:c r="X204" s="17"/>
      <x:c r="Y204" s="17"/>
      <x:c r="Z204" s="17"/>
      <x:c r="AA204" s="17" t="n">
        <x:v>1.84563</x:v>
      </x:c>
      <x:c r="AB204" s="4" t="n">
        <x:f>COUNT(D204:O204)</x:f>
        <x:v>12</x:v>
      </x:c>
      <x:c r="AC204" s="4" t="n">
        <x:f>COUNT(P204:AA204)</x:f>
        <x:v>3</x:v>
      </x:c>
      <x:c r="AD204" s="4" t="n">
        <x:f>COUNTIF(D204:AA204,"&gt;0")</x:f>
        <x:v>15</x:v>
      </x:c>
      <x:c r="AE204" s="19" t="n">
        <x:f>IF(AB204=0,"",AVERAGE(D204:O204))</x:f>
        <x:v>4.8867416666666665</x:v>
      </x:c>
      <x:c r="AF204" s="19" t="n">
        <x:f>IF(AC204=0,"",AVERAGE(P204:AA204))</x:f>
        <x:v>4.36241</x:v>
      </x:c>
      <x:c r="AG204" s="19" t="str">
        <x:f>IF(OR(AB204&lt;'산출기준'!$B$19,AC204&lt;'산출기준'!$B$19,AE204=0),"",AF204/AE204)</x:f>
      </x:c>
      <x:c r="AH204" s="21" t="n">
        <x:f>IF(SUM(P204:AA204)=0,"",MAX(P204:AA204)/SUM(P204:AA204))</x:f>
        <x:v>0.6923084564113261</x:v>
      </x:c>
      <x:c r="AI204" s="23" t="str">
        <x:f>IF(AG204="","",AD204/'산출기준'!$B$18*'산출기준'!$B$20+MIN(1,AG204)*'산출기준'!$B$21+(1-AH204)*'산출기준'!$B$22)</x:f>
      </x:c>
      <x:c r="AJ204" s="4" t="str">
        <x:v>24개월 중 양수 지수 15개월; 전반/후반 자료 12/3개월. 자료 부족으로 점수·전년비 미산정. 미래 1년 지속을 보장하지 않음.</x:v>
      </x:c>
      <x:c r="AK204" s="4" t="str">
        <x:v>https://developers.naver.com/docs/serviceapi/datalab/search/search.md</x:v>
      </x:c>
    </x:row>
    <x:row r="205" ht="25" customHeight="1">
      <x:c r="A205" s="4" t="str">
        <x:v>K0201</x:v>
      </x:c>
      <x:c r="B205" s="4" t="str">
        <x:v>리빙</x:v>
      </x:c>
      <x:c r="C205" s="4" t="str">
        <x:v>폐가전무료수거</x:v>
      </x:c>
      <x:c r="D205" s="17" t="n">
        <x:v>23.71288</x:v>
      </x:c>
      <x:c r="E205" s="17" t="n">
        <x:v>23.35124</x:v>
      </x:c>
      <x:c r="F205" s="17" t="n">
        <x:v>23.98843</x:v>
      </x:c>
      <x:c r="G205" s="17" t="n">
        <x:v>19.91482</x:v>
      </x:c>
      <x:c r="H205" s="17" t="n">
        <x:v>19.2535</x:v>
      </x:c>
      <x:c r="I205" s="17" t="n">
        <x:v>20.50009</x:v>
      </x:c>
      <x:c r="J205" s="17" t="n">
        <x:v>22.90808</x:v>
      </x:c>
      <x:c r="K205" s="17" t="n">
        <x:v>21.20513</x:v>
      </x:c>
      <x:c r="L205" s="17" t="n">
        <x:v>22.24585</x:v>
      </x:c>
      <x:c r="M205" s="17" t="n">
        <x:v>23.89642</x:v>
      </x:c>
      <x:c r="N205" s="17" t="n">
        <x:v>25.88722</x:v>
      </x:c>
      <x:c r="O205" s="17" t="n">
        <x:v>24.77454</x:v>
      </x:c>
      <x:c r="P205" s="17" t="n">
        <x:v>23.06886</x:v>
      </x:c>
      <x:c r="Q205" s="17" t="n">
        <x:v>22.09828</x:v>
      </x:c>
      <x:c r="R205" s="17" t="n">
        <x:v>21.22335</x:v>
      </x:c>
      <x:c r="S205" s="17" t="n">
        <x:v>19.61012</x:v>
      </x:c>
      <x:c r="T205" s="17" t="n">
        <x:v>23.01739</x:v>
      </x:c>
      <x:c r="U205" s="17" t="n">
        <x:v>20.37802</x:v>
      </x:c>
      <x:c r="V205" s="17" t="n">
        <x:v>23.34988</x:v>
      </x:c>
      <x:c r="W205" s="17" t="n">
        <x:v>20.38804</x:v>
      </x:c>
      <x:c r="X205" s="17" t="n">
        <x:v>21.02887</x:v>
      </x:c>
      <x:c r="Y205" s="17" t="n">
        <x:v>22.27136</x:v>
      </x:c>
      <x:c r="Z205" s="17" t="n">
        <x:v>23.71105</x:v>
      </x:c>
      <x:c r="AA205" s="17" t="n">
        <x:v>23.69101</x:v>
      </x:c>
      <x:c r="AB205" s="4" t="n">
        <x:f>COUNT(D205:O205)</x:f>
        <x:v>12</x:v>
      </x:c>
      <x:c r="AC205" s="4" t="n">
        <x:f>COUNT(P205:AA205)</x:f>
        <x:v>12</x:v>
      </x:c>
      <x:c r="AD205" s="4" t="n">
        <x:f>COUNTIF(D205:AA205,"&gt;0")</x:f>
        <x:v>24</x:v>
      </x:c>
      <x:c r="AE205" s="19" t="n">
        <x:f>IF(AB205=0,"",AVERAGE(D205:O205))</x:f>
        <x:v>22.636516666666665</x:v>
      </x:c>
      <x:c r="AF205" s="19" t="n">
        <x:f>IF(AC205=0,"",AVERAGE(P205:AA205))</x:f>
        <x:v>21.9863525</x:v>
      </x:c>
      <x:c r="AG205" s="19" t="n">
        <x:f>IF(OR(AB205&lt;'산출기준'!$B$19,AC205&lt;'산출기준'!$B$19,AE205=0),"",AF205/AE205)</x:f>
        <x:v>0.9712780823904739</x:v>
      </x:c>
      <x:c r="AH205" s="21" t="n">
        <x:f>IF(SUM(P205:AA205)=0,"",MAX(P205:AA205)/SUM(P205:AA205))</x:f>
        <x:v>0.08987033357776526</x:v>
      </x:c>
      <x:c r="AI205" s="23" t="n">
        <x:f>IF(AG205="","",AD205/'산출기준'!$B$18*'산출기준'!$B$20+MIN(1,AG205)*'산출기준'!$B$21+(1-AH205)*'산출기준'!$B$22)</x:f>
        <x:v>97.34093580015892</x:v>
      </x:c>
      <x:c r="AJ205" s="4" t="str">
        <x:v>24개월 중 양수 지수 24개월; 전반/후반 자료 12/12개월. 최근12개월/이전12개월 관측월 평균비 0.97배, 최근 최댓달 비중 9.0%. 미래 1년 지속을 보장하지 않음.</x:v>
      </x:c>
      <x:c r="AK205" s="4" t="str">
        <x:v>https://developers.naver.com/docs/serviceapi/datalab/search/search.md</x:v>
      </x:c>
    </x:row>
    <x:row r="206" ht="25" customHeight="1">
      <x:c r="A206" s="4" t="str">
        <x:v>K0202</x:v>
      </x:c>
      <x:c r="B206" s="4" t="str">
        <x:v>리빙</x:v>
      </x:c>
      <x:c r="C206" s="4" t="str">
        <x:v>에어컨청소</x:v>
      </x:c>
      <x:c r="D206" s="17" t="n">
        <x:v>21.15048</x:v>
      </x:c>
      <x:c r="E206" s="17" t="n">
        <x:v>12.05911</x:v>
      </x:c>
      <x:c r="F206" s="17" t="n">
        <x:v>6.18282</x:v>
      </x:c>
      <x:c r="G206" s="17" t="n">
        <x:v>5.15257</x:v>
      </x:c>
      <x:c r="H206" s="17" t="n">
        <x:v>5.61167</x:v>
      </x:c>
      <x:c r="I206" s="17" t="n">
        <x:v>10.777</x:v>
      </x:c>
      <x:c r="J206" s="17" t="n">
        <x:v>36.67198</x:v>
      </x:c>
      <x:c r="K206" s="17" t="n">
        <x:v>59.97859</x:v>
      </x:c>
      <x:c r="L206" s="17" t="n">
        <x:v>94.06221</x:v>
      </x:c>
      <x:c r="M206" s="17" t="n">
        <x:v>94.34368</x:v>
      </x:c>
      <x:c r="N206" s="17" t="n">
        <x:v>46.81271</x:v>
      </x:c>
      <x:c r="O206" s="17" t="n">
        <x:v>24.74631</x:v>
      </x:c>
      <x:c r="P206" s="17" t="n">
        <x:v>16.00428</x:v>
      </x:c>
      <x:c r="Q206" s="17" t="n">
        <x:v>10.48733</x:v>
      </x:c>
      <x:c r="R206" s="17" t="n">
        <x:v>6.99262</x:v>
      </x:c>
      <x:c r="S206" s="17" t="n">
        <x:v>7.02177</x:v>
      </x:c>
      <x:c r="T206" s="17" t="n">
        <x:v>6.9744</x:v>
      </x:c>
      <x:c r="U206" s="17" t="n">
        <x:v>8.76525</x:v>
      </x:c>
      <x:c r="V206" s="17" t="n">
        <x:v>26.44243</x:v>
      </x:c>
      <x:c r="W206" s="17" t="n">
        <x:v>64.07223</x:v>
      </x:c>
      <x:c r="X206" s="17" t="n">
        <x:v>100</x:v>
      </x:c>
      <x:c r="Y206" s="17" t="n">
        <x:v>61.42147</x:v>
      </x:c>
      <x:c r="Z206" s="17" t="n">
        <x:v>38.26197</x:v>
      </x:c>
      <x:c r="AA206" s="17" t="n">
        <x:v>18.67234</x:v>
      </x:c>
      <x:c r="AB206" s="4" t="n">
        <x:f>COUNT(D206:O206)</x:f>
        <x:v>12</x:v>
      </x:c>
      <x:c r="AC206" s="4" t="n">
        <x:f>COUNT(P206:AA206)</x:f>
        <x:v>12</x:v>
      </x:c>
      <x:c r="AD206" s="4" t="n">
        <x:f>COUNTIF(D206:AA206,"&gt;0")</x:f>
        <x:v>24</x:v>
      </x:c>
      <x:c r="AE206" s="19" t="n">
        <x:f>IF(AB206=0,"",AVERAGE(D206:O206))</x:f>
        <x:v>34.795760833333325</x:v>
      </x:c>
      <x:c r="AF206" s="19" t="n">
        <x:f>IF(AC206=0,"",AVERAGE(P206:AA206))</x:f>
        <x:v>30.426340833333338</x:v>
      </x:c>
      <x:c r="AG206" s="19" t="n">
        <x:f>IF(OR(AB206&lt;'산출기준'!$B$19,AC206&lt;'산출기준'!$B$19,AE206=0),"",AF206/AE206)</x:f>
        <x:v>0.8744266572894072</x:v>
      </x:c>
      <x:c r="AH206" s="21" t="n">
        <x:f>IF(SUM(P206:AA206)=0,"",MAX(P206:AA206)/SUM(P206:AA206))</x:f>
        <x:v>0.2738854921457994</x:v>
      </x:c>
      <x:c r="AI206" s="23" t="n">
        <x:f>IF(AG206="","",AD206/'산출기준'!$B$18*'산출기준'!$B$20+MIN(1,AG206)*'산출기준'!$B$21+(1-AH206)*'산출기준'!$B$22)</x:f>
        <x:v>90.75508987576623</x:v>
      </x:c>
      <x:c r="AJ206" s="4" t="str">
        <x:v>24개월 중 양수 지수 24개월; 전반/후반 자료 12/12개월. 최근12개월/이전12개월 관측월 평균비 0.87배, 최근 최댓달 비중 27.4%. 미래 1년 지속을 보장하지 않음.</x:v>
      </x:c>
      <x:c r="AK206" s="4" t="str">
        <x:v>https://developers.naver.com/docs/serviceapi/datalab/search/search.md</x:v>
      </x:c>
    </x:row>
    <x:row r="207" ht="25" customHeight="1">
      <x:c r="A207" s="4" t="str">
        <x:v>K0203</x:v>
      </x:c>
      <x:c r="B207" s="4" t="str">
        <x:v>리빙</x:v>
      </x:c>
      <x:c r="C207" s="4" t="str">
        <x:v>세탁기청소</x:v>
      </x:c>
      <x:c r="D207" s="17" t="n">
        <x:v>16.42648</x:v>
      </x:c>
      <x:c r="E207" s="17" t="n">
        <x:v>15.78338</x:v>
      </x:c>
      <x:c r="F207" s="17" t="n">
        <x:v>12.75733</x:v>
      </x:c>
      <x:c r="G207" s="17" t="n">
        <x:v>8.81763</x:v>
      </x:c>
      <x:c r="H207" s="17" t="n">
        <x:v>9.40517</x:v>
      </x:c>
      <x:c r="I207" s="17" t="n">
        <x:v>9.27263</x:v>
      </x:c>
      <x:c r="J207" s="17" t="n">
        <x:v>12.40799</x:v>
      </x:c>
      <x:c r="K207" s="17" t="n">
        <x:v>12.93769</x:v>
      </x:c>
      <x:c r="L207" s="17" t="n">
        <x:v>14.63381</x:v>
      </x:c>
      <x:c r="M207" s="17" t="n">
        <x:v>17.32601</x:v>
      </x:c>
      <x:c r="N207" s="17" t="n">
        <x:v>19.60557</x:v>
      </x:c>
      <x:c r="O207" s="17" t="n">
        <x:v>19.38923</x:v>
      </x:c>
      <x:c r="P207" s="17" t="n">
        <x:v>14.23574</x:v>
      </x:c>
      <x:c r="Q207" s="17" t="n">
        <x:v>11.28985</x:v>
      </x:c>
      <x:c r="R207" s="17" t="n">
        <x:v>9.16423</x:v>
      </x:c>
      <x:c r="S207" s="17" t="n">
        <x:v>8.07979</x:v>
      </x:c>
      <x:c r="T207" s="17" t="n">
        <x:v>8.32528</x:v>
      </x:c>
      <x:c r="U207" s="17" t="n">
        <x:v>7.94771</x:v>
      </x:c>
      <x:c r="V207" s="17" t="n">
        <x:v>9.92667</x:v>
      </x:c>
      <x:c r="W207" s="17" t="n">
        <x:v>12.15886</x:v>
      </x:c>
      <x:c r="X207" s="17" t="n">
        <x:v>13.34396</x:v>
      </x:c>
      <x:c r="Y207" s="17" t="n">
        <x:v>15.33476</x:v>
      </x:c>
      <x:c r="Z207" s="17" t="n">
        <x:v>14.46984</x:v>
      </x:c>
      <x:c r="AA207" s="17" t="n">
        <x:v>13.4355</x:v>
      </x:c>
      <x:c r="AB207" s="4" t="n">
        <x:f>COUNT(D207:O207)</x:f>
        <x:v>12</x:v>
      </x:c>
      <x:c r="AC207" s="4" t="n">
        <x:f>COUNT(P207:AA207)</x:f>
        <x:v>12</x:v>
      </x:c>
      <x:c r="AD207" s="4" t="n">
        <x:f>COUNTIF(D207:AA207,"&gt;0")</x:f>
        <x:v>24</x:v>
      </x:c>
      <x:c r="AE207" s="19" t="n">
        <x:f>IF(AB207=0,"",AVERAGE(D207:O207))</x:f>
        <x:v>14.063576666666668</x:v>
      </x:c>
      <x:c r="AF207" s="19" t="n">
        <x:f>IF(AC207=0,"",AVERAGE(P207:AA207))</x:f>
        <x:v>11.476015833333333</x:v>
      </x:c>
      <x:c r="AG207" s="19" t="n">
        <x:f>IF(OR(AB207&lt;'산출기준'!$B$19,AC207&lt;'산출기준'!$B$19,AE207=0),"",AF207/AE207)</x:f>
        <x:v>0.8160097609119349</x:v>
      </x:c>
      <x:c r="AH207" s="21" t="n">
        <x:f>IF(SUM(P207:AA207)=0,"",MAX(P207:AA207)/SUM(P207:AA207))</x:f>
        <x:v>0.11135368626408454</x:v>
      </x:c>
      <x:c r="AI207" s="23" t="n">
        <x:f>IF(AG207="","",AD207/'산출기준'!$B$18*'산출기준'!$B$20+MIN(1,AG207)*'산출기준'!$B$21+(1-AH207)*'산출기준'!$B$22)</x:f>
        <x:v>92.25321910207634</x:v>
      </x:c>
      <x:c r="AJ207" s="4" t="str">
        <x:v>24개월 중 양수 지수 24개월; 전반/후반 자료 12/12개월. 최근12개월/이전12개월 관측월 평균비 0.82배, 최근 최댓달 비중 11.1%. 미래 1년 지속을 보장하지 않음.</x:v>
      </x:c>
      <x:c r="AK207" s="4" t="str">
        <x:v>https://developers.naver.com/docs/serviceapi/datalab/search/search.md</x:v>
      </x:c>
    </x:row>
    <x:row r="208" ht="25" customHeight="1">
      <x:c r="A208" s="4" t="str">
        <x:v>K0204</x:v>
      </x:c>
      <x:c r="B208" s="4" t="str">
        <x:v>리빙</x:v>
      </x:c>
      <x:c r="C208" s="4" t="str">
        <x:v>에어컨물떨어짐</x:v>
      </x:c>
      <x:c r="D208" s="17" t="n">
        <x:v>11.98123</x:v>
      </x:c>
      <x:c r="E208" s="17" t="n">
        <x:v>0.99517</x:v>
      </x:c>
      <x:c r="F208" s="17" t="n">
        <x:v>0.34113</x:v>
      </x:c>
      <x:c r="G208" s="17" t="n">
        <x:v>0.19948</x:v>
      </x:c>
      <x:c r="H208" s="17" t="n">
        <x:v>0.20313</x:v>
      </x:c>
      <x:c r="I208" s="17" t="n">
        <x:v>0.19038</x:v>
      </x:c>
      <x:c r="J208" s="17" t="n">
        <x:v>0.39214</x:v>
      </x:c>
      <x:c r="K208" s="17" t="n">
        <x:v>1.02659</x:v>
      </x:c>
      <x:c r="L208" s="17" t="n">
        <x:v>4.03716</x:v>
      </x:c>
      <x:c r="M208" s="17" t="n">
        <x:v>14.86063</x:v>
      </x:c>
      <x:c r="N208" s="17" t="n">
        <x:v>24.58098</x:v>
      </x:c>
      <x:c r="O208" s="17" t="n">
        <x:v>19.98542</x:v>
      </x:c>
      <x:c r="P208" s="17" t="n">
        <x:v>6.68427</x:v>
      </x:c>
      <x:c r="Q208" s="17" t="n">
        <x:v>1.29987</x:v>
      </x:c>
      <x:c r="R208" s="17" t="n">
        <x:v>0.17352</x:v>
      </x:c>
      <x:c r="S208" s="17" t="n">
        <x:v>0.13299</x:v>
      </x:c>
      <x:c r="T208" s="17" t="n">
        <x:v>0.15804</x:v>
      </x:c>
      <x:c r="U208" s="17" t="n">
        <x:v>0.12115</x:v>
      </x:c>
      <x:c r="V208" s="17" t="n">
        <x:v>0.24549</x:v>
      </x:c>
      <x:c r="W208" s="17" t="n">
        <x:v>0.50327</x:v>
      </x:c>
      <x:c r="X208" s="17" t="n">
        <x:v>4.34824</x:v>
      </x:c>
      <x:c r="Y208" s="17" t="n">
        <x:v>6.90836</x:v>
      </x:c>
      <x:c r="Z208" s="17" t="n">
        <x:v>16.57269</x:v>
      </x:c>
      <x:c r="AA208" s="17" t="n">
        <x:v>12.76006</x:v>
      </x:c>
      <x:c r="AB208" s="4" t="n">
        <x:f>COUNT(D208:O208)</x:f>
        <x:v>12</x:v>
      </x:c>
      <x:c r="AC208" s="4" t="n">
        <x:f>COUNT(P208:AA208)</x:f>
        <x:v>12</x:v>
      </x:c>
      <x:c r="AD208" s="4" t="n">
        <x:f>COUNTIF(D208:AA208,"&gt;0")</x:f>
        <x:v>24</x:v>
      </x:c>
      <x:c r="AE208" s="19" t="n">
        <x:f>IF(AB208=0,"",AVERAGE(D208:O208))</x:f>
        <x:v>6.566120000000001</x:v>
      </x:c>
      <x:c r="AF208" s="19" t="n">
        <x:f>IF(AC208=0,"",AVERAGE(P208:AA208))</x:f>
        <x:v>4.158995833333333</x:v>
      </x:c>
      <x:c r="AG208" s="19" t="n">
        <x:f>IF(OR(AB208&lt;'산출기준'!$B$19,AC208&lt;'산출기준'!$B$19,AE208=0),"",AF208/AE208)</x:f>
        <x:v>0.6334023492311034</x:v>
      </x:c>
      <x:c r="AH208" s="21" t="n">
        <x:f>IF(SUM(P208:AA208)=0,"",MAX(P208:AA208)/SUM(P208:AA208))</x:f>
        <x:v>0.33206513190784237</x:v>
      </x:c>
      <x:c r="AI208" s="23" t="n">
        <x:f>IF(AG208="","",AD208/'산출기준'!$B$18*'산출기준'!$B$20+MIN(1,AG208)*'산출기준'!$B$21+(1-AH208)*'산출기준'!$B$22)</x:f>
        <x:v>82.36076783877625</x:v>
      </x:c>
      <x:c r="AJ208" s="4" t="str">
        <x:v>24개월 중 양수 지수 24개월; 전반/후반 자료 12/12개월. 최근12개월/이전12개월 관측월 평균비 0.63배, 최근 최댓달 비중 33.2%. 미래 1년 지속을 보장하지 않음.</x:v>
      </x:c>
      <x:c r="AK208" s="4" t="str">
        <x:v>https://developers.naver.com/docs/serviceapi/datalab/search/search.md</x:v>
      </x:c>
    </x:row>
    <x:row r="209" ht="25" customHeight="1">
      <x:c r="A209" s="4" t="str">
        <x:v>K0205</x:v>
      </x:c>
      <x:c r="B209" s="4" t="str">
        <x:v>리빙</x:v>
      </x:c>
      <x:c r="C209" s="4" t="str">
        <x:v>초파리없애는법</x:v>
      </x:c>
      <x:c r="D209" s="17" t="n">
        <x:v>13.69602</x:v>
      </x:c>
      <x:c r="E209" s="17" t="n">
        <x:v>7.46538</x:v>
      </x:c>
      <x:c r="F209" s="17" t="n">
        <x:v>6.47021</x:v>
      </x:c>
      <x:c r="G209" s="17" t="n">
        <x:v>2.55693</x:v>
      </x:c>
      <x:c r="H209" s="17" t="n">
        <x:v>1.41145</x:v>
      </x:c>
      <x:c r="I209" s="17" t="n">
        <x:v>0.86992</x:v>
      </x:c>
      <x:c r="J209" s="17" t="n">
        <x:v>1.67289</x:v>
      </x:c>
      <x:c r="K209" s="17" t="n">
        <x:v>2.90945</x:v>
      </x:c>
      <x:c r="L209" s="17" t="n">
        <x:v>9.46028</x:v>
      </x:c>
      <x:c r="M209" s="17" t="n">
        <x:v>27.60657</x:v>
      </x:c>
      <x:c r="N209" s="17" t="n">
        <x:v>42.44671</x:v>
      </x:c>
      <x:c r="O209" s="17" t="n">
        <x:v>23.63499</x:v>
      </x:c>
      <x:c r="P209" s="17" t="n">
        <x:v>11.09081</x:v>
      </x:c>
      <x:c r="Q209" s="17" t="n">
        <x:v>11.1063</x:v>
      </x:c>
      <x:c r="R209" s="17" t="n">
        <x:v>4.93714</x:v>
      </x:c>
      <x:c r="S209" s="17" t="n">
        <x:v>1.80952</x:v>
      </x:c>
      <x:c r="T209" s="17" t="n">
        <x:v>0.90271</x:v>
      </x:c>
      <x:c r="U209" s="17" t="n">
        <x:v>0.85033</x:v>
      </x:c>
      <x:c r="V209" s="17" t="n">
        <x:v>0.54335</x:v>
      </x:c>
      <x:c r="W209" s="17" t="n">
        <x:v>2.41756</x:v>
      </x:c>
      <x:c r="X209" s="17" t="n">
        <x:v>8.45327</x:v>
      </x:c>
      <x:c r="Y209" s="17" t="n">
        <x:v>16.8537</x:v>
      </x:c>
      <x:c r="Z209" s="17" t="n">
        <x:v>27.27227</x:v>
      </x:c>
      <x:c r="AA209" s="17" t="n">
        <x:v>13.20595</x:v>
      </x:c>
      <x:c r="AB209" s="4" t="n">
        <x:f>COUNT(D209:O209)</x:f>
        <x:v>12</x:v>
      </x:c>
      <x:c r="AC209" s="4" t="n">
        <x:f>COUNT(P209:AA209)</x:f>
        <x:v>12</x:v>
      </x:c>
      <x:c r="AD209" s="4" t="n">
        <x:f>COUNTIF(D209:AA209,"&gt;0")</x:f>
        <x:v>24</x:v>
      </x:c>
      <x:c r="AE209" s="19" t="n">
        <x:f>IF(AB209=0,"",AVERAGE(D209:O209))</x:f>
        <x:v>11.683399999999999</x:v>
      </x:c>
      <x:c r="AF209" s="19" t="n">
        <x:f>IF(AC209=0,"",AVERAGE(P209:AA209))</x:f>
        <x:v>8.286909166666668</x:v>
      </x:c>
      <x:c r="AG209" s="19" t="n">
        <x:f>IF(OR(AB209&lt;'산출기준'!$B$19,AC209&lt;'산출기준'!$B$19,AE209=0),"",AF209/AE209)</x:f>
        <x:v>0.7092891766666097</x:v>
      </x:c>
      <x:c r="AH209" s="21" t="n">
        <x:f>IF(SUM(P209:AA209)=0,"",MAX(P209:AA209)/SUM(P209:AA209))</x:f>
        <x:v>0.2742505222343151</x:v>
      </x:c>
      <x:c r="AI209" s="23" t="n">
        <x:f>IF(AG209="","",AD209/'산출기준'!$B$18*'산출기준'!$B$20+MIN(1,AG209)*'산출기준'!$B$21+(1-AH209)*'산출기준'!$B$22)</x:f>
        <x:v>85.79366485531199</x:v>
      </x:c>
      <x:c r="AJ209" s="4" t="str">
        <x:v>24개월 중 양수 지수 24개월; 전반/후반 자료 12/12개월. 최근12개월/이전12개월 관측월 평균비 0.71배, 최근 최댓달 비중 27.4%. 미래 1년 지속을 보장하지 않음.</x:v>
      </x:c>
      <x:c r="AK209" s="4" t="str">
        <x:v>https://developers.naver.com/docs/serviceapi/datalab/search/search.md</x:v>
      </x:c>
    </x:row>
    <x:row r="210" ht="25" customHeight="1">
      <x:c r="A210" s="4" t="str">
        <x:v>K0206</x:v>
      </x:c>
      <x:c r="B210" s="4" t="str">
        <x:v>리빙</x:v>
      </x:c>
      <x:c r="C210" s="4" t="str">
        <x:v>바퀴벌레없애는법</x:v>
      </x:c>
      <x:c r="D210" s="17" t="n">
        <x:v>49.78614</x:v>
      </x:c>
      <x:c r="E210" s="17" t="n">
        <x:v>32.98259</x:v>
      </x:c>
      <x:c r="F210" s="17" t="n">
        <x:v>21.52051</x:v>
      </x:c>
      <x:c r="G210" s="17" t="n">
        <x:v>12.87375</x:v>
      </x:c>
      <x:c r="H210" s="17" t="n">
        <x:v>9.89778</x:v>
      </x:c>
      <x:c r="I210" s="17" t="n">
        <x:v>8.88371</x:v>
      </x:c>
      <x:c r="J210" s="17" t="n">
        <x:v>13.56051</x:v>
      </x:c>
      <x:c r="K210" s="17" t="n">
        <x:v>21.52051</x:v>
      </x:c>
      <x:c r="L210" s="17" t="n">
        <x:v>51.89662</x:v>
      </x:c>
      <x:c r="M210" s="17" t="n">
        <x:v>75.20432</x:v>
      </x:c>
      <x:c r="N210" s="17" t="n">
        <x:v>50.71788</x:v>
      </x:c>
      <x:c r="O210" s="17" t="n">
        <x:v>40.97672</x:v>
      </x:c>
      <x:c r="P210" s="17" t="n">
        <x:v>40.5992</x:v>
      </x:c>
      <x:c r="Q210" s="17" t="n">
        <x:v>30.70141</x:v>
      </x:c>
      <x:c r="R210" s="17" t="n">
        <x:v>17.5646</x:v>
      </x:c>
      <x:c r="S210" s="17" t="n">
        <x:v>12.18096</x:v>
      </x:c>
      <x:c r="T210" s="17" t="n">
        <x:v>8.85158</x:v>
      </x:c>
      <x:c r="U210" s="17" t="n">
        <x:v>7.9359</x:v>
      </x:c>
      <x:c r="V210" s="17" t="n">
        <x:v>11.13877</x:v>
      </x:c>
      <x:c r="W210" s="17" t="n">
        <x:v>18.49233</x:v>
      </x:c>
      <x:c r="X210" s="17" t="n">
        <x:v>41.06909</x:v>
      </x:c>
      <x:c r="Y210" s="17" t="n">
        <x:v>51.62151</x:v>
      </x:c>
      <x:c r="Z210" s="17" t="n">
        <x:v>40.13936</x:v>
      </x:c>
      <x:c r="AA210" s="17" t="n">
        <x:v>38.09715</x:v>
      </x:c>
      <x:c r="AB210" s="4" t="n">
        <x:f>COUNT(D210:O210)</x:f>
        <x:v>12</x:v>
      </x:c>
      <x:c r="AC210" s="4" t="n">
        <x:f>COUNT(P210:AA210)</x:f>
        <x:v>12</x:v>
      </x:c>
      <x:c r="AD210" s="4" t="n">
        <x:f>COUNTIF(D210:AA210,"&gt;0")</x:f>
        <x:v>24</x:v>
      </x:c>
      <x:c r="AE210" s="19" t="n">
        <x:f>IF(AB210=0,"",AVERAGE(D210:O210))</x:f>
        <x:v>32.48508666666667</x:v>
      </x:c>
      <x:c r="AF210" s="19" t="n">
        <x:f>IF(AC210=0,"",AVERAGE(P210:AA210))</x:f>
        <x:v>26.532655000000002</x:v>
      </x:c>
      <x:c r="AG210" s="19" t="n">
        <x:f>IF(OR(AB210&lt;'산출기준'!$B$19,AC210&lt;'산출기준'!$B$19,AE210=0),"",AF210/AE210)</x:f>
        <x:v>0.8167641746581971</x:v>
      </x:c>
      <x:c r="AH210" s="21" t="n">
        <x:f>IF(SUM(P210:AA210)=0,"",MAX(P210:AA210)/SUM(P210:AA210))</x:f>
        <x:v>0.16213200299781533</x:v>
      </x:c>
      <x:c r="AI210" s="23" t="n">
        <x:f>IF(AG210="","",AD210/'산출기준'!$B$18*'산출기준'!$B$20+MIN(1,AG210)*'산출기준'!$B$21+(1-AH210)*'산출기준'!$B$22)</x:f>
        <x:v>91.2602851797896</x:v>
      </x:c>
      <x:c r="AJ210" s="4" t="str">
        <x:v>24개월 중 양수 지수 24개월; 전반/후반 자료 12/12개월. 최근12개월/이전12개월 관측월 평균비 0.82배, 최근 최댓달 비중 16.2%. 미래 1년 지속을 보장하지 않음.</x:v>
      </x:c>
      <x:c r="AK210" s="4" t="str">
        <x:v>https://developers.naver.com/docs/serviceapi/datalab/search/search.md</x:v>
      </x:c>
    </x:row>
    <x:row r="211" ht="25" customHeight="1">
      <x:c r="A211" s="4" t="str">
        <x:v>K0207</x:v>
      </x:c>
      <x:c r="B211" s="4" t="str">
        <x:v>리빙</x:v>
      </x:c>
      <x:c r="C211" s="4" t="str">
        <x:v>드럼세탁기청소</x:v>
      </x:c>
      <x:c r="D211" s="17" t="n">
        <x:v>39.53292</x:v>
      </x:c>
      <x:c r="E211" s="17" t="n">
        <x:v>34.25369</x:v>
      </x:c>
      <x:c r="F211" s="17" t="n">
        <x:v>29.105</x:v>
      </x:c>
      <x:c r="G211" s="17" t="n">
        <x:v>21.36388</x:v>
      </x:c>
      <x:c r="H211" s="17" t="n">
        <x:v>23.38801</x:v>
      </x:c>
      <x:c r="I211" s="17" t="n">
        <x:v>24.78363</x:v>
      </x:c>
      <x:c r="J211" s="17" t="n">
        <x:v>31.0207</x:v>
      </x:c>
      <x:c r="K211" s="17" t="n">
        <x:v>30.58495</x:v>
      </x:c>
      <x:c r="L211" s="17" t="n">
        <x:v>36.91841</x:v>
      </x:c>
      <x:c r="M211" s="17" t="n">
        <x:v>41.33617</x:v>
      </x:c>
      <x:c r="N211" s="17" t="n">
        <x:v>48.12345</x:v>
      </x:c>
      <x:c r="O211" s="17" t="n">
        <x:v>49.16765</x:v>
      </x:c>
      <x:c r="P211" s="17" t="n">
        <x:v>34.84005</x:v>
      </x:c>
      <x:c r="Q211" s="17" t="n">
        <x:v>28.49655</x:v>
      </x:c>
      <x:c r="R211" s="17" t="n">
        <x:v>20.90001</x:v>
      </x:c>
      <x:c r="S211" s="17" t="n">
        <x:v>19.28151</x:v>
      </x:c>
      <x:c r="T211" s="17" t="n">
        <x:v>18.45217</x:v>
      </x:c>
      <x:c r="U211" s="17" t="n">
        <x:v>21.40002</x:v>
      </x:c>
      <x:c r="V211" s="17" t="n">
        <x:v>27.51059</x:v>
      </x:c>
      <x:c r="W211" s="17" t="n">
        <x:v>35.89027</x:v>
      </x:c>
      <x:c r="X211" s="17" t="n">
        <x:v>36.97262</x:v>
      </x:c>
      <x:c r="Y211" s="17" t="n">
        <x:v>44.31414</x:v>
      </x:c>
      <x:c r="Z211" s="17" t="n">
        <x:v>41.00483</x:v>
      </x:c>
      <x:c r="AA211" s="17" t="n">
        <x:v>36.77383</x:v>
      </x:c>
      <x:c r="AB211" s="4" t="n">
        <x:f>COUNT(D211:O211)</x:f>
        <x:v>12</x:v>
      </x:c>
      <x:c r="AC211" s="4" t="n">
        <x:f>COUNT(P211:AA211)</x:f>
        <x:v>12</x:v>
      </x:c>
      <x:c r="AD211" s="4" t="n">
        <x:f>COUNTIF(D211:AA211,"&gt;0")</x:f>
        <x:v>24</x:v>
      </x:c>
      <x:c r="AE211" s="19" t="n">
        <x:f>IF(AB211=0,"",AVERAGE(D211:O211))</x:f>
        <x:v>34.13153833333333</x:v>
      </x:c>
      <x:c r="AF211" s="19" t="n">
        <x:f>IF(AC211=0,"",AVERAGE(P211:AA211))</x:f>
        <x:v>30.4863825</x:v>
      </x:c>
      <x:c r="AG211" s="19" t="n">
        <x:f>IF(OR(AB211&lt;'산출기준'!$B$19,AC211&lt;'산출기준'!$B$19,AE211=0),"",AF211/AE211)</x:f>
        <x:v>0.8932027089510518</x:v>
      </x:c>
      <x:c r="AH211" s="21" t="n">
        <x:f>IF(SUM(P211:AA211)=0,"",MAX(P211:AA211)/SUM(P211:AA211))</x:f>
        <x:v>0.1211309672441458</x:v>
      </x:c>
      <x:c r="AI211" s="23" t="n">
        <x:f>IF(AG211="","",AD211/'산출기준'!$B$18*'산출기준'!$B$20+MIN(1,AG211)*'산출기준'!$B$21+(1-AH211)*'산출기준'!$B$22)</x:f>
        <x:v>94.37346192364863</x:v>
      </x:c>
      <x:c r="AJ211" s="4" t="str">
        <x:v>24개월 중 양수 지수 24개월; 전반/후반 자료 12/12개월. 최근12개월/이전12개월 관측월 평균비 0.89배, 최근 최댓달 비중 12.1%. 미래 1년 지속을 보장하지 않음.</x:v>
      </x:c>
      <x:c r="AK211" s="4" t="str">
        <x:v>https://developers.naver.com/docs/serviceapi/datalab/search/search.md</x:v>
      </x:c>
    </x:row>
    <x:row r="212" ht="25" customHeight="1">
      <x:c r="A212" s="4" t="str">
        <x:v>K0208</x:v>
      </x:c>
      <x:c r="B212" s="4" t="str">
        <x:v>리빙</x:v>
      </x:c>
      <x:c r="C212" s="4" t="str">
        <x:v>벽지곰팡이제거</x:v>
      </x:c>
      <x:c r="D212" s="17" t="n">
        <x:v>35.01074</x:v>
      </x:c>
      <x:c r="E212" s="17" t="n">
        <x:v>28.80579</x:v>
      </x:c>
      <x:c r="F212" s="17" t="n">
        <x:v>30.44438</x:v>
      </x:c>
      <x:c r="G212" s="17" t="n">
        <x:v>57.57545</x:v>
      </x:c>
      <x:c r="H212" s="17" t="n">
        <x:v>64.927</x:v>
      </x:c>
      <x:c r="I212" s="17" t="n">
        <x:v>61.25223</x:v>
      </x:c>
      <x:c r="J212" s="17" t="n">
        <x:v>52.56732</x:v>
      </x:c>
      <x:c r="K212" s="17" t="n">
        <x:v>34.31996</x:v>
      </x:c>
      <x:c r="L212" s="17" t="n">
        <x:v>31.42633</x:v>
      </x:c>
      <x:c r="M212" s="17" t="n">
        <x:v>26.38808</x:v>
      </x:c>
      <x:c r="N212" s="17" t="n">
        <x:v>34.9264</x:v>
      </x:c>
      <x:c r="O212" s="17" t="n">
        <x:v>37.91039</x:v>
      </x:c>
      <x:c r="P212" s="17" t="n">
        <x:v>32.35406</x:v>
      </x:c>
      <x:c r="Q212" s="17" t="n">
        <x:v>34.89226</x:v>
      </x:c>
      <x:c r="R212" s="17" t="n">
        <x:v>25.65513</x:v>
      </x:c>
      <x:c r="S212" s="17" t="n">
        <x:v>36.60716</x:v>
      </x:c>
      <x:c r="T212" s="17" t="n">
        <x:v>42.93058</x:v>
      </x:c>
      <x:c r="U212" s="17" t="n">
        <x:v>52.09743</x:v>
      </x:c>
      <x:c r="V212" s="17" t="n">
        <x:v>44.00088</x:v>
      </x:c>
      <x:c r="W212" s="17" t="n">
        <x:v>33.07295</x:v>
      </x:c>
      <x:c r="X212" s="17" t="n">
        <x:v>26.5688</x:v>
      </x:c>
      <x:c r="Y212" s="17" t="n">
        <x:v>21.12291</x:v>
      </x:c>
      <x:c r="Z212" s="17" t="n">
        <x:v>31.56288</x:v>
      </x:c>
      <x:c r="AA212" s="17" t="n">
        <x:v>31.92433</x:v>
      </x:c>
      <x:c r="AB212" s="4" t="n">
        <x:f>COUNT(D212:O212)</x:f>
        <x:v>12</x:v>
      </x:c>
      <x:c r="AC212" s="4" t="n">
        <x:f>COUNT(P212:AA212)</x:f>
        <x:v>12</x:v>
      </x:c>
      <x:c r="AD212" s="4" t="n">
        <x:f>COUNTIF(D212:AA212,"&gt;0")</x:f>
        <x:v>24</x:v>
      </x:c>
      <x:c r="AE212" s="19" t="n">
        <x:f>IF(AB212=0,"",AVERAGE(D212:O212))</x:f>
        <x:v>41.2961725</x:v>
      </x:c>
      <x:c r="AF212" s="19" t="n">
        <x:f>IF(AC212=0,"",AVERAGE(P212:AA212))</x:f>
        <x:v>34.39911416666667</x:v>
      </x:c>
      <x:c r="AG212" s="19" t="n">
        <x:f>IF(OR(AB212&lt;'산출기준'!$B$19,AC212&lt;'산출기준'!$B$19,AE212=0),"",AF212/AE212)</x:f>
        <x:v>0.8329855307211987</x:v>
      </x:c>
      <x:c r="AH212" s="21" t="n">
        <x:f>IF(SUM(P212:AA212)=0,"",MAX(P212:AA212)/SUM(P212:AA212))</x:f>
        <x:v>0.12620826451998995</x:v>
      </x:c>
      <x:c r="AI212" s="23" t="n">
        <x:f>IF(AG212="","",AD212/'산출기준'!$B$18*'산출기준'!$B$20+MIN(1,AG212)*'산출기준'!$B$21+(1-AH212)*'산출기준'!$B$22)</x:f>
        <x:v>92.46540063123615</x:v>
      </x:c>
      <x:c r="AJ212" s="4" t="str">
        <x:v>24개월 중 양수 지수 24개월; 전반/후반 자료 12/12개월. 최근12개월/이전12개월 관측월 평균비 0.83배, 최근 최댓달 비중 12.6%. 미래 1년 지속을 보장하지 않음.</x:v>
      </x:c>
      <x:c r="AK212" s="4" t="str">
        <x:v>https://developers.naver.com/docs/serviceapi/datalab/search/search.md</x:v>
      </x:c>
    </x:row>
    <x:row r="213" ht="25" customHeight="1">
      <x:c r="A213" s="4" t="str">
        <x:v>K0209</x:v>
      </x:c>
      <x:c r="B213" s="4" t="str">
        <x:v>리빙</x:v>
      </x:c>
      <x:c r="C213" s="4" t="str">
        <x:v>좀벌레퇴치</x:v>
      </x:c>
      <x:c r="D213" s="17" t="n">
        <x:v>8.73913</x:v>
      </x:c>
      <x:c r="E213" s="17" t="n">
        <x:v>7.70095</x:v>
      </x:c>
      <x:c r="F213" s="17" t="n">
        <x:v>4.98805</x:v>
      </x:c>
      <x:c r="G213" s="17" t="n">
        <x:v>3.3334</x:v>
      </x:c>
      <x:c r="H213" s="17" t="n">
        <x:v>6.61659</x:v>
      </x:c>
      <x:c r="I213" s="17" t="n">
        <x:v>4.07036</x:v>
      </x:c>
      <x:c r="J213" s="17" t="n">
        <x:v>7.3636</x:v>
      </x:c>
      <x:c r="K213" s="17" t="n">
        <x:v>10.64479</x:v>
      </x:c>
      <x:c r="L213" s="17" t="n">
        <x:v>12.81953</x:v>
      </x:c>
      <x:c r="M213" s="17" t="n">
        <x:v>15.41597</x:v>
      </x:c>
      <x:c r="N213" s="17" t="n">
        <x:v>11.82353</x:v>
      </x:c>
      <x:c r="O213" s="17" t="n">
        <x:v>8.76122</x:v>
      </x:c>
      <x:c r="P213" s="17" t="n">
        <x:v>7.15476</x:v>
      </x:c>
      <x:c r="Q213" s="17" t="n">
        <x:v>7.39171</x:v>
      </x:c>
      <x:c r="R213" s="17" t="n">
        <x:v>4.27518</x:v>
      </x:c>
      <x:c r="S213" s="17" t="n">
        <x:v>2.79523</x:v>
      </x:c>
      <x:c r="T213" s="17" t="n">
        <x:v>2.12654</x:v>
      </x:c>
      <x:c r="U213" s="17" t="n">
        <x:v>7.56842</x:v>
      </x:c>
      <x:c r="V213" s="17" t="n">
        <x:v>20.89198</x:v>
      </x:c>
      <x:c r="W213" s="17" t="n">
        <x:v>39.16343</x:v>
      </x:c>
      <x:c r="X213" s="17" t="n">
        <x:v>52.49503</x:v>
      </x:c>
      <x:c r="Y213" s="17" t="n">
        <x:v>48.12948</x:v>
      </x:c>
      <x:c r="Z213" s="17" t="n">
        <x:v>39.96666</x:v>
      </x:c>
      <x:c r="AA213" s="17" t="n">
        <x:v>30.45041</x:v>
      </x:c>
      <x:c r="AB213" s="4" t="n">
        <x:f>COUNT(D213:O213)</x:f>
        <x:v>12</x:v>
      </x:c>
      <x:c r="AC213" s="4" t="n">
        <x:f>COUNT(P213:AA213)</x:f>
        <x:v>12</x:v>
      </x:c>
      <x:c r="AD213" s="4" t="n">
        <x:f>COUNTIF(D213:AA213,"&gt;0")</x:f>
        <x:v>24</x:v>
      </x:c>
      <x:c r="AE213" s="19" t="n">
        <x:f>IF(AB213=0,"",AVERAGE(D213:O213))</x:f>
        <x:v>8.523093333333334</x:v>
      </x:c>
      <x:c r="AF213" s="19" t="n">
        <x:f>IF(AC213=0,"",AVERAGE(P213:AA213))</x:f>
        <x:v>21.867402499999997</x:v>
      </x:c>
      <x:c r="AG213" s="19" t="n">
        <x:f>IF(OR(AB213&lt;'산출기준'!$B$19,AC213&lt;'산출기준'!$B$19,AE213=0),"",AF213/AE213)</x:f>
        <x:v>2.565665028502953</x:v>
      </x:c>
      <x:c r="AH213" s="21" t="n">
        <x:f>IF(SUM(P213:AA213)=0,"",MAX(P213:AA213)/SUM(P213:AA213))</x:f>
        <x:v>0.20005054707953238</x:v>
      </x:c>
      <x:c r="AI213" s="23" t="n">
        <x:f>IF(AG213="","",AD213/'산출기준'!$B$18*'산출기준'!$B$20+MIN(1,AG213)*'산출기준'!$B$21+(1-AH213)*'산출기준'!$B$22)</x:f>
        <x:v>95.99898905840935</x:v>
      </x:c>
      <x:c r="AJ213" s="4" t="str">
        <x:v>24개월 중 양수 지수 24개월; 전반/후반 자료 12/12개월. 최근12개월/이전12개월 관측월 평균비 2.57배, 최근 최댓달 비중 20.0%. 미래 1년 지속을 보장하지 않음.</x:v>
      </x:c>
      <x:c r="AK213" s="4" t="str">
        <x:v>https://developers.naver.com/docs/serviceapi/datalab/search/search.md</x:v>
      </x:c>
    </x:row>
    <x:row r="214" ht="25" customHeight="1">
      <x:c r="A214" s="4" t="str">
        <x:v>K0210</x:v>
      </x:c>
      <x:c r="B214" s="4" t="str">
        <x:v>리빙</x:v>
      </x:c>
      <x:c r="C214" s="4" t="str">
        <x:v>에어컨냄새제거</x:v>
      </x:c>
      <x:c r="D214" s="17" t="n">
        <x:v>28.20739</x:v>
      </x:c>
      <x:c r="E214" s="17" t="n">
        <x:v>6.33747</x:v>
      </x:c>
      <x:c r="F214" s="17" t="n">
        <x:v>1.36548</x:v>
      </x:c>
      <x:c r="G214" s="17" t="n">
        <x:v>0.28916</x:v>
      </x:c>
      <x:c r="H214" s="17" t="n">
        <x:v>0.02008</x:v>
      </x:c>
      <x:c r="I214" s="17" t="n">
        <x:v>0.04216</x:v>
      </x:c>
      <x:c r="J214" s="17" t="n">
        <x:v>2.16269</x:v>
      </x:c>
      <x:c r="K214" s="17" t="n">
        <x:v>8.57446</x:v>
      </x:c>
      <x:c r="L214" s="17" t="n">
        <x:v>31.51468</x:v>
      </x:c>
      <x:c r="M214" s="17" t="n">
        <x:v>100</x:v>
      </x:c>
      <x:c r="N214" s="17" t="n">
        <x:v>83.67035</x:v>
      </x:c>
      <x:c r="O214" s="17" t="n">
        <x:v>43.7318</x:v>
      </x:c>
      <x:c r="P214" s="17" t="n">
        <x:v>24.72137</x:v>
      </x:c>
      <x:c r="Q214" s="17" t="n">
        <x:v>6.49611</x:v>
      </x:c>
      <x:c r="R214" s="17" t="n">
        <x:v>0.8474</x:v>
      </x:c>
      <x:c r="S214" s="17" t="n">
        <x:v>0.04417</x:v>
      </x:c>
      <x:c r="T214" s="17"/>
      <x:c r="U214" s="17" t="n">
        <x:v>0.09638</x:v>
      </x:c>
      <x:c r="V214" s="17" t="n">
        <x:v>0.49197</x:v>
      </x:c>
      <x:c r="W214" s="17" t="n">
        <x:v>5.58244</x:v>
      </x:c>
      <x:c r="X214" s="17" t="n">
        <x:v>46.26398</x:v>
      </x:c>
      <x:c r="Y214" s="17" t="n">
        <x:v>56.80234</x:v>
      </x:c>
      <x:c r="Z214" s="17" t="n">
        <x:v>43.73983</x:v>
      </x:c>
      <x:c r="AA214" s="17" t="n">
        <x:v>30.23153</x:v>
      </x:c>
      <x:c r="AB214" s="4" t="n">
        <x:f>COUNT(D214:O214)</x:f>
        <x:v>12</x:v>
      </x:c>
      <x:c r="AC214" s="4" t="n">
        <x:f>COUNT(P214:AA214)</x:f>
        <x:v>11</x:v>
      </x:c>
      <x:c r="AD214" s="4" t="n">
        <x:f>COUNTIF(D214:AA214,"&gt;0")</x:f>
        <x:v>23</x:v>
      </x:c>
      <x:c r="AE214" s="19" t="n">
        <x:f>IF(AB214=0,"",AVERAGE(D214:O214))</x:f>
        <x:v>25.492976666666667</x:v>
      </x:c>
      <x:c r="AF214" s="19" t="n">
        <x:f>IF(AC214=0,"",AVERAGE(P214:AA214))</x:f>
        <x:v>19.574319999999997</x:v>
      </x:c>
      <x:c r="AG214" s="19" t="n">
        <x:f>IF(OR(AB214&lt;'산출기준'!$B$19,AC214&lt;'산출기준'!$B$19,AE214=0),"",AF214/AE214)</x:f>
        <x:v>0.7678318721247799</x:v>
      </x:c>
      <x:c r="AH214" s="21" t="n">
        <x:f>IF(SUM(P214:AA214)=0,"",MAX(P214:AA214)/SUM(P214:AA214))</x:f>
        <x:v>0.2638073297518939</x:v>
      </x:c>
      <x:c r="AI214" s="23" t="n">
        <x:f>IF(AG214="","",AD214/'산출기준'!$B$18*'산출기준'!$B$20+MIN(1,AG214)*'산출기준'!$B$21+(1-AH214)*'산출기준'!$B$22)</x:f>
        <x:v>85.67547623537217</x:v>
      </x:c>
      <x:c r="AJ214" s="4" t="str">
        <x:v>24개월 중 양수 지수 23개월; 전반/후반 자료 12/11개월. 최근12개월/이전12개월 관측월 평균비 0.77배, 최근 최댓달 비중 26.4%. 미래 1년 지속을 보장하지 않음.</x:v>
      </x:c>
      <x:c r="AK214" s="4" t="str">
        <x:v>https://developers.naver.com/docs/serviceapi/datalab/search/search.md</x:v>
      </x:c>
    </x:row>
    <x:row r="215" ht="25" customHeight="1">
      <x:c r="A215" s="4" t="str">
        <x:v>K0211</x:v>
      </x:c>
      <x:c r="B215" s="4" t="str">
        <x:v>리빙</x:v>
      </x:c>
      <x:c r="C215" s="4" t="str">
        <x:v>날파리퇴치</x:v>
      </x:c>
      <x:c r="D215" s="17" t="n">
        <x:v>7.72135</x:v>
      </x:c>
      <x:c r="E215" s="17" t="n">
        <x:v>4.0382</x:v>
      </x:c>
      <x:c r="F215" s="17" t="n">
        <x:v>2.57795</x:v>
      </x:c>
      <x:c r="G215" s="17" t="n">
        <x:v>0.97517</x:v>
      </x:c>
      <x:c r="H215" s="17" t="n">
        <x:v>0.96766</x:v>
      </x:c>
      <x:c r="I215" s="17" t="n">
        <x:v>0.90015</x:v>
      </x:c>
      <x:c r="J215" s="17" t="n">
        <x:v>2.8705</x:v>
      </x:c>
      <x:c r="K215" s="17" t="n">
        <x:v>4.67581</x:v>
      </x:c>
      <x:c r="L215" s="17" t="n">
        <x:v>8.10641</x:v>
      </x:c>
      <x:c r="M215" s="17" t="n">
        <x:v>13.92243</x:v>
      </x:c>
      <x:c r="N215" s="17" t="n">
        <x:v>14.29</x:v>
      </x:c>
      <x:c r="O215" s="17" t="n">
        <x:v>8.38646</x:v>
      </x:c>
      <x:c r="P215" s="17" t="n">
        <x:v>4.42327</x:v>
      </x:c>
      <x:c r="Q215" s="17" t="n">
        <x:v>3.56812</x:v>
      </x:c>
      <x:c r="R215" s="17" t="n">
        <x:v>1.22521</x:v>
      </x:c>
      <x:c r="S215" s="17" t="n">
        <x:v>0.23754</x:v>
      </x:c>
      <x:c r="T215" s="17" t="n">
        <x:v>0.14502</x:v>
      </x:c>
      <x:c r="U215" s="17" t="n">
        <x:v>2.868</x:v>
      </x:c>
      <x:c r="V215" s="17" t="n">
        <x:v>8.94906</x:v>
      </x:c>
      <x:c r="W215" s="17" t="n">
        <x:v>19.84097</x:v>
      </x:c>
      <x:c r="X215" s="17" t="n">
        <x:v>37.88412</x:v>
      </x:c>
      <x:c r="Y215" s="17" t="n">
        <x:v>64.0162</x:v>
      </x:c>
      <x:c r="Z215" s="17" t="n">
        <x:v>77.171</x:v>
      </x:c>
      <x:c r="AA215" s="17" t="n">
        <x:v>41.61728</x:v>
      </x:c>
      <x:c r="AB215" s="4" t="n">
        <x:f>COUNT(D215:O215)</x:f>
        <x:v>12</x:v>
      </x:c>
      <x:c r="AC215" s="4" t="n">
        <x:f>COUNT(P215:AA215)</x:f>
        <x:v>12</x:v>
      </x:c>
      <x:c r="AD215" s="4" t="n">
        <x:f>COUNTIF(D215:AA215,"&gt;0")</x:f>
        <x:v>24</x:v>
      </x:c>
      <x:c r="AE215" s="19" t="n">
        <x:f>IF(AB215=0,"",AVERAGE(D215:O215))</x:f>
        <x:v>5.7860075</x:v>
      </x:c>
      <x:c r="AF215" s="19" t="n">
        <x:f>IF(AC215=0,"",AVERAGE(P215:AA215))</x:f>
        <x:v>21.828815833333334</x:v>
      </x:c>
      <x:c r="AG215" s="19" t="n">
        <x:f>IF(OR(AB215&lt;'산출기준'!$B$19,AC215&lt;'산출기준'!$B$19,AE215=0),"",AF215/AE215)</x:f>
        <x:v>3.7726905527400945</x:v>
      </x:c>
      <x:c r="AH215" s="21" t="n">
        <x:f>IF(SUM(P215:AA215)=0,"",MAX(P215:AA215)/SUM(P215:AA215))</x:f>
        <x:v>0.29460675813877374</x:v>
      </x:c>
      <x:c r="AI215" s="23" t="n">
        <x:f>IF(AG215="","",AD215/'산출기준'!$B$18*'산출기준'!$B$20+MIN(1,AG215)*'산출기준'!$B$21+(1-AH215)*'산출기준'!$B$22)</x:f>
        <x:v>94.10786483722453</x:v>
      </x:c>
      <x:c r="AJ215" s="4" t="str">
        <x:v>24개월 중 양수 지수 24개월; 전반/후반 자료 12/12개월. 최근12개월/이전12개월 관측월 평균비 3.77배, 최근 최댓달 비중 29.5%. 미래 1년 지속을 보장하지 않음.</x:v>
      </x:c>
      <x:c r="AK215" s="4" t="str">
        <x:v>https://developers.naver.com/docs/serviceapi/datalab/search/search.md</x:v>
      </x:c>
    </x:row>
    <x:row r="216" ht="25" customHeight="1">
      <x:c r="A216" s="4" t="str">
        <x:v>K0212</x:v>
      </x:c>
      <x:c r="B216" s="4" t="str">
        <x:v>리빙</x:v>
      </x:c>
      <x:c r="C216" s="4" t="str">
        <x:v>주방후드교체</x:v>
      </x:c>
      <x:c r="D216" s="17" t="n">
        <x:v>24.64181</x:v>
      </x:c>
      <x:c r="E216" s="17" t="n">
        <x:v>20.51609</x:v>
      </x:c>
      <x:c r="F216" s="17" t="n">
        <x:v>19.75845</x:v>
      </x:c>
      <x:c r="G216" s="17" t="n">
        <x:v>19.32088</x:v>
      </x:c>
      <x:c r="H216" s="17" t="n">
        <x:v>24.08671</x:v>
      </x:c>
      <x:c r="I216" s="17" t="n">
        <x:v>24.5893</x:v>
      </x:c>
      <x:c r="J216" s="17" t="n">
        <x:v>23.4591</x:v>
      </x:c>
      <x:c r="K216" s="17" t="n">
        <x:v>20.22603</x:v>
      </x:c>
      <x:c r="L216" s="17" t="n">
        <x:v>20.13852</x:v>
      </x:c>
      <x:c r="M216" s="17" t="n">
        <x:v>21.07618</x:v>
      </x:c>
      <x:c r="N216" s="17" t="n">
        <x:v>24.68431</x:v>
      </x:c>
      <x:c r="O216" s="17" t="n">
        <x:v>26.06706</x:v>
      </x:c>
      <x:c r="P216" s="17" t="n">
        <x:v>24.81684</x:v>
      </x:c>
      <x:c r="Q216" s="17" t="n">
        <x:v>23.4491</x:v>
      </x:c>
      <x:c r="R216" s="17" t="n">
        <x:v>21.27372</x:v>
      </x:c>
      <x:c r="S216" s="17" t="n">
        <x:v>20.28354</x:v>
      </x:c>
      <x:c r="T216" s="17" t="n">
        <x:v>25.08438</x:v>
      </x:c>
      <x:c r="U216" s="17" t="n">
        <x:v>31.62803</x:v>
      </x:c>
      <x:c r="V216" s="17" t="n">
        <x:v>34.40852</x:v>
      </x:c>
      <x:c r="W216" s="17" t="n">
        <x:v>27.97989</x:v>
      </x:c>
      <x:c r="X216" s="17" t="n">
        <x:v>25.48946</x:v>
      </x:c>
      <x:c r="Y216" s="17" t="n">
        <x:v>26.36961</x:v>
      </x:c>
      <x:c r="Z216" s="17" t="n">
        <x:v>34.2985</x:v>
      </x:c>
      <x:c r="AA216" s="17" t="n">
        <x:v>34.44852</x:v>
      </x:c>
      <x:c r="AB216" s="4" t="n">
        <x:f>COUNT(D216:O216)</x:f>
        <x:v>12</x:v>
      </x:c>
      <x:c r="AC216" s="4" t="n">
        <x:f>COUNT(P216:AA216)</x:f>
        <x:v>12</x:v>
      </x:c>
      <x:c r="AD216" s="4" t="n">
        <x:f>COUNTIF(D216:AA216,"&gt;0")</x:f>
        <x:v>24</x:v>
      </x:c>
      <x:c r="AE216" s="19" t="n">
        <x:f>IF(AB216=0,"",AVERAGE(D216:O216))</x:f>
        <x:v>22.380370000000003</x:v>
      </x:c>
      <x:c r="AF216" s="19" t="n">
        <x:f>IF(AC216=0,"",AVERAGE(P216:AA216))</x:f>
        <x:v>27.460842500000002</x:v>
      </x:c>
      <x:c r="AG216" s="19" t="n">
        <x:f>IF(OR(AB216&lt;'산출기준'!$B$19,AC216&lt;'산출기준'!$B$19,AE216=0),"",AF216/AE216)</x:f>
        <x:v>1.2270057420855864</x:v>
      </x:c>
      <x:c r="AH216" s="21" t="n">
        <x:f>IF(SUM(P216:AA216)=0,"",MAX(P216:AA216)/SUM(P216:AA216))</x:f>
        <x:v>0.10453830759198302</x:v>
      </x:c>
      <x:c r="AI216" s="23" t="n">
        <x:f>IF(AG216="","",AD216/'산출기준'!$B$18*'산출기준'!$B$20+MIN(1,AG216)*'산출기준'!$B$21+(1-AH216)*'산출기준'!$B$22)</x:f>
        <x:v>97.90923384816034</x:v>
      </x:c>
      <x:c r="AJ216" s="4" t="str">
        <x:v>24개월 중 양수 지수 24개월; 전반/후반 자료 12/12개월. 최근12개월/이전12개월 관측월 평균비 1.23배, 최근 최댓달 비중 10.5%. 미래 1년 지속을 보장하지 않음.</x:v>
      </x:c>
      <x:c r="AK216" s="4" t="str">
        <x:v>https://developers.naver.com/docs/serviceapi/datalab/search/search.md</x:v>
      </x:c>
    </x:row>
    <x:row r="217" ht="25" customHeight="1">
      <x:c r="A217" s="4" t="str">
        <x:v>K0213</x:v>
      </x:c>
      <x:c r="B217" s="4" t="str">
        <x:v>리빙</x:v>
      </x:c>
      <x:c r="C217" s="4" t="str">
        <x:v>통돌이세탁기청소</x:v>
      </x:c>
      <x:c r="D217" s="17" t="n">
        <x:v>32.38066</x:v>
      </x:c>
      <x:c r="E217" s="17" t="n">
        <x:v>29.39014</x:v>
      </x:c>
      <x:c r="F217" s="17" t="n">
        <x:v>22.16137</x:v>
      </x:c>
      <x:c r="G217" s="17" t="n">
        <x:v>16.46038</x:v>
      </x:c>
      <x:c r="H217" s="17" t="n">
        <x:v>17.198</x:v>
      </x:c>
      <x:c r="I217" s="17" t="n">
        <x:v>17.89063</x:v>
      </x:c>
      <x:c r="J217" s="17" t="n">
        <x:v>21.20371</x:v>
      </x:c>
      <x:c r="K217" s="17" t="n">
        <x:v>21.28122</x:v>
      </x:c>
      <x:c r="L217" s="17" t="n">
        <x:v>26.35461</x:v>
      </x:c>
      <x:c r="M217" s="17" t="n">
        <x:v>31.80556</x:v>
      </x:c>
      <x:c r="N217" s="17" t="n">
        <x:v>38.47173</x:v>
      </x:c>
      <x:c r="O217" s="17" t="n">
        <x:v>36.50138</x:v>
      </x:c>
      <x:c r="P217" s="17" t="n">
        <x:v>25.33943</x:v>
      </x:c>
      <x:c r="Q217" s="17" t="n">
        <x:v>21.84132</x:v>
      </x:c>
      <x:c r="R217" s="17" t="n">
        <x:v>18.01315</x:v>
      </x:c>
      <x:c r="S217" s="17" t="n">
        <x:v>15.93528</x:v>
      </x:c>
      <x:c r="T217" s="17" t="n">
        <x:v>16.56789</x:v>
      </x:c>
      <x:c r="U217" s="17" t="n">
        <x:v>19.58092</x:v>
      </x:c>
      <x:c r="V217" s="17" t="n">
        <x:v>23.64913</x:v>
      </x:c>
      <x:c r="W217" s="17" t="n">
        <x:v>29.61768</x:v>
      </x:c>
      <x:c r="X217" s="17" t="n">
        <x:v>30.48783</x:v>
      </x:c>
      <x:c r="Y217" s="17" t="n">
        <x:v>32.51318</x:v>
      </x:c>
      <x:c r="Z217" s="17" t="n">
        <x:v>32.89325</x:v>
      </x:c>
      <x:c r="AA217" s="17" t="n">
        <x:v>33.55337</x:v>
      </x:c>
      <x:c r="AB217" s="4" t="n">
        <x:f>COUNT(D217:O217)</x:f>
        <x:v>12</x:v>
      </x:c>
      <x:c r="AC217" s="4" t="n">
        <x:f>COUNT(P217:AA217)</x:f>
        <x:v>12</x:v>
      </x:c>
      <x:c r="AD217" s="4" t="n">
        <x:f>COUNTIF(D217:AA217,"&gt;0")</x:f>
        <x:v>24</x:v>
      </x:c>
      <x:c r="AE217" s="19" t="n">
        <x:f>IF(AB217=0,"",AVERAGE(D217:O217))</x:f>
        <x:v>25.924949166666664</x:v>
      </x:c>
      <x:c r="AF217" s="19" t="n">
        <x:f>IF(AC217=0,"",AVERAGE(P217:AA217))</x:f>
        <x:v>24.999369166666668</x:v>
      </x:c>
      <x:c r="AG217" s="19" t="n">
        <x:f>IF(OR(AB217&lt;'산출기준'!$B$19,AC217&lt;'산출기준'!$B$19,AE217=0),"",AF217/AE217)</x:f>
        <x:v>0.9642977120591592</x:v>
      </x:c>
      <x:c r="AH217" s="21" t="n">
        <x:f>IF(SUM(P217:AA217)=0,"",MAX(P217:AA217)/SUM(P217:AA217))</x:f>
        <x:v>0.11184738894911449</x:v>
      </x:c>
      <x:c r="AI217" s="23" t="n">
        <x:f>IF(AG217="","",AD217/'산출기준'!$B$18*'산출기준'!$B$20+MIN(1,AG217)*'산출기준'!$B$21+(1-AH217)*'산출기준'!$B$22)</x:f>
        <x:v>96.69198358279249</x:v>
      </x:c>
      <x:c r="AJ217" s="4" t="str">
        <x:v>24개월 중 양수 지수 24개월; 전반/후반 자료 12/12개월. 최근12개월/이전12개월 관측월 평균비 0.96배, 최근 최댓달 비중 11.2%. 미래 1년 지속을 보장하지 않음.</x:v>
      </x:c>
      <x:c r="AK217" s="4" t="str">
        <x:v>https://developers.naver.com/docs/serviceapi/datalab/search/search.md</x:v>
      </x:c>
    </x:row>
    <x:row r="218" ht="25" customHeight="1">
      <x:c r="A218" s="4" t="str">
        <x:v>K0214</x:v>
      </x:c>
      <x:c r="B218" s="4" t="str">
        <x:v>리빙</x:v>
      </x:c>
      <x:c r="C218" s="4" t="str">
        <x:v>에어컨필터청소</x:v>
      </x:c>
      <x:c r="D218" s="17" t="n">
        <x:v>30.96791</x:v>
      </x:c>
      <x:c r="E218" s="17" t="n">
        <x:v>19.33588</x:v>
      </x:c>
      <x:c r="F218" s="17" t="n">
        <x:v>8.0239</x:v>
      </x:c>
      <x:c r="G218" s="17" t="n">
        <x:v>4.63831</x:v>
      </x:c>
      <x:c r="H218" s="17" t="n">
        <x:v>4.36076</x:v>
      </x:c>
      <x:c r="I218" s="17" t="n">
        <x:v>4.52329</x:v>
      </x:c>
      <x:c r="J218" s="17" t="n">
        <x:v>13.83992</x:v>
      </x:c>
      <x:c r="K218" s="17" t="n">
        <x:v>30.11777</x:v>
      </x:c>
      <x:c r="L218" s="17" t="n">
        <x:v>65.07138</x:v>
      </x:c>
      <x:c r="M218" s="17" t="n">
        <x:v>100</x:v>
      </x:c>
      <x:c r="N218" s="17" t="n">
        <x:v>92.89375</x:v>
      </x:c>
      <x:c r="O218" s="17" t="n">
        <x:v>52.84424</x:v>
      </x:c>
      <x:c r="P218" s="17" t="n">
        <x:v>22.22388</x:v>
      </x:c>
      <x:c r="Q218" s="17" t="n">
        <x:v>13.95244</x:v>
      </x:c>
      <x:c r="R218" s="17" t="n">
        <x:v>6.60615</x:v>
      </x:c>
      <x:c r="S218" s="17" t="n">
        <x:v>4.33575</x:v>
      </x:c>
      <x:c r="T218" s="17" t="n">
        <x:v>3.51811</x:v>
      </x:c>
      <x:c r="U218" s="17" t="n">
        <x:v>2.58545</x:v>
      </x:c>
      <x:c r="V218" s="17" t="n">
        <x:v>7.09124</x:v>
      </x:c>
      <x:c r="W218" s="17" t="n">
        <x:v>24.77933</x:v>
      </x:c>
      <x:c r="X218" s="17" t="n">
        <x:v>66.2866</x:v>
      </x:c>
      <x:c r="Y218" s="17" t="n">
        <x:v>45.7705</x:v>
      </x:c>
      <x:c r="Z218" s="17" t="n">
        <x:v>55.13714</x:v>
      </x:c>
      <x:c r="AA218" s="17" t="n">
        <x:v>36.42387</x:v>
      </x:c>
      <x:c r="AB218" s="4" t="n">
        <x:f>COUNT(D218:O218)</x:f>
        <x:v>12</x:v>
      </x:c>
      <x:c r="AC218" s="4" t="n">
        <x:f>COUNT(P218:AA218)</x:f>
        <x:v>12</x:v>
      </x:c>
      <x:c r="AD218" s="4" t="n">
        <x:f>COUNTIF(D218:AA218,"&gt;0")</x:f>
        <x:v>24</x:v>
      </x:c>
      <x:c r="AE218" s="19" t="n">
        <x:f>IF(AB218=0,"",AVERAGE(D218:O218))</x:f>
        <x:v>35.55142583333333</x:v>
      </x:c>
      <x:c r="AF218" s="19" t="n">
        <x:f>IF(AC218=0,"",AVERAGE(P218:AA218))</x:f>
        <x:v>24.059205000000006</x:v>
      </x:c>
      <x:c r="AG218" s="19" t="n">
        <x:f>IF(OR(AB218&lt;'산출기준'!$B$19,AC218&lt;'산출기준'!$B$19,AE218=0),"",AF218/AE218)</x:f>
        <x:v>0.6767437433533786</x:v>
      </x:c>
      <x:c r="AH218" s="21" t="n">
        <x:f>IF(SUM(P218:AA218)=0,"",MAX(P218:AA218)/SUM(P218:AA218))</x:f>
        <x:v>0.22959542234805067</x:v>
      </x:c>
      <x:c r="AI218" s="23" t="n">
        <x:f>IF(AG218="","",AD218/'산출기준'!$B$18*'산출기준'!$B$20+MIN(1,AG218)*'산출기준'!$B$21+(1-AH218)*'산출기준'!$B$22)</x:f>
        <x:v>85.71040385364034</x:v>
      </x:c>
      <x:c r="AJ218" s="4" t="str">
        <x:v>24개월 중 양수 지수 24개월; 전반/후반 자료 12/12개월. 최근12개월/이전12개월 관측월 평균비 0.68배, 최근 최댓달 비중 23.0%. 미래 1년 지속을 보장하지 않음.</x:v>
      </x:c>
      <x:c r="AK218" s="4" t="str">
        <x:v>https://developers.naver.com/docs/serviceapi/datalab/search/search.md</x:v>
      </x:c>
    </x:row>
    <x:row r="219" ht="25" customHeight="1">
      <x:c r="A219" s="4" t="str">
        <x:v>K0215</x:v>
      </x:c>
      <x:c r="B219" s="4" t="str">
        <x:v>리빙</x:v>
      </x:c>
      <x:c r="C219" s="4" t="str">
        <x:v>화장실청소</x:v>
      </x:c>
      <x:c r="D219" s="17" t="n">
        <x:v>52.25414</x:v>
      </x:c>
      <x:c r="E219" s="17" t="n">
        <x:v>43.22256</x:v>
      </x:c>
      <x:c r="F219" s="17" t="n">
        <x:v>37.159</x:v>
      </x:c>
      <x:c r="G219" s="17" t="n">
        <x:v>34.17348</x:v>
      </x:c>
      <x:c r="H219" s="17" t="n">
        <x:v>34.77358</x:v>
      </x:c>
      <x:c r="I219" s="17" t="n">
        <x:v>33.97094</x:v>
      </x:c>
      <x:c r="J219" s="17" t="n">
        <x:v>41.1922</x:v>
      </x:c>
      <x:c r="K219" s="17" t="n">
        <x:v>36.54139</x:v>
      </x:c>
      <x:c r="L219" s="17" t="n">
        <x:v>37.30152</x:v>
      </x:c>
      <x:c r="M219" s="17" t="n">
        <x:v>37.88663</x:v>
      </x:c>
      <x:c r="N219" s="17" t="n">
        <x:v>40.38206</x:v>
      </x:c>
      <x:c r="O219" s="17" t="n">
        <x:v>41.27222</x:v>
      </x:c>
      <x:c r="P219" s="17" t="n">
        <x:v>35.70374</x:v>
      </x:c>
      <x:c r="Q219" s="17" t="n">
        <x:v>29.48515</x:v>
      </x:c>
      <x:c r="R219" s="17" t="n">
        <x:v>22.8965</x:v>
      </x:c>
      <x:c r="S219" s="17" t="n">
        <x:v>22.53144</x:v>
      </x:c>
      <x:c r="T219" s="17" t="n">
        <x:v>21.84882</x:v>
      </x:c>
      <x:c r="U219" s="17" t="n">
        <x:v>20.55109</x:v>
      </x:c>
      <x:c r="V219" s="17" t="n">
        <x:v>20.5986</x:v>
      </x:c>
      <x:c r="W219" s="17" t="n">
        <x:v>19.42839</x:v>
      </x:c>
      <x:c r="X219" s="17" t="n">
        <x:v>22.3139</x:v>
      </x:c>
      <x:c r="Y219" s="17" t="n">
        <x:v>30.26779</x:v>
      </x:c>
      <x:c r="Z219" s="17" t="n">
        <x:v>33.83092</x:v>
      </x:c>
      <x:c r="AA219" s="17" t="n">
        <x:v>29.56517</x:v>
      </x:c>
      <x:c r="AB219" s="4" t="n">
        <x:f>COUNT(D219:O219)</x:f>
        <x:v>12</x:v>
      </x:c>
      <x:c r="AC219" s="4" t="n">
        <x:f>COUNT(P219:AA219)</x:f>
        <x:v>12</x:v>
      </x:c>
      <x:c r="AD219" s="4" t="n">
        <x:f>COUNTIF(D219:AA219,"&gt;0")</x:f>
        <x:v>24</x:v>
      </x:c>
      <x:c r="AE219" s="19" t="n">
        <x:f>IF(AB219=0,"",AVERAGE(D219:O219))</x:f>
        <x:v>39.177476666666664</x:v>
      </x:c>
      <x:c r="AF219" s="19" t="n">
        <x:f>IF(AC219=0,"",AVERAGE(P219:AA219))</x:f>
        <x:v>25.751792500000004</x:v>
      </x:c>
      <x:c r="AG219" s="19" t="n">
        <x:f>IF(OR(AB219&lt;'산출기준'!$B$19,AC219&lt;'산출기준'!$B$19,AE219=0),"",AF219/AE219)</x:f>
        <x:v>0.6573111565888667</x:v>
      </x:c>
      <x:c r="AH219" s="21" t="n">
        <x:f>IF(SUM(P219:AA219)=0,"",MAX(P219:AA219)/SUM(P219:AA219))</x:f>
        <x:v>0.11553804134864269</x:v>
      </x:c>
      <x:c r="AI219" s="23" t="n">
        <x:f>IF(AG219="","",AD219/'산출기준'!$B$18*'산출기준'!$B$20+MIN(1,AG219)*'산출기준'!$B$21+(1-AH219)*'산출기준'!$B$22)</x:f>
        <x:v>87.40857387069315</x:v>
      </x:c>
      <x:c r="AJ219" s="4" t="str">
        <x:v>24개월 중 양수 지수 24개월; 전반/후반 자료 12/12개월. 최근12개월/이전12개월 관측월 평균비 0.66배, 최근 최댓달 비중 11.6%. 미래 1년 지속을 보장하지 않음.</x:v>
      </x:c>
      <x:c r="AK219" s="4" t="str">
        <x:v>https://developers.naver.com/docs/serviceapi/datalab/search/search.md</x:v>
      </x:c>
    </x:row>
    <x:row r="220" ht="25" customHeight="1">
      <x:c r="A220" s="4" t="str">
        <x:v>K0216</x:v>
      </x:c>
      <x:c r="B220" s="4" t="str">
        <x:v>리빙</x:v>
      </x:c>
      <x:c r="C220" s="4" t="str">
        <x:v>돈벌레나오는이유</x:v>
      </x:c>
      <x:c r="D220" s="17" t="n">
        <x:v>25.67742</x:v>
      </x:c>
      <x:c r="E220" s="17" t="n">
        <x:v>19.15155</x:v>
      </x:c>
      <x:c r="F220" s="17" t="n">
        <x:v>8.85666</x:v>
      </x:c>
      <x:c r="G220" s="17" t="n">
        <x:v>2.44699</x:v>
      </x:c>
      <x:c r="H220" s="17" t="n">
        <x:v>0.677</x:v>
      </x:c>
      <x:c r="I220" s="17" t="n">
        <x:v>0.42944</x:v>
      </x:c>
      <x:c r="J220" s="17" t="n">
        <x:v>2.97579</x:v>
      </x:c>
      <x:c r="K220" s="17" t="n">
        <x:v>10.82874</x:v>
      </x:c>
      <x:c r="L220" s="17" t="n">
        <x:v>12.49936</x:v>
      </x:c>
      <x:c r="M220" s="17" t="n">
        <x:v>16.90496</x:v>
      </x:c>
      <x:c r="N220" s="17" t="n">
        <x:v>21.65412</x:v>
      </x:c>
      <x:c r="O220" s="17" t="n">
        <x:v>20.41462</x:v>
      </x:c>
      <x:c r="P220" s="17" t="n">
        <x:v>17.39167</x:v>
      </x:c>
      <x:c r="Q220" s="17" t="n">
        <x:v>13.69002</x:v>
      </x:c>
      <x:c r="R220" s="17" t="n">
        <x:v>7.60201</x:v>
      </x:c>
      <x:c r="S220" s="17" t="n">
        <x:v>2.61203</x:v>
      </x:c>
      <x:c r="T220" s="17" t="n">
        <x:v>0.60627</x:v>
      </x:c>
      <x:c r="U220" s="17" t="n">
        <x:v>0.77973</x:v>
      </x:c>
      <x:c r="V220" s="17" t="n">
        <x:v>2.255</x:v>
      </x:c>
      <x:c r="W220" s="17" t="n">
        <x:v>10.20394</x:v>
      </x:c>
      <x:c r="X220" s="17" t="n">
        <x:v>11.34407</x:v>
      </x:c>
      <x:c r="Y220" s="17" t="n">
        <x:v>13.37004</x:v>
      </x:c>
      <x:c r="Z220" s="17" t="n">
        <x:v>18.1293</x:v>
      </x:c>
      <x:c r="AA220" s="17" t="n">
        <x:v>20.35231</x:v>
      </x:c>
      <x:c r="AB220" s="4" t="n">
        <x:f>COUNT(D220:O220)</x:f>
        <x:v>12</x:v>
      </x:c>
      <x:c r="AC220" s="4" t="n">
        <x:f>COUNT(P220:AA220)</x:f>
        <x:v>12</x:v>
      </x:c>
      <x:c r="AD220" s="4" t="n">
        <x:f>COUNTIF(D220:AA220,"&gt;0")</x:f>
        <x:v>24</x:v>
      </x:c>
      <x:c r="AE220" s="19" t="n">
        <x:f>IF(AB220=0,"",AVERAGE(D220:O220))</x:f>
        <x:v>11.876387499999998</x:v>
      </x:c>
      <x:c r="AF220" s="19" t="n">
        <x:f>IF(AC220=0,"",AVERAGE(P220:AA220))</x:f>
        <x:v>9.861365833333334</x:v>
      </x:c>
      <x:c r="AG220" s="19" t="n">
        <x:f>IF(OR(AB220&lt;'산출기준'!$B$19,AC220&lt;'산출기준'!$B$19,AE220=0),"",AF220/AE220)</x:f>
        <x:v>0.830333789069558</x:v>
      </x:c>
      <x:c r="AH220" s="21" t="n">
        <x:f>IF(SUM(P220:AA220)=0,"",MAX(P220:AA220)/SUM(P220:AA220))</x:f>
        <x:v>0.17198690952123855</x:v>
      </x:c>
      <x:c r="AI220" s="23" t="n">
        <x:f>IF(AG220="","",AD220/'산출기준'!$B$18*'산출기준'!$B$20+MIN(1,AG220)*'산출기준'!$B$21+(1-AH220)*'산출기준'!$B$22)</x:f>
        <x:v>91.47027548166196</x:v>
      </x:c>
      <x:c r="AJ220" s="4" t="str">
        <x:v>24개월 중 양수 지수 24개월; 전반/후반 자료 12/12개월. 최근12개월/이전12개월 관측월 평균비 0.83배, 최근 최댓달 비중 17.2%. 미래 1년 지속을 보장하지 않음.</x:v>
      </x:c>
      <x:c r="AK220" s="4" t="str">
        <x:v>https://developers.naver.com/docs/serviceapi/datalab/search/search.md</x:v>
      </x:c>
    </x:row>
    <x:row r="221" ht="25" customHeight="1">
      <x:c r="A221" s="4" t="str">
        <x:v>K0217</x:v>
      </x:c>
      <x:c r="B221" s="4" t="str">
        <x:v>리빙</x:v>
      </x:c>
      <x:c r="C221" s="4" t="str">
        <x:v>세면대수전교체</x:v>
      </x:c>
      <x:c r="D221" s="17" t="n">
        <x:v>11.29018</x:v>
      </x:c>
      <x:c r="E221" s="17" t="n">
        <x:v>11.54111</x:v>
      </x:c>
      <x:c r="F221" s="17" t="n">
        <x:v>10.62328</x:v>
      </x:c>
      <x:c r="G221" s="17" t="n">
        <x:v>11.45859</x:v>
      </x:c>
      <x:c r="H221" s="17" t="n">
        <x:v>11.63205</x:v>
      </x:c>
      <x:c r="I221" s="17" t="n">
        <x:v>10.56434</x:v>
      </x:c>
      <x:c r="J221" s="17" t="n">
        <x:v>10.16857</x:v>
      </x:c>
      <x:c r="K221" s="17" t="n">
        <x:v>8.00114</x:v>
      </x:c>
      <x:c r="L221" s="17" t="n">
        <x:v>8.24197</x:v>
      </x:c>
      <x:c r="M221" s="17" t="n">
        <x:v>7.74011</x:v>
      </x:c>
      <x:c r="N221" s="17" t="n">
        <x:v>9.02002</x:v>
      </x:c>
      <x:c r="O221" s="17" t="n">
        <x:v>9.6785</x:v>
      </x:c>
      <x:c r="P221" s="17" t="n">
        <x:v>9.6684</x:v>
      </x:c>
      <x:c r="Q221" s="17" t="n">
        <x:v>10.60981</x:v>
      </x:c>
      <x:c r="R221" s="17" t="n">
        <x:v>10.84895</x:v>
      </x:c>
      <x:c r="S221" s="17" t="n">
        <x:v>12.32927</x:v>
      </x:c>
      <x:c r="T221" s="17" t="n">
        <x:v>14.54723</x:v>
      </x:c>
      <x:c r="U221" s="17" t="n">
        <x:v>13.63276</x:v>
      </x:c>
      <x:c r="V221" s="17" t="n">
        <x:v>23.70366</x:v>
      </x:c>
      <x:c r="W221" s="17" t="n">
        <x:v>24.65012</x:v>
      </x:c>
      <x:c r="X221" s="17" t="n">
        <x:v>22.16271</x:v>
      </x:c>
      <x:c r="Y221" s="17" t="n">
        <x:v>18.86862</x:v>
      </x:c>
      <x:c r="Z221" s="17" t="n">
        <x:v>18.15625</x:v>
      </x:c>
      <x:c r="AA221" s="17" t="n">
        <x:v>18.77263</x:v>
      </x:c>
      <x:c r="AB221" s="4" t="n">
        <x:f>COUNT(D221:O221)</x:f>
        <x:v>12</x:v>
      </x:c>
      <x:c r="AC221" s="4" t="n">
        <x:f>COUNT(P221:AA221)</x:f>
        <x:v>12</x:v>
      </x:c>
      <x:c r="AD221" s="4" t="n">
        <x:f>COUNTIF(D221:AA221,"&gt;0")</x:f>
        <x:v>24</x:v>
      </x:c>
      <x:c r="AE221" s="19" t="n">
        <x:f>IF(AB221=0,"",AVERAGE(D221:O221))</x:f>
        <x:v>9.996654999999999</x:v>
      </x:c>
      <x:c r="AF221" s="19" t="n">
        <x:f>IF(AC221=0,"",AVERAGE(P221:AA221))</x:f>
        <x:v>16.4958675</x:v>
      </x:c>
      <x:c r="AG221" s="19" t="n">
        <x:f>IF(OR(AB221&lt;'산출기준'!$B$19,AC221&lt;'산출기준'!$B$19,AE221=0),"",AF221/AE221)</x:f>
        <x:v>1.650138721402309</x:v>
      </x:c>
      <x:c r="AH221" s="21" t="n">
        <x:f>IF(SUM(P221:AA221)=0,"",MAX(P221:AA221)/SUM(P221:AA221))</x:f>
        <x:v>0.12452674384458211</x:v>
      </x:c>
      <x:c r="AI221" s="23" t="n">
        <x:f>IF(AG221="","",AD221/'산출기준'!$B$18*'산출기준'!$B$20+MIN(1,AG221)*'산출기준'!$B$21+(1-AH221)*'산출기준'!$B$22)</x:f>
        <x:v>97.50946512310836</x:v>
      </x:c>
      <x:c r="AJ221" s="4" t="str">
        <x:v>24개월 중 양수 지수 24개월; 전반/후반 자료 12/12개월. 최근12개월/이전12개월 관측월 평균비 1.65배, 최근 최댓달 비중 12.5%. 미래 1년 지속을 보장하지 않음.</x:v>
      </x:c>
      <x:c r="AK221" s="4" t="str">
        <x:v>https://developers.naver.com/docs/serviceapi/datalab/search/search.md</x:v>
      </x:c>
    </x:row>
    <x:row r="222" ht="25" customHeight="1">
      <x:c r="A222" s="4" t="str">
        <x:v>K0218</x:v>
      </x:c>
      <x:c r="B222" s="4" t="str">
        <x:v>리빙</x:v>
      </x:c>
      <x:c r="C222" s="4" t="str">
        <x:v>벽걸이에어컨청소</x:v>
      </x:c>
      <x:c r="D222" s="17" t="n">
        <x:v>22.15598</x:v>
      </x:c>
      <x:c r="E222" s="17" t="n">
        <x:v>9.5724</x:v>
      </x:c>
      <x:c r="F222" s="17" t="n">
        <x:v>2.74339</x:v>
      </x:c>
      <x:c r="G222" s="17" t="n">
        <x:v>2.13038</x:v>
      </x:c>
      <x:c r="H222" s="17" t="n">
        <x:v>2.53625</x:v>
      </x:c>
      <x:c r="I222" s="17" t="n">
        <x:v>4.13614</x:v>
      </x:c>
      <x:c r="J222" s="17" t="n">
        <x:v>19.31827</x:v>
      </x:c>
      <x:c r="K222" s="17" t="n">
        <x:v>33.83351</x:v>
      </x:c>
      <x:c r="L222" s="17" t="n">
        <x:v>70.07527</x:v>
      </x:c>
      <x:c r="M222" s="17" t="n">
        <x:v>100</x:v>
      </x:c>
      <x:c r="N222" s="17" t="n">
        <x:v>66.94117</x:v>
      </x:c>
      <x:c r="O222" s="17" t="n">
        <x:v>34.70587</x:v>
      </x:c>
      <x:c r="P222" s="17" t="n">
        <x:v>16.2549</x:v>
      </x:c>
      <x:c r="Q222" s="17" t="n">
        <x:v>7.69969</x:v>
      </x:c>
      <x:c r="R222" s="17" t="n">
        <x:v>3.53828</x:v>
      </x:c>
      <x:c r="S222" s="17" t="n">
        <x:v>2.44194</x:v>
      </x:c>
      <x:c r="T222" s="17" t="n">
        <x:v>2.5413</x:v>
      </x:c>
      <x:c r="U222" s="17" t="n">
        <x:v>4.1614</x:v>
      </x:c>
      <x:c r="V222" s="17" t="n">
        <x:v>11.79541</x:v>
      </x:c>
      <x:c r="W222" s="17" t="n">
        <x:v>33.71562</x:v>
      </x:c>
      <x:c r="X222" s="17" t="n">
        <x:v>76.43948</x:v>
      </x:c>
      <x:c r="Y222" s="17" t="n">
        <x:v>50.9473</x:v>
      </x:c>
      <x:c r="Z222" s="17" t="n">
        <x:v>39.24619</x:v>
      </x:c>
      <x:c r="AA222" s="17" t="n">
        <x:v>21.03437</x:v>
      </x:c>
      <x:c r="AB222" s="4" t="n">
        <x:f>COUNT(D222:O222)</x:f>
        <x:v>12</x:v>
      </x:c>
      <x:c r="AC222" s="4" t="n">
        <x:f>COUNT(P222:AA222)</x:f>
        <x:v>12</x:v>
      </x:c>
      <x:c r="AD222" s="4" t="n">
        <x:f>COUNTIF(D222:AA222,"&gt;0")</x:f>
        <x:v>24</x:v>
      </x:c>
      <x:c r="AE222" s="19" t="n">
        <x:f>IF(AB222=0,"",AVERAGE(D222:O222))</x:f>
        <x:v>30.6790525</x:v>
      </x:c>
      <x:c r="AF222" s="19" t="n">
        <x:f>IF(AC222=0,"",AVERAGE(P222:AA222))</x:f>
        <x:v>22.48465666666667</x:v>
      </x:c>
      <x:c r="AG222" s="19" t="n">
        <x:f>IF(OR(AB222&lt;'산출기준'!$B$19,AC222&lt;'산출기준'!$B$19,AE222=0),"",AF222/AE222)</x:f>
        <x:v>0.7328993184084375</x:v>
      </x:c>
      <x:c r="AH222" s="21" t="n">
        <x:f>IF(SUM(P222:AA222)=0,"",MAX(P222:AA222)/SUM(P222:AA222))</x:f>
        <x:v>0.28330237642054273</x:v>
      </x:c>
      <x:c r="AI222" s="23" t="n">
        <x:f>IF(AG222="","",AD222/'산출기준'!$B$18*'산출기준'!$B$20+MIN(1,AG222)*'산출기준'!$B$21+(1-AH222)*'산출기준'!$B$22)</x:f>
        <x:v>86.32093202384227</x:v>
      </x:c>
      <x:c r="AJ222" s="4" t="str">
        <x:v>24개월 중 양수 지수 24개월; 전반/후반 자료 12/12개월. 최근12개월/이전12개월 관측월 평균비 0.73배, 최근 최댓달 비중 28.3%. 미래 1년 지속을 보장하지 않음.</x:v>
      </x:c>
      <x:c r="AK222" s="4" t="str">
        <x:v>https://developers.naver.com/docs/serviceapi/datalab/search/search.md</x:v>
      </x:c>
    </x:row>
    <x:row r="223" ht="25" customHeight="1">
      <x:c r="A223" s="4" t="str">
        <x:v>K0219</x:v>
      </x:c>
      <x:c r="B223" s="4" t="str">
        <x:v>리빙</x:v>
      </x:c>
      <x:c r="C223" s="4" t="str">
        <x:v>바퀴벌레퇴치법</x:v>
      </x:c>
      <x:c r="D223" s="17" t="n">
        <x:v>23.9327</x:v>
      </x:c>
      <x:c r="E223" s="17" t="n">
        <x:v>14.83689</x:v>
      </x:c>
      <x:c r="F223" s="17" t="n">
        <x:v>10.17531</x:v>
      </x:c>
      <x:c r="G223" s="17" t="n">
        <x:v>6.52419</x:v>
      </x:c>
      <x:c r="H223" s="17" t="n">
        <x:v>4.7862</x:v>
      </x:c>
      <x:c r="I223" s="17" t="n">
        <x:v>3.86331</x:v>
      </x:c>
      <x:c r="J223" s="17" t="n">
        <x:v>5.1247</x:v>
      </x:c>
      <x:c r="K223" s="17" t="n">
        <x:v>7.99777</x:v>
      </x:c>
      <x:c r="L223" s="17" t="n">
        <x:v>18.80968</x:v>
      </x:c>
      <x:c r="M223" s="17" t="n">
        <x:v>29.23087</x:v>
      </x:c>
      <x:c r="N223" s="17" t="n">
        <x:v>21.02089</x:v>
      </x:c>
      <x:c r="O223" s="17" t="n">
        <x:v>18.15288</x:v>
      </x:c>
      <x:c r="P223" s="17" t="n">
        <x:v>15.39769</x:v>
      </x:c>
      <x:c r="Q223" s="17" t="n">
        <x:v>11.50069</x:v>
      </x:c>
      <x:c r="R223" s="17" t="n">
        <x:v>7.20456</x:v>
      </x:c>
      <x:c r="S223" s="17" t="n">
        <x:v>4.7441</x:v>
      </x:c>
      <x:c r="T223" s="17" t="n">
        <x:v>3.97615</x:v>
      </x:c>
      <x:c r="U223" s="17" t="n">
        <x:v>2.95222</x:v>
      </x:c>
      <x:c r="V223" s="17" t="n">
        <x:v>4.12098</x:v>
      </x:c>
      <x:c r="W223" s="17" t="n">
        <x:v>6.48208</x:v>
      </x:c>
      <x:c r="X223" s="17" t="n">
        <x:v>17.36135</x:v>
      </x:c>
      <x:c r="Y223" s="17" t="n">
        <x:v>22.26207</x:v>
      </x:c>
      <x:c r="Z223" s="17" t="n">
        <x:v>17.72848</x:v>
      </x:c>
      <x:c r="AA223" s="17" t="n">
        <x:v>16.79718</x:v>
      </x:c>
      <x:c r="AB223" s="4" t="n">
        <x:f>COUNT(D223:O223)</x:f>
        <x:v>12</x:v>
      </x:c>
      <x:c r="AC223" s="4" t="n">
        <x:f>COUNT(P223:AA223)</x:f>
        <x:v>12</x:v>
      </x:c>
      <x:c r="AD223" s="4" t="n">
        <x:f>COUNTIF(D223:AA223,"&gt;0")</x:f>
        <x:v>24</x:v>
      </x:c>
      <x:c r="AE223" s="19" t="n">
        <x:f>IF(AB223=0,"",AVERAGE(D223:O223))</x:f>
        <x:v>13.704615833333335</x:v>
      </x:c>
      <x:c r="AF223" s="19" t="n">
        <x:f>IF(AC223=0,"",AVERAGE(P223:AA223))</x:f>
        <x:v>10.877295833333335</x:v>
      </x:c>
      <x:c r="AG223" s="19" t="n">
        <x:f>IF(OR(AB223&lt;'산출기준'!$B$19,AC223&lt;'산출기준'!$B$19,AE223=0),"",AF223/AE223)</x:f>
        <x:v>0.7936957858298229</x:v>
      </x:c>
      <x:c r="AH223" s="21" t="n">
        <x:f>IF(SUM(P223:AA223)=0,"",MAX(P223:AA223)/SUM(P223:AA223))</x:f>
        <x:v>0.17055456874813016</x:v>
      </x:c>
      <x:c r="AI223" s="23" t="n">
        <x:f>IF(AG223="","",AD223/'산출기준'!$B$18*'산출기준'!$B$20+MIN(1,AG223)*'산출기준'!$B$21+(1-AH223)*'산출기준'!$B$22)</x:f>
        <x:v>90.39978219993208</x:v>
      </x:c>
      <x:c r="AJ223" s="4" t="str">
        <x:v>24개월 중 양수 지수 24개월; 전반/후반 자료 12/12개월. 최근12개월/이전12개월 관측월 평균비 0.79배, 최근 최댓달 비중 17.1%. 미래 1년 지속을 보장하지 않음.</x:v>
      </x:c>
      <x:c r="AK223" s="4" t="str">
        <x:v>https://developers.naver.com/docs/serviceapi/datalab/search/search.md</x:v>
      </x:c>
    </x:row>
    <x:row r="224" ht="25" customHeight="1">
      <x:c r="A224" s="4" t="str">
        <x:v>K0220</x:v>
      </x:c>
      <x:c r="B224" s="4" t="str">
        <x:v>리빙</x:v>
      </x:c>
      <x:c r="C224" s="4" t="str">
        <x:v>세탁기통세척</x:v>
      </x:c>
      <x:c r="D224" s="17" t="n">
        <x:v>30.52762</x:v>
      </x:c>
      <x:c r="E224" s="17" t="n">
        <x:v>26.00751</x:v>
      </x:c>
      <x:c r="F224" s="17" t="n">
        <x:v>21.00911</x:v>
      </x:c>
      <x:c r="G224" s="17" t="n">
        <x:v>16.65235</x:v>
      </x:c>
      <x:c r="H224" s="17" t="n">
        <x:v>17.53313</x:v>
      </x:c>
      <x:c r="I224" s="17" t="n">
        <x:v>18.63453</x:v>
      </x:c>
      <x:c r="J224" s="17" t="n">
        <x:v>22.32944</x:v>
      </x:c>
      <x:c r="K224" s="17" t="n">
        <x:v>23.72219</x:v>
      </x:c>
      <x:c r="L224" s="17" t="n">
        <x:v>26.44706</x:v>
      </x:c>
      <x:c r="M224" s="17" t="n">
        <x:v>29.8944</x:v>
      </x:c>
      <x:c r="N224" s="17" t="n">
        <x:v>33.2306</x:v>
      </x:c>
      <x:c r="O224" s="17" t="n">
        <x:v>30.34574</x:v>
      </x:c>
      <x:c r="P224" s="17" t="n">
        <x:v>22.23176</x:v>
      </x:c>
      <x:c r="Q224" s="17" t="n">
        <x:v>18.25561</x:v>
      </x:c>
      <x:c r="R224" s="17" t="n">
        <x:v>15.54084</x:v>
      </x:c>
      <x:c r="S224" s="17" t="n">
        <x:v>13.38183</x:v>
      </x:c>
      <x:c r="T224" s="17" t="n">
        <x:v>11.93351</x:v>
      </x:c>
      <x:c r="U224" s="17" t="n">
        <x:v>11.41312</x:v>
      </x:c>
      <x:c r="V224" s="17" t="n">
        <x:v>13.20163</x:v>
      </x:c>
      <x:c r="W224" s="17" t="n">
        <x:v>15.15855</x:v>
      </x:c>
      <x:c r="X224" s="17" t="n">
        <x:v>15.20571</x:v>
      </x:c>
      <x:c r="Y224" s="17" t="n">
        <x:v>15.57621</x:v>
      </x:c>
      <x:c r="Z224" s="17" t="n">
        <x:v>16.53446</x:v>
      </x:c>
      <x:c r="AA224" s="17" t="n">
        <x:v>16.24816</x:v>
      </x:c>
      <x:c r="AB224" s="4" t="n">
        <x:f>COUNT(D224:O224)</x:f>
        <x:v>12</x:v>
      </x:c>
      <x:c r="AC224" s="4" t="n">
        <x:f>COUNT(P224:AA224)</x:f>
        <x:v>12</x:v>
      </x:c>
      <x:c r="AD224" s="4" t="n">
        <x:f>COUNTIF(D224:AA224,"&gt;0")</x:f>
        <x:v>24</x:v>
      </x:c>
      <x:c r="AE224" s="19" t="n">
        <x:f>IF(AB224=0,"",AVERAGE(D224:O224))</x:f>
        <x:v>24.69447333333333</x:v>
      </x:c>
      <x:c r="AF224" s="19" t="n">
        <x:f>IF(AC224=0,"",AVERAGE(P224:AA224))</x:f>
        <x:v>15.390115833333335</x:v>
      </x:c>
      <x:c r="AG224" s="19" t="n">
        <x:f>IF(OR(AB224&lt;'산출기준'!$B$19,AC224&lt;'산출기준'!$B$19,AE224=0),"",AF224/AE224)</x:f>
        <x:v>0.6232210594489295</x:v>
      </x:c>
      <x:c r="AH224" s="21" t="n">
        <x:f>IF(SUM(P224:AA224)=0,"",MAX(P224:AA224)/SUM(P224:AA224))</x:f>
        <x:v>0.12037899433180571</x:v>
      </x:c>
      <x:c r="AI224" s="23" t="n">
        <x:f>IF(AG224="","",AD224/'산출기준'!$B$18*'산출기준'!$B$20+MIN(1,AG224)*'산출기준'!$B$21+(1-AH224)*'산출기준'!$B$22)</x:f>
        <x:v>86.28905189683177</x:v>
      </x:c>
      <x:c r="AJ224" s="4" t="str">
        <x:v>24개월 중 양수 지수 24개월; 전반/후반 자료 12/12개월. 최근12개월/이전12개월 관측월 평균비 0.62배, 최근 최댓달 비중 12.0%. 미래 1년 지속을 보장하지 않음.</x:v>
      </x:c>
      <x:c r="AK224" s="4" t="str">
        <x:v>https://developers.naver.com/docs/serviceapi/datalab/search/search.md</x:v>
      </x:c>
    </x:row>
    <x:row r="225" ht="25" customHeight="1">
      <x:c r="A225" s="4" t="str">
        <x:v>K0221</x:v>
      </x:c>
      <x:c r="B225" s="4" t="str">
        <x:v>리빙</x:v>
      </x:c>
      <x:c r="C225" s="4" t="str">
        <x:v>하수구냄새제거</x:v>
      </x:c>
      <x:c r="D225" s="17" t="n">
        <x:v>53.57636</x:v>
      </x:c>
      <x:c r="E225" s="17" t="n">
        <x:v>56.63009</x:v>
      </x:c>
      <x:c r="F225" s="17" t="n">
        <x:v>47.27453</x:v>
      </x:c>
      <x:c r="G225" s="17" t="n">
        <x:v>46.06945</x:v>
      </x:c>
      <x:c r="H225" s="17" t="n">
        <x:v>42.62266</x:v>
      </x:c>
      <x:c r="I225" s="17" t="n">
        <x:v>48.50552</x:v>
      </x:c>
      <x:c r="J225" s="17" t="n">
        <x:v>70.58569</x:v>
      </x:c>
      <x:c r="K225" s="17" t="n">
        <x:v>76.01935</x:v>
      </x:c>
      <x:c r="L225" s="17" t="n">
        <x:v>82.42052</x:v>
      </x:c>
      <x:c r="M225" s="17" t="n">
        <x:v>79.98013</x:v>
      </x:c>
      <x:c r="N225" s="17" t="n">
        <x:v>80.83534</x:v>
      </x:c>
      <x:c r="O225" s="17" t="n">
        <x:v>57.17432</x:v>
      </x:c>
      <x:c r="P225" s="17" t="n">
        <x:v>51.5031</x:v>
      </x:c>
      <x:c r="Q225" s="17" t="n">
        <x:v>51.7925</x:v>
      </x:c>
      <x:c r="R225" s="17" t="n">
        <x:v>42.37214</x:v>
      </x:c>
      <x:c r="S225" s="17" t="n">
        <x:v>43.7068</x:v>
      </x:c>
      <x:c r="T225" s="17" t="n">
        <x:v>44.79094</x:v>
      </x:c>
      <x:c r="U225" s="17" t="n">
        <x:v>36.67501</x:v>
      </x:c>
      <x:c r="V225" s="17" t="n">
        <x:v>45.75846</x:v>
      </x:c>
      <x:c r="W225" s="17" t="n">
        <x:v>50.34122</x:v>
      </x:c>
      <x:c r="X225" s="17" t="n">
        <x:v>58.40532</x:v>
      </x:c>
      <x:c r="Y225" s="17" t="n">
        <x:v>52.45335</x:v>
      </x:c>
      <x:c r="Z225" s="17" t="n">
        <x:v>51.49447</x:v>
      </x:c>
      <x:c r="AA225" s="17" t="n">
        <x:v>41.87975</x:v>
      </x:c>
      <x:c r="AB225" s="4" t="n">
        <x:f>COUNT(D225:O225)</x:f>
        <x:v>12</x:v>
      </x:c>
      <x:c r="AC225" s="4" t="n">
        <x:f>COUNT(P225:AA225)</x:f>
        <x:v>12</x:v>
      </x:c>
      <x:c r="AD225" s="4" t="n">
        <x:f>COUNTIF(D225:AA225,"&gt;0")</x:f>
        <x:v>24</x:v>
      </x:c>
      <x:c r="AE225" s="19" t="n">
        <x:f>IF(AB225=0,"",AVERAGE(D225:O225))</x:f>
        <x:v>61.807829999999996</x:v>
      </x:c>
      <x:c r="AF225" s="19" t="n">
        <x:f>IF(AC225=0,"",AVERAGE(P225:AA225))</x:f>
        <x:v>47.59775500000001</x:v>
      </x:c>
      <x:c r="AG225" s="19" t="n">
        <x:f>IF(OR(AB225&lt;'산출기준'!$B$19,AC225&lt;'산출기준'!$B$19,AE225=0),"",AF225/AE225)</x:f>
        <x:v>0.7700926403661156</x:v>
      </x:c>
      <x:c r="AH225" s="21" t="n">
        <x:f>IF(SUM(P225:AA225)=0,"",MAX(P225:AA225)/SUM(P225:AA225))</x:f>
        <x:v>0.10225503282665327</x:v>
      </x:c>
      <x:c r="AI225" s="23" t="n">
        <x:f>IF(AG225="","",AD225/'산출기준'!$B$18*'산출기준'!$B$20+MIN(1,AG225)*'산출기준'!$B$21+(1-AH225)*'산출기준'!$B$22)</x:f>
        <x:v>91.0576785544504</x:v>
      </x:c>
      <x:c r="AJ225" s="4" t="str">
        <x:v>24개월 중 양수 지수 24개월; 전반/후반 자료 12/12개월. 최근12개월/이전12개월 관측월 평균비 0.77배, 최근 최댓달 비중 10.2%. 미래 1년 지속을 보장하지 않음.</x:v>
      </x:c>
      <x:c r="AK225" s="4" t="str">
        <x:v>https://developers.naver.com/docs/serviceapi/datalab/search/search.md</x:v>
      </x:c>
    </x:row>
    <x:row r="226" ht="25" customHeight="1">
      <x:c r="A226" s="4" t="str">
        <x:v>K0222</x:v>
      </x:c>
      <x:c r="B226" s="4" t="str">
        <x:v>리빙</x:v>
      </x:c>
      <x:c r="C226" s="4" t="str">
        <x:v>권연벌레퇴치</x:v>
      </x:c>
      <x:c r="D226" s="17" t="n">
        <x:v>63.00103</x:v>
      </x:c>
      <x:c r="E226" s="17" t="n">
        <x:v>28.64547</x:v>
      </x:c>
      <x:c r="F226" s="17" t="n">
        <x:v>8.55217</x:v>
      </x:c>
      <x:c r="G226" s="17" t="n">
        <x:v>4.37975</x:v>
      </x:c>
      <x:c r="H226" s="17" t="n">
        <x:v>4.94557</x:v>
      </x:c>
      <x:c r="I226" s="17" t="n">
        <x:v>5.12698</x:v>
      </x:c>
      <x:c r="J226" s="17" t="n">
        <x:v>6.49187</x:v>
      </x:c>
      <x:c r="K226" s="17" t="n">
        <x:v>11.52816</x:v>
      </x:c>
      <x:c r="L226" s="17" t="n">
        <x:v>22.52073</x:v>
      </x:c>
      <x:c r="M226" s="17" t="n">
        <x:v>35.51313</x:v>
      </x:c>
      <x:c r="N226" s="17" t="n">
        <x:v>69.51451</x:v>
      </x:c>
      <x:c r="O226" s="17" t="n">
        <x:v>75.17709</x:v>
      </x:c>
      <x:c r="P226" s="17" t="n">
        <x:v>55.42069</x:v>
      </x:c>
      <x:c r="Q226" s="17" t="n">
        <x:v>26.52038</x:v>
      </x:c>
      <x:c r="R226" s="17" t="n">
        <x:v>7.11385</x:v>
      </x:c>
      <x:c r="S226" s="17" t="n">
        <x:v>3.26537</x:v>
      </x:c>
      <x:c r="T226" s="17" t="n">
        <x:v>3.91758</x:v>
      </x:c>
      <x:c r="U226" s="17" t="n">
        <x:v>4.9974</x:v>
      </x:c>
      <x:c r="V226" s="17" t="n">
        <x:v>6.42277</x:v>
      </x:c>
      <x:c r="W226" s="17" t="n">
        <x:v>9.43762</x:v>
      </x:c>
      <x:c r="X226" s="17" t="n">
        <x:v>17.10003</x:v>
      </x:c>
      <x:c r="Y226" s="17" t="n">
        <x:v>22.11472</x:v>
      </x:c>
      <x:c r="Z226" s="17" t="n">
        <x:v>36.60158</x:v>
      </x:c>
      <x:c r="AA226" s="17" t="n">
        <x:v>40.89927</x:v>
      </x:c>
      <x:c r="AB226" s="4" t="n">
        <x:f>COUNT(D226:O226)</x:f>
        <x:v>12</x:v>
      </x:c>
      <x:c r="AC226" s="4" t="n">
        <x:f>COUNT(P226:AA226)</x:f>
        <x:v>12</x:v>
      </x:c>
      <x:c r="AD226" s="4" t="n">
        <x:f>COUNTIF(D226:AA226,"&gt;0")</x:f>
        <x:v>24</x:v>
      </x:c>
      <x:c r="AE226" s="19" t="n">
        <x:f>IF(AB226=0,"",AVERAGE(D226:O226))</x:f>
        <x:v>27.949705000000005</x:v>
      </x:c>
      <x:c r="AF226" s="19" t="n">
        <x:f>IF(AC226=0,"",AVERAGE(P226:AA226))</x:f>
        <x:v>19.484271666666668</x:v>
      </x:c>
      <x:c r="AG226" s="19" t="n">
        <x:f>IF(OR(AB226&lt;'산출기준'!$B$19,AC226&lt;'산출기준'!$B$19,AE226=0),"",AF226/AE226)</x:f>
        <x:v>0.6971190453232571</x:v>
      </x:c>
      <x:c r="AH226" s="21" t="n">
        <x:f>IF(SUM(P226:AA226)=0,"",MAX(P226:AA226)/SUM(P226:AA226))</x:f>
        <x:v>0.237031740900759</x:v>
      </x:c>
      <x:c r="AI226" s="23" t="n">
        <x:f>IF(AG226="","",AD226/'산출기준'!$B$18*'산출기준'!$B$20+MIN(1,AG226)*'산출기준'!$B$21+(1-AH226)*'산출기준'!$B$22)</x:f>
        <x:v>86.17293654168253</x:v>
      </x:c>
      <x:c r="AJ226" s="4" t="str">
        <x:v>24개월 중 양수 지수 24개월; 전반/후반 자료 12/12개월. 최근12개월/이전12개월 관측월 평균비 0.70배, 최근 최댓달 비중 23.7%. 미래 1년 지속을 보장하지 않음.</x:v>
      </x:c>
      <x:c r="AK226" s="4" t="str">
        <x:v>https://developers.naver.com/docs/serviceapi/datalab/search/search.md</x:v>
      </x:c>
    </x:row>
    <x:row r="227" ht="25" customHeight="1">
      <x:c r="A227" s="4" t="str">
        <x:v>K0223</x:v>
      </x:c>
      <x:c r="B227" s="4" t="str">
        <x:v>리빙</x:v>
      </x:c>
      <x:c r="C227" s="4" t="str">
        <x:v>방충망청소</x:v>
      </x:c>
      <x:c r="D227" s="17" t="n">
        <x:v>54.54388</x:v>
      </x:c>
      <x:c r="E227" s="17" t="n">
        <x:v>34.89979</x:v>
      </x:c>
      <x:c r="F227" s="17" t="n">
        <x:v>17.32895</x:v>
      </x:c>
      <x:c r="G227" s="17" t="n">
        <x:v>9.26485</x:v>
      </x:c>
      <x:c r="H227" s="17" t="n">
        <x:v>10.65566</x:v>
      </x:c>
      <x:c r="I227" s="17" t="n">
        <x:v>12.08102</x:v>
      </x:c>
      <x:c r="J227" s="17" t="n">
        <x:v>33.82861</x:v>
      </x:c>
      <x:c r="K227" s="17" t="n">
        <x:v>64.82809</x:v>
      </x:c>
      <x:c r="L227" s="17" t="n">
        <x:v>82.91292</x:v>
      </x:c>
      <x:c r="M227" s="17" t="n">
        <x:v>100</x:v>
      </x:c>
      <x:c r="N227" s="17" t="n">
        <x:v>55.0406</x:v>
      </x:c>
      <x:c r="O227" s="17" t="n">
        <x:v>45.12353</x:v>
      </x:c>
      <x:c r="P227" s="17" t="n">
        <x:v>46.9765</x:v>
      </x:c>
      <x:c r="Q227" s="17" t="n">
        <x:v>31.70784</x:v>
      </x:c>
      <x:c r="R227" s="17" t="n">
        <x:v>17.30736</x:v>
      </x:c>
      <x:c r="S227" s="17" t="n">
        <x:v>10.16326</x:v>
      </x:c>
      <x:c r="T227" s="17" t="n">
        <x:v>7.28662</x:v>
      </x:c>
      <x:c r="U227" s="17" t="n">
        <x:v>13.52798</x:v>
      </x:c>
      <x:c r="V227" s="17" t="n">
        <x:v>41.77608</x:v>
      </x:c>
      <x:c r="W227" s="17" t="n">
        <x:v>54.31064</x:v>
      </x:c>
      <x:c r="X227" s="17" t="n">
        <x:v>87.44816</x:v>
      </x:c>
      <x:c r="Y227" s="17" t="n">
        <x:v>75.14253</x:v>
      </x:c>
      <x:c r="Z227" s="17" t="n">
        <x:v>48.44073</x:v>
      </x:c>
      <x:c r="AA227" s="17" t="n">
        <x:v>36.04008</x:v>
      </x:c>
      <x:c r="AB227" s="4" t="n">
        <x:f>COUNT(D227:O227)</x:f>
        <x:v>12</x:v>
      </x:c>
      <x:c r="AC227" s="4" t="n">
        <x:f>COUNT(P227:AA227)</x:f>
        <x:v>12</x:v>
      </x:c>
      <x:c r="AD227" s="4" t="n">
        <x:f>COUNTIF(D227:AA227,"&gt;0")</x:f>
        <x:v>24</x:v>
      </x:c>
      <x:c r="AE227" s="19" t="n">
        <x:f>IF(AB227=0,"",AVERAGE(D227:O227))</x:f>
        <x:v>43.37565833333333</x:v>
      </x:c>
      <x:c r="AF227" s="19" t="n">
        <x:f>IF(AC227=0,"",AVERAGE(P227:AA227))</x:f>
        <x:v>39.177315</x:v>
      </x:c>
      <x:c r="AG227" s="19" t="n">
        <x:f>IF(OR(AB227&lt;'산출기준'!$B$19,AC227&lt;'산출기준'!$B$19,AE227=0),"",AF227/AE227)</x:f>
        <x:v>0.9032096919182208</x:v>
      </x:c>
      <x:c r="AH227" s="21" t="n">
        <x:f>IF(SUM(P227:AA227)=0,"",MAX(P227:AA227)/SUM(P227:AA227))</x:f>
        <x:v>0.1860093440978961</x:v>
      </x:c>
      <x:c r="AI227" s="23" t="n">
        <x:f>IF(AG227="","",AD227/'산출기준'!$B$18*'산출기준'!$B$20+MIN(1,AG227)*'산출기준'!$B$21+(1-AH227)*'산출기준'!$B$22)</x:f>
        <x:v>93.37610387558871</x:v>
      </x:c>
      <x:c r="AJ227" s="4" t="str">
        <x:v>24개월 중 양수 지수 24개월; 전반/후반 자료 12/12개월. 최근12개월/이전12개월 관측월 평균비 0.90배, 최근 최댓달 비중 18.6%. 미래 1년 지속을 보장하지 않음.</x:v>
      </x:c>
      <x:c r="AK227" s="4" t="str">
        <x:v>https://developers.naver.com/docs/serviceapi/datalab/search/search.md</x:v>
      </x:c>
    </x:row>
    <x:row r="228" ht="25" customHeight="1">
      <x:c r="A228" s="4" t="str">
        <x:v>K0224</x:v>
      </x:c>
      <x:c r="B228" s="4" t="str">
        <x:v>리빙</x:v>
      </x:c>
      <x:c r="C228" s="4" t="str">
        <x:v>녹제거방법</x:v>
      </x:c>
      <x:c r="D228" s="17" t="n">
        <x:v>70.77574</x:v>
      </x:c>
      <x:c r="E228" s="17" t="n">
        <x:v>68.7068</x:v>
      </x:c>
      <x:c r="F228" s="17" t="n">
        <x:v>52.06461</x:v>
      </x:c>
      <x:c r="G228" s="17" t="n">
        <x:v>42.12595</x:v>
      </x:c>
      <x:c r="H228" s="17" t="n">
        <x:v>36.28196</x:v>
      </x:c>
      <x:c r="I228" s="17" t="n">
        <x:v>37.06807</x:v>
      </x:c>
      <x:c r="J228" s="17" t="n">
        <x:v>45.88372</x:v>
      </x:c>
      <x:c r="K228" s="17" t="n">
        <x:v>39.81513</x:v>
      </x:c>
      <x:c r="L228" s="17" t="n">
        <x:v>41.86679</x:v>
      </x:c>
      <x:c r="M228" s="17" t="n">
        <x:v>42.19937</x:v>
      </x:c>
      <x:c r="N228" s="17" t="n">
        <x:v>44.43244</x:v>
      </x:c>
      <x:c r="O228" s="17" t="n">
        <x:v>48.95473</x:v>
      </x:c>
      <x:c r="P228" s="17" t="n">
        <x:v>50.71268</x:v>
      </x:c>
      <x:c r="Q228" s="17" t="n">
        <x:v>47.87059</x:v>
      </x:c>
      <x:c r="R228" s="17" t="n">
        <x:v>37.53023</x:v>
      </x:c>
      <x:c r="S228" s="17" t="n">
        <x:v>29.49205</x:v>
      </x:c>
      <x:c r="T228" s="17" t="n">
        <x:v>30.32135</x:v>
      </x:c>
      <x:c r="U228" s="17" t="n">
        <x:v>9.65359</x:v>
      </x:c>
      <x:c r="V228" s="17" t="n">
        <x:v>11.48496</x:v>
      </x:c>
      <x:c r="W228" s="17" t="n">
        <x:v>12.5</x:v>
      </x:c>
      <x:c r="X228" s="17" t="n">
        <x:v>21.04785</x:v>
      </x:c>
      <x:c r="Y228" s="17" t="n">
        <x:v>22.28317</x:v>
      </x:c>
      <x:c r="Z228" s="17" t="n">
        <x:v>31.25431</x:v>
      </x:c>
      <x:c r="AA228" s="17" t="n">
        <x:v>35.94505</x:v>
      </x:c>
      <x:c r="AB228" s="4" t="n">
        <x:f>COUNT(D228:O228)</x:f>
        <x:v>12</x:v>
      </x:c>
      <x:c r="AC228" s="4" t="n">
        <x:f>COUNT(P228:AA228)</x:f>
        <x:v>12</x:v>
      </x:c>
      <x:c r="AD228" s="4" t="n">
        <x:f>COUNTIF(D228:AA228,"&gt;0")</x:f>
        <x:v>24</x:v>
      </x:c>
      <x:c r="AE228" s="19" t="n">
        <x:f>IF(AB228=0,"",AVERAGE(D228:O228))</x:f>
        <x:v>47.514609166666666</x:v>
      </x:c>
      <x:c r="AF228" s="19" t="n">
        <x:f>IF(AC228=0,"",AVERAGE(P228:AA228))</x:f>
        <x:v>28.341319166666665</x:v>
      </x:c>
      <x:c r="AG228" s="19" t="n">
        <x:f>IF(OR(AB228&lt;'산출기준'!$B$19,AC228&lt;'산출기준'!$B$19,AE228=0),"",AF228/AE228)</x:f>
        <x:v>0.5964758979128717</x:v>
      </x:c>
      <x:c r="AH228" s="21" t="n">
        <x:f>IF(SUM(P228:AA228)=0,"",MAX(P228:AA228)/SUM(P228:AA228))</x:f>
        <x:v>0.14911291326329995</x:v>
      </x:c>
      <x:c r="AI228" s="23" t="n">
        <x:f>IF(AG228="","",AD228/'산출기준'!$B$18*'산출기준'!$B$20+MIN(1,AG228)*'산출기준'!$B$21+(1-AH228)*'산출기준'!$B$22)</x:f>
        <x:v>84.91201867212015</x:v>
      </x:c>
      <x:c r="AJ228" s="4" t="str">
        <x:v>24개월 중 양수 지수 24개월; 전반/후반 자료 12/12개월. 최근12개월/이전12개월 관측월 평균비 0.60배, 최근 최댓달 비중 14.9%. 미래 1년 지속을 보장하지 않음.</x:v>
      </x:c>
      <x:c r="AK228" s="4" t="str">
        <x:v>https://developers.naver.com/docs/serviceapi/datalab/search/search.md</x:v>
      </x:c>
    </x:row>
    <x:row r="229" ht="25" customHeight="1">
      <x:c r="A229" s="4" t="str">
        <x:v>K0225</x:v>
      </x:c>
      <x:c r="B229" s="4" t="str">
        <x:v>리빙</x:v>
      </x:c>
      <x:c r="C229" s="4" t="str">
        <x:v>과탄산소다사용법</x:v>
      </x:c>
      <x:c r="D229" s="17" t="n">
        <x:v>72.64167</x:v>
      </x:c>
      <x:c r="E229" s="17" t="n">
        <x:v>64.67691</x:v>
      </x:c>
      <x:c r="F229" s="17" t="n">
        <x:v>32.73151</x:v>
      </x:c>
      <x:c r="G229" s="17" t="n">
        <x:v>25.99343</x:v>
      </x:c>
      <x:c r="H229" s="17" t="n">
        <x:v>29.35815</x:v>
      </x:c>
      <x:c r="I229" s="17" t="n">
        <x:v>32.58897</x:v>
      </x:c>
      <x:c r="J229" s="17" t="n">
        <x:v>39.18883</x:v>
      </x:c>
      <x:c r="K229" s="17" t="n">
        <x:v>36.0444</x:v>
      </x:c>
      <x:c r="L229" s="17" t="n">
        <x:v>42.10003</x:v>
      </x:c>
      <x:c r="M229" s="17" t="n">
        <x:v>46.59208</x:v>
      </x:c>
      <x:c r="N229" s="17" t="n">
        <x:v>52.8464</x:v>
      </x:c>
      <x:c r="O229" s="17" t="n">
        <x:v>51.5247</x:v>
      </x:c>
      <x:c r="P229" s="17" t="n">
        <x:v>39.07221</x:v>
      </x:c>
      <x:c r="Q229" s="17" t="n">
        <x:v>30.48548</x:v>
      </x:c>
      <x:c r="R229" s="17" t="n">
        <x:v>25.6954</x:v>
      </x:c>
      <x:c r="S229" s="17" t="n">
        <x:v>21.72598</x:v>
      </x:c>
      <x:c r="T229" s="17" t="n">
        <x:v>26.24395</x:v>
      </x:c>
      <x:c r="U229" s="17" t="n">
        <x:v>25.57878</x:v>
      </x:c>
      <x:c r="V229" s="17" t="n">
        <x:v>30.34295</x:v>
      </x:c>
      <x:c r="W229" s="17" t="n">
        <x:v>28.83984</x:v>
      </x:c>
      <x:c r="X229" s="17" t="n">
        <x:v>32.63648</x:v>
      </x:c>
      <x:c r="Y229" s="17" t="n">
        <x:v>33.44419</x:v>
      </x:c>
      <x:c r="Z229" s="17" t="n">
        <x:v>39.69851</x:v>
      </x:c>
      <x:c r="AA229" s="17" t="n">
        <x:v>35.52608</x:v>
      </x:c>
      <x:c r="AB229" s="4" t="n">
        <x:f>COUNT(D229:O229)</x:f>
        <x:v>12</x:v>
      </x:c>
      <x:c r="AC229" s="4" t="n">
        <x:f>COUNT(P229:AA229)</x:f>
        <x:v>12</x:v>
      </x:c>
      <x:c r="AD229" s="4" t="n">
        <x:f>COUNTIF(D229:AA229,"&gt;0")</x:f>
        <x:v>24</x:v>
      </x:c>
      <x:c r="AE229" s="19" t="n">
        <x:f>IF(AB229=0,"",AVERAGE(D229:O229))</x:f>
        <x:v>43.85725666666667</x:v>
      </x:c>
      <x:c r="AF229" s="19" t="n">
        <x:f>IF(AC229=0,"",AVERAGE(P229:AA229))</x:f>
        <x:v>30.774154166666662</x:v>
      </x:c>
      <x:c r="AG229" s="19" t="n">
        <x:f>IF(OR(AB229&lt;'산출기준'!$B$19,AC229&lt;'산출기준'!$B$19,AE229=0),"",AF229/AE229)</x:f>
        <x:v>0.7016889907310662</x:v>
      </x:c>
      <x:c r="AH229" s="21" t="n">
        <x:f>IF(SUM(P229:AA229)=0,"",MAX(P229:AA229)/SUM(P229:AA229))</x:f>
        <x:v>0.10749959686138139</x:v>
      </x:c>
      <x:c r="AI229" s="23" t="n">
        <x:f>IF(AG229="","",AD229/'산출기준'!$B$18*'산출기준'!$B$20+MIN(1,AG229)*'산출기준'!$B$21+(1-AH229)*'산출기준'!$B$22)</x:f>
        <x:v>88.90067778470436</x:v>
      </x:c>
      <x:c r="AJ229" s="4" t="str">
        <x:v>24개월 중 양수 지수 24개월; 전반/후반 자료 12/12개월. 최근12개월/이전12개월 관측월 평균비 0.70배, 최근 최댓달 비중 10.7%. 미래 1년 지속을 보장하지 않음.</x:v>
      </x:c>
      <x:c r="AK229" s="4" t="str">
        <x:v>https://developers.naver.com/docs/serviceapi/datalab/search/search.md</x:v>
      </x:c>
    </x:row>
    <x:row r="230" ht="25" customHeight="1">
      <x:c r="A230" s="4" t="str">
        <x:v>K0226</x:v>
      </x:c>
      <x:c r="B230" s="4" t="str">
        <x:v>리빙</x:v>
      </x:c>
      <x:c r="C230" s="4" t="str">
        <x:v>전자레인지청소</x:v>
      </x:c>
      <x:c r="D230" s="17" t="n">
        <x:v>37.77039</x:v>
      </x:c>
      <x:c r="E230" s="17" t="n">
        <x:v>39.69386</x:v>
      </x:c>
      <x:c r="F230" s="17" t="n">
        <x:v>33.20722</x:v>
      </x:c>
      <x:c r="G230" s="17" t="n">
        <x:v>33.67509</x:v>
      </x:c>
      <x:c r="H230" s="17" t="n">
        <x:v>37.3314</x:v>
      </x:c>
      <x:c r="I230" s="17" t="n">
        <x:v>33.29963</x:v>
      </x:c>
      <x:c r="J230" s="17" t="n">
        <x:v>33.64909</x:v>
      </x:c>
      <x:c r="K230" s="17" t="n">
        <x:v>32.30036</x:v>
      </x:c>
      <x:c r="L230" s="17" t="n">
        <x:v>31.68231</x:v>
      </x:c>
      <x:c r="M230" s="17" t="n">
        <x:v>30.66281</x:v>
      </x:c>
      <x:c r="N230" s="17" t="n">
        <x:v>29.59133</x:v>
      </x:c>
      <x:c r="O230" s="17" t="n">
        <x:v>29.48736</x:v>
      </x:c>
      <x:c r="P230" s="17" t="n">
        <x:v>26.4231</x:v>
      </x:c>
      <x:c r="Q230" s="17" t="n">
        <x:v>26.24115</x:v>
      </x:c>
      <x:c r="R230" s="17" t="n">
        <x:v>24.97617</x:v>
      </x:c>
      <x:c r="S230" s="17" t="n">
        <x:v>26.787</x:v>
      </x:c>
      <x:c r="T230" s="17" t="n">
        <x:v>31.33285</x:v>
      </x:c>
      <x:c r="U230" s="17" t="n">
        <x:v>25.56534</x:v>
      </x:c>
      <x:c r="V230" s="17" t="n">
        <x:v>28.81155</x:v>
      </x:c>
      <x:c r="W230" s="17" t="n">
        <x:v>23.40505</x:v>
      </x:c>
      <x:c r="X230" s="17" t="n">
        <x:v>23.08158</x:v>
      </x:c>
      <x:c r="Y230" s="17" t="n">
        <x:v>22.96606</x:v>
      </x:c>
      <x:c r="Z230" s="17" t="n">
        <x:v>24.9444</x:v>
      </x:c>
      <x:c r="AA230" s="17" t="n">
        <x:v>22.62527</x:v>
      </x:c>
      <x:c r="AB230" s="4" t="n">
        <x:f>COUNT(D230:O230)</x:f>
        <x:v>12</x:v>
      </x:c>
      <x:c r="AC230" s="4" t="n">
        <x:f>COUNT(P230:AA230)</x:f>
        <x:v>12</x:v>
      </x:c>
      <x:c r="AD230" s="4" t="n">
        <x:f>COUNTIF(D230:AA230,"&gt;0")</x:f>
        <x:v>24</x:v>
      </x:c>
      <x:c r="AE230" s="19" t="n">
        <x:f>IF(AB230=0,"",AVERAGE(D230:O230))</x:f>
        <x:v>33.52923750000001</x:v>
      </x:c>
      <x:c r="AF230" s="19" t="n">
        <x:f>IF(AC230=0,"",AVERAGE(P230:AA230))</x:f>
        <x:v>25.59662666666667</x:v>
      </x:c>
      <x:c r="AG230" s="19" t="n">
        <x:f>IF(OR(AB230&lt;'산출기준'!$B$19,AC230&lt;'산출기준'!$B$19,AE230=0),"",AF230/AE230)</x:f>
        <x:v>0.7634121314767943</x:v>
      </x:c>
      <x:c r="AH230" s="21" t="n">
        <x:f>IF(SUM(P230:AA230)=0,"",MAX(P230:AA230)/SUM(P230:AA230))</x:f>
        <x:v>0.10200839615845211</x:v>
      </x:c>
      <x:c r="AI230" s="23" t="n">
        <x:f>IF(AG230="","",AD230/'산출기준'!$B$18*'산출기준'!$B$20+MIN(1,AG230)*'산출기준'!$B$21+(1-AH230)*'산출기준'!$B$22)</x:f>
        <x:v>90.86219602113479</x:v>
      </x:c>
      <x:c r="AJ230" s="4" t="str">
        <x:v>24개월 중 양수 지수 24개월; 전반/후반 자료 12/12개월. 최근12개월/이전12개월 관측월 평균비 0.76배, 최근 최댓달 비중 10.2%. 미래 1년 지속을 보장하지 않음.</x:v>
      </x:c>
      <x:c r="AK230" s="4" t="str">
        <x:v>https://developers.naver.com/docs/serviceapi/datalab/search/search.md</x:v>
      </x:c>
    </x:row>
    <x:row r="231" ht="25" customHeight="1">
      <x:c r="A231" s="4" t="str">
        <x:v>K0227</x:v>
      </x:c>
      <x:c r="B231" s="4" t="str">
        <x:v>리빙</x:v>
      </x:c>
      <x:c r="C231" s="4" t="str">
        <x:v>주방후드청소</x:v>
      </x:c>
      <x:c r="D231" s="17" t="n">
        <x:v>18.55306</x:v>
      </x:c>
      <x:c r="E231" s="17" t="n">
        <x:v>14.47797</x:v>
      </x:c>
      <x:c r="F231" s="17" t="n">
        <x:v>10.55306</x:v>
      </x:c>
      <x:c r="G231" s="17" t="n">
        <x:v>6.75812</x:v>
      </x:c>
      <x:c r="H231" s="17" t="n">
        <x:v>9.187</x:v>
      </x:c>
      <x:c r="I231" s="17" t="n">
        <x:v>7.94801</x:v>
      </x:c>
      <x:c r="J231" s="17" t="n">
        <x:v>11.30108</x:v>
      </x:c>
      <x:c r="K231" s="17" t="n">
        <x:v>13.85992</x:v>
      </x:c>
      <x:c r="L231" s="17" t="n">
        <x:v>15.3935</x:v>
      </x:c>
      <x:c r="M231" s="17" t="n">
        <x:v>17.05992</x:v>
      </x:c>
      <x:c r="N231" s="17" t="n">
        <x:v>16.40433</x:v>
      </x:c>
      <x:c r="O231" s="17" t="n">
        <x:v>15.67942</x:v>
      </x:c>
      <x:c r="P231" s="17" t="n">
        <x:v>12.44187</x:v>
      </x:c>
      <x:c r="Q231" s="17" t="n">
        <x:v>10.87942</x:v>
      </x:c>
      <x:c r="R231" s="17" t="n">
        <x:v>8.40144</x:v>
      </x:c>
      <x:c r="S231" s="17" t="n">
        <x:v>9.11768</x:v>
      </x:c>
      <x:c r="T231" s="17" t="n">
        <x:v>11.62166</x:v>
      </x:c>
      <x:c r="U231" s="17" t="n">
        <x:v>17.12635</x:v>
      </x:c>
      <x:c r="V231" s="17" t="n">
        <x:v>19.83826</x:v>
      </x:c>
      <x:c r="W231" s="17" t="n">
        <x:v>18.83898</x:v>
      </x:c>
      <x:c r="X231" s="17" t="n">
        <x:v>20.18483</x:v>
      </x:c>
      <x:c r="Y231" s="17" t="n">
        <x:v>18.36823</x:v>
      </x:c>
      <x:c r="Z231" s="17" t="n">
        <x:v>20.05198</x:v>
      </x:c>
      <x:c r="AA231" s="17" t="n">
        <x:v>21.37761</x:v>
      </x:c>
      <x:c r="AB231" s="4" t="n">
        <x:f>COUNT(D231:O231)</x:f>
        <x:v>12</x:v>
      </x:c>
      <x:c r="AC231" s="4" t="n">
        <x:f>COUNT(P231:AA231)</x:f>
        <x:v>12</x:v>
      </x:c>
      <x:c r="AD231" s="4" t="n">
        <x:f>COUNTIF(D231:AA231,"&gt;0")</x:f>
        <x:v>24</x:v>
      </x:c>
      <x:c r="AE231" s="19" t="n">
        <x:f>IF(AB231=0,"",AVERAGE(D231:O231))</x:f>
        <x:v>13.097949166666666</x:v>
      </x:c>
      <x:c r="AF231" s="19" t="n">
        <x:f>IF(AC231=0,"",AVERAGE(P231:AA231))</x:f>
        <x:v>15.687359166666667</x:v>
      </x:c>
      <x:c r="AG231" s="19" t="n">
        <x:f>IF(OR(AB231&lt;'산출기준'!$B$19,AC231&lt;'산출기준'!$B$19,AE231=0),"",AF231/AE231)</x:f>
        <x:v>1.1976958352067713</x:v>
      </x:c>
      <x:c r="AH231" s="21" t="n">
        <x:f>IF(SUM(P231:AA231)=0,"",MAX(P231:AA231)/SUM(P231:AA231))</x:f>
        <x:v>0.11356070075741982</x:v>
      </x:c>
      <x:c r="AI231" s="23" t="n">
        <x:f>IF(AG231="","",AD231/'산출기준'!$B$18*'산출기준'!$B$20+MIN(1,AG231)*'산출기준'!$B$21+(1-AH231)*'산출기준'!$B$22)</x:f>
        <x:v>97.7287859848516</x:v>
      </x:c>
      <x:c r="AJ231" s="4" t="str">
        <x:v>24개월 중 양수 지수 24개월; 전반/후반 자료 12/12개월. 최근12개월/이전12개월 관측월 평균비 1.20배, 최근 최댓달 비중 11.4%. 미래 1년 지속을 보장하지 않음.</x:v>
      </x:c>
      <x:c r="AK231" s="4" t="str">
        <x:v>https://developers.naver.com/docs/serviceapi/datalab/search/search.md</x:v>
      </x:c>
    </x:row>
    <x:row r="232" ht="25" customHeight="1">
      <x:c r="A232" s="4" t="str">
        <x:v>K0228</x:v>
      </x:c>
      <x:c r="B232" s="4" t="str">
        <x:v>리빙</x:v>
      </x:c>
      <x:c r="C232" s="4" t="str">
        <x:v>실외기청소</x:v>
      </x:c>
      <x:c r="D232" s="17" t="n">
        <x:v>9.05703</x:v>
      </x:c>
      <x:c r="E232" s="17" t="n">
        <x:v>3.03826</x:v>
      </x:c>
      <x:c r="F232" s="17" t="n">
        <x:v>1.2361</x:v>
      </x:c>
      <x:c r="G232" s="17" t="n">
        <x:v>0.86064</x:v>
      </x:c>
      <x:c r="H232" s="17" t="n">
        <x:v>0.93285</x:v>
      </x:c>
      <x:c r="I232" s="17" t="n">
        <x:v>1.41805</x:v>
      </x:c>
      <x:c r="J232" s="17" t="n">
        <x:v>3.56678</x:v>
      </x:c>
      <x:c r="K232" s="17" t="n">
        <x:v>5.33718</x:v>
      </x:c>
      <x:c r="L232" s="17" t="n">
        <x:v>9.24476</x:v>
      </x:c>
      <x:c r="M232" s="17" t="n">
        <x:v>22.89097</x:v>
      </x:c>
      <x:c r="N232" s="17" t="n">
        <x:v>62.59061</x:v>
      </x:c>
      <x:c r="O232" s="17" t="n">
        <x:v>27.30108</x:v>
      </x:c>
      <x:c r="P232" s="17" t="n">
        <x:v>6.40288</x:v>
      </x:c>
      <x:c r="Q232" s="17" t="n">
        <x:v>2.31913</x:v>
      </x:c>
      <x:c r="R232" s="17" t="n">
        <x:v>1.44693</x:v>
      </x:c>
      <x:c r="S232" s="17" t="n">
        <x:v>0.72779</x:v>
      </x:c>
      <x:c r="T232" s="17" t="n">
        <x:v>0.88375</x:v>
      </x:c>
      <x:c r="U232" s="17" t="n">
        <x:v>0.81444</x:v>
      </x:c>
      <x:c r="V232" s="17" t="n">
        <x:v>2.04765</x:v>
      </x:c>
      <x:c r="W232" s="17" t="n">
        <x:v>4.11841</x:v>
      </x:c>
      <x:c r="X232" s="17" t="n">
        <x:v>9.49891</x:v>
      </x:c>
      <x:c r="Y232" s="17" t="n">
        <x:v>11.87581</x:v>
      </x:c>
      <x:c r="Z232" s="17" t="n">
        <x:v>24.8722</x:v>
      </x:c>
      <x:c r="AA232" s="17" t="n">
        <x:v>28.80288</x:v>
      </x:c>
      <x:c r="AB232" s="4" t="n">
        <x:f>COUNT(D232:O232)</x:f>
        <x:v>12</x:v>
      </x:c>
      <x:c r="AC232" s="4" t="n">
        <x:f>COUNT(P232:AA232)</x:f>
        <x:v>12</x:v>
      </x:c>
      <x:c r="AD232" s="4" t="n">
        <x:f>COUNTIF(D232:AA232,"&gt;0")</x:f>
        <x:v>24</x:v>
      </x:c>
      <x:c r="AE232" s="19" t="n">
        <x:f>IF(AB232=0,"",AVERAGE(D232:O232))</x:f>
        <x:v>12.289525833333334</x:v>
      </x:c>
      <x:c r="AF232" s="19" t="n">
        <x:f>IF(AC232=0,"",AVERAGE(P232:AA232))</x:f>
        <x:v>7.817565000000001</x:v>
      </x:c>
      <x:c r="AG232" s="19" t="n">
        <x:f>IF(OR(AB232&lt;'산출기준'!$B$19,AC232&lt;'산출기준'!$B$19,AE232=0),"",AF232/AE232)</x:f>
        <x:v>0.6361160801498241</x:v>
      </x:c>
      <x:c r="AH232" s="21" t="n">
        <x:f>IF(SUM(P232:AA232)=0,"",MAX(P232:AA232)/SUM(P232:AA232))</x:f>
        <x:v>0.3070316652307975</x:v>
      </x:c>
      <x:c r="AI232" s="23" t="n">
        <x:f>IF(AG232="","",AD232/'산출기준'!$B$18*'산출기준'!$B$20+MIN(1,AG232)*'산출기준'!$B$21+(1-AH232)*'산출기준'!$B$22)</x:f>
        <x:v>82.94284909987879</x:v>
      </x:c>
      <x:c r="AJ232" s="4" t="str">
        <x:v>24개월 중 양수 지수 24개월; 전반/후반 자료 12/12개월. 최근12개월/이전12개월 관측월 평균비 0.64배, 최근 최댓달 비중 30.7%. 미래 1년 지속을 보장하지 않음.</x:v>
      </x:c>
      <x:c r="AK232" s="4" t="str">
        <x:v>https://developers.naver.com/docs/serviceapi/datalab/search/search.md</x:v>
      </x:c>
    </x:row>
    <x:row r="233" ht="25" customHeight="1">
      <x:c r="A233" s="4" t="str">
        <x:v>K0229</x:v>
      </x:c>
      <x:c r="B233" s="4" t="str">
        <x:v>리빙</x:v>
      </x:c>
      <x:c r="C233" s="4" t="str">
        <x:v>에어컨청소비용</x:v>
      </x:c>
      <x:c r="D233" s="17" t="n">
        <x:v>17.39205</x:v>
      </x:c>
      <x:c r="E233" s="17" t="n">
        <x:v>7.69675</x:v>
      </x:c>
      <x:c r="F233" s="17" t="n">
        <x:v>4.38411</x:v>
      </x:c>
      <x:c r="G233" s="17" t="n">
        <x:v>3.3675</x:v>
      </x:c>
      <x:c r="H233" s="17" t="n">
        <x:v>3.75162</x:v>
      </x:c>
      <x:c r="I233" s="17" t="n">
        <x:v>5.97545</x:v>
      </x:c>
      <x:c r="J233" s="17" t="n">
        <x:v>20.9444</x:v>
      </x:c>
      <x:c r="K233" s="17" t="n">
        <x:v>51.20866</x:v>
      </x:c>
      <x:c r="L233" s="17" t="n">
        <x:v>93.99277</x:v>
      </x:c>
      <x:c r="M233" s="17" t="n">
        <x:v>100</x:v>
      </x:c>
      <x:c r="N233" s="17" t="n">
        <x:v>60.93574</x:v>
      </x:c>
      <x:c r="O233" s="17" t="n">
        <x:v>35.40794</x:v>
      </x:c>
      <x:c r="P233" s="17" t="n">
        <x:v>21.93212</x:v>
      </x:c>
      <x:c r="Q233" s="17" t="n">
        <x:v>9.96967</x:v>
      </x:c>
      <x:c r="R233" s="17" t="n">
        <x:v>6.16028</x:v>
      </x:c>
      <x:c r="S233" s="17" t="n">
        <x:v>5.09169</x:v>
      </x:c>
      <x:c r="T233" s="17" t="n">
        <x:v>6.67436</x:v>
      </x:c>
      <x:c r="U233" s="17" t="n">
        <x:v>7.6361</x:v>
      </x:c>
      <x:c r="V233" s="17" t="n">
        <x:v>19.12202</x:v>
      </x:c>
      <x:c r="W233" s="17" t="n">
        <x:v>35.35595</x:v>
      </x:c>
      <x:c r="X233" s="17" t="n">
        <x:v>54.85342</x:v>
      </x:c>
      <x:c r="Y233" s="17" t="n">
        <x:v>41.53935</x:v>
      </x:c>
      <x:c r="Z233" s="17" t="n">
        <x:v>35.74296</x:v>
      </x:c>
      <x:c r="AA233" s="17" t="n">
        <x:v>23.49169</x:v>
      </x:c>
      <x:c r="AB233" s="4" t="n">
        <x:f>COUNT(D233:O233)</x:f>
        <x:v>12</x:v>
      </x:c>
      <x:c r="AC233" s="4" t="n">
        <x:f>COUNT(P233:AA233)</x:f>
        <x:v>12</x:v>
      </x:c>
      <x:c r="AD233" s="4" t="n">
        <x:f>COUNTIF(D233:AA233,"&gt;0")</x:f>
        <x:v>24</x:v>
      </x:c>
      <x:c r="AE233" s="19" t="n">
        <x:f>IF(AB233=0,"",AVERAGE(D233:O233))</x:f>
        <x:v>33.75474916666666</x:v>
      </x:c>
      <x:c r="AF233" s="19" t="n">
        <x:f>IF(AC233=0,"",AVERAGE(P233:AA233))</x:f>
        <x:v>22.2974675</x:v>
      </x:c>
      <x:c r="AG233" s="19" t="n">
        <x:f>IF(OR(AB233&lt;'산출기준'!$B$19,AC233&lt;'산출기준'!$B$19,AE233=0),"",AF233/AE233)</x:f>
        <x:v>0.6605727505159213</x:v>
      </x:c>
      <x:c r="AH233" s="21" t="n">
        <x:f>IF(SUM(P233:AA233)=0,"",MAX(P233:AA233)/SUM(P233:AA233))</x:f>
        <x:v>0.20500616643272754</x:v>
      </x:c>
      <x:c r="AI233" s="23" t="n">
        <x:f>IF(AG233="","",AD233/'산출기준'!$B$18*'산출기준'!$B$20+MIN(1,AG233)*'산출기준'!$B$21+(1-AH233)*'산출기준'!$B$22)</x:f>
        <x:v>85.71705918682309</x:v>
      </x:c>
      <x:c r="AJ233" s="4" t="str">
        <x:v>24개월 중 양수 지수 24개월; 전반/후반 자료 12/12개월. 최근12개월/이전12개월 관측월 평균비 0.66배, 최근 최댓달 비중 20.5%. 미래 1년 지속을 보장하지 않음.</x:v>
      </x:c>
      <x:c r="AK233" s="4" t="str">
        <x:v>https://developers.naver.com/docs/serviceapi/datalab/search/search.md</x:v>
      </x:c>
    </x:row>
    <x:row r="234" ht="25" customHeight="1">
      <x:c r="A234" s="4" t="str">
        <x:v>K0230</x:v>
      </x:c>
      <x:c r="B234" s="4" t="str">
        <x:v>리빙</x:v>
      </x:c>
      <x:c r="C234" s="4" t="str">
        <x:v>구연산사용법</x:v>
      </x:c>
      <x:c r="D234" s="17" t="n">
        <x:v>33.65776</x:v>
      </x:c>
      <x:c r="E234" s="17" t="n">
        <x:v>29.58555</x:v>
      </x:c>
      <x:c r="F234" s="17" t="n">
        <x:v>26.24404</x:v>
      </x:c>
      <x:c r="G234" s="17" t="n">
        <x:v>26.91985</x:v>
      </x:c>
      <x:c r="H234" s="17" t="n">
        <x:v>26.47509</x:v>
      </x:c>
      <x:c r="I234" s="17" t="n">
        <x:v>26.07364</x:v>
      </x:c>
      <x:c r="J234" s="17" t="n">
        <x:v>26.97472</x:v>
      </x:c>
      <x:c r="K234" s="17" t="n">
        <x:v>24.40144</x:v>
      </x:c>
      <x:c r="L234" s="17" t="n">
        <x:v>26.27581</x:v>
      </x:c>
      <x:c r="M234" s="17" t="n">
        <x:v>29.69819</x:v>
      </x:c>
      <x:c r="N234" s="17" t="n">
        <x:v>35.58989</x:v>
      </x:c>
      <x:c r="O234" s="17" t="n">
        <x:v>34.30758</x:v>
      </x:c>
      <x:c r="P234" s="17" t="n">
        <x:v>24.56895</x:v>
      </x:c>
      <x:c r="Q234" s="17" t="n">
        <x:v>20.65848</x:v>
      </x:c>
      <x:c r="R234" s="17" t="n">
        <x:v>20.51985</x:v>
      </x:c>
      <x:c r="S234" s="17" t="n">
        <x:v>21.62599</x:v>
      </x:c>
      <x:c r="T234" s="17" t="n">
        <x:v>23.60722</x:v>
      </x:c>
      <x:c r="U234" s="17" t="n">
        <x:v>20.63537</x:v>
      </x:c>
      <x:c r="V234" s="17" t="n">
        <x:v>21.44693</x:v>
      </x:c>
      <x:c r="W234" s="17" t="n">
        <x:v>21.03682</x:v>
      </x:c>
      <x:c r="X234" s="17" t="n">
        <x:v>22.4462</x:v>
      </x:c>
      <x:c r="Y234" s="17" t="n">
        <x:v>21.30541</x:v>
      </x:c>
      <x:c r="Z234" s="17" t="n">
        <x:v>25.43537</x:v>
      </x:c>
      <x:c r="AA234" s="17" t="n">
        <x:v>21.68664</x:v>
      </x:c>
      <x:c r="AB234" s="4" t="n">
        <x:f>COUNT(D234:O234)</x:f>
        <x:v>12</x:v>
      </x:c>
      <x:c r="AC234" s="4" t="n">
        <x:f>COUNT(P234:AA234)</x:f>
        <x:v>12</x:v>
      </x:c>
      <x:c r="AD234" s="4" t="n">
        <x:f>COUNTIF(D234:AA234,"&gt;0")</x:f>
        <x:v>24</x:v>
      </x:c>
      <x:c r="AE234" s="19" t="n">
        <x:f>IF(AB234=0,"",AVERAGE(D234:O234))</x:f>
        <x:v>28.85029666666667</x:v>
      </x:c>
      <x:c r="AF234" s="19" t="n">
        <x:f>IF(AC234=0,"",AVERAGE(P234:AA234))</x:f>
        <x:v>22.0811025</x:v>
      </x:c>
      <x:c r="AG234" s="19" t="n">
        <x:f>IF(OR(AB234&lt;'산출기준'!$B$19,AC234&lt;'산출기준'!$B$19,AE234=0),"",AF234/AE234)</x:f>
        <x:v>0.7653682995056434</x:v>
      </x:c>
      <x:c r="AH234" s="21" t="n">
        <x:f>IF(SUM(P234:AA234)=0,"",MAX(P234:AA234)/SUM(P234:AA234))</x:f>
        <x:v>0.09599222532781897</x:v>
      </x:c>
      <x:c r="AI234" s="23" t="n">
        <x:f>IF(AG234="","",AD234/'산출기준'!$B$18*'산출기준'!$B$20+MIN(1,AG234)*'산출기준'!$B$21+(1-AH234)*'산출기준'!$B$22)</x:f>
        <x:v>91.04120447861291</x:v>
      </x:c>
      <x:c r="AJ234" s="4" t="str">
        <x:v>24개월 중 양수 지수 24개월; 전반/후반 자료 12/12개월. 최근12개월/이전12개월 관측월 평균비 0.77배, 최근 최댓달 비중 9.6%. 미래 1년 지속을 보장하지 않음.</x:v>
      </x:c>
      <x:c r="AK234" s="4" t="str">
        <x:v>https://developers.naver.com/docs/serviceapi/datalab/search/search.md</x:v>
      </x:c>
    </x:row>
    <x:row r="235" ht="25" customHeight="1">
      <x:c r="A235" s="4" t="str">
        <x:v>K0231</x:v>
      </x:c>
      <x:c r="B235" s="4" t="str">
        <x:v>리빙</x:v>
      </x:c>
      <x:c r="C235" s="4" t="str">
        <x:v>에어컨실외기청소</x:v>
      </x:c>
      <x:c r="D235" s="17" t="n">
        <x:v>8.72998</x:v>
      </x:c>
      <x:c r="E235" s="17" t="n">
        <x:v>2.72426</x:v>
      </x:c>
      <x:c r="F235" s="17" t="n">
        <x:v>0.99675</x:v>
      </x:c>
      <x:c r="G235" s="17" t="n">
        <x:v>1.54832</x:v>
      </x:c>
      <x:c r="H235" s="17" t="n">
        <x:v>1.60992</x:v>
      </x:c>
      <x:c r="I235" s="17" t="n">
        <x:v>2.36028</x:v>
      </x:c>
      <x:c r="J235" s="17" t="n">
        <x:v>5.41494</x:v>
      </x:c>
      <x:c r="K235" s="17" t="n">
        <x:v>7.82282</x:v>
      </x:c>
      <x:c r="L235" s="17" t="n">
        <x:v>12.04502</x:v>
      </x:c>
      <x:c r="M235" s="17" t="n">
        <x:v>29.0122</x:v>
      </x:c>
      <x:c r="N235" s="17" t="n">
        <x:v>55.46813</x:v>
      </x:c>
      <x:c r="O235" s="17" t="n">
        <x:v>21.91734</x:v>
      </x:c>
      <x:c r="P235" s="17" t="n">
        <x:v>5.78172</x:v>
      </x:c>
      <x:c r="Q235" s="17" t="n">
        <x:v>2.09149</x:v>
      </x:c>
      <x:c r="R235" s="17" t="n">
        <x:v>1.17034</x:v>
      </x:c>
      <x:c r="S235" s="17" t="n">
        <x:v>0.84835</x:v>
      </x:c>
      <x:c r="T235" s="17" t="n">
        <x:v>0.92395</x:v>
      </x:c>
      <x:c r="U235" s="17" t="n">
        <x:v>1.62672</x:v>
      </x:c>
      <x:c r="V235" s="17" t="n">
        <x:v>4.61697</x:v>
      </x:c>
      <x:c r="W235" s="17" t="n">
        <x:v>10.89987</x:v>
      </x:c>
      <x:c r="X235" s="17" t="n">
        <x:v>18.28872</x:v>
      </x:c>
      <x:c r="Y235" s="17" t="n">
        <x:v>17.25837</x:v>
      </x:c>
      <x:c r="Z235" s="17" t="n">
        <x:v>28.29544</x:v>
      </x:c>
      <x:c r="AA235" s="17" t="n">
        <x:v>25.53757</x:v>
      </x:c>
      <x:c r="AB235" s="4" t="n">
        <x:f>COUNT(D235:O235)</x:f>
        <x:v>12</x:v>
      </x:c>
      <x:c r="AC235" s="4" t="n">
        <x:f>COUNT(P235:AA235)</x:f>
        <x:v>12</x:v>
      </x:c>
      <x:c r="AD235" s="4" t="n">
        <x:f>COUNTIF(D235:AA235,"&gt;0")</x:f>
        <x:v>24</x:v>
      </x:c>
      <x:c r="AE235" s="19" t="n">
        <x:f>IF(AB235=0,"",AVERAGE(D235:O235))</x:f>
        <x:v>12.47083</x:v>
      </x:c>
      <x:c r="AF235" s="19" t="n">
        <x:f>IF(AC235=0,"",AVERAGE(P235:AA235))</x:f>
        <x:v>9.778292500000001</x:v>
      </x:c>
      <x:c r="AG235" s="19" t="n">
        <x:f>IF(OR(AB235&lt;'산출기준'!$B$19,AC235&lt;'산출기준'!$B$19,AE235=0),"",AF235/AE235)</x:f>
        <x:v>0.784093159797704</x:v>
      </x:c>
      <x:c r="AH235" s="21" t="n">
        <x:f>IF(SUM(P235:AA235)=0,"",MAX(P235:AA235)/SUM(P235:AA235))</x:f>
        <x:v>0.24114162399348693</x:v>
      </x:c>
      <x:c r="AI235" s="23" t="n">
        <x:f>IF(AG235="","",AD235/'산출기준'!$B$18*'산출기준'!$B$20+MIN(1,AG235)*'산출기준'!$B$21+(1-AH235)*'산출기준'!$B$22)</x:f>
        <x:v>88.6999623140614</x:v>
      </x:c>
      <x:c r="AJ235" s="4" t="str">
        <x:v>24개월 중 양수 지수 24개월; 전반/후반 자료 12/12개월. 최근12개월/이전12개월 관측월 평균비 0.78배, 최근 최댓달 비중 24.1%. 미래 1년 지속을 보장하지 않음.</x:v>
      </x:c>
      <x:c r="AK235" s="4" t="str">
        <x:v>https://developers.naver.com/docs/serviceapi/datalab/search/search.md</x:v>
      </x:c>
    </x:row>
    <x:row r="236" ht="25" customHeight="1">
      <x:c r="A236" s="4" t="str">
        <x:v>K0232</x:v>
      </x:c>
      <x:c r="B236" s="4" t="str">
        <x:v>리빙</x:v>
      </x:c>
      <x:c r="C236" s="4" t="str">
        <x:v>스티로폼분리수거</x:v>
      </x:c>
      <x:c r="D236" s="17" t="n">
        <x:v>35.70948</x:v>
      </x:c>
      <x:c r="E236" s="17" t="n">
        <x:v>33.71598</x:v>
      </x:c>
      <x:c r="F236" s="17" t="n">
        <x:v>31.70567</x:v>
      </x:c>
      <x:c r="G236" s="17" t="n">
        <x:v>33.24</x:v>
      </x:c>
      <x:c r="H236" s="17" t="n">
        <x:v>32.95721</x:v>
      </x:c>
      <x:c r="I236" s="17" t="n">
        <x:v>39.4753</x:v>
      </x:c>
      <x:c r="J236" s="17" t="n">
        <x:v>44.16228</x:v>
      </x:c>
      <x:c r="K236" s="17" t="n">
        <x:v>39.76929</x:v>
      </x:c>
      <x:c r="L236" s="17" t="n">
        <x:v>34.78273</x:v>
      </x:c>
      <x:c r="M236" s="17" t="n">
        <x:v>31.41449</x:v>
      </x:c>
      <x:c r="N236" s="17" t="n">
        <x:v>31.2213</x:v>
      </x:c>
      <x:c r="O236" s="17" t="n">
        <x:v>31.2325</x:v>
      </x:c>
      <x:c r="P236" s="17" t="n">
        <x:v>29.49098</x:v>
      </x:c>
      <x:c r="Q236" s="17" t="n">
        <x:v>27.18669</x:v>
      </x:c>
      <x:c r="R236" s="17" t="n">
        <x:v>27.09429</x:v>
      </x:c>
      <x:c r="S236" s="17" t="n">
        <x:v>27.37708</x:v>
      </x:c>
      <x:c r="T236" s="17" t="n">
        <x:v>27.0243</x:v>
      </x:c>
      <x:c r="U236" s="17" t="n">
        <x:v>27.09709</x:v>
      </x:c>
      <x:c r="V236" s="17" t="n">
        <x:v>32.13965</x:v>
      </x:c>
      <x:c r="W236" s="17" t="n">
        <x:v>23.43207</x:v>
      </x:c>
      <x:c r="X236" s="17" t="n">
        <x:v>21.24258</x:v>
      </x:c>
      <x:c r="Y236" s="17" t="n">
        <x:v>19.32187</x:v>
      </x:c>
      <x:c r="Z236" s="17" t="n">
        <x:v>19.69985</x:v>
      </x:c>
      <x:c r="AA236" s="17" t="n">
        <x:v>17.66155</x:v>
      </x:c>
      <x:c r="AB236" s="4" t="n">
        <x:f>COUNT(D236:O236)</x:f>
        <x:v>12</x:v>
      </x:c>
      <x:c r="AC236" s="4" t="n">
        <x:f>COUNT(P236:AA236)</x:f>
        <x:v>12</x:v>
      </x:c>
      <x:c r="AD236" s="4" t="n">
        <x:f>COUNTIF(D236:AA236,"&gt;0")</x:f>
        <x:v>24</x:v>
      </x:c>
      <x:c r="AE236" s="19" t="n">
        <x:f>IF(AB236=0,"",AVERAGE(D236:O236))</x:f>
        <x:v>34.9488525</x:v>
      </x:c>
      <x:c r="AF236" s="19" t="n">
        <x:f>IF(AC236=0,"",AVERAGE(P236:AA236))</x:f>
        <x:v>24.89733333333334</x:v>
      </x:c>
      <x:c r="AG236" s="19" t="n">
        <x:f>IF(OR(AB236&lt;'산출기준'!$B$19,AC236&lt;'산출기준'!$B$19,AE236=0),"",AF236/AE236)</x:f>
        <x:v>0.7123934421976612</x:v>
      </x:c>
      <x:c r="AH236" s="21" t="n">
        <x:f>IF(SUM(P236:AA236)=0,"",MAX(P236:AA236)/SUM(P236:AA236))</x:f>
        <x:v>0.10757393696781448</x:v>
      </x:c>
      <x:c r="AI236" s="23" t="n">
        <x:f>IF(AG236="","",AD236/'산출기준'!$B$18*'산출기준'!$B$20+MIN(1,AG236)*'산출기준'!$B$21+(1-AH236)*'산출기준'!$B$22)</x:f>
        <x:v>89.22032452657353</x:v>
      </x:c>
      <x:c r="AJ236" s="4" t="str">
        <x:v>24개월 중 양수 지수 24개월; 전반/후반 자료 12/12개월. 최근12개월/이전12개월 관측월 평균비 0.71배, 최근 최댓달 비중 10.8%. 미래 1년 지속을 보장하지 않음.</x:v>
      </x:c>
      <x:c r="AK236" s="4" t="str">
        <x:v>https://developers.naver.com/docs/serviceapi/datalab/search/search.md</x:v>
      </x:c>
    </x:row>
    <x:row r="237" ht="25" customHeight="1">
      <x:c r="A237" s="4" t="str">
        <x:v>K0233</x:v>
      </x:c>
      <x:c r="B237" s="4" t="str">
        <x:v>리빙</x:v>
      </x:c>
      <x:c r="C237" s="4" t="str">
        <x:v>시스템에어컨청소</x:v>
      </x:c>
      <x:c r="D237" s="17" t="n">
        <x:v>31.2325</x:v>
      </x:c>
      <x:c r="E237" s="17" t="n">
        <x:v>17.45156</x:v>
      </x:c>
      <x:c r="F237" s="17" t="n">
        <x:v>9.74633</x:v>
      </x:c>
      <x:c r="G237" s="17" t="n">
        <x:v>8.69638</x:v>
      </x:c>
      <x:c r="H237" s="17" t="n">
        <x:v>9.07716</x:v>
      </x:c>
      <x:c r="I237" s="17" t="n">
        <x:v>12.22701</x:v>
      </x:c>
      <x:c r="J237" s="17" t="n">
        <x:v>33.99316</x:v>
      </x:c>
      <x:c r="K237" s="17" t="n">
        <x:v>54.41258</x:v>
      </x:c>
      <x:c r="L237" s="17" t="n">
        <x:v>85.79068</x:v>
      </x:c>
      <x:c r="M237" s="17" t="n">
        <x:v>100</x:v>
      </x:c>
      <x:c r="N237" s="17" t="n">
        <x:v>63.27976</x:v>
      </x:c>
      <x:c r="O237" s="17" t="n">
        <x:v>51.9431</x:v>
      </x:c>
      <x:c r="P237" s="17" t="n">
        <x:v>25.06999</x:v>
      </x:c>
      <x:c r="Q237" s="17" t="n">
        <x:v>13.43095</x:v>
      </x:c>
      <x:c r="R237" s="17" t="n">
        <x:v>9.03796</x:v>
      </x:c>
      <x:c r="S237" s="17" t="n">
        <x:v>7.35524</x:v>
      </x:c>
      <x:c r="T237" s="17" t="n">
        <x:v>8.78597</x:v>
      </x:c>
      <x:c r="U237" s="17" t="n">
        <x:v>8.99596</x:v>
      </x:c>
      <x:c r="V237" s="17" t="n">
        <x:v>26.46992</x:v>
      </x:c>
      <x:c r="W237" s="17" t="n">
        <x:v>57.96281</x:v>
      </x:c>
      <x:c r="X237" s="17" t="n">
        <x:v>77.15869</x:v>
      </x:c>
      <x:c r="Y237" s="17" t="n">
        <x:v>38.97412</x:v>
      </x:c>
      <x:c r="Z237" s="17" t="n">
        <x:v>26.41113</x:v>
      </x:c>
      <x:c r="AA237" s="17" t="n">
        <x:v>18.14872</x:v>
      </x:c>
      <x:c r="AB237" s="4" t="n">
        <x:f>COUNT(D237:O237)</x:f>
        <x:v>12</x:v>
      </x:c>
      <x:c r="AC237" s="4" t="n">
        <x:f>COUNT(P237:AA237)</x:f>
        <x:v>12</x:v>
      </x:c>
      <x:c r="AD237" s="4" t="n">
        <x:f>COUNTIF(D237:AA237,"&gt;0")</x:f>
        <x:v>24</x:v>
      </x:c>
      <x:c r="AE237" s="19" t="n">
        <x:f>IF(AB237=0,"",AVERAGE(D237:O237))</x:f>
        <x:v>39.82085166666667</x:v>
      </x:c>
      <x:c r="AF237" s="19" t="n">
        <x:f>IF(AC237=0,"",AVERAGE(P237:AA237))</x:f>
        <x:v>26.483455000000006</x:v>
      </x:c>
      <x:c r="AG237" s="19" t="n">
        <x:f>IF(OR(AB237&lt;'산출기준'!$B$19,AC237&lt;'산출기준'!$B$19,AE237=0),"",AF237/AE237)</x:f>
        <x:v>0.6650650071899099</x:v>
      </x:c>
      <x:c r="AH237" s="21" t="n">
        <x:f>IF(SUM(P237:AA237)=0,"",MAX(P237:AA237)/SUM(P237:AA237))</x:f>
        <x:v>0.24278897271271185</x:v>
      </x:c>
      <x:c r="AI237" s="23" t="n">
        <x:f>IF(AG237="","",AD237/'산출기준'!$B$18*'산출기준'!$B$20+MIN(1,AG237)*'산출기준'!$B$21+(1-AH237)*'산출기준'!$B$22)</x:f>
        <x:v>85.09617076144306</x:v>
      </x:c>
      <x:c r="AJ237" s="4" t="str">
        <x:v>24개월 중 양수 지수 24개월; 전반/후반 자료 12/12개월. 최근12개월/이전12개월 관측월 평균비 0.67배, 최근 최댓달 비중 24.3%. 미래 1년 지속을 보장하지 않음.</x:v>
      </x:c>
      <x:c r="AK237" s="4" t="str">
        <x:v>https://developers.naver.com/docs/serviceapi/datalab/search/search.md</x:v>
      </x:c>
    </x:row>
    <x:row r="238" ht="25" customHeight="1">
      <x:c r="A238" s="4" t="str">
        <x:v>K0234</x:v>
      </x:c>
      <x:c r="B238" s="4" t="str">
        <x:v>리빙</x:v>
      </x:c>
      <x:c r="C238" s="4" t="str">
        <x:v>벽걸이에어컨셀프청소</x:v>
      </x:c>
      <x:c r="D238" s="17" t="n">
        <x:v>13.01377</x:v>
      </x:c>
      <x:c r="E238" s="17" t="n">
        <x:v>5.33094</x:v>
      </x:c>
      <x:c r="F238" s="17" t="n">
        <x:v>2.35188</x:v>
      </x:c>
      <x:c r="G238" s="17" t="n">
        <x:v>1.41393</x:v>
      </x:c>
      <x:c r="H238" s="17" t="n">
        <x:v>1.36913</x:v>
      </x:c>
      <x:c r="I238" s="17" t="n">
        <x:v>2.65987</x:v>
      </x:c>
      <x:c r="J238" s="17" t="n">
        <x:v>7.42804</x:v>
      </x:c>
      <x:c r="K238" s="17" t="n">
        <x:v>15.11647</x:v>
      </x:c>
      <x:c r="L238" s="17" t="n">
        <x:v>30.87691</x:v>
      </x:c>
      <x:c r="M238" s="17" t="n">
        <x:v>44.22667</x:v>
      </x:c>
      <x:c r="N238" s="17" t="n">
        <x:v>30.93571</x:v>
      </x:c>
      <x:c r="O238" s="17" t="n">
        <x:v>17.16037</x:v>
      </x:c>
      <x:c r="P238" s="17" t="n">
        <x:v>8.06641</x:v>
      </x:c>
      <x:c r="Q238" s="17" t="n">
        <x:v>4.21659</x:v>
      </x:c>
      <x:c r="R238" s="17" t="n">
        <x:v>1.9459</x:v>
      </x:c>
      <x:c r="S238" s="17" t="n">
        <x:v>1.00235</x:v>
      </x:c>
      <x:c r="T238" s="17" t="n">
        <x:v>1.13954</x:v>
      </x:c>
      <x:c r="U238" s="17" t="n">
        <x:v>1.85351</x:v>
      </x:c>
      <x:c r="V238" s="17" t="n">
        <x:v>4.55258</x:v>
      </x:c>
      <x:c r="W238" s="17" t="n">
        <x:v>15.36566</x:v>
      </x:c>
      <x:c r="X238" s="17" t="n">
        <x:v>43.16272</x:v>
      </x:c>
      <x:c r="Y238" s="17" t="n">
        <x:v>33.2428</x:v>
      </x:c>
      <x:c r="Z238" s="17" t="n">
        <x:v>34.33475</x:v>
      </x:c>
      <x:c r="AA238" s="17" t="n">
        <x:v>20.95419</x:v>
      </x:c>
      <x:c r="AB238" s="4" t="n">
        <x:f>COUNT(D238:O238)</x:f>
        <x:v>12</x:v>
      </x:c>
      <x:c r="AC238" s="4" t="n">
        <x:f>COUNT(P238:AA238)</x:f>
        <x:v>12</x:v>
      </x:c>
      <x:c r="AD238" s="4" t="n">
        <x:f>COUNTIF(D238:AA238,"&gt;0")</x:f>
        <x:v>24</x:v>
      </x:c>
      <x:c r="AE238" s="19" t="n">
        <x:f>IF(AB238=0,"",AVERAGE(D238:O238))</x:f>
        <x:v>14.323640833333334</x:v>
      </x:c>
      <x:c r="AF238" s="19" t="n">
        <x:f>IF(AC238=0,"",AVERAGE(P238:AA238))</x:f>
        <x:v>14.153083333333335</x:v>
      </x:c>
      <x:c r="AG238" s="19" t="n">
        <x:f>IF(OR(AB238&lt;'산출기준'!$B$19,AC238&lt;'산출기준'!$B$19,AE238=0),"",AF238/AE238)</x:f>
        <x:v>0.9880925874933219</x:v>
      </x:c>
      <x:c r="AH238" s="21" t="n">
        <x:f>IF(SUM(P238:AA238)=0,"",MAX(P238:AA238)/SUM(P238:AA238))</x:f>
        <x:v>0.2541420302996402</x:v>
      </x:c>
      <x:c r="AI238" s="23" t="n">
        <x:f>IF(AG238="","",AD238/'산출기준'!$B$18*'산출기준'!$B$20+MIN(1,AG238)*'산출기준'!$B$21+(1-AH238)*'산출기준'!$B$22)</x:f>
        <x:v>94.55993701880686</x:v>
      </x:c>
      <x:c r="AJ238" s="4" t="str">
        <x:v>24개월 중 양수 지수 24개월; 전반/후반 자료 12/12개월. 최근12개월/이전12개월 관측월 평균비 0.99배, 최근 최댓달 비중 25.4%. 미래 1년 지속을 보장하지 않음.</x:v>
      </x:c>
      <x:c r="AK238" s="4" t="str">
        <x:v>https://developers.naver.com/docs/serviceapi/datalab/search/search.md</x:v>
      </x:c>
    </x:row>
    <x:row r="239" ht="25" customHeight="1">
      <x:c r="A239" s="4" t="str">
        <x:v>K0235</x:v>
      </x:c>
      <x:c r="B239" s="4" t="str">
        <x:v>리빙</x:v>
      </x:c>
      <x:c r="C239" s="4" t="str">
        <x:v>베이킹소다사용법</x:v>
      </x:c>
      <x:c r="D239" s="17" t="n">
        <x:v>24.60341</x:v>
      </x:c>
      <x:c r="E239" s="17" t="n">
        <x:v>22.79797</x:v>
      </x:c>
      <x:c r="F239" s="17" t="n">
        <x:v>18.33837</x:v>
      </x:c>
      <x:c r="G239" s="17" t="n">
        <x:v>17.70569</x:v>
      </x:c>
      <x:c r="H239" s="17" t="n">
        <x:v>21.03882</x:v>
      </x:c>
      <x:c r="I239" s="17" t="n">
        <x:v>20.53576</x:v>
      </x:c>
      <x:c r="J239" s="17" t="n">
        <x:v>20.85365</x:v>
      </x:c>
      <x:c r="K239" s="17" t="n">
        <x:v>17.11931</x:v>
      </x:c>
      <x:c r="L239" s="17" t="n">
        <x:v>19.00191</x:v>
      </x:c>
      <x:c r="M239" s="17" t="n">
        <x:v>20.85365</x:v>
      </x:c>
      <x:c r="N239" s="17" t="n">
        <x:v>29.10931</x:v>
      </x:c>
      <x:c r="O239" s="17" t="n">
        <x:v>26.68662</x:v>
      </x:c>
      <x:c r="P239" s="17" t="n">
        <x:v>21.18387</x:v>
      </x:c>
      <x:c r="Q239" s="17" t="n">
        <x:v>18.29825</x:v>
      </x:c>
      <x:c r="R239" s="17" t="n">
        <x:v>18.89698</x:v>
      </x:c>
      <x:c r="S239" s="17" t="n">
        <x:v>16.37244</x:v>
      </x:c>
      <x:c r="T239" s="17" t="n">
        <x:v>17.37238</x:v>
      </x:c>
      <x:c r="U239" s="17" t="n">
        <x:v>16.26751</x:v>
      </x:c>
      <x:c r="V239" s="17" t="n">
        <x:v>19.15931</x:v>
      </x:c>
      <x:c r="W239" s="17" t="n">
        <x:v>18.82291</x:v>
      </x:c>
      <x:c r="X239" s="17" t="n">
        <x:v>20.20554</x:v>
      </x:c>
      <x:c r="Y239" s="17" t="n">
        <x:v>18.6007</x:v>
      </x:c>
      <x:c r="Z239" s="17" t="n">
        <x:v>20.46478</x:v>
      </x:c>
      <x:c r="AA239" s="17" t="n">
        <x:v>18.49268</x:v>
      </x:c>
      <x:c r="AB239" s="4" t="n">
        <x:f>COUNT(D239:O239)</x:f>
        <x:v>12</x:v>
      </x:c>
      <x:c r="AC239" s="4" t="n">
        <x:f>COUNT(P239:AA239)</x:f>
        <x:v>12</x:v>
      </x:c>
      <x:c r="AD239" s="4" t="n">
        <x:f>COUNTIF(D239:AA239,"&gt;0")</x:f>
        <x:v>24</x:v>
      </x:c>
      <x:c r="AE239" s="19" t="n">
        <x:f>IF(AB239=0,"",AVERAGE(D239:O239))</x:f>
        <x:v>21.55370583333333</x:v>
      </x:c>
      <x:c r="AF239" s="19" t="n">
        <x:f>IF(AC239=0,"",AVERAGE(P239:AA239))</x:f>
        <x:v>18.678112499999997</x:v>
      </x:c>
      <x:c r="AG239" s="19" t="n">
        <x:f>IF(OR(AB239&lt;'산출기준'!$B$19,AC239&lt;'산출기준'!$B$19,AE239=0),"",AF239/AE239)</x:f>
        <x:v>0.8665847369557138</x:v>
      </x:c>
      <x:c r="AH239" s="21" t="n">
        <x:f>IF(SUM(P239:AA239)=0,"",MAX(P239:AA239)/SUM(P239:AA239))</x:f>
        <x:v>0.09451289577573752</x:v>
      </x:c>
      <x:c r="AI239" s="23" t="n">
        <x:f>IF(AG239="","",AD239/'산출기준'!$B$18*'산출기준'!$B$20+MIN(1,AG239)*'산출기준'!$B$21+(1-AH239)*'산출기준'!$B$22)</x:f>
        <x:v>94.10728419315666</x:v>
      </x:c>
      <x:c r="AJ239" s="4" t="str">
        <x:v>24개월 중 양수 지수 24개월; 전반/후반 자료 12/12개월. 최근12개월/이전12개월 관측월 평균비 0.87배, 최근 최댓달 비중 9.5%. 미래 1년 지속을 보장하지 않음.</x:v>
      </x:c>
      <x:c r="AK239" s="4" t="str">
        <x:v>https://developers.naver.com/docs/serviceapi/datalab/search/search.md</x:v>
      </x:c>
    </x:row>
    <x:row r="240" ht="25" customHeight="1">
      <x:c r="A240" s="4" t="str">
        <x:v>K0236</x:v>
      </x:c>
      <x:c r="B240" s="4" t="str">
        <x:v>리빙</x:v>
      </x:c>
      <x:c r="C240" s="4" t="str">
        <x:v>화장실하수구냄새</x:v>
      </x:c>
      <x:c r="D240" s="17" t="n">
        <x:v>18.039</x:v>
      </x:c>
      <x:c r="E240" s="17" t="n">
        <x:v>21.93074</x:v>
      </x:c>
      <x:c r="F240" s="17" t="n">
        <x:v>16.72427</x:v>
      </x:c>
      <x:c r="G240" s="17" t="n">
        <x:v>15.93728</x:v>
      </x:c>
      <x:c r="H240" s="17" t="n">
        <x:v>16.46503</x:v>
      </x:c>
      <x:c r="I240" s="17" t="n">
        <x:v>15.88173</x:v>
      </x:c>
      <x:c r="J240" s="17" t="n">
        <x:v>22.21159</x:v>
      </x:c>
      <x:c r="K240" s="17" t="n">
        <x:v>20.08517</x:v>
      </x:c>
      <x:c r="L240" s="17" t="n">
        <x:v>21.55731</x:v>
      </x:c>
      <x:c r="M240" s="17" t="n">
        <x:v>19.56052</x:v>
      </x:c>
      <x:c r="N240" s="17" t="n">
        <x:v>21.26103</x:v>
      </x:c>
      <x:c r="O240" s="17" t="n">
        <x:v>15.07005</x:v>
      </x:c>
      <x:c r="P240" s="17" t="n">
        <x:v>15.21511</x:v>
      </x:c>
      <x:c r="Q240" s="17" t="n">
        <x:v>17.28905</x:v>
      </x:c>
      <x:c r="R240" s="17" t="n">
        <x:v>14.73983</x:v>
      </x:c>
      <x:c r="S240" s="17" t="n">
        <x:v>15.27066</x:v>
      </x:c>
      <x:c r="T240" s="17" t="n">
        <x:v>14.79846</x:v>
      </x:c>
      <x:c r="U240" s="17" t="n">
        <x:v>18.38775</x:v>
      </x:c>
      <x:c r="V240" s="17" t="n">
        <x:v>23.53867</x:v>
      </x:c>
      <x:c r="W240" s="17" t="n">
        <x:v>23.81951</x:v>
      </x:c>
      <x:c r="X240" s="17" t="n">
        <x:v>23.43682</x:v>
      </x:c>
      <x:c r="Y240" s="17" t="n">
        <x:v>18.19332</x:v>
      </x:c>
      <x:c r="Z240" s="17" t="n">
        <x:v>21.29806</x:v>
      </x:c>
      <x:c r="AA240" s="17" t="n">
        <x:v>19.48027</x:v>
      </x:c>
      <x:c r="AB240" s="4" t="n">
        <x:f>COUNT(D240:O240)</x:f>
        <x:v>12</x:v>
      </x:c>
      <x:c r="AC240" s="4" t="n">
        <x:f>COUNT(P240:AA240)</x:f>
        <x:v>12</x:v>
      </x:c>
      <x:c r="AD240" s="4" t="n">
        <x:f>COUNTIF(D240:AA240,"&gt;0")</x:f>
        <x:v>24</x:v>
      </x:c>
      <x:c r="AE240" s="19" t="n">
        <x:f>IF(AB240=0,"",AVERAGE(D240:O240))</x:f>
        <x:v>18.72697666666667</x:v>
      </x:c>
      <x:c r="AF240" s="19" t="n">
        <x:f>IF(AC240=0,"",AVERAGE(P240:AA240))</x:f>
        <x:v>18.788959166666665</x:v>
      </x:c>
      <x:c r="AG240" s="19" t="n">
        <x:f>IF(OR(AB240&lt;'산출기준'!$B$19,AC240&lt;'산출기준'!$B$19,AE240=0),"",AF240/AE240)</x:f>
        <x:v>1.0033097974704226</x:v>
      </x:c>
      <x:c r="AH240" s="21" t="n">
        <x:f>IF(SUM(P240:AA240)=0,"",MAX(P240:AA240)/SUM(P240:AA240))</x:f>
        <x:v>0.10564497740716614</x:v>
      </x:c>
      <x:c r="AI240" s="23" t="n">
        <x:f>IF(AG240="","",AD240/'산출기준'!$B$18*'산출기준'!$B$20+MIN(1,AG240)*'산출기준'!$B$21+(1-AH240)*'산출기준'!$B$22)</x:f>
        <x:v>97.88710045185667</x:v>
      </x:c>
      <x:c r="AJ240" s="4" t="str">
        <x:v>24개월 중 양수 지수 24개월; 전반/후반 자료 12/12개월. 최근12개월/이전12개월 관측월 평균비 1.00배, 최근 최댓달 비중 10.6%. 미래 1년 지속을 보장하지 않음.</x:v>
      </x:c>
      <x:c r="AK240" s="4" t="str">
        <x:v>https://developers.naver.com/docs/serviceapi/datalab/search/search.md</x:v>
      </x:c>
    </x:row>
    <x:row r="241" ht="25" customHeight="1">
      <x:c r="A241" s="4" t="str">
        <x:v>K0237</x:v>
      </x:c>
      <x:c r="B241" s="4" t="str">
        <x:v>리빙</x:v>
      </x:c>
      <x:c r="C241" s="4" t="str">
        <x:v>창틀청소</x:v>
      </x:c>
      <x:c r="D241" s="17" t="n">
        <x:v>36.76007</x:v>
      </x:c>
      <x:c r="E241" s="17" t="n">
        <x:v>25.83482</x:v>
      </x:c>
      <x:c r="F241" s="17" t="n">
        <x:v>14.45898</x:v>
      </x:c>
      <x:c r="G241" s="17" t="n">
        <x:v>10.56107</x:v>
      </x:c>
      <x:c r="H241" s="17" t="n">
        <x:v>10.25862</x:v>
      </x:c>
      <x:c r="I241" s="17" t="n">
        <x:v>10.70612</x:v>
      </x:c>
      <x:c r="J241" s="17" t="n">
        <x:v>18.16554</x:v>
      </x:c>
      <x:c r="K241" s="17" t="n">
        <x:v>22.52947</x:v>
      </x:c>
      <x:c r="L241" s="17" t="n">
        <x:v>28.05073</x:v>
      </x:c>
      <x:c r="M241" s="17" t="n">
        <x:v>31.91161</x:v>
      </x:c>
      <x:c r="N241" s="17" t="n">
        <x:v>24.70835</x:v>
      </x:c>
      <x:c r="O241" s="17" t="n">
        <x:v>21.70236</x:v>
      </x:c>
      <x:c r="P241" s="17" t="n">
        <x:v>26.92426</x:v>
      </x:c>
      <x:c r="Q241" s="17" t="n">
        <x:v>16.59465</x:v>
      </x:c>
      <x:c r="R241" s="17" t="n">
        <x:v>9.91914</x:v>
      </x:c>
      <x:c r="S241" s="17" t="n">
        <x:v>8.08283</x:v>
      </x:c>
      <x:c r="T241" s="17" t="n">
        <x:v>7.76803</x:v>
      </x:c>
      <x:c r="U241" s="17" t="n">
        <x:v>8.5828</x:v>
      </x:c>
      <x:c r="V241" s="17" t="n">
        <x:v>14.93734</x:v>
      </x:c>
      <x:c r="W241" s="17" t="n">
        <x:v>18.5328</x:v>
      </x:c>
      <x:c r="X241" s="17" t="n">
        <x:v>27.64952</x:v>
      </x:c>
      <x:c r="Y241" s="17" t="n">
        <x:v>25.51077</x:v>
      </x:c>
      <x:c r="Z241" s="17" t="n">
        <x:v>19.80124</x:v>
      </x:c>
      <x:c r="AA241" s="17" t="n">
        <x:v>16.8292</x:v>
      </x:c>
      <x:c r="AB241" s="4" t="n">
        <x:f>COUNT(D241:O241)</x:f>
        <x:v>12</x:v>
      </x:c>
      <x:c r="AC241" s="4" t="n">
        <x:f>COUNT(P241:AA241)</x:f>
        <x:v>12</x:v>
      </x:c>
      <x:c r="AD241" s="4" t="n">
        <x:f>COUNTIF(D241:AA241,"&gt;0")</x:f>
        <x:v>24</x:v>
      </x:c>
      <x:c r="AE241" s="19" t="n">
        <x:f>IF(AB241=0,"",AVERAGE(D241:O241))</x:f>
        <x:v>21.303978333333333</x:v>
      </x:c>
      <x:c r="AF241" s="19" t="n">
        <x:f>IF(AC241=0,"",AVERAGE(P241:AA241))</x:f>
        <x:v>16.761048333333335</x:v>
      </x:c>
      <x:c r="AG241" s="19" t="n">
        <x:f>IF(OR(AB241&lt;'산출기준'!$B$19,AC241&lt;'산출기준'!$B$19,AE241=0),"",AF241/AE241)</x:f>
        <x:v>0.7867567301788</x:v>
      </x:c>
      <x:c r="AH241" s="21" t="n">
        <x:f>IF(SUM(P241:AA241)=0,"",MAX(P241:AA241)/SUM(P241:AA241))</x:f>
        <x:v>0.1374691260858882</x:v>
      </x:c>
      <x:c r="AI241" s="23" t="n">
        <x:f>IF(AG241="","",AD241/'산출기준'!$B$18*'산출기준'!$B$20+MIN(1,AG241)*'산출기준'!$B$21+(1-AH241)*'산출기준'!$B$22)</x:f>
        <x:v>90.85331938364624</x:v>
      </x:c>
      <x:c r="AJ241" s="4" t="str">
        <x:v>24개월 중 양수 지수 24개월; 전반/후반 자료 12/12개월. 최근12개월/이전12개월 관측월 평균비 0.79배, 최근 최댓달 비중 13.7%. 미래 1년 지속을 보장하지 않음.</x:v>
      </x:c>
      <x:c r="AK241" s="4" t="str">
        <x:v>https://developers.naver.com/docs/serviceapi/datalab/search/search.md</x:v>
      </x:c>
    </x:row>
    <x:row r="242" ht="25" customHeight="1">
      <x:c r="A242" s="4" t="str">
        <x:v>K0238</x:v>
      </x:c>
      <x:c r="B242" s="4" t="str">
        <x:v>리빙</x:v>
      </x:c>
      <x:c r="C242" s="4" t="str">
        <x:v>결로현상</x:v>
      </x:c>
      <x:c r="D242" s="17" t="n">
        <x:v>45.08651</x:v>
      </x:c>
      <x:c r="E242" s="17" t="n">
        <x:v>42.14876</x:v>
      </x:c>
      <x:c r="F242" s="17" t="n">
        <x:v>65.16658</x:v>
      </x:c>
      <x:c r="G242" s="17" t="n">
        <x:v>99.15418</x:v>
      </x:c>
      <x:c r="H242" s="17" t="n">
        <x:v>100</x:v>
      </x:c>
      <x:c r="I242" s="17" t="n">
        <x:v>85.60821</x:v>
      </x:c>
      <x:c r="J242" s="17" t="n">
        <x:v>49.63197</x:v>
      </x:c>
      <x:c r="K242" s="17" t="n">
        <x:v>36.46048</x:v>
      </x:c>
      <x:c r="L242" s="17" t="n">
        <x:v>43.73063</x:v>
      </x:c>
      <x:c r="M242" s="17" t="n">
        <x:v>40.36673</x:v>
      </x:c>
      <x:c r="N242" s="17" t="n">
        <x:v>70.67407</x:v>
      </x:c>
      <x:c r="O242" s="17" t="n">
        <x:v>55.09426</x:v>
      </x:c>
      <x:c r="P242" s="17" t="n">
        <x:v>39.00439</x:v>
      </x:c>
      <x:c r="Q242" s="17" t="n">
        <x:v>35.53719</x:v>
      </x:c>
      <x:c r="R242" s="17" t="n">
        <x:v>46.88145</x:v>
      </x:c>
      <x:c r="S242" s="17" t="n">
        <x:v>91.62577</x:v>
      </x:c>
      <x:c r="T242" s="17" t="n">
        <x:v>89.54028</x:v>
      </x:c>
      <x:c r="U242" s="17" t="n">
        <x:v>47.78538</x:v>
      </x:c>
      <x:c r="V242" s="17" t="n">
        <x:v>32.41864</x:v>
      </x:c>
      <x:c r="W242" s="17" t="n">
        <x:v>21.92019</x:v>
      </x:c>
      <x:c r="X242" s="17" t="n">
        <x:v>21.62319</x:v>
      </x:c>
      <x:c r="Y242" s="17" t="n">
        <x:v>23.79907</x:v>
      </x:c>
      <x:c r="Z242" s="17" t="n">
        <x:v>54.69395</x:v>
      </x:c>
      <x:c r="AA242" s="17" t="n">
        <x:v>39.49509</x:v>
      </x:c>
      <x:c r="AB242" s="4" t="n">
        <x:f>COUNT(D242:O242)</x:f>
        <x:v>12</x:v>
      </x:c>
      <x:c r="AC242" s="4" t="n">
        <x:f>COUNT(P242:AA242)</x:f>
        <x:v>12</x:v>
      </x:c>
      <x:c r="AD242" s="4" t="n">
        <x:f>COUNTIF(D242:AA242,"&gt;0")</x:f>
        <x:v>24</x:v>
      </x:c>
      <x:c r="AE242" s="19" t="n">
        <x:f>IF(AB242=0,"",AVERAGE(D242:O242))</x:f>
        <x:v>61.09353166666666</x:v>
      </x:c>
      <x:c r="AF242" s="19" t="n">
        <x:f>IF(AC242=0,"",AVERAGE(P242:AA242))</x:f>
        <x:v>45.36038249999999</x:v>
      </x:c>
      <x:c r="AG242" s="19" t="n">
        <x:f>IF(OR(AB242&lt;'산출기준'!$B$19,AC242&lt;'산출기준'!$B$19,AE242=0),"",AF242/AE242)</x:f>
        <x:v>0.7424743874276488</x:v>
      </x:c>
      <x:c r="AH242" s="21" t="n">
        <x:f>IF(SUM(P242:AA242)=0,"",MAX(P242:AA242)/SUM(P242:AA242))</x:f>
        <x:v>0.16832928675884368</x:v>
      </x:c>
      <x:c r="AI242" s="23" t="n">
        <x:f>IF(AG242="","",AD242/'산출기준'!$B$18*'산출기준'!$B$20+MIN(1,AG242)*'산출기준'!$B$21+(1-AH242)*'산출기준'!$B$22)</x:f>
        <x:v>88.90764588765259</x:v>
      </x:c>
      <x:c r="AJ242" s="4" t="str">
        <x:v>24개월 중 양수 지수 24개월; 전반/후반 자료 12/12개월. 최근12개월/이전12개월 관측월 평균비 0.74배, 최근 최댓달 비중 16.8%. 미래 1년 지속을 보장하지 않음.</x:v>
      </x:c>
      <x:c r="AK242" s="4" t="str">
        <x:v>https://developers.naver.com/docs/serviceapi/datalab/search/search.md</x:v>
      </x:c>
    </x:row>
    <x:row r="243" ht="25" customHeight="1">
      <x:c r="A243" s="4" t="str">
        <x:v>K0239</x:v>
      </x:c>
      <x:c r="B243" s="4" t="str">
        <x:v>리빙</x:v>
      </x:c>
      <x:c r="C243" s="4" t="str">
        <x:v>에어컨곰팡이제거</x:v>
      </x:c>
      <x:c r="D243" s="17" t="n">
        <x:v>40.18595</x:v>
      </x:c>
      <x:c r="E243" s="17" t="n">
        <x:v>5.68827</x:v>
      </x:c>
      <x:c r="F243" s="17" t="n">
        <x:v>2.55681</x:v>
      </x:c>
      <x:c r="G243" s="17" t="n">
        <x:v>0.99431</x:v>
      </x:c>
      <x:c r="H243" s="17" t="n">
        <x:v>1.3688</x:v>
      </x:c>
      <x:c r="I243" s="17" t="n">
        <x:v>1.59478</x:v>
      </x:c>
      <x:c r="J243" s="17" t="n">
        <x:v>4.69395</x:v>
      </x:c>
      <x:c r="K243" s="17" t="n">
        <x:v>5.6237</x:v>
      </x:c>
      <x:c r="L243" s="17" t="n">
        <x:v>17.54907</x:v>
      </x:c>
      <x:c r="M243" s="17" t="n">
        <x:v>47.01704</x:v>
      </x:c>
      <x:c r="N243" s="17" t="n">
        <x:v>46.95247</x:v>
      </x:c>
      <x:c r="O243" s="17" t="n">
        <x:v>46.28744</x:v>
      </x:c>
      <x:c r="P243" s="17" t="n">
        <x:v>27.30501</x:v>
      </x:c>
      <x:c r="Q243" s="17" t="n">
        <x:v>8.36776</x:v>
      </x:c>
      <x:c r="R243" s="17" t="n">
        <x:v>2.25981</x:v>
      </x:c>
      <x:c r="S243" s="17" t="n">
        <x:v>0.07102</x:v>
      </x:c>
      <x:c r="T243" s="17"/>
      <x:c r="U243" s="17" t="n">
        <x:v>0.66503</x:v>
      </x:c>
      <x:c r="V243" s="17" t="n">
        <x:v>3.26704</x:v>
      </x:c>
      <x:c r="W243" s="17" t="n">
        <x:v>13.3329</x:v>
      </x:c>
      <x:c r="X243" s="17" t="n">
        <x:v>40.01162</x:v>
      </x:c>
      <x:c r="Y243" s="17" t="n">
        <x:v>34.14901</x:v>
      </x:c>
      <x:c r="Z243" s="17" t="n">
        <x:v>41.59994</x:v>
      </x:c>
      <x:c r="AA243" s="17" t="n">
        <x:v>40.54752</x:v>
      </x:c>
      <x:c r="AB243" s="4" t="n">
        <x:f>COUNT(D243:O243)</x:f>
        <x:v>12</x:v>
      </x:c>
      <x:c r="AC243" s="4" t="n">
        <x:f>COUNT(P243:AA243)</x:f>
        <x:v>11</x:v>
      </x:c>
      <x:c r="AD243" s="4" t="n">
        <x:f>COUNTIF(D243:AA243,"&gt;0")</x:f>
        <x:v>23</x:v>
      </x:c>
      <x:c r="AE243" s="19" t="n">
        <x:f>IF(AB243=0,"",AVERAGE(D243:O243))</x:f>
        <x:v>18.376049166666668</x:v>
      </x:c>
      <x:c r="AF243" s="19" t="n">
        <x:f>IF(AC243=0,"",AVERAGE(P243:AA243))</x:f>
        <x:v>19.234241818181818</x:v>
      </x:c>
      <x:c r="AG243" s="19" t="n">
        <x:f>IF(OR(AB243&lt;'산출기준'!$B$19,AC243&lt;'산출기준'!$B$19,AE243=0),"",AF243/AE243)</x:f>
        <x:v>1.046701695436899</x:v>
      </x:c>
      <x:c r="AH243" s="21" t="n">
        <x:f>IF(SUM(P243:AA243)=0,"",MAX(P243:AA243)/SUM(P243:AA243))</x:f>
        <x:v>0.19661875747542285</x:v>
      </x:c>
      <x:c r="AI243" s="23" t="n">
        <x:f>IF(AG243="","",AD243/'산출기준'!$B$18*'산출기준'!$B$20+MIN(1,AG243)*'산출기준'!$B$21+(1-AH243)*'산출기준'!$B$22)</x:f>
        <x:v>93.98429151715821</x:v>
      </x:c>
      <x:c r="AJ243" s="4" t="str">
        <x:v>24개월 중 양수 지수 23개월; 전반/후반 자료 12/11개월. 최근12개월/이전12개월 관측월 평균비 1.05배, 최근 최댓달 비중 19.7%. 미래 1년 지속을 보장하지 않음.</x:v>
      </x:c>
      <x:c r="AK243" s="4" t="str">
        <x:v>https://developers.naver.com/docs/serviceapi/datalab/search/search.md</x:v>
      </x:c>
    </x:row>
    <x:row r="244" ht="25" customHeight="1">
      <x:c r="A244" s="4" t="str">
        <x:v>K0240</x:v>
      </x:c>
      <x:c r="B244" s="4" t="str">
        <x:v>리빙</x:v>
      </x:c>
      <x:c r="C244" s="4" t="str">
        <x:v>폐가전수거</x:v>
      </x:c>
      <x:c r="D244" s="17" t="n">
        <x:v>55.64307</x:v>
      </x:c>
      <x:c r="E244" s="17" t="n">
        <x:v>54.38403</x:v>
      </x:c>
      <x:c r="F244" s="17" t="n">
        <x:v>48.17277</x:v>
      </x:c>
      <x:c r="G244" s="17" t="n">
        <x:v>42.76859</x:v>
      </x:c>
      <x:c r="H244" s="17" t="n">
        <x:v>41.31585</x:v>
      </x:c>
      <x:c r="I244" s="17" t="n">
        <x:v>42.96875</x:v>
      </x:c>
      <x:c r="J244" s="17" t="n">
        <x:v>42.91064</x:v>
      </x:c>
      <x:c r="K244" s="17" t="n">
        <x:v>36.16348</x:v>
      </x:c>
      <x:c r="L244" s="17" t="n">
        <x:v>36.74457</x:v>
      </x:c>
      <x:c r="M244" s="17" t="n">
        <x:v>38.22959</x:v>
      </x:c>
      <x:c r="N244" s="17" t="n">
        <x:v>46.57153</x:v>
      </x:c>
      <x:c r="O244" s="17" t="n">
        <x:v>42.64591</x:v>
      </x:c>
      <x:c r="P244" s="17" t="n">
        <x:v>40.17949</x:v>
      </x:c>
      <x:c r="Q244" s="17" t="n">
        <x:v>37.25464</x:v>
      </x:c>
      <x:c r="R244" s="17" t="n">
        <x:v>37.29984</x:v>
      </x:c>
      <x:c r="S244" s="17" t="n">
        <x:v>31.5922</x:v>
      </x:c>
      <x:c r="T244" s="17" t="n">
        <x:v>34.05216</x:v>
      </x:c>
      <x:c r="U244" s="17" t="n">
        <x:v>30.8626</x:v>
      </x:c>
      <x:c r="V244" s="17" t="n">
        <x:v>32.2766</x:v>
      </x:c>
      <x:c r="W244" s="17" t="n">
        <x:v>29.95867</x:v>
      </x:c>
      <x:c r="X244" s="17" t="n">
        <x:v>29.97159</x:v>
      </x:c>
      <x:c r="Y244" s="17" t="n">
        <x:v>32.56069</x:v>
      </x:c>
      <x:c r="Z244" s="17" t="n">
        <x:v>37.14488</x:v>
      </x:c>
      <x:c r="AA244" s="17" t="n">
        <x:v>34.04571</x:v>
      </x:c>
      <x:c r="AB244" s="4" t="n">
        <x:f>COUNT(D244:O244)</x:f>
        <x:v>12</x:v>
      </x:c>
      <x:c r="AC244" s="4" t="n">
        <x:f>COUNT(P244:AA244)</x:f>
        <x:v>12</x:v>
      </x:c>
      <x:c r="AD244" s="4" t="n">
        <x:f>COUNTIF(D244:AA244,"&gt;0")</x:f>
        <x:v>24</x:v>
      </x:c>
      <x:c r="AE244" s="19" t="n">
        <x:f>IF(AB244=0,"",AVERAGE(D244:O244))</x:f>
        <x:v>44.043231666666664</x:v>
      </x:c>
      <x:c r="AF244" s="19" t="n">
        <x:f>IF(AC244=0,"",AVERAGE(P244:AA244))</x:f>
        <x:v>33.933255833333334</x:v>
      </x:c>
      <x:c r="AG244" s="19" t="n">
        <x:f>IF(OR(AB244&lt;'산출기준'!$B$19,AC244&lt;'산출기준'!$B$19,AE244=0),"",AF244/AE244)</x:f>
        <x:v>0.7704533602382114</x:v>
      </x:c>
      <x:c r="AH244" s="21" t="n">
        <x:f>IF(SUM(P244:AA244)=0,"",MAX(P244:AA244)/SUM(P244:AA244))</x:f>
        <x:v>0.09867284323611053</x:v>
      </x:c>
      <x:c r="AI244" s="23" t="n">
        <x:f>IF(AG244="","",AD244/'산출기준'!$B$18*'산출기준'!$B$20+MIN(1,AG244)*'산출기준'!$B$21+(1-AH244)*'산출기준'!$B$22)</x:f>
        <x:v>91.14014394242413</x:v>
      </x:c>
      <x:c r="AJ244" s="4" t="str">
        <x:v>24개월 중 양수 지수 24개월; 전반/후반 자료 12/12개월. 최근12개월/이전12개월 관측월 평균비 0.77배, 최근 최댓달 비중 9.9%. 미래 1년 지속을 보장하지 않음.</x:v>
      </x:c>
      <x:c r="AK244" s="4" t="str">
        <x:v>https://developers.naver.com/docs/serviceapi/datalab/search/search.md</x:v>
      </x:c>
    </x:row>
    <x:row r="245" ht="25" customHeight="1">
      <x:c r="A245" s="4" t="str">
        <x:v>K0241</x:v>
      </x:c>
      <x:c r="B245" s="4" t="str">
        <x:v>리빙</x:v>
      </x:c>
      <x:c r="C245" s="4" t="str">
        <x:v>집벌레종류</x:v>
      </x:c>
      <x:c r="D245" s="17" t="n">
        <x:v>75.67148</x:v>
      </x:c>
      <x:c r="E245" s="17" t="n">
        <x:v>38.62345</x:v>
      </x:c>
      <x:c r="F245" s="17" t="n">
        <x:v>22.63042</x:v>
      </x:c>
      <x:c r="G245" s="17" t="n">
        <x:v>15.52169</x:v>
      </x:c>
      <x:c r="H245" s="17" t="n">
        <x:v>14.13352</x:v>
      </x:c>
      <x:c r="I245" s="17" t="n">
        <x:v>13.92691</x:v>
      </x:c>
      <x:c r="J245" s="17" t="n">
        <x:v>25.07102</x:v>
      </x:c>
      <x:c r="K245" s="17" t="n">
        <x:v>31.46952</x:v>
      </x:c>
      <x:c r="L245" s="17" t="n">
        <x:v>44.33755</x:v>
      </x:c>
      <x:c r="M245" s="17" t="n">
        <x:v>60.26601</x:v>
      </x:c>
      <x:c r="N245" s="17" t="n">
        <x:v>63.57179</x:v>
      </x:c>
      <x:c r="O245" s="17" t="n">
        <x:v>58.69059</x:v>
      </x:c>
      <x:c r="P245" s="17" t="n">
        <x:v>45.69989</x:v>
      </x:c>
      <x:c r="Q245" s="17" t="n">
        <x:v>29.04829</x:v>
      </x:c>
      <x:c r="R245" s="17" t="n">
        <x:v>17.5297</x:v>
      </x:c>
      <x:c r="S245" s="17" t="n">
        <x:v>11.45402</x:v>
      </x:c>
      <x:c r="T245" s="17" t="n">
        <x:v>8.86492</x:v>
      </x:c>
      <x:c r="U245" s="17" t="n">
        <x:v>10.12396</x:v>
      </x:c>
      <x:c r="V245" s="17" t="n">
        <x:v>15.46358</x:v>
      </x:c>
      <x:c r="W245" s="17" t="n">
        <x:v>21.66838</x:v>
      </x:c>
      <x:c r="X245" s="17" t="n">
        <x:v>29.61647</x:v>
      </x:c>
      <x:c r="Y245" s="17" t="n">
        <x:v>34.98837</x:v>
      </x:c>
      <x:c r="Z245" s="17" t="n">
        <x:v>38.10692</x:v>
      </x:c>
      <x:c r="AA245" s="17" t="n">
        <x:v>39.1658</x:v>
      </x:c>
      <x:c r="AB245" s="4" t="n">
        <x:f>COUNT(D245:O245)</x:f>
        <x:v>12</x:v>
      </x:c>
      <x:c r="AC245" s="4" t="n">
        <x:f>COUNT(P245:AA245)</x:f>
        <x:v>12</x:v>
      </x:c>
      <x:c r="AD245" s="4" t="n">
        <x:f>COUNTIF(D245:AA245,"&gt;0")</x:f>
        <x:v>24</x:v>
      </x:c>
      <x:c r="AE245" s="19" t="n">
        <x:f>IF(AB245=0,"",AVERAGE(D245:O245))</x:f>
        <x:v>38.65949583333333</x:v>
      </x:c>
      <x:c r="AF245" s="19" t="n">
        <x:f>IF(AC245=0,"",AVERAGE(P245:AA245))</x:f>
        <x:v>25.14419166666666</x:v>
      </x:c>
      <x:c r="AG245" s="19" t="n">
        <x:f>IF(OR(AB245&lt;'산출기준'!$B$19,AC245&lt;'산출기준'!$B$19,AE245=0),"",AF245/AE245)</x:f>
        <x:v>0.6504014375941917</x:v>
      </x:c>
      <x:c r="AH245" s="21" t="n">
        <x:f>IF(SUM(P245:AA245)=0,"",MAX(P245:AA245)/SUM(P245:AA245))</x:f>
        <x:v>0.151459399337753</x:v>
      </x:c>
      <x:c r="AI245" s="23" t="n">
        <x:f>IF(AG245="","",AD245/'산출기준'!$B$18*'산출기준'!$B$20+MIN(1,AG245)*'산출기준'!$B$21+(1-AH245)*'산출기준'!$B$22)</x:f>
        <x:v>86.48285514107069</x:v>
      </x:c>
      <x:c r="AJ245" s="4" t="str">
        <x:v>24개월 중 양수 지수 24개월; 전반/후반 자료 12/12개월. 최근12개월/이전12개월 관측월 평균비 0.65배, 최근 최댓달 비중 15.1%. 미래 1년 지속을 보장하지 않음.</x:v>
      </x:c>
      <x:c r="AK245" s="4" t="str">
        <x:v>https://developers.naver.com/docs/serviceapi/datalab/search/search.md</x:v>
      </x:c>
    </x:row>
    <x:row r="246" ht="25" customHeight="1">
      <x:c r="A246" s="4" t="str">
        <x:v>K0242</x:v>
      </x:c>
      <x:c r="B246" s="4" t="str">
        <x:v>리빙</x:v>
      </x:c>
      <x:c r="C246" s="4" t="str">
        <x:v>주방기름때제거</x:v>
      </x:c>
      <x:c r="D246" s="17" t="n">
        <x:v>36.74457</x:v>
      </x:c>
      <x:c r="E246" s="17" t="n">
        <x:v>29.20325</x:v>
      </x:c>
      <x:c r="F246" s="17" t="n">
        <x:v>22.79829</x:v>
      </x:c>
      <x:c r="G246" s="17" t="n">
        <x:v>21.2487</x:v>
      </x:c>
      <x:c r="H246" s="17" t="n">
        <x:v>24.78047</x:v>
      </x:c>
      <x:c r="I246" s="17" t="n">
        <x:v>26.48502</x:v>
      </x:c>
      <x:c r="J246" s="17" t="n">
        <x:v>22.08161</x:v>
      </x:c>
      <x:c r="K246" s="17" t="n">
        <x:v>19.65392</x:v>
      </x:c>
      <x:c r="L246" s="17" t="n">
        <x:v>20.37706</x:v>
      </x:c>
      <x:c r="M246" s="17" t="n">
        <x:v>22.26239</x:v>
      </x:c>
      <x:c r="N246" s="17" t="n">
        <x:v>21.49405</x:v>
      </x:c>
      <x:c r="O246" s="17" t="n">
        <x:v>21.79106</x:v>
      </x:c>
      <x:c r="P246" s="17" t="n">
        <x:v>17.54261</x:v>
      </x:c>
      <x:c r="Q246" s="17" t="n">
        <x:v>14.67587</x:v>
      </x:c>
      <x:c r="R246" s="17" t="n">
        <x:v>11.49922</x:v>
      </x:c>
      <x:c r="S246" s="17" t="n">
        <x:v>11.37654</x:v>
      </x:c>
      <x:c r="T246" s="17" t="n">
        <x:v>12.797</x:v>
      </x:c>
      <x:c r="U246" s="17" t="n">
        <x:v>24.30268</x:v>
      </x:c>
      <x:c r="V246" s="17" t="n">
        <x:v>30.2815</x:v>
      </x:c>
      <x:c r="W246" s="17" t="n">
        <x:v>32.38636</x:v>
      </x:c>
      <x:c r="X246" s="17" t="n">
        <x:v>33.32902</x:v>
      </x:c>
      <x:c r="Y246" s="17" t="n">
        <x:v>35.92458</x:v>
      </x:c>
      <x:c r="Z246" s="17" t="n">
        <x:v>39.12706</x:v>
      </x:c>
      <x:c r="AA246" s="17" t="n">
        <x:v>38.55242</x:v>
      </x:c>
      <x:c r="AB246" s="4" t="n">
        <x:f>COUNT(D246:O246)</x:f>
        <x:v>12</x:v>
      </x:c>
      <x:c r="AC246" s="4" t="n">
        <x:f>COUNT(P246:AA246)</x:f>
        <x:v>12</x:v>
      </x:c>
      <x:c r="AD246" s="4" t="n">
        <x:f>COUNTIF(D246:AA246,"&gt;0")</x:f>
        <x:v>24</x:v>
      </x:c>
      <x:c r="AE246" s="19" t="n">
        <x:f>IF(AB246=0,"",AVERAGE(D246:O246))</x:f>
        <x:v>24.07669916666667</x:v>
      </x:c>
      <x:c r="AF246" s="19" t="n">
        <x:f>IF(AC246=0,"",AVERAGE(P246:AA246))</x:f>
        <x:v>25.149571666666663</x:v>
      </x:c>
      <x:c r="AG246" s="19" t="n">
        <x:f>IF(OR(AB246&lt;'산출기준'!$B$19,AC246&lt;'산출기준'!$B$19,AE246=0),"",AF246/AE246)</x:f>
        <x:v>1.0445606140847308</x:v>
      </x:c>
      <x:c r="AH246" s="21" t="n">
        <x:f>IF(SUM(P246:AA246)=0,"",MAX(P246:AA246)/SUM(P246:AA246))</x:f>
        <x:v>0.12964786742888862</x:v>
      </x:c>
      <x:c r="AI246" s="23" t="n">
        <x:f>IF(AG246="","",AD246/'산출기준'!$B$18*'산출기준'!$B$20+MIN(1,AG246)*'산출기준'!$B$21+(1-AH246)*'산출기준'!$B$22)</x:f>
        <x:v>97.40704265142223</x:v>
      </x:c>
      <x:c r="AJ246" s="4" t="str">
        <x:v>24개월 중 양수 지수 24개월; 전반/후반 자료 12/12개월. 최근12개월/이전12개월 관측월 평균비 1.04배, 최근 최댓달 비중 13.0%. 미래 1년 지속을 보장하지 않음.</x:v>
      </x:c>
      <x:c r="AK246" s="4" t="str">
        <x:v>https://developers.naver.com/docs/serviceapi/datalab/search/search.md</x:v>
      </x:c>
    </x:row>
    <x:row r="247" ht="25" customHeight="1">
      <x:c r="A247" s="4" t="str">
        <x:v>K0243</x:v>
      </x:c>
      <x:c r="B247" s="4" t="str">
        <x:v>리빙</x:v>
      </x:c>
      <x:c r="C247" s="4" t="str">
        <x:v>싱크대배수구교체</x:v>
      </x:c>
      <x:c r="D247" s="17" t="n">
        <x:v>48.68849</x:v>
      </x:c>
      <x:c r="E247" s="17" t="n">
        <x:v>44.96201</x:v>
      </x:c>
      <x:c r="F247" s="17" t="n">
        <x:v>41.18125</x:v>
      </x:c>
      <x:c r="G247" s="17" t="n">
        <x:v>38.40448</x:v>
      </x:c>
      <x:c r="H247" s="17" t="n">
        <x:v>37.90701</x:v>
      </x:c>
      <x:c r="I247" s="17" t="n">
        <x:v>42.74602</x:v>
      </x:c>
      <x:c r="J247" s="17" t="n">
        <x:v>45.54088</x:v>
      </x:c>
      <x:c r="K247" s="17" t="n">
        <x:v>41.28075</x:v>
      </x:c>
      <x:c r="L247" s="17" t="n">
        <x:v>42.7641</x:v>
      </x:c>
      <x:c r="M247" s="17" t="n">
        <x:v>52.88531</x:v>
      </x:c>
      <x:c r="N247" s="17" t="n">
        <x:v>50.01808</x:v>
      </x:c>
      <x:c r="O247" s="17" t="n">
        <x:v>53.38277</x:v>
      </x:c>
      <x:c r="P247" s="17" t="n">
        <x:v>39.55318</x:v>
      </x:c>
      <x:c r="Q247" s="17" t="n">
        <x:v>39.24565</x:v>
      </x:c>
      <x:c r="R247" s="17" t="n">
        <x:v>40.59334</x:v>
      </x:c>
      <x:c r="S247" s="17" t="n">
        <x:v>41.92293</x:v>
      </x:c>
      <x:c r="T247" s="17" t="n">
        <x:v>43.24348</x:v>
      </x:c>
      <x:c r="U247" s="17" t="n">
        <x:v>47.24131</x:v>
      </x:c>
      <x:c r="V247" s="17" t="n">
        <x:v>55.86107</x:v>
      </x:c>
      <x:c r="W247" s="17" t="n">
        <x:v>42.0767</x:v>
      </x:c>
      <x:c r="X247" s="17" t="n">
        <x:v>46.92474</x:v>
      </x:c>
      <x:c r="Y247" s="17" t="n">
        <x:v>52.61396</x:v>
      </x:c>
      <x:c r="Z247" s="17" t="n">
        <x:v>54.16968</x:v>
      </x:c>
      <x:c r="AA247" s="17" t="n">
        <x:v>52.73154</x:v>
      </x:c>
      <x:c r="AB247" s="4" t="n">
        <x:f>COUNT(D247:O247)</x:f>
        <x:v>12</x:v>
      </x:c>
      <x:c r="AC247" s="4" t="n">
        <x:f>COUNT(P247:AA247)</x:f>
        <x:v>12</x:v>
      </x:c>
      <x:c r="AD247" s="4" t="n">
        <x:f>COUNTIF(D247:AA247,"&gt;0")</x:f>
        <x:v>24</x:v>
      </x:c>
      <x:c r="AE247" s="19" t="n">
        <x:f>IF(AB247=0,"",AVERAGE(D247:O247))</x:f>
        <x:v>44.98009583333334</x:v>
      </x:c>
      <x:c r="AF247" s="19" t="n">
        <x:f>IF(AC247=0,"",AVERAGE(P247:AA247))</x:f>
        <x:v>46.34813166666667</x:v>
      </x:c>
      <x:c r="AG247" s="19" t="n">
        <x:f>IF(OR(AB247&lt;'산출기준'!$B$19,AC247&lt;'산출기준'!$B$19,AE247=0),"",AF247/AE247)</x:f>
        <x:v>1.0304142489691968</x:v>
      </x:c>
      <x:c r="AH247" s="21" t="n">
        <x:f>IF(SUM(P247:AA247)=0,"",MAX(P247:AA247)/SUM(P247:AA247))</x:f>
        <x:v>0.10043747178733813</x:v>
      </x:c>
      <x:c r="AI247" s="23" t="n">
        <x:f>IF(AG247="","",AD247/'산출기준'!$B$18*'산출기준'!$B$20+MIN(1,AG247)*'산출기준'!$B$21+(1-AH247)*'산출기준'!$B$22)</x:f>
        <x:v>97.99125056425324</x:v>
      </x:c>
      <x:c r="AJ247" s="4" t="str">
        <x:v>24개월 중 양수 지수 24개월; 전반/후반 자료 12/12개월. 최근12개월/이전12개월 관측월 평균비 1.03배, 최근 최댓달 비중 10.0%. 미래 1년 지속을 보장하지 않음.</x:v>
      </x:c>
      <x:c r="AK247" s="4" t="str">
        <x:v>https://developers.naver.com/docs/serviceapi/datalab/search/search.md</x:v>
      </x:c>
    </x:row>
    <x:row r="248" ht="25" customHeight="1">
      <x:c r="A248" s="4" t="str">
        <x:v>K0244</x:v>
      </x:c>
      <x:c r="B248" s="4" t="str">
        <x:v>리빙</x:v>
      </x:c>
      <x:c r="C248" s="4" t="str">
        <x:v>에어컨냄새원인</x:v>
      </x:c>
      <x:c r="D248" s="17" t="n">
        <x:v>36.42366</x:v>
      </x:c>
      <x:c r="E248" s="17" t="n">
        <x:v>9.07199</x:v>
      </x:c>
      <x:c r="F248" s="17" t="n">
        <x:v>0.97684</x:v>
      </x:c>
      <x:c r="G248" s="17" t="n">
        <x:v>0.04522</x:v>
      </x:c>
      <x:c r="H248" s="17"/>
      <x:c r="I248" s="17"/>
      <x:c r="J248" s="17" t="n">
        <x:v>0.75072</x:v>
      </x:c>
      <x:c r="K248" s="17" t="n">
        <x:v>7.42583</x:v>
      </x:c>
      <x:c r="L248" s="17" t="n">
        <x:v>41.0094</x:v>
      </x:c>
      <x:c r="M248" s="17" t="n">
        <x:v>74.4573</x:v>
      </x:c>
      <x:c r="N248" s="17" t="n">
        <x:v>60.75434</x:v>
      </x:c>
      <x:c r="O248" s="17" t="n">
        <x:v>29.59479</x:v>
      </x:c>
      <x:c r="P248" s="17" t="n">
        <x:v>14.93306</x:v>
      </x:c>
      <x:c r="Q248" s="17" t="n">
        <x:v>4.71237</x:v>
      </x:c>
      <x:c r="R248" s="17" t="n">
        <x:v>0.09949</x:v>
      </x:c>
      <x:c r="S248" s="17"/>
      <x:c r="T248" s="17" t="n">
        <x:v>0.04522</x:v>
      </x:c>
      <x:c r="U248" s="17" t="n">
        <x:v>0.09044</x:v>
      </x:c>
      <x:c r="V248" s="17"/>
      <x:c r="W248" s="17" t="n">
        <x:v>0.48842</x:v>
      </x:c>
      <x:c r="X248" s="17" t="n">
        <x:v>13.16931</x:v>
      </x:c>
      <x:c r="Y248" s="17" t="n">
        <x:v>74.81005</x:v>
      </x:c>
      <x:c r="Z248" s="17" t="n">
        <x:v>67.42945</x:v>
      </x:c>
      <x:c r="AA248" s="17" t="n">
        <x:v>52.18885</x:v>
      </x:c>
      <x:c r="AB248" s="4" t="n">
        <x:f>COUNT(D248:O248)</x:f>
        <x:v>10</x:v>
      </x:c>
      <x:c r="AC248" s="4" t="n">
        <x:f>COUNT(P248:AA248)</x:f>
        <x:v>10</x:v>
      </x:c>
      <x:c r="AD248" s="4" t="n">
        <x:f>COUNTIF(D248:AA248,"&gt;0")</x:f>
        <x:v>20</x:v>
      </x:c>
      <x:c r="AE248" s="19" t="n">
        <x:f>IF(AB248=0,"",AVERAGE(D248:O248))</x:f>
        <x:v>26.051009</x:v>
      </x:c>
      <x:c r="AF248" s="19" t="n">
        <x:f>IF(AC248=0,"",AVERAGE(P248:AA248))</x:f>
        <x:v>22.796666</x:v>
      </x:c>
      <x:c r="AG248" s="19" t="n">
        <x:f>IF(OR(AB248&lt;'산출기준'!$B$19,AC248&lt;'산출기준'!$B$19,AE248=0),"",AF248/AE248)</x:f>
        <x:v>0.8750780440020576</x:v>
      </x:c>
      <x:c r="AH248" s="21" t="n">
        <x:f>IF(SUM(P248:AA248)=0,"",MAX(P248:AA248)/SUM(P248:AA248))</x:f>
        <x:v>0.32816224091715873</x:v>
      </x:c>
      <x:c r="AI248" s="23" t="n">
        <x:f>IF(AG248="","",AD248/'산출기준'!$B$18*'산출기준'!$B$20+MIN(1,AG248)*'산출기준'!$B$21+(1-AH248)*'산출기준'!$B$22)</x:f>
        <x:v>81.35576316838522</x:v>
      </x:c>
      <x:c r="AJ248" s="4" t="str">
        <x:v>24개월 중 양수 지수 20개월; 전반/후반 자료 10/10개월. 최근12개월/이전12개월 관측월 평균비 0.88배, 최근 최댓달 비중 32.8%. 미래 1년 지속을 보장하지 않음.</x:v>
      </x:c>
      <x:c r="AK248" s="4" t="str">
        <x:v>https://developers.naver.com/docs/serviceapi/datalab/search/search.md</x:v>
      </x:c>
    </x:row>
    <x:row r="249" ht="25" customHeight="1">
      <x:c r="A249" s="4" t="str">
        <x:v>K0245</x:v>
      </x:c>
      <x:c r="B249" s="4" t="str">
        <x:v>리빙</x:v>
      </x:c>
      <x:c r="C249" s="4" t="str">
        <x:v>폐가전방문수거</x:v>
      </x:c>
      <x:c r="D249" s="17" t="n">
        <x:v>6.0691</x:v>
      </x:c>
      <x:c r="E249" s="17" t="n">
        <x:v>6.09623</x:v>
      </x:c>
      <x:c r="F249" s="17" t="n">
        <x:v>7.33538</x:v>
      </x:c>
      <x:c r="G249" s="17" t="n">
        <x:v>7.86903</x:v>
      </x:c>
      <x:c r="H249" s="17" t="n">
        <x:v>11.32416</x:v>
      </x:c>
      <x:c r="I249" s="17" t="n">
        <x:v>21.49963</x:v>
      </x:c>
      <x:c r="J249" s="17" t="n">
        <x:v>27.17076</x:v>
      </x:c>
      <x:c r="K249" s="17" t="n">
        <x:v>23.45332</x:v>
      </x:c>
      <x:c r="L249" s="17" t="n">
        <x:v>22.99204</x:v>
      </x:c>
      <x:c r="M249" s="17" t="n">
        <x:v>28.46418</x:v>
      </x:c>
      <x:c r="N249" s="17" t="n">
        <x:v>32.02785</x:v>
      </x:c>
      <x:c r="O249" s="17" t="n">
        <x:v>31.82887</x:v>
      </x:c>
      <x:c r="P249" s="17" t="n">
        <x:v>29.07923</x:v>
      </x:c>
      <x:c r="Q249" s="17" t="n">
        <x:v>31.75651</x:v>
      </x:c>
      <x:c r="R249" s="17" t="n">
        <x:v>31.27713</x:v>
      </x:c>
      <x:c r="S249" s="17" t="n">
        <x:v>46.30065</x:v>
      </x:c>
      <x:c r="T249" s="17" t="n">
        <x:v>59.89507</x:v>
      </x:c>
      <x:c r="U249" s="17" t="n">
        <x:v>47.80209</x:v>
      </x:c>
      <x:c r="V249" s="17" t="n">
        <x:v>52.79486</x:v>
      </x:c>
      <x:c r="W249" s="17" t="n">
        <x:v>45.92981</x:v>
      </x:c>
      <x:c r="X249" s="17" t="n">
        <x:v>48.34479</x:v>
      </x:c>
      <x:c r="Y249" s="17" t="n">
        <x:v>54.42293</x:v>
      </x:c>
      <x:c r="Z249" s="17" t="n">
        <x:v>53.47322</x:v>
      </x:c>
      <x:c r="AA249" s="17" t="n">
        <x:v>48.12771</x:v>
      </x:c>
      <x:c r="AB249" s="4" t="n">
        <x:f>COUNT(D249:O249)</x:f>
        <x:v>12</x:v>
      </x:c>
      <x:c r="AC249" s="4" t="n">
        <x:f>COUNT(P249:AA249)</x:f>
        <x:v>12</x:v>
      </x:c>
      <x:c r="AD249" s="4" t="n">
        <x:f>COUNTIF(D249:AA249,"&gt;0")</x:f>
        <x:v>24</x:v>
      </x:c>
      <x:c r="AE249" s="19" t="n">
        <x:f>IF(AB249=0,"",AVERAGE(D249:O249))</x:f>
        <x:v>18.8442125</x:v>
      </x:c>
      <x:c r="AF249" s="19" t="n">
        <x:f>IF(AC249=0,"",AVERAGE(P249:AA249))</x:f>
        <x:v>45.766999999999996</x:v>
      </x:c>
      <x:c r="AG249" s="19" t="n">
        <x:f>IF(OR(AB249&lt;'산출기준'!$B$19,AC249&lt;'산출기준'!$B$19,AE249=0),"",AF249/AE249)</x:f>
        <x:v>2.428703242441147</x:v>
      </x:c>
      <x:c r="AH249" s="21" t="n">
        <x:f>IF(SUM(P249:AA249)=0,"",MAX(P249:AA249)/SUM(P249:AA249))</x:f>
        <x:v>0.10905796388955652</x:v>
      </x:c>
      <x:c r="AI249" s="23" t="n">
        <x:f>IF(AG249="","",AD249/'산출기준'!$B$18*'산출기준'!$B$20+MIN(1,AG249)*'산출기준'!$B$21+(1-AH249)*'산출기준'!$B$22)</x:f>
        <x:v>97.81884072220888</x:v>
      </x:c>
      <x:c r="AJ249" s="4" t="str">
        <x:v>24개월 중 양수 지수 24개월; 전반/후반 자료 12/12개월. 최근12개월/이전12개월 관측월 평균비 2.43배, 최근 최댓달 비중 10.9%. 미래 1년 지속을 보장하지 않음.</x:v>
      </x:c>
      <x:c r="AK249" s="4" t="str">
        <x:v>https://developers.naver.com/docs/serviceapi/datalab/search/search.md</x:v>
      </x:c>
    </x:row>
    <x:row r="250" ht="25" customHeight="1">
      <x:c r="A250" s="4" t="str">
        <x:v>K0246</x:v>
      </x:c>
      <x:c r="B250" s="4" t="str">
        <x:v>리빙</x:v>
      </x:c>
      <x:c r="C250" s="4" t="str">
        <x:v>곰팡이제거</x:v>
      </x:c>
      <x:c r="D250" s="17" t="n">
        <x:v>100</x:v>
      </x:c>
      <x:c r="E250" s="17" t="n">
        <x:v>80.01989</x:v>
      </x:c>
      <x:c r="F250" s="17" t="n">
        <x:v>67.02243</x:v>
      </x:c>
      <x:c r="G250" s="17" t="n">
        <x:v>67.08574</x:v>
      </x:c>
      <x:c r="H250" s="17" t="n">
        <x:v>81.11432</x:v>
      </x:c>
      <x:c r="I250" s="17" t="n">
        <x:v>84.10817</x:v>
      </x:c>
      <x:c r="J250" s="17" t="n">
        <x:v>94.37409</x:v>
      </x:c>
      <x:c r="K250" s="17" t="n">
        <x:v>71.42727</x:v>
      </x:c>
      <x:c r="L250" s="17" t="n">
        <x:v>78.43704</x:v>
      </x:c>
      <x:c r="M250" s="17" t="n">
        <x:v>70.52279</x:v>
      </x:c>
      <x:c r="N250" s="17" t="n">
        <x:v>86.26989</x:v>
      </x:c>
      <x:c r="O250" s="17" t="n">
        <x:v>85.69102</x:v>
      </x:c>
      <x:c r="P250" s="17" t="n">
        <x:v>70.77604</x:v>
      </x:c>
      <x:c r="Q250" s="17" t="n">
        <x:v>67.67366</x:v>
      </x:c>
      <x:c r="R250" s="17" t="n">
        <x:v>47.99204</x:v>
      </x:c>
      <x:c r="S250" s="17" t="n">
        <x:v>55.14652</x:v>
      </x:c>
      <x:c r="T250" s="17" t="n">
        <x:v>55.59876</x:v>
      </x:c>
      <x:c r="U250" s="17" t="n">
        <x:v>53.83502</x:v>
      </x:c>
      <x:c r="V250" s="17" t="n">
        <x:v>57.71526</x:v>
      </x:c>
      <x:c r="W250" s="17" t="n">
        <x:v>43.86758</x:v>
      </x:c>
      <x:c r="X250" s="17" t="n">
        <x:v>37.27387</x:v>
      </x:c>
      <x:c r="Y250" s="17" t="n">
        <x:v>33.29413</x:v>
      </x:c>
      <x:c r="Z250" s="17" t="n">
        <x:v>45.15195</x:v>
      </x:c>
      <x:c r="AA250" s="17" t="n">
        <x:v>43.06259</x:v>
      </x:c>
      <x:c r="AB250" s="4" t="n">
        <x:f>COUNT(D250:O250)</x:f>
        <x:v>12</x:v>
      </x:c>
      <x:c r="AC250" s="4" t="n">
        <x:f>COUNT(P250:AA250)</x:f>
        <x:v>12</x:v>
      </x:c>
      <x:c r="AD250" s="4" t="n">
        <x:f>COUNTIF(D250:AA250,"&gt;0")</x:f>
        <x:v>24</x:v>
      </x:c>
      <x:c r="AE250" s="19" t="n">
        <x:f>IF(AB250=0,"",AVERAGE(D250:O250))</x:f>
        <x:v>80.50605416666667</x:v>
      </x:c>
      <x:c r="AF250" s="19" t="n">
        <x:f>IF(AC250=0,"",AVERAGE(P250:AA250))</x:f>
        <x:v>50.948951666666666</x:v>
      </x:c>
      <x:c r="AG250" s="19" t="n">
        <x:f>IF(OR(AB250&lt;'산출기준'!$B$19,AC250&lt;'산출기준'!$B$19,AE250=0),"",AF250/AE250)</x:f>
        <x:v>0.6328586364596906</x:v>
      </x:c>
      <x:c r="AH250" s="21" t="n">
        <x:f>IF(SUM(P250:AA250)=0,"",MAX(P250:AA250)/SUM(P250:AA250))</x:f>
        <x:v>0.11576299688992618</x:v>
      </x:c>
      <x:c r="AI250" s="23" t="n">
        <x:f>IF(AG250="","",AD250/'산출기준'!$B$18*'산출기준'!$B$20+MIN(1,AG250)*'산출기준'!$B$21+(1-AH250)*'산출기준'!$B$22)</x:f>
        <x:v>86.67049915599219</x:v>
      </x:c>
      <x:c r="AJ250" s="4" t="str">
        <x:v>24개월 중 양수 지수 24개월; 전반/후반 자료 12/12개월. 최근12개월/이전12개월 관측월 평균비 0.63배, 최근 최댓달 비중 11.6%. 미래 1년 지속을 보장하지 않음.</x:v>
      </x:c>
      <x:c r="AK250" s="4" t="str">
        <x:v>https://developers.naver.com/docs/serviceapi/datalab/search/search.md</x:v>
      </x:c>
    </x:row>
    <x:row r="251" ht="25" customHeight="1">
      <x:c r="A251" s="4" t="str">
        <x:v>K0247</x:v>
      </x:c>
      <x:c r="B251" s="4" t="str">
        <x:v>리빙</x:v>
      </x:c>
      <x:c r="C251" s="4" t="str">
        <x:v>싱크대교체</x:v>
      </x:c>
      <x:c r="D251" s="17" t="n">
        <x:v>54.87518</x:v>
      </x:c>
      <x:c r="E251" s="17" t="n">
        <x:v>52.96671</x:v>
      </x:c>
      <x:c r="F251" s="17" t="n">
        <x:v>45.28762</x:v>
      </x:c>
      <x:c r="G251" s="17" t="n">
        <x:v>50.46128</x:v>
      </x:c>
      <x:c r="H251" s="17" t="n">
        <x:v>69.356</x:v>
      </x:c>
      <x:c r="I251" s="17" t="n">
        <x:v>64.88784</x:v>
      </x:c>
      <x:c r="J251" s="17" t="n">
        <x:v>65.57525</x:v>
      </x:c>
      <x:c r="K251" s="17" t="n">
        <x:v>58.71924</x:v>
      </x:c>
      <x:c r="L251" s="17" t="n">
        <x:v>59.8589</x:v>
      </x:c>
      <x:c r="M251" s="17" t="n">
        <x:v>62.39146</x:v>
      </x:c>
      <x:c r="N251" s="17" t="n">
        <x:v>76.76374</x:v>
      </x:c>
      <x:c r="O251" s="17" t="n">
        <x:v>87.63567</x:v>
      </x:c>
      <x:c r="P251" s="17" t="n">
        <x:v>96.68053</x:v>
      </x:c>
      <x:c r="Q251" s="17" t="n">
        <x:v>88.06982</x:v>
      </x:c>
      <x:c r="R251" s="17" t="n">
        <x:v>71.92474</x:v>
      </x:c>
      <x:c r="S251" s="17" t="n">
        <x:v>63.82959</x:v>
      </x:c>
      <x:c r="T251" s="17" t="n">
        <x:v>69.87156</x:v>
      </x:c>
      <x:c r="U251" s="17" t="n">
        <x:v>59.16244</x:v>
      </x:c>
      <x:c r="V251" s="17" t="n">
        <x:v>52.91244</x:v>
      </x:c>
      <x:c r="W251" s="17" t="n">
        <x:v>43.82235</x:v>
      </x:c>
      <x:c r="X251" s="17" t="n">
        <x:v>39.47178</x:v>
      </x:c>
      <x:c r="Y251" s="17" t="n">
        <x:v>41.54305</x:v>
      </x:c>
      <x:c r="Z251" s="17" t="n">
        <x:v>43.70477</x:v>
      </x:c>
      <x:c r="AA251" s="17" t="n">
        <x:v>43.87662</x:v>
      </x:c>
      <x:c r="AB251" s="4" t="n">
        <x:f>COUNT(D251:O251)</x:f>
        <x:v>12</x:v>
      </x:c>
      <x:c r="AC251" s="4" t="n">
        <x:f>COUNT(P251:AA251)</x:f>
        <x:v>12</x:v>
      </x:c>
      <x:c r="AD251" s="4" t="n">
        <x:f>COUNTIF(D251:AA251,"&gt;0")</x:f>
        <x:v>24</x:v>
      </x:c>
      <x:c r="AE251" s="19" t="n">
        <x:f>IF(AB251=0,"",AVERAGE(D251:O251))</x:f>
        <x:v>62.39824083333334</x:v>
      </x:c>
      <x:c r="AF251" s="19" t="n">
        <x:f>IF(AC251=0,"",AVERAGE(P251:AA251))</x:f>
        <x:v>59.572474166666666</x:v>
      </x:c>
      <x:c r="AG251" s="19" t="n">
        <x:f>IF(OR(AB251&lt;'산출기준'!$B$19,AC251&lt;'산출기준'!$B$19,AE251=0),"",AF251/AE251)</x:f>
        <x:v>0.9547140010851534</x:v>
      </x:c>
      <x:c r="AH251" s="21" t="n">
        <x:f>IF(SUM(P251:AA251)=0,"",MAX(P251:AA251)/SUM(P251:AA251))</x:f>
        <x:v>0.13524217259791782</x:v>
      </x:c>
      <x:c r="AI251" s="23" t="n">
        <x:f>IF(AG251="","",AD251/'산출기준'!$B$18*'산출기준'!$B$20+MIN(1,AG251)*'산출기준'!$B$21+(1-AH251)*'산출기준'!$B$22)</x:f>
        <x:v>95.93657658059625</x:v>
      </x:c>
      <x:c r="AJ251" s="4" t="str">
        <x:v>24개월 중 양수 지수 24개월; 전반/후반 자료 12/12개월. 최근12개월/이전12개월 관측월 평균비 0.95배, 최근 최댓달 비중 13.5%. 미래 1년 지속을 보장하지 않음.</x:v>
      </x:c>
      <x:c r="AK251" s="4" t="str">
        <x:v>https://developers.naver.com/docs/serviceapi/datalab/search/search.md</x:v>
      </x:c>
    </x:row>
    <x:row r="252" ht="25" customHeight="1">
      <x:c r="A252" s="4" t="str">
        <x:v>K0248</x:v>
      </x:c>
      <x:c r="B252" s="4" t="str">
        <x:v>리빙</x:v>
      </x:c>
      <x:c r="C252" s="4" t="str">
        <x:v>에어컨냄새</x:v>
      </x:c>
      <x:c r="D252" s="17" t="n">
        <x:v>43.5726</x:v>
      </x:c>
      <x:c r="E252" s="17" t="n">
        <x:v>11.28479</x:v>
      </x:c>
      <x:c r="F252" s="17" t="n">
        <x:v>3.20512</x:v>
      </x:c>
      <x:c r="G252" s="17" t="n">
        <x:v>1.34718</x:v>
      </x:c>
      <x:c r="H252" s="17" t="n">
        <x:v>1.62827</x:v>
      </x:c>
      <x:c r="I252" s="17" t="n">
        <x:v>1.74139</x:v>
      </x:c>
      <x:c r="J252" s="17" t="n">
        <x:v>9.03263</x:v>
      </x:c>
      <x:c r="K252" s="17" t="n">
        <x:v>19.64897</x:v>
      </x:c>
      <x:c r="L252" s="17" t="n">
        <x:v>53.5582</x:v>
      </x:c>
      <x:c r="M252" s="17" t="n">
        <x:v>100</x:v>
      </x:c>
      <x:c r="N252" s="17" t="n">
        <x:v>76.51172</x:v>
      </x:c>
      <x:c r="O252" s="17" t="n">
        <x:v>50.83984</x:v>
      </x:c>
      <x:c r="P252" s="17" t="n">
        <x:v>35.50665</x:v>
      </x:c>
      <x:c r="Q252" s="17" t="n">
        <x:v>9.68051</x:v>
      </x:c>
      <x:c r="R252" s="17" t="n">
        <x:v>1.24777</x:v>
      </x:c>
      <x:c r="S252" s="17" t="n">
        <x:v>0.74386</x:v>
      </x:c>
      <x:c r="T252" s="17" t="n">
        <x:v>0.49705</x:v>
      </x:c>
      <x:c r="U252" s="17" t="n">
        <x:v>0.8467</x:v>
      </x:c>
      <x:c r="V252" s="17" t="n">
        <x:v>2.81434</x:v>
      </x:c>
      <x:c r="W252" s="17" t="n">
        <x:v>12.49485</x:v>
      </x:c>
      <x:c r="X252" s="17" t="n">
        <x:v>39.48649</x:v>
      </x:c>
      <x:c r="Y252" s="17" t="n">
        <x:v>35.32154</x:v>
      </x:c>
      <x:c r="Z252" s="17" t="n">
        <x:v>23.73508</x:v>
      </x:c>
      <x:c r="AA252" s="17" t="n">
        <x:v>16.57068</x:v>
      </x:c>
      <x:c r="AB252" s="4" t="n">
        <x:f>COUNT(D252:O252)</x:f>
        <x:v>12</x:v>
      </x:c>
      <x:c r="AC252" s="4" t="n">
        <x:f>COUNT(P252:AA252)</x:f>
        <x:v>12</x:v>
      </x:c>
      <x:c r="AD252" s="4" t="n">
        <x:f>COUNTIF(D252:AA252,"&gt;0")</x:f>
        <x:v>24</x:v>
      </x:c>
      <x:c r="AE252" s="19" t="n">
        <x:f>IF(AB252=0,"",AVERAGE(D252:O252))</x:f>
        <x:v>31.030892499999997</x:v>
      </x:c>
      <x:c r="AF252" s="19" t="n">
        <x:f>IF(AC252=0,"",AVERAGE(P252:AA252))</x:f>
        <x:v>14.912126666666667</x:v>
      </x:c>
      <x:c r="AG252" s="19" t="n">
        <x:f>IF(OR(AB252&lt;'산출기준'!$B$19,AC252&lt;'산출기준'!$B$19,AE252=0),"",AF252/AE252)</x:f>
        <x:v>0.48055745308217185</x:v>
      </x:c>
      <x:c r="AH252" s="21" t="n">
        <x:f>IF(SUM(P252:AA252)=0,"",MAX(P252:AA252)/SUM(P252:AA252))</x:f>
        <x:v>0.2206620763682712</x:v>
      </x:c>
      <x:c r="AI252" s="23" t="n">
        <x:f>IF(AG252="","",AD252/'산출기준'!$B$18*'산출기준'!$B$20+MIN(1,AG252)*'산출기준'!$B$21+(1-AH252)*'산출기준'!$B$22)</x:f>
        <x:v>80.00348206509973</x:v>
      </x:c>
      <x:c r="AJ252" s="4" t="str">
        <x:v>24개월 중 양수 지수 24개월; 전반/후반 자료 12/12개월. 최근12개월/이전12개월 관측월 평균비 0.48배, 최근 최댓달 비중 22.1%. 미래 1년 지속을 보장하지 않음.</x:v>
      </x:c>
      <x:c r="AK252" s="4" t="str">
        <x:v>https://developers.naver.com/docs/serviceapi/datalab/search/search.md</x:v>
      </x:c>
    </x:row>
    <x:row r="253" ht="25" customHeight="1">
      <x:c r="A253" s="4" t="str">
        <x:v>K0249</x:v>
      </x:c>
      <x:c r="B253" s="4" t="str">
        <x:v>리빙</x:v>
      </x:c>
      <x:c r="C253" s="4" t="str">
        <x:v>에어콘청소</x:v>
      </x:c>
      <x:c r="D253" s="17" t="n">
        <x:v>17.7259</x:v>
      </x:c>
      <x:c r="E253" s="17" t="n">
        <x:v>9.60167</x:v>
      </x:c>
      <x:c r="F253" s="17" t="n">
        <x:v>4.81969</x:v>
      </x:c>
      <x:c r="G253" s="17" t="n">
        <x:v>3.58563</x:v>
      </x:c>
      <x:c r="H253" s="17" t="n">
        <x:v>3.10228</x:v>
      </x:c>
      <x:c r="I253" s="17" t="n">
        <x:v>5.59783</x:v>
      </x:c>
      <x:c r="J253" s="17" t="n">
        <x:v>18.13039</x:v>
      </x:c>
      <x:c r="K253" s="17" t="n">
        <x:v>28.95584</x:v>
      </x:c>
      <x:c r="L253" s="17" t="n">
        <x:v>45.69107</x:v>
      </x:c>
      <x:c r="M253" s="17" t="n">
        <x:v>59.14575</x:v>
      </x:c>
      <x:c r="N253" s="17" t="n">
        <x:v>37.20348</x:v>
      </x:c>
      <x:c r="O253" s="17" t="n">
        <x:v>19.73467</x:v>
      </x:c>
      <x:c r="P253" s="17" t="n">
        <x:v>9.67365</x:v>
      </x:c>
      <x:c r="Q253" s="17" t="n">
        <x:v>6.8216</x:v>
      </x:c>
      <x:c r="R253" s="17" t="n">
        <x:v>3.99012</x:v>
      </x:c>
      <x:c r="S253" s="17" t="n">
        <x:v>3.07143</x:v>
      </x:c>
      <x:c r="T253" s="17" t="n">
        <x:v>3.42108</x:v>
      </x:c>
      <x:c r="U253" s="17" t="n">
        <x:v>3.88728</x:v>
      </x:c>
      <x:c r="V253" s="17" t="n">
        <x:v>12.71081</x:v>
      </x:c>
      <x:c r="W253" s="17" t="n">
        <x:v>29.22322</x:v>
      </x:c>
      <x:c r="X253" s="17" t="n">
        <x:v>53.22912</x:v>
      </x:c>
      <x:c r="Y253" s="17" t="n">
        <x:v>42.27341</x:v>
      </x:c>
      <x:c r="Z253" s="17" t="n">
        <x:v>33.69669</x:v>
      </x:c>
      <x:c r="AA253" s="17" t="n">
        <x:v>18.85712</x:v>
      </x:c>
      <x:c r="AB253" s="4" t="n">
        <x:f>COUNT(D253:O253)</x:f>
        <x:v>12</x:v>
      </x:c>
      <x:c r="AC253" s="4" t="n">
        <x:f>COUNT(P253:AA253)</x:f>
        <x:v>12</x:v>
      </x:c>
      <x:c r="AD253" s="4" t="n">
        <x:f>COUNTIF(D253:AA253,"&gt;0")</x:f>
        <x:v>24</x:v>
      </x:c>
      <x:c r="AE253" s="19" t="n">
        <x:f>IF(AB253=0,"",AVERAGE(D253:O253))</x:f>
        <x:v>21.10785</x:v>
      </x:c>
      <x:c r="AF253" s="19" t="n">
        <x:f>IF(AC253=0,"",AVERAGE(P253:AA253))</x:f>
        <x:v>18.4046275</x:v>
      </x:c>
      <x:c r="AG253" s="19" t="n">
        <x:f>IF(OR(AB253&lt;'산출기준'!$B$19,AC253&lt;'산출기준'!$B$19,AE253=0),"",AF253/AE253)</x:f>
        <x:v>0.8719328354143128</x:v>
      </x:c>
      <x:c r="AH253" s="21" t="n">
        <x:f>IF(SUM(P253:AA253)=0,"",MAX(P253:AA253)/SUM(P253:AA253))</x:f>
        <x:v>0.24101329950850678</x:v>
      </x:c>
      <x:c r="AI253" s="23" t="n">
        <x:f>IF(AG253="","",AD253/'산출기준'!$B$18*'산출기준'!$B$20+MIN(1,AG253)*'산출기준'!$B$21+(1-AH253)*'산출기준'!$B$22)</x:f>
        <x:v>91.33771907225926</x:v>
      </x:c>
      <x:c r="AJ253" s="4" t="str">
        <x:v>24개월 중 양수 지수 24개월; 전반/후반 자료 12/12개월. 최근12개월/이전12개월 관측월 평균비 0.87배, 최근 최댓달 비중 24.1%. 미래 1년 지속을 보장하지 않음.</x:v>
      </x:c>
      <x:c r="AK253" s="4" t="str">
        <x:v>https://developers.naver.com/docs/serviceapi/datalab/search/search.md</x:v>
      </x:c>
    </x:row>
    <x:row r="254" ht="25" customHeight="1">
      <x:c r="A254" s="4" t="str">
        <x:v>K0250</x:v>
      </x:c>
      <x:c r="B254" s="4" t="str">
        <x:v>리빙</x:v>
      </x:c>
      <x:c r="C254" s="4" t="str">
        <x:v>세탁기고무패킹청소</x:v>
      </x:c>
      <x:c r="D254" s="17" t="n">
        <x:v>14.23625</x:v>
      </x:c>
      <x:c r="E254" s="17" t="n">
        <x:v>12.16577</x:v>
      </x:c>
      <x:c r="F254" s="17" t="n">
        <x:v>8.57328</x:v>
      </x:c>
      <x:c r="G254" s="17" t="n">
        <x:v>6.42739</x:v>
      </x:c>
      <x:c r="H254" s="17" t="n">
        <x:v>6.55423</x:v>
      </x:c>
      <x:c r="I254" s="17" t="n">
        <x:v>6.62964</x:v>
      </x:c>
      <x:c r="J254" s="17" t="n">
        <x:v>9.50911</x:v>
      </x:c>
      <x:c r="K254" s="17" t="n">
        <x:v>10.34896</x:v>
      </x:c>
      <x:c r="L254" s="17" t="n">
        <x:v>13.26614</x:v>
      </x:c>
      <x:c r="M254" s="17" t="n">
        <x:v>17.12601</x:v>
      </x:c>
      <x:c r="N254" s="17" t="n">
        <x:v>19.34731</x:v>
      </x:c>
      <x:c r="O254" s="17" t="n">
        <x:v>17.89044</x:v>
      </x:c>
      <x:c r="P254" s="17" t="n">
        <x:v>11.64129</x:v>
      </x:c>
      <x:c r="Q254" s="17" t="n">
        <x:v>9.89304</x:v>
      </x:c>
      <x:c r="R254" s="17" t="n">
        <x:v>7.81914</x:v>
      </x:c>
      <x:c r="S254" s="17" t="n">
        <x:v>6.63992</x:v>
      </x:c>
      <x:c r="T254" s="17" t="n">
        <x:v>6.94158</x:v>
      </x:c>
      <x:c r="U254" s="17" t="n">
        <x:v>7.90484</x:v>
      </x:c>
      <x:c r="V254" s="17" t="n">
        <x:v>10.29411</x:v>
      </x:c>
      <x:c r="W254" s="17" t="n">
        <x:v>12.79994</x:v>
      </x:c>
      <x:c r="X254" s="17" t="n">
        <x:v>15.25092</x:v>
      </x:c>
      <x:c r="Y254" s="17" t="n">
        <x:v>20.55738</x:v>
      </x:c>
      <x:c r="Z254" s="17" t="n">
        <x:v>18.13382</x:v>
      </x:c>
      <x:c r="AA254" s="17" t="n">
        <x:v>16.42328</x:v>
      </x:c>
      <x:c r="AB254" s="4" t="n">
        <x:f>COUNT(D254:O254)</x:f>
        <x:v>12</x:v>
      </x:c>
      <x:c r="AC254" s="4" t="n">
        <x:f>COUNT(P254:AA254)</x:f>
        <x:v>12</x:v>
      </x:c>
      <x:c r="AD254" s="4" t="n">
        <x:f>COUNTIF(D254:AA254,"&gt;0")</x:f>
        <x:v>24</x:v>
      </x:c>
      <x:c r="AE254" s="19" t="n">
        <x:f>IF(AB254=0,"",AVERAGE(D254:O254))</x:f>
        <x:v>11.83954416666667</x:v>
      </x:c>
      <x:c r="AF254" s="19" t="n">
        <x:f>IF(AC254=0,"",AVERAGE(P254:AA254))</x:f>
        <x:v>12.024938333333333</x:v>
      </x:c>
      <x:c r="AG254" s="19" t="n">
        <x:f>IF(OR(AB254&lt;'산출기준'!$B$19,AC254&lt;'산출기준'!$B$19,AE254=0),"",AF254/AE254)</x:f>
        <x:v>1.015658893962204</x:v>
      </x:c>
      <x:c r="AH254" s="21" t="n">
        <x:f>IF(SUM(P254:AA254)=0,"",MAX(P254:AA254)/SUM(P254:AA254))</x:f>
        <x:v>0.14246351644492147</x:v>
      </x:c>
      <x:c r="AI254" s="23" t="n">
        <x:f>IF(AG254="","",AD254/'산출기준'!$B$18*'산출기준'!$B$20+MIN(1,AG254)*'산출기준'!$B$21+(1-AH254)*'산출기준'!$B$22)</x:f>
        <x:v>97.15072967110157</x:v>
      </x:c>
      <x:c r="AJ254" s="4" t="str">
        <x:v>24개월 중 양수 지수 24개월; 전반/후반 자료 12/12개월. 최근12개월/이전12개월 관측월 평균비 1.02배, 최근 최댓달 비중 14.2%. 미래 1년 지속을 보장하지 않음.</x:v>
      </x:c>
      <x:c r="AK254" s="4" t="str">
        <x:v>https://developers.naver.com/docs/serviceapi/datalab/search/search.md</x:v>
      </x:c>
    </x:row>
    <x:row r="255" ht="25" customHeight="1">
      <x:c r="A255" s="4" t="str">
        <x:v>K0251</x:v>
      </x:c>
      <x:c r="B255" s="4" t="str">
        <x:v>리빙</x:v>
      </x:c>
      <x:c r="C255" s="4" t="str">
        <x:v>벽걸이에어컨물떨어짐</x:v>
      </x:c>
      <x:c r="D255" s="17" t="n">
        <x:v>38.95173</x:v>
      </x:c>
      <x:c r="E255" s="17" t="n">
        <x:v>1.56999</x:v>
      </x:c>
      <x:c r="F255" s="17" t="n">
        <x:v>0.05484</x:v>
      </x:c>
      <x:c r="G255" s="17" t="n">
        <x:v>0.04113</x:v>
      </x:c>
      <x:c r="H255" s="17" t="n">
        <x:v>0.02056</x:v>
      </x:c>
      <x:c r="I255" s="17"/>
      <x:c r="J255" s="17" t="n">
        <x:v>0.44906</x:v>
      </x:c>
      <x:c r="K255" s="17" t="n">
        <x:v>2.30015</x:v>
      </x:c>
      <x:c r="L255" s="17" t="n">
        <x:v>8.04538</x:v>
      </x:c>
      <x:c r="M255" s="17" t="n">
        <x:v>38.92088</x:v>
      </x:c>
      <x:c r="N255" s="17" t="n">
        <x:v>64.07856</x:v>
      </x:c>
      <x:c r="O255" s="17" t="n">
        <x:v>49.99657</x:v>
      </x:c>
      <x:c r="P255" s="17" t="n">
        <x:v>16.77636</x:v>
      </x:c>
      <x:c r="Q255" s="17" t="n">
        <x:v>2.58809</x:v>
      </x:c>
      <x:c r="R255" s="17" t="n">
        <x:v>0.02056</x:v>
      </x:c>
      <x:c r="S255" s="17"/>
      <x:c r="T255" s="17" t="n">
        <x:v>0.01713</x:v>
      </x:c>
      <x:c r="U255" s="17" t="n">
        <x:v>0.02399</x:v>
      </x:c>
      <x:c r="V255" s="17" t="n">
        <x:v>0.15082</x:v>
      </x:c>
      <x:c r="W255" s="17" t="n">
        <x:v>0.69244</x:v>
      </x:c>
      <x:c r="X255" s="17" t="n">
        <x:v>3.00287</x:v>
      </x:c>
      <x:c r="Y255" s="17" t="n">
        <x:v>7.03757</x:v>
      </x:c>
      <x:c r="Z255" s="17" t="n">
        <x:v>22.45989</x:v>
      </x:c>
      <x:c r="AA255" s="17" t="n">
        <x:v>17.98642</x:v>
      </x:c>
      <x:c r="AB255" s="4" t="n">
        <x:f>COUNT(D255:O255)</x:f>
        <x:v>11</x:v>
      </x:c>
      <x:c r="AC255" s="4" t="n">
        <x:f>COUNT(P255:AA255)</x:f>
        <x:v>11</x:v>
      </x:c>
      <x:c r="AD255" s="4" t="n">
        <x:f>COUNTIF(D255:AA255,"&gt;0")</x:f>
        <x:v>22</x:v>
      </x:c>
      <x:c r="AE255" s="19" t="n">
        <x:f>IF(AB255=0,"",AVERAGE(D255:O255))</x:f>
        <x:v>18.584440909090908</x:v>
      </x:c>
      <x:c r="AF255" s="19" t="n">
        <x:f>IF(AC255=0,"",AVERAGE(P255:AA255))</x:f>
        <x:v>6.432376363636364</x:v>
      </x:c>
      <x:c r="AG255" s="19" t="n">
        <x:f>IF(OR(AB255&lt;'산출기준'!$B$19,AC255&lt;'산출기준'!$B$19,AE255=0),"",AF255/AE255)</x:f>
        <x:v>0.3461162159841921</x:v>
      </x:c>
      <x:c r="AH255" s="21" t="n">
        <x:f>IF(SUM(P255:AA255)=0,"",MAX(P255:AA255)/SUM(P255:AA255))</x:f>
        <x:v>0.31742672791364823</x:v>
      </x:c>
      <x:c r="AI255" s="23" t="n">
        <x:f>IF(AG255="","",AD255/'산출기준'!$B$18*'산출기준'!$B$20+MIN(1,AG255)*'산출기준'!$B$21+(1-AH255)*'산출기준'!$B$22)</x:f>
        <x:v>69.86828525458613</x:v>
      </x:c>
      <x:c r="AJ255" s="4" t="str">
        <x:v>24개월 중 양수 지수 22개월; 전반/후반 자료 11/11개월. 최근12개월/이전12개월 관측월 평균비 0.35배, 최근 최댓달 비중 31.7%. 미래 1년 지속을 보장하지 않음.</x:v>
      </x:c>
      <x:c r="AK255" s="4" t="str">
        <x:v>https://developers.naver.com/docs/serviceapi/datalab/search/search.md</x:v>
      </x:c>
    </x:row>
    <x:row r="256" ht="25" customHeight="1">
      <x:c r="A256" s="4" t="str">
        <x:v>K0252</x:v>
      </x:c>
      <x:c r="B256" s="4" t="str">
        <x:v>리빙</x:v>
      </x:c>
      <x:c r="C256" s="4" t="str">
        <x:v>바퀴벌레종류</x:v>
      </x:c>
      <x:c r="D256" s="17" t="n">
        <x:v>40.89561</x:v>
      </x:c>
      <x:c r="E256" s="17" t="n">
        <x:v>27.11043</x:v>
      </x:c>
      <x:c r="F256" s="17" t="n">
        <x:v>18.38426</x:v>
      </x:c>
      <x:c r="G256" s="17" t="n">
        <x:v>9.07715</x:v>
      </x:c>
      <x:c r="H256" s="17" t="n">
        <x:v>5.88804</x:v>
      </x:c>
      <x:c r="I256" s="17" t="n">
        <x:v>4.51437</x:v>
      </x:c>
      <x:c r="J256" s="17" t="n">
        <x:v>8.52042</x:v>
      </x:c>
      <x:c r="K256" s="17" t="n">
        <x:v>14.86232</x:v>
      </x:c>
      <x:c r="L256" s="17" t="n">
        <x:v>49.31921</x:v>
      </x:c>
      <x:c r="M256" s="17" t="n">
        <x:v>77.45839</x:v>
      </x:c>
      <x:c r="N256" s="17" t="n">
        <x:v>46.85627</x:v>
      </x:c>
      <x:c r="O256" s="17" t="n">
        <x:v>33.30105</x:v>
      </x:c>
      <x:c r="P256" s="17" t="n">
        <x:v>32.76853</x:v>
      </x:c>
      <x:c r="Q256" s="17" t="n">
        <x:v>22.46898</x:v>
      </x:c>
      <x:c r="R256" s="17" t="n">
        <x:v>15.38275</x:v>
      </x:c>
      <x:c r="S256" s="17" t="n">
        <x:v>7.6127</x:v>
      </x:c>
      <x:c r="T256" s="17" t="n">
        <x:v>4.93797</x:v>
      </x:c>
      <x:c r="U256" s="17" t="n">
        <x:v>4.4236</x:v>
      </x:c>
      <x:c r="V256" s="17" t="n">
        <x:v>6.22692</x:v>
      </x:c>
      <x:c r="W256" s="17" t="n">
        <x:v>14.17246</x:v>
      </x:c>
      <x:c r="X256" s="17" t="n">
        <x:v>35.57639</x:v>
      </x:c>
      <x:c r="Y256" s="17" t="n">
        <x:v>45.37367</x:v>
      </x:c>
      <x:c r="Z256" s="17" t="n">
        <x:v>28.90771</x:v>
      </x:c>
      <x:c r="AA256" s="17" t="n">
        <x:v>25.9062</x:v>
      </x:c>
      <x:c r="AB256" s="4" t="n">
        <x:f>COUNT(D256:O256)</x:f>
        <x:v>12</x:v>
      </x:c>
      <x:c r="AC256" s="4" t="n">
        <x:f>COUNT(P256:AA256)</x:f>
        <x:v>12</x:v>
      </x:c>
      <x:c r="AD256" s="4" t="n">
        <x:f>COUNTIF(D256:AA256,"&gt;0")</x:f>
        <x:v>24</x:v>
      </x:c>
      <x:c r="AE256" s="19" t="n">
        <x:f>IF(AB256=0,"",AVERAGE(D256:O256))</x:f>
        <x:v>28.015626666666662</x:v>
      </x:c>
      <x:c r="AF256" s="19" t="n">
        <x:f>IF(AC256=0,"",AVERAGE(P256:AA256))</x:f>
        <x:v>20.313156666666668</x:v>
      </x:c>
      <x:c r="AG256" s="19" t="n">
        <x:f>IF(OR(AB256&lt;'산출기준'!$B$19,AC256&lt;'산출기준'!$B$19,AE256=0),"",AF256/AE256)</x:f>
        <x:v>0.7250652255027196</x:v>
      </x:c>
      <x:c r="AH256" s="21" t="n">
        <x:f>IF(SUM(P256:AA256)=0,"",MAX(P256:AA256)/SUM(P256:AA256))</x:f>
        <x:v>0.1861423720948016</x:v>
      </x:c>
      <x:c r="AI256" s="23" t="n">
        <x:f>IF(AG256="","",AD256/'산출기준'!$B$18*'산출기준'!$B$20+MIN(1,AG256)*'산출기준'!$B$21+(1-AH256)*'산출기준'!$B$22)</x:f>
        <x:v>88.02910932318555</x:v>
      </x:c>
      <x:c r="AJ256" s="4" t="str">
        <x:v>24개월 중 양수 지수 24개월; 전반/후반 자료 12/12개월. 최근12개월/이전12개월 관측월 평균비 0.73배, 최근 최댓달 비중 18.6%. 미래 1년 지속을 보장하지 않음.</x:v>
      </x:c>
      <x:c r="AK256" s="4" t="str">
        <x:v>https://developers.naver.com/docs/serviceapi/datalab/search/search.md</x:v>
      </x:c>
    </x:row>
    <x:row r="257" ht="25" customHeight="1">
      <x:c r="A257" s="4" t="str">
        <x:v>K0253</x:v>
      </x:c>
      <x:c r="B257" s="4" t="str">
        <x:v>리빙</x:v>
      </x:c>
      <x:c r="C257" s="4" t="str">
        <x:v>실리콘곰팡이제거</x:v>
      </x:c>
      <x:c r="D257" s="17" t="n">
        <x:v>35.37065</x:v>
      </x:c>
      <x:c r="E257" s="17" t="n">
        <x:v>30.94704</x:v>
      </x:c>
      <x:c r="F257" s="17" t="n">
        <x:v>27.53403</x:v>
      </x:c>
      <x:c r="G257" s="17" t="n">
        <x:v>33.53101</x:v>
      </x:c>
      <x:c r="H257" s="17" t="n">
        <x:v>36.6717</x:v>
      </x:c>
      <x:c r="I257" s="17" t="n">
        <x:v>34.97125</x:v>
      </x:c>
      <x:c r="J257" s="17" t="n">
        <x:v>36.51437</x:v>
      </x:c>
      <x:c r="K257" s="17" t="n">
        <x:v>27.84266</x:v>
      </x:c>
      <x:c r="L257" s="17" t="n">
        <x:v>26.9652</x:v>
      </x:c>
      <x:c r="M257" s="17" t="n">
        <x:v>27.86686</x:v>
      </x:c>
      <x:c r="N257" s="17" t="n">
        <x:v>27.65506</x:v>
      </x:c>
      <x:c r="O257" s="17" t="n">
        <x:v>28.75037</x:v>
      </x:c>
      <x:c r="P257" s="17" t="n">
        <x:v>26.7534</x:v>
      </x:c>
      <x:c r="Q257" s="17" t="n">
        <x:v>25.51891</x:v>
      </x:c>
      <x:c r="R257" s="17" t="n">
        <x:v>23.24962</x:v>
      </x:c>
      <x:c r="S257" s="17" t="n">
        <x:v>26.41452</x:v>
      </x:c>
      <x:c r="T257" s="17" t="n">
        <x:v>28.79878</x:v>
      </x:c>
      <x:c r="U257" s="17" t="n">
        <x:v>27.1891</x:v>
      </x:c>
      <x:c r="V257" s="17" t="n">
        <x:v>29.19213</x:v>
      </x:c>
      <x:c r="W257" s="17" t="n">
        <x:v>25.12556</x:v>
      </x:c>
      <x:c r="X257" s="17" t="n">
        <x:v>24.55673</x:v>
      </x:c>
      <x:c r="Y257" s="17" t="n">
        <x:v>24.32677</x:v>
      </x:c>
      <x:c r="Z257" s="17" t="n">
        <x:v>29.54916</x:v>
      </x:c>
      <x:c r="AA257" s="17" t="n">
        <x:v>27.25567</x:v>
      </x:c>
      <x:c r="AB257" s="4" t="n">
        <x:f>COUNT(D257:O257)</x:f>
        <x:v>12</x:v>
      </x:c>
      <x:c r="AC257" s="4" t="n">
        <x:f>COUNT(P257:AA257)</x:f>
        <x:v>12</x:v>
      </x:c>
      <x:c r="AD257" s="4" t="n">
        <x:f>COUNTIF(D257:AA257,"&gt;0")</x:f>
        <x:v>24</x:v>
      </x:c>
      <x:c r="AE257" s="19" t="n">
        <x:f>IF(AB257=0,"",AVERAGE(D257:O257))</x:f>
        <x:v>31.218349999999997</x:v>
      </x:c>
      <x:c r="AF257" s="19" t="n">
        <x:f>IF(AC257=0,"",AVERAGE(P257:AA257))</x:f>
        <x:v>26.494195833333333</x:v>
      </x:c>
      <x:c r="AG257" s="19" t="n">
        <x:f>IF(OR(AB257&lt;'산출기준'!$B$19,AC257&lt;'산출기준'!$B$19,AE257=0),"",AF257/AE257)</x:f>
        <x:v>0.8486738034948463</x:v>
      </x:c>
      <x:c r="AH257" s="21" t="n">
        <x:f>IF(SUM(P257:AA257)=0,"",MAX(P257:AA257)/SUM(P257:AA257))</x:f>
        <x:v>0.09294224348194503</x:v>
      </x:c>
      <x:c r="AI257" s="23" t="n">
        <x:f>IF(AG257="","",AD257/'산출기준'!$B$18*'산출기준'!$B$20+MIN(1,AG257)*'산출기준'!$B$21+(1-AH257)*'산출기준'!$B$22)</x:f>
        <x:v>93.60136923520649</x:v>
      </x:c>
      <x:c r="AJ257" s="4" t="str">
        <x:v>24개월 중 양수 지수 24개월; 전반/후반 자료 12/12개월. 최근12개월/이전12개월 관측월 평균비 0.85배, 최근 최댓달 비중 9.3%. 미래 1년 지속을 보장하지 않음.</x:v>
      </x:c>
      <x:c r="AK257" s="4" t="str">
        <x:v>https://developers.naver.com/docs/serviceapi/datalab/search/search.md</x:v>
      </x:c>
    </x:row>
    <x:row r="258" ht="25" customHeight="1">
      <x:c r="A258" s="4" t="str">
        <x:v>K0254</x:v>
      </x:c>
      <x:c r="B258" s="4" t="str">
        <x:v>리빙</x:v>
      </x:c>
      <x:c r="C258" s="4" t="str">
        <x:v>드럼세탁기통세척</x:v>
      </x:c>
      <x:c r="D258" s="17" t="n">
        <x:v>19.64296</x:v>
      </x:c>
      <x:c r="E258" s="17" t="n">
        <x:v>17.71255</x:v>
      </x:c>
      <x:c r="F258" s="17" t="n">
        <x:v>13.59152</x:v>
      </x:c>
      <x:c r="G258" s="17" t="n">
        <x:v>12.73222</x:v>
      </x:c>
      <x:c r="H258" s="17" t="n">
        <x:v>14.28744</x:v>
      </x:c>
      <x:c r="I258" s="17" t="n">
        <x:v>13.7065</x:v>
      </x:c>
      <x:c r="J258" s="17" t="n">
        <x:v>16.76853</x:v>
      </x:c>
      <x:c r="K258" s="17" t="n">
        <x:v>16.73827</x:v>
      </x:c>
      <x:c r="L258" s="17" t="n">
        <x:v>26.9531</x:v>
      </x:c>
      <x:c r="M258" s="17" t="n">
        <x:v>31.21936</x:v>
      </x:c>
      <x:c r="N258" s="17" t="n">
        <x:v>33.04689</x:v>
      </x:c>
      <x:c r="O258" s="17" t="n">
        <x:v>27.67927</x:v>
      </x:c>
      <x:c r="P258" s="17" t="n">
        <x:v>21.53706</x:v>
      </x:c>
      <x:c r="Q258" s="17" t="n">
        <x:v>19.55219</x:v>
      </x:c>
      <x:c r="R258" s="17" t="n">
        <x:v>17.42813</x:v>
      </x:c>
      <x:c r="S258" s="17" t="n">
        <x:v>15.31013</x:v>
      </x:c>
      <x:c r="T258" s="17" t="n">
        <x:v>14.3177</x:v>
      </x:c>
      <x:c r="U258" s="17" t="n">
        <x:v>14.88048</x:v>
      </x:c>
      <x:c r="V258" s="17" t="n">
        <x:v>21.26475</x:v>
      </x:c>
      <x:c r="W258" s="17" t="n">
        <x:v>26.44478</x:v>
      </x:c>
      <x:c r="X258" s="17" t="n">
        <x:v>30.40242</x:v>
      </x:c>
      <x:c r="Y258" s="17" t="n">
        <x:v>27.99394</x:v>
      </x:c>
      <x:c r="Z258" s="17" t="n">
        <x:v>32.8714</x:v>
      </x:c>
      <x:c r="AA258" s="17" t="n">
        <x:v>26.354</x:v>
      </x:c>
      <x:c r="AB258" s="4" t="n">
        <x:f>COUNT(D258:O258)</x:f>
        <x:v>12</x:v>
      </x:c>
      <x:c r="AC258" s="4" t="n">
        <x:f>COUNT(P258:AA258)</x:f>
        <x:v>12</x:v>
      </x:c>
      <x:c r="AD258" s="4" t="n">
        <x:f>COUNTIF(D258:AA258,"&gt;0")</x:f>
        <x:v>24</x:v>
      </x:c>
      <x:c r="AE258" s="19" t="n">
        <x:f>IF(AB258=0,"",AVERAGE(D258:O258))</x:f>
        <x:v>20.339884166666668</x:v>
      </x:c>
      <x:c r="AF258" s="19" t="n">
        <x:f>IF(AC258=0,"",AVERAGE(P258:AA258))</x:f>
        <x:v>22.36308166666667</x:v>
      </x:c>
      <x:c r="AG258" s="19" t="n">
        <x:f>IF(OR(AB258&lt;'산출기준'!$B$19,AC258&lt;'산출기준'!$B$19,AE258=0),"",AF258/AE258)</x:f>
        <x:v>1.0994694701022758</x:v>
      </x:c>
      <x:c r="AH258" s="21" t="n">
        <x:f>IF(SUM(P258:AA258)=0,"",MAX(P258:AA258)/SUM(P258:AA258))</x:f>
        <x:v>0.1224913173490028</x:v>
      </x:c>
      <x:c r="AI258" s="23" t="n">
        <x:f>IF(AG258="","",AD258/'산출기준'!$B$18*'산출기준'!$B$20+MIN(1,AG258)*'산출기준'!$B$21+(1-AH258)*'산출기준'!$B$22)</x:f>
        <x:v>97.55017365301995</x:v>
      </x:c>
      <x:c r="AJ258" s="4" t="str">
        <x:v>24개월 중 양수 지수 24개월; 전반/후반 자료 12/12개월. 최근12개월/이전12개월 관측월 평균비 1.10배, 최근 최댓달 비중 12.2%. 미래 1년 지속을 보장하지 않음.</x:v>
      </x:c>
      <x:c r="AK258" s="4" t="str">
        <x:v>https://developers.naver.com/docs/serviceapi/datalab/search/search.md</x:v>
      </x:c>
    </x:row>
    <x:row r="259" ht="25" customHeight="1">
      <x:c r="A259" s="4" t="str">
        <x:v>K0255</x:v>
      </x:c>
      <x:c r="B259" s="4" t="str">
        <x:v>리빙</x:v>
      </x:c>
      <x:c r="C259" s="4" t="str">
        <x:v>에어컨청소가격</x:v>
      </x:c>
      <x:c r="D259" s="17" t="n">
        <x:v>48.19969</x:v>
      </x:c>
      <x:c r="E259" s="17" t="n">
        <x:v>24.2481</x:v>
      </x:c>
      <x:c r="F259" s="17" t="n">
        <x:v>10.51134</x:v>
      </x:c>
      <x:c r="G259" s="17" t="n">
        <x:v>6.48108</x:v>
      </x:c>
      <x:c r="H259" s="17" t="n">
        <x:v>8.96217</x:v>
      </x:c>
      <x:c r="I259" s="17" t="n">
        <x:v>17.44629</x:v>
      </x:c>
      <x:c r="J259" s="17" t="n">
        <x:v>61.65204</x:v>
      </x:c>
      <x:c r="K259" s="17" t="n">
        <x:v>81.44024</x:v>
      </x:c>
      <x:c r="L259" s="17" t="n">
        <x:v>84.56278</x:v>
      </x:c>
      <x:c r="M259" s="17" t="n">
        <x:v>97.2708</x:v>
      </x:c>
      <x:c r="N259" s="17" t="n">
        <x:v>60.83509</x:v>
      </x:c>
      <x:c r="O259" s="17" t="n">
        <x:v>34.94099</x:v>
      </x:c>
      <x:c r="P259" s="17" t="n">
        <x:v>22.49319</x:v>
      </x:c>
      <x:c r="Q259" s="17" t="n">
        <x:v>12.53252</x:v>
      </x:c>
      <x:c r="R259" s="17" t="n">
        <x:v>7.39485</x:v>
      </x:c>
      <x:c r="S259" s="17" t="n">
        <x:v>5.46444</x:v>
      </x:c>
      <x:c r="T259" s="17" t="n">
        <x:v>6.99546</x:v>
      </x:c>
      <x:c r="U259" s="17" t="n">
        <x:v>8.8472</x:v>
      </x:c>
      <x:c r="V259" s="17" t="n">
        <x:v>28.62329</x:v>
      </x:c>
      <x:c r="W259" s="17" t="n">
        <x:v>68.61119</x:v>
      </x:c>
      <x:c r="X259" s="17" t="n">
        <x:v>100</x:v>
      </x:c>
      <x:c r="Y259" s="17" t="n">
        <x:v>61.19213</x:v>
      </x:c>
      <x:c r="Z259" s="17" t="n">
        <x:v>46.65052</x:v>
      </x:c>
      <x:c r="AA259" s="17" t="n">
        <x:v>28.78063</x:v>
      </x:c>
      <x:c r="AB259" s="4" t="n">
        <x:f>COUNT(D259:O259)</x:f>
        <x:v>12</x:v>
      </x:c>
      <x:c r="AC259" s="4" t="n">
        <x:f>COUNT(P259:AA259)</x:f>
        <x:v>12</x:v>
      </x:c>
      <x:c r="AD259" s="4" t="n">
        <x:f>COUNTIF(D259:AA259,"&gt;0")</x:f>
        <x:v>24</x:v>
      </x:c>
      <x:c r="AE259" s="19" t="n">
        <x:f>IF(AB259=0,"",AVERAGE(D259:O259))</x:f>
        <x:v>44.71255083333333</x:v>
      </x:c>
      <x:c r="AF259" s="19" t="n">
        <x:f>IF(AC259=0,"",AVERAGE(P259:AA259))</x:f>
        <x:v>33.13211833333333</x:v>
      </x:c>
      <x:c r="AG259" s="19" t="n">
        <x:f>IF(OR(AB259&lt;'산출기준'!$B$19,AC259&lt;'산출기준'!$B$19,AE259=0),"",AF259/AE259)</x:f>
        <x:v>0.7410026427889067</x:v>
      </x:c>
      <x:c r="AH259" s="21" t="n">
        <x:f>IF(SUM(P259:AA259)=0,"",MAX(P259:AA259)/SUM(P259:AA259))</x:f>
        <x:v>0.2515182775062526</x:v>
      </x:c>
      <x:c r="AI259" s="23" t="n">
        <x:f>IF(AG259="","",AD259/'산출기준'!$B$18*'산출기준'!$B$20+MIN(1,AG259)*'산출기준'!$B$21+(1-AH259)*'산출기준'!$B$22)</x:f>
        <x:v>87.19971373354215</x:v>
      </x:c>
      <x:c r="AJ259" s="4" t="str">
        <x:v>24개월 중 양수 지수 24개월; 전반/후반 자료 12/12개월. 최근12개월/이전12개월 관측월 평균비 0.74배, 최근 최댓달 비중 25.2%. 미래 1년 지속을 보장하지 않음.</x:v>
      </x:c>
      <x:c r="AK259" s="4" t="str">
        <x:v>https://developers.naver.com/docs/serviceapi/datalab/search/search.md</x:v>
      </x:c>
    </x:row>
    <x:row r="260" ht="25" customHeight="1">
      <x:c r="A260" s="4" t="str">
        <x:v>K0256</x:v>
      </x:c>
      <x:c r="B260" s="4" t="str">
        <x:v>리빙</x:v>
      </x:c>
      <x:c r="C260" s="4" t="str">
        <x:v>전자렌지청소</x:v>
      </x:c>
      <x:c r="D260" s="17" t="n">
        <x:v>92.05214</x:v>
      </x:c>
      <x:c r="E260" s="17" t="n">
        <x:v>100</x:v>
      </x:c>
      <x:c r="F260" s="17" t="n">
        <x:v>79.08957</x:v>
      </x:c>
      <x:c r="G260" s="17" t="n">
        <x:v>80.37216</x:v>
      </x:c>
      <x:c r="H260" s="17" t="n">
        <x:v>85.9756</x:v>
      </x:c>
      <x:c r="I260" s="17" t="n">
        <x:v>77.29184</x:v>
      </x:c>
      <x:c r="J260" s="17" t="n">
        <x:v>67.43061</x:v>
      </x:c>
      <x:c r="K260" s="17" t="n">
        <x:v>40.46467</x:v>
      </x:c>
      <x:c r="L260" s="17" t="n">
        <x:v>64.05592</x:v>
      </x:c>
      <x:c r="M260" s="17" t="n">
        <x:v>65.85365</x:v>
      </x:c>
      <x:c r="N260" s="17" t="n">
        <x:v>52.72287</x:v>
      </x:c>
      <x:c r="O260" s="17" t="n">
        <x:v>49.17998</x:v>
      </x:c>
      <x:c r="P260" s="17" t="n">
        <x:v>42.11522</x:v>
      </x:c>
      <x:c r="Q260" s="17" t="n">
        <x:v>46.373</x:v>
      </x:c>
      <x:c r="R260" s="17" t="n">
        <x:v>49.77922</x:v>
      </x:c>
      <x:c r="S260" s="17" t="n">
        <x:v>52.7439</x:v>
      </x:c>
      <x:c r="T260" s="17" t="n">
        <x:v>63.48822</x:v>
      </x:c>
      <x:c r="U260" s="17" t="n">
        <x:v>52.39697</x:v>
      </x:c>
      <x:c r="V260" s="17" t="n">
        <x:v>51.67157</x:v>
      </x:c>
      <x:c r="W260" s="17" t="n">
        <x:v>38.88772</x:v>
      </x:c>
      <x:c r="X260" s="17" t="n">
        <x:v>43.49243</x:v>
      </x:c>
      <x:c r="Y260" s="17" t="n">
        <x:v>46.46761</x:v>
      </x:c>
      <x:c r="Z260" s="17" t="n">
        <x:v>49.81076</x:v>
      </x:c>
      <x:c r="AA260" s="17" t="n">
        <x:v>43.37678</x:v>
      </x:c>
      <x:c r="AB260" s="4" t="n">
        <x:f>COUNT(D260:O260)</x:f>
        <x:v>12</x:v>
      </x:c>
      <x:c r="AC260" s="4" t="n">
        <x:f>COUNT(P260:AA260)</x:f>
        <x:v>12</x:v>
      </x:c>
      <x:c r="AD260" s="4" t="n">
        <x:f>COUNTIF(D260:AA260,"&gt;0")</x:f>
        <x:v>24</x:v>
      </x:c>
      <x:c r="AE260" s="19" t="n">
        <x:f>IF(AB260=0,"",AVERAGE(D260:O260))</x:f>
        <x:v>71.20741749999999</x:v>
      </x:c>
      <x:c r="AF260" s="19" t="n">
        <x:f>IF(AC260=0,"",AVERAGE(P260:AA260))</x:f>
        <x:v>48.38361666666666</x:v>
      </x:c>
      <x:c r="AG260" s="19" t="n">
        <x:f>IF(OR(AB260&lt;'산출기준'!$B$19,AC260&lt;'산출기준'!$B$19,AE260=0),"",AF260/AE260)</x:f>
        <x:v>0.679474391367538</x:v>
      </x:c>
      <x:c r="AH260" s="21" t="n">
        <x:f>IF(SUM(P260:AA260)=0,"",MAX(P260:AA260)/SUM(P260:AA260))</x:f>
        <x:v>0.10934868793396663</x:v>
      </x:c>
      <x:c r="AI260" s="23" t="n">
        <x:f>IF(AG260="","",AD260/'산출기준'!$B$18*'산출기준'!$B$20+MIN(1,AG260)*'산출기준'!$B$21+(1-AH260)*'산출기준'!$B$22)</x:f>
        <x:v>88.19725798234681</x:v>
      </x:c>
      <x:c r="AJ260" s="4" t="str">
        <x:v>24개월 중 양수 지수 24개월; 전반/후반 자료 12/12개월. 최근12개월/이전12개월 관측월 평균비 0.68배, 최근 최댓달 비중 10.9%. 미래 1년 지속을 보장하지 않음.</x:v>
      </x:c>
      <x:c r="AK260" s="4" t="str">
        <x:v>https://developers.naver.com/docs/serviceapi/datalab/search/search.md</x:v>
      </x:c>
    </x:row>
    <x:row r="261" ht="25" customHeight="1">
      <x:c r="A261" s="4" t="str">
        <x:v>K0257</x:v>
      </x:c>
      <x:c r="B261" s="4" t="str">
        <x:v>리빙</x:v>
      </x:c>
      <x:c r="C261" s="4" t="str">
        <x:v>가스렌지후드청소</x:v>
      </x:c>
      <x:c r="D261" s="17" t="n">
        <x:v>37.02691</x:v>
      </x:c>
      <x:c r="E261" s="17" t="n">
        <x:v>38.98233</x:v>
      </x:c>
      <x:c r="F261" s="17" t="n">
        <x:v>31.06602</x:v>
      </x:c>
      <x:c r="G261" s="17" t="n">
        <x:v>24.5164</x:v>
      </x:c>
      <x:c r="H261" s="17" t="n">
        <x:v>27.12363</x:v>
      </x:c>
      <x:c r="I261" s="17" t="n">
        <x:v>37.37384</x:v>
      </x:c>
      <x:c r="J261" s="17" t="n">
        <x:v>22.94995</x:v>
      </x:c>
      <x:c r="K261" s="17" t="n">
        <x:v>19.96425</x:v>
      </x:c>
      <x:c r="L261" s="17" t="n">
        <x:v>22.17199</x:v>
      </x:c>
      <x:c r="M261" s="17" t="n">
        <x:v>22.70815</x:v>
      </x:c>
      <x:c r="N261" s="17" t="n">
        <x:v>24.15895</x:v>
      </x:c>
      <x:c r="O261" s="17" t="n">
        <x:v>25.15769</x:v>
      </x:c>
      <x:c r="P261" s="17" t="n">
        <x:v>18.74474</x:v>
      </x:c>
      <x:c r="Q261" s="17" t="n">
        <x:v>20.14297</x:v>
      </x:c>
      <x:c r="R261" s="17" t="n">
        <x:v>9.20941</x:v>
      </x:c>
      <x:c r="S261" s="17" t="n">
        <x:v>7.92682</x:v>
      </x:c>
      <x:c r="T261" s="17" t="n">
        <x:v>8.13708</x:v>
      </x:c>
      <x:c r="U261" s="17" t="n">
        <x:v>16.72624</x:v>
      </x:c>
      <x:c r="V261" s="17" t="n">
        <x:v>22.20353</x:v>
      </x:c>
      <x:c r="W261" s="17" t="n">
        <x:v>21.89865</x:v>
      </x:c>
      <x:c r="X261" s="17" t="n">
        <x:v>23.07611</x:v>
      </x:c>
      <x:c r="Y261" s="17" t="n">
        <x:v>10.26072</x:v>
      </x:c>
      <x:c r="Z261" s="17" t="n">
        <x:v>29.63624</x:v>
      </x:c>
      <x:c r="AA261" s="17" t="n">
        <x:v>43.00883</x:v>
      </x:c>
      <x:c r="AB261" s="4" t="n">
        <x:f>COUNT(D261:O261)</x:f>
        <x:v>12</x:v>
      </x:c>
      <x:c r="AC261" s="4" t="n">
        <x:f>COUNT(P261:AA261)</x:f>
        <x:v>12</x:v>
      </x:c>
      <x:c r="AD261" s="4" t="n">
        <x:f>COUNTIF(D261:AA261,"&gt;0")</x:f>
        <x:v>24</x:v>
      </x:c>
      <x:c r="AE261" s="19" t="n">
        <x:f>IF(AB261=0,"",AVERAGE(D261:O261))</x:f>
        <x:v>27.766675833333334</x:v>
      </x:c>
      <x:c r="AF261" s="19" t="n">
        <x:f>IF(AC261=0,"",AVERAGE(P261:AA261))</x:f>
        <x:v>19.247611666666668</x:v>
      </x:c>
      <x:c r="AG261" s="19" t="n">
        <x:f>IF(OR(AB261&lt;'산출기준'!$B$19,AC261&lt;'산출기준'!$B$19,AE261=0),"",AF261/AE261)</x:f>
        <x:v>0.6931910676740173</x:v>
      </x:c>
      <x:c r="AH261" s="21" t="n">
        <x:f>IF(SUM(P261:AA261)=0,"",MAX(P261:AA261)/SUM(P261:AA261))</x:f>
        <x:v>0.18620851400870778</x:v>
      </x:c>
      <x:c r="AI261" s="23" t="n">
        <x:f>IF(AG261="","",AD261/'산출기준'!$B$18*'산출기준'!$B$20+MIN(1,AG261)*'산출기준'!$B$21+(1-AH261)*'산출기준'!$B$22)</x:f>
        <x:v>87.07156175004636</x:v>
      </x:c>
      <x:c r="AJ261" s="4" t="str">
        <x:v>24개월 중 양수 지수 24개월; 전반/후반 자료 12/12개월. 최근12개월/이전12개월 관측월 평균비 0.69배, 최근 최댓달 비중 18.6%. 미래 1년 지속을 보장하지 않음.</x:v>
      </x:c>
      <x:c r="AK261" s="4" t="str">
        <x:v>https://developers.naver.com/docs/serviceapi/datalab/search/search.md</x:v>
      </x:c>
    </x:row>
    <x:row r="262" ht="25" customHeight="1">
      <x:c r="A262" s="4" t="str">
        <x:v>K0258</x:v>
      </x:c>
      <x:c r="B262" s="4" t="str">
        <x:v>리빙</x:v>
      </x:c>
      <x:c r="C262" s="4" t="str">
        <x:v>싱크대하수구냄새</x:v>
      </x:c>
      <x:c r="D262" s="17" t="n">
        <x:v>29.64676</x:v>
      </x:c>
      <x:c r="E262" s="17" t="n">
        <x:v>24.48486</x:v>
      </x:c>
      <x:c r="F262" s="17" t="n">
        <x:v>25.17872</x:v>
      </x:c>
      <x:c r="G262" s="17" t="n">
        <x:v>22.92893</x:v>
      </x:c>
      <x:c r="H262" s="17" t="n">
        <x:v>24.16947</x:v>
      </x:c>
      <x:c r="I262" s="17" t="n">
        <x:v>18.27165</x:v>
      </x:c>
      <x:c r="J262" s="17" t="n">
        <x:v>36.291</x:v>
      </x:c>
      <x:c r="K262" s="17" t="n">
        <x:v>33.09503</x:v>
      </x:c>
      <x:c r="L262" s="17" t="n">
        <x:v>33.44196</x:v>
      </x:c>
      <x:c r="M262" s="17" t="n">
        <x:v>35.27123</x:v>
      </x:c>
      <x:c r="N262" s="17" t="n">
        <x:v>45.39529</x:v>
      </x:c>
      <x:c r="O262" s="17" t="n">
        <x:v>36.75357</x:v>
      </x:c>
      <x:c r="P262" s="17" t="n">
        <x:v>27.81749</x:v>
      </x:c>
      <x:c r="Q262" s="17" t="n">
        <x:v>23.84356</x:v>
      </x:c>
      <x:c r="R262" s="17" t="n">
        <x:v>23.0656</x:v>
      </x:c>
      <x:c r="S262" s="17" t="n">
        <x:v>27.1026</x:v>
      </x:c>
      <x:c r="T262" s="17" t="n">
        <x:v>31.00294</x:v>
      </x:c>
      <x:c r="U262" s="17" t="n">
        <x:v>36.54331</x:v>
      </x:c>
      <x:c r="V262" s="17" t="n">
        <x:v>49.7582</x:v>
      </x:c>
      <x:c r="W262" s="17" t="n">
        <x:v>47.28763</x:v>
      </x:c>
      <x:c r="X262" s="17" t="n">
        <x:v>45.92094</x:v>
      </x:c>
      <x:c r="Y262" s="17" t="n">
        <x:v>36.35407</x:v>
      </x:c>
      <x:c r="Z262" s="17" t="n">
        <x:v>46.50967</x:v>
      </x:c>
      <x:c r="AA262" s="17" t="n">
        <x:v>45.18502</x:v>
      </x:c>
      <x:c r="AB262" s="4" t="n">
        <x:f>COUNT(D262:O262)</x:f>
        <x:v>12</x:v>
      </x:c>
      <x:c r="AC262" s="4" t="n">
        <x:f>COUNT(P262:AA262)</x:f>
        <x:v>12</x:v>
      </x:c>
      <x:c r="AD262" s="4" t="n">
        <x:f>COUNTIF(D262:AA262,"&gt;0")</x:f>
        <x:v>24</x:v>
      </x:c>
      <x:c r="AE262" s="19" t="n">
        <x:f>IF(AB262=0,"",AVERAGE(D262:O262))</x:f>
        <x:v>30.41070583333334</x:v>
      </x:c>
      <x:c r="AF262" s="19" t="n">
        <x:f>IF(AC262=0,"",AVERAGE(P262:AA262))</x:f>
        <x:v>36.6992525</x:v>
      </x:c>
      <x:c r="AG262" s="19" t="n">
        <x:f>IF(OR(AB262&lt;'산출기준'!$B$19,AC262&lt;'산출기준'!$B$19,AE262=0),"",AF262/AE262)</x:f>
        <x:v>1.2067872643644382</x:v>
      </x:c>
      <x:c r="AH262" s="21" t="n">
        <x:f>IF(SUM(P262:AA262)=0,"",MAX(P262:AA262)/SUM(P262:AA262))</x:f>
        <x:v>0.11298640664865495</x:v>
      </x:c>
      <x:c r="AI262" s="23" t="n">
        <x:f>IF(AG262="","",AD262/'산출기준'!$B$18*'산출기준'!$B$20+MIN(1,AG262)*'산출기준'!$B$21+(1-AH262)*'산출기준'!$B$22)</x:f>
        <x:v>97.7402718670269</x:v>
      </x:c>
      <x:c r="AJ262" s="4" t="str">
        <x:v>24개월 중 양수 지수 24개월; 전반/후반 자료 12/12개월. 최근12개월/이전12개월 관측월 평균비 1.21배, 최근 최댓달 비중 11.3%. 미래 1년 지속을 보장하지 않음.</x:v>
      </x:c>
      <x:c r="AK262" s="4" t="str">
        <x:v>https://developers.naver.com/docs/serviceapi/datalab/search/search.md</x:v>
      </x:c>
    </x:row>
    <x:row r="263" ht="25" customHeight="1">
      <x:c r="A263" s="4" t="str">
        <x:v>K0259</x:v>
      </x:c>
      <x:c r="B263" s="4" t="str">
        <x:v>리빙</x:v>
      </x:c>
      <x:c r="C263" s="4" t="str">
        <x:v>욕실청소</x:v>
      </x:c>
      <x:c r="D263" s="17" t="n">
        <x:v>84.21993</x:v>
      </x:c>
      <x:c r="E263" s="17" t="n">
        <x:v>70.19554</x:v>
      </x:c>
      <x:c r="F263" s="17" t="n">
        <x:v>49.71614</x:v>
      </x:c>
      <x:c r="G263" s="17" t="n">
        <x:v>50.0841</x:v>
      </x:c>
      <x:c r="H263" s="17" t="n">
        <x:v>51.56644</x:v>
      </x:c>
      <x:c r="I263" s="17" t="n">
        <x:v>48.53868</x:v>
      </x:c>
      <x:c r="J263" s="17" t="n">
        <x:v>60.81791</x:v>
      </x:c>
      <x:c r="K263" s="17" t="n">
        <x:v>47.52943</x:v>
      </x:c>
      <x:c r="L263" s="17" t="n">
        <x:v>47.76072</x:v>
      </x:c>
      <x:c r="M263" s="17" t="n">
        <x:v>49.64255</x:v>
      </x:c>
      <x:c r="N263" s="17" t="n">
        <x:v>55.96089</x:v>
      </x:c>
      <x:c r="O263" s="17" t="n">
        <x:v>55.65601</x:v>
      </x:c>
      <x:c r="P263" s="17" t="n">
        <x:v>44.65937</x:v>
      </x:c>
      <x:c r="Q263" s="17" t="n">
        <x:v>37.72077</x:v>
      </x:c>
      <x:c r="R263" s="17" t="n">
        <x:v>33.77838</x:v>
      </x:c>
      <x:c r="S263" s="17" t="n">
        <x:v>34.10428</x:v>
      </x:c>
      <x:c r="T263" s="17" t="n">
        <x:v>33.30529</x:v>
      </x:c>
      <x:c r="U263" s="17" t="n">
        <x:v>35.66021</x:v>
      </x:c>
      <x:c r="V263" s="17" t="n">
        <x:v>38.86669</x:v>
      </x:c>
      <x:c r="W263" s="17" t="n">
        <x:v>32.45374</x:v>
      </x:c>
      <x:c r="X263" s="17" t="n">
        <x:v>35.61816</x:v>
      </x:c>
      <x:c r="Y263" s="17" t="n">
        <x:v>37.40538</x:v>
      </x:c>
      <x:c r="Z263" s="17" t="n">
        <x:v>42.99831</x:v>
      </x:c>
      <x:c r="AA263" s="17" t="n">
        <x:v>40.01261</x:v>
      </x:c>
      <x:c r="AB263" s="4" t="n">
        <x:f>COUNT(D263:O263)</x:f>
        <x:v>12</x:v>
      </x:c>
      <x:c r="AC263" s="4" t="n">
        <x:f>COUNT(P263:AA263)</x:f>
        <x:v>12</x:v>
      </x:c>
      <x:c r="AD263" s="4" t="n">
        <x:f>COUNTIF(D263:AA263,"&gt;0")</x:f>
        <x:v>24</x:v>
      </x:c>
      <x:c r="AE263" s="19" t="n">
        <x:f>IF(AB263=0,"",AVERAGE(D263:O263))</x:f>
        <x:v>55.97402833333333</x:v>
      </x:c>
      <x:c r="AF263" s="19" t="n">
        <x:f>IF(AC263=0,"",AVERAGE(P263:AA263))</x:f>
        <x:v>37.21526583333333</x:v>
      </x:c>
      <x:c r="AG263" s="19" t="n">
        <x:f>IF(OR(AB263&lt;'산출기준'!$B$19,AC263&lt;'산출기준'!$B$19,AE263=0),"",AF263/AE263)</x:f>
        <x:v>0.6648666701583654</x:v>
      </x:c>
      <x:c r="AH263" s="21" t="n">
        <x:f>IF(SUM(P263:AA263)=0,"",MAX(P263:AA263)/SUM(P263:AA263))</x:f>
        <x:v>0.10000235342490164</x:v>
      </x:c>
      <x:c r="AI263" s="23" t="n">
        <x:f>IF(AG263="","",AD263/'산출기준'!$B$18*'산출기준'!$B$20+MIN(1,AG263)*'산출기준'!$B$21+(1-AH263)*'산출기준'!$B$22)</x:f>
        <x:v>87.94595303625293</x:v>
      </x:c>
      <x:c r="AJ263" s="4" t="str">
        <x:v>24개월 중 양수 지수 24개월; 전반/후반 자료 12/12개월. 최근12개월/이전12개월 관측월 평균비 0.66배, 최근 최댓달 비중 10.0%. 미래 1년 지속을 보장하지 않음.</x:v>
      </x:c>
      <x:c r="AK263" s="4" t="str">
        <x:v>https://developers.naver.com/docs/serviceapi/datalab/search/search.md</x:v>
      </x:c>
    </x:row>
    <x:row r="264" ht="25" customHeight="1">
      <x:c r="A264" s="4" t="str">
        <x:v>K0260</x:v>
      </x:c>
      <x:c r="B264" s="4" t="str">
        <x:v>리빙</x:v>
      </x:c>
      <x:c r="C264" s="4" t="str">
        <x:v>드럼세탁기고무패킹청소</x:v>
      </x:c>
      <x:c r="D264" s="17" t="n">
        <x:v>38.73002</x:v>
      </x:c>
      <x:c r="E264" s="17" t="n">
        <x:v>32.1804</x:v>
      </x:c>
      <x:c r="F264" s="17" t="n">
        <x:v>18.73423</x:v>
      </x:c>
      <x:c r="G264" s="17" t="n">
        <x:v>14.41337</x:v>
      </x:c>
      <x:c r="H264" s="17" t="n">
        <x:v>15.50672</x:v>
      </x:c>
      <x:c r="I264" s="17" t="n">
        <x:v>14.65517</x:v>
      </x:c>
      <x:c r="J264" s="17" t="n">
        <x:v>18.01934</x:v>
      </x:c>
      <x:c r="K264" s="17" t="n">
        <x:v>19.30193</x:v>
      </x:c>
      <x:c r="L264" s="17" t="n">
        <x:v>27.94365</x:v>
      </x:c>
      <x:c r="M264" s="17" t="n">
        <x:v>33.76787</x:v>
      </x:c>
      <x:c r="N264" s="17" t="n">
        <x:v>38.28847</x:v>
      </x:c>
      <x:c r="O264" s="17" t="n">
        <x:v>36.41715</x:v>
      </x:c>
      <x:c r="P264" s="17" t="n">
        <x:v>23.9592</x:v>
      </x:c>
      <x:c r="Q264" s="17" t="n">
        <x:v>21.39402</x:v>
      </x:c>
      <x:c r="R264" s="17" t="n">
        <x:v>16.02186</x:v>
      </x:c>
      <x:c r="S264" s="17" t="n">
        <x:v>13.09924</x:v>
      </x:c>
      <x:c r="T264" s="17" t="n">
        <x:v>12.61564</x:v>
      </x:c>
      <x:c r="U264" s="17" t="n">
        <x:v>15.73801</x:v>
      </x:c>
      <x:c r="V264" s="17" t="n">
        <x:v>20.58452</x:v>
      </x:c>
      <x:c r="W264" s="17" t="n">
        <x:v>26.44028</x:v>
      </x:c>
      <x:c r="X264" s="17" t="n">
        <x:v>32.07527</x:v>
      </x:c>
      <x:c r="Y264" s="17" t="n">
        <x:v>39.41337</x:v>
      </x:c>
      <x:c r="Z264" s="17" t="n">
        <x:v>40.13877</x:v>
      </x:c>
      <x:c r="AA264" s="17" t="n">
        <x:v>40.94827</x:v>
      </x:c>
      <x:c r="AB264" s="4" t="n">
        <x:f>COUNT(D264:O264)</x:f>
        <x:v>12</x:v>
      </x:c>
      <x:c r="AC264" s="4" t="n">
        <x:f>COUNT(P264:AA264)</x:f>
        <x:v>12</x:v>
      </x:c>
      <x:c r="AD264" s="4" t="n">
        <x:f>COUNTIF(D264:AA264,"&gt;0")</x:f>
        <x:v>24</x:v>
      </x:c>
      <x:c r="AE264" s="19" t="n">
        <x:f>IF(AB264=0,"",AVERAGE(D264:O264))</x:f>
        <x:v>25.663193333333336</x:v>
      </x:c>
      <x:c r="AF264" s="19" t="n">
        <x:f>IF(AC264=0,"",AVERAGE(P264:AA264))</x:f>
        <x:v>25.202370833333333</x:v>
      </x:c>
      <x:c r="AG264" s="19" t="n">
        <x:f>IF(OR(AB264&lt;'산출기준'!$B$19,AC264&lt;'산출기준'!$B$19,AE264=0),"",AF264/AE264)</x:f>
        <x:v>0.9820434466586256</x:v>
      </x:c>
      <x:c r="AH264" s="21" t="n">
        <x:f>IF(SUM(P264:AA264)=0,"",MAX(P264:AA264)/SUM(P264:AA264))</x:f>
        <x:v>0.13539820741071154</x:v>
      </x:c>
      <x:c r="AI264" s="23" t="n">
        <x:f>IF(AG264="","",AD264/'산출기준'!$B$18*'산출기준'!$B$20+MIN(1,AG264)*'산출기준'!$B$21+(1-AH264)*'산출기준'!$B$22)</x:f>
        <x:v>96.75333925154455</x:v>
      </x:c>
      <x:c r="AJ264" s="4" t="str">
        <x:v>24개월 중 양수 지수 24개월; 전반/후반 자료 12/12개월. 최근12개월/이전12개월 관측월 평균비 0.98배, 최근 최댓달 비중 13.5%. 미래 1년 지속을 보장하지 않음.</x:v>
      </x:c>
      <x:c r="AK264" s="4" t="str">
        <x:v>https://developers.naver.com/docs/serviceapi/datalab/search/search.md</x:v>
      </x:c>
    </x:row>
    <x:row r="265" ht="25" customHeight="1">
      <x:c r="A265" s="4" t="str">
        <x:v>K0261</x:v>
      </x:c>
      <x:c r="B265" s="4" t="str">
        <x:v>리빙</x:v>
      </x:c>
      <x:c r="C265" s="4" t="str">
        <x:v>수건냄새제거</x:v>
      </x:c>
      <x:c r="D265" s="17" t="n">
        <x:v>33.58893</x:v>
      </x:c>
      <x:c r="E265" s="17" t="n">
        <x:v>29.67623</x:v>
      </x:c>
      <x:c r="F265" s="17" t="n">
        <x:v>20.81531</x:v>
      </x:c>
      <x:c r="G265" s="17" t="n">
        <x:v>16.99436</x:v>
      </x:c>
      <x:c r="H265" s="17" t="n">
        <x:v>16.22755</x:v>
      </x:c>
      <x:c r="I265" s="17" t="n">
        <x:v>14.5694</x:v>
      </x:c>
      <x:c r="J265" s="17" t="n">
        <x:v>18.62629</x:v>
      </x:c>
      <x:c r="K265" s="17" t="n">
        <x:v>16.26032</x:v>
      </x:c>
      <x:c r="L265" s="17" t="n">
        <x:v>25.2982</x:v>
      </x:c>
      <x:c r="M265" s="17" t="n">
        <x:v>20.31721</x:v>
      </x:c>
      <x:c r="N265" s="17" t="n">
        <x:v>8.27107</x:v>
      </x:c>
      <x:c r="O265" s="17" t="n">
        <x:v>3.57845</x:v>
      </x:c>
      <x:c r="P265" s="17" t="n">
        <x:v>2.47738</x:v>
      </x:c>
      <x:c r="Q265" s="17" t="n">
        <x:v>1.9203</x:v>
      </x:c>
      <x:c r="R265" s="17" t="n">
        <x:v>2.81819</x:v>
      </x:c>
      <x:c r="S265" s="17" t="n">
        <x:v>6.40975</x:v>
      </x:c>
      <x:c r="T265" s="17" t="n">
        <x:v>7.62878</x:v>
      </x:c>
      <x:c r="U265" s="17" t="n">
        <x:v>10.61738</x:v>
      </x:c>
      <x:c r="V265" s="17" t="n">
        <x:v>13.10787</x:v>
      </x:c>
      <x:c r="W265" s="17" t="n">
        <x:v>17.17131</x:v>
      </x:c>
      <x:c r="X265" s="17" t="n">
        <x:v>28.84388</x:v>
      </x:c>
      <x:c r="Y265" s="17" t="n">
        <x:v>33.70035</x:v>
      </x:c>
      <x:c r="Z265" s="17" t="n">
        <x:v>45.62852</x:v>
      </x:c>
      <x:c r="AA265" s="17" t="n">
        <x:v>23.53519</x:v>
      </x:c>
      <x:c r="AB265" s="4" t="n">
        <x:f>COUNT(D265:O265)</x:f>
        <x:v>12</x:v>
      </x:c>
      <x:c r="AC265" s="4" t="n">
        <x:f>COUNT(P265:AA265)</x:f>
        <x:v>12</x:v>
      </x:c>
      <x:c r="AD265" s="4" t="n">
        <x:f>COUNTIF(D265:AA265,"&gt;0")</x:f>
        <x:v>24</x:v>
      </x:c>
      <x:c r="AE265" s="19" t="n">
        <x:f>IF(AB265=0,"",AVERAGE(D265:O265))</x:f>
        <x:v>18.68527666666667</x:v>
      </x:c>
      <x:c r="AF265" s="19" t="n">
        <x:f>IF(AC265=0,"",AVERAGE(P265:AA265))</x:f>
        <x:v>16.154908333333335</x:v>
      </x:c>
      <x:c r="AG265" s="19" t="n">
        <x:f>IF(OR(AB265&lt;'산출기준'!$B$19,AC265&lt;'산출기준'!$B$19,AE265=0),"",AF265/AE265)</x:f>
        <x:v>0.8645795629107623</x:v>
      </x:c>
      <x:c r="AH265" s="21" t="n">
        <x:f>IF(SUM(P265:AA265)=0,"",MAX(P265:AA265)/SUM(P265:AA265))</x:f>
        <x:v>0.23536974572743372</x:v>
      </x:c>
      <x:c r="AI265" s="23" t="n">
        <x:f>IF(AG265="","",AD265/'산출기준'!$B$18*'산출기준'!$B$20+MIN(1,AG265)*'산출기준'!$B$21+(1-AH265)*'산출기준'!$B$22)</x:f>
        <x:v>91.2299919727742</x:v>
      </x:c>
      <x:c r="AJ265" s="4" t="str">
        <x:v>24개월 중 양수 지수 24개월; 전반/후반 자료 12/12개월. 최근12개월/이전12개월 관측월 평균비 0.86배, 최근 최댓달 비중 23.5%. 미래 1년 지속을 보장하지 않음.</x:v>
      </x:c>
      <x:c r="AK265" s="4" t="str">
        <x:v>https://developers.naver.com/docs/serviceapi/datalab/search/search.md</x:v>
      </x:c>
    </x:row>
    <x:row r="266" ht="25" customHeight="1">
      <x:c r="A266" s="4" t="str">
        <x:v>K0262</x:v>
      </x:c>
      <x:c r="B266" s="4" t="str">
        <x:v>리빙</x:v>
      </x:c>
      <x:c r="C266" s="4" t="str">
        <x:v>보일러교체비용</x:v>
      </x:c>
      <x:c r="D266" s="17" t="n">
        <x:v>48.89238</x:v>
      </x:c>
      <x:c r="E266" s="17" t="n">
        <x:v>84.86695</x:v>
      </x:c>
      <x:c r="F266" s="17" t="n">
        <x:v>94.27185</x:v>
      </x:c>
      <x:c r="G266" s="17" t="n">
        <x:v>100</x:v>
      </x:c>
      <x:c r="H266" s="17" t="n">
        <x:v>92.55472</x:v>
      </x:c>
      <x:c r="I266" s="17" t="n">
        <x:v>86.40057</x:v>
      </x:c>
      <x:c r="J266" s="17" t="n">
        <x:v>63.34381</x:v>
      </x:c>
      <x:c r="K266" s="17" t="n">
        <x:v>47.21457</x:v>
      </x:c>
      <x:c r="L266" s="17" t="n">
        <x:v>41.09975</x:v>
      </x:c>
      <x:c r="M266" s="17" t="n">
        <x:v>35.3585</x:v>
      </x:c>
      <x:c r="N266" s="17" t="n">
        <x:v>31.78004</x:v>
      </x:c>
      <x:c r="O266" s="17" t="n">
        <x:v>31.8718</x:v>
      </x:c>
      <x:c r="P266" s="17" t="n">
        <x:v>39.32363</x:v>
      </x:c>
      <x:c r="Q266" s="17" t="n">
        <x:v>62.77362</x:v>
      </x:c>
      <x:c r="R266" s="17" t="n">
        <x:v>85.09634</x:v>
      </x:c>
      <x:c r="S266" s="17" t="n">
        <x:v>96.32324</x:v>
      </x:c>
      <x:c r="T266" s="17" t="n">
        <x:v>97.58815</x:v>
      </x:c>
      <x:c r="U266" s="17" t="n">
        <x:v>66.58146</x:v>
      </x:c>
      <x:c r="V266" s="17" t="n">
        <x:v>49.63297</x:v>
      </x:c>
      <x:c r="W266" s="17" t="n">
        <x:v>31.74072</x:v>
      </x:c>
      <x:c r="X266" s="17" t="n">
        <x:v>27.91322</x:v>
      </x:c>
      <x:c r="Y266" s="17" t="n">
        <x:v>23.08297</x:v>
      </x:c>
      <x:c r="Z266" s="17" t="n">
        <x:v>23.99397</x:v>
      </x:c>
      <x:c r="AA266" s="17" t="n">
        <x:v>22.92567</x:v>
      </x:c>
      <x:c r="AB266" s="4" t="n">
        <x:f>COUNT(D266:O266)</x:f>
        <x:v>12</x:v>
      </x:c>
      <x:c r="AC266" s="4" t="n">
        <x:f>COUNT(P266:AA266)</x:f>
        <x:v>12</x:v>
      </x:c>
      <x:c r="AD266" s="4" t="n">
        <x:f>COUNTIF(D266:AA266,"&gt;0")</x:f>
        <x:v>24</x:v>
      </x:c>
      <x:c r="AE266" s="19" t="n">
        <x:f>IF(AB266=0,"",AVERAGE(D266:O266))</x:f>
        <x:v>63.13791166666667</x:v>
      </x:c>
      <x:c r="AF266" s="19" t="n">
        <x:f>IF(AC266=0,"",AVERAGE(P266:AA266))</x:f>
        <x:v>52.247996666666666</x:v>
      </x:c>
      <x:c r="AG266" s="19" t="n">
        <x:f>IF(OR(AB266&lt;'산출기준'!$B$19,AC266&lt;'산출기준'!$B$19,AE266=0),"",AF266/AE266)</x:f>
        <x:v>0.827521773962168</x:v>
      </x:c>
      <x:c r="AH266" s="21" t="n">
        <x:f>IF(SUM(P266:AA266)=0,"",MAX(P266:AA266)/SUM(P266:AA266))</x:f>
        <x:v>0.1556489502404526</x:v>
      </x:c>
      <x:c r="AI266" s="23" t="n">
        <x:f>IF(AG266="","",AD266/'산출기준'!$B$18*'산출기준'!$B$20+MIN(1,AG266)*'산출기준'!$B$21+(1-AH266)*'산출기준'!$B$22)</x:f>
        <x:v>91.712674214056</x:v>
      </x:c>
      <x:c r="AJ266" s="4" t="str">
        <x:v>24개월 중 양수 지수 24개월; 전반/후반 자료 12/12개월. 최근12개월/이전12개월 관측월 평균비 0.83배, 최근 최댓달 비중 15.6%. 미래 1년 지속을 보장하지 않음.</x:v>
      </x:c>
      <x:c r="AK266" s="4" t="str">
        <x:v>https://developers.naver.com/docs/serviceapi/datalab/search/search.md</x:v>
      </x:c>
    </x:row>
    <x:row r="267" ht="25" customHeight="1">
      <x:c r="A267" s="4" t="str">
        <x:v>K0263</x:v>
      </x:c>
      <x:c r="B267" s="4" t="str">
        <x:v>리빙</x:v>
      </x:c>
      <x:c r="C267" s="4" t="str">
        <x:v>통돌이세탁조청소</x:v>
      </x:c>
      <x:c r="D267" s="17" t="n">
        <x:v>10.23725</x:v>
      </x:c>
      <x:c r="E267" s="17" t="n">
        <x:v>11.03683</x:v>
      </x:c>
      <x:c r="F267" s="17" t="n">
        <x:v>8.36282</x:v>
      </x:c>
      <x:c r="G267" s="17" t="n">
        <x:v>3.38838</x:v>
      </x:c>
      <x:c r="H267" s="17" t="n">
        <x:v>5.68881</x:v>
      </x:c>
      <x:c r="I267" s="17" t="n">
        <x:v>5.21693</x:v>
      </x:c>
      <x:c r="J267" s="17" t="n">
        <x:v>6.60637</x:v>
      </x:c>
      <x:c r="K267" s="17" t="n">
        <x:v>6.63914</x:v>
      </x:c>
      <x:c r="L267" s="17" t="n">
        <x:v>8.94612</x:v>
      </x:c>
      <x:c r="M267" s="17" t="n">
        <x:v>9.86367</x:v>
      </x:c>
      <x:c r="N267" s="17" t="n">
        <x:v>18.61318</x:v>
      </x:c>
      <x:c r="O267" s="17" t="n">
        <x:v>18.67217</x:v>
      </x:c>
      <x:c r="P267" s="17" t="n">
        <x:v>15.86053</x:v>
      </x:c>
      <x:c r="Q267" s="17" t="n">
        <x:v>14.75291</x:v>
      </x:c>
      <x:c r="R267" s="17" t="n">
        <x:v>11.37108</x:v>
      </x:c>
      <x:c r="S267" s="17" t="n">
        <x:v>6.51461</x:v>
      </x:c>
      <x:c r="T267" s="17" t="n">
        <x:v>5.21038</x:v>
      </x:c>
      <x:c r="U267" s="17" t="n">
        <x:v>2.51671</x:v>
      </x:c>
      <x:c r="V267" s="17" t="n">
        <x:v>5.93786</x:v>
      </x:c>
      <x:c r="W267" s="17" t="n">
        <x:v>12.24275</x:v>
      </x:c>
      <x:c r="X267" s="17" t="n">
        <x:v>19.85188</x:v>
      </x:c>
      <x:c r="Y267" s="17" t="n">
        <x:v>18.88845</x:v>
      </x:c>
      <x:c r="Z267" s="17" t="n">
        <x:v>18.69183</x:v>
      </x:c>
      <x:c r="AA267" s="17" t="n">
        <x:v>24.05295</x:v>
      </x:c>
      <x:c r="AB267" s="4" t="n">
        <x:f>COUNT(D267:O267)</x:f>
        <x:v>12</x:v>
      </x:c>
      <x:c r="AC267" s="4" t="n">
        <x:f>COUNT(P267:AA267)</x:f>
        <x:v>12</x:v>
      </x:c>
      <x:c r="AD267" s="4" t="n">
        <x:f>COUNTIF(D267:AA267,"&gt;0")</x:f>
        <x:v>24</x:v>
      </x:c>
      <x:c r="AE267" s="19" t="n">
        <x:f>IF(AB267=0,"",AVERAGE(D267:O267))</x:f>
        <x:v>9.439305833333334</x:v>
      </x:c>
      <x:c r="AF267" s="19" t="n">
        <x:f>IF(AC267=0,"",AVERAGE(P267:AA267))</x:f>
        <x:v>12.990995000000003</x:v>
      </x:c>
      <x:c r="AG267" s="19" t="n">
        <x:f>IF(OR(AB267&lt;'산출기준'!$B$19,AC267&lt;'산출기준'!$B$19,AE267=0),"",AF267/AE267)</x:f>
        <x:v>1.3762659277469824</x:v>
      </x:c>
      <x:c r="AH267" s="21" t="n">
        <x:f>IF(SUM(P267:AA267)=0,"",MAX(P267:AA267)/SUM(P267:AA267))</x:f>
        <x:v>0.15429245411918022</x:v>
      </x:c>
      <x:c r="AI267" s="23" t="n">
        <x:f>IF(AG267="","",AD267/'산출기준'!$B$18*'산출기준'!$B$20+MIN(1,AG267)*'산출기준'!$B$21+(1-AH267)*'산출기준'!$B$22)</x:f>
        <x:v>96.9141509176164</x:v>
      </x:c>
      <x:c r="AJ267" s="4" t="str">
        <x:v>24개월 중 양수 지수 24개월; 전반/후반 자료 12/12개월. 최근12개월/이전12개월 관측월 평균비 1.38배, 최근 최댓달 비중 15.4%. 미래 1년 지속을 보장하지 않음.</x:v>
      </x:c>
      <x:c r="AK267" s="4" t="str">
        <x:v>https://developers.naver.com/docs/serviceapi/datalab/search/search.md</x:v>
      </x:c>
    </x:row>
    <x:row r="268" ht="25" customHeight="1">
      <x:c r="A268" s="4" t="str">
        <x:v>K0264</x:v>
      </x:c>
      <x:c r="B268" s="4" t="str">
        <x:v>리빙</x:v>
      </x:c>
      <x:c r="C268" s="4" t="str">
        <x:v>날파리퇴치법</x:v>
      </x:c>
      <x:c r="D268" s="17" t="n">
        <x:v>2.60191</x:v>
      </x:c>
      <x:c r="E268" s="17" t="n">
        <x:v>1.45497</x:v>
      </x:c>
      <x:c r="F268" s="17" t="n">
        <x:v>1.23214</x:v>
      </x:c>
      <x:c r="G268" s="17" t="n">
        <x:v>0.24904</x:v>
      </x:c>
      <x:c r="H268" s="17"/>
      <x:c r="I268" s="17" t="n">
        <x:v>0.03276</x:v>
      </x:c>
      <x:c r="J268" s="17" t="n">
        <x:v>0.37357</x:v>
      </x:c>
      <x:c r="K268" s="17" t="n">
        <x:v>1.23869</x:v>
      </x:c>
      <x:c r="L268" s="17" t="n">
        <x:v>2.71333</x:v>
      </x:c>
      <x:c r="M268" s="17" t="n">
        <x:v>6.84886</x:v>
      </x:c>
      <x:c r="N268" s="17" t="n">
        <x:v>17.68252</x:v>
      </x:c>
      <x:c r="O268" s="17" t="n">
        <x:v>13.00301</x:v>
      </x:c>
      <x:c r="P268" s="17" t="n">
        <x:v>4.52221</x:v>
      </x:c>
      <x:c r="Q268" s="17" t="n">
        <x:v>2.23489</x:v>
      </x:c>
      <x:c r="R268" s="17" t="n">
        <x:v>0.87822</x:v>
      </x:c>
      <x:c r="S268" s="17"/>
      <x:c r="T268" s="17"/>
      <x:c r="U268" s="17"/>
      <x:c r="V268" s="17" t="n">
        <x:v>0.0852</x:v>
      </x:c>
      <x:c r="W268" s="17" t="n">
        <x:v>0.89788</x:v>
      </x:c>
      <x:c r="X268" s="17" t="n">
        <x:v>5.74125</x:v>
      </x:c>
      <x:c r="Y268" s="17" t="n">
        <x:v>38.26189</x:v>
      </x:c>
      <x:c r="Z268" s="17" t="n">
        <x:v>69.40621</x:v>
      </x:c>
      <x:c r="AA268" s="17" t="n">
        <x:v>35.26019</x:v>
      </x:c>
      <x:c r="AB268" s="4" t="n">
        <x:f>COUNT(D268:O268)</x:f>
        <x:v>11</x:v>
      </x:c>
      <x:c r="AC268" s="4" t="n">
        <x:f>COUNT(P268:AA268)</x:f>
        <x:v>9</x:v>
      </x:c>
      <x:c r="AD268" s="4" t="n">
        <x:f>COUNTIF(D268:AA268,"&gt;0")</x:f>
        <x:v>20</x:v>
      </x:c>
      <x:c r="AE268" s="19" t="n">
        <x:f>IF(AB268=0,"",AVERAGE(D268:O268))</x:f>
        <x:v>4.311890909090909</x:v>
      </x:c>
      <x:c r="AF268" s="19" t="n">
        <x:f>IF(AC268=0,"",AVERAGE(P268:AA268))</x:f>
        <x:v>17.476437777777775</x:v>
      </x:c>
      <x:c r="AG268" s="19" t="str">
        <x:f>IF(OR(AB268&lt;'산출기준'!$B$19,AC268&lt;'산출기준'!$B$19,AE268=0),"",AF268/AE268)</x:f>
      </x:c>
      <x:c r="AH268" s="21" t="n">
        <x:f>IF(SUM(P268:AA268)=0,"",MAX(P268:AA268)/SUM(P268:AA268))</x:f>
        <x:v>0.441268478689466</x:v>
      </x:c>
      <x:c r="AI268" s="23" t="str">
        <x:f>IF(AG268="","",AD268/'산출기준'!$B$18*'산출기준'!$B$20+MIN(1,AG268)*'산출기준'!$B$21+(1-AH268)*'산출기준'!$B$22)</x:f>
      </x:c>
      <x:c r="AJ268" s="4" t="str">
        <x:v>24개월 중 양수 지수 20개월; 전반/후반 자료 11/9개월. 자료 부족으로 점수·전년비 미산정. 미래 1년 지속을 보장하지 않음.</x:v>
      </x:c>
      <x:c r="AK268" s="4" t="str">
        <x:v>https://developers.naver.com/docs/serviceapi/datalab/search/search.md</x:v>
      </x:c>
    </x:row>
    <x:row r="269" ht="25" customHeight="1">
      <x:c r="A269" s="4" t="str">
        <x:v>K0265</x:v>
      </x:c>
      <x:c r="B269" s="4" t="str">
        <x:v>리빙</x:v>
      </x:c>
      <x:c r="C269" s="4" t="str">
        <x:v>세면대배수관교체</x:v>
      </x:c>
      <x:c r="D269" s="17" t="n">
        <x:v>25.75042</x:v>
      </x:c>
      <x:c r="E269" s="17" t="n">
        <x:v>23.24026</x:v>
      </x:c>
      <x:c r="F269" s="17" t="n">
        <x:v>20.06816</x:v>
      </x:c>
      <x:c r="G269" s="17" t="n">
        <x:v>22.74872</x:v>
      </x:c>
      <x:c r="H269" s="17" t="n">
        <x:v>23.23371</x:v>
      </x:c>
      <x:c r="I269" s="17" t="n">
        <x:v>21.33962</x:v>
      </x:c>
      <x:c r="J269" s="17" t="n">
        <x:v>24.74111</x:v>
      </x:c>
      <x:c r="K269" s="17" t="n">
        <x:v>22.31616</x:v>
      </x:c>
      <x:c r="L269" s="17" t="n">
        <x:v>21.52968</x:v>
      </x:c>
      <x:c r="M269" s="17" t="n">
        <x:v>20.9726</x:v>
      </x:c>
      <x:c r="N269" s="17" t="n">
        <x:v>22.26373</x:v>
      </x:c>
      <x:c r="O269" s="17" t="n">
        <x:v>23.55485</x:v>
      </x:c>
      <x:c r="P269" s="17" t="n">
        <x:v>20.52693</x:v>
      </x:c>
      <x:c r="Q269" s="17" t="n">
        <x:v>19.93708</x:v>
      </x:c>
      <x:c r="R269" s="17" t="n">
        <x:v>18.92777</x:v>
      </x:c>
      <x:c r="S269" s="17" t="n">
        <x:v>18.68527</x:v>
      </x:c>
      <x:c r="T269" s="17" t="n">
        <x:v>20.82186</x:v>
      </x:c>
      <x:c r="U269" s="17" t="n">
        <x:v>22.34237</x:v>
      </x:c>
      <x:c r="V269" s="17" t="n">
        <x:v>23.66627</x:v>
      </x:c>
      <x:c r="W269" s="17" t="n">
        <x:v>21.39205</x:v>
      </x:c>
      <x:c r="X269" s="17" t="n">
        <x:v>23.08297</x:v>
      </x:c>
      <x:c r="Y269" s="17" t="n">
        <x:v>21.81806</x:v>
      </x:c>
      <x:c r="Z269" s="17" t="n">
        <x:v>22.46034</x:v>
      </x:c>
      <x:c r="AA269" s="17" t="n">
        <x:v>23.60728</x:v>
      </x:c>
      <x:c r="AB269" s="4" t="n">
        <x:f>COUNT(D269:O269)</x:f>
        <x:v>12</x:v>
      </x:c>
      <x:c r="AC269" s="4" t="n">
        <x:f>COUNT(P269:AA269)</x:f>
        <x:v>12</x:v>
      </x:c>
      <x:c r="AD269" s="4" t="n">
        <x:f>COUNTIF(D269:AA269,"&gt;0")</x:f>
        <x:v>24</x:v>
      </x:c>
      <x:c r="AE269" s="19" t="n">
        <x:f>IF(AB269=0,"",AVERAGE(D269:O269))</x:f>
        <x:v>22.646584999999998</x:v>
      </x:c>
      <x:c r="AF269" s="19" t="n">
        <x:f>IF(AC269=0,"",AVERAGE(P269:AA269))</x:f>
        <x:v>21.439020833333334</x:v>
      </x:c>
      <x:c r="AG269" s="19" t="n">
        <x:f>IF(OR(AB269&lt;'산출기준'!$B$19,AC269&lt;'산출기준'!$B$19,AE269=0),"",AF269/AE269)</x:f>
        <x:v>0.9466778692387102</x:v>
      </x:c>
      <x:c r="AH269" s="21" t="n">
        <x:f>IF(SUM(P269:AA269)=0,"",MAX(P269:AA269)/SUM(P269:AA269))</x:f>
        <x:v>0.0919906362328037</x:v>
      </x:c>
      <x:c r="AI269" s="23" t="n">
        <x:f>IF(AG269="","",AD269/'산출기준'!$B$18*'산출기준'!$B$20+MIN(1,AG269)*'산출기준'!$B$21+(1-AH269)*'산출기준'!$B$22)</x:f>
        <x:v>96.56052335250524</x:v>
      </x:c>
      <x:c r="AJ269" s="4" t="str">
        <x:v>24개월 중 양수 지수 24개월; 전반/후반 자료 12/12개월. 최근12개월/이전12개월 관측월 평균비 0.95배, 최근 최댓달 비중 9.2%. 미래 1년 지속을 보장하지 않음.</x:v>
      </x:c>
      <x:c r="AK269" s="4" t="str">
        <x:v>https://developers.naver.com/docs/serviceapi/datalab/search/search.md</x:v>
      </x:c>
    </x:row>
    <x:row r="270" ht="25" customHeight="1">
      <x:c r="A270" s="4" t="str">
        <x:v>K0266</x:v>
      </x:c>
      <x:c r="B270" s="4" t="str">
        <x:v>리빙</x:v>
      </x:c>
      <x:c r="C270" s="4" t="str">
        <x:v>화장실곰팡이제거</x:v>
      </x:c>
      <x:c r="D270" s="17" t="n">
        <x:v>37.92694</x:v>
      </x:c>
      <x:c r="E270" s="17" t="n">
        <x:v>32.1047</x:v>
      </x:c>
      <x:c r="F270" s="17" t="n">
        <x:v>31.06949</x:v>
      </x:c>
      <x:c r="G270" s="17" t="n">
        <x:v>23.24937</x:v>
      </x:c>
      <x:c r="H270" s="17" t="n">
        <x:v>19.59646</x:v>
      </x:c>
      <x:c r="I270" s="17" t="n">
        <x:v>20.94817</x:v>
      </x:c>
      <x:c r="J270" s="17" t="n">
        <x:v>25.00329</x:v>
      </x:c>
      <x:c r="K270" s="17" t="n">
        <x:v>25.08901</x:v>
      </x:c>
      <x:c r="L270" s="17" t="n">
        <x:v>30.78596</x:v>
      </x:c>
      <x:c r="M270" s="17" t="n">
        <x:v>30.03428</x:v>
      </x:c>
      <x:c r="N270" s="17" t="n">
        <x:v>40.18198</x:v>
      </x:c>
      <x:c r="O270" s="17" t="n">
        <x:v>33.69378</x:v>
      </x:c>
      <x:c r="P270" s="17" t="n">
        <x:v>27.25174</x:v>
      </x:c>
      <x:c r="Q270" s="17" t="n">
        <x:v>26.85612</x:v>
      </x:c>
      <x:c r="R270" s="17" t="n">
        <x:v>18.83159</x:v>
      </x:c>
      <x:c r="S270" s="17" t="n">
        <x:v>16.08861</x:v>
      </x:c>
      <x:c r="T270" s="17" t="n">
        <x:v>19.79427</x:v>
      </x:c>
      <x:c r="U270" s="17" t="n">
        <x:v>18.67994</x:v>
      </x:c>
      <x:c r="V270" s="17" t="n">
        <x:v>22.43834</x:v>
      </x:c>
      <x:c r="W270" s="17" t="n">
        <x:v>24.94395</x:v>
      </x:c>
      <x:c r="X270" s="17" t="n">
        <x:v>24.33733</x:v>
      </x:c>
      <x:c r="Y270" s="17" t="n">
        <x:v>22.84056</x:v>
      </x:c>
      <x:c r="Z270" s="17" t="n">
        <x:v>26.20994</x:v>
      </x:c>
      <x:c r="AA270" s="17" t="n">
        <x:v>23.70433</x:v>
      </x:c>
      <x:c r="AB270" s="4" t="n">
        <x:f>COUNT(D270:O270)</x:f>
        <x:v>12</x:v>
      </x:c>
      <x:c r="AC270" s="4" t="n">
        <x:f>COUNT(P270:AA270)</x:f>
        <x:v>12</x:v>
      </x:c>
      <x:c r="AD270" s="4" t="n">
        <x:f>COUNTIF(D270:AA270,"&gt;0")</x:f>
        <x:v>24</x:v>
      </x:c>
      <x:c r="AE270" s="19" t="n">
        <x:f>IF(AB270=0,"",AVERAGE(D270:O270))</x:f>
        <x:v>29.140285833333337</x:v>
      </x:c>
      <x:c r="AF270" s="19" t="n">
        <x:f>IF(AC270=0,"",AVERAGE(P270:AA270))</x:f>
        <x:v>22.664726666666667</x:v>
      </x:c>
      <x:c r="AG270" s="19" t="n">
        <x:f>IF(OR(AB270&lt;'산출기준'!$B$19,AC270&lt;'산출기준'!$B$19,AE270=0),"",AF270/AE270)</x:f>
        <x:v>0.7777798336054984</x:v>
      </x:c>
      <x:c r="AH270" s="21" t="n">
        <x:f>IF(SUM(P270:AA270)=0,"",MAX(P270:AA270)/SUM(P270:AA270))</x:f>
        <x:v>0.10019879642640003</x:v>
      </x:c>
      <x:c r="AI270" s="23" t="n">
        <x:f>IF(AG270="","",AD270/'산출기준'!$B$18*'산출기준'!$B$20+MIN(1,AG270)*'산출기준'!$B$21+(1-AH270)*'산출기준'!$B$22)</x:f>
        <x:v>91.32941907963695</x:v>
      </x:c>
      <x:c r="AJ270" s="4" t="str">
        <x:v>24개월 중 양수 지수 24개월; 전반/후반 자료 12/12개월. 최근12개월/이전12개월 관측월 평균비 0.78배, 최근 최댓달 비중 10.0%. 미래 1년 지속을 보장하지 않음.</x:v>
      </x:c>
      <x:c r="AK270" s="4" t="str">
        <x:v>https://developers.naver.com/docs/serviceapi/datalab/search/search.md</x:v>
      </x:c>
    </x:row>
    <x:row r="271" ht="25" customHeight="1">
      <x:c r="A271" s="4" t="str">
        <x:v>K0267</x:v>
      </x:c>
      <x:c r="B271" s="4" t="str">
        <x:v>리빙</x:v>
      </x:c>
      <x:c r="C271" s="4" t="str">
        <x:v>통돌이세탁기통세척</x:v>
      </x:c>
      <x:c r="D271" s="17" t="n">
        <x:v>16.7282</x:v>
      </x:c>
      <x:c r="E271" s="17" t="n">
        <x:v>15.69959</x:v>
      </x:c>
      <x:c r="F271" s="17" t="n">
        <x:v>13.35882</x:v>
      </x:c>
      <x:c r="G271" s="17" t="n">
        <x:v>12.10602</x:v>
      </x:c>
      <x:c r="H271" s="17" t="n">
        <x:v>13.68851</x:v>
      </x:c>
      <x:c r="I271" s="17" t="n">
        <x:v>13.19398</x:v>
      </x:c>
      <x:c r="J271" s="17" t="n">
        <x:v>14.49294</x:v>
      </x:c>
      <x:c r="K271" s="17" t="n">
        <x:v>13.64895</x:v>
      </x:c>
      <x:c r="L271" s="17" t="n">
        <x:v>17.76341</x:v>
      </x:c>
      <x:c r="M271" s="17" t="n">
        <x:v>21.13939</x:v>
      </x:c>
      <x:c r="N271" s="17" t="n">
        <x:v>24.2582</x:v>
      </x:c>
      <x:c r="O271" s="17" t="n">
        <x:v>22.35922</x:v>
      </x:c>
      <x:c r="P271" s="17" t="n">
        <x:v>17.66451</x:v>
      </x:c>
      <x:c r="Q271" s="17" t="n">
        <x:v>15.19187</x:v>
      </x:c>
      <x:c r="R271" s="17" t="n">
        <x:v>15.13912</x:v>
      </x:c>
      <x:c r="S271" s="17" t="n">
        <x:v>8.10365</x:v>
      </x:c>
      <x:c r="T271" s="17" t="n">
        <x:v>4.80021</x:v>
      </x:c>
      <x:c r="U271" s="17" t="n">
        <x:v>4.85955</x:v>
      </x:c>
      <x:c r="V271" s="17" t="n">
        <x:v>7.65528</x:v>
      </x:c>
      <x:c r="W271" s="17" t="n">
        <x:v>16.5238</x:v>
      </x:c>
      <x:c r="X271" s="17" t="n">
        <x:v>25.44507</x:v>
      </x:c>
      <x:c r="Y271" s="17" t="n">
        <x:v>28.01002</x:v>
      </x:c>
      <x:c r="Z271" s="17" t="n">
        <x:v>29.10457</x:v>
      </x:c>
      <x:c r="AA271" s="17" t="n">
        <x:v>24.22524</x:v>
      </x:c>
      <x:c r="AB271" s="4" t="n">
        <x:f>COUNT(D271:O271)</x:f>
        <x:v>12</x:v>
      </x:c>
      <x:c r="AC271" s="4" t="n">
        <x:f>COUNT(P271:AA271)</x:f>
        <x:v>12</x:v>
      </x:c>
      <x:c r="AD271" s="4" t="n">
        <x:f>COUNTIF(D271:AA271,"&gt;0")</x:f>
        <x:v>24</x:v>
      </x:c>
      <x:c r="AE271" s="19" t="n">
        <x:f>IF(AB271=0,"",AVERAGE(D271:O271))</x:f>
        <x:v>16.536435833333332</x:v>
      </x:c>
      <x:c r="AF271" s="19" t="n">
        <x:f>IF(AC271=0,"",AVERAGE(P271:AA271))</x:f>
        <x:v>16.393574166666667</x:v>
      </x:c>
      <x:c r="AG271" s="19" t="n">
        <x:f>IF(OR(AB271&lt;'산출기준'!$B$19,AC271&lt;'산출기준'!$B$19,AE271=0),"",AF271/AE271)</x:f>
        <x:v>0.9913607945444513</x:v>
      </x:c>
      <x:c r="AH271" s="21" t="n">
        <x:f>IF(SUM(P271:AA271)=0,"",MAX(P271:AA271)/SUM(P271:AA271))</x:f>
        <x:v>0.14794704368159697</x:v>
      </x:c>
      <x:c r="AI271" s="23" t="n">
        <x:f>IF(AG271="","",AD271/'산출기준'!$B$18*'산출기준'!$B$20+MIN(1,AG271)*'산출기준'!$B$21+(1-AH271)*'산출기준'!$B$22)</x:f>
        <x:v>96.78188296270159</x:v>
      </x:c>
      <x:c r="AJ271" s="4" t="str">
        <x:v>24개월 중 양수 지수 24개월; 전반/후반 자료 12/12개월. 최근12개월/이전12개월 관측월 평균비 0.99배, 최근 최댓달 비중 14.8%. 미래 1년 지속을 보장하지 않음.</x:v>
      </x:c>
      <x:c r="AK271" s="4" t="str">
        <x:v>https://developers.naver.com/docs/serviceapi/datalab/search/search.md</x:v>
      </x:c>
    </x:row>
    <x:row r="272" ht="25" customHeight="1">
      <x:c r="A272" s="4" t="str">
        <x:v>K0268</x:v>
      </x:c>
      <x:c r="B272" s="4" t="str">
        <x:v>리빙</x:v>
      </x:c>
      <x:c r="C272" s="4" t="str">
        <x:v>바퀴벌레퇴치</x:v>
      </x:c>
      <x:c r="D272" s="17" t="n">
        <x:v>65.14572</x:v>
      </x:c>
      <x:c r="E272" s="17" t="n">
        <x:v>49.2615</x:v>
      </x:c>
      <x:c r="F272" s="17" t="n">
        <x:v>51.23961</x:v>
      </x:c>
      <x:c r="G272" s="17" t="n">
        <x:v>15.67981</x:v>
      </x:c>
      <x:c r="H272" s="17" t="n">
        <x:v>8.82236</x:v>
      </x:c>
      <x:c r="I272" s="17" t="n">
        <x:v>8.35421</x:v>
      </x:c>
      <x:c r="J272" s="17" t="n">
        <x:v>16.14796</x:v>
      </x:c>
      <x:c r="K272" s="17" t="n">
        <x:v>21.26467</x:v>
      </x:c>
      <x:c r="L272" s="17" t="n">
        <x:v>59.19161</x:v>
      </x:c>
      <x:c r="M272" s="17" t="n">
        <x:v>100</x:v>
      </x:c>
      <x:c r="N272" s="17" t="n">
        <x:v>72.47791</x:v>
      </x:c>
      <x:c r="O272" s="17" t="n">
        <x:v>49.11644</x:v>
      </x:c>
      <x:c r="P272" s="17" t="n">
        <x:v>45.03494</x:v>
      </x:c>
      <x:c r="Q272" s="17" t="n">
        <x:v>34.05644</x:v>
      </x:c>
      <x:c r="R272" s="17" t="n">
        <x:v>34.72899</x:v>
      </x:c>
      <x:c r="S272" s="17" t="n">
        <x:v>16.7348</x:v>
      </x:c>
      <x:c r="T272" s="17" t="n">
        <x:v>10.16747</x:v>
      </x:c>
      <x:c r="U272" s="17" t="n">
        <x:v>6.50797</x:v>
      </x:c>
      <x:c r="V272" s="17" t="n">
        <x:v>9.96966</x:v>
      </x:c>
      <x:c r="W272" s="17" t="n">
        <x:v>14.4336</x:v>
      </x:c>
      <x:c r="X272" s="17" t="n">
        <x:v>29.0782</x:v>
      </x:c>
      <x:c r="Y272" s="17" t="n">
        <x:v>32.96848</x:v>
      </x:c>
      <x:c r="Z272" s="17" t="n">
        <x:v>23.4208</x:v>
      </x:c>
      <x:c r="AA272" s="17" t="n">
        <x:v>20.43386</x:v>
      </x:c>
      <x:c r="AB272" s="4" t="n">
        <x:f>COUNT(D272:O272)</x:f>
        <x:v>12</x:v>
      </x:c>
      <x:c r="AC272" s="4" t="n">
        <x:f>COUNT(P272:AA272)</x:f>
        <x:v>12</x:v>
      </x:c>
      <x:c r="AD272" s="4" t="n">
        <x:f>COUNTIF(D272:AA272,"&gt;0")</x:f>
        <x:v>24</x:v>
      </x:c>
      <x:c r="AE272" s="19" t="n">
        <x:f>IF(AB272=0,"",AVERAGE(D272:O272))</x:f>
        <x:v>43.05848333333333</x:v>
      </x:c>
      <x:c r="AF272" s="19" t="n">
        <x:f>IF(AC272=0,"",AVERAGE(P272:AA272))</x:f>
        <x:v>23.127934166666666</x:v>
      </x:c>
      <x:c r="AG272" s="19" t="n">
        <x:f>IF(OR(AB272&lt;'산출기준'!$B$19,AC272&lt;'산출기준'!$B$19,AE272=0),"",AF272/AE272)</x:f>
        <x:v>0.5371283978495914</x:v>
      </x:c>
      <x:c r="AH272" s="21" t="n">
        <x:f>IF(SUM(P272:AA272)=0,"",MAX(P272:AA272)/SUM(P272:AA272))</x:f>
        <x:v>0.16226748310601743</x:v>
      </x:c>
      <x:c r="AI272" s="23" t="n">
        <x:f>IF(AG272="","",AD272/'산출기준'!$B$18*'산출기준'!$B$20+MIN(1,AG272)*'산출기준'!$B$21+(1-AH272)*'산출기준'!$B$22)</x:f>
        <x:v>82.8685022733674</x:v>
      </x:c>
      <x:c r="AJ272" s="4" t="str">
        <x:v>24개월 중 양수 지수 24개월; 전반/후반 자료 12/12개월. 최근12개월/이전12개월 관측월 평균비 0.54배, 최근 최댓달 비중 16.2%. 미래 1년 지속을 보장하지 않음.</x:v>
      </x:c>
      <x:c r="AK272" s="4" t="str">
        <x:v>https://developers.naver.com/docs/serviceapi/datalab/search/search.md</x:v>
      </x:c>
    </x:row>
    <x:row r="273" ht="25" customHeight="1">
      <x:c r="A273" s="4" t="str">
        <x:v>K0269</x:v>
      </x:c>
      <x:c r="B273" s="4" t="str">
        <x:v>리빙</x:v>
      </x:c>
      <x:c r="C273" s="4" t="str">
        <x:v>냉장고청소방법</x:v>
      </x:c>
      <x:c r="D273" s="17" t="n">
        <x:v>24.66701</x:v>
      </x:c>
      <x:c r="E273" s="17" t="n">
        <x:v>18.5085</x:v>
      </x:c>
      <x:c r="F273" s="17" t="n">
        <x:v>14.89516</x:v>
      </x:c>
      <x:c r="G273" s="17" t="n">
        <x:v>12.58077</x:v>
      </x:c>
      <x:c r="H273" s="17" t="n">
        <x:v>17.03151</x:v>
      </x:c>
      <x:c r="I273" s="17" t="n">
        <x:v>14.97428</x:v>
      </x:c>
      <x:c r="J273" s="17" t="n">
        <x:v>15.27759</x:v>
      </x:c>
      <x:c r="K273" s="17" t="n">
        <x:v>15.33034</x:v>
      </x:c>
      <x:c r="L273" s="17" t="n">
        <x:v>19.33271</x:v>
      </x:c>
      <x:c r="M273" s="17" t="n">
        <x:v>24.29777</x:v>
      </x:c>
      <x:c r="N273" s="17" t="n">
        <x:v>24.86482</x:v>
      </x:c>
      <x:c r="O273" s="17" t="n">
        <x:v>20.51298</x:v>
      </x:c>
      <x:c r="P273" s="17" t="n">
        <x:v>15.13253</x:v>
      </x:c>
      <x:c r="Q273" s="17" t="n">
        <x:v>12.62033</x:v>
      </x:c>
      <x:c r="R273" s="17" t="n">
        <x:v>11.84887</x:v>
      </x:c>
      <x:c r="S273" s="17" t="n">
        <x:v>10.33232</x:v>
      </x:c>
      <x:c r="T273" s="17" t="n">
        <x:v>10.46419</x:v>
      </x:c>
      <x:c r="U273" s="17" t="n">
        <x:v>19.20743</x:v>
      </x:c>
      <x:c r="V273" s="17" t="n">
        <x:v>20.03824</x:v>
      </x:c>
      <x:c r="W273" s="17" t="n">
        <x:v>18.9305</x:v>
      </x:c>
      <x:c r="X273" s="17" t="n">
        <x:v>20.23605</x:v>
      </x:c>
      <x:c r="Y273" s="17" t="n">
        <x:v>20.96795</x:v>
      </x:c>
      <x:c r="Z273" s="17" t="n">
        <x:v>22.64275</x:v>
      </x:c>
      <x:c r="AA273" s="17" t="n">
        <x:v>22.47791</x:v>
      </x:c>
      <x:c r="AB273" s="4" t="n">
        <x:f>COUNT(D273:O273)</x:f>
        <x:v>12</x:v>
      </x:c>
      <x:c r="AC273" s="4" t="n">
        <x:f>COUNT(P273:AA273)</x:f>
        <x:v>12</x:v>
      </x:c>
      <x:c r="AD273" s="4" t="n">
        <x:f>COUNTIF(D273:AA273,"&gt;0")</x:f>
        <x:v>24</x:v>
      </x:c>
      <x:c r="AE273" s="19" t="n">
        <x:f>IF(AB273=0,"",AVERAGE(D273:O273))</x:f>
        <x:v>18.52278666666667</x:v>
      </x:c>
      <x:c r="AF273" s="19" t="n">
        <x:f>IF(AC273=0,"",AVERAGE(P273:AA273))</x:f>
        <x:v>17.074922500000003</x:v>
      </x:c>
      <x:c r="AG273" s="19" t="n">
        <x:f>IF(OR(AB273&lt;'산출기준'!$B$19,AC273&lt;'산출기준'!$B$19,AE273=0),"",AF273/AE273)</x:f>
        <x:v>0.9218333508492963</x:v>
      </x:c>
      <x:c r="AH273" s="21" t="n">
        <x:f>IF(SUM(P273:AA273)=0,"",MAX(P273:AA273)/SUM(P273:AA273))</x:f>
        <x:v>0.1105068461267296</x:v>
      </x:c>
      <x:c r="AI273" s="23" t="n">
        <x:f>IF(AG273="","",AD273/'산출기준'!$B$18*'산출기준'!$B$20+MIN(1,AG273)*'산출기준'!$B$21+(1-AH273)*'산출기준'!$B$22)</x:f>
        <x:v>95.44486360294431</x:v>
      </x:c>
      <x:c r="AJ273" s="4" t="str">
        <x:v>24개월 중 양수 지수 24개월; 전반/후반 자료 12/12개월. 최근12개월/이전12개월 관측월 평균비 0.92배, 최근 최댓달 비중 11.1%. 미래 1년 지속을 보장하지 않음.</x:v>
      </x:c>
      <x:c r="AK273" s="4" t="str">
        <x:v>https://developers.naver.com/docs/serviceapi/datalab/search/search.md</x:v>
      </x:c>
    </x:row>
    <x:row r="274" ht="25" customHeight="1">
      <x:c r="A274" s="4" t="str">
        <x:v>K0270</x:v>
      </x:c>
      <x:c r="B274" s="4" t="str">
        <x:v>리빙</x:v>
      </x:c>
      <x:c r="C274" s="4" t="str">
        <x:v>에어프라이어청소</x:v>
      </x:c>
      <x:c r="D274" s="17" t="n">
        <x:v>40.13221</x:v>
      </x:c>
      <x:c r="E274" s="17" t="n">
        <x:v>37.14721</x:v>
      </x:c>
      <x:c r="F274" s="17" t="n">
        <x:v>30.02796</x:v>
      </x:c>
      <x:c r="G274" s="17" t="n">
        <x:v>29.60589</x:v>
      </x:c>
      <x:c r="H274" s="17" t="n">
        <x:v>36.03864</x:v>
      </x:c>
      <x:c r="I274" s="17" t="n">
        <x:v>35.04195</x:v>
      </x:c>
      <x:c r="J274" s="17" t="n">
        <x:v>32.33155</x:v>
      </x:c>
      <x:c r="K274" s="17" t="n">
        <x:v>27.14975</x:v>
      </x:c>
      <x:c r="L274" s="17" t="n">
        <x:v>24.27154</x:v>
      </x:c>
      <x:c r="M274" s="17" t="n">
        <x:v>22.92397</x:v>
      </x:c>
      <x:c r="N274" s="17" t="n">
        <x:v>20.55936</x:v>
      </x:c>
      <x:c r="O274" s="17" t="n">
        <x:v>22.33918</x:v>
      </x:c>
      <x:c r="P274" s="17" t="n">
        <x:v>22.83244</x:v>
      </x:c>
      <x:c r="Q274" s="17" t="n">
        <x:v>20.19832</x:v>
      </x:c>
      <x:c r="R274" s="17" t="n">
        <x:v>18.10322</x:v>
      </x:c>
      <x:c r="S274" s="17" t="n">
        <x:v>21.03229</x:v>
      </x:c>
      <x:c r="T274" s="17" t="n">
        <x:v>22.58326</x:v>
      </x:c>
      <x:c r="U274" s="17" t="n">
        <x:v>16.13018</x:v>
      </x:c>
      <x:c r="V274" s="17" t="n">
        <x:v>17.40147</x:v>
      </x:c>
      <x:c r="W274" s="17" t="n">
        <x:v>15.93694</x:v>
      </x:c>
      <x:c r="X274" s="17" t="n">
        <x:v>16.02847</x:v>
      </x:c>
      <x:c r="Y274" s="17" t="n">
        <x:v>16.90821</x:v>
      </x:c>
      <x:c r="Z274" s="17" t="n">
        <x:v>17.45741</x:v>
      </x:c>
      <x:c r="AA274" s="17" t="n">
        <x:v>16.57259</x:v>
      </x:c>
      <x:c r="AB274" s="4" t="n">
        <x:f>COUNT(D274:O274)</x:f>
        <x:v>12</x:v>
      </x:c>
      <x:c r="AC274" s="4" t="n">
        <x:f>COUNT(P274:AA274)</x:f>
        <x:v>12</x:v>
      </x:c>
      <x:c r="AD274" s="4" t="n">
        <x:f>COUNTIF(D274:AA274,"&gt;0")</x:f>
        <x:v>24</x:v>
      </x:c>
      <x:c r="AE274" s="19" t="n">
        <x:f>IF(AB274=0,"",AVERAGE(D274:O274))</x:f>
        <x:v>29.797434166666665</x:v>
      </x:c>
      <x:c r="AF274" s="19" t="n">
        <x:f>IF(AC274=0,"",AVERAGE(P274:AA274))</x:f>
        <x:v>18.432066666666664</x:v>
      </x:c>
      <x:c r="AG274" s="19" t="n">
        <x:f>IF(OR(AB274&lt;'산출기준'!$B$19,AC274&lt;'산출기준'!$B$19,AE274=0),"",AF274/AE274)</x:f>
        <x:v>0.6185789878272796</x:v>
      </x:c>
      <x:c r="AH274" s="21" t="n">
        <x:f>IF(SUM(P274:AA274)=0,"",MAX(P274:AA274)/SUM(P274:AA274))</x:f>
        <x:v>0.1032278890773688</x:v>
      </x:c>
      <x:c r="AI274" s="23" t="n">
        <x:f>IF(AG274="","",AD274/'산출기준'!$B$18*'산출기준'!$B$20+MIN(1,AG274)*'산출기준'!$B$21+(1-AH274)*'산출기준'!$B$22)</x:f>
        <x:v>86.49281185327101</x:v>
      </x:c>
      <x:c r="AJ274" s="4" t="str">
        <x:v>24개월 중 양수 지수 24개월; 전반/후반 자료 12/12개월. 최근12개월/이전12개월 관측월 평균비 0.62배, 최근 최댓달 비중 10.3%. 미래 1년 지속을 보장하지 않음.</x:v>
      </x:c>
      <x:c r="AK274" s="4" t="str">
        <x:v>https://developers.naver.com/docs/serviceapi/datalab/search/search.md</x:v>
      </x:c>
    </x:row>
    <x:row r="275" ht="25" customHeight="1">
      <x:c r="A275" s="4" t="str">
        <x:v>K0271</x:v>
      </x:c>
      <x:c r="B275" s="4" t="str">
        <x:v>리빙</x:v>
      </x:c>
      <x:c r="C275" s="4" t="str">
        <x:v>아파트창문청소</x:v>
      </x:c>
      <x:c r="D275" s="17" t="n">
        <x:v>18.49987</x:v>
      </x:c>
      <x:c r="E275" s="17" t="n">
        <x:v>16.73531</x:v>
      </x:c>
      <x:c r="F275" s="17" t="n">
        <x:v>15.46402</x:v>
      </x:c>
      <x:c r="G275" s="17" t="n">
        <x:v>14.16221</x:v>
      </x:c>
      <x:c r="H275" s="17" t="n">
        <x:v>15.97254</x:v>
      </x:c>
      <x:c r="I275" s="17" t="n">
        <x:v>16.48614</x:v>
      </x:c>
      <x:c r="J275" s="17" t="n">
        <x:v>24.91228</x:v>
      </x:c>
      <x:c r="K275" s="17" t="n">
        <x:v>26.00559</x:v>
      </x:c>
      <x:c r="L275" s="17" t="n">
        <x:v>23.11212</x:v>
      </x:c>
      <x:c r="M275" s="17" t="n">
        <x:v>19.09483</x:v>
      </x:c>
      <x:c r="N275" s="17" t="n">
        <x:v>16.54716</x:v>
      </x:c>
      <x:c r="O275" s="17" t="n">
        <x:v>17.46249</x:v>
      </x:c>
      <x:c r="P275" s="17" t="n">
        <x:v>16.24205</x:v>
      </x:c>
      <x:c r="Q275" s="17" t="n">
        <x:v>14.18255</x:v>
      </x:c>
      <x:c r="R275" s="17" t="n">
        <x:v>13.4452</x:v>
      </x:c>
      <x:c r="S275" s="17" t="n">
        <x:v>12.0061</x:v>
      </x:c>
      <x:c r="T275" s="17" t="n">
        <x:v>13.1045</x:v>
      </x:c>
      <x:c r="U275" s="17" t="n">
        <x:v>22.09509</x:v>
      </x:c>
      <x:c r="V275" s="17" t="n">
        <x:v>31.40096</x:v>
      </x:c>
      <x:c r="W275" s="17" t="n">
        <x:v>33.65878</x:v>
      </x:c>
      <x:c r="X275" s="17" t="n">
        <x:v>27.27688</x:v>
      </x:c>
      <x:c r="Y275" s="17" t="n">
        <x:v>23.37655</x:v>
      </x:c>
      <x:c r="Z275" s="17" t="n">
        <x:v>20.35087</x:v>
      </x:c>
      <x:c r="AA275" s="17" t="n">
        <x:v>15.83524</x:v>
      </x:c>
      <x:c r="AB275" s="4" t="n">
        <x:f>COUNT(D275:O275)</x:f>
        <x:v>12</x:v>
      </x:c>
      <x:c r="AC275" s="4" t="n">
        <x:f>COUNT(P275:AA275)</x:f>
        <x:v>12</x:v>
      </x:c>
      <x:c r="AD275" s="4" t="n">
        <x:f>COUNTIF(D275:AA275,"&gt;0")</x:f>
        <x:v>24</x:v>
      </x:c>
      <x:c r="AE275" s="19" t="n">
        <x:f>IF(AB275=0,"",AVERAGE(D275:O275))</x:f>
        <x:v>18.704546666666666</x:v>
      </x:c>
      <x:c r="AF275" s="19" t="n">
        <x:f>IF(AC275=0,"",AVERAGE(P275:AA275))</x:f>
        <x:v>20.247897500000004</x:v>
      </x:c>
      <x:c r="AG275" s="19" t="n">
        <x:f>IF(OR(AB275&lt;'산출기준'!$B$19,AC275&lt;'산출기준'!$B$19,AE275=0),"",AF275/AE275)</x:f>
        <x:v>1.0825120683669784</x:v>
      </x:c>
      <x:c r="AH275" s="21" t="n">
        <x:f>IF(SUM(P275:AA275)=0,"",MAX(P275:AA275)/SUM(P275:AA275))</x:f>
        <x:v>0.13852788089890977</x:v>
      </x:c>
      <x:c r="AI275" s="23" t="n">
        <x:f>IF(AG275="","",AD275/'산출기준'!$B$18*'산출기준'!$B$20+MIN(1,AG275)*'산출기준'!$B$21+(1-AH275)*'산출기준'!$B$22)</x:f>
        <x:v>97.2294423820218</x:v>
      </x:c>
      <x:c r="AJ275" s="4" t="str">
        <x:v>24개월 중 양수 지수 24개월; 전반/후반 자료 12/12개월. 최근12개월/이전12개월 관측월 평균비 1.08배, 최근 최댓달 비중 13.9%. 미래 1년 지속을 보장하지 않음.</x:v>
      </x:c>
      <x:c r="AK275" s="4" t="str">
        <x:v>https://developers.naver.com/docs/serviceapi/datalab/search/search.md</x:v>
      </x:c>
    </x:row>
    <x:row r="276" ht="25" customHeight="1">
      <x:c r="A276" s="4" t="str">
        <x:v>K0272</x:v>
      </x:c>
      <x:c r="B276" s="4" t="str">
        <x:v>리빙</x:v>
      </x:c>
      <x:c r="C276" s="4" t="str">
        <x:v>보일러교체</x:v>
      </x:c>
      <x:c r="D276" s="17" t="n">
        <x:v>18.66768</x:v>
      </x:c>
      <x:c r="E276" s="17" t="n">
        <x:v>26.0005</x:v>
      </x:c>
      <x:c r="F276" s="17" t="n">
        <x:v>29.27536</x:v>
      </x:c>
      <x:c r="G276" s="17" t="n">
        <x:v>30.92295</x:v>
      </x:c>
      <x:c r="H276" s="17" t="n">
        <x:v>30.85176</x:v>
      </x:c>
      <x:c r="I276" s="17" t="n">
        <x:v>28.06509</x:v>
      </x:c>
      <x:c r="J276" s="17" t="n">
        <x:v>21.64759</x:v>
      </x:c>
      <x:c r="K276" s="17" t="n">
        <x:v>16.56242</x:v>
      </x:c>
      <x:c r="L276" s="17" t="n">
        <x:v>14.86905</x:v>
      </x:c>
      <x:c r="M276" s="17" t="n">
        <x:v>13.35367</x:v>
      </x:c>
      <x:c r="N276" s="17" t="n">
        <x:v>14.91482</x:v>
      </x:c>
      <x:c r="O276" s="17" t="n">
        <x:v>13.14009</x:v>
      </x:c>
      <x:c r="P276" s="17" t="n">
        <x:v>16.33867</x:v>
      </x:c>
      <x:c r="Q276" s="17" t="n">
        <x:v>25.30383</x:v>
      </x:c>
      <x:c r="R276" s="17" t="n">
        <x:v>36.61327</x:v>
      </x:c>
      <x:c r="S276" s="17" t="n">
        <x:v>41.55606</x:v>
      </x:c>
      <x:c r="T276" s="17" t="n">
        <x:v>41.77981</x:v>
      </x:c>
      <x:c r="U276" s="17" t="n">
        <x:v>23.8749</x:v>
      </x:c>
      <x:c r="V276" s="17" t="n">
        <x:v>19.105</x:v>
      </x:c>
      <x:c r="W276" s="17" t="n">
        <x:v>16.30816</x:v>
      </x:c>
      <x:c r="X276" s="17" t="n">
        <x:v>13.49097</x:v>
      </x:c>
      <x:c r="Y276" s="17" t="n">
        <x:v>11.78743</x:v>
      </x:c>
      <x:c r="Z276" s="17" t="n">
        <x:v>13.19094</x:v>
      </x:c>
      <x:c r="AA276" s="17" t="n">
        <x:v>14.97076</x:v>
      </x:c>
      <x:c r="AB276" s="4" t="n">
        <x:f>COUNT(D276:O276)</x:f>
        <x:v>12</x:v>
      </x:c>
      <x:c r="AC276" s="4" t="n">
        <x:f>COUNT(P276:AA276)</x:f>
        <x:v>12</x:v>
      </x:c>
      <x:c r="AD276" s="4" t="n">
        <x:f>COUNTIF(D276:AA276,"&gt;0")</x:f>
        <x:v>24</x:v>
      </x:c>
      <x:c r="AE276" s="19" t="n">
        <x:f>IF(AB276=0,"",AVERAGE(D276:O276))</x:f>
        <x:v>21.522581666666667</x:v>
      </x:c>
      <x:c r="AF276" s="19" t="n">
        <x:f>IF(AC276=0,"",AVERAGE(P276:AA276))</x:f>
        <x:v>22.85998333333333</x:v>
      </x:c>
      <x:c r="AG276" s="19" t="n">
        <x:f>IF(OR(AB276&lt;'산출기준'!$B$19,AC276&lt;'산출기준'!$B$19,AE276=0),"",AF276/AE276)</x:f>
        <x:v>1.0621394629779928</x:v>
      </x:c>
      <x:c r="AH276" s="21" t="n">
        <x:f>IF(SUM(P276:AA276)=0,"",MAX(P276:AA276)/SUM(P276:AA276))</x:f>
        <x:v>0.15230329710068324</x:v>
      </x:c>
      <x:c r="AI276" s="23" t="n">
        <x:f>IF(AG276="","",AD276/'산출기준'!$B$18*'산출기준'!$B$20+MIN(1,AG276)*'산출기준'!$B$21+(1-AH276)*'산출기준'!$B$22)</x:f>
        <x:v>96.95393405798633</x:v>
      </x:c>
      <x:c r="AJ276" s="4" t="str">
        <x:v>24개월 중 양수 지수 24개월; 전반/후반 자료 12/12개월. 최근12개월/이전12개월 관측월 평균비 1.06배, 최근 최댓달 비중 15.2%. 미래 1년 지속을 보장하지 않음.</x:v>
      </x:c>
      <x:c r="AK276" s="4" t="str">
        <x:v>https://developers.naver.com/docs/serviceapi/datalab/search/search.md</x:v>
      </x:c>
    </x:row>
    <x:row r="277" ht="25" customHeight="1">
      <x:c r="A277" s="4" t="str">
        <x:v>K0273</x:v>
      </x:c>
      <x:c r="B277" s="4" t="str">
        <x:v>리빙</x:v>
      </x:c>
      <x:c r="C277" s="4" t="str">
        <x:v>재활용분리수거</x:v>
      </x:c>
      <x:c r="D277" s="17" t="n">
        <x:v>24.52072</x:v>
      </x:c>
      <x:c r="E277" s="17" t="n">
        <x:v>27.20061</x:v>
      </x:c>
      <x:c r="F277" s="17" t="n">
        <x:v>25.4869</x:v>
      </x:c>
      <x:c r="G277" s="17" t="n">
        <x:v>23.56979</x:v>
      </x:c>
      <x:c r="H277" s="17" t="n">
        <x:v>25.40045</x:v>
      </x:c>
      <x:c r="I277" s="17" t="n">
        <x:v>25.60386</x:v>
      </x:c>
      <x:c r="J277" s="17" t="n">
        <x:v>31.29417</x:v>
      </x:c>
      <x:c r="K277" s="17" t="n">
        <x:v>30.38393</x:v>
      </x:c>
      <x:c r="L277" s="17" t="n">
        <x:v>21.42384</x:v>
      </x:c>
      <x:c r="M277" s="17" t="n">
        <x:v>20.05085</x:v>
      </x:c>
      <x:c r="N277" s="17" t="n">
        <x:v>17.90999</x:v>
      </x:c>
      <x:c r="O277" s="17" t="n">
        <x:v>19.32875</x:v>
      </x:c>
      <x:c r="P277" s="17" t="n">
        <x:v>18.22018</x:v>
      </x:c>
      <x:c r="Q277" s="17" t="n">
        <x:v>23.32062</x:v>
      </x:c>
      <x:c r="R277" s="17" t="n">
        <x:v>16.05898</x:v>
      </x:c>
      <x:c r="S277" s="17" t="n">
        <x:v>15.03686</x:v>
      </x:c>
      <x:c r="T277" s="17" t="n">
        <x:v>15.66742</x:v>
      </x:c>
      <x:c r="U277" s="17" t="n">
        <x:v>16.56242</x:v>
      </x:c>
      <x:c r="V277" s="17" t="n">
        <x:v>19.34909</x:v>
      </x:c>
      <x:c r="W277" s="17" t="n">
        <x:v>16.77599</x:v>
      </x:c>
      <x:c r="X277" s="17" t="n">
        <x:v>16.57259</x:v>
      </x:c>
      <x:c r="Y277" s="17" t="n">
        <x:v>16.92346</x:v>
      </x:c>
      <x:c r="Z277" s="17" t="n">
        <x:v>16.23188</x:v>
      </x:c>
      <x:c r="AA277" s="17" t="n">
        <x:v>15.66742</x:v>
      </x:c>
      <x:c r="AB277" s="4" t="n">
        <x:f>COUNT(D277:O277)</x:f>
        <x:v>12</x:v>
      </x:c>
      <x:c r="AC277" s="4" t="n">
        <x:f>COUNT(P277:AA277)</x:f>
        <x:v>12</x:v>
      </x:c>
      <x:c r="AD277" s="4" t="n">
        <x:f>COUNTIF(D277:AA277,"&gt;0")</x:f>
        <x:v>24</x:v>
      </x:c>
      <x:c r="AE277" s="19" t="n">
        <x:f>IF(AB277=0,"",AVERAGE(D277:O277))</x:f>
        <x:v>24.347821666666672</x:v>
      </x:c>
      <x:c r="AF277" s="19" t="n">
        <x:f>IF(AC277=0,"",AVERAGE(P277:AA277))</x:f>
        <x:v>17.198909166666663</x:v>
      </x:c>
      <x:c r="AG277" s="19" t="n">
        <x:f>IF(OR(AB277&lt;'산출기준'!$B$19,AC277&lt;'산출기준'!$B$19,AE277=0),"",AF277/AE277)</x:f>
        <x:v>0.7063838975875525</x:v>
      </x:c>
      <x:c r="AH277" s="21" t="n">
        <x:f>IF(SUM(P277:AA277)=0,"",MAX(P277:AA277)/SUM(P277:AA277))</x:f>
        <x:v>0.11299466618304428</x:v>
      </x:c>
      <x:c r="AI277" s="23" t="n">
        <x:f>IF(AG277="","",AD277/'산출기준'!$B$18*'산출기준'!$B$20+MIN(1,AG277)*'산출기준'!$B$21+(1-AH277)*'산출기준'!$B$22)</x:f>
        <x:v>88.93162360396568</x:v>
      </x:c>
      <x:c r="AJ277" s="4" t="str">
        <x:v>24개월 중 양수 지수 24개월; 전반/후반 자료 12/12개월. 최근12개월/이전12개월 관측월 평균비 0.71배, 최근 최댓달 비중 11.3%. 미래 1년 지속을 보장하지 않음.</x:v>
      </x:c>
      <x:c r="AK277" s="4" t="str">
        <x:v>https://developers.naver.com/docs/serviceapi/datalab/search/search.md</x:v>
      </x:c>
    </x:row>
    <x:row r="278" ht="25" customHeight="1">
      <x:c r="A278" s="4" t="str">
        <x:v>K0274</x:v>
      </x:c>
      <x:c r="B278" s="4" t="str">
        <x:v>리빙</x:v>
      </x:c>
      <x:c r="C278" s="4" t="str">
        <x:v>셀프에어컨청소</x:v>
      </x:c>
      <x:c r="D278" s="17" t="n">
        <x:v>22.90872</x:v>
      </x:c>
      <x:c r="E278" s="17" t="n">
        <x:v>9.05669</x:v>
      </x:c>
      <x:c r="F278" s="17" t="n">
        <x:v>2.70531</x:v>
      </x:c>
      <x:c r="G278" s="17" t="n">
        <x:v>1.52555</x:v>
      </x:c>
      <x:c r="H278" s="17" t="n">
        <x:v>1.62725</x:v>
      </x:c>
      <x:c r="I278" s="17" t="n">
        <x:v>2.86295</x:v>
      </x:c>
      <x:c r="J278" s="17" t="n">
        <x:v>12.36714</x:v>
      </x:c>
      <x:c r="K278" s="17" t="n">
        <x:v>31.37045</x:v>
      </x:c>
      <x:c r="L278" s="17" t="n">
        <x:v>75.62166</x:v>
      </x:c>
      <x:c r="M278" s="17" t="n">
        <x:v>100</x:v>
      </x:c>
      <x:c r="N278" s="17" t="n">
        <x:v>45.11568</x:v>
      </x:c>
      <x:c r="O278" s="17" t="n">
        <x:v>24.46987</x:v>
      </x:c>
      <x:c r="P278" s="17" t="n">
        <x:v>13.48588</x:v>
      </x:c>
      <x:c r="Q278" s="17" t="n">
        <x:v>6.14289</x:v>
      </x:c>
      <x:c r="R278" s="17" t="n">
        <x:v>2.27307</x:v>
      </x:c>
      <x:c r="S278" s="17" t="n">
        <x:v>1.5408</x:v>
      </x:c>
      <x:c r="T278" s="17" t="n">
        <x:v>1.4747</x:v>
      </x:c>
      <x:c r="U278" s="17" t="n">
        <x:v>2.57818</x:v>
      </x:c>
      <x:c r="V278" s="17" t="n">
        <x:v>7.87185</x:v>
      </x:c>
      <x:c r="W278" s="17" t="n">
        <x:v>28.16679</x:v>
      </x:c>
      <x:c r="X278" s="17" t="n">
        <x:v>77.98118</x:v>
      </x:c>
      <x:c r="Y278" s="17" t="n">
        <x:v>51.98067</x:v>
      </x:c>
      <x:c r="Z278" s="17" t="n">
        <x:v>36.14035</x:v>
      </x:c>
      <x:c r="AA278" s="17" t="n">
        <x:v>17.99644</x:v>
      </x:c>
      <x:c r="AB278" s="4" t="n">
        <x:f>COUNT(D278:O278)</x:f>
        <x:v>12</x:v>
      </x:c>
      <x:c r="AC278" s="4" t="n">
        <x:f>COUNT(P278:AA278)</x:f>
        <x:v>12</x:v>
      </x:c>
      <x:c r="AD278" s="4" t="n">
        <x:f>COUNTIF(D278:AA278,"&gt;0")</x:f>
        <x:v>24</x:v>
      </x:c>
      <x:c r="AE278" s="19" t="n">
        <x:f>IF(AB278=0,"",AVERAGE(D278:O278))</x:f>
        <x:v>27.469272500000002</x:v>
      </x:c>
      <x:c r="AF278" s="19" t="n">
        <x:f>IF(AC278=0,"",AVERAGE(P278:AA278))</x:f>
        <x:v>20.636066666666665</x:v>
      </x:c>
      <x:c r="AG278" s="19" t="n">
        <x:f>IF(OR(AB278&lt;'산출기준'!$B$19,AC278&lt;'산출기준'!$B$19,AE278=0),"",AF278/AE278)</x:f>
        <x:v>0.7512418345504659</x:v>
      </x:c>
      <x:c r="AH278" s="21" t="n">
        <x:f>IF(SUM(P278:AA278)=0,"",MAX(P278:AA278)/SUM(P278:AA278))</x:f>
        <x:v>0.3149065067309339</x:v>
      </x:c>
      <x:c r="AI278" s="23" t="n">
        <x:f>IF(AG278="","",AD278/'산출기준'!$B$18*'산출기준'!$B$20+MIN(1,AG278)*'산출기준'!$B$21+(1-AH278)*'산출기준'!$B$22)</x:f>
        <x:v>86.23912490189531</x:v>
      </x:c>
      <x:c r="AJ278" s="4" t="str">
        <x:v>24개월 중 양수 지수 24개월; 전반/후반 자료 12/12개월. 최근12개월/이전12개월 관측월 평균비 0.75배, 최근 최댓달 비중 31.5%. 미래 1년 지속을 보장하지 않음.</x:v>
      </x:c>
      <x:c r="AK278" s="4" t="str">
        <x:v>https://developers.naver.com/docs/serviceapi/datalab/search/search.md</x:v>
      </x:c>
    </x:row>
    <x:row r="279" ht="25" customHeight="1">
      <x:c r="A279" s="4" t="str">
        <x:v>K0275</x:v>
      </x:c>
      <x:c r="B279" s="4" t="str">
        <x:v>리빙</x:v>
      </x:c>
      <x:c r="C279" s="4" t="str">
        <x:v>하수구냄새</x:v>
      </x:c>
      <x:c r="D279" s="17" t="n">
        <x:v>44.1908</x:v>
      </x:c>
      <x:c r="E279" s="17" t="n">
        <x:v>45.77512</x:v>
      </x:c>
      <x:c r="F279" s="17" t="n">
        <x:v>41.10732</x:v>
      </x:c>
      <x:c r="G279" s="17" t="n">
        <x:v>36.68654</x:v>
      </x:c>
      <x:c r="H279" s="17" t="n">
        <x:v>35.29812</x:v>
      </x:c>
      <x:c r="I279" s="17" t="n">
        <x:v>36.20954</x:v>
      </x:c>
      <x:c r="J279" s="17" t="n">
        <x:v>50.40034</x:v>
      </x:c>
      <x:c r="K279" s="17" t="n">
        <x:v>43.54344</x:v>
      </x:c>
      <x:c r="L279" s="17" t="n">
        <x:v>42.72572</x:v>
      </x:c>
      <x:c r="M279" s="17" t="n">
        <x:v>44.02044</x:v>
      </x:c>
      <x:c r="N279" s="17" t="n">
        <x:v>41.27768</x:v>
      </x:c>
      <x:c r="O279" s="17" t="n">
        <x:v>28.89267</x:v>
      </x:c>
      <x:c r="P279" s="17" t="n">
        <x:v>26.27768</x:v>
      </x:c>
      <x:c r="Q279" s="17" t="n">
        <x:v>27.18909</x:v>
      </x:c>
      <x:c r="R279" s="17" t="n">
        <x:v>26.95059</x:v>
      </x:c>
      <x:c r="S279" s="17" t="n">
        <x:v>22.87052</x:v>
      </x:c>
      <x:c r="T279" s="17" t="n">
        <x:v>20.86882</x:v>
      </x:c>
      <x:c r="U279" s="17" t="n">
        <x:v>18.05792</x:v>
      </x:c>
      <x:c r="V279" s="17" t="n">
        <x:v>22.7172</x:v>
      </x:c>
      <x:c r="W279" s="17" t="n">
        <x:v>25.72402</x:v>
      </x:c>
      <x:c r="X279" s="17" t="n">
        <x:v>27.04429</x:v>
      </x:c>
      <x:c r="Y279" s="17" t="n">
        <x:v>25.97103</x:v>
      </x:c>
      <x:c r="Z279" s="17" t="n">
        <x:v>25.15332</x:v>
      </x:c>
      <x:c r="AA279" s="17" t="n">
        <x:v>26.16695</x:v>
      </x:c>
      <x:c r="AB279" s="4" t="n">
        <x:f>COUNT(D279:O279)</x:f>
        <x:v>12</x:v>
      </x:c>
      <x:c r="AC279" s="4" t="n">
        <x:f>COUNT(P279:AA279)</x:f>
        <x:v>12</x:v>
      </x:c>
      <x:c r="AD279" s="4" t="n">
        <x:f>COUNTIF(D279:AA279,"&gt;0")</x:f>
        <x:v>24</x:v>
      </x:c>
      <x:c r="AE279" s="19" t="n">
        <x:f>IF(AB279=0,"",AVERAGE(D279:O279))</x:f>
        <x:v>40.8439775</x:v>
      </x:c>
      <x:c r="AF279" s="19" t="n">
        <x:f>IF(AC279=0,"",AVERAGE(P279:AA279))</x:f>
        <x:v>24.582619166666664</x:v>
      </x:c>
      <x:c r="AG279" s="19" t="n">
        <x:f>IF(OR(AB279&lt;'산출기준'!$B$19,AC279&lt;'산출기준'!$B$19,AE279=0),"",AF279/AE279)</x:f>
        <x:v>0.6018664359186532</x:v>
      </x:c>
      <x:c r="AH279" s="21" t="n">
        <x:f>IF(SUM(P279:AA279)=0,"",MAX(P279:AA279)/SUM(P279:AA279))</x:f>
        <x:v>0.09216908436967136</x:v>
      </x:c>
      <x:c r="AI279" s="23" t="n">
        <x:f>IF(AG279="","",AD279/'산출기준'!$B$18*'산출기준'!$B$20+MIN(1,AG279)*'산출기준'!$B$21+(1-AH279)*'산출기준'!$B$22)</x:f>
        <x:v>86.21261139016616</x:v>
      </x:c>
      <x:c r="AJ279" s="4" t="str">
        <x:v>24개월 중 양수 지수 24개월; 전반/후반 자료 12/12개월. 최근12개월/이전12개월 관측월 평균비 0.60배, 최근 최댓달 비중 9.2%. 미래 1년 지속을 보장하지 않음.</x:v>
      </x:c>
      <x:c r="AK279" s="4" t="str">
        <x:v>https://developers.naver.com/docs/serviceapi/datalab/search/search.md</x:v>
      </x:c>
    </x:row>
    <x:row r="280" ht="25" customHeight="1">
      <x:c r="A280" s="4" t="str">
        <x:v>K0276</x:v>
      </x:c>
      <x:c r="B280" s="4" t="str">
        <x:v>리빙</x:v>
      </x:c>
      <x:c r="C280" s="4" t="str">
        <x:v>돈벌레퇴치</x:v>
      </x:c>
      <x:c r="D280" s="17" t="n">
        <x:v>36.25212</x:v>
      </x:c>
      <x:c r="E280" s="17" t="n">
        <x:v>20.49403</x:v>
      </x:c>
      <x:c r="F280" s="17" t="n">
        <x:v>8.02385</x:v>
      </x:c>
      <x:c r="G280" s="17" t="n">
        <x:v>3.85008</x:v>
      </x:c>
      <x:c r="H280" s="17" t="n">
        <x:v>2.26575</x:v>
      </x:c>
      <x:c r="I280" s="17" t="n">
        <x:v>2.6235</x:v>
      </x:c>
      <x:c r="J280" s="17" t="n">
        <x:v>13.7649</x:v>
      </x:c>
      <x:c r="K280" s="17" t="n">
        <x:v>35.15332</x:v>
      </x:c>
      <x:c r="L280" s="17" t="n">
        <x:v>37.29131</x:v>
      </x:c>
      <x:c r="M280" s="17" t="n">
        <x:v>46.36286</x:v>
      </x:c>
      <x:c r="N280" s="17" t="n">
        <x:v>52.93867</x:v>
      </x:c>
      <x:c r="O280" s="17" t="n">
        <x:v>42.52129</x:v>
      </x:c>
      <x:c r="P280" s="17" t="n">
        <x:v>33.90119</x:v>
      </x:c>
      <x:c r="Q280" s="17" t="n">
        <x:v>22.87052</x:v>
      </x:c>
      <x:c r="R280" s="17" t="n">
        <x:v>10.80068</x:v>
      </x:c>
      <x:c r="S280" s="17" t="n">
        <x:v>2.91311</x:v>
      </x:c>
      <x:c r="T280" s="17" t="n">
        <x:v>0.04258</x:v>
      </x:c>
      <x:c r="U280" s="17" t="n">
        <x:v>0.31516</x:v>
      </x:c>
      <x:c r="V280" s="17" t="n">
        <x:v>10.25553</x:v>
      </x:c>
      <x:c r="W280" s="17" t="n">
        <x:v>28.66269</x:v>
      </x:c>
      <x:c r="X280" s="17" t="n">
        <x:v>25.63884</x:v>
      </x:c>
      <x:c r="Y280" s="17" t="n">
        <x:v>26.64395</x:v>
      </x:c>
      <x:c r="Z280" s="17" t="n">
        <x:v>35.69846</x:v>
      </x:c>
      <x:c r="AA280" s="17" t="n">
        <x:v>27.98126</x:v>
      </x:c>
      <x:c r="AB280" s="4" t="n">
        <x:f>COUNT(D280:O280)</x:f>
        <x:v>12</x:v>
      </x:c>
      <x:c r="AC280" s="4" t="n">
        <x:f>COUNT(P280:AA280)</x:f>
        <x:v>12</x:v>
      </x:c>
      <x:c r="AD280" s="4" t="n">
        <x:f>COUNTIF(D280:AA280,"&gt;0")</x:f>
        <x:v>24</x:v>
      </x:c>
      <x:c r="AE280" s="19" t="n">
        <x:f>IF(AB280=0,"",AVERAGE(D280:O280))</x:f>
        <x:v>25.128473333333336</x:v>
      </x:c>
      <x:c r="AF280" s="19" t="n">
        <x:f>IF(AC280=0,"",AVERAGE(P280:AA280))</x:f>
        <x:v>18.81033083333333</x:v>
      </x:c>
      <x:c r="AG280" s="19" t="n">
        <x:f>IF(OR(AB280&lt;'산출기준'!$B$19,AC280&lt;'산출기준'!$B$19,AE280=0),"",AF280/AE280)</x:f>
        <x:v>0.7485664005055618</x:v>
      </x:c>
      <x:c r="AH280" s="21" t="n">
        <x:f>IF(SUM(P280:AA280)=0,"",MAX(P280:AA280)/SUM(P280:AA280))</x:f>
        <x:v>0.15815094870075164</x:v>
      </x:c>
      <x:c r="AI280" s="23" t="n">
        <x:f>IF(AG280="","",AD280/'산출기준'!$B$18*'산출기준'!$B$20+MIN(1,AG280)*'산출기준'!$B$21+(1-AH280)*'산출기준'!$B$22)</x:f>
        <x:v>89.29397304115183</x:v>
      </x:c>
      <x:c r="AJ280" s="4" t="str">
        <x:v>24개월 중 양수 지수 24개월; 전반/후반 자료 12/12개월. 최근12개월/이전12개월 관측월 평균비 0.75배, 최근 최댓달 비중 15.8%. 미래 1년 지속을 보장하지 않음.</x:v>
      </x:c>
      <x:c r="AK280" s="4" t="str">
        <x:v>https://developers.naver.com/docs/serviceapi/datalab/search/search.md</x:v>
      </x:c>
    </x:row>
    <x:row r="281" ht="25" customHeight="1">
      <x:c r="A281" s="4" t="str">
        <x:v>K0277</x:v>
      </x:c>
      <x:c r="B281" s="4" t="str">
        <x:v>리빙</x:v>
      </x:c>
      <x:c r="C281" s="4" t="str">
        <x:v>드럼세탁기청소방법</x:v>
      </x:c>
      <x:c r="D281" s="17" t="n">
        <x:v>12.89608</x:v>
      </x:c>
      <x:c r="E281" s="17" t="n">
        <x:v>8.88415</x:v>
      </x:c>
      <x:c r="F281" s="17" t="n">
        <x:v>8.24531</x:v>
      </x:c>
      <x:c r="G281" s="17" t="n">
        <x:v>8.10902</x:v>
      </x:c>
      <x:c r="H281" s="17" t="n">
        <x:v>11.53321</x:v>
      </x:c>
      <x:c r="I281" s="17" t="n">
        <x:v>5.58773</x:v>
      </x:c>
      <x:c r="J281" s="17" t="n">
        <x:v>4.83816</x:v>
      </x:c>
      <x:c r="K281" s="17" t="n">
        <x:v>7.79386</x:v>
      </x:c>
      <x:c r="L281" s="17" t="n">
        <x:v>9.61669</x:v>
      </x:c>
      <x:c r="M281" s="17" t="n">
        <x:v>9.30153</x:v>
      </x:c>
      <x:c r="N281" s="17" t="n">
        <x:v>11.68654</x:v>
      </x:c>
      <x:c r="O281" s="17" t="n">
        <x:v>13.20272</x:v>
      </x:c>
      <x:c r="P281" s="17" t="n">
        <x:v>9.35264</x:v>
      </x:c>
      <x:c r="Q281" s="17" t="n">
        <x:v>10.37478</x:v>
      </x:c>
      <x:c r="R281" s="17" t="n">
        <x:v>8.18568</x:v>
      </x:c>
      <x:c r="S281" s="17" t="n">
        <x:v>10.88586</x:v>
      </x:c>
      <x:c r="T281" s="17" t="n">
        <x:v>11.84838</x:v>
      </x:c>
      <x:c r="U281" s="17" t="n">
        <x:v>14.42078</x:v>
      </x:c>
      <x:c r="V281" s="17" t="n">
        <x:v>17.77683</x:v>
      </x:c>
      <x:c r="W281" s="17" t="n">
        <x:v>18.37308</x:v>
      </x:c>
      <x:c r="X281" s="17" t="n">
        <x:v>18.74787</x:v>
      </x:c>
      <x:c r="Y281" s="17" t="n">
        <x:v>23.42419</x:v>
      </x:c>
      <x:c r="Z281" s="17" t="n">
        <x:v>23.18568</x:v>
      </x:c>
      <x:c r="AA281" s="17" t="n">
        <x:v>26.22657</x:v>
      </x:c>
      <x:c r="AB281" s="4" t="n">
        <x:f>COUNT(D281:O281)</x:f>
        <x:v>12</x:v>
      </x:c>
      <x:c r="AC281" s="4" t="n">
        <x:f>COUNT(P281:AA281)</x:f>
        <x:v>12</x:v>
      </x:c>
      <x:c r="AD281" s="4" t="n">
        <x:f>COUNTIF(D281:AA281,"&gt;0")</x:f>
        <x:v>24</x:v>
      </x:c>
      <x:c r="AE281" s="19" t="n">
        <x:f>IF(AB281=0,"",AVERAGE(D281:O281))</x:f>
        <x:v>9.307916666666669</x:v>
      </x:c>
      <x:c r="AF281" s="19" t="n">
        <x:f>IF(AC281=0,"",AVERAGE(P281:AA281))</x:f>
        <x:v>16.066861666666668</x:v>
      </x:c>
      <x:c r="AG281" s="19" t="n">
        <x:f>IF(OR(AB281&lt;'산출기준'!$B$19,AC281&lt;'산출기준'!$B$19,AE281=0),"",AF281/AE281)</x:f>
        <x:v>1.7261501410089974</x:v>
      </x:c>
      <x:c r="AH281" s="21" t="n">
        <x:f>IF(SUM(P281:AA281)=0,"",MAX(P281:AA281)/SUM(P281:AA281))</x:f>
        <x:v>0.13602827642029655</x:v>
      </x:c>
      <x:c r="AI281" s="23" t="n">
        <x:f>IF(AG281="","",AD281/'산출기준'!$B$18*'산출기준'!$B$20+MIN(1,AG281)*'산출기준'!$B$21+(1-AH281)*'산출기준'!$B$22)</x:f>
        <x:v>97.27943447159407</x:v>
      </x:c>
      <x:c r="AJ281" s="4" t="str">
        <x:v>24개월 중 양수 지수 24개월; 전반/후반 자료 12/12개월. 최근12개월/이전12개월 관측월 평균비 1.73배, 최근 최댓달 비중 13.6%. 미래 1년 지속을 보장하지 않음.</x:v>
      </x:c>
      <x:c r="AK281" s="4" t="str">
        <x:v>https://developers.naver.com/docs/serviceapi/datalab/search/search.md</x:v>
      </x:c>
    </x:row>
    <x:row r="282" ht="25" customHeight="1">
      <x:c r="A282" s="4" t="str">
        <x:v>K0278</x:v>
      </x:c>
      <x:c r="B282" s="4" t="str">
        <x:v>리빙</x:v>
      </x:c>
      <x:c r="C282" s="4" t="str">
        <x:v>집냄새제거</x:v>
      </x:c>
      <x:c r="D282" s="17" t="n">
        <x:v>29.98296</x:v>
      </x:c>
      <x:c r="E282" s="17" t="n">
        <x:v>25.48551</x:v>
      </x:c>
      <x:c r="F282" s="17" t="n">
        <x:v>20.41737</x:v>
      </x:c>
      <x:c r="G282" s="17" t="n">
        <x:v>24.0034</x:v>
      </x:c>
      <x:c r="H282" s="17" t="n">
        <x:v>20.06814</x:v>
      </x:c>
      <x:c r="I282" s="17" t="n">
        <x:v>18.65417</x:v>
      </x:c>
      <x:c r="J282" s="17" t="n">
        <x:v>24.55706</x:v>
      </x:c>
      <x:c r="K282" s="17" t="n">
        <x:v>23.56047</x:v>
      </x:c>
      <x:c r="L282" s="17" t="n">
        <x:v>21.97614</x:v>
      </x:c>
      <x:c r="M282" s="17" t="n">
        <x:v>19.16524</x:v>
      </x:c>
      <x:c r="N282" s="17" t="n">
        <x:v>24.0034</x:v>
      </x:c>
      <x:c r="O282" s="17" t="n">
        <x:v>24.96592</x:v>
      </x:c>
      <x:c r="P282" s="17" t="n">
        <x:v>20.63884</x:v>
      </x:c>
      <x:c r="Q282" s="17" t="n">
        <x:v>15.80919</x:v>
      </x:c>
      <x:c r="R282" s="17" t="n">
        <x:v>15.20442</x:v>
      </x:c>
      <x:c r="S282" s="17" t="n">
        <x:v>17.19761</x:v>
      </x:c>
      <x:c r="T282" s="17" t="n">
        <x:v>16.99318</x:v>
      </x:c>
      <x:c r="U282" s="17" t="n">
        <x:v>17.41908</x:v>
      </x:c>
      <x:c r="V282" s="17" t="n">
        <x:v>25.26405</x:v>
      </x:c>
      <x:c r="W282" s="17" t="n">
        <x:v>22.94718</x:v>
      </x:c>
      <x:c r="X282" s="17" t="n">
        <x:v>22.36797</x:v>
      </x:c>
      <x:c r="Y282" s="17" t="n">
        <x:v>20.72402</x:v>
      </x:c>
      <x:c r="Z282" s="17" t="n">
        <x:v>28.69676</x:v>
      </x:c>
      <x:c r="AA282" s="17" t="n">
        <x:v>24.4293</x:v>
      </x:c>
      <x:c r="AB282" s="4" t="n">
        <x:f>COUNT(D282:O282)</x:f>
        <x:v>12</x:v>
      </x:c>
      <x:c r="AC282" s="4" t="n">
        <x:f>COUNT(P282:AA282)</x:f>
        <x:v>12</x:v>
      </x:c>
      <x:c r="AD282" s="4" t="n">
        <x:f>COUNTIF(D282:AA282,"&gt;0")</x:f>
        <x:v>24</x:v>
      </x:c>
      <x:c r="AE282" s="19" t="n">
        <x:f>IF(AB282=0,"",AVERAGE(D282:O282))</x:f>
        <x:v>23.069981666666667</x:v>
      </x:c>
      <x:c r="AF282" s="19" t="n">
        <x:f>IF(AC282=0,"",AVERAGE(P282:AA282))</x:f>
        <x:v>20.640966666666667</x:v>
      </x:c>
      <x:c r="AG282" s="19" t="n">
        <x:f>IF(OR(AB282&lt;'산출기준'!$B$19,AC282&lt;'산출기준'!$B$19,AE282=0),"",AF282/AE282)</x:f>
        <x:v>0.8947110129909799</x:v>
      </x:c>
      <x:c r="AH282" s="21" t="n">
        <x:f>IF(SUM(P282:AA282)=0,"",MAX(P282:AA282)/SUM(P282:AA282))</x:f>
        <x:v>0.11585681549152252</x:v>
      </x:c>
      <x:c r="AI282" s="23" t="n">
        <x:f>IF(AG282="","",AD282/'산출기준'!$B$18*'산출기준'!$B$20+MIN(1,AG282)*'산출기준'!$B$21+(1-AH282)*'산출기준'!$B$22)</x:f>
        <x:v>94.52419407989895</x:v>
      </x:c>
      <x:c r="AJ282" s="4" t="str">
        <x:v>24개월 중 양수 지수 24개월; 전반/후반 자료 12/12개월. 최근12개월/이전12개월 관측월 평균비 0.89배, 최근 최댓달 비중 11.6%. 미래 1년 지속을 보장하지 않음.</x:v>
      </x:c>
      <x:c r="AK282" s="4" t="str">
        <x:v>https://developers.naver.com/docs/serviceapi/datalab/search/search.md</x:v>
      </x:c>
    </x:row>
    <x:row r="283" ht="25" customHeight="1">
      <x:c r="A283" s="4" t="str">
        <x:v>K0279</x:v>
      </x:c>
      <x:c r="B283" s="4" t="str">
        <x:v>리빙</x:v>
      </x:c>
      <x:c r="C283" s="4" t="str">
        <x:v>에어컨청소방법</x:v>
      </x:c>
      <x:c r="D283" s="17" t="n">
        <x:v>24.59965</x:v>
      </x:c>
      <x:c r="E283" s="17" t="n">
        <x:v>11.5758</x:v>
      </x:c>
      <x:c r="F283" s="17" t="n">
        <x:v>4.05451</x:v>
      </x:c>
      <x:c r="G283" s="17" t="n">
        <x:v>2.15502</x:v>
      </x:c>
      <x:c r="H283" s="17" t="n">
        <x:v>1.89948</x:v>
      </x:c>
      <x:c r="I283" s="17" t="n">
        <x:v>3.1431</x:v>
      </x:c>
      <x:c r="J283" s="17" t="n">
        <x:v>11.94207</x:v>
      </x:c>
      <x:c r="K283" s="17" t="n">
        <x:v>25.81771</x:v>
      </x:c>
      <x:c r="L283" s="17" t="n">
        <x:v>62.0954</x:v>
      </x:c>
      <x:c r="M283" s="17" t="n">
        <x:v>100</x:v>
      </x:c>
      <x:c r="N283" s="17" t="n">
        <x:v>60.41737</x:v>
      </x:c>
      <x:c r="O283" s="17" t="n">
        <x:v>33.30494</x:v>
      </x:c>
      <x:c r="P283" s="17" t="n">
        <x:v>18.11754</x:v>
      </x:c>
      <x:c r="Q283" s="17" t="n">
        <x:v>8.99488</x:v>
      </x:c>
      <x:c r="R283" s="17" t="n">
        <x:v>3.67972</x:v>
      </x:c>
      <x:c r="S283" s="17" t="n">
        <x:v>2.75127</x:v>
      </x:c>
      <x:c r="T283" s="17" t="n">
        <x:v>2.26575</x:v>
      </x:c>
      <x:c r="U283" s="17" t="n">
        <x:v>2.93867</x:v>
      </x:c>
      <x:c r="V283" s="17" t="n">
        <x:v>7.75127</x:v>
      </x:c>
      <x:c r="W283" s="17" t="n">
        <x:v>23.23679</x:v>
      </x:c>
      <x:c r="X283" s="17" t="n">
        <x:v>65.24701</x:v>
      </x:c>
      <x:c r="Y283" s="17" t="n">
        <x:v>52.68313</x:v>
      </x:c>
      <x:c r="Z283" s="17" t="n">
        <x:v>48.96081</x:v>
      </x:c>
      <x:c r="AA283" s="17" t="n">
        <x:v>27.98977</x:v>
      </x:c>
      <x:c r="AB283" s="4" t="n">
        <x:f>COUNT(D283:O283)</x:f>
        <x:v>12</x:v>
      </x:c>
      <x:c r="AC283" s="4" t="n">
        <x:f>COUNT(P283:AA283)</x:f>
        <x:v>12</x:v>
      </x:c>
      <x:c r="AD283" s="4" t="n">
        <x:f>COUNTIF(D283:AA283,"&gt;0")</x:f>
        <x:v>24</x:v>
      </x:c>
      <x:c r="AE283" s="19" t="n">
        <x:f>IF(AB283=0,"",AVERAGE(D283:O283))</x:f>
        <x:v>28.417087499999997</x:v>
      </x:c>
      <x:c r="AF283" s="19" t="n">
        <x:f>IF(AC283=0,"",AVERAGE(P283:AA283))</x:f>
        <x:v>22.05138416666667</x:v>
      </x:c>
      <x:c r="AG283" s="19" t="n">
        <x:f>IF(OR(AB283&lt;'산출기준'!$B$19,AC283&lt;'산출기준'!$B$19,AE283=0),"",AF283/AE283)</x:f>
        <x:v>0.7759902969178903</x:v>
      </x:c>
      <x:c r="AH283" s="21" t="n">
        <x:f>IF(SUM(P283:AA283)=0,"",MAX(P283:AA283)/SUM(P283:AA283))</x:f>
        <x:v>0.2465718610785619</x:v>
      </x:c>
      <x:c r="AI283" s="23" t="n">
        <x:f>IF(AG283="","",AD283/'산출기준'!$B$18*'산출기준'!$B$20+MIN(1,AG283)*'산출기준'!$B$21+(1-AH283)*'산출기준'!$B$22)</x:f>
        <x:v>88.34827168596547</x:v>
      </x:c>
      <x:c r="AJ283" s="4" t="str">
        <x:v>24개월 중 양수 지수 24개월; 전반/후반 자료 12/12개월. 최근12개월/이전12개월 관측월 평균비 0.78배, 최근 최댓달 비중 24.7%. 미래 1년 지속을 보장하지 않음.</x:v>
      </x:c>
      <x:c r="AK283" s="4" t="str">
        <x:v>https://developers.naver.com/docs/serviceapi/datalab/search/search.md</x:v>
      </x:c>
    </x:row>
    <x:row r="284" ht="25" customHeight="1">
      <x:c r="A284" s="4" t="str">
        <x:v>K0280</x:v>
      </x:c>
      <x:c r="B284" s="4" t="str">
        <x:v>리빙</x:v>
      </x:c>
      <x:c r="C284" s="4" t="str">
        <x:v>싱크대하수구청소</x:v>
      </x:c>
      <x:c r="D284" s="17" t="n">
        <x:v>45.88059</x:v>
      </x:c>
      <x:c r="E284" s="17" t="n">
        <x:v>38.1791</x:v>
      </x:c>
      <x:c r="F284" s="17" t="n">
        <x:v>28.80597</x:v>
      </x:c>
      <x:c r="G284" s="17" t="n">
        <x:v>36.2985</x:v>
      </x:c>
      <x:c r="H284" s="17" t="n">
        <x:v>34.41791</x:v>
      </x:c>
      <x:c r="I284" s="17" t="n">
        <x:v>27.83582</x:v>
      </x:c>
      <x:c r="J284" s="17" t="n">
        <x:v>38.94029</x:v>
      </x:c>
      <x:c r="K284" s="17" t="n">
        <x:v>43.47761</x:v>
      </x:c>
      <x:c r="L284" s="17" t="n">
        <x:v>46.49253</x:v>
      </x:c>
      <x:c r="M284" s="17" t="n">
        <x:v>51.2388</x:v>
      </x:c>
      <x:c r="N284" s="17" t="n">
        <x:v>50.98507</x:v>
      </x:c>
      <x:c r="O284" s="17" t="n">
        <x:v>50.64179</x:v>
      </x:c>
      <x:c r="P284" s="17" t="n">
        <x:v>42.47761</x:v>
      </x:c>
      <x:c r="Q284" s="17" t="n">
        <x:v>34.1791</x:v>
      </x:c>
      <x:c r="R284" s="17" t="n">
        <x:v>26.43283</x:v>
      </x:c>
      <x:c r="S284" s="17" t="n">
        <x:v>24.64179</x:v>
      </x:c>
      <x:c r="T284" s="17" t="n">
        <x:v>27.14925</x:v>
      </x:c>
      <x:c r="U284" s="17" t="n">
        <x:v>30.58208</x:v>
      </x:c>
      <x:c r="V284" s="17" t="n">
        <x:v>38.79104</x:v>
      </x:c>
      <x:c r="W284" s="17" t="n">
        <x:v>42.50746</x:v>
      </x:c>
      <x:c r="X284" s="17" t="n">
        <x:v>44.79104</x:v>
      </x:c>
      <x:c r="Y284" s="17" t="n">
        <x:v>49.67164</x:v>
      </x:c>
      <x:c r="Z284" s="17" t="n">
        <x:v>50.67164</x:v>
      </x:c>
      <x:c r="AA284" s="17" t="n">
        <x:v>43.02985</x:v>
      </x:c>
      <x:c r="AB284" s="4" t="n">
        <x:f>COUNT(D284:O284)</x:f>
        <x:v>12</x:v>
      </x:c>
      <x:c r="AC284" s="4" t="n">
        <x:f>COUNT(P284:AA284)</x:f>
        <x:v>12</x:v>
      </x:c>
      <x:c r="AD284" s="4" t="n">
        <x:f>COUNTIF(D284:AA284,"&gt;0")</x:f>
        <x:v>24</x:v>
      </x:c>
      <x:c r="AE284" s="19" t="n">
        <x:f>IF(AB284=0,"",AVERAGE(D284:O284))</x:f>
        <x:v>41.09949833333333</x:v>
      </x:c>
      <x:c r="AF284" s="19" t="n">
        <x:f>IF(AC284=0,"",AVERAGE(P284:AA284))</x:f>
        <x:v>37.91044416666667</x:v>
      </x:c>
      <x:c r="AG284" s="19" t="n">
        <x:f>IF(OR(AB284&lt;'산출기준'!$B$19,AC284&lt;'산출기준'!$B$19,AE284=0),"",AF284/AE284)</x:f>
        <x:v>0.9224064940938657</x:v>
      </x:c>
      <x:c r="AH284" s="21" t="n">
        <x:f>IF(SUM(P284:AA284)=0,"",MAX(P284:AA284)/SUM(P284:AA284))</x:f>
        <x:v>0.1113845210597528</x:v>
      </x:c>
      <x:c r="AI284" s="23" t="n">
        <x:f>IF(AG284="","",AD284/'산출기준'!$B$18*'산출기준'!$B$20+MIN(1,AG284)*'산출기준'!$B$21+(1-AH284)*'산출기준'!$B$22)</x:f>
        <x:v>95.44450440162092</x:v>
      </x:c>
      <x:c r="AJ284" s="4" t="str">
        <x:v>24개월 중 양수 지수 24개월; 전반/후반 자료 12/12개월. 최근12개월/이전12개월 관측월 평균비 0.92배, 최근 최댓달 비중 11.1%. 미래 1년 지속을 보장하지 않음.</x:v>
      </x:c>
      <x:c r="AK284" s="4" t="str">
        <x:v>https://developers.naver.com/docs/serviceapi/datalab/search/search.md</x:v>
      </x:c>
    </x:row>
    <x:row r="285" ht="25" customHeight="1">
      <x:c r="A285" s="4" t="str">
        <x:v>K0281</x:v>
      </x:c>
      <x:c r="B285" s="4" t="str">
        <x:v>리빙</x:v>
      </x:c>
      <x:c r="C285" s="4" t="str">
        <x:v>냉장고청소</x:v>
      </x:c>
      <x:c r="D285" s="17" t="n">
        <x:v>100</x:v>
      </x:c>
      <x:c r="E285" s="17" t="n">
        <x:v>77.07462</x:v>
      </x:c>
      <x:c r="F285" s="17" t="n">
        <x:v>64.41791</x:v>
      </x:c>
      <x:c r="G285" s="17" t="n">
        <x:v>61.47761</x:v>
      </x:c>
      <x:c r="H285" s="17" t="n">
        <x:v>75.16417</x:v>
      </x:c>
      <x:c r="I285" s="17" t="n">
        <x:v>74.14925</x:v>
      </x:c>
      <x:c r="J285" s="17" t="n">
        <x:v>74.34328</x:v>
      </x:c>
      <x:c r="K285" s="17" t="n">
        <x:v>63.07462</x:v>
      </x:c>
      <x:c r="L285" s="17" t="n">
        <x:v>57.34328</x:v>
      </x:c>
      <x:c r="M285" s="17" t="n">
        <x:v>64.32835</x:v>
      </x:c>
      <x:c r="N285" s="17" t="n">
        <x:v>71.16417</x:v>
      </x:c>
      <x:c r="O285" s="17" t="n">
        <x:v>64.74626</x:v>
      </x:c>
      <x:c r="P285" s="17" t="n">
        <x:v>54.77611</x:v>
      </x:c>
      <x:c r="Q285" s="17" t="n">
        <x:v>53.97014</x:v>
      </x:c>
      <x:c r="R285" s="17" t="n">
        <x:v>43.58208</x:v>
      </x:c>
      <x:c r="S285" s="17" t="n">
        <x:v>42.07462</x:v>
      </x:c>
      <x:c r="T285" s="17" t="n">
        <x:v>40.79104</x:v>
      </x:c>
      <x:c r="U285" s="17" t="n">
        <x:v>40.46268</x:v>
      </x:c>
      <x:c r="V285" s="17" t="n">
        <x:v>37.37313</x:v>
      </x:c>
      <x:c r="W285" s="17" t="n">
        <x:v>37.89552</x:v>
      </x:c>
      <x:c r="X285" s="17" t="n">
        <x:v>40.2985</x:v>
      </x:c>
      <x:c r="Y285" s="17" t="n">
        <x:v>42.73134</x:v>
      </x:c>
      <x:c r="Z285" s="17" t="n">
        <x:v>43.59701</x:v>
      </x:c>
      <x:c r="AA285" s="17" t="n">
        <x:v>40.56716</x:v>
      </x:c>
      <x:c r="AB285" s="4" t="n">
        <x:f>COUNT(D285:O285)</x:f>
        <x:v>12</x:v>
      </x:c>
      <x:c r="AC285" s="4" t="n">
        <x:f>COUNT(P285:AA285)</x:f>
        <x:v>12</x:v>
      </x:c>
      <x:c r="AD285" s="4" t="n">
        <x:f>COUNTIF(D285:AA285,"&gt;0")</x:f>
        <x:v>24</x:v>
      </x:c>
      <x:c r="AE285" s="19" t="n">
        <x:f>IF(AB285=0,"",AVERAGE(D285:O285))</x:f>
        <x:v>70.60696</x:v>
      </x:c>
      <x:c r="AF285" s="19" t="n">
        <x:f>IF(AC285=0,"",AVERAGE(P285:AA285))</x:f>
        <x:v>43.176610833333335</x:v>
      </x:c>
      <x:c r="AG285" s="19" t="n">
        <x:f>IF(OR(AB285&lt;'산출기준'!$B$19,AC285&lt;'산출기준'!$B$19,AE285=0),"",AF285/AE285)</x:f>
        <x:v>0.6115064411969208</x:v>
      </x:c>
      <x:c r="AH285" s="21" t="n">
        <x:f>IF(SUM(P285:AA285)=0,"",MAX(P285:AA285)/SUM(P285:AA285))</x:f>
        <x:v>0.10572103148516</x:v>
      </x:c>
      <x:c r="AI285" s="23" t="n">
        <x:f>IF(AG285="","",AD285/'산출기준'!$B$18*'산출기준'!$B$20+MIN(1,AG285)*'산출기준'!$B$21+(1-AH285)*'산출기준'!$B$22)</x:f>
        <x:v>86.23077260620443</x:v>
      </x:c>
      <x:c r="AJ285" s="4" t="str">
        <x:v>24개월 중 양수 지수 24개월; 전반/후반 자료 12/12개월. 최근12개월/이전12개월 관측월 평균비 0.61배, 최근 최댓달 비중 10.6%. 미래 1년 지속을 보장하지 않음.</x:v>
      </x:c>
      <x:c r="AK285" s="4" t="str">
        <x:v>https://developers.naver.com/docs/serviceapi/datalab/search/search.md</x:v>
      </x:c>
    </x:row>
    <x:row r="286" ht="25" customHeight="1">
      <x:c r="A286" s="4" t="str">
        <x:v>K0282</x:v>
      </x:c>
      <x:c r="B286" s="4" t="str">
        <x:v>리빙</x:v>
      </x:c>
      <x:c r="C286" s="4" t="str">
        <x:v>아파트유리창청소</x:v>
      </x:c>
      <x:c r="D286" s="17" t="n">
        <x:v>56.13432</x:v>
      </x:c>
      <x:c r="E286" s="17" t="n">
        <x:v>52.85074</x:v>
      </x:c>
      <x:c r="F286" s="17" t="n">
        <x:v>53.02985</x:v>
      </x:c>
      <x:c r="G286" s="17" t="n">
        <x:v>44</x:v>
      </x:c>
      <x:c r="H286" s="17" t="n">
        <x:v>45.32835</x:v>
      </x:c>
      <x:c r="I286" s="17" t="n">
        <x:v>44.04477</x:v>
      </x:c>
      <x:c r="J286" s="17" t="n">
        <x:v>69.59701</x:v>
      </x:c>
      <x:c r="K286" s="17" t="n">
        <x:v>75.56716</x:v>
      </x:c>
      <x:c r="L286" s="17" t="n">
        <x:v>61.92537</x:v>
      </x:c>
      <x:c r="M286" s="17" t="n">
        <x:v>52.38805</x:v>
      </x:c>
      <x:c r="N286" s="17" t="n">
        <x:v>46.59701</x:v>
      </x:c>
      <x:c r="O286" s="17" t="n">
        <x:v>47.61194</x:v>
      </x:c>
      <x:c r="P286" s="17" t="n">
        <x:v>44.56716</x:v>
      </x:c>
      <x:c r="Q286" s="17" t="n">
        <x:v>39.95522</x:v>
      </x:c>
      <x:c r="R286" s="17" t="n">
        <x:v>39.73134</x:v>
      </x:c>
      <x:c r="S286" s="17" t="n">
        <x:v>32.34328</x:v>
      </x:c>
      <x:c r="T286" s="17" t="n">
        <x:v>35.01492</x:v>
      </x:c>
      <x:c r="U286" s="17" t="n">
        <x:v>48.71641</x:v>
      </x:c>
      <x:c r="V286" s="17" t="n">
        <x:v>64.32835</x:v>
      </x:c>
      <x:c r="W286" s="17" t="n">
        <x:v>64.07462</x:v>
      </x:c>
      <x:c r="X286" s="17" t="n">
        <x:v>56.32835</x:v>
      </x:c>
      <x:c r="Y286" s="17" t="n">
        <x:v>42.32835</x:v>
      </x:c>
      <x:c r="Z286" s="17" t="n">
        <x:v>39.91044</x:v>
      </x:c>
      <x:c r="AA286" s="17" t="n">
        <x:v>39.2388</x:v>
      </x:c>
      <x:c r="AB286" s="4" t="n">
        <x:f>COUNT(D286:O286)</x:f>
        <x:v>12</x:v>
      </x:c>
      <x:c r="AC286" s="4" t="n">
        <x:f>COUNT(P286:AA286)</x:f>
        <x:v>12</x:v>
      </x:c>
      <x:c r="AD286" s="4" t="n">
        <x:f>COUNTIF(D286:AA286,"&gt;0")</x:f>
        <x:v>24</x:v>
      </x:c>
      <x:c r="AE286" s="19" t="n">
        <x:f>IF(AB286=0,"",AVERAGE(D286:O286))</x:f>
        <x:v>54.0895475</x:v>
      </x:c>
      <x:c r="AF286" s="19" t="n">
        <x:f>IF(AC286=0,"",AVERAGE(P286:AA286))</x:f>
        <x:v>45.54477</x:v>
      </x:c>
      <x:c r="AG286" s="19" t="n">
        <x:f>IF(OR(AB286&lt;'산출기준'!$B$19,AC286&lt;'산출기준'!$B$19,AE286=0),"",AF286/AE286)</x:f>
        <x:v>0.8420253469489646</x:v>
      </x:c>
      <x:c r="AH286" s="21" t="n">
        <x:f>IF(SUM(P286:AA286)=0,"",MAX(P286:AA286)/SUM(P286:AA286))</x:f>
        <x:v>0.11770167756546654</x:v>
      </x:c>
      <x:c r="AI286" s="23" t="n">
        <x:f>IF(AG286="","",AD286/'산출기준'!$B$18*'산출기준'!$B$20+MIN(1,AG286)*'산출기준'!$B$21+(1-AH286)*'산출기준'!$B$22)</x:f>
        <x:v>92.90672685715961</x:v>
      </x:c>
      <x:c r="AJ286" s="4" t="str">
        <x:v>24개월 중 양수 지수 24개월; 전반/후반 자료 12/12개월. 최근12개월/이전12개월 관측월 평균비 0.84배, 최근 최댓달 비중 11.8%. 미래 1년 지속을 보장하지 않음.</x:v>
      </x:c>
      <x:c r="AK286" s="4" t="str">
        <x:v>https://developers.naver.com/docs/serviceapi/datalab/search/search.md</x:v>
      </x:c>
    </x:row>
    <x:row r="287" ht="25" customHeight="1">
      <x:c r="A287" s="4" t="str">
        <x:v>K0283</x:v>
      </x:c>
      <x:c r="B287" s="4" t="str">
        <x:v>리빙</x:v>
      </x:c>
      <x:c r="C287" s="4" t="str">
        <x:v>싱크대하부장냄새</x:v>
      </x:c>
      <x:c r="D287" s="17" t="n">
        <x:v>47.64179</x:v>
      </x:c>
      <x:c r="E287" s="17" t="n">
        <x:v>35.53731</x:v>
      </x:c>
      <x:c r="F287" s="17" t="n">
        <x:v>33.88059</x:v>
      </x:c>
      <x:c r="G287" s="17" t="n">
        <x:v>32.94029</x:v>
      </x:c>
      <x:c r="H287" s="17" t="n">
        <x:v>38.40298</x:v>
      </x:c>
      <x:c r="I287" s="17" t="n">
        <x:v>37.83582</x:v>
      </x:c>
      <x:c r="J287" s="17" t="n">
        <x:v>49.34328</x:v>
      </x:c>
      <x:c r="K287" s="17" t="n">
        <x:v>40.95522</x:v>
      </x:c>
      <x:c r="L287" s="17" t="n">
        <x:v>38.43283</x:v>
      </x:c>
      <x:c r="M287" s="17" t="n">
        <x:v>44.77611</x:v>
      </x:c>
      <x:c r="N287" s="17" t="n">
        <x:v>63.85074</x:v>
      </x:c>
      <x:c r="O287" s="17" t="n">
        <x:v>55.58208</x:v>
      </x:c>
      <x:c r="P287" s="17" t="n">
        <x:v>31.49253</x:v>
      </x:c>
      <x:c r="Q287" s="17" t="n">
        <x:v>24.47761</x:v>
      </x:c>
      <x:c r="R287" s="17" t="n">
        <x:v>19.46268</x:v>
      </x:c>
      <x:c r="S287" s="17" t="n">
        <x:v>20.94029</x:v>
      </x:c>
      <x:c r="T287" s="17" t="n">
        <x:v>23.26865</x:v>
      </x:c>
      <x:c r="U287" s="17" t="n">
        <x:v>23.2985</x:v>
      </x:c>
      <x:c r="V287" s="17" t="n">
        <x:v>30.52238</x:v>
      </x:c>
      <x:c r="W287" s="17" t="n">
        <x:v>28.86567</x:v>
      </x:c>
      <x:c r="X287" s="17" t="n">
        <x:v>29.2388</x:v>
      </x:c>
      <x:c r="Y287" s="17" t="n">
        <x:v>30.47761</x:v>
      </x:c>
      <x:c r="Z287" s="17" t="n">
        <x:v>40.91044</x:v>
      </x:c>
      <x:c r="AA287" s="17" t="n">
        <x:v>42.01492</x:v>
      </x:c>
      <x:c r="AB287" s="4" t="n">
        <x:f>COUNT(D287:O287)</x:f>
        <x:v>12</x:v>
      </x:c>
      <x:c r="AC287" s="4" t="n">
        <x:f>COUNT(P287:AA287)</x:f>
        <x:v>12</x:v>
      </x:c>
      <x:c r="AD287" s="4" t="n">
        <x:f>COUNTIF(D287:AA287,"&gt;0")</x:f>
        <x:v>24</x:v>
      </x:c>
      <x:c r="AE287" s="19" t="n">
        <x:f>IF(AB287=0,"",AVERAGE(D287:O287))</x:f>
        <x:v>43.26492000000001</x:v>
      </x:c>
      <x:c r="AF287" s="19" t="n">
        <x:f>IF(AC287=0,"",AVERAGE(P287:AA287))</x:f>
        <x:v>28.747506666666666</x:v>
      </x:c>
      <x:c r="AG287" s="19" t="n">
        <x:f>IF(OR(AB287&lt;'산출기준'!$B$19,AC287&lt;'산출기준'!$B$19,AE287=0),"",AF287/AE287)</x:f>
        <x:v>0.6644530179800785</x:v>
      </x:c>
      <x:c r="AH287" s="21" t="n">
        <x:f>IF(SUM(P287:AA287)=0,"",MAX(P287:AA287)/SUM(P287:AA287))</x:f>
        <x:v>0.12179293926012365</x:v>
      </x:c>
      <x:c r="AI287" s="23" t="n">
        <x:f>IF(AG287="","",AD287/'산출기준'!$B$18*'산출기준'!$B$20+MIN(1,AG287)*'산출기준'!$B$21+(1-AH287)*'산출기준'!$B$22)</x:f>
        <x:v>87.49773175419989</x:v>
      </x:c>
      <x:c r="AJ287" s="4" t="str">
        <x:v>24개월 중 양수 지수 24개월; 전반/후반 자료 12/12개월. 최근12개월/이전12개월 관측월 평균비 0.66배, 최근 최댓달 비중 12.2%. 미래 1년 지속을 보장하지 않음.</x:v>
      </x:c>
      <x:c r="AK287" s="4" t="str">
        <x:v>https://developers.naver.com/docs/serviceapi/datalab/search/search.md</x:v>
      </x:c>
    </x:row>
    <x:row r="288" ht="25" customHeight="1">
      <x:c r="A288" s="4" t="str">
        <x:v>K0284</x:v>
      </x:c>
      <x:c r="B288" s="4" t="str">
        <x:v>리빙</x:v>
      </x:c>
      <x:c r="C288" s="4" t="str">
        <x:v>싱크대냄새제거</x:v>
      </x:c>
      <x:c r="D288" s="17" t="n">
        <x:v>27.22043</x:v>
      </x:c>
      <x:c r="E288" s="17" t="n">
        <x:v>21.46779</x:v>
      </x:c>
      <x:c r="F288" s="17" t="n">
        <x:v>18.64377</x:v>
      </x:c>
      <x:c r="G288" s="17" t="n">
        <x:v>18.02492</x:v>
      </x:c>
      <x:c r="H288" s="17" t="n">
        <x:v>19.49795</x:v>
      </x:c>
      <x:c r="I288" s="17" t="n">
        <x:v>20.86638</x:v>
      </x:c>
      <x:c r="J288" s="17" t="n">
        <x:v>27.94386</x:v>
      </x:c>
      <x:c r="K288" s="17" t="n">
        <x:v>34.9952</x:v>
      </x:c>
      <x:c r="L288" s="17" t="n">
        <x:v>28.43197</x:v>
      </x:c>
      <x:c r="M288" s="17" t="n">
        <x:v>29.13797</x:v>
      </x:c>
      <x:c r="N288" s="17" t="n">
        <x:v>33.65292</x:v>
      </x:c>
      <x:c r="O288" s="17" t="n">
        <x:v>27.87413</x:v>
      </x:c>
      <x:c r="P288" s="17" t="n">
        <x:v>28.14433</x:v>
      </x:c>
      <x:c r="Q288" s="17" t="n">
        <x:v>20.40442</x:v>
      </x:c>
      <x:c r="R288" s="17" t="n">
        <x:v>14.19855</x:v>
      </x:c>
      <x:c r="S288" s="17" t="n">
        <x:v>14.00679</x:v>
      </x:c>
      <x:c r="T288" s="17" t="n">
        <x:v>12.97829</x:v>
      </x:c>
      <x:c r="U288" s="17" t="n">
        <x:v>16.05508</x:v>
      </x:c>
      <x:c r="V288" s="17" t="n">
        <x:v>23.06284</x:v>
      </x:c>
      <x:c r="W288" s="17" t="n">
        <x:v>23.76013</x:v>
      </x:c>
      <x:c r="X288" s="17" t="n">
        <x:v>27.1507</x:v>
      </x:c>
      <x:c r="Y288" s="17" t="n">
        <x:v>25.92172</x:v>
      </x:c>
      <x:c r="Z288" s="17" t="n">
        <x:v>27.80441</x:v>
      </x:c>
      <x:c r="AA288" s="17" t="n">
        <x:v>24.14364</x:v>
      </x:c>
      <x:c r="AB288" s="4" t="n">
        <x:f>COUNT(D288:O288)</x:f>
        <x:v>12</x:v>
      </x:c>
      <x:c r="AC288" s="4" t="n">
        <x:f>COUNT(P288:AA288)</x:f>
        <x:v>12</x:v>
      </x:c>
      <x:c r="AD288" s="4" t="n">
        <x:f>COUNTIF(D288:AA288,"&gt;0")</x:f>
        <x:v>24</x:v>
      </x:c>
      <x:c r="AE288" s="19" t="n">
        <x:f>IF(AB288=0,"",AVERAGE(D288:O288))</x:f>
        <x:v>25.646440833333333</x:v>
      </x:c>
      <x:c r="AF288" s="19" t="n">
        <x:f>IF(AC288=0,"",AVERAGE(P288:AA288))</x:f>
        <x:v>21.469241666666665</x:v>
      </x:c>
      <x:c r="AG288" s="19" t="n">
        <x:f>IF(OR(AB288&lt;'산출기준'!$B$19,AC288&lt;'산출기준'!$B$19,AE288=0),"",AF288/AE288)</x:f>
        <x:v>0.8371236307676091</x:v>
      </x:c>
      <x:c r="AH288" s="21" t="n">
        <x:f>IF(SUM(P288:AA288)=0,"",MAX(P288:AA288)/SUM(P288:AA288))</x:f>
        <x:v>0.10924283538969899</x:v>
      </x:c>
      <x:c r="AI288" s="23" t="n">
        <x:f>IF(AG288="","",AD288/'산출기준'!$B$18*'산출기준'!$B$20+MIN(1,AG288)*'산출기준'!$B$21+(1-AH288)*'산출기준'!$B$22)</x:f>
        <x:v>92.92885221523429</x:v>
      </x:c>
      <x:c r="AJ288" s="4" t="str">
        <x:v>24개월 중 양수 지수 24개월; 전반/후반 자료 12/12개월. 최근12개월/이전12개월 관측월 평균비 0.84배, 최근 최댓달 비중 10.9%. 미래 1년 지속을 보장하지 않음.</x:v>
      </x:c>
      <x:c r="AK288" s="4" t="str">
        <x:v>https://developers.naver.com/docs/serviceapi/datalab/search/search.md</x:v>
      </x:c>
    </x:row>
    <x:row r="289" ht="25" customHeight="1">
      <x:c r="A289" s="4" t="str">
        <x:v>K0285</x:v>
      </x:c>
      <x:c r="B289" s="4" t="str">
        <x:v>리빙</x:v>
      </x:c>
      <x:c r="C289" s="4" t="str">
        <x:v>욕실곰팡이제거</x:v>
      </x:c>
      <x:c r="D289" s="17" t="n">
        <x:v>43.99895</x:v>
      </x:c>
      <x:c r="E289" s="17" t="n">
        <x:v>35.57918</x:v>
      </x:c>
      <x:c r="F289" s="17" t="n">
        <x:v>33.53961</x:v>
      </x:c>
      <x:c r="G289" s="17" t="n">
        <x:v>24.3964</x:v>
      </x:c>
      <x:c r="H289" s="17" t="n">
        <x:v>21.72056</x:v>
      </x:c>
      <x:c r="I289" s="17" t="n">
        <x:v>11.38324</x:v>
      </x:c>
      <x:c r="J289" s="17" t="n">
        <x:v>15.91562</x:v>
      </x:c>
      <x:c r="K289" s="17" t="n">
        <x:v>17.24919</x:v>
      </x:c>
      <x:c r="L289" s="17" t="n">
        <x:v>24.27438</x:v>
      </x:c>
      <x:c r="M289" s="17" t="n">
        <x:v>22.17379</x:v>
      </x:c>
      <x:c r="N289" s="17" t="n">
        <x:v>23.82986</x:v>
      </x:c>
      <x:c r="O289" s="17" t="n">
        <x:v>24.83221</x:v>
      </x:c>
      <x:c r="P289" s="17" t="n">
        <x:v>20.05578</x:v>
      </x:c>
      <x:c r="Q289" s="17" t="n">
        <x:v>19.09701</x:v>
      </x:c>
      <x:c r="R289" s="17" t="n">
        <x:v>17.62398</x:v>
      </x:c>
      <x:c r="S289" s="17" t="n">
        <x:v>15.89819</x:v>
      </x:c>
      <x:c r="T289" s="17" t="n">
        <x:v>14.75638</x:v>
      </x:c>
      <x:c r="U289" s="17" t="n">
        <x:v>11.99337</x:v>
      </x:c>
      <x:c r="V289" s="17" t="n">
        <x:v>19.6374</x:v>
      </x:c>
      <x:c r="W289" s="17" t="n">
        <x:v>16.2817</x:v>
      </x:c>
      <x:c r="X289" s="17" t="n">
        <x:v>19.07086</x:v>
      </x:c>
      <x:c r="Y289" s="17" t="n">
        <x:v>19.4195</x:v>
      </x:c>
      <x:c r="Z289" s="17" t="n">
        <x:v>26.93279</x:v>
      </x:c>
      <x:c r="AA289" s="17" t="n">
        <x:v>23.23716</x:v>
      </x:c>
      <x:c r="AB289" s="4" t="n">
        <x:f>COUNT(D289:O289)</x:f>
        <x:v>12</x:v>
      </x:c>
      <x:c r="AC289" s="4" t="n">
        <x:f>COUNT(P289:AA289)</x:f>
        <x:v>12</x:v>
      </x:c>
      <x:c r="AD289" s="4" t="n">
        <x:f>COUNTIF(D289:AA289,"&gt;0")</x:f>
        <x:v>24</x:v>
      </x:c>
      <x:c r="AE289" s="19" t="n">
        <x:f>IF(AB289=0,"",AVERAGE(D289:O289))</x:f>
        <x:v>24.907749166666665</x:v>
      </x:c>
      <x:c r="AF289" s="19" t="n">
        <x:f>IF(AC289=0,"",AVERAGE(P289:AA289))</x:f>
        <x:v>18.66701</x:v>
      </x:c>
      <x:c r="AG289" s="19" t="n">
        <x:f>IF(OR(AB289&lt;'산출기준'!$B$19,AC289&lt;'산출기준'!$B$19,AE289=0),"",AF289/AE289)</x:f>
        <x:v>0.7494458802797618</x:v>
      </x:c>
      <x:c r="AH289" s="21" t="n">
        <x:f>IF(SUM(P289:AA289)=0,"",MAX(P289:AA289)/SUM(P289:AA289))</x:f>
        <x:v>0.12023345820603655</x:v>
      </x:c>
      <x:c r="AI289" s="23" t="n">
        <x:f>IF(AG289="","",AD289/'산출기준'!$B$18*'산출기준'!$B$20+MIN(1,AG289)*'산출기준'!$B$21+(1-AH289)*'산출기준'!$B$22)</x:f>
        <x:v>90.07870724427212</x:v>
      </x:c>
      <x:c r="AJ289" s="4" t="str">
        <x:v>24개월 중 양수 지수 24개월; 전반/후반 자료 12/12개월. 최근12개월/이전12개월 관측월 평균비 0.75배, 최근 최댓달 비중 12.0%. 미래 1년 지속을 보장하지 않음.</x:v>
      </x:c>
      <x:c r="AK289" s="4" t="str">
        <x:v>https://developers.naver.com/docs/serviceapi/datalab/search/search.md</x:v>
      </x:c>
    </x:row>
    <x:row r="290" ht="25" customHeight="1">
      <x:c r="A290" s="4" t="str">
        <x:v>K0286</x:v>
      </x:c>
      <x:c r="B290" s="4" t="str">
        <x:v>리빙</x:v>
      </x:c>
      <x:c r="C290" s="4" t="str">
        <x:v>배관청소</x:v>
      </x:c>
      <x:c r="D290" s="17" t="n">
        <x:v>26.94151</x:v>
      </x:c>
      <x:c r="E290" s="17" t="n">
        <x:v>31.39545</x:v>
      </x:c>
      <x:c r="F290" s="17" t="n">
        <x:v>31.24727</x:v>
      </x:c>
      <x:c r="G290" s="17" t="n">
        <x:v>32.36293</x:v>
      </x:c>
      <x:c r="H290" s="17" t="n">
        <x:v>32.31935</x:v>
      </x:c>
      <x:c r="I290" s="17" t="n">
        <x:v>30.70687</x:v>
      </x:c>
      <x:c r="J290" s="17" t="n">
        <x:v>28.50169</x:v>
      </x:c>
      <x:c r="K290" s="17" t="n">
        <x:v>23.64682</x:v>
      </x:c>
      <x:c r="L290" s="17" t="n">
        <x:v>22.71419</x:v>
      </x:c>
      <x:c r="M290" s="17" t="n">
        <x:v>24.48357</x:v>
      </x:c>
      <x:c r="N290" s="17" t="n">
        <x:v>23.9083</x:v>
      </x:c>
      <x:c r="O290" s="17" t="n">
        <x:v>21.60725</x:v>
      </x:c>
      <x:c r="P290" s="17" t="n">
        <x:v>22.45271</x:v>
      </x:c>
      <x:c r="Q290" s="17" t="n">
        <x:v>23.60324</x:v>
      </x:c>
      <x:c r="R290" s="17" t="n">
        <x:v>28.1792</x:v>
      </x:c>
      <x:c r="S290" s="17" t="n">
        <x:v>33.27813</x:v>
      </x:c>
      <x:c r="T290" s="17" t="n">
        <x:v>32.30192</x:v>
      </x:c>
      <x:c r="U290" s="17" t="n">
        <x:v>23.54222</x:v>
      </x:c>
      <x:c r="V290" s="17" t="n">
        <x:v>26.47956</x:v>
      </x:c>
      <x:c r="W290" s="17" t="n">
        <x:v>21.91231</x:v>
      </x:c>
      <x:c r="X290" s="17" t="n">
        <x:v>22.65318</x:v>
      </x:c>
      <x:c r="Y290" s="17" t="n">
        <x:v>21.97332</x:v>
      </x:c>
      <x:c r="Z290" s="17" t="n">
        <x:v>23.51608</x:v>
      </x:c>
      <x:c r="AA290" s="17" t="n">
        <x:v>21.65083</x:v>
      </x:c>
      <x:c r="AB290" s="4" t="n">
        <x:f>COUNT(D290:O290)</x:f>
        <x:v>12</x:v>
      </x:c>
      <x:c r="AC290" s="4" t="n">
        <x:f>COUNT(P290:AA290)</x:f>
        <x:v>12</x:v>
      </x:c>
      <x:c r="AD290" s="4" t="n">
        <x:f>COUNTIF(D290:AA290,"&gt;0")</x:f>
        <x:v>24</x:v>
      </x:c>
      <x:c r="AE290" s="19" t="n">
        <x:f>IF(AB290=0,"",AVERAGE(D290:O290))</x:f>
        <x:v>27.486266666666666</x:v>
      </x:c>
      <x:c r="AF290" s="19" t="n">
        <x:f>IF(AC290=0,"",AVERAGE(P290:AA290))</x:f>
        <x:v>25.128558333333327</x:v>
      </x:c>
      <x:c r="AG290" s="19" t="n">
        <x:f>IF(OR(AB290&lt;'산출기준'!$B$19,AC290&lt;'산출기준'!$B$19,AE290=0),"",AF290/AE290)</x:f>
        <x:v>0.9142223146589568</x:v>
      </x:c>
      <x:c r="AH290" s="21" t="n">
        <x:f>IF(SUM(P290:AA290)=0,"",MAX(P290:AA290)/SUM(P290:AA290))</x:f>
        <x:v>0.11035959418019407</x:v>
      </x:c>
      <x:c r="AI290" s="23" t="n">
        <x:f>IF(AG290="","",AD290/'산출기준'!$B$18*'산출기준'!$B$20+MIN(1,AG290)*'산출기준'!$B$21+(1-AH290)*'산출기준'!$B$22)</x:f>
        <x:v>95.21947755616482</x:v>
      </x:c>
      <x:c r="AJ290" s="4" t="str">
        <x:v>24개월 중 양수 지수 24개월; 전반/후반 자료 12/12개월. 최근12개월/이전12개월 관측월 평균비 0.91배, 최근 최댓달 비중 11.0%. 미래 1년 지속을 보장하지 않음.</x:v>
      </x:c>
      <x:c r="AK290" s="4" t="str">
        <x:v>https://developers.naver.com/docs/serviceapi/datalab/search/search.md</x:v>
      </x:c>
    </x:row>
    <x:row r="291" ht="25" customHeight="1">
      <x:c r="A291" s="4" t="str">
        <x:v>K0287</x:v>
      </x:c>
      <x:c r="B291" s="4" t="str">
        <x:v>리빙</x:v>
      </x:c>
      <x:c r="C291" s="4" t="str">
        <x:v>천장형에어컨청소</x:v>
      </x:c>
      <x:c r="D291" s="17" t="n">
        <x:v>27.63008</x:v>
      </x:c>
      <x:c r="E291" s="17" t="n">
        <x:v>15.31421</x:v>
      </x:c>
      <x:c r="F291" s="17" t="n">
        <x:v>7.3041</x:v>
      </x:c>
      <x:c r="G291" s="17" t="n">
        <x:v>5.4127</x:v>
      </x:c>
      <x:c r="H291" s="17" t="n">
        <x:v>5.465</x:v>
      </x:c>
      <x:c r="I291" s="17" t="n">
        <x:v>6.45864</x:v>
      </x:c>
      <x:c r="J291" s="17" t="n">
        <x:v>25.30288</x:v>
      </x:c>
      <x:c r="K291" s="17" t="n">
        <x:v>73.96496</x:v>
      </x:c>
      <x:c r="L291" s="17" t="n">
        <x:v>92.34725</x:v>
      </x:c>
      <x:c r="M291" s="17" t="n">
        <x:v>100</x:v>
      </x:c>
      <x:c r="N291" s="17" t="n">
        <x:v>60.64673</x:v>
      </x:c>
      <x:c r="O291" s="17" t="n">
        <x:v>44.07739</x:v>
      </x:c>
      <x:c r="P291" s="17" t="n">
        <x:v>28.48426</x:v>
      </x:c>
      <x:c r="Q291" s="17" t="n">
        <x:v>15.92434</x:v>
      </x:c>
      <x:c r="R291" s="17" t="n">
        <x:v>17.04872</x:v>
      </x:c>
      <x:c r="S291" s="17" t="n">
        <x:v>6.82471</x:v>
      </x:c>
      <x:c r="T291" s="17" t="n">
        <x:v>6.78113</x:v>
      </x:c>
      <x:c r="U291" s="17" t="n">
        <x:v>6.13614</x:v>
      </x:c>
      <x:c r="V291" s="17" t="n">
        <x:v>16.66521</x:v>
      </x:c>
      <x:c r="W291" s="17" t="n">
        <x:v>48.93227</x:v>
      </x:c>
      <x:c r="X291" s="17" t="n">
        <x:v>90.51686</x:v>
      </x:c>
      <x:c r="Y291" s="17" t="n">
        <x:v>50.53604</x:v>
      </x:c>
      <x:c r="Z291" s="17" t="n">
        <x:v>38.30733</x:v>
      </x:c>
      <x:c r="AA291" s="17" t="n">
        <x:v>24.60559</x:v>
      </x:c>
      <x:c r="AB291" s="4" t="n">
        <x:f>COUNT(D291:O291)</x:f>
        <x:v>12</x:v>
      </x:c>
      <x:c r="AC291" s="4" t="n">
        <x:f>COUNT(P291:AA291)</x:f>
        <x:v>12</x:v>
      </x:c>
      <x:c r="AD291" s="4" t="n">
        <x:f>COUNTIF(D291:AA291,"&gt;0")</x:f>
        <x:v>24</x:v>
      </x:c>
      <x:c r="AE291" s="19" t="n">
        <x:f>IF(AB291=0,"",AVERAGE(D291:O291))</x:f>
        <x:v>38.66032833333333</x:v>
      </x:c>
      <x:c r="AF291" s="19" t="n">
        <x:f>IF(AC291=0,"",AVERAGE(P291:AA291))</x:f>
        <x:v>29.230216666666667</x:v>
      </x:c>
      <x:c r="AG291" s="19" t="n">
        <x:f>IF(OR(AB291&lt;'산출기준'!$B$19,AC291&lt;'산출기준'!$B$19,AE291=0),"",AF291/AE291)</x:f>
        <x:v>0.7560778174111903</x:v>
      </x:c>
      <x:c r="AH291" s="21" t="n">
        <x:f>IF(SUM(P291:AA291)=0,"",MAX(P291:AA291)/SUM(P291:AA291))</x:f>
        <x:v>0.2580573299433862</x:v>
      </x:c>
      <x:c r="AI291" s="23" t="n">
        <x:f>IF(AG291="","",AD291/'산출기준'!$B$18*'산출기준'!$B$20+MIN(1,AG291)*'산출기준'!$B$21+(1-AH291)*'산출기준'!$B$22)</x:f>
        <x:v>87.52118792346798</x:v>
      </x:c>
      <x:c r="AJ291" s="4" t="str">
        <x:v>24개월 중 양수 지수 24개월; 전반/후반 자료 12/12개월. 최근12개월/이전12개월 관측월 평균비 0.76배, 최근 최댓달 비중 25.8%. 미래 1년 지속을 보장하지 않음.</x:v>
      </x:c>
      <x:c r="AK291" s="4" t="str">
        <x:v>https://developers.naver.com/docs/serviceapi/datalab/search/search.md</x:v>
      </x:c>
    </x:row>
    <x:row r="292" ht="25" customHeight="1">
      <x:c r="A292" s="4" t="str">
        <x:v>K0288</x:v>
      </x:c>
      <x:c r="B292" s="4" t="str">
        <x:v>리빙</x:v>
      </x:c>
      <x:c r="C292" s="4" t="str">
        <x:v>드럼세탁기청소비용</x:v>
      </x:c>
      <x:c r="D292" s="17" t="n">
        <x:v>33.2107</x:v>
      </x:c>
      <x:c r="E292" s="17" t="n">
        <x:v>40.75209</x:v>
      </x:c>
      <x:c r="F292" s="17" t="n">
        <x:v>32.31146</x:v>
      </x:c>
      <x:c r="G292" s="17" t="n">
        <x:v>21.43879</x:v>
      </x:c>
      <x:c r="H292" s="17" t="n">
        <x:v>21.72491</x:v>
      </x:c>
      <x:c r="I292" s="17" t="n">
        <x:v>26.67075</x:v>
      </x:c>
      <x:c r="J292" s="17" t="n">
        <x:v>30.20641</x:v>
      </x:c>
      <x:c r="K292" s="17" t="n">
        <x:v>33.92601</x:v>
      </x:c>
      <x:c r="L292" s="17" t="n">
        <x:v>40.40465</x:v>
      </x:c>
      <x:c r="M292" s="17" t="n">
        <x:v>47.43511</x:v>
      </x:c>
      <x:c r="N292" s="17" t="n">
        <x:v>54.83343</x:v>
      </x:c>
      <x:c r="O292" s="17" t="n">
        <x:v>51.33864</x:v>
      </x:c>
      <x:c r="P292" s="17" t="n">
        <x:v>38.87185</x:v>
      </x:c>
      <x:c r="Q292" s="17" t="n">
        <x:v>30.65603</x:v>
      </x:c>
      <x:c r="R292" s="17" t="n">
        <x:v>27.56999</x:v>
      </x:c>
      <x:c r="S292" s="17" t="n">
        <x:v>26.13938</x:v>
      </x:c>
      <x:c r="T292" s="17" t="n">
        <x:v>24.34089</x:v>
      </x:c>
      <x:c r="U292" s="17" t="n">
        <x:v>24.97445</x:v>
      </x:c>
      <x:c r="V292" s="17" t="n">
        <x:v>35.99019</x:v>
      </x:c>
      <x:c r="W292" s="17" t="n">
        <x:v>45.39137</x:v>
      </x:c>
      <x:c r="X292" s="17" t="n">
        <x:v>48.06866</x:v>
      </x:c>
      <x:c r="Y292" s="17" t="n">
        <x:v>56.67279</x:v>
      </x:c>
      <x:c r="Z292" s="17" t="n">
        <x:v>51.66564</x:v>
      </x:c>
      <x:c r="AA292" s="17" t="n">
        <x:v>49.13141</x:v>
      </x:c>
      <x:c r="AB292" s="4" t="n">
        <x:f>COUNT(D292:O292)</x:f>
        <x:v>12</x:v>
      </x:c>
      <x:c r="AC292" s="4" t="n">
        <x:f>COUNT(P292:AA292)</x:f>
        <x:v>12</x:v>
      </x:c>
      <x:c r="AD292" s="4" t="n">
        <x:f>COUNTIF(D292:AA292,"&gt;0")</x:f>
        <x:v>24</x:v>
      </x:c>
      <x:c r="AE292" s="19" t="n">
        <x:f>IF(AB292=0,"",AVERAGE(D292:O292))</x:f>
        <x:v>36.18774583333333</x:v>
      </x:c>
      <x:c r="AF292" s="19" t="n">
        <x:f>IF(AC292=0,"",AVERAGE(P292:AA292))</x:f>
        <x:v>38.289387500000004</x:v>
      </x:c>
      <x:c r="AG292" s="19" t="n">
        <x:f>IF(OR(AB292&lt;'산출기준'!$B$19,AC292&lt;'산출기준'!$B$19,AE292=0),"",AF292/AE292)</x:f>
        <x:v>1.0580760591263687</x:v>
      </x:c>
      <x:c r="AH292" s="21" t="n">
        <x:f>IF(SUM(P292:AA292)=0,"",MAX(P292:AA292)/SUM(P292:AA292))</x:f>
        <x:v>0.12334311955238249</x:v>
      </x:c>
      <x:c r="AI292" s="23" t="n">
        <x:f>IF(AG292="","",AD292/'산출기준'!$B$18*'산출기준'!$B$20+MIN(1,AG292)*'산출기준'!$B$21+(1-AH292)*'산출기준'!$B$22)</x:f>
        <x:v>97.53313760895234</x:v>
      </x:c>
      <x:c r="AJ292" s="4" t="str">
        <x:v>24개월 중 양수 지수 24개월; 전반/후반 자료 12/12개월. 최근12개월/이전12개월 관측월 평균비 1.06배, 최근 최댓달 비중 12.3%. 미래 1년 지속을 보장하지 않음.</x:v>
      </x:c>
      <x:c r="AK292" s="4" t="str">
        <x:v>https://developers.naver.com/docs/serviceapi/datalab/search/search.md</x:v>
      </x:c>
    </x:row>
    <x:row r="293" ht="25" customHeight="1">
      <x:c r="A293" s="4" t="str">
        <x:v>K0289</x:v>
      </x:c>
      <x:c r="B293" s="4" t="str">
        <x:v>리빙</x:v>
      </x:c>
      <x:c r="C293" s="4" t="str">
        <x:v>곰팡이냄새제거</x:v>
      </x:c>
      <x:c r="D293" s="17" t="n">
        <x:v>70.77457</x:v>
      </x:c>
      <x:c r="E293" s="17" t="n">
        <x:v>56.8976</x:v>
      </x:c>
      <x:c r="F293" s="17" t="n">
        <x:v>36.29675</x:v>
      </x:c>
      <x:c r="G293" s="17" t="n">
        <x:v>27.28387</x:v>
      </x:c>
      <x:c r="H293" s="17" t="n">
        <x:v>38.93316</x:v>
      </x:c>
      <x:c r="I293" s="17" t="n">
        <x:v>29.30717</x:v>
      </x:c>
      <x:c r="J293" s="17" t="n">
        <x:v>35.15225</x:v>
      </x:c>
      <x:c r="K293" s="17" t="n">
        <x:v>38.29961</x:v>
      </x:c>
      <x:c r="L293" s="17" t="n">
        <x:v>54.30206</x:v>
      </x:c>
      <x:c r="M293" s="17" t="n">
        <x:v>53.68894</x:v>
      </x:c>
      <x:c r="N293" s="17" t="n">
        <x:v>69.28264</x:v>
      </x:c>
      <x:c r="O293" s="17" t="n">
        <x:v>77.04884</x:v>
      </x:c>
      <x:c r="P293" s="17" t="n">
        <x:v>59.39096</x:v>
      </x:c>
      <x:c r="Q293" s="17" t="n">
        <x:v>49.96934</x:v>
      </x:c>
      <x:c r="R293" s="17" t="n">
        <x:v>23.72777</x:v>
      </x:c>
      <x:c r="S293" s="17" t="n">
        <x:v>15.47108</x:v>
      </x:c>
      <x:c r="T293" s="17" t="n">
        <x:v>14.53096</x:v>
      </x:c>
      <x:c r="U293" s="17" t="n">
        <x:v>25.40363</x:v>
      </x:c>
      <x:c r="V293" s="17" t="n">
        <x:v>32.90414</x:v>
      </x:c>
      <x:c r="W293" s="17" t="n">
        <x:v>33.33333</x:v>
      </x:c>
      <x:c r="X293" s="17" t="n">
        <x:v>35.33619</x:v>
      </x:c>
      <x:c r="Y293" s="17" t="n">
        <x:v>32.35234</x:v>
      </x:c>
      <x:c r="Z293" s="17" t="n">
        <x:v>54.03637</x:v>
      </x:c>
      <x:c r="AA293" s="17" t="n">
        <x:v>48.19129</x:v>
      </x:c>
      <x:c r="AB293" s="4" t="n">
        <x:f>COUNT(D293:O293)</x:f>
        <x:v>12</x:v>
      </x:c>
      <x:c r="AC293" s="4" t="n">
        <x:f>COUNT(P293:AA293)</x:f>
        <x:v>12</x:v>
      </x:c>
      <x:c r="AD293" s="4" t="n">
        <x:f>COUNTIF(D293:AA293,"&gt;0")</x:f>
        <x:v>24</x:v>
      </x:c>
      <x:c r="AE293" s="19" t="n">
        <x:f>IF(AB293=0,"",AVERAGE(D293:O293))</x:f>
        <x:v>48.938955</x:v>
      </x:c>
      <x:c r="AF293" s="19" t="n">
        <x:f>IF(AC293=0,"",AVERAGE(P293:AA293))</x:f>
        <x:v>35.38728333333332</x:v>
      </x:c>
      <x:c r="AG293" s="19" t="n">
        <x:f>IF(OR(AB293&lt;'산출기준'!$B$19,AC293&lt;'산출기준'!$B$19,AE293=0),"",AF293/AE293)</x:f>
        <x:v>0.7230902934754803</x:v>
      </x:c>
      <x:c r="AH293" s="21" t="n">
        <x:f>IF(SUM(P293:AA293)=0,"",MAX(P293:AA293)/SUM(P293:AA293))</x:f>
        <x:v>0.13985946929146398</x:v>
      </x:c>
      <x:c r="AI293" s="23" t="n">
        <x:f>IF(AG293="","",AD293/'산출기준'!$B$18*'산출기준'!$B$20+MIN(1,AG293)*'산출기준'!$B$21+(1-AH293)*'산출기준'!$B$22)</x:f>
        <x:v>88.89551941843513</x:v>
      </x:c>
      <x:c r="AJ293" s="4" t="str">
        <x:v>24개월 중 양수 지수 24개월; 전반/후반 자료 12/12개월. 최근12개월/이전12개월 관측월 평균비 0.72배, 최근 최댓달 비중 14.0%. 미래 1년 지속을 보장하지 않음.</x:v>
      </x:c>
      <x:c r="AK293" s="4" t="str">
        <x:v>https://developers.naver.com/docs/serviceapi/datalab/search/search.md</x:v>
      </x:c>
    </x:row>
    <x:row r="294" ht="25" customHeight="1">
      <x:c r="A294" s="4" t="str">
        <x:v>K0290</x:v>
      </x:c>
      <x:c r="B294" s="4" t="str">
        <x:v>리빙</x:v>
      </x:c>
      <x:c r="C294" s="4" t="str">
        <x:v>에어컨누수</x:v>
      </x:c>
      <x:c r="D294" s="17" t="n">
        <x:v>70.36582</x:v>
      </x:c>
      <x:c r="E294" s="17" t="n">
        <x:v>10.32086</x:v>
      </x:c>
      <x:c r="F294" s="17" t="n">
        <x:v>4.00572</x:v>
      </x:c>
      <x:c r="G294" s="17" t="n">
        <x:v>2.14592</x:v>
      </x:c>
      <x:c r="H294" s="17" t="n">
        <x:v>2.02329</x:v>
      </x:c>
      <x:c r="I294" s="17" t="n">
        <x:v>3.33128</x:v>
      </x:c>
      <x:c r="J294" s="17" t="n">
        <x:v>8.44062</x:v>
      </x:c>
      <x:c r="K294" s="17" t="n">
        <x:v>9.38074</x:v>
      </x:c>
      <x:c r="L294" s="17" t="n">
        <x:v>19.55855</x:v>
      </x:c>
      <x:c r="M294" s="17" t="n">
        <x:v>58.18516</x:v>
      </x:c>
      <x:c r="N294" s="17" t="n">
        <x:v>100</x:v>
      </x:c>
      <x:c r="O294" s="17" t="n">
        <x:v>85.01941</x:v>
      </x:c>
      <x:c r="P294" s="17" t="n">
        <x:v>33.8647</x:v>
      </x:c>
      <x:c r="Q294" s="17" t="n">
        <x:v>9.5238</x:v>
      </x:c>
      <x:c r="R294" s="17" t="n">
        <x:v>3.5561</x:v>
      </x:c>
      <x:c r="S294" s="17" t="n">
        <x:v>2.32985</x:v>
      </x:c>
      <x:c r="T294" s="17" t="n">
        <x:v>2.00286</x:v>
      </x:c>
      <x:c r="U294" s="17" t="n">
        <x:v>1.24667</x:v>
      </x:c>
      <x:c r="V294" s="17" t="n">
        <x:v>5.78377</x:v>
      </x:c>
      <x:c r="W294" s="17" t="n">
        <x:v>6.19251</x:v>
      </x:c>
      <x:c r="X294" s="17" t="n">
        <x:v>16.45207</x:v>
      </x:c>
      <x:c r="Y294" s="17" t="n">
        <x:v>24.87226</x:v>
      </x:c>
      <x:c r="Z294" s="17" t="n">
        <x:v>56.95892</x:v>
      </x:c>
      <x:c r="AA294" s="17" t="n">
        <x:v>49.11097</x:v>
      </x:c>
      <x:c r="AB294" s="4" t="n">
        <x:f>COUNT(D294:O294)</x:f>
        <x:v>12</x:v>
      </x:c>
      <x:c r="AC294" s="4" t="n">
        <x:f>COUNT(P294:AA294)</x:f>
        <x:v>12</x:v>
      </x:c>
      <x:c r="AD294" s="4" t="n">
        <x:f>COUNTIF(D294:AA294,"&gt;0")</x:f>
        <x:v>24</x:v>
      </x:c>
      <x:c r="AE294" s="19" t="n">
        <x:f>IF(AB294=0,"",AVERAGE(D294:O294))</x:f>
        <x:v>31.064780833333334</x:v>
      </x:c>
      <x:c r="AF294" s="19" t="n">
        <x:f>IF(AC294=0,"",AVERAGE(P294:AA294))</x:f>
        <x:v>17.65787333333333</x:v>
      </x:c>
      <x:c r="AG294" s="19" t="n">
        <x:f>IF(OR(AB294&lt;'산출기준'!$B$19,AC294&lt;'산출기준'!$B$19,AE294=0),"",AF294/AE294)</x:f>
        <x:v>0.5684209854262343</x:v>
      </x:c>
      <x:c r="AH294" s="21" t="n">
        <x:f>IF(SUM(P294:AA294)=0,"",MAX(P294:AA294)/SUM(P294:AA294))</x:f>
        <x:v>0.26880794629477844</x:v>
      </x:c>
      <x:c r="AI294" s="23" t="n">
        <x:f>IF(AG294="","",AD294/'산출기준'!$B$18*'산출기준'!$B$20+MIN(1,AG294)*'산출기준'!$B$21+(1-AH294)*'산출기준'!$B$22)</x:f>
        <x:v>81.67647063689147</x:v>
      </x:c>
      <x:c r="AJ294" s="4" t="str">
        <x:v>24개월 중 양수 지수 24개월; 전반/후반 자료 12/12개월. 최근12개월/이전12개월 관측월 평균비 0.57배, 최근 최댓달 비중 26.9%. 미래 1년 지속을 보장하지 않음.</x:v>
      </x:c>
      <x:c r="AK294" s="4" t="str">
        <x:v>https://developers.naver.com/docs/serviceapi/datalab/search/search.md</x:v>
      </x:c>
    </x:row>
    <x:row r="295" ht="25" customHeight="1">
      <x:c r="A295" s="4" t="str">
        <x:v>K0291</x:v>
      </x:c>
      <x:c r="B295" s="4" t="str">
        <x:v>리빙</x:v>
      </x:c>
      <x:c r="C295" s="4" t="str">
        <x:v>화장실환풍기청소</x:v>
      </x:c>
      <x:c r="D295" s="17" t="n">
        <x:v>61.5982</x:v>
      </x:c>
      <x:c r="E295" s="17" t="n">
        <x:v>53.40282</x:v>
      </x:c>
      <x:c r="F295" s="17" t="n">
        <x:v>47.35336</x:v>
      </x:c>
      <x:c r="G295" s="17" t="n">
        <x:v>46.29061</x:v>
      </x:c>
      <x:c r="H295" s="17" t="n">
        <x:v>46.8833</x:v>
      </x:c>
      <x:c r="I295" s="17" t="n">
        <x:v>44.71694</x:v>
      </x:c>
      <x:c r="J295" s="17" t="n">
        <x:v>44.16513</x:v>
      </x:c>
      <x:c r="K295" s="17" t="n">
        <x:v>38.01348</x:v>
      </x:c>
      <x:c r="L295" s="17" t="n">
        <x:v>42.20314</x:v>
      </x:c>
      <x:c r="M295" s="17" t="n">
        <x:v>50.82771</x:v>
      </x:c>
      <x:c r="N295" s="17" t="n">
        <x:v>52.78969</x:v>
      </x:c>
      <x:c r="O295" s="17" t="n">
        <x:v>43.96076</x:v>
      </x:c>
      <x:c r="P295" s="17" t="n">
        <x:v>34.86613</x:v>
      </x:c>
      <x:c r="Q295" s="17" t="n">
        <x:v>35.25444</x:v>
      </x:c>
      <x:c r="R295" s="17" t="n">
        <x:v>33.25158</x:v>
      </x:c>
      <x:c r="S295" s="17" t="n">
        <x:v>33.76251</x:v>
      </x:c>
      <x:c r="T295" s="17" t="n">
        <x:v>35.19313</x:v>
      </x:c>
      <x:c r="U295" s="17" t="n">
        <x:v>31.47353</x:v>
      </x:c>
      <x:c r="V295" s="17" t="n">
        <x:v>41.07909</x:v>
      </x:c>
      <x:c r="W295" s="17" t="n">
        <x:v>35.33619</x:v>
      </x:c>
      <x:c r="X295" s="17" t="n">
        <x:v>42.01921</x:v>
      </x:c>
      <x:c r="Y295" s="17" t="n">
        <x:v>52.05395</x:v>
      </x:c>
      <x:c r="Z295" s="17" t="n">
        <x:v>60.41283</x:v>
      </x:c>
      <x:c r="AA295" s="17" t="n">
        <x:v>47.2103</x:v>
      </x:c>
      <x:c r="AB295" s="4" t="n">
        <x:f>COUNT(D295:O295)</x:f>
        <x:v>12</x:v>
      </x:c>
      <x:c r="AC295" s="4" t="n">
        <x:f>COUNT(P295:AA295)</x:f>
        <x:v>12</x:v>
      </x:c>
      <x:c r="AD295" s="4" t="n">
        <x:f>COUNTIF(D295:AA295,"&gt;0")</x:f>
        <x:v>24</x:v>
      </x:c>
      <x:c r="AE295" s="19" t="n">
        <x:f>IF(AB295=0,"",AVERAGE(D295:O295))</x:f>
        <x:v>47.68376166666667</x:v>
      </x:c>
      <x:c r="AF295" s="19" t="n">
        <x:f>IF(AC295=0,"",AVERAGE(P295:AA295))</x:f>
        <x:v>40.1594075</x:v>
      </x:c>
      <x:c r="AG295" s="19" t="n">
        <x:f>IF(OR(AB295&lt;'산출기준'!$B$19,AC295&lt;'산출기준'!$B$19,AE295=0),"",AF295/AE295)</x:f>
        <x:v>0.842203007823383</x:v>
      </x:c>
      <x:c r="AH295" s="21" t="n">
        <x:f>IF(SUM(P295:AA295)=0,"",MAX(P295:AA295)/SUM(P295:AA295))</x:f>
        <x:v>0.12536047749210444</x:v>
      </x:c>
      <x:c r="AI295" s="23" t="n">
        <x:f>IF(AG295="","",AD295/'산출기준'!$B$18*'산출기준'!$B$20+MIN(1,AG295)*'산출기준'!$B$21+(1-AH295)*'산출기준'!$B$22)</x:f>
        <x:v>92.7588806848594</x:v>
      </x:c>
      <x:c r="AJ295" s="4" t="str">
        <x:v>24개월 중 양수 지수 24개월; 전반/후반 자료 12/12개월. 최근12개월/이전12개월 관측월 평균비 0.84배, 최근 최댓달 비중 12.5%. 미래 1년 지속을 보장하지 않음.</x:v>
      </x:c>
      <x:c r="AK295" s="4" t="str">
        <x:v>https://developers.naver.com/docs/serviceapi/datalab/search/search.md</x:v>
      </x:c>
    </x:row>
    <x:row r="296" ht="25" customHeight="1">
      <x:c r="A296" s="4" t="str">
        <x:v>K0292</x:v>
      </x:c>
      <x:c r="B296" s="4" t="str">
        <x:v>리빙</x:v>
      </x:c>
      <x:c r="C296" s="4" t="str">
        <x:v>후드청소</x:v>
      </x:c>
      <x:c r="D296" s="17" t="n">
        <x:v>11.45415</x:v>
      </x:c>
      <x:c r="E296" s="17" t="n">
        <x:v>8.67285</x:v>
      </x:c>
      <x:c r="F296" s="17" t="n">
        <x:v>7.06909</x:v>
      </x:c>
      <x:c r="G296" s="17" t="n">
        <x:v>6.22717</x:v>
      </x:c>
      <x:c r="H296" s="17" t="n">
        <x:v>8.88738</x:v>
      </x:c>
      <x:c r="I296" s="17" t="n">
        <x:v>9.83037</x:v>
      </x:c>
      <x:c r="J296" s="17" t="n">
        <x:v>8.82826</x:v>
      </x:c>
      <x:c r="K296" s="17" t="n">
        <x:v>7.38088</x:v>
      </x:c>
      <x:c r="L296" s="17" t="n">
        <x:v>7.24549</x:v>
      </x:c>
      <x:c r="M296" s="17" t="n">
        <x:v>8.77582</x:v>
      </x:c>
      <x:c r="N296" s="17" t="n">
        <x:v>9.83991</x:v>
      </x:c>
      <x:c r="O296" s="17" t="n">
        <x:v>9.42705</x:v>
      </x:c>
      <x:c r="P296" s="17" t="n">
        <x:v>6.5628</x:v>
      </x:c>
      <x:c r="Q296" s="17" t="n">
        <x:v>4.32879</x:v>
      </x:c>
      <x:c r="R296" s="17" t="n">
        <x:v>2.8776</x:v>
      </x:c>
      <x:c r="S296" s="17" t="n">
        <x:v>3.42966</x:v>
      </x:c>
      <x:c r="T296" s="17" t="n">
        <x:v>4.65679</x:v>
      </x:c>
      <x:c r="U296" s="17" t="n">
        <x:v>3.83775</x:v>
      </x:c>
      <x:c r="V296" s="17" t="n">
        <x:v>2.16249</x:v>
      </x:c>
      <x:c r="W296" s="17" t="n">
        <x:v>1.47884</x:v>
      </x:c>
      <x:c r="X296" s="17" t="n">
        <x:v>1.5494</x:v>
      </x:c>
      <x:c r="Y296" s="17" t="n">
        <x:v>1.34345</x:v>
      </x:c>
      <x:c r="Z296" s="17" t="n">
        <x:v>1.28719</x:v>
      </x:c>
      <x:c r="AA296" s="17" t="n">
        <x:v>1.9613</x:v>
      </x:c>
      <x:c r="AB296" s="4" t="n">
        <x:f>COUNT(D296:O296)</x:f>
        <x:v>12</x:v>
      </x:c>
      <x:c r="AC296" s="4" t="n">
        <x:f>COUNT(P296:AA296)</x:f>
        <x:v>12</x:v>
      </x:c>
      <x:c r="AD296" s="4" t="n">
        <x:f>COUNTIF(D296:AA296,"&gt;0")</x:f>
        <x:v>24</x:v>
      </x:c>
      <x:c r="AE296" s="19" t="n">
        <x:f>IF(AB296=0,"",AVERAGE(D296:O296))</x:f>
        <x:v>8.636535</x:v>
      </x:c>
      <x:c r="AF296" s="19" t="n">
        <x:f>IF(AC296=0,"",AVERAGE(P296:AA296))</x:f>
        <x:v>2.956338333333333</x:v>
      </x:c>
      <x:c r="AG296" s="19" t="n">
        <x:f>IF(OR(AB296&lt;'산출기준'!$B$19,AC296&lt;'산출기준'!$B$19,AE296=0),"",AF296/AE296)</x:f>
        <x:v>0.3423060675760977</x:v>
      </x:c>
      <x:c r="AH296" s="21" t="n">
        <x:f>IF(SUM(P296:AA296)=0,"",MAX(P296:AA296)/SUM(P296:AA296))</x:f>
        <x:v>0.18499235822692828</x:v>
      </x:c>
      <x:c r="AI296" s="23" t="n">
        <x:f>IF(AG296="","",AD296/'산출기준'!$B$18*'산출기준'!$B$20+MIN(1,AG296)*'산출기준'!$B$21+(1-AH296)*'산출기준'!$B$22)</x:f>
        <x:v>76.56933486274437</x:v>
      </x:c>
      <x:c r="AJ296" s="4" t="str">
        <x:v>24개월 중 양수 지수 24개월; 전반/후반 자료 12/12개월. 최근12개월/이전12개월 관측월 평균비 0.34배, 최근 최댓달 비중 18.5%. 미래 1년 지속을 보장하지 않음.</x:v>
      </x:c>
      <x:c r="AK296" s="4" t="str">
        <x:v>https://developers.naver.com/docs/serviceapi/datalab/search/search.md</x:v>
      </x:c>
    </x:row>
    <x:row r="297" ht="25" customHeight="1">
      <x:c r="A297" s="4" t="str">
        <x:v>K0293</x:v>
      </x:c>
      <x:c r="B297" s="4" t="str">
        <x:v>리빙</x:v>
      </x:c>
      <x:c r="C297" s="4" t="str">
        <x:v>에어컨곰팡이냄새</x:v>
      </x:c>
      <x:c r="D297" s="17" t="n">
        <x:v>10.3939</x:v>
      </x:c>
      <x:c r="E297" s="17" t="n">
        <x:v>2.54966</x:v>
      </x:c>
      <x:c r="F297" s="17" t="n">
        <x:v>0.33795</x:v>
      </x:c>
      <x:c r="G297" s="17"/>
      <x:c r="H297" s="17"/>
      <x:c r="I297" s="17"/>
      <x:c r="J297" s="17" t="n">
        <x:v>0.39803</x:v>
      </x:c>
      <x:c r="K297" s="17" t="n">
        <x:v>1.90379</x:v>
      </x:c>
      <x:c r="L297" s="17" t="n">
        <x:v>7.20588</x:v>
      </x:c>
      <x:c r="M297" s="17" t="n">
        <x:v>18.53479</x:v>
      </x:c>
      <x:c r="N297" s="17" t="n">
        <x:v>18.1743</x:v>
      </x:c>
      <x:c r="O297" s="17" t="n">
        <x:v>11.2538</x:v>
      </x:c>
      <x:c r="P297" s="17" t="n">
        <x:v>7.22841</x:v>
      </x:c>
      <x:c r="Q297" s="17" t="n">
        <x:v>2.08403</x:v>
      </x:c>
      <x:c r="R297" s="17" t="n">
        <x:v>0.04506</x:v>
      </x:c>
      <x:c r="S297" s="17" t="n">
        <x:v>0.01877</x:v>
      </x:c>
      <x:c r="T297" s="17"/>
      <x:c r="U297" s="17"/>
      <x:c r="V297" s="17" t="n">
        <x:v>0.06383</x:v>
      </x:c>
      <x:c r="W297" s="17" t="n">
        <x:v>1.42315</x:v>
      </x:c>
      <x:c r="X297" s="17" t="n">
        <x:v>9.56028</x:v>
      </x:c>
      <x:c r="Y297" s="17" t="n">
        <x:v>10.80695</x:v>
      </x:c>
      <x:c r="Z297" s="17" t="n">
        <x:v>12.25263</x:v>
      </x:c>
      <x:c r="AA297" s="17" t="n">
        <x:v>8.78299</x:v>
      </x:c>
      <x:c r="AB297" s="4" t="n">
        <x:f>COUNT(D297:O297)</x:f>
        <x:v>9</x:v>
      </x:c>
      <x:c r="AC297" s="4" t="n">
        <x:f>COUNT(P297:AA297)</x:f>
        <x:v>10</x:v>
      </x:c>
      <x:c r="AD297" s="4" t="n">
        <x:f>COUNTIF(D297:AA297,"&gt;0")</x:f>
        <x:v>19</x:v>
      </x:c>
      <x:c r="AE297" s="19" t="n">
        <x:f>IF(AB297=0,"",AVERAGE(D297:O297))</x:f>
        <x:v>7.861344444444445</x:v>
      </x:c>
      <x:c r="AF297" s="19" t="n">
        <x:f>IF(AC297=0,"",AVERAGE(P297:AA297))</x:f>
        <x:v>5.226609999999999</x:v>
      </x:c>
      <x:c r="AG297" s="19" t="str">
        <x:f>IF(OR(AB297&lt;'산출기준'!$B$19,AC297&lt;'산출기준'!$B$19,AE297=0),"",AF297/AE297)</x:f>
      </x:c>
      <x:c r="AH297" s="21" t="n">
        <x:f>IF(SUM(P297:AA297)=0,"",MAX(P297:AA297)/SUM(P297:AA297))</x:f>
        <x:v>0.23442786050614073</x:v>
      </x:c>
      <x:c r="AI297" s="23" t="str">
        <x:f>IF(AG297="","",AD297/'산출기준'!$B$18*'산출기준'!$B$20+MIN(1,AG297)*'산출기준'!$B$21+(1-AH297)*'산출기준'!$B$22)</x:f>
      </x:c>
      <x:c r="AJ297" s="4" t="str">
        <x:v>24개월 중 양수 지수 19개월; 전반/후반 자료 9/10개월. 자료 부족으로 점수·전년비 미산정. 미래 1년 지속을 보장하지 않음.</x:v>
      </x:c>
      <x:c r="AK297" s="4" t="str">
        <x:v>https://developers.naver.com/docs/serviceapi/datalab/search/search.md</x:v>
      </x:c>
    </x:row>
    <x:row r="298" ht="25" customHeight="1">
      <x:c r="A298" s="4" t="str">
        <x:v>K0294</x:v>
      </x:c>
      <x:c r="B298" s="4" t="str">
        <x:v>리빙</x:v>
      </x:c>
      <x:c r="C298" s="4" t="str">
        <x:v>세탁기분해청소</x:v>
      </x:c>
      <x:c r="D298" s="17" t="n">
        <x:v>13.22518</x:v>
      </x:c>
      <x:c r="E298" s="17" t="n">
        <x:v>13.43922</x:v>
      </x:c>
      <x:c r="F298" s="17" t="n">
        <x:v>11.91844</x:v>
      </x:c>
      <x:c r="G298" s="17" t="n">
        <x:v>8.20472</x:v>
      </x:c>
      <x:c r="H298" s="17" t="n">
        <x:v>8.40749</x:v>
      </x:c>
      <x:c r="I298" s="17" t="n">
        <x:v>9.91701</x:v>
      </x:c>
      <x:c r="J298" s="17" t="n">
        <x:v>10.5854</x:v>
      </x:c>
      <x:c r="K298" s="17" t="n">
        <x:v>11.65558</x:v>
      </x:c>
      <x:c r="L298" s="17" t="n">
        <x:v>13.11253</x:v>
      </x:c>
      <x:c r="M298" s="17" t="n">
        <x:v>14.50189</x:v>
      </x:c>
      <x:c r="N298" s="17" t="n">
        <x:v>15.47444</x:v>
      </x:c>
      <x:c r="O298" s="17" t="n">
        <x:v>14.34418</x:v>
      </x:c>
      <x:c r="P298" s="17" t="n">
        <x:v>11.32139</x:v>
      </x:c>
      <x:c r="Q298" s="17" t="n">
        <x:v>9.78934</x:v>
      </x:c>
      <x:c r="R298" s="17" t="n">
        <x:v>8.72667</x:v>
      </x:c>
      <x:c r="S298" s="17" t="n">
        <x:v>7.15331</x:v>
      </x:c>
      <x:c r="T298" s="17" t="n">
        <x:v>6.80785</x:v>
      </x:c>
      <x:c r="U298" s="17" t="n">
        <x:v>5.39972</x:v>
      </x:c>
      <x:c r="V298" s="17" t="n">
        <x:v>7.04066</x:v>
      </x:c>
      <x:c r="W298" s="17" t="n">
        <x:v>9.32747</x:v>
      </x:c>
      <x:c r="X298" s="17" t="n">
        <x:v>9.87195</x:v>
      </x:c>
      <x:c r="Y298" s="17" t="n">
        <x:v>10.48402</x:v>
      </x:c>
      <x:c r="Z298" s="17" t="n">
        <x:v>8.3812</x:v>
      </x:c>
      <x:c r="AA298" s="17" t="n">
        <x:v>8.07329</x:v>
      </x:c>
      <x:c r="AB298" s="4" t="n">
        <x:f>COUNT(D298:O298)</x:f>
        <x:v>12</x:v>
      </x:c>
      <x:c r="AC298" s="4" t="n">
        <x:f>COUNT(P298:AA298)</x:f>
        <x:v>12</x:v>
      </x:c>
      <x:c r="AD298" s="4" t="n">
        <x:f>COUNTIF(D298:AA298,"&gt;0")</x:f>
        <x:v>24</x:v>
      </x:c>
      <x:c r="AE298" s="19" t="n">
        <x:f>IF(AB298=0,"",AVERAGE(D298:O298))</x:f>
        <x:v>12.065506666666666</x:v>
      </x:c>
      <x:c r="AF298" s="19" t="n">
        <x:f>IF(AC298=0,"",AVERAGE(P298:AA298))</x:f>
        <x:v>8.531405833333334</x:v>
      </x:c>
      <x:c r="AG298" s="19" t="n">
        <x:f>IF(OR(AB298&lt;'산출기준'!$B$19,AC298&lt;'산출기준'!$B$19,AE298=0),"",AF298/AE298)</x:f>
        <x:v>0.7070905573242954</x:v>
      </x:c>
      <x:c r="AH298" s="21" t="n">
        <x:f>IF(SUM(P298:AA298)=0,"",MAX(P298:AA298)/SUM(P298:AA298))</x:f>
        <x:v>0.11058542813430415</x:v>
      </x:c>
      <x:c r="AI298" s="23" t="n">
        <x:f>IF(AG298="","",AD298/'산출기준'!$B$18*'산출기준'!$B$20+MIN(1,AG298)*'산출기준'!$B$21+(1-AH298)*'산출기준'!$B$22)</x:f>
        <x:v>89.00100815704278</x:v>
      </x:c>
      <x:c r="AJ298" s="4" t="str">
        <x:v>24개월 중 양수 지수 24개월; 전반/후반 자료 12/12개월. 최근12개월/이전12개월 관측월 평균비 0.71배, 최근 최댓달 비중 11.1%. 미래 1년 지속을 보장하지 않음.</x:v>
      </x:c>
      <x:c r="AK298" s="4" t="str">
        <x:v>https://developers.naver.com/docs/serviceapi/datalab/search/search.md</x:v>
      </x:c>
    </x:row>
    <x:row r="299" ht="25" customHeight="1">
      <x:c r="A299" s="4" t="str">
        <x:v>K0295</x:v>
      </x:c>
      <x:c r="B299" s="4" t="str">
        <x:v>리빙</x:v>
      </x:c>
      <x:c r="C299" s="4" t="str">
        <x:v>화장실냄새</x:v>
      </x:c>
      <x:c r="D299" s="17" t="n">
        <x:v>12.37655</x:v>
      </x:c>
      <x:c r="E299" s="17" t="n">
        <x:v>12.09492</x:v>
      </x:c>
      <x:c r="F299" s="17" t="n">
        <x:v>9.71048</x:v>
      </x:c>
      <x:c r="G299" s="17" t="n">
        <x:v>8.84307</x:v>
      </x:c>
      <x:c r="H299" s="17" t="n">
        <x:v>8.35492</x:v>
      </x:c>
      <x:c r="I299" s="17" t="n">
        <x:v>8.28733</x:v>
      </x:c>
      <x:c r="J299" s="17" t="n">
        <x:v>10.08599</x:v>
      </x:c>
      <x:c r="K299" s="17" t="n">
        <x:v>9.13972</x:v>
      </x:c>
      <x:c r="L299" s="17" t="n">
        <x:v>9.73677</x:v>
      </x:c>
      <x:c r="M299" s="17" t="n">
        <x:v>9.8006</x:v>
      </x:c>
      <x:c r="N299" s="17" t="n">
        <x:v>11.20874</x:v>
      </x:c>
      <x:c r="O299" s="17" t="n">
        <x:v>8.93319</x:v>
      </x:c>
      <x:c r="P299" s="17" t="n">
        <x:v>8.29484</x:v>
      </x:c>
      <x:c r="Q299" s="17" t="n">
        <x:v>8.32112</x:v>
      </x:c>
      <x:c r="R299" s="17" t="n">
        <x:v>6.60508</x:v>
      </x:c>
      <x:c r="S299" s="17" t="n">
        <x:v>6.07562</x:v>
      </x:c>
      <x:c r="T299" s="17" t="n">
        <x:v>5.37719</x:v>
      </x:c>
      <x:c r="U299" s="17" t="n">
        <x:v>4.47974</x:v>
      </x:c>
      <x:c r="V299" s="17" t="n">
        <x:v>5.47482</x:v>
      </x:c>
      <x:c r="W299" s="17" t="n">
        <x:v>5.56869</x:v>
      </x:c>
      <x:c r="X299" s="17" t="n">
        <x:v>5.76395</x:v>
      </x:c>
      <x:c r="Y299" s="17" t="n">
        <x:v>5.35466</x:v>
      </x:c>
      <x:c r="Z299" s="17" t="n">
        <x:v>6.46614</x:v>
      </x:c>
      <x:c r="AA299" s="17" t="n">
        <x:v>7.99068</x:v>
      </x:c>
      <x:c r="AB299" s="4" t="n">
        <x:f>COUNT(D299:O299)</x:f>
        <x:v>12</x:v>
      </x:c>
      <x:c r="AC299" s="4" t="n">
        <x:f>COUNT(P299:AA299)</x:f>
        <x:v>12</x:v>
      </x:c>
      <x:c r="AD299" s="4" t="n">
        <x:f>COUNTIF(D299:AA299,"&gt;0")</x:f>
        <x:v>24</x:v>
      </x:c>
      <x:c r="AE299" s="19" t="n">
        <x:f>IF(AB299=0,"",AVERAGE(D299:O299))</x:f>
        <x:v>9.881023333333333</x:v>
      </x:c>
      <x:c r="AF299" s="19" t="n">
        <x:f>IF(AC299=0,"",AVERAGE(P299:AA299))</x:f>
        <x:v>6.3143775</x:v>
      </x:c>
      <x:c r="AG299" s="19" t="n">
        <x:f>IF(OR(AB299&lt;'산출기준'!$B$19,AC299&lt;'산출기준'!$B$19,AE299=0),"",AF299/AE299)</x:f>
        <x:v>0.6390408449597157</x:v>
      </x:c>
      <x:c r="AH299" s="21" t="n">
        <x:f>IF(SUM(P299:AA299)=0,"",MAX(P299:AA299)/SUM(P299:AA299))</x:f>
        <x:v>0.10981710654243695</x:v>
      </x:c>
      <x:c r="AI299" s="23" t="n">
        <x:f>IF(AG299="","",AD299/'산출기준'!$B$18*'산출기준'!$B$20+MIN(1,AG299)*'산출기준'!$B$21+(1-AH299)*'산출기준'!$B$22)</x:f>
        <x:v>86.97488321794273</x:v>
      </x:c>
      <x:c r="AJ299" s="4" t="str">
        <x:v>24개월 중 양수 지수 24개월; 전반/후반 자료 12/12개월. 최근12개월/이전12개월 관측월 평균비 0.64배, 최근 최댓달 비중 11.0%. 미래 1년 지속을 보장하지 않음.</x:v>
      </x:c>
      <x:c r="AK299" s="4" t="str">
        <x:v>https://developers.naver.com/docs/serviceapi/datalab/search/search.md</x:v>
      </x:c>
    </x:row>
    <x:row r="300" ht="25" customHeight="1">
      <x:c r="A300" s="4" t="str">
        <x:v>K0296</x:v>
      </x:c>
      <x:c r="B300" s="4" t="str">
        <x:v>리빙</x:v>
      </x:c>
      <x:c r="C300" s="4" t="str">
        <x:v>냉장고냄새제거</x:v>
      </x:c>
      <x:c r="D300" s="17" t="n">
        <x:v>16.72689</x:v>
      </x:c>
      <x:c r="E300" s="17" t="n">
        <x:v>18.12911</x:v>
      </x:c>
      <x:c r="F300" s="17" t="n">
        <x:v>17.62469</x:v>
      </x:c>
      <x:c r="G300" s="17" t="n">
        <x:v>19.78166</x:v>
      </x:c>
      <x:c r="H300" s="17" t="n">
        <x:v>16.62149</x:v>
      </x:c>
      <x:c r="I300" s="17" t="n">
        <x:v>15.14586</x:v>
      </x:c>
      <x:c r="J300" s="17" t="n">
        <x:v>15.16469</x:v>
      </x:c>
      <x:c r="K300" s="17" t="n">
        <x:v>12.10615</x:v>
      </x:c>
      <x:c r="L300" s="17" t="n">
        <x:v>17.13344</x:v>
      </x:c>
      <x:c r="M300" s="17" t="n">
        <x:v>10.58347</x:v>
      </x:c>
      <x:c r="N300" s="17" t="n">
        <x:v>9.02879</x:v>
      </x:c>
      <x:c r="O300" s="17" t="n">
        <x:v>9.60474</x:v>
      </x:c>
      <x:c r="P300" s="17" t="n">
        <x:v>8.31357</x:v>
      </x:c>
      <x:c r="Q300" s="17" t="n">
        <x:v>9.14549</x:v>
      </x:c>
      <x:c r="R300" s="17" t="n">
        <x:v>7.96348</x:v>
      </x:c>
      <x:c r="S300" s="17" t="n">
        <x:v>8.44532</x:v>
      </x:c>
      <x:c r="T300" s="17" t="n">
        <x:v>9.48804</x:v>
      </x:c>
      <x:c r="U300" s="17" t="n">
        <x:v>6.80406</x:v>
      </x:c>
      <x:c r="V300" s="17" t="n">
        <x:v>5.1214</x:v>
      </x:c>
      <x:c r="W300" s="17" t="n">
        <x:v>5.0574</x:v>
      </x:c>
      <x:c r="X300" s="17" t="n">
        <x:v>2.11932</x:v>
      </x:c>
      <x:c r="Y300" s="17" t="n">
        <x:v>1.51326</x:v>
      </x:c>
      <x:c r="Z300" s="17" t="n">
        <x:v>1.27987</x:v>
      </x:c>
      <x:c r="AA300" s="17" t="n">
        <x:v>2.46565</x:v>
      </x:c>
      <x:c r="AB300" s="4" t="n">
        <x:f>COUNT(D300:O300)</x:f>
        <x:v>12</x:v>
      </x:c>
      <x:c r="AC300" s="4" t="n">
        <x:f>COUNT(P300:AA300)</x:f>
        <x:v>12</x:v>
      </x:c>
      <x:c r="AD300" s="4" t="n">
        <x:f>COUNTIF(D300:AA300,"&gt;0")</x:f>
        <x:v>24</x:v>
      </x:c>
      <x:c r="AE300" s="19" t="n">
        <x:f>IF(AB300=0,"",AVERAGE(D300:O300))</x:f>
        <x:v>14.804248333333334</x:v>
      </x:c>
      <x:c r="AF300" s="19" t="n">
        <x:f>IF(AC300=0,"",AVERAGE(P300:AA300))</x:f>
        <x:v>5.643071666666667</x:v>
      </x:c>
      <x:c r="AG300" s="19" t="n">
        <x:f>IF(OR(AB300&lt;'산출기준'!$B$19,AC300&lt;'산출기준'!$B$19,AE300=0),"",AF300/AE300)</x:f>
        <x:v>0.3811792088059407</x:v>
      </x:c>
      <x:c r="AH300" s="21" t="n">
        <x:f>IF(SUM(P300:AA300)=0,"",MAX(P300:AA300)/SUM(P300:AA300))</x:f>
        <x:v>0.14011340750294685</x:v>
      </x:c>
      <x:c r="AI300" s="23" t="n">
        <x:f>IF(AG300="","",AD300/'산출기준'!$B$18*'산출기준'!$B$20+MIN(1,AG300)*'산출기준'!$B$21+(1-AH300)*'산출기준'!$B$22)</x:f>
        <x:v>78.63310811411928</x:v>
      </x:c>
      <x:c r="AJ300" s="4" t="str">
        <x:v>24개월 중 양수 지수 24개월; 전반/후반 자료 12/12개월. 최근12개월/이전12개월 관측월 평균비 0.38배, 최근 최댓달 비중 14.0%. 미래 1년 지속을 보장하지 않음.</x:v>
      </x:c>
      <x:c r="AK300" s="4" t="str">
        <x:v>https://developers.naver.com/docs/serviceapi/datalab/search/search.md</x:v>
      </x:c>
    </x:row>
    <x:row r="301" ht="25" customHeight="1">
      <x:c r="A301" s="4" t="str">
        <x:v>K0297</x:v>
      </x:c>
      <x:c r="B301" s="4" t="str">
        <x:v>리빙</x:v>
      </x:c>
      <x:c r="C301" s="4" t="str">
        <x:v>화장실하수구냄새제거</x:v>
      </x:c>
      <x:c r="D301" s="17" t="n">
        <x:v>3.84716</x:v>
      </x:c>
      <x:c r="E301" s="17" t="n">
        <x:v>4.71108</x:v>
      </x:c>
      <x:c r="F301" s="17" t="n">
        <x:v>3.72859</x:v>
      </x:c>
      <x:c r="G301" s="17" t="n">
        <x:v>3.87351</x:v>
      </x:c>
      <x:c r="H301" s="17" t="n">
        <x:v>3.42555</x:v>
      </x:c>
      <x:c r="I301" s="17" t="n">
        <x:v>3.19969</x:v>
      </x:c>
      <x:c r="J301" s="17" t="n">
        <x:v>3.85657</x:v>
      </x:c>
      <x:c r="K301" s="17" t="n">
        <x:v>3.03406</x:v>
      </x:c>
      <x:c r="L301" s="17" t="n">
        <x:v>3.47261</x:v>
      </x:c>
      <x:c r="M301" s="17" t="n">
        <x:v>2.84208</x:v>
      </x:c>
      <x:c r="N301" s="17" t="n">
        <x:v>3.4632</x:v>
      </x:c>
      <x:c r="O301" s="17" t="n">
        <x:v>3.77752</x:v>
      </x:c>
      <x:c r="P301" s="17" t="n">
        <x:v>1.68831</x:v>
      </x:c>
      <x:c r="Q301" s="17" t="n">
        <x:v>4.28947</x:v>
      </x:c>
      <x:c r="R301" s="17" t="n">
        <x:v>3.44626</x:v>
      </x:c>
      <x:c r="S301" s="17" t="n">
        <x:v>2.82326</x:v>
      </x:c>
      <x:c r="T301" s="17" t="n">
        <x:v>1.97628</x:v>
      </x:c>
      <x:c r="U301" s="17" t="n">
        <x:v>1.97252</x:v>
      </x:c>
      <x:c r="V301" s="17" t="n">
        <x:v>3.1564</x:v>
      </x:c>
      <x:c r="W301" s="17" t="n">
        <x:v>2.38095</x:v>
      </x:c>
      <x:c r="X301" s="17" t="n">
        <x:v>2.21532</x:v>
      </x:c>
      <x:c r="Y301" s="17" t="n">
        <x:v>1.94993</x:v>
      </x:c>
      <x:c r="Z301" s="17" t="n">
        <x:v>2.22096</x:v>
      </x:c>
      <x:c r="AA301" s="17" t="n">
        <x:v>2.46941</x:v>
      </x:c>
      <x:c r="AB301" s="4" t="n">
        <x:f>COUNT(D301:O301)</x:f>
        <x:v>12</x:v>
      </x:c>
      <x:c r="AC301" s="4" t="n">
        <x:f>COUNT(P301:AA301)</x:f>
        <x:v>12</x:v>
      </x:c>
      <x:c r="AD301" s="4" t="n">
        <x:f>COUNTIF(D301:AA301,"&gt;0")</x:f>
        <x:v>24</x:v>
      </x:c>
      <x:c r="AE301" s="19" t="n">
        <x:f>IF(AB301=0,"",AVERAGE(D301:O301))</x:f>
        <x:v>3.602635000000001</x:v>
      </x:c>
      <x:c r="AF301" s="19" t="n">
        <x:f>IF(AC301=0,"",AVERAGE(P301:AA301))</x:f>
        <x:v>2.549089166666666</x:v>
      </x:c>
      <x:c r="AG301" s="19" t="n">
        <x:f>IF(OR(AB301&lt;'산출기준'!$B$19,AC301&lt;'산출기준'!$B$19,AE301=0),"",AF301/AE301)</x:f>
        <x:v>0.7075624276860313</x:v>
      </x:c>
      <x:c r="AH301" s="21" t="n">
        <x:f>IF(SUM(P301:AA301)=0,"",MAX(P301:AA301)/SUM(P301:AA301))</x:f>
        <x:v>0.14022884644744021</x:v>
      </x:c>
      <x:c r="AI301" s="23" t="n">
        <x:f>IF(AG301="","",AD301/'산출기준'!$B$18*'산출기준'!$B$20+MIN(1,AG301)*'산출기준'!$B$21+(1-AH301)*'산출기준'!$B$22)</x:f>
        <x:v>88.42229590163213</x:v>
      </x:c>
      <x:c r="AJ301" s="4" t="str">
        <x:v>24개월 중 양수 지수 24개월; 전반/후반 자료 12/12개월. 최근12개월/이전12개월 관측월 평균비 0.71배, 최근 최댓달 비중 14.0%. 미래 1년 지속을 보장하지 않음.</x:v>
      </x:c>
      <x:c r="AK301" s="4" t="str">
        <x:v>https://developers.naver.com/docs/serviceapi/datalab/search/search.md</x:v>
      </x:c>
    </x:row>
    <x:row r="302" ht="25" customHeight="1">
      <x:c r="A302" s="4" t="str">
        <x:v>K0298</x:v>
      </x:c>
      <x:c r="B302" s="4" t="str">
        <x:v>리빙</x:v>
      </x:c>
      <x:c r="C302" s="4" t="str">
        <x:v>세탁기청소방법</x:v>
      </x:c>
      <x:c r="D302" s="17" t="n">
        <x:v>5.0574</x:v>
      </x:c>
      <x:c r="E302" s="17" t="n">
        <x:v>3.76999</x:v>
      </x:c>
      <x:c r="F302" s="17" t="n">
        <x:v>2.86843</x:v>
      </x:c>
      <x:c r="G302" s="17" t="n">
        <x:v>1.93487</x:v>
      </x:c>
      <x:c r="H302" s="17" t="n">
        <x:v>2.04216</x:v>
      </x:c>
      <x:c r="I302" s="17" t="n">
        <x:v>2.81385</x:v>
      </x:c>
      <x:c r="J302" s="17" t="n">
        <x:v>3.53849</x:v>
      </x:c>
      <x:c r="K302" s="17" t="n">
        <x:v>3.03218</x:v>
      </x:c>
      <x:c r="L302" s="17" t="n">
        <x:v>3.54413</x:v>
      </x:c>
      <x:c r="M302" s="17" t="n">
        <x:v>4.08055</x:v>
      </x:c>
      <x:c r="N302" s="17" t="n">
        <x:v>4.84472</x:v>
      </x:c>
      <x:c r="O302" s="17" t="n">
        <x:v>4.52475</x:v>
      </x:c>
      <x:c r="P302" s="17" t="n">
        <x:v>3.72859</x:v>
      </x:c>
      <x:c r="Q302" s="17" t="n">
        <x:v>3.88857</x:v>
      </x:c>
      <x:c r="R302" s="17" t="n">
        <x:v>2.53529</x:v>
      </x:c>
      <x:c r="S302" s="17" t="n">
        <x:v>1.773</x:v>
      </x:c>
      <x:c r="T302" s="17" t="n">
        <x:v>2.0591</x:v>
      </x:c>
      <x:c r="U302" s="17" t="n">
        <x:v>0.95426</x:v>
      </x:c>
      <x:c r="V302" s="17" t="n">
        <x:v>0.86203</x:v>
      </x:c>
      <x:c r="W302" s="17" t="n">
        <x:v>1.08601</x:v>
      </x:c>
      <x:c r="X302" s="17" t="n">
        <x:v>1.05778</x:v>
      </x:c>
      <x:c r="Y302" s="17" t="n">
        <x:v>1.61867</x:v>
      </x:c>
      <x:c r="Z302" s="17" t="n">
        <x:v>1.55655</x:v>
      </x:c>
      <x:c r="AA302" s="17" t="n">
        <x:v>1.33258</x:v>
      </x:c>
      <x:c r="AB302" s="4" t="n">
        <x:f>COUNT(D302:O302)</x:f>
        <x:v>12</x:v>
      </x:c>
      <x:c r="AC302" s="4" t="n">
        <x:f>COUNT(P302:AA302)</x:f>
        <x:v>12</x:v>
      </x:c>
      <x:c r="AD302" s="4" t="n">
        <x:f>COUNTIF(D302:AA302,"&gt;0")</x:f>
        <x:v>24</x:v>
      </x:c>
      <x:c r="AE302" s="19" t="n">
        <x:f>IF(AB302=0,"",AVERAGE(D302:O302))</x:f>
        <x:v>3.504293333333333</x:v>
      </x:c>
      <x:c r="AF302" s="19" t="n">
        <x:f>IF(AC302=0,"",AVERAGE(P302:AA302))</x:f>
        <x:v>1.8710358333333337</x:v>
      </x:c>
      <x:c r="AG302" s="19" t="n">
        <x:f>IF(OR(AB302&lt;'산출기준'!$B$19,AC302&lt;'산출기준'!$B$19,AE302=0),"",AF302/AE302)</x:f>
        <x:v>0.5339267165610186</x:v>
      </x:c>
      <x:c r="AH302" s="21" t="n">
        <x:f>IF(SUM(P302:AA302)=0,"",MAX(P302:AA302)/SUM(P302:AA302))</x:f>
        <x:v>0.17319149864847588</x:v>
      </x:c>
      <x:c r="AI302" s="23" t="n">
        <x:f>IF(AG302="","",AD302/'산출기준'!$B$18*'산출기준'!$B$20+MIN(1,AG302)*'산출기준'!$B$21+(1-AH302)*'산출기준'!$B$22)</x:f>
        <x:v>82.55397152386104</x:v>
      </x:c>
      <x:c r="AJ302" s="4" t="str">
        <x:v>24개월 중 양수 지수 24개월; 전반/후반 자료 12/12개월. 최근12개월/이전12개월 관측월 평균비 0.53배, 최근 최댓달 비중 17.3%. 미래 1년 지속을 보장하지 않음.</x:v>
      </x:c>
      <x:c r="AK302" s="4" t="str">
        <x:v>https://developers.naver.com/docs/serviceapi/datalab/search/search.md</x:v>
      </x:c>
    </x:row>
    <x:row r="303" ht="25" customHeight="1">
      <x:c r="A303" s="4" t="str">
        <x:v>K0299</x:v>
      </x:c>
      <x:c r="B303" s="4" t="str">
        <x:v>리빙</x:v>
      </x:c>
      <x:c r="C303" s="4" t="str">
        <x:v>에어컨전기세절약</x:v>
      </x:c>
      <x:c r="D303" s="17" t="n">
        <x:v>6.96405</x:v>
      </x:c>
      <x:c r="E303" s="17" t="n">
        <x:v>0.06775</x:v>
      </x:c>
      <x:c r="F303" s="17" t="n">
        <x:v>0.00941</x:v>
      </x:c>
      <x:c r="G303" s="17"/>
      <x:c r="H303" s="17"/>
      <x:c r="I303" s="17" t="n">
        <x:v>0.00941</x:v>
      </x:c>
      <x:c r="J303" s="17" t="n">
        <x:v>0.07905</x:v>
      </x:c>
      <x:c r="K303" s="17" t="n">
        <x:v>0.47054</x:v>
      </x:c>
      <x:c r="L303" s="17" t="n">
        <x:v>4.361</x:v>
      </x:c>
      <x:c r="M303" s="17" t="n">
        <x:v>42.53152</x:v>
      </x:c>
      <x:c r="N303" s="17" t="n">
        <x:v>100</x:v>
      </x:c>
      <x:c r="O303" s="17" t="n">
        <x:v>22.32072</x:v>
      </x:c>
      <x:c r="P303" s="17" t="n">
        <x:v>2.34895</x:v>
      </x:c>
      <x:c r="Q303" s="17" t="n">
        <x:v>0.01317</x:v>
      </x:c>
      <x:c r="R303" s="17"/>
      <x:c r="S303" s="17"/>
      <x:c r="T303" s="17"/>
      <x:c r="U303" s="17"/>
      <x:c r="V303" s="17"/>
      <x:c r="W303" s="17" t="n">
        <x:v>0.10163</x:v>
      </x:c>
      <x:c r="X303" s="17" t="n">
        <x:v>0.03011</x:v>
      </x:c>
      <x:c r="Y303" s="17" t="n">
        <x:v>0.08846</x:v>
      </x:c>
      <x:c r="Z303" s="17" t="n">
        <x:v>0.83192</x:v>
      </x:c>
      <x:c r="AA303" s="17" t="n">
        <x:v>0.20703</x:v>
      </x:c>
      <x:c r="AB303" s="4" t="n">
        <x:f>COUNT(D303:O303)</x:f>
        <x:v>10</x:v>
      </x:c>
      <x:c r="AC303" s="4" t="n">
        <x:f>COUNT(P303:AA303)</x:f>
        <x:v>7</x:v>
      </x:c>
      <x:c r="AD303" s="4" t="n">
        <x:f>COUNTIF(D303:AA303,"&gt;0")</x:f>
        <x:v>17</x:v>
      </x:c>
      <x:c r="AE303" s="19" t="n">
        <x:f>IF(AB303=0,"",AVERAGE(D303:O303))</x:f>
        <x:v>17.681345</x:v>
      </x:c>
      <x:c r="AF303" s="19" t="n">
        <x:f>IF(AC303=0,"",AVERAGE(P303:AA303))</x:f>
        <x:v>0.5173242857142858</x:v>
      </x:c>
      <x:c r="AG303" s="19" t="str">
        <x:f>IF(OR(AB303&lt;'산출기준'!$B$19,AC303&lt;'산출기준'!$B$19,AE303=0),"",AF303/AE303)</x:f>
      </x:c>
      <x:c r="AH303" s="21" t="n">
        <x:f>IF(SUM(P303:AA303)=0,"",MAX(P303:AA303)/SUM(P303:AA303))</x:f>
        <x:v>0.6486536491341435</x:v>
      </x:c>
      <x:c r="AI303" s="23" t="str">
        <x:f>IF(AG303="","",AD303/'산출기준'!$B$18*'산출기준'!$B$20+MIN(1,AG303)*'산출기준'!$B$21+(1-AH303)*'산출기준'!$B$22)</x:f>
      </x:c>
      <x:c r="AJ303" s="4" t="str">
        <x:v>24개월 중 양수 지수 17개월; 전반/후반 자료 10/7개월. 자료 부족으로 점수·전년비 미산정. 미래 1년 지속을 보장하지 않음.</x:v>
      </x:c>
      <x:c r="AK303" s="4" t="str">
        <x:v>https://developers.naver.com/docs/serviceapi/datalab/search/search.md</x:v>
      </x:c>
    </x:row>
    <x:row r="304" ht="25" customHeight="1">
      <x:c r="A304" s="4" t="str">
        <x:v>K0300</x:v>
      </x:c>
      <x:c r="B304" s="4" t="str">
        <x:v>리빙</x:v>
      </x:c>
      <x:c r="C304" s="4" t="str">
        <x:v>음식물쓰레기냄새제거</x:v>
      </x:c>
      <x:c r="D304" s="17" t="n">
        <x:v>0.04705</x:v>
      </x:c>
      <x:c r="E304" s="17"/>
      <x:c r="F304" s="17"/>
      <x:c r="G304" s="17"/>
      <x:c r="H304" s="17"/>
      <x:c r="I304" s="17"/>
      <x:c r="J304" s="17" t="n">
        <x:v>0.01882</x:v>
      </x:c>
      <x:c r="K304" s="17" t="n">
        <x:v>0.04893</x:v>
      </x:c>
      <x:c r="L304" s="17" t="n">
        <x:v>0.15998</x:v>
      </x:c>
      <x:c r="M304" s="17" t="n">
        <x:v>0.41031</x:v>
      </x:c>
      <x:c r="N304" s="17" t="n">
        <x:v>0.2955</x:v>
      </x:c>
      <x:c r="O304" s="17"/>
      <x:c r="P304" s="17"/>
      <x:c r="Q304" s="17"/>
      <x:c r="R304" s="17"/>
      <x:c r="S304" s="17" t="n">
        <x:v>0.00941</x:v>
      </x:c>
      <x:c r="T304" s="17"/>
      <x:c r="U304" s="17" t="n">
        <x:v>0.01882</x:v>
      </x:c>
      <x:c r="V304" s="17" t="n">
        <x:v>0.00941</x:v>
      </x:c>
      <x:c r="W304" s="17" t="n">
        <x:v>0.06211</x:v>
      </x:c>
      <x:c r="X304" s="17" t="n">
        <x:v>0.03387</x:v>
      </x:c>
      <x:c r="Y304" s="17"/>
      <x:c r="Z304" s="17" t="n">
        <x:v>0.10351</x:v>
      </x:c>
      <x:c r="AA304" s="17" t="n">
        <x:v>0.07528</x:v>
      </x:c>
      <x:c r="AB304" s="4" t="n">
        <x:f>COUNT(D304:O304)</x:f>
        <x:v>6</x:v>
      </x:c>
      <x:c r="AC304" s="4" t="n">
        <x:f>COUNT(P304:AA304)</x:f>
        <x:v>7</x:v>
      </x:c>
      <x:c r="AD304" s="4" t="n">
        <x:f>COUNTIF(D304:AA304,"&gt;0")</x:f>
        <x:v>13</x:v>
      </x:c>
      <x:c r="AE304" s="19" t="n">
        <x:f>IF(AB304=0,"",AVERAGE(D304:O304))</x:f>
        <x:v>0.16343166666666667</x:v>
      </x:c>
      <x:c r="AF304" s="19" t="n">
        <x:f>IF(AC304=0,"",AVERAGE(P304:AA304))</x:f>
        <x:v>0.04463</x:v>
      </x:c>
      <x:c r="AG304" s="19" t="str">
        <x:f>IF(OR(AB304&lt;'산출기준'!$B$19,AC304&lt;'산출기준'!$B$19,AE304=0),"",AF304/AE304)</x:f>
      </x:c>
      <x:c r="AH304" s="21" t="n">
        <x:f>IF(SUM(P304:AA304)=0,"",MAX(P304:AA304)/SUM(P304:AA304))</x:f>
        <x:v>0.3313274222976217</x:v>
      </x:c>
      <x:c r="AI304" s="23" t="str">
        <x:f>IF(AG304="","",AD304/'산출기준'!$B$18*'산출기준'!$B$20+MIN(1,AG304)*'산출기준'!$B$21+(1-AH304)*'산출기준'!$B$22)</x:f>
      </x:c>
      <x:c r="AJ304" s="4" t="str">
        <x:v>24개월 중 양수 지수 13개월; 전반/후반 자료 6/7개월. 자료 부족으로 점수·전년비 미산정. 미래 1년 지속을 보장하지 않음.</x:v>
      </x:c>
      <x:c r="AK304" s="4" t="str">
        <x:v>https://developers.naver.com/docs/serviceapi/datalab/search/search.md</x:v>
      </x:c>
    </x:row>
    <x:row r="305" ht="25" customHeight="1">
      <x:c r="A305" s="4" t="str">
        <x:v>K0301</x:v>
      </x:c>
      <x:c r="B305" s="4" t="str">
        <x:v>건강</x:v>
      </x:c>
      <x:c r="C305" s="4" t="str">
        <x:v>마그네슘효능</x:v>
      </x:c>
      <x:c r="D305" s="17" t="n">
        <x:v>71.1192</x:v>
      </x:c>
      <x:c r="E305" s="17" t="n">
        <x:v>62.23937</x:v>
      </x:c>
      <x:c r="F305" s="17" t="n">
        <x:v>61.02063</x:v>
      </x:c>
      <x:c r="G305" s="17" t="n">
        <x:v>52.12624</x:v>
      </x:c>
      <x:c r="H305" s="17" t="n">
        <x:v>57.13522</x:v>
      </x:c>
      <x:c r="I305" s="17" t="n">
        <x:v>60.85554</x:v>
      </x:c>
      <x:c r="J305" s="17" t="n">
        <x:v>69.42073</x:v>
      </x:c>
      <x:c r="K305" s="17" t="n">
        <x:v>62.31512</x:v>
      </x:c>
      <x:c r="L305" s="17" t="n">
        <x:v>65.82957</x:v>
      </x:c>
      <x:c r="M305" s="17" t="n">
        <x:v>65.74411</x:v>
      </x:c>
      <x:c r="N305" s="17" t="n">
        <x:v>68.43214</x:v>
      </x:c>
      <x:c r="O305" s="17" t="n">
        <x:v>71.97378</x:v>
      </x:c>
      <x:c r="P305" s="17" t="n">
        <x:v>71.68438</x:v>
      </x:c>
      <x:c r="Q305" s="17" t="n">
        <x:v>69.647</x:v>
      </x:c>
      <x:c r="R305" s="17" t="n">
        <x:v>70.08302</x:v>
      </x:c>
      <x:c r="S305" s="17" t="n">
        <x:v>71.47074</x:v>
      </x:c>
      <x:c r="T305" s="17" t="n">
        <x:v>71.48336</x:v>
      </x:c>
      <x:c r="U305" s="17" t="n">
        <x:v>63.83782</x:v>
      </x:c>
      <x:c r="V305" s="17" t="n">
        <x:v>72.52051</x:v>
      </x:c>
      <x:c r="W305" s="17" t="n">
        <x:v>70.97256</x:v>
      </x:c>
      <x:c r="X305" s="17" t="n">
        <x:v>65.80335</x:v>
      </x:c>
      <x:c r="Y305" s="17" t="n">
        <x:v>68.20101</x:v>
      </x:c>
      <x:c r="Z305" s="17" t="n">
        <x:v>72.19033</x:v>
      </x:c>
      <x:c r="AA305" s="17" t="n">
        <x:v>75.62126</x:v>
      </x:c>
      <x:c r="AB305" s="4" t="n">
        <x:f>COUNT(D305:O305)</x:f>
        <x:v>12</x:v>
      </x:c>
      <x:c r="AC305" s="4" t="n">
        <x:f>COUNT(P305:AA305)</x:f>
        <x:v>12</x:v>
      </x:c>
      <x:c r="AD305" s="4" t="n">
        <x:f>COUNTIF(D305:AA305,"&gt;0")</x:f>
        <x:v>24</x:v>
      </x:c>
      <x:c r="AE305" s="19" t="n">
        <x:f>IF(AB305=0,"",AVERAGE(D305:O305))</x:f>
        <x:v>64.0176375</x:v>
      </x:c>
      <x:c r="AF305" s="19" t="n">
        <x:f>IF(AC305=0,"",AVERAGE(P305:AA305))</x:f>
        <x:v>70.29294500000002</x:v>
      </x:c>
      <x:c r="AG305" s="19" t="n">
        <x:f>IF(OR(AB305&lt;'산출기준'!$B$19,AC305&lt;'산출기준'!$B$19,AE305=0),"",AF305/AE305)</x:f>
        <x:v>1.098024665468169</x:v>
      </x:c>
      <x:c r="AH305" s="21" t="n">
        <x:f>IF(SUM(P305:AA305)=0,"",MAX(P305:AA305)/SUM(P305:AA305))</x:f>
        <x:v>0.08965013013278454</x:v>
      </x:c>
      <x:c r="AI305" s="23" t="n">
        <x:f>IF(AG305="","",AD305/'산출기준'!$B$18*'산출기준'!$B$20+MIN(1,AG305)*'산출기준'!$B$21+(1-AH305)*'산출기준'!$B$22)</x:f>
        <x:v>98.20699739734431</x:v>
      </x:c>
      <x:c r="AJ305" s="4" t="str">
        <x:v>24개월 중 양수 지수 24개월; 전반/후반 자료 12/12개월. 최근12개월/이전12개월 관측월 평균비 1.10배, 최근 최댓달 비중 9.0%. 미래 1년 지속을 보장하지 않음.</x:v>
      </x:c>
      <x:c r="AK305" s="4" t="str">
        <x:v>https://developers.naver.com/docs/serviceapi/datalab/search/search.md</x:v>
      </x:c>
    </x:row>
    <x:row r="306" ht="25" customHeight="1">
      <x:c r="A306" s="4" t="str">
        <x:v>K0302</x:v>
      </x:c>
      <x:c r="B306" s="4" t="str">
        <x:v>건강</x:v>
      </x:c>
      <x:c r="C306" s="4" t="str">
        <x:v>혈압정상수치</x:v>
      </x:c>
      <x:c r="D306" s="17" t="n">
        <x:v>94.67734</x:v>
      </x:c>
      <x:c r="E306" s="17" t="n">
        <x:v>100</x:v>
      </x:c>
      <x:c r="F306" s="17" t="n">
        <x:v>96.78854</x:v>
      </x:c>
      <x:c r="G306" s="17" t="n">
        <x:v>95.87569</x:v>
      </x:c>
      <x:c r="H306" s="17" t="n">
        <x:v>80.27773</x:v>
      </x:c>
      <x:c r="I306" s="17" t="n">
        <x:v>80.48069</x:v>
      </x:c>
      <x:c r="J306" s="17" t="n">
        <x:v>88.41077</x:v>
      </x:c>
      <x:c r="K306" s="17" t="n">
        <x:v>91.44258</x:v>
      </x:c>
      <x:c r="L306" s="17" t="n">
        <x:v>97.75382</x:v>
      </x:c>
      <x:c r="M306" s="17" t="n">
        <x:v>96.74095</x:v>
      </x:c>
      <x:c r="N306" s="17" t="n">
        <x:v>99.43287</x:v>
      </x:c>
      <x:c r="O306" s="17" t="n">
        <x:v>97.84413</x:v>
      </x:c>
      <x:c r="P306" s="17" t="n">
        <x:v>98.99587</x:v>
      </x:c>
      <x:c r="Q306" s="17" t="n">
        <x:v>86.8638</x:v>
      </x:c>
      <x:c r="R306" s="17" t="n">
        <x:v>98.56761</x:v>
      </x:c>
      <x:c r="S306" s="17" t="n">
        <x:v>98.54236</x:v>
      </x:c>
      <x:c r="T306" s="17" t="n">
        <x:v>81.83151</x:v>
      </x:c>
      <x:c r="U306" s="17" t="n">
        <x:v>71.48239</x:v>
      </x:c>
      <x:c r="V306" s="17" t="n">
        <x:v>78.06652</x:v>
      </x:c>
      <x:c r="W306" s="17" t="n">
        <x:v>77.36732</x:v>
      </x:c>
      <x:c r="X306" s="17" t="n">
        <x:v>73.14882</x:v>
      </x:c>
      <x:c r="Y306" s="17" t="n">
        <x:v>75.15707</x:v>
      </x:c>
      <x:c r="Z306" s="17" t="n">
        <x:v>78.65501</x:v>
      </x:c>
      <x:c r="AA306" s="17" t="n">
        <x:v>78.5375</x:v>
      </x:c>
      <x:c r="AB306" s="4" t="n">
        <x:f>COUNT(D306:O306)</x:f>
        <x:v>12</x:v>
      </x:c>
      <x:c r="AC306" s="4" t="n">
        <x:f>COUNT(P306:AA306)</x:f>
        <x:v>12</x:v>
      </x:c>
      <x:c r="AD306" s="4" t="n">
        <x:f>COUNTIF(D306:AA306,"&gt;0")</x:f>
        <x:v>24</x:v>
      </x:c>
      <x:c r="AE306" s="19" t="n">
        <x:f>IF(AB306=0,"",AVERAGE(D306:O306))</x:f>
        <x:v>93.31042583333334</x:v>
      </x:c>
      <x:c r="AF306" s="19" t="n">
        <x:f>IF(AC306=0,"",AVERAGE(P306:AA306))</x:f>
        <x:v>83.10131500000001</x:v>
      </x:c>
      <x:c r="AG306" s="19" t="n">
        <x:f>IF(OR(AB306&lt;'산출기준'!$B$19,AC306&lt;'산출기준'!$B$19,AE306=0),"",AF306/AE306)</x:f>
        <x:v>0.8905898162808906</x:v>
      </x:c>
      <x:c r="AH306" s="21" t="n">
        <x:f>IF(SUM(P306:AA306)=0,"",MAX(P306:AA306)/SUM(P306:AA306))</x:f>
        <x:v>0.09927226582796352</x:v>
      </x:c>
      <x:c r="AI306" s="23" t="n">
        <x:f>IF(AG306="","",AD306/'산출기준'!$B$18*'산출기준'!$B$20+MIN(1,AG306)*'산출기준'!$B$21+(1-AH306)*'산출기준'!$B$22)</x:f>
        <x:v>94.73224917186744</x:v>
      </x:c>
      <x:c r="AJ306" s="4" t="str">
        <x:v>24개월 중 양수 지수 24개월; 전반/후반 자료 12/12개월. 최근12개월/이전12개월 관측월 평균비 0.89배, 최근 최댓달 비중 9.9%. 미래 1년 지속을 보장하지 않음.</x:v>
      </x:c>
      <x:c r="AK306" s="4" t="str">
        <x:v>https://developers.naver.com/docs/serviceapi/datalab/search/search.md</x:v>
      </x:c>
    </x:row>
    <x:row r="307" ht="25" customHeight="1">
      <x:c r="A307" s="4" t="str">
        <x:v>K0303</x:v>
      </x:c>
      <x:c r="B307" s="4" t="str">
        <x:v>건강</x:v>
      </x:c>
      <x:c r="C307" s="4" t="str">
        <x:v>당뇨초기증상</x:v>
      </x:c>
      <x:c r="D307" s="17" t="n">
        <x:v>93.11968</x:v>
      </x:c>
      <x:c r="E307" s="17" t="n">
        <x:v>96.06506</x:v>
      </x:c>
      <x:c r="F307" s="17" t="n">
        <x:v>95.24836</x:v>
      </x:c>
      <x:c r="G307" s="17" t="n">
        <x:v>89.62757</x:v>
      </x:c>
      <x:c r="H307" s="17" t="n">
        <x:v>96.91284</x:v>
      </x:c>
      <x:c r="I307" s="17" t="n">
        <x:v>93.815</x:v>
      </x:c>
      <x:c r="J307" s="17" t="n">
        <x:v>96.94877</x:v>
      </x:c>
      <x:c r="K307" s="17" t="n">
        <x:v>92.7361</x:v>
      </x:c>
      <x:c r="L307" s="17" t="n">
        <x:v>93.96164</x:v>
      </x:c>
      <x:c r="M307" s="17" t="n">
        <x:v>84.76037</x:v>
      </x:c>
      <x:c r="N307" s="17" t="n">
        <x:v>77.22554</x:v>
      </x:c>
      <x:c r="O307" s="17" t="n">
        <x:v>78.95702</x:v>
      </x:c>
      <x:c r="P307" s="17" t="n">
        <x:v>79.13571</x:v>
      </x:c>
      <x:c r="Q307" s="17" t="n">
        <x:v>72.32726</x:v>
      </x:c>
      <x:c r="R307" s="17" t="n">
        <x:v>69.48482</x:v>
      </x:c>
      <x:c r="S307" s="17" t="n">
        <x:v>67.67176</x:v>
      </x:c>
      <x:c r="T307" s="17" t="n">
        <x:v>69.56251</x:v>
      </x:c>
      <x:c r="U307" s="17" t="n">
        <x:v>63.32799</x:v>
      </x:c>
      <x:c r="V307" s="17" t="n">
        <x:v>69.66059</x:v>
      </x:c>
      <x:c r="W307" s="17" t="n">
        <x:v>67.84947</x:v>
      </x:c>
      <x:c r="X307" s="17" t="n">
        <x:v>61.84899</x:v>
      </x:c>
      <x:c r="Y307" s="17" t="n">
        <x:v>57.41587</x:v>
      </x:c>
      <x:c r="Z307" s="17" t="n">
        <x:v>56.12041</x:v>
      </x:c>
      <x:c r="AA307" s="17" t="n">
        <x:v>56.53022</x:v>
      </x:c>
      <x:c r="AB307" s="4" t="n">
        <x:f>COUNT(D307:O307)</x:f>
        <x:v>12</x:v>
      </x:c>
      <x:c r="AC307" s="4" t="n">
        <x:f>COUNT(P307:AA307)</x:f>
        <x:v>12</x:v>
      </x:c>
      <x:c r="AD307" s="4" t="n">
        <x:f>COUNTIF(D307:AA307,"&gt;0")</x:f>
        <x:v>24</x:v>
      </x:c>
      <x:c r="AE307" s="19" t="n">
        <x:f>IF(AB307=0,"",AVERAGE(D307:O307))</x:f>
        <x:v>90.78149583333334</x:v>
      </x:c>
      <x:c r="AF307" s="19" t="n">
        <x:f>IF(AC307=0,"",AVERAGE(P307:AA307))</x:f>
        <x:v>65.9113</x:v>
      </x:c>
      <x:c r="AG307" s="19" t="n">
        <x:f>IF(OR(AB307&lt;'산출기준'!$B$19,AC307&lt;'산출기준'!$B$19,AE307=0),"",AF307/AE307)</x:f>
        <x:v>0.7260433350977958</x:v>
      </x:c>
      <x:c r="AH307" s="21" t="n">
        <x:f>IF(SUM(P307:AA307)=0,"",MAX(P307:AA307)/SUM(P307:AA307))</x:f>
        <x:v>0.10005329131727035</x:v>
      </x:c>
      <x:c r="AI307" s="23" t="n">
        <x:f>IF(AG307="","",AD307/'산출기준'!$B$18*'산출기준'!$B$20+MIN(1,AG307)*'산출기준'!$B$21+(1-AH307)*'산출기준'!$B$22)</x:f>
        <x:v>89.78023422658846</x:v>
      </x:c>
      <x:c r="AJ307" s="4" t="str">
        <x:v>24개월 중 양수 지수 24개월; 전반/후반 자료 12/12개월. 최근12개월/이전12개월 관측월 평균비 0.73배, 최근 최댓달 비중 10.0%. 미래 1년 지속을 보장하지 않음.</x:v>
      </x:c>
      <x:c r="AK307" s="4" t="str">
        <x:v>https://developers.naver.com/docs/serviceapi/datalab/search/search.md</x:v>
      </x:c>
    </x:row>
    <x:row r="308" ht="25" customHeight="1">
      <x:c r="A308" s="4" t="str">
        <x:v>K0304</x:v>
      </x:c>
      <x:c r="B308" s="4" t="str">
        <x:v>건강</x:v>
      </x:c>
      <x:c r="C308" s="4" t="str">
        <x:v>당뇨에좋은음식</x:v>
      </x:c>
      <x:c r="D308" s="17" t="n">
        <x:v>71.16387</x:v>
      </x:c>
      <x:c r="E308" s="17" t="n">
        <x:v>75.0318</x:v>
      </x:c>
      <x:c r="F308" s="17" t="n">
        <x:v>74.28404</x:v>
      </x:c>
      <x:c r="G308" s="17" t="n">
        <x:v>73.00995</x:v>
      </x:c>
      <x:c r="H308" s="17" t="n">
        <x:v>76.12138</x:v>
      </x:c>
      <x:c r="I308" s="17" t="n">
        <x:v>72.19227</x:v>
      </x:c>
      <x:c r="J308" s="17" t="n">
        <x:v>74.00339</x:v>
      </x:c>
      <x:c r="K308" s="17" t="n">
        <x:v>68.50206</x:v>
      </x:c>
      <x:c r="L308" s="17" t="n">
        <x:v>67.31148</x:v>
      </x:c>
      <x:c r="M308" s="17" t="n">
        <x:v>64.50497</x:v>
      </x:c>
      <x:c r="N308" s="17" t="n">
        <x:v>64.70988</x:v>
      </x:c>
      <x:c r="O308" s="17" t="n">
        <x:v>61.7577</x:v>
      </x:c>
      <x:c r="P308" s="17" t="n">
        <x:v>62.2316</x:v>
      </x:c>
      <x:c r="Q308" s="17" t="n">
        <x:v>53.87132</x:v>
      </x:c>
      <x:c r="R308" s="17" t="n">
        <x:v>56.23597</x:v>
      </x:c>
      <x:c r="S308" s="17" t="n">
        <x:v>55.72808</x:v>
      </x:c>
      <x:c r="T308" s="17" t="n">
        <x:v>59.12891</x:v>
      </x:c>
      <x:c r="U308" s="17" t="n">
        <x:v>48.40009</x:v>
      </x:c>
      <x:c r="V308" s="17" t="n">
        <x:v>51.00461</x:v>
      </x:c>
      <x:c r="W308" s="17" t="n">
        <x:v>47.44452</x:v>
      </x:c>
      <x:c r="X308" s="17" t="n">
        <x:v>45.44306</x:v>
      </x:c>
      <x:c r="Y308" s="17" t="n">
        <x:v>44.85554</x:v>
      </x:c>
      <x:c r="Z308" s="17" t="n">
        <x:v>44.86817</x:v>
      </x:c>
      <x:c r="AA308" s="17" t="n">
        <x:v>43.93493</x:v>
      </x:c>
      <x:c r="AB308" s="4" t="n">
        <x:f>COUNT(D308:O308)</x:f>
        <x:v>12</x:v>
      </x:c>
      <x:c r="AC308" s="4" t="n">
        <x:f>COUNT(P308:AA308)</x:f>
        <x:v>12</x:v>
      </x:c>
      <x:c r="AD308" s="4" t="n">
        <x:f>COUNTIF(D308:AA308,"&gt;0")</x:f>
        <x:v>24</x:v>
      </x:c>
      <x:c r="AE308" s="19" t="n">
        <x:f>IF(AB308=0,"",AVERAGE(D308:O308))</x:f>
        <x:v>70.21606583333333</x:v>
      </x:c>
      <x:c r="AF308" s="19" t="n">
        <x:f>IF(AC308=0,"",AVERAGE(P308:AA308))</x:f>
        <x:v>51.09556666666666</x:v>
      </x:c>
      <x:c r="AG308" s="19" t="n">
        <x:f>IF(OR(AB308&lt;'산출기준'!$B$19,AC308&lt;'산출기준'!$B$19,AE308=0),"",AF308/AE308)</x:f>
        <x:v>0.7276905372048104</x:v>
      </x:c>
      <x:c r="AH308" s="21" t="n">
        <x:f>IF(SUM(P308:AA308)=0,"",MAX(P308:AA308)/SUM(P308:AA308))</x:f>
        <x:v>0.1014954330675786</x:v>
      </x:c>
      <x:c r="AI308" s="23" t="n">
        <x:f>IF(AG308="","",AD308/'산출기준'!$B$18*'산출기준'!$B$20+MIN(1,AG308)*'산출기준'!$B$21+(1-AH308)*'산출기준'!$B$22)</x:f>
        <x:v>89.80080745479275</x:v>
      </x:c>
      <x:c r="AJ308" s="4" t="str">
        <x:v>24개월 중 양수 지수 24개월; 전반/후반 자료 12/12개월. 최근12개월/이전12개월 관측월 평균비 0.73배, 최근 최댓달 비중 10.1%. 미래 1년 지속을 보장하지 않음.</x:v>
      </x:c>
      <x:c r="AK308" s="4" t="str">
        <x:v>https://developers.naver.com/docs/serviceapi/datalab/search/search.md</x:v>
      </x:c>
    </x:row>
    <x:row r="309" ht="25" customHeight="1">
      <x:c r="A309" s="4" t="str">
        <x:v>K0305</x:v>
      </x:c>
      <x:c r="B309" s="4" t="str">
        <x:v>건강</x:v>
      </x:c>
      <x:c r="C309" s="4" t="str">
        <x:v>콜레스테롤수치</x:v>
      </x:c>
      <x:c r="D309" s="17" t="n">
        <x:v>39.45423</x:v>
      </x:c>
      <x:c r="E309" s="17" t="n">
        <x:v>45.96552</x:v>
      </x:c>
      <x:c r="F309" s="17" t="n">
        <x:v>77.26438</x:v>
      </x:c>
      <x:c r="G309" s="17" t="n">
        <x:v>76.88468</x:v>
      </x:c>
      <x:c r="H309" s="17" t="n">
        <x:v>61.39645</x:v>
      </x:c>
      <x:c r="I309" s="17" t="n">
        <x:v>64.13401</x:v>
      </x:c>
      <x:c r="J309" s="17" t="n">
        <x:v>65.0721</x:v>
      </x:c>
      <x:c r="K309" s="17" t="n">
        <x:v>65.32847</x:v>
      </x:c>
      <x:c r="L309" s="17" t="n">
        <x:v>66.35105</x:v>
      </x:c>
      <x:c r="M309" s="17" t="n">
        <x:v>66.08788</x:v>
      </x:c>
      <x:c r="N309" s="17" t="n">
        <x:v>65.61495</x:v>
      </x:c>
      <x:c r="O309" s="17" t="n">
        <x:v>62.13255</x:v>
      </x:c>
      <x:c r="P309" s="17" t="n">
        <x:v>63.57659</x:v>
      </x:c>
      <x:c r="Q309" s="17" t="n">
        <x:v>53.13425</x:v>
      </x:c>
      <x:c r="R309" s="17" t="n">
        <x:v>57.38771</x:v>
      </x:c>
      <x:c r="S309" s="17" t="n">
        <x:v>59.6941</x:v>
      </x:c>
      <x:c r="T309" s="17" t="n">
        <x:v>49.99854</x:v>
      </x:c>
      <x:c r="U309" s="17" t="n">
        <x:v>37.87812</x:v>
      </x:c>
      <x:c r="V309" s="17" t="n">
        <x:v>42.79873</x:v>
      </x:c>
      <x:c r="W309" s="17" t="n">
        <x:v>41.52172</x:v>
      </x:c>
      <x:c r="X309" s="17" t="n">
        <x:v>40.2991</x:v>
      </x:c>
      <x:c r="Y309" s="17" t="n">
        <x:v>41.17989</x:v>
      </x:c>
      <x:c r="Z309" s="17" t="n">
        <x:v>41.84219</x:v>
      </x:c>
      <x:c r="AA309" s="17" t="n">
        <x:v>41.08375</x:v>
      </x:c>
      <x:c r="AB309" s="4" t="n">
        <x:f>COUNT(D309:O309)</x:f>
        <x:v>12</x:v>
      </x:c>
      <x:c r="AC309" s="4" t="n">
        <x:f>COUNT(P309:AA309)</x:f>
        <x:v>12</x:v>
      </x:c>
      <x:c r="AD309" s="4" t="n">
        <x:f>COUNTIF(D309:AA309,"&gt;0")</x:f>
        <x:v>24</x:v>
      </x:c>
      <x:c r="AE309" s="19" t="n">
        <x:f>IF(AB309=0,"",AVERAGE(D309:O309))</x:f>
        <x:v>62.973855833333346</x:v>
      </x:c>
      <x:c r="AF309" s="19" t="n">
        <x:f>IF(AC309=0,"",AVERAGE(P309:AA309))</x:f>
        <x:v>47.53289083333333</x:v>
      </x:c>
      <x:c r="AG309" s="19" t="n">
        <x:f>IF(OR(AB309&lt;'산출기준'!$B$19,AC309&lt;'산출기준'!$B$19,AE309=0),"",AF309/AE309)</x:f>
        <x:v>0.7548035641827923</x:v>
      </x:c>
      <x:c r="AH309" s="21" t="n">
        <x:f>IF(SUM(P309:AA309)=0,"",MAX(P309:AA309)/SUM(P309:AA309))</x:f>
        <x:v>0.11146069750403884</x:v>
      </x:c>
      <x:c r="AI309" s="23" t="n">
        <x:f>IF(AG309="","",AD309/'산출기준'!$B$18*'산출기준'!$B$20+MIN(1,AG309)*'산출기준'!$B$21+(1-AH309)*'산출기준'!$B$22)</x:f>
        <x:v>90.41489297540299</x:v>
      </x:c>
      <x:c r="AJ309" s="4" t="str">
        <x:v>24개월 중 양수 지수 24개월; 전반/후반 자료 12/12개월. 최근12개월/이전12개월 관측월 평균비 0.75배, 최근 최댓달 비중 11.1%. 미래 1년 지속을 보장하지 않음.</x:v>
      </x:c>
      <x:c r="AK309" s="4" t="str">
        <x:v>https://developers.naver.com/docs/serviceapi/datalab/search/search.md</x:v>
      </x:c>
    </x:row>
    <x:row r="310" ht="25" customHeight="1">
      <x:c r="A310" s="4" t="str">
        <x:v>K0306</x:v>
      </x:c>
      <x:c r="B310" s="4" t="str">
        <x:v>건강</x:v>
      </x:c>
      <x:c r="C310" s="4" t="str">
        <x:v>당화혈색소수치</x:v>
      </x:c>
      <x:c r="D310" s="17" t="n">
        <x:v>4.34214</x:v>
      </x:c>
      <x:c r="E310" s="17" t="n">
        <x:v>5.02865</x:v>
      </x:c>
      <x:c r="F310" s="17" t="n">
        <x:v>42.08945</x:v>
      </x:c>
      <x:c r="G310" s="17" t="n">
        <x:v>43.9535</x:v>
      </x:c>
      <x:c r="H310" s="17" t="n">
        <x:v>40.17105</x:v>
      </x:c>
      <x:c r="I310" s="17" t="n">
        <x:v>42.21054</x:v>
      </x:c>
      <x:c r="J310" s="17" t="n">
        <x:v>45.2264</x:v>
      </x:c>
      <x:c r="K310" s="17" t="n">
        <x:v>46.08453</x:v>
      </x:c>
      <x:c r="L310" s="17" t="n">
        <x:v>45.56202</x:v>
      </x:c>
      <x:c r="M310" s="17" t="n">
        <x:v>46.11886</x:v>
      </x:c>
      <x:c r="N310" s="17" t="n">
        <x:v>47.74168</x:v>
      </x:c>
      <x:c r="O310" s="17" t="n">
        <x:v>45.07194</x:v>
      </x:c>
      <x:c r="P310" s="17" t="n">
        <x:v>45.45905</x:v>
      </x:c>
      <x:c r="Q310" s="17" t="n">
        <x:v>37.4441</x:v>
      </x:c>
      <x:c r="R310" s="17" t="n">
        <x:v>41.36004</x:v>
      </x:c>
      <x:c r="S310" s="17" t="n">
        <x:v>41.61748</x:v>
      </x:c>
      <x:c r="T310" s="17" t="n">
        <x:v>38.05909</x:v>
      </x:c>
      <x:c r="U310" s="17" t="n">
        <x:v>31.81571</x:v>
      </x:c>
      <x:c r="V310" s="17" t="n">
        <x:v>36.76141</x:v>
      </x:c>
      <x:c r="W310" s="17" t="n">
        <x:v>35.97383</x:v>
      </x:c>
      <x:c r="X310" s="17" t="n">
        <x:v>33.8409</x:v>
      </x:c>
      <x:c r="Y310" s="17" t="n">
        <x:v>36.65748</x:v>
      </x:c>
      <x:c r="Z310" s="17" t="n">
        <x:v>41.78529</x:v>
      </x:c>
      <x:c r="AA310" s="17" t="n">
        <x:v>40.01086</x:v>
      </x:c>
      <x:c r="AB310" s="4" t="n">
        <x:f>COUNT(D310:O310)</x:f>
        <x:v>12</x:v>
      </x:c>
      <x:c r="AC310" s="4" t="n">
        <x:f>COUNT(P310:AA310)</x:f>
        <x:v>12</x:v>
      </x:c>
      <x:c r="AD310" s="4" t="n">
        <x:f>COUNTIF(D310:AA310,"&gt;0")</x:f>
        <x:v>24</x:v>
      </x:c>
      <x:c r="AE310" s="19" t="n">
        <x:f>IF(AB310=0,"",AVERAGE(D310:O310))</x:f>
        <x:v>37.800063333333334</x:v>
      </x:c>
      <x:c r="AF310" s="19" t="n">
        <x:f>IF(AC310=0,"",AVERAGE(P310:AA310))</x:f>
        <x:v>38.398770000000006</x:v>
      </x:c>
      <x:c r="AG310" s="19" t="n">
        <x:f>IF(OR(AB310&lt;'산출기준'!$B$19,AC310&lt;'산출기준'!$B$19,AE310=0),"",AF310/AE310)</x:f>
        <x:v>1.0158387741678387</x:v>
      </x:c>
      <x:c r="AH310" s="21" t="n">
        <x:f>IF(SUM(P310:AA310)=0,"",MAX(P310:AA310)/SUM(P310:AA310))</x:f>
        <x:v>0.09865561231952653</x:v>
      </x:c>
      <x:c r="AI310" s="23" t="n">
        <x:f>IF(AG310="","",AD310/'산출기준'!$B$18*'산출기준'!$B$20+MIN(1,AG310)*'산출기준'!$B$21+(1-AH310)*'산출기준'!$B$22)</x:f>
        <x:v>98.02688775360947</x:v>
      </x:c>
      <x:c r="AJ310" s="4" t="str">
        <x:v>24개월 중 양수 지수 24개월; 전반/후반 자료 12/12개월. 최근12개월/이전12개월 관측월 평균비 1.02배, 최근 최댓달 비중 9.9%. 미래 1년 지속을 보장하지 않음.</x:v>
      </x:c>
      <x:c r="AK310" s="4" t="str">
        <x:v>https://developers.naver.com/docs/serviceapi/datalab/search/search.md</x:v>
      </x:c>
    </x:row>
    <x:row r="311" ht="25" customHeight="1">
      <x:c r="A311" s="4" t="str">
        <x:v>K0307</x:v>
      </x:c>
      <x:c r="B311" s="4" t="str">
        <x:v>건강</x:v>
      </x:c>
      <x:c r="C311" s="4" t="str">
        <x:v>저혈압수치</x:v>
      </x:c>
      <x:c r="D311" s="17" t="n">
        <x:v>45.77274</x:v>
      </x:c>
      <x:c r="E311" s="17" t="n">
        <x:v>38.74274</x:v>
      </x:c>
      <x:c r="F311" s="17" t="n">
        <x:v>35.25681</x:v>
      </x:c>
      <x:c r="G311" s="17" t="n">
        <x:v>33.41088</x:v>
      </x:c>
      <x:c r="H311" s="17" t="n">
        <x:v>32.61472</x:v>
      </x:c>
      <x:c r="I311" s="17" t="n">
        <x:v>29.73998</x:v>
      </x:c>
      <x:c r="J311" s="17" t="n">
        <x:v>35.49328</x:v>
      </x:c>
      <x:c r="K311" s="17" t="n">
        <x:v>39.77822</x:v>
      </x:c>
      <x:c r="L311" s="17" t="n">
        <x:v>43.44911</x:v>
      </x:c>
      <x:c r="M311" s="17" t="n">
        <x:v>47.24396</x:v>
      </x:c>
      <x:c r="N311" s="17" t="n">
        <x:v>51.46406</x:v>
      </x:c>
      <x:c r="O311" s="17" t="n">
        <x:v>50.2398</x:v>
      </x:c>
      <x:c r="P311" s="17" t="n">
        <x:v>46.45257</x:v>
      </x:c>
      <x:c r="Q311" s="17" t="n">
        <x:v>34.37771</x:v>
      </x:c>
      <x:c r="R311" s="17" t="n">
        <x:v>33.13437</x:v>
      </x:c>
      <x:c r="S311" s="17" t="n">
        <x:v>33.03425</x:v>
      </x:c>
      <x:c r="T311" s="17" t="n">
        <x:v>28.19344</x:v>
      </x:c>
      <x:c r="U311" s="17" t="n">
        <x:v>25.08605</x:v>
      </x:c>
      <x:c r="V311" s="17" t="n">
        <x:v>29.14501</x:v>
      </x:c>
      <x:c r="W311" s="17" t="n">
        <x:v>30.40265</x:v>
      </x:c>
      <x:c r="X311" s="17" t="n">
        <x:v>35.63153</x:v>
      </x:c>
      <x:c r="Y311" s="17" t="n">
        <x:v>38.85239</x:v>
      </x:c>
      <x:c r="Z311" s="17" t="n">
        <x:v>41.5269</x:v>
      </x:c>
      <x:c r="AA311" s="17" t="n">
        <x:v>41.00248</x:v>
      </x:c>
      <x:c r="AB311" s="4" t="n">
        <x:f>COUNT(D311:O311)</x:f>
        <x:v>12</x:v>
      </x:c>
      <x:c r="AC311" s="4" t="n">
        <x:f>COUNT(P311:AA311)</x:f>
        <x:v>12</x:v>
      </x:c>
      <x:c r="AD311" s="4" t="n">
        <x:f>COUNTIF(D311:AA311,"&gt;0")</x:f>
        <x:v>24</x:v>
      </x:c>
      <x:c r="AE311" s="19" t="n">
        <x:f>IF(AB311=0,"",AVERAGE(D311:O311))</x:f>
        <x:v>40.26719166666667</x:v>
      </x:c>
      <x:c r="AF311" s="19" t="n">
        <x:f>IF(AC311=0,"",AVERAGE(P311:AA311))</x:f>
        <x:v>34.7366125</x:v>
      </x:c>
      <x:c r="AG311" s="19" t="n">
        <x:f>IF(OR(AB311&lt;'산출기준'!$B$19,AC311&lt;'산출기준'!$B$19,AE311=0),"",AF311/AE311)</x:f>
        <x:v>0.8626529703772488</x:v>
      </x:c>
      <x:c r="AH311" s="21" t="n">
        <x:f>IF(SUM(P311:AA311)=0,"",MAX(P311:AA311)/SUM(P311:AA311))</x:f>
        <x:v>0.11143998281352276</x:v>
      </x:c>
      <x:c r="AI311" s="23" t="n">
        <x:f>IF(AG311="","",AD311/'산출기준'!$B$18*'산출기준'!$B$20+MIN(1,AG311)*'산출기준'!$B$21+(1-AH311)*'산출기준'!$B$22)</x:f>
        <x:v>93.650789455047</x:v>
      </x:c>
      <x:c r="AJ311" s="4" t="str">
        <x:v>24개월 중 양수 지수 24개월; 전반/후반 자료 12/12개월. 최근12개월/이전12개월 관측월 평균비 0.86배, 최근 최댓달 비중 11.1%. 미래 1년 지속을 보장하지 않음.</x:v>
      </x:c>
      <x:c r="AK311" s="4" t="str">
        <x:v>https://developers.naver.com/docs/serviceapi/datalab/search/search.md</x:v>
      </x:c>
    </x:row>
    <x:row r="312" ht="25" customHeight="1">
      <x:c r="A312" s="4" t="str">
        <x:v>K0308</x:v>
      </x:c>
      <x:c r="B312" s="4" t="str">
        <x:v>건강</x:v>
      </x:c>
      <x:c r="C312" s="4" t="str">
        <x:v>역류성식도염증상</x:v>
      </x:c>
      <x:c r="D312" s="17" t="n">
        <x:v>95.96296</x:v>
      </x:c>
      <x:c r="E312" s="17" t="n">
        <x:v>100</x:v>
      </x:c>
      <x:c r="F312" s="17" t="n">
        <x:v>63.89935</x:v>
      </x:c>
      <x:c r="G312" s="17" t="n">
        <x:v>68.36449</x:v>
      </x:c>
      <x:c r="H312" s="17" t="n">
        <x:v>74.49727</x:v>
      </x:c>
      <x:c r="I312" s="17" t="n">
        <x:v>70.87119</x:v>
      </x:c>
      <x:c r="J312" s="17" t="n">
        <x:v>69.16923</x:v>
      </x:c>
      <x:c r="K312" s="17" t="n">
        <x:v>64.8471</x:v>
      </x:c>
      <x:c r="L312" s="17" t="n">
        <x:v>62.66459</x:v>
      </x:c>
      <x:c r="M312" s="17" t="n">
        <x:v>56.35732</x:v>
      </x:c>
      <x:c r="N312" s="17" t="n">
        <x:v>52.43089</x:v>
      </x:c>
      <x:c r="O312" s="17" t="n">
        <x:v>55.11589</x:v>
      </x:c>
      <x:c r="P312" s="17" t="n">
        <x:v>56.85027</x:v>
      </x:c>
      <x:c r="Q312" s="17" t="n">
        <x:v>51.45262</x:v>
      </x:c>
      <x:c r="R312" s="17" t="n">
        <x:v>47.87135</x:v>
      </x:c>
      <x:c r="S312" s="17" t="n">
        <x:v>52.2278</x:v>
      </x:c>
      <x:c r="T312" s="17" t="n">
        <x:v>52.63494</x:v>
      </x:c>
      <x:c r="U312" s="17" t="n">
        <x:v>45.90337</x:v>
      </x:c>
      <x:c r="V312" s="17" t="n">
        <x:v>49.02888</x:v>
      </x:c>
      <x:c r="W312" s="17" t="n">
        <x:v>43.24697</x:v>
      </x:c>
      <x:c r="X312" s="17" t="n">
        <x:v>39.41303</x:v>
      </x:c>
      <x:c r="Y312" s="17" t="n">
        <x:v>41.77099</x:v>
      </x:c>
      <x:c r="Z312" s="17" t="n">
        <x:v>39.00113</x:v>
      </x:c>
      <x:c r="AA312" s="17" t="n">
        <x:v>39.93459</x:v>
      </x:c>
      <x:c r="AB312" s="4" t="n">
        <x:f>COUNT(D312:O312)</x:f>
        <x:v>12</x:v>
      </x:c>
      <x:c r="AC312" s="4" t="n">
        <x:f>COUNT(P312:AA312)</x:f>
        <x:v>12</x:v>
      </x:c>
      <x:c r="AD312" s="4" t="n">
        <x:f>COUNTIF(D312:AA312,"&gt;0")</x:f>
        <x:v>24</x:v>
      </x:c>
      <x:c r="AE312" s="19" t="n">
        <x:f>IF(AB312=0,"",AVERAGE(D312:O312))</x:f>
        <x:v>69.51502333333333</x:v>
      </x:c>
      <x:c r="AF312" s="19" t="n">
        <x:f>IF(AC312=0,"",AVERAGE(P312:AA312))</x:f>
        <x:v>46.611328333333326</x:v>
      </x:c>
      <x:c r="AG312" s="19" t="n">
        <x:f>IF(OR(AB312&lt;'산출기준'!$B$19,AC312&lt;'산출기준'!$B$19,AE312=0),"",AF312/AE312)</x:f>
        <x:v>0.6705216527055757</x:v>
      </x:c>
      <x:c r="AH312" s="21" t="n">
        <x:f>IF(SUM(P312:AA312)=0,"",MAX(P312:AA312)/SUM(P312:AA312))</x:f>
        <x:v>0.10163886482960492</x:v>
      </x:c>
      <x:c r="AI312" s="23" t="n">
        <x:f>IF(AG312="","",AD312/'산출기준'!$B$18*'산출기준'!$B$20+MIN(1,AG312)*'산출기준'!$B$21+(1-AH312)*'산출기준'!$B$22)</x:f>
        <x:v>88.08287228457517</x:v>
      </x:c>
      <x:c r="AJ312" s="4" t="str">
        <x:v>24개월 중 양수 지수 24개월; 전반/후반 자료 12/12개월. 최근12개월/이전12개월 관측월 평균비 0.67배, 최근 최댓달 비중 10.2%. 미래 1년 지속을 보장하지 않음.</x:v>
      </x:c>
      <x:c r="AK312" s="4" t="str">
        <x:v>https://developers.naver.com/docs/serviceapi/datalab/search/search.md</x:v>
      </x:c>
    </x:row>
    <x:row r="313" ht="25" customHeight="1">
      <x:c r="A313" s="4" t="str">
        <x:v>K0309</x:v>
      </x:c>
      <x:c r="B313" s="4" t="str">
        <x:v>건강</x:v>
      </x:c>
      <x:c r="C313" s="4" t="str">
        <x:v>혈당정상수치</x:v>
      </x:c>
      <x:c r="D313" s="17" t="n">
        <x:v>38.26504</x:v>
      </x:c>
      <x:c r="E313" s="17" t="n">
        <x:v>45.52198</x:v>
      </x:c>
      <x:c r="F313" s="17" t="n">
        <x:v>43.73706</x:v>
      </x:c>
      <x:c r="G313" s="17" t="n">
        <x:v>41.87968</x:v>
      </x:c>
      <x:c r="H313" s="17" t="n">
        <x:v>42.55189</x:v>
      </x:c>
      <x:c r="I313" s="17" t="n">
        <x:v>42.93423</x:v>
      </x:c>
      <x:c r="J313" s="17" t="n">
        <x:v>47.3765</x:v>
      </x:c>
      <x:c r="K313" s="17" t="n">
        <x:v>45.0748</x:v>
      </x:c>
      <x:c r="L313" s="17" t="n">
        <x:v>42.70254</x:v>
      </x:c>
      <x:c r="M313" s="17" t="n">
        <x:v>39.65331</x:v>
      </x:c>
      <x:c r="N313" s="17" t="n">
        <x:v>39.02401</x:v>
      </x:c>
      <x:c r="O313" s="17" t="n">
        <x:v>38.52725</x:v>
      </x:c>
      <x:c r="P313" s="17" t="n">
        <x:v>40.23875</x:v>
      </x:c>
      <x:c r="Q313" s="17" t="n">
        <x:v>33.69692</x:v>
      </x:c>
      <x:c r="R313" s="17" t="n">
        <x:v>34.35101</x:v>
      </x:c>
      <x:c r="S313" s="17" t="n">
        <x:v>33.64067</x:v>
      </x:c>
      <x:c r="T313" s="17" t="n">
        <x:v>33.97724</x:v>
      </x:c>
      <x:c r="U313" s="17" t="n">
        <x:v>31.33992</x:v>
      </x:c>
      <x:c r="V313" s="17" t="n">
        <x:v>36.85389</x:v>
      </x:c>
      <x:c r="W313" s="17" t="n">
        <x:v>36.63555</x:v>
      </x:c>
      <x:c r="X313" s="17" t="n">
        <x:v>34.88305</x:v>
      </x:c>
      <x:c r="Y313" s="17" t="n">
        <x:v>31.79092</x:v>
      </x:c>
      <x:c r="Z313" s="17" t="n">
        <x:v>33.36988</x:v>
      </x:c>
      <x:c r="AA313" s="17" t="n">
        <x:v>33.27072</x:v>
      </x:c>
      <x:c r="AB313" s="4" t="n">
        <x:f>COUNT(D313:O313)</x:f>
        <x:v>12</x:v>
      </x:c>
      <x:c r="AC313" s="4" t="n">
        <x:f>COUNT(P313:AA313)</x:f>
        <x:v>12</x:v>
      </x:c>
      <x:c r="AD313" s="4" t="n">
        <x:f>COUNTIF(D313:AA313,"&gt;0")</x:f>
        <x:v>24</x:v>
      </x:c>
      <x:c r="AE313" s="19" t="n">
        <x:f>IF(AB313=0,"",AVERAGE(D313:O313))</x:f>
        <x:v>42.270690833333326</x:v>
      </x:c>
      <x:c r="AF313" s="19" t="n">
        <x:f>IF(AC313=0,"",AVERAGE(P313:AA313))</x:f>
        <x:v>34.504043333333335</x:v>
      </x:c>
      <x:c r="AG313" s="19" t="n">
        <x:f>IF(OR(AB313&lt;'산출기준'!$B$19,AC313&lt;'산출기준'!$B$19,AE313=0),"",AF313/AE313)</x:f>
        <x:v>0.8162640035711113</x:v>
      </x:c>
      <x:c r="AH313" s="21" t="n">
        <x:f>IF(SUM(P313:AA313)=0,"",MAX(P313:AA313)/SUM(P313:AA313))</x:f>
        <x:v>0.0971836585721886</x:v>
      </x:c>
      <x:c r="AI313" s="23" t="n">
        <x:f>IF(AG313="","",AD313/'산출기준'!$B$18*'산출기준'!$B$20+MIN(1,AG313)*'산출기준'!$B$21+(1-AH313)*'산출기준'!$B$22)</x:f>
        <x:v>92.54424693568956</x:v>
      </x:c>
      <x:c r="AJ313" s="4" t="str">
        <x:v>24개월 중 양수 지수 24개월; 전반/후반 자료 12/12개월. 최근12개월/이전12개월 관측월 평균비 0.82배, 최근 최댓달 비중 9.7%. 미래 1년 지속을 보장하지 않음.</x:v>
      </x:c>
      <x:c r="AK313" s="4" t="str">
        <x:v>https://developers.naver.com/docs/serviceapi/datalab/search/search.md</x:v>
      </x:c>
    </x:row>
    <x:row r="314" ht="25" customHeight="1">
      <x:c r="A314" s="4" t="str">
        <x:v>K0310</x:v>
      </x:c>
      <x:c r="B314" s="4" t="str">
        <x:v>건강</x:v>
      </x:c>
      <x:c r="C314" s="4" t="str">
        <x:v>마그네슘많은음식</x:v>
      </x:c>
      <x:c r="D314" s="17" t="n">
        <x:v>60.36864</x:v>
      </x:c>
      <x:c r="E314" s="17" t="n">
        <x:v>62.37096</x:v>
      </x:c>
      <x:c r="F314" s="17" t="n">
        <x:v>55.82452</x:v>
      </x:c>
      <x:c r="G314" s="17" t="n">
        <x:v>49.50287</x:v>
      </x:c>
      <x:c r="H314" s="17" t="n">
        <x:v>50.38818</x:v>
      </x:c>
      <x:c r="I314" s="17" t="n">
        <x:v>47.67693</x:v>
      </x:c>
      <x:c r="J314" s="17" t="n">
        <x:v>54.04526</x:v>
      </x:c>
      <x:c r="K314" s="17" t="n">
        <x:v>48.68673</x:v>
      </x:c>
      <x:c r="L314" s="17" t="n">
        <x:v>44.11495</x:v>
      </x:c>
      <x:c r="M314" s="17" t="n">
        <x:v>44.73916</x:v>
      </x:c>
      <x:c r="N314" s="17" t="n">
        <x:v>40.69475</x:v>
      </x:c>
      <x:c r="O314" s="17" t="n">
        <x:v>42.5501</x:v>
      </x:c>
      <x:c r="P314" s="17" t="n">
        <x:v>41.42617</x:v>
      </x:c>
      <x:c r="Q314" s="17" t="n">
        <x:v>42.71955</x:v>
      </x:c>
      <x:c r="R314" s="17" t="n">
        <x:v>43.62906</x:v>
      </x:c>
      <x:c r="S314" s="17" t="n">
        <x:v>45.69882</x:v>
      </x:c>
      <x:c r="T314" s="17" t="n">
        <x:v>49.77953</x:v>
      </x:c>
      <x:c r="U314" s="17" t="n">
        <x:v>41.82041</x:v>
      </x:c>
      <x:c r="V314" s="17" t="n">
        <x:v>43.55298</x:v>
      </x:c>
      <x:c r="W314" s="17" t="n">
        <x:v>41.63021</x:v>
      </x:c>
      <x:c r="X314" s="17" t="n">
        <x:v>34.13276</x:v>
      </x:c>
      <x:c r="Y314" s="17" t="n">
        <x:v>36.24055</x:v>
      </x:c>
      <x:c r="Z314" s="17" t="n">
        <x:v>45.29766</x:v>
      </x:c>
      <x:c r="AA314" s="17" t="n">
        <x:v>57.25105</x:v>
      </x:c>
      <x:c r="AB314" s="4" t="n">
        <x:f>COUNT(D314:O314)</x:f>
        <x:v>12</x:v>
      </x:c>
      <x:c r="AC314" s="4" t="n">
        <x:f>COUNT(P314:AA314)</x:f>
        <x:v>12</x:v>
      </x:c>
      <x:c r="AD314" s="4" t="n">
        <x:f>COUNTIF(D314:AA314,"&gt;0")</x:f>
        <x:v>24</x:v>
      </x:c>
      <x:c r="AE314" s="19" t="n">
        <x:f>IF(AB314=0,"",AVERAGE(D314:O314))</x:f>
        <x:v>50.08025416666667</x:v>
      </x:c>
      <x:c r="AF314" s="19" t="n">
        <x:f>IF(AC314=0,"",AVERAGE(P314:AA314))</x:f>
        <x:v>43.59822916666666</x:v>
      </x:c>
      <x:c r="AG314" s="19" t="n">
        <x:f>IF(OR(AB314&lt;'산출기준'!$B$19,AC314&lt;'산출기준'!$B$19,AE314=0),"",AF314/AE314)</x:f>
        <x:v>0.8705672503492518</x:v>
      </x:c>
      <x:c r="AH314" s="21" t="n">
        <x:f>IF(SUM(P314:AA314)=0,"",MAX(P314:AA314)/SUM(P314:AA314))</x:f>
        <x:v>0.10942923427222533</x:v>
      </x:c>
      <x:c r="AI314" s="23" t="n">
        <x:f>IF(AG314="","",AD314/'산출기준'!$B$18*'산출기준'!$B$20+MIN(1,AG314)*'산출기준'!$B$21+(1-AH314)*'산출기준'!$B$22)</x:f>
        <x:v>93.92843282503304</x:v>
      </x:c>
      <x:c r="AJ314" s="4" t="str">
        <x:v>24개월 중 양수 지수 24개월; 전반/후반 자료 12/12개월. 최근12개월/이전12개월 관측월 평균비 0.87배, 최근 최댓달 비중 10.9%. 미래 1년 지속을 보장하지 않음.</x:v>
      </x:c>
      <x:c r="AK314" s="4" t="str">
        <x:v>https://developers.naver.com/docs/serviceapi/datalab/search/search.md</x:v>
      </x:c>
    </x:row>
    <x:row r="315" ht="25" customHeight="1">
      <x:c r="A315" s="4" t="str">
        <x:v>K0311</x:v>
      </x:c>
      <x:c r="B315" s="4" t="str">
        <x:v>건강</x:v>
      </x:c>
      <x:c r="C315" s="4" t="str">
        <x:v>고지혈증증상</x:v>
      </x:c>
      <x:c r="D315" s="17" t="n">
        <x:v>39.20253</x:v>
      </x:c>
      <x:c r="E315" s="17" t="n">
        <x:v>43.23137</x:v>
      </x:c>
      <x:c r="F315" s="17" t="n">
        <x:v>57.94269</x:v>
      </x:c>
      <x:c r="G315" s="17" t="n">
        <x:v>63.86837</x:v>
      </x:c>
      <x:c r="H315" s="17" t="n">
        <x:v>55.73807</x:v>
      </x:c>
      <x:c r="I315" s="17" t="n">
        <x:v>57.53462</x:v>
      </x:c>
      <x:c r="J315" s="17" t="n">
        <x:v>65.82401</x:v>
      </x:c>
      <x:c r="K315" s="17" t="n">
        <x:v>62.64589</x:v>
      </x:c>
      <x:c r="L315" s="17" t="n">
        <x:v>61.22628</x:v>
      </x:c>
      <x:c r="M315" s="17" t="n">
        <x:v>58.94039</x:v>
      </x:c>
      <x:c r="N315" s="17" t="n">
        <x:v>59.69775</x:v>
      </x:c>
      <x:c r="O315" s="17" t="n">
        <x:v>54.4274</x:v>
      </x:c>
      <x:c r="P315" s="17" t="n">
        <x:v>55.0568</x:v>
      </x:c>
      <x:c r="Q315" s="17" t="n">
        <x:v>50.00778</x:v>
      </x:c>
      <x:c r="R315" s="17" t="n">
        <x:v>58.50638</x:v>
      </x:c>
      <x:c r="S315" s="17" t="n">
        <x:v>65.35369</x:v>
      </x:c>
      <x:c r="T315" s="17" t="n">
        <x:v>60.1404</x:v>
      </x:c>
      <x:c r="U315" s="17" t="n">
        <x:v>44.7357</x:v>
      </x:c>
      <x:c r="V315" s="17" t="n">
        <x:v>55.12942</x:v>
      </x:c>
      <x:c r="W315" s="17" t="n">
        <x:v>53.9052</x:v>
      </x:c>
      <x:c r="X315" s="17" t="n">
        <x:v>55.68274</x:v>
      </x:c>
      <x:c r="Y315" s="17" t="n">
        <x:v>54.94095</x:v>
      </x:c>
      <x:c r="Z315" s="17" t="n">
        <x:v>56.29311</x:v>
      </x:c>
      <x:c r="AA315" s="17" t="n">
        <x:v>53.86889</x:v>
      </x:c>
      <x:c r="AB315" s="4" t="n">
        <x:f>COUNT(D315:O315)</x:f>
        <x:v>12</x:v>
      </x:c>
      <x:c r="AC315" s="4" t="n">
        <x:f>COUNT(P315:AA315)</x:f>
        <x:v>12</x:v>
      </x:c>
      <x:c r="AD315" s="4" t="n">
        <x:f>COUNTIF(D315:AA315,"&gt;0")</x:f>
        <x:v>24</x:v>
      </x:c>
      <x:c r="AE315" s="19" t="n">
        <x:f>IF(AB315=0,"",AVERAGE(D315:O315))</x:f>
        <x:v>56.68994750000001</x:v>
      </x:c>
      <x:c r="AF315" s="19" t="n">
        <x:f>IF(AC315=0,"",AVERAGE(P315:AA315))</x:f>
        <x:v>55.30175499999999</x:v>
      </x:c>
      <x:c r="AG315" s="19" t="n">
        <x:f>IF(OR(AB315&lt;'산출기준'!$B$19,AC315&lt;'산출기준'!$B$19,AE315=0),"",AF315/AE315)</x:f>
        <x:v>0.9755125456766384</x:v>
      </x:c>
      <x:c r="AH315" s="21" t="n">
        <x:f>IF(SUM(P315:AA315)=0,"",MAX(P315:AA315)/SUM(P315:AA315))</x:f>
        <x:v>0.09848043399948761</x:v>
      </x:c>
      <x:c r="AI315" s="23" t="n">
        <x:f>IF(AG315="","",AD315/'산출기준'!$B$18*'산출기준'!$B$20+MIN(1,AG315)*'산출기준'!$B$21+(1-AH315)*'산출기준'!$B$22)</x:f>
        <x:v>97.2957676903094</x:v>
      </x:c>
      <x:c r="AJ315" s="4" t="str">
        <x:v>24개월 중 양수 지수 24개월; 전반/후반 자료 12/12개월. 최근12개월/이전12개월 관측월 평균비 0.98배, 최근 최댓달 비중 9.8%. 미래 1년 지속을 보장하지 않음.</x:v>
      </x:c>
      <x:c r="AK315" s="4" t="str">
        <x:v>https://developers.naver.com/docs/serviceapi/datalab/search/search.md</x:v>
      </x:c>
    </x:row>
    <x:row r="316" ht="25" customHeight="1">
      <x:c r="A316" s="4" t="str">
        <x:v>K0312</x:v>
      </x:c>
      <x:c r="B316" s="4" t="str">
        <x:v>건강</x:v>
      </x:c>
      <x:c r="C316" s="4" t="str">
        <x:v>공복혈당정상수치</x:v>
      </x:c>
      <x:c r="D316" s="17" t="n">
        <x:v>51.15418</x:v>
      </x:c>
      <x:c r="E316" s="17" t="n">
        <x:v>58.36633</x:v>
      </x:c>
      <x:c r="F316" s="17" t="n">
        <x:v>57.94961</x:v>
      </x:c>
      <x:c r="G316" s="17" t="n">
        <x:v>57.42396</x:v>
      </x:c>
      <x:c r="H316" s="17" t="n">
        <x:v>55.80377</x:v>
      </x:c>
      <x:c r="I316" s="17" t="n">
        <x:v>53.18589</x:v>
      </x:c>
      <x:c r="J316" s="17" t="n">
        <x:v>54.02451</x:v>
      </x:c>
      <x:c r="K316" s="17" t="n">
        <x:v>56.05795</x:v>
      </x:c>
      <x:c r="L316" s="17" t="n">
        <x:v>55.26256</x:v>
      </x:c>
      <x:c r="M316" s="17" t="n">
        <x:v>56.18591</x:v>
      </x:c>
      <x:c r="N316" s="17" t="n">
        <x:v>60.71965</x:v>
      </x:c>
      <x:c r="O316" s="17" t="n">
        <x:v>61.59113</x:v>
      </x:c>
      <x:c r="P316" s="17" t="n">
        <x:v>63.88048</x:v>
      </x:c>
      <x:c r="Q316" s="17" t="n">
        <x:v>56.03893</x:v>
      </x:c>
      <x:c r="R316" s="17" t="n">
        <x:v>62.69258</x:v>
      </x:c>
      <x:c r="S316" s="17" t="n">
        <x:v>68.85861</x:v>
      </x:c>
      <x:c r="T316" s="17" t="n">
        <x:v>61.75712</x:v>
      </x:c>
      <x:c r="U316" s="17" t="n">
        <x:v>51.15591</x:v>
      </x:c>
      <x:c r="V316" s="17" t="n">
        <x:v>53.19108</x:v>
      </x:c>
      <x:c r="W316" s="17" t="n">
        <x:v>50.73228</x:v>
      </x:c>
      <x:c r="X316" s="17" t="n">
        <x:v>47.69422</x:v>
      </x:c>
      <x:c r="Y316" s="17" t="n">
        <x:v>48.15762</x:v>
      </x:c>
      <x:c r="Z316" s="17" t="n">
        <x:v>50.24639</x:v>
      </x:c>
      <x:c r="AA316" s="17" t="n">
        <x:v>51.25966</x:v>
      </x:c>
      <x:c r="AB316" s="4" t="n">
        <x:f>COUNT(D316:O316)</x:f>
        <x:v>12</x:v>
      </x:c>
      <x:c r="AC316" s="4" t="n">
        <x:f>COUNT(P316:AA316)</x:f>
        <x:v>12</x:v>
      </x:c>
      <x:c r="AD316" s="4" t="n">
        <x:f>COUNTIF(D316:AA316,"&gt;0")</x:f>
        <x:v>24</x:v>
      </x:c>
      <x:c r="AE316" s="19" t="n">
        <x:f>IF(AB316=0,"",AVERAGE(D316:O316))</x:f>
        <x:v>56.47712083333334</x:v>
      </x:c>
      <x:c r="AF316" s="19" t="n">
        <x:f>IF(AC316=0,"",AVERAGE(P316:AA316))</x:f>
        <x:v>55.472073333333334</x:v>
      </x:c>
      <x:c r="AG316" s="19" t="n">
        <x:f>IF(OR(AB316&lt;'산출기준'!$B$19,AC316&lt;'산출기준'!$B$19,AE316=0),"",AF316/AE316)</x:f>
        <x:v>0.9822043424811625</x:v>
      </x:c>
      <x:c r="AH316" s="21" t="n">
        <x:f>IF(SUM(P316:AA316)=0,"",MAX(P316:AA316)/SUM(P316:AA316))</x:f>
        <x:v>0.1034433572640936</x:v>
      </x:c>
      <x:c r="AI316" s="23" t="n">
        <x:f>IF(AG316="","",AD316/'산출기준'!$B$18*'산출기준'!$B$20+MIN(1,AG316)*'산출기준'!$B$21+(1-AH316)*'산출기준'!$B$22)</x:f>
        <x:v>97.397263129153</x:v>
      </x:c>
      <x:c r="AJ316" s="4" t="str">
        <x:v>24개월 중 양수 지수 24개월; 전반/후반 자료 12/12개월. 최근12개월/이전12개월 관측월 평균비 0.98배, 최근 최댓달 비중 10.3%. 미래 1년 지속을 보장하지 않음.</x:v>
      </x:c>
      <x:c r="AK316" s="4" t="str">
        <x:v>https://developers.naver.com/docs/serviceapi/datalab/search/search.md</x:v>
      </x:c>
    </x:row>
    <x:row r="317" ht="25" customHeight="1">
      <x:c r="A317" s="4" t="str">
        <x:v>K0313</x:v>
      </x:c>
      <x:c r="B317" s="4" t="str">
        <x:v>건강</x:v>
      </x:c>
      <x:c r="C317" s="4" t="str">
        <x:v>당뇨정상수치</x:v>
      </x:c>
      <x:c r="D317" s="17" t="n">
        <x:v>65.94677</x:v>
      </x:c>
      <x:c r="E317" s="17" t="n">
        <x:v>81.10075</x:v>
      </x:c>
      <x:c r="F317" s="17" t="n">
        <x:v>71.92779</x:v>
      </x:c>
      <x:c r="G317" s="17" t="n">
        <x:v>69.28051</x:v>
      </x:c>
      <x:c r="H317" s="17" t="n">
        <x:v>67.51335</x:v>
      </x:c>
      <x:c r="I317" s="17" t="n">
        <x:v>67.25571</x:v>
      </x:c>
      <x:c r="J317" s="17" t="n">
        <x:v>68.30875</x:v>
      </x:c>
      <x:c r="K317" s="17" t="n">
        <x:v>67.84707</x:v>
      </x:c>
      <x:c r="L317" s="17" t="n">
        <x:v>66.87877</x:v>
      </x:c>
      <x:c r="M317" s="17" t="n">
        <x:v>66.02804</x:v>
      </x:c>
      <x:c r="N317" s="17" t="n">
        <x:v>63.87356</x:v>
      </x:c>
      <x:c r="O317" s="17" t="n">
        <x:v>63.04359</x:v>
      </x:c>
      <x:c r="P317" s="17" t="n">
        <x:v>59.97959</x:v>
      </x:c>
      <x:c r="Q317" s="17" t="n">
        <x:v>54.53633</x:v>
      </x:c>
      <x:c r="R317" s="17" t="n">
        <x:v>54.55708</x:v>
      </x:c>
      <x:c r="S317" s="17" t="n">
        <x:v>58.48736</x:v>
      </x:c>
      <x:c r="T317" s="17" t="n">
        <x:v>59.44184</x:v>
      </x:c>
      <x:c r="U317" s="17" t="n">
        <x:v>48.851</x:v>
      </x:c>
      <x:c r="V317" s="17" t="n">
        <x:v>53.86544</x:v>
      </x:c>
      <x:c r="W317" s="17" t="n">
        <x:v>50.18588</x:v>
      </x:c>
      <x:c r="X317" s="17" t="n">
        <x:v>48.14033</x:v>
      </x:c>
      <x:c r="Y317" s="17" t="n">
        <x:v>49.13111</x:v>
      </x:c>
      <x:c r="Z317" s="17" t="n">
        <x:v>53.33114</x:v>
      </x:c>
      <x:c r="AA317" s="17" t="n">
        <x:v>51.03487</x:v>
      </x:c>
      <x:c r="AB317" s="4" t="n">
        <x:f>COUNT(D317:O317)</x:f>
        <x:v>12</x:v>
      </x:c>
      <x:c r="AC317" s="4" t="n">
        <x:f>COUNT(P317:AA317)</x:f>
        <x:v>12</x:v>
      </x:c>
      <x:c r="AD317" s="4" t="n">
        <x:f>COUNTIF(D317:AA317,"&gt;0")</x:f>
        <x:v>24</x:v>
      </x:c>
      <x:c r="AE317" s="19" t="n">
        <x:f>IF(AB317=0,"",AVERAGE(D317:O317))</x:f>
        <x:v>68.25038833333335</x:v>
      </x:c>
      <x:c r="AF317" s="19" t="n">
        <x:f>IF(AC317=0,"",AVERAGE(P317:AA317))</x:f>
        <x:v>53.46183083333332</x:v>
      </x:c>
      <x:c r="AG317" s="19" t="n">
        <x:f>IF(OR(AB317&lt;'산출기준'!$B$19,AC317&lt;'산출기준'!$B$19,AE317=0),"",AF317/AE317)</x:f>
        <x:v>0.783319071713218</x:v>
      </x:c>
      <x:c r="AH317" s="21" t="n">
        <x:f>IF(SUM(P317:AA317)=0,"",MAX(P317:AA317)/SUM(P317:AA317))</x:f>
        <x:v>0.09349285441138015</x:v>
      </x:c>
      <x:c r="AI317" s="23" t="n">
        <x:f>IF(AG317="","",AD317/'산출기준'!$B$18*'산출기준'!$B$20+MIN(1,AG317)*'산출기준'!$B$21+(1-AH317)*'산출기준'!$B$22)</x:f>
        <x:v>91.62971506316893</x:v>
      </x:c>
      <x:c r="AJ317" s="4" t="str">
        <x:v>24개월 중 양수 지수 24개월; 전반/후반 자료 12/12개월. 최근12개월/이전12개월 관측월 평균비 0.78배, 최근 최댓달 비중 9.3%. 미래 1년 지속을 보장하지 않음.</x:v>
      </x:c>
      <x:c r="AK317" s="4" t="str">
        <x:v>https://developers.naver.com/docs/serviceapi/datalab/search/search.md</x:v>
      </x:c>
    </x:row>
    <x:row r="318" ht="25" customHeight="1">
      <x:c r="A318" s="4" t="str">
        <x:v>K0314</x:v>
      </x:c>
      <x:c r="B318" s="4" t="str">
        <x:v>건강</x:v>
      </x:c>
      <x:c r="C318" s="4" t="str">
        <x:v>공복혈당수치</x:v>
      </x:c>
      <x:c r="D318" s="17" t="n">
        <x:v>82.24197</x:v>
      </x:c>
      <x:c r="E318" s="17" t="n">
        <x:v>90.91522</x:v>
      </x:c>
      <x:c r="F318" s="17" t="n">
        <x:v>100</x:v>
      </x:c>
      <x:c r="G318" s="17" t="n">
        <x:v>98.95388</x:v>
      </x:c>
      <x:c r="H318" s="17" t="n">
        <x:v>93.52964</x:v>
      </x:c>
      <x:c r="I318" s="17" t="n">
        <x:v>86.39703</x:v>
      </x:c>
      <x:c r="J318" s="17" t="n">
        <x:v>86.26908</x:v>
      </x:c>
      <x:c r="K318" s="17" t="n">
        <x:v>84.11114</x:v>
      </x:c>
      <x:c r="L318" s="17" t="n">
        <x:v>84.91172</x:v>
      </x:c>
      <x:c r="M318" s="17" t="n">
        <x:v>86.08234</x:v>
      </x:c>
      <x:c r="N318" s="17" t="n">
        <x:v>87.92384</x:v>
      </x:c>
      <x:c r="O318" s="17" t="n">
        <x:v>83.50595</x:v>
      </x:c>
      <x:c r="P318" s="17" t="n">
        <x:v>81.6973</x:v>
      </x:c>
      <x:c r="Q318" s="17" t="n">
        <x:v>69.59867</x:v>
      </x:c>
      <x:c r="R318" s="17" t="n">
        <x:v>66.2753</x:v>
      </x:c>
      <x:c r="S318" s="17" t="n">
        <x:v>67.78137</x:v>
      </x:c>
      <x:c r="T318" s="17" t="n">
        <x:v>61.99228</x:v>
      </x:c>
      <x:c r="U318" s="17" t="n">
        <x:v>52.24871</x:v>
      </x:c>
      <x:c r="V318" s="17" t="n">
        <x:v>58.32483</x:v>
      </x:c>
      <x:c r="W318" s="17" t="n">
        <x:v>57.14384</x:v>
      </x:c>
      <x:c r="X318" s="17" t="n">
        <x:v>53.74094</x:v>
      </x:c>
      <x:c r="Y318" s="17" t="n">
        <x:v>51.10404</x:v>
      </x:c>
      <x:c r="Z318" s="17" t="n">
        <x:v>51.82162</x:v>
      </x:c>
      <x:c r="AA318" s="17" t="n">
        <x:v>49.85561</x:v>
      </x:c>
      <x:c r="AB318" s="4" t="n">
        <x:f>COUNT(D318:O318)</x:f>
        <x:v>12</x:v>
      </x:c>
      <x:c r="AC318" s="4" t="n">
        <x:f>COUNT(P318:AA318)</x:f>
        <x:v>12</x:v>
      </x:c>
      <x:c r="AD318" s="4" t="n">
        <x:f>COUNTIF(D318:AA318,"&gt;0")</x:f>
        <x:v>24</x:v>
      </x:c>
      <x:c r="AE318" s="19" t="n">
        <x:f>IF(AB318=0,"",AVERAGE(D318:O318))</x:f>
        <x:v>88.73681750000002</x:v>
      </x:c>
      <x:c r="AF318" s="19" t="n">
        <x:f>IF(AC318=0,"",AVERAGE(P318:AA318))</x:f>
        <x:v>60.13204250000001</x:v>
      </x:c>
      <x:c r="AG318" s="19" t="n">
        <x:f>IF(OR(AB318&lt;'산출기준'!$B$19,AC318&lt;'산출기준'!$B$19,AE318=0),"",AF318/AE318)</x:f>
        <x:v>0.6776447949578539</x:v>
      </x:c>
      <x:c r="AH318" s="21" t="n">
        <x:f>IF(SUM(P318:AA318)=0,"",MAX(P318:AA318)/SUM(P318:AA318))</x:f>
        <x:v>0.113219309544214</x:v>
      </x:c>
      <x:c r="AI318" s="23" t="n">
        <x:f>IF(AG318="","",AD318/'산출기준'!$B$18*'산출기준'!$B$20+MIN(1,AG318)*'산출기준'!$B$21+(1-AH318)*'산출기준'!$B$22)</x:f>
        <x:v>88.06495765785134</x:v>
      </x:c>
      <x:c r="AJ318" s="4" t="str">
        <x:v>24개월 중 양수 지수 24개월; 전반/후반 자료 12/12개월. 최근12개월/이전12개월 관측월 평균비 0.68배, 최근 최댓달 비중 11.3%. 미래 1년 지속을 보장하지 않음.</x:v>
      </x:c>
      <x:c r="AK318" s="4" t="str">
        <x:v>https://developers.naver.com/docs/serviceapi/datalab/search/search.md</x:v>
      </x:c>
    </x:row>
    <x:row r="319" ht="25" customHeight="1">
      <x:c r="A319" s="4" t="str">
        <x:v>K0315</x:v>
      </x:c>
      <x:c r="B319" s="4" t="str">
        <x:v>건강</x:v>
      </x:c>
      <x:c r="C319" s="4" t="str">
        <x:v>단백질많은음식</x:v>
      </x:c>
      <x:c r="D319" s="17" t="n">
        <x:v>56.32066</x:v>
      </x:c>
      <x:c r="E319" s="17" t="n">
        <x:v>66.35457</x:v>
      </x:c>
      <x:c r="F319" s="17" t="n">
        <x:v>46.94212</x:v>
      </x:c>
      <x:c r="G319" s="17" t="n">
        <x:v>38.98565</x:v>
      </x:c>
      <x:c r="H319" s="17" t="n">
        <x:v>45.59426</x:v>
      </x:c>
      <x:c r="I319" s="17" t="n">
        <x:v>48.78639</x:v>
      </x:c>
      <x:c r="J319" s="17" t="n">
        <x:v>53.69735</x:v>
      </x:c>
      <x:c r="K319" s="17" t="n">
        <x:v>51.35846</x:v>
      </x:c>
      <x:c r="L319" s="17" t="n">
        <x:v>51.58988</x:v>
      </x:c>
      <x:c r="M319" s="17" t="n">
        <x:v>57.25515</x:v>
      </x:c>
      <x:c r="N319" s="17" t="n">
        <x:v>58.13312</x:v>
      </x:c>
      <x:c r="O319" s="17" t="n">
        <x:v>60.98254</x:v>
      </x:c>
      <x:c r="P319" s="17" t="n">
        <x:v>54.98869</x:v>
      </x:c>
      <x:c r="Q319" s="17" t="n">
        <x:v>45.99879</x:v>
      </x:c>
      <x:c r="R319" s="17" t="n">
        <x:v>43.76766</x:v>
      </x:c>
      <x:c r="S319" s="17" t="n">
        <x:v>41.46057</x:v>
      </x:c>
      <x:c r="T319" s="17" t="n">
        <x:v>49.39937</x:v>
      </x:c>
      <x:c r="U319" s="17" t="n">
        <x:v>37.09899</x:v>
      </x:c>
      <x:c r="V319" s="17" t="n">
        <x:v>48.14513</x:v>
      </x:c>
      <x:c r="W319" s="17" t="n">
        <x:v>46.18075</x:v>
      </x:c>
      <x:c r="X319" s="17" t="n">
        <x:v>43.15644</x:v>
      </x:c>
      <x:c r="Y319" s="17" t="n">
        <x:v>47.59221</x:v>
      </x:c>
      <x:c r="Z319" s="17" t="n">
        <x:v>49.12556</x:v>
      </x:c>
      <x:c r="AA319" s="17" t="n">
        <x:v>49.16442</x:v>
      </x:c>
      <x:c r="AB319" s="4" t="n">
        <x:f>COUNT(D319:O319)</x:f>
        <x:v>12</x:v>
      </x:c>
      <x:c r="AC319" s="4" t="n">
        <x:f>COUNT(P319:AA319)</x:f>
        <x:v>12</x:v>
      </x:c>
      <x:c r="AD319" s="4" t="n">
        <x:f>COUNTIF(D319:AA319,"&gt;0")</x:f>
        <x:v>24</x:v>
      </x:c>
      <x:c r="AE319" s="19" t="n">
        <x:f>IF(AB319=0,"",AVERAGE(D319:O319))</x:f>
        <x:v>53.00001249999999</x:v>
      </x:c>
      <x:c r="AF319" s="19" t="n">
        <x:f>IF(AC319=0,"",AVERAGE(P319:AA319))</x:f>
        <x:v>46.33988166666666</x:v>
      </x:c>
      <x:c r="AG319" s="19" t="n">
        <x:f>IF(OR(AB319&lt;'산출기준'!$B$19,AC319&lt;'산출기준'!$B$19,AE319=0),"",AF319/AE319)</x:f>
        <x:v>0.8743371837255071</x:v>
      </x:c>
      <x:c r="AH319" s="21" t="n">
        <x:f>IF(SUM(P319:AA319)=0,"",MAX(P319:AA319)/SUM(P319:AA319))</x:f>
        <x:v>0.09888654585472434</x:v>
      </x:c>
      <x:c r="AI319" s="23" t="n">
        <x:f>IF(AG319="","",AD319/'산출기준'!$B$18*'산출기준'!$B$20+MIN(1,AG319)*'산출기준'!$B$21+(1-AH319)*'산출기준'!$B$22)</x:f>
        <x:v>94.25238459467072</x:v>
      </x:c>
      <x:c r="AJ319" s="4" t="str">
        <x:v>24개월 중 양수 지수 24개월; 전반/후반 자료 12/12개월. 최근12개월/이전12개월 관측월 평균비 0.87배, 최근 최댓달 비중 9.9%. 미래 1년 지속을 보장하지 않음.</x:v>
      </x:c>
      <x:c r="AK319" s="4" t="str">
        <x:v>https://developers.naver.com/docs/serviceapi/datalab/search/search.md</x:v>
      </x:c>
    </x:row>
    <x:row r="320" ht="25" customHeight="1">
      <x:c r="A320" s="4" t="str">
        <x:v>K0316</x:v>
      </x:c>
      <x:c r="B320" s="4" t="str">
        <x:v>건강</x:v>
      </x:c>
      <x:c r="C320" s="4" t="str">
        <x:v>식후2시간혈당</x:v>
      </x:c>
      <x:c r="D320" s="17" t="n">
        <x:v>55.39146</x:v>
      </x:c>
      <x:c r="E320" s="17" t="n">
        <x:v>57.27635</x:v>
      </x:c>
      <x:c r="F320" s="17" t="n">
        <x:v>58.47583</x:v>
      </x:c>
      <x:c r="G320" s="17" t="n">
        <x:v>55.39853</x:v>
      </x:c>
      <x:c r="H320" s="17" t="n">
        <x:v>57.17919</x:v>
      </x:c>
      <x:c r="I320" s="17" t="n">
        <x:v>58.47053</x:v>
      </x:c>
      <x:c r="J320" s="17" t="n">
        <x:v>63.52282</x:v>
      </x:c>
      <x:c r="K320" s="17" t="n">
        <x:v>61.89231</x:v>
      </x:c>
      <x:c r="L320" s="17" t="n">
        <x:v>60.23883</x:v>
      </x:c>
      <x:c r="M320" s="17" t="n">
        <x:v>57.78865</x:v>
      </x:c>
      <x:c r="N320" s="17" t="n">
        <x:v>59.91026</x:v>
      </x:c>
      <x:c r="O320" s="17" t="n">
        <x:v>61.1433</x:v>
      </x:c>
      <x:c r="P320" s="17" t="n">
        <x:v>59.31847</x:v>
      </x:c>
      <x:c r="Q320" s="17" t="n">
        <x:v>54.10189</x:v>
      </x:c>
      <x:c r="R320" s="17" t="n">
        <x:v>49.87634</x:v>
      </x:c>
      <x:c r="S320" s="17" t="n">
        <x:v>48.45781</x:v>
      </x:c>
      <x:c r="T320" s="17" t="n">
        <x:v>52.92891</x:v>
      </x:c>
      <x:c r="U320" s="17" t="n">
        <x:v>48.24583</x:v>
      </x:c>
      <x:c r="V320" s="17" t="n">
        <x:v>52.26469</x:v>
      </x:c>
      <x:c r="W320" s="17" t="n">
        <x:v>49.10966</x:v>
      </x:c>
      <x:c r="X320" s="17" t="n">
        <x:v>48.05327</x:v>
      </x:c>
      <x:c r="Y320" s="17" t="n">
        <x:v>46.35387</x:v>
      </x:c>
      <x:c r="Z320" s="17" t="n">
        <x:v>47.09934</x:v>
      </x:c>
      <x:c r="AA320" s="17" t="n">
        <x:v>46.58705</x:v>
      </x:c>
      <x:c r="AB320" s="4" t="n">
        <x:f>COUNT(D320:O320)</x:f>
        <x:v>12</x:v>
      </x:c>
      <x:c r="AC320" s="4" t="n">
        <x:f>COUNT(P320:AA320)</x:f>
        <x:v>12</x:v>
      </x:c>
      <x:c r="AD320" s="4" t="n">
        <x:f>COUNTIF(D320:AA320,"&gt;0")</x:f>
        <x:v>24</x:v>
      </x:c>
      <x:c r="AE320" s="19" t="n">
        <x:f>IF(AB320=0,"",AVERAGE(D320:O320))</x:f>
        <x:v>58.89067166666666</x:v>
      </x:c>
      <x:c r="AF320" s="19" t="n">
        <x:f>IF(AC320=0,"",AVERAGE(P320:AA320))</x:f>
        <x:v>50.19976083333333</x:v>
      </x:c>
      <x:c r="AG320" s="19" t="n">
        <x:f>IF(OR(AB320&lt;'산출기준'!$B$19,AC320&lt;'산출기준'!$B$19,AE320=0),"",AF320/AE320)</x:f>
        <x:v>0.8524229629689796</x:v>
      </x:c>
      <x:c r="AH320" s="21" t="n">
        <x:f>IF(SUM(P320:AA320)=0,"",MAX(P320:AA320)/SUM(P320:AA320))</x:f>
        <x:v>0.09847070486540997</x:v>
      </x:c>
      <x:c r="AI320" s="23" t="n">
        <x:f>IF(AG320="","",AD320/'산출기준'!$B$18*'산출기준'!$B$20+MIN(1,AG320)*'산출기준'!$B$21+(1-AH320)*'산출기준'!$B$22)</x:f>
        <x:v>93.60327479176118</x:v>
      </x:c>
      <x:c r="AJ320" s="4" t="str">
        <x:v>24개월 중 양수 지수 24개월; 전반/후반 자료 12/12개월. 최근12개월/이전12개월 관측월 평균비 0.85배, 최근 최댓달 비중 9.8%. 미래 1년 지속을 보장하지 않음.</x:v>
      </x:c>
      <x:c r="AK320" s="4" t="str">
        <x:v>https://developers.naver.com/docs/serviceapi/datalab/search/search.md</x:v>
      </x:c>
    </x:row>
    <x:row r="321" ht="25" customHeight="1">
      <x:c r="A321" s="4" t="str">
        <x:v>K0317</x:v>
      </x:c>
      <x:c r="B321" s="4" t="str">
        <x:v>건강</x:v>
      </x:c>
      <x:c r="C321" s="4" t="str">
        <x:v>당화혈색소정상수치</x:v>
      </x:c>
      <x:c r="D321" s="17" t="n">
        <x:v>90.5243</x:v>
      </x:c>
      <x:c r="E321" s="17" t="n">
        <x:v>100</x:v>
      </x:c>
      <x:c r="F321" s="17" t="n">
        <x:v>41.14436</x:v>
      </x:c>
      <x:c r="G321" s="17" t="n">
        <x:v>38.02819</x:v>
      </x:c>
      <x:c r="H321" s="17" t="n">
        <x:v>34.00579</x:v>
      </x:c>
      <x:c r="I321" s="17" t="n">
        <x:v>35.30773</x:v>
      </x:c>
      <x:c r="J321" s="17" t="n">
        <x:v>37.0248</x:v>
      </x:c>
      <x:c r="K321" s="17" t="n">
        <x:v>37.99992</x:v>
      </x:c>
      <x:c r="L321" s="17" t="n">
        <x:v>37.51589</x:v>
      </x:c>
      <x:c r="M321" s="17" t="n">
        <x:v>37.66958</x:v>
      </x:c>
      <x:c r="N321" s="17" t="n">
        <x:v>40.69036</x:v>
      </x:c>
      <x:c r="O321" s="17" t="n">
        <x:v>39.19234</x:v>
      </x:c>
      <x:c r="P321" s="17" t="n">
        <x:v>44.39655</x:v>
      </x:c>
      <x:c r="Q321" s="17" t="n">
        <x:v>34.44919</x:v>
      </x:c>
      <x:c r="R321" s="17" t="n">
        <x:v>37.74378</x:v>
      </x:c>
      <x:c r="S321" s="17" t="n">
        <x:v>37.20322</x:v>
      </x:c>
      <x:c r="T321" s="17" t="n">
        <x:v>32.74802</x:v>
      </x:c>
      <x:c r="U321" s="17" t="n">
        <x:v>28.65142</x:v>
      </x:c>
      <x:c r="V321" s="17" t="n">
        <x:v>34.51278</x:v>
      </x:c>
      <x:c r="W321" s="17" t="n">
        <x:v>33.93159</x:v>
      </x:c>
      <x:c r="X321" s="17" t="n">
        <x:v>34.01109</x:v>
      </x:c>
      <x:c r="Y321" s="17" t="n">
        <x:v>35.28653</x:v>
      </x:c>
      <x:c r="Z321" s="17" t="n">
        <x:v>41.19029</x:v>
      </x:c>
      <x:c r="AA321" s="17" t="n">
        <x:v>42.34913</x:v>
      </x:c>
      <x:c r="AB321" s="4" t="n">
        <x:f>COUNT(D321:O321)</x:f>
        <x:v>12</x:v>
      </x:c>
      <x:c r="AC321" s="4" t="n">
        <x:f>COUNT(P321:AA321)</x:f>
        <x:v>12</x:v>
      </x:c>
      <x:c r="AD321" s="4" t="n">
        <x:f>COUNTIF(D321:AA321,"&gt;0")</x:f>
        <x:v>24</x:v>
      </x:c>
      <x:c r="AE321" s="19" t="n">
        <x:f>IF(AB321=0,"",AVERAGE(D321:O321))</x:f>
        <x:v>47.425271666666674</x:v>
      </x:c>
      <x:c r="AF321" s="19" t="n">
        <x:f>IF(AC321=0,"",AVERAGE(P321:AA321))</x:f>
        <x:v>36.37279916666667</x:v>
      </x:c>
      <x:c r="AG321" s="19" t="n">
        <x:f>IF(OR(AB321&lt;'산출기준'!$B$19,AC321&lt;'산출기준'!$B$19,AE321=0),"",AF321/AE321)</x:f>
        <x:v>0.7669497271901059</x:v>
      </x:c>
      <x:c r="AH321" s="21" t="n">
        <x:f>IF(SUM(P321:AA321)=0,"",MAX(P321:AA321)/SUM(P321:AA321))</x:f>
        <x:v>0.10171646353219217</x:v>
      </x:c>
      <x:c r="AI321" s="23" t="n">
        <x:f>IF(AG321="","",AD321/'산출기준'!$B$18*'산출기준'!$B$20+MIN(1,AG321)*'산출기준'!$B$21+(1-AH321)*'산출기준'!$B$22)</x:f>
        <x:v>90.97416254505933</x:v>
      </x:c>
      <x:c r="AJ321" s="4" t="str">
        <x:v>24개월 중 양수 지수 24개월; 전반/후반 자료 12/12개월. 최근12개월/이전12개월 관측월 평균비 0.77배, 최근 최댓달 비중 10.2%. 미래 1년 지속을 보장하지 않음.</x:v>
      </x:c>
      <x:c r="AK321" s="4" t="str">
        <x:v>https://developers.naver.com/docs/serviceapi/datalab/search/search.md</x:v>
      </x:c>
    </x:row>
    <x:row r="322" ht="25" customHeight="1">
      <x:c r="A322" s="4" t="str">
        <x:v>K0318</x:v>
      </x:c>
      <x:c r="B322" s="4" t="str">
        <x:v>건강</x:v>
      </x:c>
      <x:c r="C322" s="4" t="str">
        <x:v>저혈압증상</x:v>
      </x:c>
      <x:c r="D322" s="17" t="n">
        <x:v>75.07419</x:v>
      </x:c>
      <x:c r="E322" s="17" t="n">
        <x:v>61.47894</x:v>
      </x:c>
      <x:c r="F322" s="17" t="n">
        <x:v>51.42382</x:v>
      </x:c>
      <x:c r="G322" s="17" t="n">
        <x:v>47.94375</x:v>
      </x:c>
      <x:c r="H322" s="17" t="n">
        <x:v>54.99929</x:v>
      </x:c>
      <x:c r="I322" s="17" t="n">
        <x:v>51.14294</x:v>
      </x:c>
      <x:c r="J322" s="17" t="n">
        <x:v>53.88107</x:v>
      </x:c>
      <x:c r="K322" s="17" t="n">
        <x:v>66.63015</x:v>
      </x:c>
      <x:c r="L322" s="17" t="n">
        <x:v>67.23784</x:v>
      </x:c>
      <x:c r="M322" s="17" t="n">
        <x:v>69.098</x:v>
      </x:c>
      <x:c r="N322" s="17" t="n">
        <x:v>68.07871</x:v>
      </x:c>
      <x:c r="O322" s="17" t="n">
        <x:v>65.87408</x:v>
      </x:c>
      <x:c r="P322" s="17" t="n">
        <x:v>60.34482</x:v>
      </x:c>
      <x:c r="Q322" s="17" t="n">
        <x:v>47.52155</x:v>
      </x:c>
      <x:c r="R322" s="17" t="n">
        <x:v>40.28935</x:v>
      </x:c>
      <x:c r="S322" s="17" t="n">
        <x:v>38.3656</x:v>
      </x:c>
      <x:c r="T322" s="17" t="n">
        <x:v>35.6999</x:v>
      </x:c>
      <x:c r="U322" s="17" t="n">
        <x:v>32.69679</x:v>
      </x:c>
      <x:c r="V322" s="17" t="n">
        <x:v>35.25826</x:v>
      </x:c>
      <x:c r="W322" s="17" t="n">
        <x:v>37.39047</x:v>
      </x:c>
      <x:c r="X322" s="17" t="n">
        <x:v>41.86687</x:v>
      </x:c>
      <x:c r="Y322" s="17" t="n">
        <x:v>42.72011</x:v>
      </x:c>
      <x:c r="Z322" s="17" t="n">
        <x:v>44.07327</x:v>
      </x:c>
      <x:c r="AA322" s="17" t="n">
        <x:v>43.62104</x:v>
      </x:c>
      <x:c r="AB322" s="4" t="n">
        <x:f>COUNT(D322:O322)</x:f>
        <x:v>12</x:v>
      </x:c>
      <x:c r="AC322" s="4" t="n">
        <x:f>COUNT(P322:AA322)</x:f>
        <x:v>12</x:v>
      </x:c>
      <x:c r="AD322" s="4" t="n">
        <x:f>COUNTIF(D322:AA322,"&gt;0")</x:f>
        <x:v>24</x:v>
      </x:c>
      <x:c r="AE322" s="19" t="n">
        <x:f>IF(AB322=0,"",AVERAGE(D322:O322))</x:f>
        <x:v>61.07189833333334</x:v>
      </x:c>
      <x:c r="AF322" s="19" t="n">
        <x:f>IF(AC322=0,"",AVERAGE(P322:AA322))</x:f>
        <x:v>41.65400249999999</x:v>
      </x:c>
      <x:c r="AG322" s="19" t="n">
        <x:f>IF(OR(AB322&lt;'산출기준'!$B$19,AC322&lt;'산출기준'!$B$19,AE322=0),"",AF322/AE322)</x:f>
        <x:v>0.682048595782146</x:v>
      </x:c>
      <x:c r="AH322" s="21" t="n">
        <x:f>IF(SUM(P322:AA322)=0,"",MAX(P322:AA322)/SUM(P322:AA322))</x:f>
        <x:v>0.1207263335618228</x:v>
      </x:c>
      <x:c r="AI322" s="23" t="n">
        <x:f>IF(AG322="","",AD322/'산출기준'!$B$18*'산출기준'!$B$20+MIN(1,AG322)*'산출기준'!$B$21+(1-AH322)*'산출기준'!$B$22)</x:f>
        <x:v>88.04693120222792</x:v>
      </x:c>
      <x:c r="AJ322" s="4" t="str">
        <x:v>24개월 중 양수 지수 24개월; 전반/후반 자료 12/12개월. 최근12개월/이전12개월 관측월 평균비 0.68배, 최근 최댓달 비중 12.1%. 미래 1년 지속을 보장하지 않음.</x:v>
      </x:c>
      <x:c r="AK322" s="4" t="str">
        <x:v>https://developers.naver.com/docs/serviceapi/datalab/search/search.md</x:v>
      </x:c>
    </x:row>
    <x:row r="323" ht="25" customHeight="1">
      <x:c r="A323" s="4" t="str">
        <x:v>K0319</x:v>
      </x:c>
      <x:c r="B323" s="4" t="str">
        <x:v>건강</x:v>
      </x:c>
      <x:c r="C323" s="4" t="str">
        <x:v>고혈압증상</x:v>
      </x:c>
      <x:c r="D323" s="17" t="n">
        <x:v>67.21134</x:v>
      </x:c>
      <x:c r="E323" s="17" t="n">
        <x:v>81.56797</x:v>
      </x:c>
      <x:c r="F323" s="17" t="n">
        <x:v>87.4894</x:v>
      </x:c>
      <x:c r="G323" s="17" t="n">
        <x:v>87.70491</x:v>
      </x:c>
      <x:c r="H323" s="17" t="n">
        <x:v>77.69749</x:v>
      </x:c>
      <x:c r="I323" s="17" t="n">
        <x:v>79.15488</x:v>
      </x:c>
      <x:c r="J323" s="17" t="n">
        <x:v>84.03582</x:v>
      </x:c>
      <x:c r="K323" s="17" t="n">
        <x:v>81.17227</x:v>
      </x:c>
      <x:c r="L323" s="17" t="n">
        <x:v>76.04932</x:v>
      </x:c>
      <x:c r="M323" s="17" t="n">
        <x:v>64.93428</x:v>
      </x:c>
      <x:c r="N323" s="17" t="n">
        <x:v>59.49689</x:v>
      </x:c>
      <x:c r="O323" s="17" t="n">
        <x:v>59.03582</x:v>
      </x:c>
      <x:c r="P323" s="17" t="n">
        <x:v>65.25049</x:v>
      </x:c>
      <x:c r="Q323" s="17" t="n">
        <x:v>61.21572</x:v>
      </x:c>
      <x:c r="R323" s="17" t="n">
        <x:v>70.14202</x:v>
      </x:c>
      <x:c r="S323" s="17" t="n">
        <x:v>73.49667</x:v>
      </x:c>
      <x:c r="T323" s="17" t="n">
        <x:v>63.46629</x:v>
      </x:c>
      <x:c r="U323" s="17" t="n">
        <x:v>51.7153</x:v>
      </x:c>
      <x:c r="V323" s="17" t="n">
        <x:v>58.30977</x:v>
      </x:c>
      <x:c r="W323" s="17" t="n">
        <x:v>55.37909</x:v>
      </x:c>
      <x:c r="X323" s="17" t="n">
        <x:v>51.06345</x:v>
      </x:c>
      <x:c r="Y323" s="17" t="n">
        <x:v>48.37125</x:v>
      </x:c>
      <x:c r="Z323" s="17" t="n">
        <x:v>44.88058</x:v>
      </x:c>
      <x:c r="AA323" s="17" t="n">
        <x:v>42.09122</x:v>
      </x:c>
      <x:c r="AB323" s="4" t="n">
        <x:f>COUNT(D323:O323)</x:f>
        <x:v>12</x:v>
      </x:c>
      <x:c r="AC323" s="4" t="n">
        <x:f>COUNT(P323:AA323)</x:f>
        <x:v>12</x:v>
      </x:c>
      <x:c r="AD323" s="4" t="n">
        <x:f>COUNTIF(D323:AA323,"&gt;0")</x:f>
        <x:v>24</x:v>
      </x:c>
      <x:c r="AE323" s="19" t="n">
        <x:f>IF(AB323=0,"",AVERAGE(D323:O323))</x:f>
        <x:v>75.4625325</x:v>
      </x:c>
      <x:c r="AF323" s="19" t="n">
        <x:f>IF(AC323=0,"",AVERAGE(P323:AA323))</x:f>
        <x:v>57.11515416666668</x:v>
      </x:c>
      <x:c r="AG323" s="19" t="n">
        <x:f>IF(OR(AB323&lt;'산출기준'!$B$19,AC323&lt;'산출기준'!$B$19,AE323=0),"",AF323/AE323)</x:f>
        <x:v>0.7568677100343363</x:v>
      </x:c>
      <x:c r="AH323" s="21" t="n">
        <x:f>IF(SUM(P323:AA323)=0,"",MAX(P323:AA323)/SUM(P323:AA323))</x:f>
        <x:v>0.10723463132267069</x:v>
      </x:c>
      <x:c r="AI323" s="23" t="n">
        <x:f>IF(AG323="","",AD323/'산출기준'!$B$18*'산출기준'!$B$20+MIN(1,AG323)*'산출기준'!$B$21+(1-AH323)*'산출기준'!$B$22)</x:f>
        <x:v>90.56133867457669</x:v>
      </x:c>
      <x:c r="AJ323" s="4" t="str">
        <x:v>24개월 중 양수 지수 24개월; 전반/후반 자료 12/12개월. 최근12개월/이전12개월 관측월 평균비 0.76배, 최근 최댓달 비중 10.7%. 미래 1년 지속을 보장하지 않음.</x:v>
      </x:c>
      <x:c r="AK323" s="4" t="str">
        <x:v>https://developers.naver.com/docs/serviceapi/datalab/search/search.md</x:v>
      </x:c>
    </x:row>
    <x:row r="324" ht="25" customHeight="1">
      <x:c r="A324" s="4" t="str">
        <x:v>K0320</x:v>
      </x:c>
      <x:c r="B324" s="4" t="str">
        <x:v>건강</x:v>
      </x:c>
      <x:c r="C324" s="4" t="str">
        <x:v>정상혈압</x:v>
      </x:c>
      <x:c r="D324" s="17" t="n">
        <x:v>88.1618</x:v>
      </x:c>
      <x:c r="E324" s="17" t="n">
        <x:v>91.00297</x:v>
      </x:c>
      <x:c r="F324" s="17" t="n">
        <x:v>88.25751</x:v>
      </x:c>
      <x:c r="G324" s="17" t="n">
        <x:v>87.4364</x:v>
      </x:c>
      <x:c r="H324" s="17" t="n">
        <x:v>74.36653</x:v>
      </x:c>
      <x:c r="I324" s="17" t="n">
        <x:v>73.69402</x:v>
      </x:c>
      <x:c r="J324" s="17" t="n">
        <x:v>80.15465</x:v>
      </x:c>
      <x:c r="K324" s="17" t="n">
        <x:v>82.63311</x:v>
      </x:c>
      <x:c r="L324" s="17" t="n">
        <x:v>82.55503</x:v>
      </x:c>
      <x:c r="M324" s="17" t="n">
        <x:v>83.09656</x:v>
      </x:c>
      <x:c r="N324" s="17" t="n">
        <x:v>79.53503</x:v>
      </x:c>
      <x:c r="O324" s="17" t="n">
        <x:v>77.28577</x:v>
      </x:c>
      <x:c r="P324" s="17" t="n">
        <x:v>78.32854</x:v>
      </x:c>
      <x:c r="Q324" s="17" t="n">
        <x:v>68.11999</x:v>
      </x:c>
      <x:c r="R324" s="17" t="n">
        <x:v>73.32124</x:v>
      </x:c>
      <x:c r="S324" s="17" t="n">
        <x:v>76.45458</x:v>
      </x:c>
      <x:c r="T324" s="17" t="n">
        <x:v>59.01969</x:v>
      </x:c>
      <x:c r="U324" s="17" t="n">
        <x:v>46.8062</x:v>
      </x:c>
      <x:c r="V324" s="17" t="n">
        <x:v>54.80832</x:v>
      </x:c>
      <x:c r="W324" s="17" t="n">
        <x:v>58.89879</x:v>
      </x:c>
      <x:c r="X324" s="17" t="n">
        <x:v>58.93657</x:v>
      </x:c>
      <x:c r="Y324" s="17" t="n">
        <x:v>57.35731</x:v>
      </x:c>
      <x:c r="Z324" s="17" t="n">
        <x:v>59.17334</x:v>
      </x:c>
      <x:c r="AA324" s="17" t="n">
        <x:v>57.70742</x:v>
      </x:c>
      <x:c r="AB324" s="4" t="n">
        <x:f>COUNT(D324:O324)</x:f>
        <x:v>12</x:v>
      </x:c>
      <x:c r="AC324" s="4" t="n">
        <x:f>COUNT(P324:AA324)</x:f>
        <x:v>12</x:v>
      </x:c>
      <x:c r="AD324" s="4" t="n">
        <x:f>COUNTIF(D324:AA324,"&gt;0")</x:f>
        <x:v>24</x:v>
      </x:c>
      <x:c r="AE324" s="19" t="n">
        <x:f>IF(AB324=0,"",AVERAGE(D324:O324))</x:f>
        <x:v>82.34828166666665</x:v>
      </x:c>
      <x:c r="AF324" s="19" t="n">
        <x:f>IF(AC324=0,"",AVERAGE(P324:AA324))</x:f>
        <x:v>62.41099916666666</x:v>
      </x:c>
      <x:c r="AG324" s="19" t="n">
        <x:f>IF(OR(AB324&lt;'산출기준'!$B$19,AC324&lt;'산출기준'!$B$19,AE324=0),"",AF324/AE324)</x:f>
        <x:v>0.7578907283007668</x:v>
      </x:c>
      <x:c r="AH324" s="21" t="n">
        <x:f>IF(SUM(P324:AA324)=0,"",MAX(P324:AA324)/SUM(P324:AA324))</x:f>
        <x:v>0.10458698659674026</x:v>
      </x:c>
      <x:c r="AI324" s="23" t="n">
        <x:f>IF(AG324="","",AD324/'산출기준'!$B$18*'산출기준'!$B$20+MIN(1,AG324)*'산출기준'!$B$21+(1-AH324)*'산출기준'!$B$22)</x:f>
        <x:v>90.64498211708819</x:v>
      </x:c>
      <x:c r="AJ324" s="4" t="str">
        <x:v>24개월 중 양수 지수 24개월; 전반/후반 자료 12/12개월. 최근12개월/이전12개월 관측월 평균비 0.76배, 최근 최댓달 비중 10.5%. 미래 1년 지속을 보장하지 않음.</x:v>
      </x:c>
      <x:c r="AK324" s="4" t="str">
        <x:v>https://developers.naver.com/docs/serviceapi/datalab/search/search.md</x:v>
      </x:c>
    </x:row>
    <x:row r="325" ht="25" customHeight="1">
      <x:c r="A325" s="4" t="str">
        <x:v>K0321</x:v>
      </x:c>
      <x:c r="B325" s="4" t="str">
        <x:v>건강</x:v>
      </x:c>
      <x:c r="C325" s="4" t="str">
        <x:v>고지혈증좋은음식</x:v>
      </x:c>
      <x:c r="D325" s="17" t="n">
        <x:v>83.21243</x:v>
      </x:c>
      <x:c r="E325" s="17" t="n">
        <x:v>100</x:v>
      </x:c>
      <x:c r="F325" s="17" t="n">
        <x:v>61.22865</x:v>
      </x:c>
      <x:c r="G325" s="17" t="n">
        <x:v>77.57039</x:v>
      </x:c>
      <x:c r="H325" s="17" t="n">
        <x:v>78.25298</x:v>
      </x:c>
      <x:c r="I325" s="17" t="n">
        <x:v>83.80686</x:v>
      </x:c>
      <x:c r="J325" s="17" t="n">
        <x:v>87.12155</x:v>
      </x:c>
      <x:c r="K325" s="17" t="n">
        <x:v>79.27812</x:v>
      </x:c>
      <x:c r="L325" s="17" t="n">
        <x:v>82.26537</x:v>
      </x:c>
      <x:c r="M325" s="17" t="n">
        <x:v>80.0816</x:v>
      </x:c>
      <x:c r="N325" s="17" t="n">
        <x:v>78.09934</x:v>
      </x:c>
      <x:c r="O325" s="17" t="n">
        <x:v>74.46476</x:v>
      </x:c>
      <x:c r="P325" s="17" t="n">
        <x:v>74.22547</x:v>
      </x:c>
      <x:c r="Q325" s="17" t="n">
        <x:v>64.40229</x:v>
      </x:c>
      <x:c r="R325" s="17" t="n">
        <x:v>73.43962</x:v>
      </x:c>
      <x:c r="S325" s="17" t="n">
        <x:v>82.80691</x:v>
      </x:c>
      <x:c r="T325" s="17" t="n">
        <x:v>76.98604</x:v>
      </x:c>
      <x:c r="U325" s="17" t="n">
        <x:v>53.3827</x:v>
      </x:c>
      <x:c r="V325" s="17" t="n">
        <x:v>58.18346</x:v>
      </x:c>
      <x:c r="W325" s="17" t="n">
        <x:v>54.17359</x:v>
      </x:c>
      <x:c r="X325" s="17" t="n">
        <x:v>52.72782</x:v>
      </x:c>
      <x:c r="Y325" s="17" t="n">
        <x:v>52.12331</x:v>
      </x:c>
      <x:c r="Z325" s="17" t="n">
        <x:v>53.75044</x:v>
      </x:c>
      <x:c r="AA325" s="17" t="n">
        <x:v>57.80817</x:v>
      </x:c>
      <x:c r="AB325" s="4" t="n">
        <x:f>COUNT(D325:O325)</x:f>
        <x:v>12</x:v>
      </x:c>
      <x:c r="AC325" s="4" t="n">
        <x:f>COUNT(P325:AA325)</x:f>
        <x:v>12</x:v>
      </x:c>
      <x:c r="AD325" s="4" t="n">
        <x:f>COUNTIF(D325:AA325,"&gt;0")</x:f>
        <x:v>24</x:v>
      </x:c>
      <x:c r="AE325" s="19" t="n">
        <x:f>IF(AB325=0,"",AVERAGE(D325:O325))</x:f>
        <x:v>80.44850416666667</x:v>
      </x:c>
      <x:c r="AF325" s="19" t="n">
        <x:f>IF(AC325=0,"",AVERAGE(P325:AA325))</x:f>
        <x:v>62.83415166666666</x:v>
      </x:c>
      <x:c r="AG325" s="19" t="n">
        <x:f>IF(OR(AB325&lt;'산출기준'!$B$19,AC325&lt;'산출기준'!$B$19,AE325=0),"",AF325/AE325)</x:f>
        <x:v>0.7810481042194641</x:v>
      </x:c>
      <x:c r="AH325" s="21" t="n">
        <x:f>IF(SUM(P325:AA325)=0,"",MAX(P325:AA325)/SUM(P325:AA325))</x:f>
        <x:v>0.10982205775516293</x:v>
      </x:c>
      <x:c r="AI325" s="23" t="n">
        <x:f>IF(AG325="","",AD325/'산출기준'!$B$18*'산출기준'!$B$20+MIN(1,AG325)*'산출기준'!$B$21+(1-AH325)*'산출기준'!$B$22)</x:f>
        <x:v>91.23500197148067</x:v>
      </x:c>
      <x:c r="AJ325" s="4" t="str">
        <x:v>24개월 중 양수 지수 24개월; 전반/후반 자료 12/12개월. 최근12개월/이전12개월 관측월 평균비 0.78배, 최근 최댓달 비중 11.0%. 미래 1년 지속을 보장하지 않음.</x:v>
      </x:c>
      <x:c r="AK325" s="4" t="str">
        <x:v>https://developers.naver.com/docs/serviceapi/datalab/search/search.md</x:v>
      </x:c>
    </x:row>
    <x:row r="326" ht="25" customHeight="1">
      <x:c r="A326" s="4" t="str">
        <x:v>K0322</x:v>
      </x:c>
      <x:c r="B326" s="4" t="str">
        <x:v>건강</x:v>
      </x:c>
      <x:c r="C326" s="4" t="str">
        <x:v>당뇨증상</x:v>
      </x:c>
      <x:c r="D326" s="17" t="n">
        <x:v>89.01818</x:v>
      </x:c>
      <x:c r="E326" s="17" t="n">
        <x:v>94.35796</x:v>
      </x:c>
      <x:c r="F326" s="17" t="n">
        <x:v>85.7589</x:v>
      </x:c>
      <x:c r="G326" s="17" t="n">
        <x:v>81.25535</x:v>
      </x:c>
      <x:c r="H326" s="17" t="n">
        <x:v>87.90992</x:v>
      </x:c>
      <x:c r="I326" s="17" t="n">
        <x:v>86.76389</x:v>
      </x:c>
      <x:c r="J326" s="17" t="n">
        <x:v>90.66797</x:v>
      </x:c>
      <x:c r="K326" s="17" t="n">
        <x:v>82.91018</x:v>
      </x:c>
      <x:c r="L326" s="17" t="n">
        <x:v>81.94045</x:v>
      </x:c>
      <x:c r="M326" s="17" t="n">
        <x:v>75.79215</x:v>
      </x:c>
      <x:c r="N326" s="17" t="n">
        <x:v>71.31882</x:v>
      </x:c>
      <x:c r="O326" s="17" t="n">
        <x:v>71.80746</x:v>
      </x:c>
      <x:c r="P326" s="17" t="n">
        <x:v>70.90071</x:v>
      </x:c>
      <x:c r="Q326" s="17" t="n">
        <x:v>65.34179</x:v>
      </x:c>
      <x:c r="R326" s="17" t="n">
        <x:v>59.99697</x:v>
      </x:c>
      <x:c r="S326" s="17" t="n">
        <x:v>61.85834</x:v>
      </x:c>
      <x:c r="T326" s="17" t="n">
        <x:v>66.94121</x:v>
      </x:c>
      <x:c r="U326" s="17" t="n">
        <x:v>60.94907</x:v>
      </x:c>
      <x:c r="V326" s="17" t="n">
        <x:v>65.13022</x:v>
      </x:c>
      <x:c r="W326" s="17" t="n">
        <x:v>64.67684</x:v>
      </x:c>
      <x:c r="X326" s="17" t="n">
        <x:v>61.52083</x:v>
      </x:c>
      <x:c r="Y326" s="17" t="n">
        <x:v>57.13062</x:v>
      </x:c>
      <x:c r="Z326" s="17" t="n">
        <x:v>54.67986</x:v>
      </x:c>
      <x:c r="AA326" s="17" t="n">
        <x:v>53.67235</x:v>
      </x:c>
      <x:c r="AB326" s="4" t="n">
        <x:f>COUNT(D326:O326)</x:f>
        <x:v>12</x:v>
      </x:c>
      <x:c r="AC326" s="4" t="n">
        <x:f>COUNT(P326:AA326)</x:f>
        <x:v>12</x:v>
      </x:c>
      <x:c r="AD326" s="4" t="n">
        <x:f>COUNTIF(D326:AA326,"&gt;0")</x:f>
        <x:v>24</x:v>
      </x:c>
      <x:c r="AE326" s="19" t="n">
        <x:f>IF(AB326=0,"",AVERAGE(D326:O326))</x:f>
        <x:v>83.29176916666665</x:v>
      </x:c>
      <x:c r="AF326" s="19" t="n">
        <x:f>IF(AC326=0,"",AVERAGE(P326:AA326))</x:f>
        <x:v>61.89990083333334</x:v>
      </x:c>
      <x:c r="AG326" s="19" t="n">
        <x:f>IF(OR(AB326&lt;'산출기준'!$B$19,AC326&lt;'산출기준'!$B$19,AE326=0),"",AF326/AE326)</x:f>
        <x:v>0.74316948064186</x:v>
      </x:c>
      <x:c r="AH326" s="21" t="n">
        <x:f>IF(SUM(P326:AA326)=0,"",MAX(P326:AA326)/SUM(P326:AA326))</x:f>
        <x:v>0.09545075873236791</x:v>
      </x:c>
      <x:c r="AI326" s="23" t="n">
        <x:f>IF(AG326="","",AD326/'산출기준'!$B$18*'산출기준'!$B$20+MIN(1,AG326)*'산출기준'!$B$21+(1-AH326)*'산출기준'!$B$22)</x:f>
        <x:v>90.38606924460845</x:v>
      </x:c>
      <x:c r="AJ326" s="4" t="str">
        <x:v>24개월 중 양수 지수 24개월; 전반/후반 자료 12/12개월. 최근12개월/이전12개월 관측월 평균비 0.74배, 최근 최댓달 비중 9.5%. 미래 1년 지속을 보장하지 않음.</x:v>
      </x:c>
      <x:c r="AK326" s="4" t="str">
        <x:v>https://developers.naver.com/docs/serviceapi/datalab/search/search.md</x:v>
      </x:c>
    </x:row>
    <x:row r="327" ht="25" customHeight="1">
      <x:c r="A327" s="4" t="str">
        <x:v>K0323</x:v>
      </x:c>
      <x:c r="B327" s="4" t="str">
        <x:v>건강</x:v>
      </x:c>
      <x:c r="C327" s="4" t="str">
        <x:v>허리디스크증상</x:v>
      </x:c>
      <x:c r="D327" s="17" t="n">
        <x:v>71.96362</x:v>
      </x:c>
      <x:c r="E327" s="17" t="n">
        <x:v>66.32915</x:v>
      </x:c>
      <x:c r="F327" s="17" t="n">
        <x:v>70.5783</x:v>
      </x:c>
      <x:c r="G327" s="17" t="n">
        <x:v>75.31106</x:v>
      </x:c>
      <x:c r="H327" s="17" t="n">
        <x:v>75.62087</x:v>
      </x:c>
      <x:c r="I327" s="17" t="n">
        <x:v>68.48773</x:v>
      </x:c>
      <x:c r="J327" s="17" t="n">
        <x:v>71.08709</x:v>
      </x:c>
      <x:c r="K327" s="17" t="n">
        <x:v>66.39967</x:v>
      </x:c>
      <x:c r="L327" s="17" t="n">
        <x:v>67.20064</x:v>
      </x:c>
      <x:c r="M327" s="17" t="n">
        <x:v>62.58626</x:v>
      </x:c>
      <x:c r="N327" s="17" t="n">
        <x:v>58.87864</x:v>
      </x:c>
      <x:c r="O327" s="17" t="n">
        <x:v>57.39257</x:v>
      </x:c>
      <x:c r="P327" s="17" t="n">
        <x:v>54.37761</x:v>
      </x:c>
      <x:c r="Q327" s="17" t="n">
        <x:v>55.4632</x:v>
      </x:c>
      <x:c r="R327" s="17" t="n">
        <x:v>59.32446</x:v>
      </x:c>
      <x:c r="S327" s="17" t="n">
        <x:v>61.66691</x:v>
      </x:c>
      <x:c r="T327" s="17" t="n">
        <x:v>56.39262</x:v>
      </x:c>
      <x:c r="U327" s="17" t="n">
        <x:v>52.24673</x:v>
      </x:c>
      <x:c r="V327" s="17" t="n">
        <x:v>56.56893</x:v>
      </x:c>
      <x:c r="W327" s="17" t="n">
        <x:v>50.40803</x:v>
      </x:c>
      <x:c r="X327" s="17" t="n">
        <x:v>47.68273</x:v>
      </x:c>
      <x:c r="Y327" s="17" t="n">
        <x:v>47.70288</x:v>
      </x:c>
      <x:c r="Z327" s="17" t="n">
        <x:v>47.55427</x:v>
      </x:c>
      <x:c r="AA327" s="17" t="n">
        <x:v>50.81607</x:v>
      </x:c>
      <x:c r="AB327" s="4" t="n">
        <x:f>COUNT(D327:O327)</x:f>
        <x:v>12</x:v>
      </x:c>
      <x:c r="AC327" s="4" t="n">
        <x:f>COUNT(P327:AA327)</x:f>
        <x:v>12</x:v>
      </x:c>
      <x:c r="AD327" s="4" t="n">
        <x:f>COUNTIF(D327:AA327,"&gt;0")</x:f>
        <x:v>24</x:v>
      </x:c>
      <x:c r="AE327" s="19" t="n">
        <x:f>IF(AB327=0,"",AVERAGE(D327:O327))</x:f>
        <x:v>67.65296666666667</x:v>
      </x:c>
      <x:c r="AF327" s="19" t="n">
        <x:f>IF(AC327=0,"",AVERAGE(P327:AA327))</x:f>
        <x:v>53.35037</x:v>
      </x:c>
      <x:c r="AG327" s="19" t="n">
        <x:f>IF(OR(AB327&lt;'산출기준'!$B$19,AC327&lt;'산출기준'!$B$19,AE327=0),"",AF327/AE327)</x:f>
        <x:v>0.7885887733920512</x:v>
      </x:c>
      <x:c r="AH327" s="21" t="n">
        <x:f>IF(SUM(P327:AA327)=0,"",MAX(P327:AA327)/SUM(P327:AA327))</x:f>
        <x:v>0.09632377744834135</x:v>
      </x:c>
      <x:c r="AI327" s="23" t="n">
        <x:f>IF(AG327="","",AD327/'산출기준'!$B$18*'산출기준'!$B$20+MIN(1,AG327)*'산출기준'!$B$21+(1-AH327)*'산출기준'!$B$22)</x:f>
        <x:v>91.73118765279472</x:v>
      </x:c>
      <x:c r="AJ327" s="4" t="str">
        <x:v>24개월 중 양수 지수 24개월; 전반/후반 자료 12/12개월. 최근12개월/이전12개월 관측월 평균비 0.79배, 최근 최댓달 비중 9.6%. 미래 1년 지속을 보장하지 않음.</x:v>
      </x:c>
      <x:c r="AK327" s="4" t="str">
        <x:v>https://developers.naver.com/docs/serviceapi/datalab/search/search.md</x:v>
      </x:c>
    </x:row>
    <x:row r="328" ht="25" customHeight="1">
      <x:c r="A328" s="4" t="str">
        <x:v>K0324</x:v>
      </x:c>
      <x:c r="B328" s="4" t="str">
        <x:v>건강</x:v>
      </x:c>
      <x:c r="C328" s="4" t="str">
        <x:v>마그네슘음식</x:v>
      </x:c>
      <x:c r="D328" s="17" t="n">
        <x:v>15.15037</x:v>
      </x:c>
      <x:c r="E328" s="17" t="n">
        <x:v>15.72968</x:v>
      </x:c>
      <x:c r="F328" s="17" t="n">
        <x:v>28.85748</x:v>
      </x:c>
      <x:c r="G328" s="17" t="n">
        <x:v>31.66339</x:v>
      </x:c>
      <x:c r="H328" s="17" t="n">
        <x:v>31.9329</x:v>
      </x:c>
      <x:c r="I328" s="17" t="n">
        <x:v>31.90771</x:v>
      </x:c>
      <x:c r="J328" s="17" t="n">
        <x:v>37.82429</x:v>
      </x:c>
      <x:c r="K328" s="17" t="n">
        <x:v>34.05873</x:v>
      </x:c>
      <x:c r="L328" s="17" t="n">
        <x:v>33.27792</x:v>
      </x:c>
      <x:c r="M328" s="17" t="n">
        <x:v>36.16694</x:v>
      </x:c>
      <x:c r="N328" s="17" t="n">
        <x:v>33.96302</x:v>
      </x:c>
      <x:c r="O328" s="17" t="n">
        <x:v>34.89244</x:v>
      </x:c>
      <x:c r="P328" s="17" t="n">
        <x:v>33.3031</x:v>
      </x:c>
      <x:c r="Q328" s="17" t="n">
        <x:v>33.66329</x:v>
      </x:c>
      <x:c r="R328" s="17" t="n">
        <x:v>33.82449</x:v>
      </x:c>
      <x:c r="S328" s="17" t="n">
        <x:v>37.57241</x:v>
      </x:c>
      <x:c r="T328" s="17" t="n">
        <x:v>35.7186</x:v>
      </x:c>
      <x:c r="U328" s="17" t="n">
        <x:v>33.48445</x:v>
      </x:c>
      <x:c r="V328" s="17" t="n">
        <x:v>35.95788</x:v>
      </x:c>
      <x:c r="W328" s="17" t="n">
        <x:v>34.92519</x:v>
      </x:c>
      <x:c r="X328" s="17" t="n">
        <x:v>29.14462</x:v>
      </x:c>
      <x:c r="Y328" s="17" t="n">
        <x:v>29.63326</x:v>
      </x:c>
      <x:c r="Z328" s="17" t="n">
        <x:v>36.25258</x:v>
      </x:c>
      <x:c r="AA328" s="17" t="n">
        <x:v>44.15142</x:v>
      </x:c>
      <x:c r="AB328" s="4" t="n">
        <x:f>COUNT(D328:O328)</x:f>
        <x:v>12</x:v>
      </x:c>
      <x:c r="AC328" s="4" t="n">
        <x:f>COUNT(P328:AA328)</x:f>
        <x:v>12</x:v>
      </x:c>
      <x:c r="AD328" s="4" t="n">
        <x:f>COUNTIF(D328:AA328,"&gt;0")</x:f>
        <x:v>24</x:v>
      </x:c>
      <x:c r="AE328" s="19" t="n">
        <x:f>IF(AB328=0,"",AVERAGE(D328:O328))</x:f>
        <x:v>30.4520725</x:v>
      </x:c>
      <x:c r="AF328" s="19" t="n">
        <x:f>IF(AC328=0,"",AVERAGE(P328:AA328))</x:f>
        <x:v>34.8026075</x:v>
      </x:c>
      <x:c r="AG328" s="19" t="n">
        <x:f>IF(OR(AB328&lt;'산출기준'!$B$19,AC328&lt;'산출기준'!$B$19,AE328=0),"",AF328/AE328)</x:f>
        <x:v>1.1428649889100324</x:v>
      </x:c>
      <x:c r="AH328" s="21" t="n">
        <x:f>IF(SUM(P328:AA328)=0,"",MAX(P328:AA328)/SUM(P328:AA328))</x:f>
        <x:v>0.10571865915506475</x:v>
      </x:c>
      <x:c r="AI328" s="23" t="n">
        <x:f>IF(AG328="","",AD328/'산출기준'!$B$18*'산출기준'!$B$20+MIN(1,AG328)*'산출기준'!$B$21+(1-AH328)*'산출기준'!$B$22)</x:f>
        <x:v>97.88562681689871</x:v>
      </x:c>
      <x:c r="AJ328" s="4" t="str">
        <x:v>24개월 중 양수 지수 24개월; 전반/후반 자료 12/12개월. 최근12개월/이전12개월 관측월 평균비 1.14배, 최근 최댓달 비중 10.6%. 미래 1년 지속을 보장하지 않음.</x:v>
      </x:c>
      <x:c r="AK328" s="4" t="str">
        <x:v>https://developers.naver.com/docs/serviceapi/datalab/search/search.md</x:v>
      </x:c>
    </x:row>
    <x:row r="329" ht="25" customHeight="1">
      <x:c r="A329" s="4" t="str">
        <x:v>K0325</x:v>
      </x:c>
      <x:c r="B329" s="4" t="str">
        <x:v>건강</x:v>
      </x:c>
      <x:c r="C329" s="4" t="str">
        <x:v>식후혈당정상수치</x:v>
      </x:c>
      <x:c r="D329" s="17" t="n">
        <x:v>28.66674</x:v>
      </x:c>
      <x:c r="E329" s="17" t="n">
        <x:v>32.49864</x:v>
      </x:c>
      <x:c r="F329" s="17" t="n">
        <x:v>30.46243</x:v>
      </x:c>
      <x:c r="G329" s="17" t="n">
        <x:v>28.92209</x:v>
      </x:c>
      <x:c r="H329" s="17" t="n">
        <x:v>31.84461</x:v>
      </x:c>
      <x:c r="I329" s="17" t="n">
        <x:v>35.2037</x:v>
      </x:c>
      <x:c r="J329" s="17" t="n">
        <x:v>42.54295</x:v>
      </x:c>
      <x:c r="K329" s="17" t="n">
        <x:v>44.22497</x:v>
      </x:c>
      <x:c r="L329" s="17" t="n">
        <x:v>39.48534</x:v>
      </x:c>
      <x:c r="M329" s="17" t="n">
        <x:v>37.7852</x:v>
      </x:c>
      <x:c r="N329" s="17" t="n">
        <x:v>38.62374</x:v>
      </x:c>
      <x:c r="O329" s="17" t="n">
        <x:v>39.15256</x:v>
      </x:c>
      <x:c r="P329" s="17" t="n">
        <x:v>38.52984</x:v>
      </x:c>
      <x:c r="Q329" s="17" t="n">
        <x:v>36.13614</x:v>
      </x:c>
      <x:c r="R329" s="17" t="n">
        <x:v>36.78852</x:v>
      </x:c>
      <x:c r="S329" s="17" t="n">
        <x:v>32.90884</x:v>
      </x:c>
      <x:c r="T329" s="17" t="n">
        <x:v>33.25315</x:v>
      </x:c>
      <x:c r="U329" s="17" t="n">
        <x:v>29.87924</x:v>
      </x:c>
      <x:c r="V329" s="17" t="n">
        <x:v>30.60081</x:v>
      </x:c>
      <x:c r="W329" s="17" t="n">
        <x:v>30.14777</x:v>
      </x:c>
      <x:c r="X329" s="17" t="n">
        <x:v>29.43938</x:v>
      </x:c>
      <x:c r="Y329" s="17" t="n">
        <x:v>26.01439</x:v>
      </x:c>
      <x:c r="Z329" s="17" t="n">
        <x:v>27.62557</x:v>
      </x:c>
      <x:c r="AA329" s="17" t="n">
        <x:v>27.30432</x:v>
      </x:c>
      <x:c r="AB329" s="4" t="n">
        <x:f>COUNT(D329:O329)</x:f>
        <x:v>12</x:v>
      </x:c>
      <x:c r="AC329" s="4" t="n">
        <x:f>COUNT(P329:AA329)</x:f>
        <x:v>12</x:v>
      </x:c>
      <x:c r="AD329" s="4" t="n">
        <x:f>COUNTIF(D329:AA329,"&gt;0")</x:f>
        <x:v>24</x:v>
      </x:c>
      <x:c r="AE329" s="19" t="n">
        <x:f>IF(AB329=0,"",AVERAGE(D329:O329))</x:f>
        <x:v>35.784414166666664</x:v>
      </x:c>
      <x:c r="AF329" s="19" t="n">
        <x:f>IF(AC329=0,"",AVERAGE(P329:AA329))</x:f>
        <x:v>31.55233083333333</x:v>
      </x:c>
      <x:c r="AG329" s="19" t="n">
        <x:f>IF(OR(AB329&lt;'산출기준'!$B$19,AC329&lt;'산출기준'!$B$19,AE329=0),"",AF329/AE329)</x:f>
        <x:v>0.8817338935989752</x:v>
      </x:c>
      <x:c r="AH329" s="21" t="n">
        <x:f>IF(SUM(P329:AA329)=0,"",MAX(P329:AA329)/SUM(P329:AA329))</x:f>
        <x:v>0.1017617372535896</x:v>
      </x:c>
      <x:c r="AI329" s="23" t="n">
        <x:f>IF(AG329="","",AD329/'산출기준'!$B$18*'산출기준'!$B$20+MIN(1,AG329)*'산출기준'!$B$21+(1-AH329)*'산출기준'!$B$22)</x:f>
        <x:v>94.41678206289747</x:v>
      </x:c>
      <x:c r="AJ329" s="4" t="str">
        <x:v>24개월 중 양수 지수 24개월; 전반/후반 자료 12/12개월. 최근12개월/이전12개월 관측월 평균비 0.88배, 최근 최댓달 비중 10.2%. 미래 1년 지속을 보장하지 않음.</x:v>
      </x:c>
      <x:c r="AK329" s="4" t="str">
        <x:v>https://developers.naver.com/docs/serviceapi/datalab/search/search.md</x:v>
      </x:c>
    </x:row>
    <x:row r="330" ht="25" customHeight="1">
      <x:c r="A330" s="4" t="str">
        <x:v>K0326</x:v>
      </x:c>
      <x:c r="B330" s="4" t="str">
        <x:v>건강</x:v>
      </x:c>
      <x:c r="C330" s="4" t="str">
        <x:v>콜레스테롤낮추는음식</x:v>
      </x:c>
      <x:c r="D330" s="17" t="n">
        <x:v>84.23913</x:v>
      </x:c>
      <x:c r="E330" s="17" t="n">
        <x:v>100</x:v>
      </x:c>
      <x:c r="F330" s="17" t="n">
        <x:v>42.61379</x:v>
      </x:c>
      <x:c r="G330" s="17" t="n">
        <x:v>37.47055</x:v>
      </x:c>
      <x:c r="H330" s="17" t="n">
        <x:v>31.65186</x:v>
      </x:c>
      <x:c r="I330" s="17" t="n">
        <x:v>31.82814</x:v>
      </x:c>
      <x:c r="J330" s="17" t="n">
        <x:v>32.69633</x:v>
      </x:c>
      <x:c r="K330" s="17" t="n">
        <x:v>32.41956</x:v>
      </x:c>
      <x:c r="L330" s="17" t="n">
        <x:v>31.96487</x:v>
      </x:c>
      <x:c r="M330" s="17" t="n">
        <x:v>31.28119</x:v>
      </x:c>
      <x:c r="N330" s="17" t="n">
        <x:v>31.46735</x:v>
      </x:c>
      <x:c r="O330" s="17" t="n">
        <x:v>30.5135</x:v>
      </x:c>
      <x:c r="P330" s="17" t="n">
        <x:v>31.497</x:v>
      </x:c>
      <x:c r="Q330" s="17" t="n">
        <x:v>26.74091</x:v>
      </x:c>
      <x:c r="R330" s="17" t="n">
        <x:v>29.12143</x:v>
      </x:c>
      <x:c r="S330" s="17" t="n">
        <x:v>28.94186</x:v>
      </x:c>
      <x:c r="T330" s="17" t="n">
        <x:v>26.6816</x:v>
      </x:c>
      <x:c r="U330" s="17" t="n">
        <x:v>17.13645</x:v>
      </x:c>
      <x:c r="V330" s="17" t="n">
        <x:v>21.59107</x:v>
      </x:c>
      <x:c r="W330" s="17" t="n">
        <x:v>20.91563</x:v>
      </x:c>
      <x:c r="X330" s="17" t="n">
        <x:v>19.34564</x:v>
      </x:c>
      <x:c r="Y330" s="17" t="n">
        <x:v>19.60428</x:v>
      </x:c>
      <x:c r="Z330" s="17" t="n">
        <x:v>23.18907</x:v>
      </x:c>
      <x:c r="AA330" s="17" t="n">
        <x:v>26.6157</x:v>
      </x:c>
      <x:c r="AB330" s="4" t="n">
        <x:f>COUNT(D330:O330)</x:f>
        <x:v>12</x:v>
      </x:c>
      <x:c r="AC330" s="4" t="n">
        <x:f>COUNT(P330:AA330)</x:f>
        <x:v>12</x:v>
      </x:c>
      <x:c r="AD330" s="4" t="n">
        <x:f>COUNTIF(D330:AA330,"&gt;0")</x:f>
        <x:v>24</x:v>
      </x:c>
      <x:c r="AE330" s="19" t="n">
        <x:f>IF(AB330=0,"",AVERAGE(D330:O330))</x:f>
        <x:v>43.17885583333333</x:v>
      </x:c>
      <x:c r="AF330" s="19" t="n">
        <x:f>IF(AC330=0,"",AVERAGE(P330:AA330))</x:f>
        <x:v>24.281719999999996</x:v>
      </x:c>
      <x:c r="AG330" s="19" t="n">
        <x:f>IF(OR(AB330&lt;'산출기준'!$B$19,AC330&lt;'산출기준'!$B$19,AE330=0),"",AF330/AE330)</x:f>
        <x:v>0.5623520941297135</x:v>
      </x:c>
      <x:c r="AH330" s="21" t="n">
        <x:f>IF(SUM(P330:AA330)=0,"",MAX(P330:AA330)/SUM(P330:AA330))</x:f>
        <x:v>0.10809571974308246</x:v>
      </x:c>
      <x:c r="AI330" s="23" t="n">
        <x:f>IF(AG330="","",AD330/'산출기준'!$B$18*'산출기준'!$B$20+MIN(1,AG330)*'산출기준'!$B$21+(1-AH330)*'산출기준'!$B$22)</x:f>
        <x:v>84.70864842902975</x:v>
      </x:c>
      <x:c r="AJ330" s="4" t="str">
        <x:v>24개월 중 양수 지수 24개월; 전반/후반 자료 12/12개월. 최근12개월/이전12개월 관측월 평균비 0.56배, 최근 최댓달 비중 10.8%. 미래 1년 지속을 보장하지 않음.</x:v>
      </x:c>
      <x:c r="AK330" s="4" t="str">
        <x:v>https://developers.naver.com/docs/serviceapi/datalab/search/search.md</x:v>
      </x:c>
    </x:row>
    <x:row r="331" ht="25" customHeight="1">
      <x:c r="A331" s="4" t="str">
        <x:v>K0327</x:v>
      </x:c>
      <x:c r="B331" s="4" t="str">
        <x:v>건강</x:v>
      </x:c>
      <x:c r="C331" s="4" t="str">
        <x:v>내장지방빼는법</x:v>
      </x:c>
      <x:c r="D331" s="17" t="n">
        <x:v>40.13442</x:v>
      </x:c>
      <x:c r="E331" s="17" t="n">
        <x:v>34.77372</x:v>
      </x:c>
      <x:c r="F331" s="17" t="n">
        <x:v>26.95342</x:v>
      </x:c>
      <x:c r="G331" s="17" t="n">
        <x:v>25.52017</x:v>
      </x:c>
      <x:c r="H331" s="17" t="n">
        <x:v>26.86776</x:v>
      </x:c>
      <x:c r="I331" s="17" t="n">
        <x:v>30.02915</x:v>
      </x:c>
      <x:c r="J331" s="17" t="n">
        <x:v>34.29268</x:v>
      </x:c>
      <x:c r="K331" s="17" t="n">
        <x:v>35.1098</x:v>
      </x:c>
      <x:c r="L331" s="17" t="n">
        <x:v>36.23004</x:v>
      </x:c>
      <x:c r="M331" s="17" t="n">
        <x:v>39.89555</x:v>
      </x:c>
      <x:c r="N331" s="17" t="n">
        <x:v>39.24647</x:v>
      </x:c>
      <x:c r="O331" s="17" t="n">
        <x:v>37.25144</x:v>
      </x:c>
      <x:c r="P331" s="17" t="n">
        <x:v>31.55961</x:v>
      </x:c>
      <x:c r="Q331" s="17" t="n">
        <x:v>26.2961</x:v>
      </x:c>
      <x:c r="R331" s="17" t="n">
        <x:v>20.01614</x:v>
      </x:c>
      <x:c r="S331" s="17" t="n">
        <x:v>19.5318</x:v>
      </x:c>
      <x:c r="T331" s="17" t="n">
        <x:v>23.85298</x:v>
      </x:c>
      <x:c r="U331" s="17" t="n">
        <x:v>19.66194</x:v>
      </x:c>
      <x:c r="V331" s="17" t="n">
        <x:v>25.76399</x:v>
      </x:c>
      <x:c r="W331" s="17" t="n">
        <x:v>26.81504</x:v>
      </x:c>
      <x:c r="X331" s="17" t="n">
        <x:v>25.83647</x:v>
      </x:c>
      <x:c r="Y331" s="17" t="n">
        <x:v>28.79194</x:v>
      </x:c>
      <x:c r="Z331" s="17" t="n">
        <x:v>28.03907</x:v>
      </x:c>
      <x:c r="AA331" s="17" t="n">
        <x:v>27.446</x:v>
      </x:c>
      <x:c r="AB331" s="4" t="n">
        <x:f>COUNT(D331:O331)</x:f>
        <x:v>12</x:v>
      </x:c>
      <x:c r="AC331" s="4" t="n">
        <x:f>COUNT(P331:AA331)</x:f>
        <x:v>12</x:v>
      </x:c>
      <x:c r="AD331" s="4" t="n">
        <x:f>COUNTIF(D331:AA331,"&gt;0")</x:f>
        <x:v>24</x:v>
      </x:c>
      <x:c r="AE331" s="19" t="n">
        <x:f>IF(AB331=0,"",AVERAGE(D331:O331))</x:f>
        <x:v>33.858718333333336</x:v>
      </x:c>
      <x:c r="AF331" s="19" t="n">
        <x:f>IF(AC331=0,"",AVERAGE(P331:AA331))</x:f>
        <x:v>25.300923333333333</x:v>
      </x:c>
      <x:c r="AG331" s="19" t="n">
        <x:f>IF(OR(AB331&lt;'산출기준'!$B$19,AC331&lt;'산출기준'!$B$19,AE331=0),"",AF331/AE331)</x:f>
        <x:v>0.7472498835971887</x:v>
      </x:c>
      <x:c r="AH331" s="21" t="n">
        <x:f>IF(SUM(P331:AA331)=0,"",MAX(P331:AA331)/SUM(P331:AA331))</x:f>
        <x:v>0.10394749098089569</x:v>
      </x:c>
      <x:c r="AI331" s="23" t="n">
        <x:f>IF(AG331="","",AD331/'산출기준'!$B$18*'산출기준'!$B$20+MIN(1,AG331)*'산출기준'!$B$21+(1-AH331)*'산출기준'!$B$22)</x:f>
        <x:v>90.33854668829774</x:v>
      </x:c>
      <x:c r="AJ331" s="4" t="str">
        <x:v>24개월 중 양수 지수 24개월; 전반/후반 자료 12/12개월. 최근12개월/이전12개월 관측월 평균비 0.75배, 최근 최댓달 비중 10.4%. 미래 1년 지속을 보장하지 않음.</x:v>
      </x:c>
      <x:c r="AK331" s="4" t="str">
        <x:v>https://developers.naver.com/docs/serviceapi/datalab/search/search.md</x:v>
      </x:c>
    </x:row>
    <x:row r="332" ht="25" customHeight="1">
      <x:c r="A332" s="4" t="str">
        <x:v>K0328</x:v>
      </x:c>
      <x:c r="B332" s="4" t="str">
        <x:v>건강</x:v>
      </x:c>
      <x:c r="C332" s="4" t="str">
        <x:v>중성지방수치</x:v>
      </x:c>
      <x:c r="D332" s="17" t="n">
        <x:v>27.58933</x:v>
      </x:c>
      <x:c r="E332" s="17" t="n">
        <x:v>29.26146</x:v>
      </x:c>
      <x:c r="F332" s="17" t="n">
        <x:v>33.15101</x:v>
      </x:c>
      <x:c r="G332" s="17" t="n">
        <x:v>34.72759</x:v>
      </x:c>
      <x:c r="H332" s="17" t="n">
        <x:v>29.4229</x:v>
      </x:c>
      <x:c r="I332" s="17" t="n">
        <x:v>27.03085</x:v>
      </x:c>
      <x:c r="J332" s="17" t="n">
        <x:v>27.98471</x:v>
      </x:c>
      <x:c r="K332" s="17" t="n">
        <x:v>29.13461</x:v>
      </x:c>
      <x:c r="L332" s="17" t="n">
        <x:v>29.25816</x:v>
      </x:c>
      <x:c r="M332" s="17" t="n">
        <x:v>31.09009</x:v>
      </x:c>
      <x:c r="N332" s="17" t="n">
        <x:v>34.0851</x:v>
      </x:c>
      <x:c r="O332" s="17" t="n">
        <x:v>33.86435</x:v>
      </x:c>
      <x:c r="P332" s="17" t="n">
        <x:v>32.41956</x:v>
      </x:c>
      <x:c r="Q332" s="17" t="n">
        <x:v>26.01439</x:v>
      </x:c>
      <x:c r="R332" s="17" t="n">
        <x:v>27.96988</x:v>
      </x:c>
      <x:c r="S332" s="17" t="n">
        <x:v>30.56786</x:v>
      </x:c>
      <x:c r="T332" s="17" t="n">
        <x:v>25.6915</x:v>
      </x:c>
      <x:c r="U332" s="17" t="n">
        <x:v>19.50214</x:v>
      </x:c>
      <x:c r="V332" s="17" t="n">
        <x:v>22.47903</x:v>
      </x:c>
      <x:c r="W332" s="17" t="n">
        <x:v>26.56134</x:v>
      </x:c>
      <x:c r="X332" s="17" t="n">
        <x:v>25.79693</x:v>
      </x:c>
      <x:c r="Y332" s="17" t="n">
        <x:v>26.31422</x:v>
      </x:c>
      <x:c r="Z332" s="17" t="n">
        <x:v>28.71122</x:v>
      </x:c>
      <x:c r="AA332" s="17" t="n">
        <x:v>26.35376</x:v>
      </x:c>
      <x:c r="AB332" s="4" t="n">
        <x:f>COUNT(D332:O332)</x:f>
        <x:v>12</x:v>
      </x:c>
      <x:c r="AC332" s="4" t="n">
        <x:f>COUNT(P332:AA332)</x:f>
        <x:v>12</x:v>
      </x:c>
      <x:c r="AD332" s="4" t="n">
        <x:f>COUNTIF(D332:AA332,"&gt;0")</x:f>
        <x:v>24</x:v>
      </x:c>
      <x:c r="AE332" s="19" t="n">
        <x:f>IF(AB332=0,"",AVERAGE(D332:O332))</x:f>
        <x:v>30.55001333333333</x:v>
      </x:c>
      <x:c r="AF332" s="19" t="n">
        <x:f>IF(AC332=0,"",AVERAGE(P332:AA332))</x:f>
        <x:v>26.53181916666667</x:v>
      </x:c>
      <x:c r="AG332" s="19" t="n">
        <x:f>IF(OR(AB332&lt;'산출기준'!$B$19,AC332&lt;'산출기준'!$B$19,AE332=0),"",AF332/AE332)</x:f>
        <x:v>0.8684716067772585</x:v>
      </x:c>
      <x:c r="AH332" s="21" t="n">
        <x:f>IF(SUM(P332:AA332)=0,"",MAX(P332:AA332)/SUM(P332:AA332))</x:f>
        <x:v>0.10182603699463626</x:v>
      </x:c>
      <x:c r="AI332" s="23" t="n">
        <x:f>IF(AG332="","",AD332/'산출기준'!$B$18*'산출기준'!$B$20+MIN(1,AG332)*'산출기준'!$B$21+(1-AH332)*'산출기준'!$B$22)</x:f>
        <x:v>94.01762746342503</x:v>
      </x:c>
      <x:c r="AJ332" s="4" t="str">
        <x:v>24개월 중 양수 지수 24개월; 전반/후반 자료 12/12개월. 최근12개월/이전12개월 관측월 평균비 0.87배, 최근 최댓달 비중 10.2%. 미래 1년 지속을 보장하지 않음.</x:v>
      </x:c>
      <x:c r="AK332" s="4" t="str">
        <x:v>https://developers.naver.com/docs/serviceapi/datalab/search/search.md</x:v>
      </x:c>
    </x:row>
    <x:row r="333" ht="25" customHeight="1">
      <x:c r="A333" s="4" t="str">
        <x:v>K0329</x:v>
      </x:c>
      <x:c r="B333" s="4" t="str">
        <x:v>건강</x:v>
      </x:c>
      <x:c r="C333" s="4" t="str">
        <x:v>허리아플때운동</x:v>
      </x:c>
      <x:c r="D333" s="17" t="n">
        <x:v>20.41152</x:v>
      </x:c>
      <x:c r="E333" s="17" t="n">
        <x:v>20.14629</x:v>
      </x:c>
      <x:c r="F333" s="17" t="n">
        <x:v>29.09836</x:v>
      </x:c>
      <x:c r="G333" s="17" t="n">
        <x:v>30.26968</x:v>
      </x:c>
      <x:c r="H333" s="17" t="n">
        <x:v>30.22025</x:v>
      </x:c>
      <x:c r="I333" s="17" t="n">
        <x:v>28.78206</x:v>
      </x:c>
      <x:c r="J333" s="17" t="n">
        <x:v>31.24165</x:v>
      </x:c>
      <x:c r="K333" s="17" t="n">
        <x:v>28.39491</x:v>
      </x:c>
      <x:c r="L333" s="17" t="n">
        <x:v>30.52009</x:v>
      </x:c>
      <x:c r="M333" s="17" t="n">
        <x:v>34.81491</x:v>
      </x:c>
      <x:c r="N333" s="17" t="n">
        <x:v>36.23663</x:v>
      </x:c>
      <x:c r="O333" s="17" t="n">
        <x:v>37.403</x:v>
      </x:c>
      <x:c r="P333" s="17" t="n">
        <x:v>35.38491</x:v>
      </x:c>
      <x:c r="Q333" s="17" t="n">
        <x:v>35.06696</x:v>
      </x:c>
      <x:c r="R333" s="17" t="n">
        <x:v>31.95499</x:v>
      </x:c>
      <x:c r="S333" s="17" t="n">
        <x:v>28.2137</x:v>
      </x:c>
      <x:c r="T333" s="17" t="n">
        <x:v>24.6042</x:v>
      </x:c>
      <x:c r="U333" s="17" t="n">
        <x:v>23.90734</x:v>
      </x:c>
      <x:c r="V333" s="17" t="n">
        <x:v>27.49872</x:v>
      </x:c>
      <x:c r="W333" s="17" t="n">
        <x:v>23.01115</x:v>
      </x:c>
      <x:c r="X333" s="17" t="n">
        <x:v>22.92878</x:v>
      </x:c>
      <x:c r="Y333" s="17" t="n">
        <x:v>24.86614</x:v>
      </x:c>
      <x:c r="Z333" s="17" t="n">
        <x:v>26.96001</x:v>
      </x:c>
      <x:c r="AA333" s="17" t="n">
        <x:v>24.81178</x:v>
      </x:c>
      <x:c r="AB333" s="4" t="n">
        <x:f>COUNT(D333:O333)</x:f>
        <x:v>12</x:v>
      </x:c>
      <x:c r="AC333" s="4" t="n">
        <x:f>COUNT(P333:AA333)</x:f>
        <x:v>12</x:v>
      </x:c>
      <x:c r="AD333" s="4" t="n">
        <x:f>COUNTIF(D333:AA333,"&gt;0")</x:f>
        <x:v>24</x:v>
      </x:c>
      <x:c r="AE333" s="19" t="n">
        <x:f>IF(AB333=0,"",AVERAGE(D333:O333))</x:f>
        <x:v>29.794945833333333</x:v>
      </x:c>
      <x:c r="AF333" s="19" t="n">
        <x:f>IF(AC333=0,"",AVERAGE(P333:AA333))</x:f>
        <x:v>27.434056666666663</x:v>
      </x:c>
      <x:c r="AG333" s="19" t="n">
        <x:f>IF(OR(AB333&lt;'산출기준'!$B$19,AC333&lt;'산출기준'!$B$19,AE333=0),"",AF333/AE333)</x:f>
        <x:v>0.9207620923403255</x:v>
      </x:c>
      <x:c r="AH333" s="21" t="n">
        <x:f>IF(SUM(P333:AA333)=0,"",MAX(P333:AA333)/SUM(P333:AA333))</x:f>
        <x:v>0.10748474189684185</x:v>
      </x:c>
      <x:c r="AI333" s="23" t="n">
        <x:f>IF(AG333="","",AD333/'산출기준'!$B$18*'산출기준'!$B$20+MIN(1,AG333)*'산출기준'!$B$21+(1-AH333)*'산출기준'!$B$22)</x:f>
        <x:v>95.47316793227293</x:v>
      </x:c>
      <x:c r="AJ333" s="4" t="str">
        <x:v>24개월 중 양수 지수 24개월; 전반/후반 자료 12/12개월. 최근12개월/이전12개월 관측월 평균비 0.92배, 최근 최댓달 비중 10.7%. 미래 1년 지속을 보장하지 않음.</x:v>
      </x:c>
      <x:c r="AK333" s="4" t="str">
        <x:v>https://developers.naver.com/docs/serviceapi/datalab/search/search.md</x:v>
      </x:c>
    </x:row>
    <x:row r="334" ht="25" customHeight="1">
      <x:c r="A334" s="4" t="str">
        <x:v>K0330</x:v>
      </x:c>
      <x:c r="B334" s="4" t="str">
        <x:v>건강</x:v>
      </x:c>
      <x:c r="C334" s="4" t="str">
        <x:v>고혈압낮추는방법</x:v>
      </x:c>
      <x:c r="D334" s="17" t="n">
        <x:v>78.66073</x:v>
      </x:c>
      <x:c r="E334" s="17" t="n">
        <x:v>100</x:v>
      </x:c>
      <x:c r="F334" s="17" t="n">
        <x:v>90.42498</x:v>
      </x:c>
      <x:c r="G334" s="17" t="n">
        <x:v>94.84719</x:v>
      </x:c>
      <x:c r="H334" s="17" t="n">
        <x:v>76.05217</x:v>
      </x:c>
      <x:c r="I334" s="17" t="n">
        <x:v>75.45791</x:v>
      </x:c>
      <x:c r="J334" s="17" t="n">
        <x:v>75.29584</x:v>
      </x:c>
      <x:c r="K334" s="17" t="n">
        <x:v>71.98497</x:v>
      </x:c>
      <x:c r="L334" s="17" t="n">
        <x:v>65.87775</x:v>
      </x:c>
      <x:c r="M334" s="17" t="n">
        <x:v>55.75993</x:v>
      </x:c>
      <x:c r="N334" s="17" t="n">
        <x:v>55.36375</x:v>
      </x:c>
      <x:c r="O334" s="17" t="n">
        <x:v>56.27186</x:v>
      </x:c>
      <x:c r="P334" s="17" t="n">
        <x:v>63.18429</x:v>
      </x:c>
      <x:c r="Q334" s="17" t="n">
        <x:v>60.02778</x:v>
      </x:c>
      <x:c r="R334" s="17" t="n">
        <x:v>73.77546</x:v>
      </x:c>
      <x:c r="S334" s="17" t="n">
        <x:v>80.96573</x:v>
      </x:c>
      <x:c r="T334" s="17" t="n">
        <x:v>66.15816</x:v>
      </x:c>
      <x:c r="U334" s="17" t="n">
        <x:v>45.81961</x:v>
      </x:c>
      <x:c r="V334" s="17" t="n">
        <x:v>49.21794</x:v>
      </x:c>
      <x:c r="W334" s="17" t="n">
        <x:v>42.16917</x:v>
      </x:c>
      <x:c r="X334" s="17" t="n">
        <x:v>38.97921</x:v>
      </x:c>
      <x:c r="Y334" s="17" t="n">
        <x:v>38.21259</x:v>
      </x:c>
      <x:c r="Z334" s="17" t="n">
        <x:v>36.32949</x:v>
      </x:c>
      <x:c r="AA334" s="17" t="n">
        <x:v>37.36622</x:v>
      </x:c>
      <x:c r="AB334" s="4" t="n">
        <x:f>COUNT(D334:O334)</x:f>
        <x:v>12</x:v>
      </x:c>
      <x:c r="AC334" s="4" t="n">
        <x:f>COUNT(P334:AA334)</x:f>
        <x:v>12</x:v>
      </x:c>
      <x:c r="AD334" s="4" t="n">
        <x:f>COUNTIF(D334:AA334,"&gt;0")</x:f>
        <x:v>24</x:v>
      </x:c>
      <x:c r="AE334" s="19" t="n">
        <x:f>IF(AB334=0,"",AVERAGE(D334:O334))</x:f>
        <x:v>74.66642333333333</x:v>
      </x:c>
      <x:c r="AF334" s="19" t="n">
        <x:f>IF(AC334=0,"",AVERAGE(P334:AA334))</x:f>
        <x:v>52.68380416666667</x:v>
      </x:c>
      <x:c r="AG334" s="19" t="n">
        <x:f>IF(OR(AB334&lt;'산출기준'!$B$19,AC334&lt;'산출기준'!$B$19,AE334=0),"",AF334/AE334)</x:f>
        <x:v>0.705588962410458</x:v>
      </x:c>
      <x:c r="AH334" s="21" t="n">
        <x:f>IF(SUM(P334:AA334)=0,"",MAX(P334:AA334)/SUM(P334:AA334))</x:f>
        <x:v>0.12806865930413625</x:v>
      </x:c>
      <x:c r="AI334" s="23" t="n">
        <x:f>IF(AG334="","",AD334/'산출기준'!$B$18*'산출기준'!$B$20+MIN(1,AG334)*'산출기준'!$B$21+(1-AH334)*'산출기준'!$B$22)</x:f>
        <x:v>88.60629568623102</x:v>
      </x:c>
      <x:c r="AJ334" s="4" t="str">
        <x:v>24개월 중 양수 지수 24개월; 전반/후반 자료 12/12개월. 최근12개월/이전12개월 관측월 평균비 0.71배, 최근 최댓달 비중 12.8%. 미래 1년 지속을 보장하지 않음.</x:v>
      </x:c>
      <x:c r="AK334" s="4" t="str">
        <x:v>https://developers.naver.com/docs/serviceapi/datalab/search/search.md</x:v>
      </x:c>
    </x:row>
    <x:row r="335" ht="25" customHeight="1">
      <x:c r="A335" s="4" t="str">
        <x:v>K0331</x:v>
      </x:c>
      <x:c r="B335" s="4" t="str">
        <x:v>건강</x:v>
      </x:c>
      <x:c r="C335" s="4" t="str">
        <x:v>식도염증상</x:v>
      </x:c>
      <x:c r="D335" s="17" t="n">
        <x:v>70.53663</x:v>
      </x:c>
      <x:c r="E335" s="17" t="n">
        <x:v>68.40142</x:v>
      </x:c>
      <x:c r="F335" s="17" t="n">
        <x:v>64.3831</x:v>
      </x:c>
      <x:c r="G335" s="17" t="n">
        <x:v>65.63336</x:v>
      </x:c>
      <x:c r="H335" s="17" t="n">
        <x:v>68.24449</x:v>
      </x:c>
      <x:c r="I335" s="17" t="n">
        <x:v>70.13788</x:v>
      </x:c>
      <x:c r="J335" s="17" t="n">
        <x:v>67.1846</x:v>
      </x:c>
      <x:c r="K335" s="17" t="n">
        <x:v>67.67853</x:v>
      </x:c>
      <x:c r="L335" s="17" t="n">
        <x:v>66.14786</x:v>
      </x:c>
      <x:c r="M335" s="17" t="n">
        <x:v>60.06637</x:v>
      </x:c>
      <x:c r="N335" s="17" t="n">
        <x:v>56.85326</x:v>
      </x:c>
      <x:c r="O335" s="17" t="n">
        <x:v>57.81024</x:v>
      </x:c>
      <x:c r="P335" s="17" t="n">
        <x:v>57.99289</x:v>
      </x:c>
      <x:c r="Q335" s="17" t="n">
        <x:v>55.02418</x:v>
      </x:c>
      <x:c r="R335" s="17" t="n">
        <x:v>53.94885</x:v>
      </x:c>
      <x:c r="S335" s="17" t="n">
        <x:v>60.31848</x:v>
      </x:c>
      <x:c r="T335" s="17" t="n">
        <x:v>59.31776</x:v>
      </x:c>
      <x:c r="U335" s="17" t="n">
        <x:v>41.96851</x:v>
      </x:c>
      <x:c r="V335" s="17" t="n">
        <x:v>42.2875</x:v>
      </x:c>
      <x:c r="W335" s="17" t="n">
        <x:v>37.59003</x:v>
      </x:c>
      <x:c r="X335" s="17" t="n">
        <x:v>36.84142</x:v>
      </x:c>
      <x:c r="Y335" s="17" t="n">
        <x:v>35.90502</x:v>
      </x:c>
      <x:c r="Z335" s="17" t="n">
        <x:v>34.95575</x:v>
      </x:c>
      <x:c r="AA335" s="17" t="n">
        <x:v>35.29018</x:v>
      </x:c>
      <x:c r="AB335" s="4" t="n">
        <x:f>COUNT(D335:O335)</x:f>
        <x:v>12</x:v>
      </x:c>
      <x:c r="AC335" s="4" t="n">
        <x:f>COUNT(P335:AA335)</x:f>
        <x:v>12</x:v>
      </x:c>
      <x:c r="AD335" s="4" t="n">
        <x:f>COUNTIF(D335:AA335,"&gt;0")</x:f>
        <x:v>24</x:v>
      </x:c>
      <x:c r="AE335" s="19" t="n">
        <x:f>IF(AB335=0,"",AVERAGE(D335:O335))</x:f>
        <x:v>65.25647833333333</x:v>
      </x:c>
      <x:c r="AF335" s="19" t="n">
        <x:f>IF(AC335=0,"",AVERAGE(P335:AA335))</x:f>
        <x:v>45.953380833333334</x:v>
      </x:c>
      <x:c r="AG335" s="19" t="n">
        <x:f>IF(OR(AB335&lt;'산출기준'!$B$19,AC335&lt;'산출기준'!$B$19,AE335=0),"",AF335/AE335)</x:f>
        <x:v>0.7041964569188239</x:v>
      </x:c>
      <x:c r="AH335" s="21" t="n">
        <x:f>IF(SUM(P335:AA335)=0,"",MAX(P335:AA335)/SUM(P335:AA335))</x:f>
        <x:v>0.10938346447741414</x:v>
      </x:c>
      <x:c r="AI335" s="23" t="n">
        <x:f>IF(AG335="","",AD335/'산출기준'!$B$18*'산출기준'!$B$20+MIN(1,AG335)*'산출기준'!$B$21+(1-AH335)*'산출기준'!$B$22)</x:f>
        <x:v>88.93822441801643</x:v>
      </x:c>
      <x:c r="AJ335" s="4" t="str">
        <x:v>24개월 중 양수 지수 24개월; 전반/후반 자료 12/12개월. 최근12개월/이전12개월 관측월 평균비 0.70배, 최근 최댓달 비중 10.9%. 미래 1년 지속을 보장하지 않음.</x:v>
      </x:c>
      <x:c r="AK335" s="4" t="str">
        <x:v>https://developers.naver.com/docs/serviceapi/datalab/search/search.md</x:v>
      </x:c>
    </x:row>
    <x:row r="336" ht="25" customHeight="1">
      <x:c r="A336" s="4" t="str">
        <x:v>K0332</x:v>
      </x:c>
      <x:c r="B336" s="4" t="str">
        <x:v>건강</x:v>
      </x:c>
      <x:c r="C336" s="4" t="str">
        <x:v>고혈압수치</x:v>
      </x:c>
      <x:c r="D336" s="17" t="n">
        <x:v>40.33751</x:v>
      </x:c>
      <x:c r="E336" s="17" t="n">
        <x:v>48.91953</x:v>
      </x:c>
      <x:c r="F336" s="17" t="n">
        <x:v>53.92313</x:v>
      </x:c>
      <x:c r="G336" s="17" t="n">
        <x:v>55.59528</x:v>
      </x:c>
      <x:c r="H336" s="17" t="n">
        <x:v>44.52819</x:v>
      </x:c>
      <x:c r="I336" s="17" t="n">
        <x:v>43.53519</x:v>
      </x:c>
      <x:c r="J336" s="17" t="n">
        <x:v>44.87034</x:v>
      </x:c>
      <x:c r="K336" s="17" t="n">
        <x:v>48.7626</x:v>
      </x:c>
      <x:c r="L336" s="17" t="n">
        <x:v>45.51605</x:v>
      </x:c>
      <x:c r="M336" s="17" t="n">
        <x:v>41.5286</x:v>
      </x:c>
      <x:c r="N336" s="17" t="n">
        <x:v>42.13315</x:v>
      </x:c>
      <x:c r="O336" s="17" t="n">
        <x:v>41.72669</x:v>
      </x:c>
      <x:c r="P336" s="17" t="n">
        <x:v>45.57264</x:v>
      </x:c>
      <x:c r="Q336" s="17" t="n">
        <x:v>40.19345</x:v>
      </x:c>
      <x:c r="R336" s="17" t="n">
        <x:v>48.11432</x:v>
      </x:c>
      <x:c r="S336" s="17" t="n">
        <x:v>55.12193</x:v>
      </x:c>
      <x:c r="T336" s="17" t="n">
        <x:v>44.22206</x:v>
      </x:c>
      <x:c r="U336" s="17" t="n">
        <x:v>35.87929</x:v>
      </x:c>
      <x:c r="V336" s="17" t="n">
        <x:v>40.08798</x:v>
      </x:c>
      <x:c r="W336" s="17" t="n">
        <x:v>35.66834</x:v>
      </x:c>
      <x:c r="X336" s="17" t="n">
        <x:v>35.45482</x:v>
      </x:c>
      <x:c r="Y336" s="17" t="n">
        <x:v>34.38721</x:v>
      </x:c>
      <x:c r="Z336" s="17" t="n">
        <x:v>34.67277</x:v>
      </x:c>
      <x:c r="AA336" s="17" t="n">
        <x:v>34.44381</x:v>
      </x:c>
      <x:c r="AB336" s="4" t="n">
        <x:f>COUNT(D336:O336)</x:f>
        <x:v>12</x:v>
      </x:c>
      <x:c r="AC336" s="4" t="n">
        <x:f>COUNT(P336:AA336)</x:f>
        <x:v>12</x:v>
      </x:c>
      <x:c r="AD336" s="4" t="n">
        <x:f>COUNTIF(D336:AA336,"&gt;0")</x:f>
        <x:v>24</x:v>
      </x:c>
      <x:c r="AE336" s="19" t="n">
        <x:f>IF(AB336=0,"",AVERAGE(D336:O336))</x:f>
        <x:v>45.94802166666667</x:v>
      </x:c>
      <x:c r="AF336" s="19" t="n">
        <x:f>IF(AC336=0,"",AVERAGE(P336:AA336))</x:f>
        <x:v>40.31821833333333</x:v>
      </x:c>
      <x:c r="AG336" s="19" t="n">
        <x:f>IF(OR(AB336&lt;'산출기준'!$B$19,AC336&lt;'산출기준'!$B$19,AE336=0),"",AF336/AE336)</x:f>
        <x:v>0.877474521663301</x:v>
      </x:c>
      <x:c r="AH336" s="21" t="n">
        <x:f>IF(SUM(P336:AA336)=0,"",MAX(P336:AA336)/SUM(P336:AA336))</x:f>
        <x:v>0.11393098099448923</x:v>
      </x:c>
      <x:c r="AI336" s="23" t="n">
        <x:f>IF(AG336="","",AD336/'산출기준'!$B$18*'산출기준'!$B$20+MIN(1,AG336)*'산출기준'!$B$21+(1-AH336)*'산출기준'!$B$22)</x:f>
        <x:v>94.04561603000926</x:v>
      </x:c>
      <x:c r="AJ336" s="4" t="str">
        <x:v>24개월 중 양수 지수 24개월; 전반/후반 자료 12/12개월. 최근12개월/이전12개월 관측월 평균비 0.88배, 최근 최댓달 비중 11.4%. 미래 1년 지속을 보장하지 않음.</x:v>
      </x:c>
      <x:c r="AK336" s="4" t="str">
        <x:v>https://developers.naver.com/docs/serviceapi/datalab/search/search.md</x:v>
      </x:c>
    </x:row>
    <x:row r="337" ht="25" customHeight="1">
      <x:c r="A337" s="4" t="str">
        <x:v>K0333</x:v>
      </x:c>
      <x:c r="B337" s="4" t="str">
        <x:v>건강</x:v>
      </x:c>
      <x:c r="C337" s="4" t="str">
        <x:v>콜레스테롤높으면</x:v>
      </x:c>
      <x:c r="D337" s="17" t="n">
        <x:v>2.75776</x:v>
      </x:c>
      <x:c r="E337" s="17" t="n">
        <x:v>2.69345</x:v>
      </x:c>
      <x:c r="F337" s="17" t="n">
        <x:v>1.91397</x:v>
      </x:c>
      <x:c r="G337" s="17" t="n">
        <x:v>1.74675</x:v>
      </x:c>
      <x:c r="H337" s="17" t="n">
        <x:v>1.97828</x:v>
      </x:c>
      <x:c r="I337" s="17" t="n">
        <x:v>1.99372</x:v>
      </x:c>
      <x:c r="J337" s="17" t="n">
        <x:v>2.25869</x:v>
      </x:c>
      <x:c r="K337" s="17" t="n">
        <x:v>3.21053</x:v>
      </x:c>
      <x:c r="L337" s="17" t="n">
        <x:v>4.82609</x:v>
      </x:c>
      <x:c r="M337" s="17" t="n">
        <x:v>14.14385</x:v>
      </x:c>
      <x:c r="N337" s="17" t="n">
        <x:v>22.63068</x:v>
      </x:c>
      <x:c r="O337" s="17" t="n">
        <x:v>25.67143</x:v>
      </x:c>
      <x:c r="P337" s="17" t="n">
        <x:v>25.9081</x:v>
      </x:c>
      <x:c r="Q337" s="17" t="n">
        <x:v>24.3157</x:v>
      </x:c>
      <x:c r="R337" s="17" t="n">
        <x:v>30.21969</x:v>
      </x:c>
      <x:c r="S337" s="17" t="n">
        <x:v>35.22072</x:v>
      </x:c>
      <x:c r="T337" s="17" t="n">
        <x:v>31.80695</x:v>
      </x:c>
      <x:c r="U337" s="17" t="n">
        <x:v>25.53508</x:v>
      </x:c>
      <x:c r="V337" s="17" t="n">
        <x:v>30.67503</x:v>
      </x:c>
      <x:c r="W337" s="17" t="n">
        <x:v>30.86283</x:v>
      </x:c>
      <x:c r="X337" s="17" t="n">
        <x:v>29.72833</x:v>
      </x:c>
      <x:c r="Y337" s="17" t="n">
        <x:v>29.83124</x:v>
      </x:c>
      <x:c r="Z337" s="17" t="n">
        <x:v>31.1844</x:v>
      </x:c>
      <x:c r="AA337" s="17" t="n">
        <x:v>30.42035</x:v>
      </x:c>
      <x:c r="AB337" s="4" t="n">
        <x:f>COUNT(D337:O337)</x:f>
        <x:v>12</x:v>
      </x:c>
      <x:c r="AC337" s="4" t="n">
        <x:f>COUNT(P337:AA337)</x:f>
        <x:v>12</x:v>
      </x:c>
      <x:c r="AD337" s="4" t="n">
        <x:f>COUNTIF(D337:AA337,"&gt;0")</x:f>
        <x:v>24</x:v>
      </x:c>
      <x:c r="AE337" s="19" t="n">
        <x:f>IF(AB337=0,"",AVERAGE(D337:O337))</x:f>
        <x:v>7.1521</x:v>
      </x:c>
      <x:c r="AF337" s="19" t="n">
        <x:f>IF(AC337=0,"",AVERAGE(P337:AA337))</x:f>
        <x:v>29.642368333333327</x:v>
      </x:c>
      <x:c r="AG337" s="19" t="n">
        <x:f>IF(OR(AB337&lt;'산출기준'!$B$19,AC337&lt;'산출기준'!$B$19,AE337=0),"",AF337/AE337)</x:f>
        <x:v>4.1445684950340915</x:v>
      </x:c>
      <x:c r="AH337" s="21" t="n">
        <x:f>IF(SUM(P337:AA337)=0,"",MAX(P337:AA337)/SUM(P337:AA337))</x:f>
        <x:v>0.09901570505415645</x:v>
      </x:c>
      <x:c r="AI337" s="23" t="n">
        <x:f>IF(AG337="","",AD337/'산출기준'!$B$18*'산출기준'!$B$20+MIN(1,AG337)*'산출기준'!$B$21+(1-AH337)*'산출기준'!$B$22)</x:f>
        <x:v>98.01968589891686</x:v>
      </x:c>
      <x:c r="AJ337" s="4" t="str">
        <x:v>24개월 중 양수 지수 24개월; 전반/후반 자료 12/12개월. 최근12개월/이전12개월 관측월 평균비 4.14배, 최근 최댓달 비중 9.9%. 미래 1년 지속을 보장하지 않음.</x:v>
      </x:c>
      <x:c r="AK337" s="4" t="str">
        <x:v>https://developers.naver.com/docs/serviceapi/datalab/search/search.md</x:v>
      </x:c>
    </x:row>
    <x:row r="338" ht="25" customHeight="1">
      <x:c r="A338" s="4" t="str">
        <x:v>K0334</x:v>
      </x:c>
      <x:c r="B338" s="4" t="str">
        <x:v>건강</x:v>
      </x:c>
      <x:c r="C338" s="4" t="str">
        <x:v>비타민D부족증상</x:v>
      </x:c>
      <x:c r="D338" s="17" t="n">
        <x:v>30.65445</x:v>
      </x:c>
      <x:c r="E338" s="17" t="n">
        <x:v>28.90255</x:v>
      </x:c>
      <x:c r="F338" s="17" t="n">
        <x:v>30.69047</x:v>
      </x:c>
      <x:c r="G338" s="17" t="n">
        <x:v>30.7059</x:v>
      </x:c>
      <x:c r="H338" s="17" t="n">
        <x:v>27.49022</x:v>
      </x:c>
      <x:c r="I338" s="17" t="n">
        <x:v>30.90399</x:v>
      </x:c>
      <x:c r="J338" s="17" t="n">
        <x:v>35.80983</x:v>
      </x:c>
      <x:c r="K338" s="17" t="n">
        <x:v>35.55001</x:v>
      </x:c>
      <x:c r="L338" s="17" t="n">
        <x:v>36.02078</x:v>
      </x:c>
      <x:c r="M338" s="17" t="n">
        <x:v>33.3582</x:v>
      </x:c>
      <x:c r="N338" s="17" t="n">
        <x:v>33.13438</x:v>
      </x:c>
      <x:c r="O338" s="17" t="n">
        <x:v>35.25674</x:v>
      </x:c>
      <x:c r="P338" s="17" t="n">
        <x:v>31.97931</x:v>
      </x:c>
      <x:c r="Q338" s="17" t="n">
        <x:v>29.85182</x:v>
      </x:c>
      <x:c r="R338" s="17" t="n">
        <x:v>29.93928</x:v>
      </x:c>
      <x:c r="S338" s="17" t="n">
        <x:v>32.908</x:v>
      </x:c>
      <x:c r="T338" s="17" t="n">
        <x:v>36.44268</x:v>
      </x:c>
      <x:c r="U338" s="17" t="n">
        <x:v>34.24315</x:v>
      </x:c>
      <x:c r="V338" s="17" t="n">
        <x:v>40.89318</x:v>
      </x:c>
      <x:c r="W338" s="17" t="n">
        <x:v>33.78267</x:v>
      </x:c>
      <x:c r="X338" s="17" t="n">
        <x:v>27.08633</x:v>
      </x:c>
      <x:c r="Y338" s="17" t="n">
        <x:v>31.11751</x:v>
      </x:c>
      <x:c r="Z338" s="17" t="n">
        <x:v>31.21269</x:v>
      </x:c>
      <x:c r="AA338" s="17" t="n">
        <x:v>31.1561</x:v>
      </x:c>
      <x:c r="AB338" s="4" t="n">
        <x:f>COUNT(D338:O338)</x:f>
        <x:v>12</x:v>
      </x:c>
      <x:c r="AC338" s="4" t="n">
        <x:f>COUNT(P338:AA338)</x:f>
        <x:v>12</x:v>
      </x:c>
      <x:c r="AD338" s="4" t="n">
        <x:f>COUNTIF(D338:AA338,"&gt;0")</x:f>
        <x:v>24</x:v>
      </x:c>
      <x:c r="AE338" s="19" t="n">
        <x:f>IF(AB338=0,"",AVERAGE(D338:O338))</x:f>
        <x:v>32.37312666666667</x:v>
      </x:c>
      <x:c r="AF338" s="19" t="n">
        <x:f>IF(AC338=0,"",AVERAGE(P338:AA338))</x:f>
        <x:v>32.55106</x:v>
      </x:c>
      <x:c r="AG338" s="19" t="n">
        <x:f>IF(OR(AB338&lt;'산출기준'!$B$19,AC338&lt;'산출기준'!$B$19,AE338=0),"",AF338/AE338)</x:f>
        <x:v>1.0054963283332325</x:v>
      </x:c>
      <x:c r="AH338" s="21" t="n">
        <x:f>IF(SUM(P338:AA338)=0,"",MAX(P338:AA338)/SUM(P338:AA338))</x:f>
        <x:v>0.1046898319133079</x:v>
      </x:c>
      <x:c r="AI338" s="23" t="n">
        <x:f>IF(AG338="","",AD338/'산출기준'!$B$18*'산출기준'!$B$20+MIN(1,AG338)*'산출기준'!$B$21+(1-AH338)*'산출기준'!$B$22)</x:f>
        <x:v>97.90620336173384</x:v>
      </x:c>
      <x:c r="AJ338" s="4" t="str">
        <x:v>24개월 중 양수 지수 24개월; 전반/후반 자료 12/12개월. 최근12개월/이전12개월 관측월 평균비 1.01배, 최근 최댓달 비중 10.5%. 미래 1년 지속을 보장하지 않음.</x:v>
      </x:c>
      <x:c r="AK338" s="4" t="str">
        <x:v>https://developers.naver.com/docs/serviceapi/datalab/search/search.md</x:v>
      </x:c>
    </x:row>
    <x:row r="339" ht="25" customHeight="1">
      <x:c r="A339" s="4" t="str">
        <x:v>K0335</x:v>
      </x:c>
      <x:c r="B339" s="4" t="str">
        <x:v>건강</x:v>
      </x:c>
      <x:c r="C339" s="4" t="str">
        <x:v>당뇨에좋은과일</x:v>
      </x:c>
      <x:c r="D339" s="17" t="n">
        <x:v>62.54015</x:v>
      </x:c>
      <x:c r="E339" s="17" t="n">
        <x:v>53.96269</x:v>
      </x:c>
      <x:c r="F339" s="17" t="n">
        <x:v>54.3127</x:v>
      </x:c>
      <x:c r="G339" s="17" t="n">
        <x:v>57.88943</x:v>
      </x:c>
      <x:c r="H339" s="17" t="n">
        <x:v>53.26269</x:v>
      </x:c>
      <x:c r="I339" s="17" t="n">
        <x:v>43.93249</x:v>
      </x:c>
      <x:c r="J339" s="17" t="n">
        <x:v>50.58253</x:v>
      </x:c>
      <x:c r="K339" s="17" t="n">
        <x:v>51.0476</x:v>
      </x:c>
      <x:c r="L339" s="17" t="n">
        <x:v>52.64419</x:v>
      </x:c>
      <x:c r="M339" s="17" t="n">
        <x:v>55.56887</x:v>
      </x:c>
      <x:c r="N339" s="17" t="n">
        <x:v>59.0641</x:v>
      </x:c>
      <x:c r="O339" s="17" t="n">
        <x:v>57.1271</x:v>
      </x:c>
      <x:c r="P339" s="17" t="n">
        <x:v>56.05791</x:v>
      </x:c>
      <x:c r="Q339" s="17" t="n">
        <x:v>46.10921</x:v>
      </x:c>
      <x:c r="R339" s="17" t="n">
        <x:v>47.11607</x:v>
      </x:c>
      <x:c r="S339" s="17" t="n">
        <x:v>35.1153</x:v>
      </x:c>
      <x:c r="T339" s="17" t="n">
        <x:v>35.45092</x:v>
      </x:c>
      <x:c r="U339" s="17" t="n">
        <x:v>32.31049</x:v>
      </x:c>
      <x:c r="V339" s="17" t="n">
        <x:v>33.65297</x:v>
      </x:c>
      <x:c r="W339" s="17" t="n">
        <x:v>32.85707</x:v>
      </x:c>
      <x:c r="X339" s="17" t="n">
        <x:v>41.8085</x:v>
      </x:c>
      <x:c r="Y339" s="17" t="n">
        <x:v>48.11813</x:v>
      </x:c>
      <x:c r="Z339" s="17" t="n">
        <x:v>52.28939</x:v>
      </x:c>
      <x:c r="AA339" s="17" t="n">
        <x:v>53.12844</x:v>
      </x:c>
      <x:c r="AB339" s="4" t="n">
        <x:f>COUNT(D339:O339)</x:f>
        <x:v>12</x:v>
      </x:c>
      <x:c r="AC339" s="4" t="n">
        <x:f>COUNT(P339:AA339)</x:f>
        <x:v>12</x:v>
      </x:c>
      <x:c r="AD339" s="4" t="n">
        <x:f>COUNTIF(D339:AA339,"&gt;0")</x:f>
        <x:v>24</x:v>
      </x:c>
      <x:c r="AE339" s="19" t="n">
        <x:f>IF(AB339=0,"",AVERAGE(D339:O339))</x:f>
        <x:v>54.32787833333334</x:v>
      </x:c>
      <x:c r="AF339" s="19" t="n">
        <x:f>IF(AC339=0,"",AVERAGE(P339:AA339))</x:f>
        <x:v>42.834533333333326</x:v>
      </x:c>
      <x:c r="AG339" s="19" t="n">
        <x:f>IF(OR(AB339&lt;'산출기준'!$B$19,AC339&lt;'산출기준'!$B$19,AE339=0),"",AF339/AE339)</x:f>
        <x:v>0.7884448030625895</x:v>
      </x:c>
      <x:c r="AH339" s="21" t="n">
        <x:f>IF(SUM(P339:AA339)=0,"",MAX(P339:AA339)/SUM(P339:AA339))</x:f>
        <x:v>0.10905902636190738</x:v>
      </x:c>
      <x:c r="AI339" s="23" t="n">
        <x:f>IF(AG339="","",AD339/'산출기준'!$B$18*'산출기준'!$B$20+MIN(1,AG339)*'산출기준'!$B$21+(1-AH339)*'산출기준'!$B$22)</x:f>
        <x:v>91.47216356463954</x:v>
      </x:c>
      <x:c r="AJ339" s="4" t="str">
        <x:v>24개월 중 양수 지수 24개월; 전반/후반 자료 12/12개월. 최근12개월/이전12개월 관측월 평균비 0.79배, 최근 최댓달 비중 10.9%. 미래 1년 지속을 보장하지 않음.</x:v>
      </x:c>
      <x:c r="AK339" s="4" t="str">
        <x:v>https://developers.naver.com/docs/serviceapi/datalab/search/search.md</x:v>
      </x:c>
    </x:row>
    <x:row r="340" ht="25" customHeight="1">
      <x:c r="A340" s="4" t="str">
        <x:v>K0336</x:v>
      </x:c>
      <x:c r="B340" s="4" t="str">
        <x:v>건강</x:v>
      </x:c>
      <x:c r="C340" s="4" t="str">
        <x:v>지방간치료</x:v>
      </x:c>
      <x:c r="D340" s="17" t="n">
        <x:v>54.73462</x:v>
      </x:c>
      <x:c r="E340" s="17" t="n">
        <x:v>65.80524</x:v>
      </x:c>
      <x:c r="F340" s="17" t="n">
        <x:v>64.21345</x:v>
      </x:c>
      <x:c r="G340" s="17" t="n">
        <x:v>59.98465</x:v>
      </x:c>
      <x:c r="H340" s="17" t="n">
        <x:v>46.39689</x:v>
      </x:c>
      <x:c r="I340" s="17" t="n">
        <x:v>49.39828</x:v>
      </x:c>
      <x:c r="J340" s="17" t="n">
        <x:v>49.43663</x:v>
      </x:c>
      <x:c r="K340" s="17" t="n">
        <x:v>49.63321</x:v>
      </x:c>
      <x:c r="L340" s="17" t="n">
        <x:v>47.351</x:v>
      </x:c>
      <x:c r="M340" s="17" t="n">
        <x:v>48.40101</x:v>
      </x:c>
      <x:c r="N340" s="17" t="n">
        <x:v>50.74555</x:v>
      </x:c>
      <x:c r="O340" s="17" t="n">
        <x:v>48.87088</x:v>
      </x:c>
      <x:c r="P340" s="17" t="n">
        <x:v>49.19691</x:v>
      </x:c>
      <x:c r="Q340" s="17" t="n">
        <x:v>42.34549</x:v>
      </x:c>
      <x:c r="R340" s="17" t="n">
        <x:v>50.04075</x:v>
      </x:c>
      <x:c r="S340" s="17" t="n">
        <x:v>50.84623</x:v>
      </x:c>
      <x:c r="T340" s="17" t="n">
        <x:v>38.95574</x:v>
      </x:c>
      <x:c r="U340" s="17" t="n">
        <x:v>32.77556</x:v>
      </x:c>
      <x:c r="V340" s="17" t="n">
        <x:v>40.95507</x:v>
      </x:c>
      <x:c r="W340" s="17" t="n">
        <x:v>43.51536</x:v>
      </x:c>
      <x:c r="X340" s="17" t="n">
        <x:v>45.96058</x:v>
      </x:c>
      <x:c r="Y340" s="17" t="n">
        <x:v>48.95239</x:v>
      </x:c>
      <x:c r="Z340" s="17" t="n">
        <x:v>49.2065</x:v>
      </x:c>
      <x:c r="AA340" s="17" t="n">
        <x:v>50.51061</x:v>
      </x:c>
      <x:c r="AB340" s="4" t="n">
        <x:f>COUNT(D340:O340)</x:f>
        <x:v>12</x:v>
      </x:c>
      <x:c r="AC340" s="4" t="n">
        <x:f>COUNT(P340:AA340)</x:f>
        <x:v>12</x:v>
      </x:c>
      <x:c r="AD340" s="4" t="n">
        <x:f>COUNTIF(D340:AA340,"&gt;0")</x:f>
        <x:v>24</x:v>
      </x:c>
      <x:c r="AE340" s="19" t="n">
        <x:f>IF(AB340=0,"",AVERAGE(D340:O340))</x:f>
        <x:v>52.914284166666654</x:v>
      </x:c>
      <x:c r="AF340" s="19" t="n">
        <x:f>IF(AC340=0,"",AVERAGE(P340:AA340))</x:f>
        <x:v>45.271765833333326</x:v>
      </x:c>
      <x:c r="AG340" s="19" t="n">
        <x:f>IF(OR(AB340&lt;'산출기준'!$B$19,AC340&lt;'산출기준'!$B$19,AE340=0),"",AF340/AE340)</x:f>
        <x:v>0.8555679538390556</x:v>
      </x:c>
      <x:c r="AH340" s="21" t="n">
        <x:f>IF(SUM(P340:AA340)=0,"",MAX(P340:AA340)/SUM(P340:AA340))</x:f>
        <x:v>0.09359444579503277</x:v>
      </x:c>
      <x:c r="AI340" s="23" t="n">
        <x:f>IF(AG340="","",AD340/'산출기준'!$B$18*'산출기준'!$B$20+MIN(1,AG340)*'산출기준'!$B$21+(1-AH340)*'산출기준'!$B$22)</x:f>
        <x:v>93.79514969927101</x:v>
      </x:c>
      <x:c r="AJ340" s="4" t="str">
        <x:v>24개월 중 양수 지수 24개월; 전반/후반 자료 12/12개월. 최근12개월/이전12개월 관측월 평균비 0.86배, 최근 최댓달 비중 9.4%. 미래 1년 지속을 보장하지 않음.</x:v>
      </x:c>
      <x:c r="AK340" s="4" t="str">
        <x:v>https://developers.naver.com/docs/serviceapi/datalab/search/search.md</x:v>
      </x:c>
    </x:row>
    <x:row r="341" ht="25" customHeight="1">
      <x:c r="A341" s="4" t="str">
        <x:v>K0337</x:v>
      </x:c>
      <x:c r="B341" s="4" t="str">
        <x:v>건강</x:v>
      </x:c>
      <x:c r="C341" s="4" t="str">
        <x:v>공복혈당낮추기</x:v>
      </x:c>
      <x:c r="D341" s="17" t="n">
        <x:v>33.0105</x:v>
      </x:c>
      <x:c r="E341" s="17" t="n">
        <x:v>36.10778</x:v>
      </x:c>
      <x:c r="F341" s="17" t="n">
        <x:v>44.57496</x:v>
      </x:c>
      <x:c r="G341" s="17" t="n">
        <x:v>45.28455</x:v>
      </x:c>
      <x:c r="H341" s="17" t="n">
        <x:v>40.01054</x:v>
      </x:c>
      <x:c r="I341" s="17" t="n">
        <x:v>33.66735</x:v>
      </x:c>
      <x:c r="J341" s="17" t="n">
        <x:v>31.96049</x:v>
      </x:c>
      <x:c r="K341" s="17" t="n">
        <x:v>33.95023</x:v>
      </x:c>
      <x:c r="L341" s="17" t="n">
        <x:v>33.66255</x:v>
      </x:c>
      <x:c r="M341" s="17" t="n">
        <x:v>35.27352</x:v>
      </x:c>
      <x:c r="N341" s="17" t="n">
        <x:v>40.72973</x:v>
      </x:c>
      <x:c r="O341" s="17" t="n">
        <x:v>36.57285</x:v>
      </x:c>
      <x:c r="P341" s="17" t="n">
        <x:v>36.17011</x:v>
      </x:c>
      <x:c r="Q341" s="17" t="n">
        <x:v>30.43582</x:v>
      </x:c>
      <x:c r="R341" s="17" t="n">
        <x:v>36.24202</x:v>
      </x:c>
      <x:c r="S341" s="17" t="n">
        <x:v>45.13113</x:v>
      </x:c>
      <x:c r="T341" s="17" t="n">
        <x:v>52.40446</x:v>
      </x:c>
      <x:c r="U341" s="17" t="n">
        <x:v>39.39684</x:v>
      </x:c>
      <x:c r="V341" s="17" t="n">
        <x:v>48.64553</x:v>
      </x:c>
      <x:c r="W341" s="17" t="n">
        <x:v>45.03523</x:v>
      </x:c>
      <x:c r="X341" s="17" t="n">
        <x:v>50.48185</x:v>
      </x:c>
      <x:c r="Y341" s="17" t="n">
        <x:v>49.03869</x:v>
      </x:c>
      <x:c r="Z341" s="17" t="n">
        <x:v>50.82706</x:v>
      </x:c>
      <x:c r="AA341" s="17" t="n">
        <x:v>51.20583</x:v>
      </x:c>
      <x:c r="AB341" s="4" t="n">
        <x:f>COUNT(D341:O341)</x:f>
        <x:v>12</x:v>
      </x:c>
      <x:c r="AC341" s="4" t="n">
        <x:f>COUNT(P341:AA341)</x:f>
        <x:v>12</x:v>
      </x:c>
      <x:c r="AD341" s="4" t="n">
        <x:f>COUNTIF(D341:AA341,"&gt;0")</x:f>
        <x:v>24</x:v>
      </x:c>
      <x:c r="AE341" s="19" t="n">
        <x:f>IF(AB341=0,"",AVERAGE(D341:O341))</x:f>
        <x:v>37.06708750000001</x:v>
      </x:c>
      <x:c r="AF341" s="19" t="n">
        <x:f>IF(AC341=0,"",AVERAGE(P341:AA341))</x:f>
        <x:v>44.584547500000006</x:v>
      </x:c>
      <x:c r="AG341" s="19" t="n">
        <x:f>IF(OR(AB341&lt;'산출기준'!$B$19,AC341&lt;'산출기준'!$B$19,AE341=0),"",AF341/AE341)</x:f>
        <x:v>1.2028068701108496</x:v>
      </x:c>
      <x:c r="AH341" s="21" t="n">
        <x:f>IF(SUM(P341:AA341)=0,"",MAX(P341:AA341)/SUM(P341:AA341))</x:f>
        <x:v>0.09794959415778152</x:v>
      </x:c>
      <x:c r="AI341" s="23" t="n">
        <x:f>IF(AG341="","",AD341/'산출기준'!$B$18*'산출기준'!$B$20+MIN(1,AG341)*'산출기준'!$B$21+(1-AH341)*'산출기준'!$B$22)</x:f>
        <x:v>98.04100811684437</x:v>
      </x:c>
      <x:c r="AJ341" s="4" t="str">
        <x:v>24개월 중 양수 지수 24개월; 전반/후반 자료 12/12개월. 최근12개월/이전12개월 관측월 평균비 1.20배, 최근 최댓달 비중 9.8%. 미래 1년 지속을 보장하지 않음.</x:v>
      </x:c>
      <x:c r="AK341" s="4" t="str">
        <x:v>https://developers.naver.com/docs/serviceapi/datalab/search/search.md</x:v>
      </x:c>
    </x:row>
    <x:row r="342" ht="25" customHeight="1">
      <x:c r="A342" s="4" t="str">
        <x:v>K0338</x:v>
      </x:c>
      <x:c r="B342" s="4" t="str">
        <x:v>건강</x:v>
      </x:c>
      <x:c r="C342" s="4" t="str">
        <x:v>수면다원검사</x:v>
      </x:c>
      <x:c r="D342" s="17" t="n">
        <x:v>48.88047</x:v>
      </x:c>
      <x:c r="E342" s="17" t="n">
        <x:v>48.60718</x:v>
      </x:c>
      <x:c r="F342" s="17" t="n">
        <x:v>45.65373</x:v>
      </x:c>
      <x:c r="G342" s="17" t="n">
        <x:v>44.63729</x:v>
      </x:c>
      <x:c r="H342" s="17" t="n">
        <x:v>45.7688</x:v>
      </x:c>
      <x:c r="I342" s="17" t="n">
        <x:v>52.18871</x:v>
      </x:c>
      <x:c r="J342" s="17" t="n">
        <x:v>54.62914</x:v>
      </x:c>
      <x:c r="K342" s="17" t="n">
        <x:v>52.68255</x:v>
      </x:c>
      <x:c r="L342" s="17" t="n">
        <x:v>46.90511</x:v>
      </x:c>
      <x:c r="M342" s="17" t="n">
        <x:v>40.51397</x:v>
      </x:c>
      <x:c r="N342" s="17" t="n">
        <x:v>41.22357</x:v>
      </x:c>
      <x:c r="O342" s="17" t="n">
        <x:v>42.63796</x:v>
      </x:c>
      <x:c r="P342" s="17" t="n">
        <x:v>53.85242</x:v>
      </x:c>
      <x:c r="Q342" s="17" t="n">
        <x:v>39.31054</x:v>
      </x:c>
      <x:c r="R342" s="17" t="n">
        <x:v>45.6825</x:v>
      </x:c>
      <x:c r="S342" s="17" t="n">
        <x:v>48.20443</x:v>
      </x:c>
      <x:c r="T342" s="17" t="n">
        <x:v>54.62914</x:v>
      </x:c>
      <x:c r="U342" s="17" t="n">
        <x:v>44.6229</x:v>
      </x:c>
      <x:c r="V342" s="17" t="n">
        <x:v>56.11545</x:v>
      </x:c>
      <x:c r="W342" s="17" t="n">
        <x:v>51.24418</x:v>
      </x:c>
      <x:c r="X342" s="17" t="n">
        <x:v>40.50438</x:v>
      </x:c>
      <x:c r="Y342" s="17" t="n">
        <x:v>46.40648</x:v>
      </x:c>
      <x:c r="Z342" s="17" t="n">
        <x:v>46.92429</x:v>
      </x:c>
      <x:c r="AA342" s="17" t="n">
        <x:v>48.60718</x:v>
      </x:c>
      <x:c r="AB342" s="4" t="n">
        <x:f>COUNT(D342:O342)</x:f>
        <x:v>12</x:v>
      </x:c>
      <x:c r="AC342" s="4" t="n">
        <x:f>COUNT(P342:AA342)</x:f>
        <x:v>12</x:v>
      </x:c>
      <x:c r="AD342" s="4" t="n">
        <x:f>COUNTIF(D342:AA342,"&gt;0")</x:f>
        <x:v>24</x:v>
      </x:c>
      <x:c r="AE342" s="19" t="n">
        <x:f>IF(AB342=0,"",AVERAGE(D342:O342))</x:f>
        <x:v>47.02737333333334</x:v>
      </x:c>
      <x:c r="AF342" s="19" t="n">
        <x:f>IF(AC342=0,"",AVERAGE(P342:AA342))</x:f>
        <x:v>48.0086575</x:v>
      </x:c>
      <x:c r="AG342" s="19" t="n">
        <x:f>IF(OR(AB342&lt;'산출기준'!$B$19,AC342&lt;'산출기준'!$B$19,AE342=0),"",AF342/AE342)</x:f>
        <x:v>1.0208662337934813</x:v>
      </x:c>
      <x:c r="AH342" s="21" t="n">
        <x:f>IF(SUM(P342:AA342)=0,"",MAX(P342:AA342)/SUM(P342:AA342))</x:f>
        <x:v>0.09740508782192046</x:v>
      </x:c>
      <x:c r="AI342" s="23" t="n">
        <x:f>IF(AG342="","",AD342/'산출기준'!$B$18*'산출기준'!$B$20+MIN(1,AG342)*'산출기준'!$B$21+(1-AH342)*'산출기준'!$B$22)</x:f>
        <x:v>98.0518982435616</x:v>
      </x:c>
      <x:c r="AJ342" s="4" t="str">
        <x:v>24개월 중 양수 지수 24개월; 전반/후반 자료 12/12개월. 최근12개월/이전12개월 관측월 평균비 1.02배, 최근 최댓달 비중 9.7%. 미래 1년 지속을 보장하지 않음.</x:v>
      </x:c>
      <x:c r="AK342" s="4" t="str">
        <x:v>https://developers.naver.com/docs/serviceapi/datalab/search/search.md</x:v>
      </x:c>
    </x:row>
    <x:row r="343" ht="25" customHeight="1">
      <x:c r="A343" s="4" t="str">
        <x:v>K0339</x:v>
      </x:c>
      <x:c r="B343" s="4" t="str">
        <x:v>건강</x:v>
      </x:c>
      <x:c r="C343" s="4" t="str">
        <x:v>혈당낮추는음식</x:v>
      </x:c>
      <x:c r="D343" s="17" t="n">
        <x:v>77.69573</x:v>
      </x:c>
      <x:c r="E343" s="17" t="n">
        <x:v>89.11636</x:v>
      </x:c>
      <x:c r="F343" s="17" t="n">
        <x:v>92.39583</x:v>
      </x:c>
      <x:c r="G343" s="17" t="n">
        <x:v>90.91911</x:v>
      </x:c>
      <x:c r="H343" s="17" t="n">
        <x:v>92.79858</x:v>
      </x:c>
      <x:c r="I343" s="17" t="n">
        <x:v>100</x:v>
      </x:c>
      <x:c r="J343" s="17" t="n">
        <x:v>95.82394</x:v>
      </x:c>
      <x:c r="K343" s="17" t="n">
        <x:v>96.50477</x:v>
      </x:c>
      <x:c r="L343" s="17" t="n">
        <x:v>93.23009</x:v>
      </x:c>
      <x:c r="M343" s="17" t="n">
        <x:v>87.86498</x:v>
      </x:c>
      <x:c r="N343" s="17" t="n">
        <x:v>85.14167</x:v>
      </x:c>
      <x:c r="O343" s="17" t="n">
        <x:v>78.92314</x:v>
      </x:c>
      <x:c r="P343" s="17" t="n">
        <x:v>81.12384</x:v>
      </x:c>
      <x:c r="Q343" s="17" t="n">
        <x:v>68.02512</x:v>
      </x:c>
      <x:c r="R343" s="17" t="n">
        <x:v>71.39089</x:v>
      </x:c>
      <x:c r="S343" s="17" t="n">
        <x:v>68.02512</x:v>
      </x:c>
      <x:c r="T343" s="17" t="n">
        <x:v>72.03816</x:v>
      </x:c>
      <x:c r="U343" s="17" t="n">
        <x:v>53.15241</x:v>
      </x:c>
      <x:c r="V343" s="17" t="n">
        <x:v>54.88804</x:v>
      </x:c>
      <x:c r="W343" s="17" t="n">
        <x:v>49.76266</x:v>
      </x:c>
      <x:c r="X343" s="17" t="n">
        <x:v>49.61883</x:v>
      </x:c>
      <x:c r="Y343" s="17" t="n">
        <x:v>49.5565</x:v>
      </x:c>
      <x:c r="Z343" s="17" t="n">
        <x:v>49.95445</x:v>
      </x:c>
      <x:c r="AA343" s="17" t="n">
        <x:v>50.57774</x:v>
      </x:c>
      <x:c r="AB343" s="4" t="n">
        <x:f>COUNT(D343:O343)</x:f>
        <x:v>12</x:v>
      </x:c>
      <x:c r="AC343" s="4" t="n">
        <x:f>COUNT(P343:AA343)</x:f>
        <x:v>12</x:v>
      </x:c>
      <x:c r="AD343" s="4" t="n">
        <x:f>COUNTIF(D343:AA343,"&gt;0")</x:f>
        <x:v>24</x:v>
      </x:c>
      <x:c r="AE343" s="19" t="n">
        <x:f>IF(AB343=0,"",AVERAGE(D343:O343))</x:f>
        <x:v>90.03451666666668</x:v>
      </x:c>
      <x:c r="AF343" s="19" t="n">
        <x:f>IF(AC343=0,"",AVERAGE(P343:AA343))</x:f>
        <x:v>59.84281333333333</x:v>
      </x:c>
      <x:c r="AG343" s="19" t="n">
        <x:f>IF(OR(AB343&lt;'산출기준'!$B$19,AC343&lt;'산출기준'!$B$19,AE343=0),"",AF343/AE343)</x:f>
        <x:v>0.66466523672125</x:v>
      </x:c>
      <x:c r="AH343" s="21" t="n">
        <x:f>IF(SUM(P343:AA343)=0,"",MAX(P343:AA343)/SUM(P343:AA343))</x:f>
        <x:v>0.1129679509274408</x:v>
      </x:c>
      <x:c r="AI343" s="23" t="n">
        <x:f>IF(AG343="","",AD343/'산출기준'!$B$18*'산출기준'!$B$20+MIN(1,AG343)*'산출기준'!$B$21+(1-AH343)*'산출기준'!$B$22)</x:f>
        <x:v>87.68059808308868</x:v>
      </x:c>
      <x:c r="AJ343" s="4" t="str">
        <x:v>24개월 중 양수 지수 24개월; 전반/후반 자료 12/12개월. 최근12개월/이전12개월 관측월 평균비 0.66배, 최근 최댓달 비중 11.3%. 미래 1년 지속을 보장하지 않음.</x:v>
      </x:c>
      <x:c r="AK343" s="4" t="str">
        <x:v>https://developers.naver.com/docs/serviceapi/datalab/search/search.md</x:v>
      </x:c>
    </x:row>
    <x:row r="344" ht="25" customHeight="1">
      <x:c r="A344" s="4" t="str">
        <x:v>K0340</x:v>
      </x:c>
      <x:c r="B344" s="4" t="str">
        <x:v>건강</x:v>
      </x:c>
      <x:c r="C344" s="4" t="str">
        <x:v>당화혈색소검사</x:v>
      </x:c>
      <x:c r="D344" s="17" t="n">
        <x:v>41.04396</x:v>
      </x:c>
      <x:c r="E344" s="17" t="n">
        <x:v>45.46492</x:v>
      </x:c>
      <x:c r="F344" s="17" t="n">
        <x:v>60.76709</x:v>
      </x:c>
      <x:c r="G344" s="17" t="n">
        <x:v>52.17822</x:v>
      </x:c>
      <x:c r="H344" s="17" t="n">
        <x:v>51.2206</x:v>
      </x:c>
      <x:c r="I344" s="17" t="n">
        <x:v>52.97211</x:v>
      </x:c>
      <x:c r="J344" s="17" t="n">
        <x:v>54.52515</x:v>
      </x:c>
      <x:c r="K344" s="17" t="n">
        <x:v>54.69881</x:v>
      </x:c>
      <x:c r="L344" s="17" t="n">
        <x:v>50.95762</x:v>
      </x:c>
      <x:c r="M344" s="17" t="n">
        <x:v>49.90076</x:v>
      </x:c>
      <x:c r="N344" s="17" t="n">
        <x:v>50.20343</x:v>
      </x:c>
      <x:c r="O344" s="17" t="n">
        <x:v>54.0389</x:v>
      </x:c>
      <x:c r="P344" s="17" t="n">
        <x:v>51.98967</x:v>
      </x:c>
      <x:c r="Q344" s="17" t="n">
        <x:v>43.35615</x:v>
      </x:c>
      <x:c r="R344" s="17" t="n">
        <x:v>44.47256</x:v>
      </x:c>
      <x:c r="S344" s="17" t="n">
        <x:v>46.64582</x:v>
      </x:c>
      <x:c r="T344" s="17" t="n">
        <x:v>46.08018</x:v>
      </x:c>
      <x:c r="U344" s="17" t="n">
        <x:v>38.79626</x:v>
      </x:c>
      <x:c r="V344" s="17" t="n">
        <x:v>42.39853</x:v>
      </x:c>
      <x:c r="W344" s="17" t="n">
        <x:v>40.73633</x:v>
      </x:c>
      <x:c r="X344" s="17" t="n">
        <x:v>42.23479</x:v>
      </x:c>
      <x:c r="Y344" s="17" t="n">
        <x:v>44.45271</x:v>
      </x:c>
      <x:c r="Z344" s="17" t="n">
        <x:v>49.43931</x:v>
      </x:c>
      <x:c r="AA344" s="17" t="n">
        <x:v>49.62786</x:v>
      </x:c>
      <x:c r="AB344" s="4" t="n">
        <x:f>COUNT(D344:O344)</x:f>
        <x:v>12</x:v>
      </x:c>
      <x:c r="AC344" s="4" t="n">
        <x:f>COUNT(P344:AA344)</x:f>
        <x:v>12</x:v>
      </x:c>
      <x:c r="AD344" s="4" t="n">
        <x:f>COUNTIF(D344:AA344,"&gt;0")</x:f>
        <x:v>24</x:v>
      </x:c>
      <x:c r="AE344" s="19" t="n">
        <x:f>IF(AB344=0,"",AVERAGE(D344:O344))</x:f>
        <x:v>51.49763083333334</x:v>
      </x:c>
      <x:c r="AF344" s="19" t="n">
        <x:f>IF(AC344=0,"",AVERAGE(P344:AA344))</x:f>
        <x:v>45.01918083333334</x:v>
      </x:c>
      <x:c r="AG344" s="19" t="n">
        <x:f>IF(OR(AB344&lt;'산출기준'!$B$19,AC344&lt;'산출기준'!$B$19,AE344=0),"",AF344/AE344)</x:f>
        <x:v>0.8741990671188967</x:v>
      </x:c>
      <x:c r="AH344" s="21" t="n">
        <x:f>IF(SUM(P344:AA344)=0,"",MAX(P344:AA344)/SUM(P344:AA344))</x:f>
        <x:v>0.09623614690012591</x:v>
      </x:c>
      <x:c r="AI344" s="23" t="n">
        <x:f>IF(AG344="","",AD344/'산출기준'!$B$18*'산출기준'!$B$20+MIN(1,AG344)*'산출기준'!$B$21+(1-AH344)*'산출기준'!$B$22)</x:f>
        <x:v>94.30124907556439</x:v>
      </x:c>
      <x:c r="AJ344" s="4" t="str">
        <x:v>24개월 중 양수 지수 24개월; 전반/후반 자료 12/12개월. 최근12개월/이전12개월 관측월 평균비 0.87배, 최근 최댓달 비중 9.6%. 미래 1년 지속을 보장하지 않음.</x:v>
      </x:c>
      <x:c r="AK344" s="4" t="str">
        <x:v>https://developers.naver.com/docs/serviceapi/datalab/search/search.md</x:v>
      </x:c>
    </x:row>
    <x:row r="345" ht="25" customHeight="1">
      <x:c r="A345" s="4" t="str">
        <x:v>K0341</x:v>
      </x:c>
      <x:c r="B345" s="4" t="str">
        <x:v>건강</x:v>
      </x:c>
      <x:c r="C345" s="4" t="str">
        <x:v>저혈압원인</x:v>
      </x:c>
      <x:c r="D345" s="17" t="n">
        <x:v>70.50213</x:v>
      </x:c>
      <x:c r="E345" s="17" t="n">
        <x:v>57.2591</x:v>
      </x:c>
      <x:c r="F345" s="17" t="n">
        <x:v>53.07631</x:v>
      </x:c>
      <x:c r="G345" s="17" t="n">
        <x:v>46.78475</x:v>
      </x:c>
      <x:c r="H345" s="17" t="n">
        <x:v>47.72253</x:v>
      </x:c>
      <x:c r="I345" s="17" t="n">
        <x:v>43.76302</x:v>
      </x:c>
      <x:c r="J345" s="17" t="n">
        <x:v>49.53359</x:v>
      </x:c>
      <x:c r="K345" s="17" t="n">
        <x:v>61.68998</x:v>
      </x:c>
      <x:c r="L345" s="17" t="n">
        <x:v>72.83417</x:v>
      </x:c>
      <x:c r="M345" s="17" t="n">
        <x:v>77.30475</x:v>
      </x:c>
      <x:c r="N345" s="17" t="n">
        <x:v>79.92954</x:v>
      </x:c>
      <x:c r="O345" s="17" t="n">
        <x:v>76.883</x:v>
      </x:c>
      <x:c r="P345" s="17" t="n">
        <x:v>68.97886</x:v>
      </x:c>
      <x:c r="Q345" s="17" t="n">
        <x:v>49.16641</x:v>
      </x:c>
      <x:c r="R345" s="17" t="n">
        <x:v>39.99206</x:v>
      </x:c>
      <x:c r="S345" s="17" t="n">
        <x:v>42.66646</x:v>
      </x:c>
      <x:c r="T345" s="17" t="n">
        <x:v>34.67797</x:v>
      </x:c>
      <x:c r="U345" s="17" t="n">
        <x:v>31.64136</x:v>
      </x:c>
      <x:c r="V345" s="17" t="n">
        <x:v>33.9734</x:v>
      </x:c>
      <x:c r="W345" s="17" t="n">
        <x:v>37.97261</x:v>
      </x:c>
      <x:c r="X345" s="17" t="n">
        <x:v>46.03552</x:v>
      </x:c>
      <x:c r="Y345" s="17" t="n">
        <x:v>45.91644</x:v>
      </x:c>
      <x:c r="Z345" s="17" t="n">
        <x:v>46.20918</x:v>
      </x:c>
      <x:c r="AA345" s="17" t="n">
        <x:v>46.93857</x:v>
      </x:c>
      <x:c r="AB345" s="4" t="n">
        <x:f>COUNT(D345:O345)</x:f>
        <x:v>12</x:v>
      </x:c>
      <x:c r="AC345" s="4" t="n">
        <x:f>COUNT(P345:AA345)</x:f>
        <x:v>12</x:v>
      </x:c>
      <x:c r="AD345" s="4" t="n">
        <x:f>COUNTIF(D345:AA345,"&gt;0")</x:f>
        <x:v>24</x:v>
      </x:c>
      <x:c r="AE345" s="19" t="n">
        <x:f>IF(AB345=0,"",AVERAGE(D345:O345))</x:f>
        <x:v>61.440239166666665</x:v>
      </x:c>
      <x:c r="AF345" s="19" t="n">
        <x:f>IF(AC345=0,"",AVERAGE(P345:AA345))</x:f>
        <x:v>43.68073666666668</x:v>
      </x:c>
      <x:c r="AG345" s="19" t="n">
        <x:f>IF(OR(AB345&lt;'산출기준'!$B$19,AC345&lt;'산출기준'!$B$19,AE345=0),"",AF345/AE345)</x:f>
        <x:v>0.7109467225245586</x:v>
      </x:c>
      <x:c r="AH345" s="21" t="n">
        <x:f>IF(SUM(P345:AA345)=0,"",MAX(P345:AA345)/SUM(P345:AA345))</x:f>
        <x:v>0.13159664355477516</x:v>
      </x:c>
      <x:c r="AI345" s="23" t="n">
        <x:f>IF(AG345="","",AD345/'산출기준'!$B$18*'산출기준'!$B$20+MIN(1,AG345)*'산출기준'!$B$21+(1-AH345)*'산출기준'!$B$22)</x:f>
        <x:v>88.69646880464126</x:v>
      </x:c>
      <x:c r="AJ345" s="4" t="str">
        <x:v>24개월 중 양수 지수 24개월; 전반/후반 자료 12/12개월. 최근12개월/이전12개월 관측월 평균비 0.71배, 최근 최댓달 비중 13.2%. 미래 1년 지속을 보장하지 않음.</x:v>
      </x:c>
      <x:c r="AK345" s="4" t="str">
        <x:v>https://developers.naver.com/docs/serviceapi/datalab/search/search.md</x:v>
      </x:c>
    </x:row>
    <x:row r="346" ht="25" customHeight="1">
      <x:c r="A346" s="4" t="str">
        <x:v>K0342</x:v>
      </x:c>
      <x:c r="B346" s="4" t="str">
        <x:v>건강</x:v>
      </x:c>
      <x:c r="C346" s="4" t="str">
        <x:v>지방간에좋은음식</x:v>
      </x:c>
      <x:c r="D346" s="17" t="n">
        <x:v>62.02242</x:v>
      </x:c>
      <x:c r="E346" s="17" t="n">
        <x:v>81.18487</x:v>
      </x:c>
      <x:c r="F346" s="17" t="n">
        <x:v>96.04545</x:v>
      </x:c>
      <x:c r="G346" s="17" t="n">
        <x:v>100</x:v>
      </x:c>
      <x:c r="H346" s="17" t="n">
        <x:v>83.41272</x:v>
      </x:c>
      <x:c r="I346" s="17" t="n">
        <x:v>88.03711</x:v>
      </x:c>
      <x:c r="J346" s="17" t="n">
        <x:v>81.94403</x:v>
      </x:c>
      <x:c r="K346" s="17" t="n">
        <x:v>75.90552</x:v>
      </x:c>
      <x:c r="L346" s="17" t="n">
        <x:v>73.9605</x:v>
      </x:c>
      <x:c r="M346" s="17" t="n">
        <x:v>75.16125</x:v>
      </x:c>
      <x:c r="N346" s="17" t="n">
        <x:v>78.75855</x:v>
      </x:c>
      <x:c r="O346" s="17" t="n">
        <x:v>76.36697</x:v>
      </x:c>
      <x:c r="P346" s="17" t="n">
        <x:v>83.71539</x:v>
      </x:c>
      <x:c r="Q346" s="17" t="n">
        <x:v>70.58648</x:v>
      </x:c>
      <x:c r="R346" s="17" t="n">
        <x:v>95.73781</x:v>
      </x:c>
      <x:c r="S346" s="17" t="n">
        <x:v>91.14319</x:v>
      </x:c>
      <x:c r="T346" s="17" t="n">
        <x:v>79.89977</x:v>
      </x:c>
      <x:c r="U346" s="17" t="n">
        <x:v>59.47206</x:v>
      </x:c>
      <x:c r="V346" s="17" t="n">
        <x:v>67.82772</x:v>
      </x:c>
      <x:c r="W346" s="17" t="n">
        <x:v>59.49191</x:v>
      </x:c>
      <x:c r="X346" s="17" t="n">
        <x:v>48.19886</x:v>
      </x:c>
      <x:c r="Y346" s="17" t="n">
        <x:v>48.10459</x:v>
      </x:c>
      <x:c r="Z346" s="17" t="n">
        <x:v>49.64771</x:v>
      </x:c>
      <x:c r="AA346" s="17" t="n">
        <x:v>45.88171</x:v>
      </x:c>
      <x:c r="AB346" s="4" t="n">
        <x:f>COUNT(D346:O346)</x:f>
        <x:v>12</x:v>
      </x:c>
      <x:c r="AC346" s="4" t="n">
        <x:f>COUNT(P346:AA346)</x:f>
        <x:v>12</x:v>
      </x:c>
      <x:c r="AD346" s="4" t="n">
        <x:f>COUNTIF(D346:AA346,"&gt;0")</x:f>
        <x:v>24</x:v>
      </x:c>
      <x:c r="AE346" s="19" t="n">
        <x:f>IF(AB346=0,"",AVERAGE(D346:O346))</x:f>
        <x:v>81.06661583333334</x:v>
      </x:c>
      <x:c r="AF346" s="19" t="n">
        <x:f>IF(AC346=0,"",AVERAGE(P346:AA346))</x:f>
        <x:v>66.64226666666666</x:v>
      </x:c>
      <x:c r="AG346" s="19" t="n">
        <x:f>IF(OR(AB346&lt;'산출기준'!$B$19,AC346&lt;'산출기준'!$B$19,AE346=0),"",AF346/AE346)</x:f>
        <x:v>0.8220679496931015</x:v>
      </x:c>
      <x:c r="AH346" s="21" t="n">
        <x:f>IF(SUM(P346:AA346)=0,"",MAX(P346:AA346)/SUM(P346:AA346))</x:f>
        <x:v>0.11971607858476205</x:v>
      </x:c>
      <x:c r="AI346" s="23" t="n">
        <x:f>IF(AG346="","",AD346/'산출기준'!$B$18*'산출기준'!$B$20+MIN(1,AG346)*'산출기준'!$B$21+(1-AH346)*'산출기준'!$B$22)</x:f>
        <x:v>92.2677169190978</x:v>
      </x:c>
      <x:c r="AJ346" s="4" t="str">
        <x:v>24개월 중 양수 지수 24개월; 전반/후반 자료 12/12개월. 최근12개월/이전12개월 관측월 평균비 0.82배, 최근 최댓달 비중 12.0%. 미래 1년 지속을 보장하지 않음.</x:v>
      </x:c>
      <x:c r="AK346" s="4" t="str">
        <x:v>https://developers.naver.com/docs/serviceapi/datalab/search/search.md</x:v>
      </x:c>
    </x:row>
    <x:row r="347" ht="25" customHeight="1">
      <x:c r="A347" s="4" t="str">
        <x:v>K0343</x:v>
      </x:c>
      <x:c r="B347" s="4" t="str">
        <x:v>건강</x:v>
      </x:c>
      <x:c r="C347" s="4" t="str">
        <x:v>고지혈증원인</x:v>
      </x:c>
      <x:c r="D347" s="17" t="n">
        <x:v>30.8177</x:v>
      </x:c>
      <x:c r="E347" s="17" t="n">
        <x:v>34.43981</x:v>
      </x:c>
      <x:c r="F347" s="17" t="n">
        <x:v>37.402</x:v>
      </x:c>
      <x:c r="G347" s="17" t="n">
        <x:v>33.95851</x:v>
      </x:c>
      <x:c r="H347" s="17" t="n">
        <x:v>33.14974</x:v>
      </x:c>
      <x:c r="I347" s="17" t="n">
        <x:v>35.69018</x:v>
      </x:c>
      <x:c r="J347" s="17" t="n">
        <x:v>35.36766</x:v>
      </x:c>
      <x:c r="K347" s="17" t="n">
        <x:v>34.9211</x:v>
      </x:c>
      <x:c r="L347" s="17" t="n">
        <x:v>36.1417</x:v>
      </x:c>
      <x:c r="M347" s="17" t="n">
        <x:v>34.25126</x:v>
      </x:c>
      <x:c r="N347" s="17" t="n">
        <x:v>36.71727</x:v>
      </x:c>
      <x:c r="O347" s="17" t="n">
        <x:v>40.25999</x:v>
      </x:c>
      <x:c r="P347" s="17" t="n">
        <x:v>37.39208</x:v>
      </x:c>
      <x:c r="Q347" s="17" t="n">
        <x:v>31.5322</x:v>
      </x:c>
      <x:c r="R347" s="17" t="n">
        <x:v>40.24015</x:v>
      </x:c>
      <x:c r="S347" s="17" t="n">
        <x:v>51.73662</x:v>
      </x:c>
      <x:c r="T347" s="17" t="n">
        <x:v>49.00764</x:v>
      </x:c>
      <x:c r="U347" s="17" t="n">
        <x:v>35.34285</x:v>
      </x:c>
      <x:c r="V347" s="17" t="n">
        <x:v>44.00615</x:v>
      </x:c>
      <x:c r="W347" s="17" t="n">
        <x:v>42.5573</x:v>
      </x:c>
      <x:c r="X347" s="17" t="n">
        <x:v>40.50808</x:v>
      </x:c>
      <x:c r="Y347" s="17" t="n">
        <x:v>41.80311</x:v>
      </x:c>
      <x:c r="Z347" s="17" t="n">
        <x:v>47.33551</x:v>
      </x:c>
      <x:c r="AA347" s="17" t="n">
        <x:v>44.9737</x:v>
      </x:c>
      <x:c r="AB347" s="4" t="n">
        <x:f>COUNT(D347:O347)</x:f>
        <x:v>12</x:v>
      </x:c>
      <x:c r="AC347" s="4" t="n">
        <x:f>COUNT(P347:AA347)</x:f>
        <x:v>12</x:v>
      </x:c>
      <x:c r="AD347" s="4" t="n">
        <x:f>COUNTIF(D347:AA347,"&gt;0")</x:f>
        <x:v>24</x:v>
      </x:c>
      <x:c r="AE347" s="19" t="n">
        <x:f>IF(AB347=0,"",AVERAGE(D347:O347))</x:f>
        <x:v>35.25974333333334</x:v>
      </x:c>
      <x:c r="AF347" s="19" t="n">
        <x:f>IF(AC347=0,"",AVERAGE(P347:AA347))</x:f>
        <x:v>42.20294916666667</x:v>
      </x:c>
      <x:c r="AG347" s="19" t="n">
        <x:f>IF(OR(AB347&lt;'산출기준'!$B$19,AC347&lt;'산출기준'!$B$19,AE347=0),"",AF347/AE347)</x:f>
        <x:v>1.19691594937872</x:v>
      </x:c>
      <x:c r="AH347" s="21" t="n">
        <x:f>IF(SUM(P347:AA347)=0,"",MAX(P347:AA347)/SUM(P347:AA347))</x:f>
        <x:v>0.10215838194088292</x:v>
      </x:c>
      <x:c r="AI347" s="23" t="n">
        <x:f>IF(AG347="","",AD347/'산출기준'!$B$18*'산출기준'!$B$20+MIN(1,AG347)*'산출기준'!$B$21+(1-AH347)*'산출기준'!$B$22)</x:f>
        <x:v>97.95683236118234</x:v>
      </x:c>
      <x:c r="AJ347" s="4" t="str">
        <x:v>24개월 중 양수 지수 24개월; 전반/후반 자료 12/12개월. 최근12개월/이전12개월 관측월 평균비 1.20배, 최근 최댓달 비중 10.2%. 미래 1년 지속을 보장하지 않음.</x:v>
      </x:c>
      <x:c r="AK347" s="4" t="str">
        <x:v>https://developers.naver.com/docs/serviceapi/datalab/search/search.md</x:v>
      </x:c>
    </x:row>
    <x:row r="348" ht="25" customHeight="1">
      <x:c r="A348" s="4" t="str">
        <x:v>K0344</x:v>
      </x:c>
      <x:c r="B348" s="4" t="str">
        <x:v>건강</x:v>
      </x:c>
      <x:c r="C348" s="4" t="str">
        <x:v>당뇨관리</x:v>
      </x:c>
      <x:c r="D348" s="17" t="n">
        <x:v>16.85025</x:v>
      </x:c>
      <x:c r="E348" s="17" t="n">
        <x:v>18.98878</x:v>
      </x:c>
      <x:c r="F348" s="17" t="n">
        <x:v>18.60672</x:v>
      </x:c>
      <x:c r="G348" s="17" t="n">
        <x:v>16.02659</x:v>
      </x:c>
      <x:c r="H348" s="17" t="n">
        <x:v>15.92735</x:v>
      </x:c>
      <x:c r="I348" s="17" t="n">
        <x:v>16.20025</x:v>
      </x:c>
      <x:c r="J348" s="17" t="n">
        <x:v>14.36439</x:v>
      </x:c>
      <x:c r="K348" s="17" t="n">
        <x:v>11.86861</x:v>
      </x:c>
      <x:c r="L348" s="17" t="n">
        <x:v>10.54381</x:v>
      </x:c>
      <x:c r="M348" s="17" t="n">
        <x:v>10.29572</x:v>
      </x:c>
      <x:c r="N348" s="17" t="n">
        <x:v>9.64572</x:v>
      </x:c>
      <x:c r="O348" s="17" t="n">
        <x:v>7.79497</x:v>
      </x:c>
      <x:c r="P348" s="17" t="n">
        <x:v>9.26863</x:v>
      </x:c>
      <x:c r="Q348" s="17" t="n">
        <x:v>8.53924</x:v>
      </x:c>
      <x:c r="R348" s="17" t="n">
        <x:v>9.58122</x:v>
      </x:c>
      <x:c r="S348" s="17" t="n">
        <x:v>9.22893</x:v>
      </x:c>
      <x:c r="T348" s="17" t="n">
        <x:v>7.53696</x:v>
      </x:c>
      <x:c r="U348" s="17" t="n">
        <x:v>6.39575</x:v>
      </x:c>
      <x:c r="V348" s="17" t="n">
        <x:v>8.21176</x:v>
      </x:c>
      <x:c r="W348" s="17" t="n">
        <x:v>11.03503</x:v>
      </x:c>
      <x:c r="X348" s="17" t="n">
        <x:v>13.4415</x:v>
      </x:c>
      <x:c r="Y348" s="17" t="n">
        <x:v>27.02689</x:v>
      </x:c>
      <x:c r="Z348" s="17" t="n">
        <x:v>35.44209</x:v>
      </x:c>
      <x:c r="AA348" s="17" t="n">
        <x:v>43.14776</x:v>
      </x:c>
      <x:c r="AB348" s="4" t="n">
        <x:f>COUNT(D348:O348)</x:f>
        <x:v>12</x:v>
      </x:c>
      <x:c r="AC348" s="4" t="n">
        <x:f>COUNT(P348:AA348)</x:f>
        <x:v>12</x:v>
      </x:c>
      <x:c r="AD348" s="4" t="n">
        <x:f>COUNTIF(D348:AA348,"&gt;0")</x:f>
        <x:v>24</x:v>
      </x:c>
      <x:c r="AE348" s="19" t="n">
        <x:f>IF(AB348=0,"",AVERAGE(D348:O348))</x:f>
        <x:v>13.926096666666666</x:v>
      </x:c>
      <x:c r="AF348" s="19" t="n">
        <x:f>IF(AC348=0,"",AVERAGE(P348:AA348))</x:f>
        <x:v>15.737980000000002</x:v>
      </x:c>
      <x:c r="AG348" s="19" t="n">
        <x:f>IF(OR(AB348&lt;'산출기준'!$B$19,AC348&lt;'산출기준'!$B$19,AE348=0),"",AF348/AE348)</x:f>
        <x:v>1.1301070484215607</x:v>
      </x:c>
      <x:c r="AH348" s="21" t="n">
        <x:f>IF(SUM(P348:AA348)=0,"",MAX(P348:AA348)/SUM(P348:AA348))</x:f>
        <x:v>0.22846938848992474</x:v>
      </x:c>
      <x:c r="AI348" s="23" t="n">
        <x:f>IF(AG348="","",AD348/'산출기준'!$B$18*'산출기준'!$B$20+MIN(1,AG348)*'산출기준'!$B$21+(1-AH348)*'산출기준'!$B$22)</x:f>
        <x:v>95.4306122302015</x:v>
      </x:c>
      <x:c r="AJ348" s="4" t="str">
        <x:v>24개월 중 양수 지수 24개월; 전반/후반 자료 12/12개월. 최근12개월/이전12개월 관측월 평균비 1.13배, 최근 최댓달 비중 22.8%. 미래 1년 지속을 보장하지 않음.</x:v>
      </x:c>
      <x:c r="AK348" s="4" t="str">
        <x:v>https://developers.naver.com/docs/serviceapi/datalab/search/search.md</x:v>
      </x:c>
    </x:row>
    <x:row r="349" ht="25" customHeight="1">
      <x:c r="A349" s="4" t="str">
        <x:v>K0345</x:v>
      </x:c>
      <x:c r="B349" s="4" t="str">
        <x:v>건강</x:v>
      </x:c>
      <x:c r="C349" s="4" t="str">
        <x:v>고지혈증수치</x:v>
      </x:c>
      <x:c r="D349" s="17" t="n">
        <x:v>41.50753</x:v>
      </x:c>
      <x:c r="E349" s="17" t="n">
        <x:v>51.50296</x:v>
      </x:c>
      <x:c r="F349" s="17" t="n">
        <x:v>56.30424</x:v>
      </x:c>
      <x:c r="G349" s="17" t="n">
        <x:v>53.71402</x:v>
      </x:c>
      <x:c r="H349" s="17" t="n">
        <x:v>45.97533</x:v>
      </x:c>
      <x:c r="I349" s="17" t="n">
        <x:v>49.88579</x:v>
      </x:c>
      <x:c r="J349" s="17" t="n">
        <x:v>51.34307</x:v>
      </x:c>
      <x:c r="K349" s="17" t="n">
        <x:v>47.15851</x:v>
      </x:c>
      <x:c r="L349" s="17" t="n">
        <x:v>47.92142</x:v>
      </x:c>
      <x:c r="M349" s="17" t="n">
        <x:v>48.11329</x:v>
      </x:c>
      <x:c r="N349" s="17" t="n">
        <x:v>49.34673</x:v>
      </x:c>
      <x:c r="O349" s="17" t="n">
        <x:v>50.12791</x:v>
      </x:c>
      <x:c r="P349" s="17" t="n">
        <x:v>53.35769</x:v>
      </x:c>
      <x:c r="Q349" s="17" t="n">
        <x:v>44.92919</x:v>
      </x:c>
      <x:c r="R349" s="17" t="n">
        <x:v>52.16537</x:v>
      </x:c>
      <x:c r="S349" s="17" t="n">
        <x:v>56.71539</x:v>
      </x:c>
      <x:c r="T349" s="17" t="n">
        <x:v>46.77935</x:v>
      </x:c>
      <x:c r="U349" s="17" t="n">
        <x:v>34.71904</x:v>
      </x:c>
      <x:c r="V349" s="17" t="n">
        <x:v>40.58931</x:v>
      </x:c>
      <x:c r="W349" s="17" t="n">
        <x:v>37.83919</x:v>
      </x:c>
      <x:c r="X349" s="17" t="n">
        <x:v>38.20465</x:v>
      </x:c>
      <x:c r="Y349" s="17" t="n">
        <x:v>38.38282</x:v>
      </x:c>
      <x:c r="Z349" s="17" t="n">
        <x:v>38.01735</x:v>
      </x:c>
      <x:c r="AA349" s="17" t="n">
        <x:v>39.40612</x:v>
      </x:c>
      <x:c r="AB349" s="4" t="n">
        <x:f>COUNT(D349:O349)</x:f>
        <x:v>12</x:v>
      </x:c>
      <x:c r="AC349" s="4" t="n">
        <x:f>COUNT(P349:AA349)</x:f>
        <x:v>12</x:v>
      </x:c>
      <x:c r="AD349" s="4" t="n">
        <x:f>COUNTIF(D349:AA349,"&gt;0")</x:f>
        <x:v>24</x:v>
      </x:c>
      <x:c r="AE349" s="19" t="n">
        <x:f>IF(AB349=0,"",AVERAGE(D349:O349))</x:f>
        <x:v>49.4084</x:v>
      </x:c>
      <x:c r="AF349" s="19" t="n">
        <x:f>IF(AC349=0,"",AVERAGE(P349:AA349))</x:f>
        <x:v>43.42545583333333</x:v>
      </x:c>
      <x:c r="AG349" s="19" t="n">
        <x:f>IF(OR(AB349&lt;'산출기준'!$B$19,AC349&lt;'산출기준'!$B$19,AE349=0),"",AF349/AE349)</x:f>
        <x:v>0.8789083603867628</x:v>
      </x:c>
      <x:c r="AH349" s="21" t="n">
        <x:f>IF(SUM(P349:AA349)=0,"",MAX(P349:AA349)/SUM(P349:AA349))</x:f>
        <x:v>0.10883668137277469</x:v>
      </x:c>
      <x:c r="AI349" s="23" t="n">
        <x:f>IF(AG349="","",AD349/'산출기준'!$B$18*'산출기준'!$B$20+MIN(1,AG349)*'산출기준'!$B$21+(1-AH349)*'산출기준'!$B$22)</x:f>
        <x:v>94.1905171841474</x:v>
      </x:c>
      <x:c r="AJ349" s="4" t="str">
        <x:v>24개월 중 양수 지수 24개월; 전반/후반 자료 12/12개월. 최근12개월/이전12개월 관측월 평균비 0.88배, 최근 최댓달 비중 10.9%. 미래 1년 지속을 보장하지 않음.</x:v>
      </x:c>
      <x:c r="AK349" s="4" t="str">
        <x:v>https://developers.naver.com/docs/serviceapi/datalab/search/search.md</x:v>
      </x:c>
    </x:row>
    <x:row r="350" ht="25" customHeight="1">
      <x:c r="A350" s="4" t="str">
        <x:v>K0346</x:v>
      </x:c>
      <x:c r="B350" s="4" t="str">
        <x:v>건강</x:v>
      </x:c>
      <x:c r="C350" s="4" t="str">
        <x:v>콜레스테롤낮추는방법</x:v>
      </x:c>
      <x:c r="D350" s="17" t="n">
        <x:v>68.77112</x:v>
      </x:c>
      <x:c r="E350" s="17" t="n">
        <x:v>80.59844</x:v>
      </x:c>
      <x:c r="F350" s="17" t="n">
        <x:v>82.49885</x:v>
      </x:c>
      <x:c r="G350" s="17" t="n">
        <x:v>84.82412</x:v>
      </x:c>
      <x:c r="H350" s="17" t="n">
        <x:v>68.52444</x:v>
      </x:c>
      <x:c r="I350" s="17" t="n">
        <x:v>66.12151</x:v>
      </x:c>
      <x:c r="J350" s="17" t="n">
        <x:v>70.0137</x:v>
      </x:c>
      <x:c r="K350" s="17" t="n">
        <x:v>70.02284</x:v>
      </x:c>
      <x:c r="L350" s="17" t="n">
        <x:v>71.72224</x:v>
      </x:c>
      <x:c r="M350" s="17" t="n">
        <x:v>77.8529</x:v>
      </x:c>
      <x:c r="N350" s="17" t="n">
        <x:v>70.27866</x:v>
      </x:c>
      <x:c r="O350" s="17" t="n">
        <x:v>69.84924</x:v>
      </x:c>
      <x:c r="P350" s="17" t="n">
        <x:v>70.33348</x:v>
      </x:c>
      <x:c r="Q350" s="17" t="n">
        <x:v>60.05938</x:v>
      </x:c>
      <x:c r="R350" s="17" t="n">
        <x:v>61.19232</x:v>
      </x:c>
      <x:c r="S350" s="17" t="n">
        <x:v>57.85746</x:v>
      </x:c>
      <x:c r="T350" s="17" t="n">
        <x:v>46.71539</x:v>
      </x:c>
      <x:c r="U350" s="17" t="n">
        <x:v>32.16537</x:v>
      </x:c>
      <x:c r="V350" s="17" t="n">
        <x:v>41.74052</x:v>
      </x:c>
      <x:c r="W350" s="17" t="n">
        <x:v>40.23298</x:v>
      </x:c>
      <x:c r="X350" s="17" t="n">
        <x:v>39.52489</x:v>
      </x:c>
      <x:c r="Y350" s="17" t="n">
        <x:v>42.74097</x:v>
      </x:c>
      <x:c r="Z350" s="17" t="n">
        <x:v>41.24714</x:v>
      </x:c>
      <x:c r="AA350" s="17" t="n">
        <x:v>38.64321</x:v>
      </x:c>
      <x:c r="AB350" s="4" t="n">
        <x:f>COUNT(D350:O350)</x:f>
        <x:v>12</x:v>
      </x:c>
      <x:c r="AC350" s="4" t="n">
        <x:f>COUNT(P350:AA350)</x:f>
        <x:v>12</x:v>
      </x:c>
      <x:c r="AD350" s="4" t="n">
        <x:f>COUNTIF(D350:AA350,"&gt;0")</x:f>
        <x:v>24</x:v>
      </x:c>
      <x:c r="AE350" s="19" t="n">
        <x:f>IF(AB350=0,"",AVERAGE(D350:O350))</x:f>
        <x:v>73.42317166666668</x:v>
      </x:c>
      <x:c r="AF350" s="19" t="n">
        <x:f>IF(AC350=0,"",AVERAGE(P350:AA350))</x:f>
        <x:v>47.704425833333325</x:v>
      </x:c>
      <x:c r="AG350" s="19" t="n">
        <x:f>IF(OR(AB350&lt;'산출기준'!$B$19,AC350&lt;'산출기준'!$B$19,AE350=0),"",AF350/AE350)</x:f>
        <x:v>0.6497189477172997</x:v>
      </x:c>
      <x:c r="AH350" s="21" t="n">
        <x:f>IF(SUM(P350:AA350)=0,"",MAX(P350:AA350)/SUM(P350:AA350))</x:f>
        <x:v>0.12286330316207035</x:v>
      </x:c>
      <x:c r="AI350" s="23" t="n">
        <x:f>IF(AG350="","",AD350/'산출기준'!$B$18*'산출기준'!$B$20+MIN(1,AG350)*'산출기준'!$B$21+(1-AH350)*'산출기준'!$B$22)</x:f>
        <x:v>87.03430236827758</x:v>
      </x:c>
      <x:c r="AJ350" s="4" t="str">
        <x:v>24개월 중 양수 지수 24개월; 전반/후반 자료 12/12개월. 최근12개월/이전12개월 관측월 평균비 0.65배, 최근 최댓달 비중 12.3%. 미래 1년 지속을 보장하지 않음.</x:v>
      </x:c>
      <x:c r="AK350" s="4" t="str">
        <x:v>https://developers.naver.com/docs/serviceapi/datalab/search/search.md</x:v>
      </x:c>
    </x:row>
    <x:row r="351" ht="25" customHeight="1">
      <x:c r="A351" s="4" t="str">
        <x:v>K0347</x:v>
      </x:c>
      <x:c r="B351" s="4" t="str">
        <x:v>건강</x:v>
      </x:c>
      <x:c r="C351" s="4" t="str">
        <x:v>역류성식도염치료</x:v>
      </x:c>
      <x:c r="D351" s="17" t="n">
        <x:v>62.61306</x:v>
      </x:c>
      <x:c r="E351" s="17" t="n">
        <x:v>71.28369</x:v>
      </x:c>
      <x:c r="F351" s="17" t="n">
        <x:v>74.73732</x:v>
      </x:c>
      <x:c r="G351" s="17" t="n">
        <x:v>75.48195</x:v>
      </x:c>
      <x:c r="H351" s="17" t="n">
        <x:v>79.96802</x:v>
      </x:c>
      <x:c r="I351" s="17" t="n">
        <x:v>80.53449</x:v>
      </x:c>
      <x:c r="J351" s="17" t="n">
        <x:v>83.86934</x:v>
      </x:c>
      <x:c r="K351" s="17" t="n">
        <x:v>74.92005</x:v>
      </x:c>
      <x:c r="L351" s="17" t="n">
        <x:v>68.88533</x:v>
      </x:c>
      <x:c r="M351" s="17" t="n">
        <x:v>60.58931</x:v>
      </x:c>
      <x:c r="N351" s="17" t="n">
        <x:v>54.56372</x:v>
      </x:c>
      <x:c r="O351" s="17" t="n">
        <x:v>56.9301</x:v>
      </x:c>
      <x:c r="P351" s="17" t="n">
        <x:v>58.31429</x:v>
      </x:c>
      <x:c r="Q351" s="17" t="n">
        <x:v>49.74874</x:v>
      </x:c>
      <x:c r="R351" s="17" t="n">
        <x:v>44.25765</x:v>
      </x:c>
      <x:c r="S351" s="17" t="n">
        <x:v>45.95705</x:v>
      </x:c>
      <x:c r="T351" s="17" t="n">
        <x:v>47.60621</x:v>
      </x:c>
      <x:c r="U351" s="17" t="n">
        <x:v>40.03197</x:v>
      </x:c>
      <x:c r="V351" s="17" t="n">
        <x:v>47.34125</x:v>
      </x:c>
      <x:c r="W351" s="17" t="n">
        <x:v>41.86386</x:v>
      </x:c>
      <x:c r="X351" s="17" t="n">
        <x:v>40.29693</x:v>
      </x:c>
      <x:c r="Y351" s="17" t="n">
        <x:v>35.96619</x:v>
      </x:c>
      <x:c r="Z351" s="17" t="n">
        <x:v>33.63179</x:v>
      </x:c>
      <x:c r="AA351" s="17" t="n">
        <x:v>39.20054</x:v>
      </x:c>
      <x:c r="AB351" s="4" t="n">
        <x:f>COUNT(D351:O351)</x:f>
        <x:v>12</x:v>
      </x:c>
      <x:c r="AC351" s="4" t="n">
        <x:f>COUNT(P351:AA351)</x:f>
        <x:v>12</x:v>
      </x:c>
      <x:c r="AD351" s="4" t="n">
        <x:f>COUNTIF(D351:AA351,"&gt;0")</x:f>
        <x:v>24</x:v>
      </x:c>
      <x:c r="AE351" s="19" t="n">
        <x:f>IF(AB351=0,"",AVERAGE(D351:O351))</x:f>
        <x:v>70.36469833333332</x:v>
      </x:c>
      <x:c r="AF351" s="19" t="n">
        <x:f>IF(AC351=0,"",AVERAGE(P351:AA351))</x:f>
        <x:v>43.68470583333334</x:v>
      </x:c>
      <x:c r="AG351" s="19" t="n">
        <x:f>IF(OR(AB351&lt;'산출기준'!$B$19,AC351&lt;'산출기준'!$B$19,AE351=0),"",AF351/AE351)</x:f>
        <x:v>0.6208327025917046</x:v>
      </x:c>
      <x:c r="AH351" s="21" t="n">
        <x:f>IF(SUM(P351:AA351)=0,"",MAX(P351:AA351)/SUM(P351:AA351))</x:f>
        <x:v>0.11124085818974744</x:v>
      </x:c>
      <x:c r="AI351" s="23" t="n">
        <x:f>IF(AG351="","",AD351/'산출기준'!$B$18*'산출기준'!$B$20+MIN(1,AG351)*'산출기준'!$B$21+(1-AH351)*'산출기준'!$B$22)</x:f>
        <x:v>86.40016391395619</x:v>
      </x:c>
      <x:c r="AJ351" s="4" t="str">
        <x:v>24개월 중 양수 지수 24개월; 전반/후반 자료 12/12개월. 최근12개월/이전12개월 관측월 평균비 0.62배, 최근 최댓달 비중 11.1%. 미래 1년 지속을 보장하지 않음.</x:v>
      </x:c>
      <x:c r="AK351" s="4" t="str">
        <x:v>https://developers.naver.com/docs/serviceapi/datalab/search/search.md</x:v>
      </x:c>
    </x:row>
    <x:row r="352" ht="25" customHeight="1">
      <x:c r="A352" s="4" t="str">
        <x:v>K0348</x:v>
      </x:c>
      <x:c r="B352" s="4" t="str">
        <x:v>건강</x:v>
      </x:c>
      <x:c r="C352" s="4" t="str">
        <x:v>혈당스파이크증상</x:v>
      </x:c>
      <x:c r="D352" s="17" t="n">
        <x:v>68.41023</x:v>
      </x:c>
      <x:c r="E352" s="17" t="n">
        <x:v>70.17359</x:v>
      </x:c>
      <x:c r="F352" s="17" t="n">
        <x:v>59.58885</x:v>
      </x:c>
      <x:c r="G352" s="17" t="n">
        <x:v>52.59936</x:v>
      </x:c>
      <x:c r="H352" s="17" t="n">
        <x:v>73.87391</x:v>
      </x:c>
      <x:c r="I352" s="17" t="n">
        <x:v>96.10781</x:v>
      </x:c>
      <x:c r="J352" s="17" t="n">
        <x:v>91.4116</x:v>
      </x:c>
      <x:c r="K352" s="17" t="n">
        <x:v>97.67016</x:v>
      </x:c>
      <x:c r="L352" s="17" t="n">
        <x:v>100</x:v>
      </x:c>
      <x:c r="M352" s="17" t="n">
        <x:v>92.34353</x:v>
      </x:c>
      <x:c r="N352" s="17" t="n">
        <x:v>87.31841</x:v>
      </x:c>
      <x:c r="O352" s="17" t="n">
        <x:v>98.39652</x:v>
      </x:c>
      <x:c r="P352" s="17" t="n">
        <x:v>93.86021</x:v>
      </x:c>
      <x:c r="Q352" s="17" t="n">
        <x:v>84.5089</x:v>
      </x:c>
      <x:c r="R352" s="17" t="n">
        <x:v>79.56144</x:v>
      </x:c>
      <x:c r="S352" s="17" t="n">
        <x:v>69.80813</x:v>
      </x:c>
      <x:c r="T352" s="17" t="n">
        <x:v>73.77798</x:v>
      </x:c>
      <x:c r="U352" s="17" t="n">
        <x:v>56.99862</x:v>
      </x:c>
      <x:c r="V352" s="17" t="n">
        <x:v>66.67884</x:v>
      </x:c>
      <x:c r="W352" s="17" t="n">
        <x:v>59.9269</x:v>
      </x:c>
      <x:c r="X352" s="17" t="n">
        <x:v>48.73915</x:v>
      </x:c>
      <x:c r="Y352" s="17" t="n">
        <x:v>45.41799</x:v>
      </x:c>
      <x:c r="Z352" s="17" t="n">
        <x:v>38.30973</x:v>
      </x:c>
      <x:c r="AA352" s="17" t="n">
        <x:v>38.94472</x:v>
      </x:c>
      <x:c r="AB352" s="4" t="n">
        <x:f>COUNT(D352:O352)</x:f>
        <x:v>12</x:v>
      </x:c>
      <x:c r="AC352" s="4" t="n">
        <x:f>COUNT(P352:AA352)</x:f>
        <x:v>12</x:v>
      </x:c>
      <x:c r="AD352" s="4" t="n">
        <x:f>COUNTIF(D352:AA352,"&gt;0")</x:f>
        <x:v>24</x:v>
      </x:c>
      <x:c r="AE352" s="19" t="n">
        <x:f>IF(AB352=0,"",AVERAGE(D352:O352))</x:f>
        <x:v>82.32449749999999</x:v>
      </x:c>
      <x:c r="AF352" s="19" t="n">
        <x:f>IF(AC352=0,"",AVERAGE(P352:AA352))</x:f>
        <x:v>63.04438416666667</x:v>
      </x:c>
      <x:c r="AG352" s="19" t="n">
        <x:f>IF(OR(AB352&lt;'산출기준'!$B$19,AC352&lt;'산출기준'!$B$19,AE352=0),"",AF352/AE352)</x:f>
        <x:v>0.7658034495341641</x:v>
      </x:c>
      <x:c r="AH352" s="21" t="n">
        <x:f>IF(SUM(P352:AA352)=0,"",MAX(P352:AA352)/SUM(P352:AA352))</x:f>
        <x:v>0.12406631090231524</x:v>
      </x:c>
      <x:c r="AI352" s="23" t="n">
        <x:f>IF(AG352="","",AD352/'산출기준'!$B$18*'산출기준'!$B$20+MIN(1,AG352)*'산출기준'!$B$21+(1-AH352)*'산출기준'!$B$22)</x:f>
        <x:v>90.49277726797861</x:v>
      </x:c>
      <x:c r="AJ352" s="4" t="str">
        <x:v>24개월 중 양수 지수 24개월; 전반/후반 자료 12/12개월. 최근12개월/이전12개월 관측월 평균비 0.77배, 최근 최댓달 비중 12.4%. 미래 1년 지속을 보장하지 않음.</x:v>
      </x:c>
      <x:c r="AK352" s="4" t="str">
        <x:v>https://developers.naver.com/docs/serviceapi/datalab/search/search.md</x:v>
      </x:c>
    </x:row>
    <x:row r="353" ht="25" customHeight="1">
      <x:c r="A353" s="4" t="str">
        <x:v>K0349</x:v>
      </x:c>
      <x:c r="B353" s="4" t="str">
        <x:v>건강</x:v>
      </x:c>
      <x:c r="C353" s="4" t="str">
        <x:v>마그네슘부족증상</x:v>
      </x:c>
      <x:c r="D353" s="17" t="n">
        <x:v>64.60484</x:v>
      </x:c>
      <x:c r="E353" s="17" t="n">
        <x:v>60.03654</x:v>
      </x:c>
      <x:c r="F353" s="17" t="n">
        <x:v>68.33714</x:v>
      </x:c>
      <x:c r="G353" s="17" t="n">
        <x:v>58.64778</x:v>
      </x:c>
      <x:c r="H353" s="17" t="n">
        <x:v>68.10415</x:v>
      </x:c>
      <x:c r="I353" s="17" t="n">
        <x:v>68.00822</x:v>
      </x:c>
      <x:c r="J353" s="17" t="n">
        <x:v>74.55915</x:v>
      </x:c>
      <x:c r="K353" s="17" t="n">
        <x:v>65.06624</x:v>
      </x:c>
      <x:c r="L353" s="17" t="n">
        <x:v>62.05573</x:v>
      </x:c>
      <x:c r="M353" s="17" t="n">
        <x:v>57.23161</x:v>
      </x:c>
      <x:c r="N353" s="17" t="n">
        <x:v>35.14846</x:v>
      </x:c>
      <x:c r="O353" s="17" t="n">
        <x:v>22.86432</x:v>
      </x:c>
      <x:c r="P353" s="17" t="n">
        <x:v>20.09136</x:v>
      </x:c>
      <x:c r="Q353" s="17" t="n">
        <x:v>20.00456</x:v>
      </x:c>
      <x:c r="R353" s="17" t="n">
        <x:v>21.90041</x:v>
      </x:c>
      <x:c r="S353" s="17" t="n">
        <x:v>17.69301</x:v>
      </x:c>
      <x:c r="T353" s="17" t="n">
        <x:v>23.52215</x:v>
      </x:c>
      <x:c r="U353" s="17" t="n">
        <x:v>30.83599</x:v>
      </x:c>
      <x:c r="V353" s="17" t="n">
        <x:v>34.10232</x:v>
      </x:c>
      <x:c r="W353" s="17" t="n">
        <x:v>35.56418</x:v>
      </x:c>
      <x:c r="X353" s="17" t="n">
        <x:v>23.63636</x:v>
      </x:c>
      <x:c r="Y353" s="17" t="n">
        <x:v>27.15395</x:v>
      </x:c>
      <x:c r="Z353" s="17" t="n">
        <x:v>31.89584</x:v>
      </x:c>
      <x:c r="AA353" s="17" t="n">
        <x:v>37.72042</x:v>
      </x:c>
      <x:c r="AB353" s="4" t="n">
        <x:f>COUNT(D353:O353)</x:f>
        <x:v>12</x:v>
      </x:c>
      <x:c r="AC353" s="4" t="n">
        <x:f>COUNT(P353:AA353)</x:f>
        <x:v>12</x:v>
      </x:c>
      <x:c r="AD353" s="4" t="n">
        <x:f>COUNTIF(D353:AA353,"&gt;0")</x:f>
        <x:v>24</x:v>
      </x:c>
      <x:c r="AE353" s="19" t="n">
        <x:f>IF(AB353=0,"",AVERAGE(D353:O353))</x:f>
        <x:v>58.722015000000006</x:v>
      </x:c>
      <x:c r="AF353" s="19" t="n">
        <x:f>IF(AC353=0,"",AVERAGE(P353:AA353))</x:f>
        <x:v>27.010045833333333</x:v>
      </x:c>
      <x:c r="AG353" s="19" t="n">
        <x:f>IF(OR(AB353&lt;'산출기준'!$B$19,AC353&lt;'산출기준'!$B$19,AE353=0),"",AF353/AE353)</x:f>
        <x:v>0.45996456070748476</x:v>
      </x:c>
      <x:c r="AH353" s="21" t="n">
        <x:f>IF(SUM(P353:AA353)=0,"",MAX(P353:AA353)/SUM(P353:AA353))</x:f>
        <x:v>0.11637774895791088</x:v>
      </x:c>
      <x:c r="AI353" s="23" t="n">
        <x:f>IF(AG353="","",AD353/'산출기준'!$B$18*'산출기준'!$B$20+MIN(1,AG353)*'산출기준'!$B$21+(1-AH353)*'산출기준'!$B$22)</x:f>
        <x:v>81.47138184206632</x:v>
      </x:c>
      <x:c r="AJ353" s="4" t="str">
        <x:v>24개월 중 양수 지수 24개월; 전반/후반 자료 12/12개월. 최근12개월/이전12개월 관측월 평균비 0.46배, 최근 최댓달 비중 11.6%. 미래 1년 지속을 보장하지 않음.</x:v>
      </x:c>
      <x:c r="AK353" s="4" t="str">
        <x:v>https://developers.naver.com/docs/serviceapi/datalab/search/search.md</x:v>
      </x:c>
    </x:row>
    <x:row r="354" ht="25" customHeight="1">
      <x:c r="A354" s="4" t="str">
        <x:v>K0350</x:v>
      </x:c>
      <x:c r="B354" s="4" t="str">
        <x:v>건강</x:v>
      </x:c>
      <x:c r="C354" s="4" t="str">
        <x:v>혈당수치</x:v>
      </x:c>
      <x:c r="D354" s="17" t="n">
        <x:v>82.96671</x:v>
      </x:c>
      <x:c r="E354" s="17" t="n">
        <x:v>94.78069</x:v>
      </x:c>
      <x:c r="F354" s="17" t="n">
        <x:v>83.51333</x:v>
      </x:c>
      <x:c r="G354" s="17" t="n">
        <x:v>73.35243</x:v>
      </x:c>
      <x:c r="H354" s="17" t="n">
        <x:v>80.17632</x:v>
      </x:c>
      <x:c r="I354" s="17" t="n">
        <x:v>77.01564</x:v>
      </x:c>
      <x:c r="J354" s="17" t="n">
        <x:v>73.5508</x:v>
      </x:c>
      <x:c r="K354" s="17" t="n">
        <x:v>62.16001</x:v>
      </x:c>
      <x:c r="L354" s="17" t="n">
        <x:v>69.07648</x:v>
      </x:c>
      <x:c r="M354" s="17" t="n">
        <x:v>67.88626</x:v>
      </x:c>
      <x:c r="N354" s="17" t="n">
        <x:v>67.97002</x:v>
      </x:c>
      <x:c r="O354" s="17" t="n">
        <x:v>65.00771</x:v>
      </x:c>
      <x:c r="P354" s="17" t="n">
        <x:v>62.12034</x:v>
      </x:c>
      <x:c r="Q354" s="17" t="n">
        <x:v>55.96208</x:v>
      </x:c>
      <x:c r="R354" s="17" t="n">
        <x:v>50.52237</x:v>
      </x:c>
      <x:c r="S354" s="17" t="n">
        <x:v>51.31584</x:v>
      </x:c>
      <x:c r="T354" s="17" t="n">
        <x:v>49.58342</x:v>
      </x:c>
      <x:c r="U354" s="17" t="n">
        <x:v>35.08044</x:v>
      </x:c>
      <x:c r="V354" s="17" t="n">
        <x:v>33.9299</x:v>
      </x:c>
      <x:c r="W354" s="17" t="n">
        <x:v>25.29865</x:v>
      </x:c>
      <x:c r="X354" s="17" t="n">
        <x:v>26.74454</x:v>
      </x:c>
      <x:c r="Y354" s="17" t="n">
        <x:v>29.72007</x:v>
      </x:c>
      <x:c r="Z354" s="17" t="n">
        <x:v>33.35684</x:v>
      </x:c>
      <x:c r="AA354" s="17" t="n">
        <x:v>35.9709</x:v>
      </x:c>
      <x:c r="AB354" s="4" t="n">
        <x:f>COUNT(D354:O354)</x:f>
        <x:v>12</x:v>
      </x:c>
      <x:c r="AC354" s="4" t="n">
        <x:f>COUNT(P354:AA354)</x:f>
        <x:v>12</x:v>
      </x:c>
      <x:c r="AD354" s="4" t="n">
        <x:f>COUNTIF(D354:AA354,"&gt;0")</x:f>
        <x:v>24</x:v>
      </x:c>
      <x:c r="AE354" s="19" t="n">
        <x:f>IF(AB354=0,"",AVERAGE(D354:O354))</x:f>
        <x:v>74.78803333333333</x:v>
      </x:c>
      <x:c r="AF354" s="19" t="n">
        <x:f>IF(AC354=0,"",AVERAGE(P354:AA354))</x:f>
        <x:v>40.800449166666674</x:v>
      </x:c>
      <x:c r="AG354" s="19" t="n">
        <x:f>IF(OR(AB354&lt;'산출기준'!$B$19,AC354&lt;'산출기준'!$B$19,AE354=0),"",AF354/AE354)</x:f>
        <x:v>0.5455478282844717</x:v>
      </x:c>
      <x:c r="AH354" s="21" t="n">
        <x:f>IF(SUM(P354:AA354)=0,"",MAX(P354:AA354)/SUM(P354:AA354))</x:f>
        <x:v>0.1268783826093091</x:v>
      </x:c>
      <x:c r="AI354" s="23" t="n">
        <x:f>IF(AG354="","",AD354/'산출기준'!$B$18*'산출기준'!$B$20+MIN(1,AG354)*'산출기준'!$B$21+(1-AH354)*'산출기준'!$B$22)</x:f>
        <x:v>83.82886719634797</x:v>
      </x:c>
      <x:c r="AJ354" s="4" t="str">
        <x:v>24개월 중 양수 지수 24개월; 전반/후반 자료 12/12개월. 최근12개월/이전12개월 관측월 평균비 0.55배, 최근 최댓달 비중 12.7%. 미래 1년 지속을 보장하지 않음.</x:v>
      </x:c>
      <x:c r="AK354" s="4" t="str">
        <x:v>https://developers.naver.com/docs/serviceapi/datalab/search/search.md</x:v>
      </x:c>
    </x:row>
    <x:row r="355" ht="25" customHeight="1">
      <x:c r="A355" s="4" t="str">
        <x:v>K0351</x:v>
      </x:c>
      <x:c r="B355" s="4" t="str">
        <x:v>건강</x:v>
      </x:c>
      <x:c r="C355" s="4" t="str">
        <x:v>당화혈색소낮추기</x:v>
      </x:c>
      <x:c r="D355" s="17" t="n">
        <x:v>45.83645</x:v>
      </x:c>
      <x:c r="E355" s="17" t="n">
        <x:v>51.47013</x:v>
      </x:c>
      <x:c r="F355" s="17" t="n">
        <x:v>31.9374</x:v>
      </x:c>
      <x:c r="G355" s="17" t="n">
        <x:v>29.23517</x:v>
      </x:c>
      <x:c r="H355" s="17" t="n">
        <x:v>28.03614</x:v>
      </x:c>
      <x:c r="I355" s="17" t="n">
        <x:v>25.60282</x:v>
      </x:c>
      <x:c r="J355" s="17" t="n">
        <x:v>29.77738</x:v>
      </x:c>
      <x:c r="K355" s="17" t="n">
        <x:v>29.63191</x:v>
      </x:c>
      <x:c r="L355" s="17" t="n">
        <x:v>28.78994</x:v>
      </x:c>
      <x:c r="M355" s="17" t="n">
        <x:v>28.97509</x:v>
      </x:c>
      <x:c r="N355" s="17" t="n">
        <x:v>31.78311</x:v>
      </x:c>
      <x:c r="O355" s="17" t="n">
        <x:v>30.20057</x:v>
      </x:c>
      <x:c r="P355" s="17" t="n">
        <x:v>29.20872</x:v>
      </x:c>
      <x:c r="Q355" s="17" t="n">
        <x:v>25.27661</x:v>
      </x:c>
      <x:c r="R355" s="17" t="n">
        <x:v>28.04496</x:v>
      </x:c>
      <x:c r="S355" s="17" t="n">
        <x:v>31.7743</x:v>
      </x:c>
      <x:c r="T355" s="17" t="n">
        <x:v>30.43861</x:v>
      </x:c>
      <x:c r="U355" s="17" t="n">
        <x:v>24.97685</x:v>
      </x:c>
      <x:c r="V355" s="17" t="n">
        <x:v>28.27859</x:v>
      </x:c>
      <x:c r="W355" s="17" t="n">
        <x:v>28.15076</x:v>
      </x:c>
      <x:c r="X355" s="17" t="n">
        <x:v>26.84152</x:v>
      </x:c>
      <x:c r="Y355" s="17" t="n">
        <x:v>28.71941</x:v>
      </x:c>
      <x:c r="Z355" s="17" t="n">
        <x:v>35.30526</x:v>
      </x:c>
      <x:c r="AA355" s="17" t="n">
        <x:v>35.87833</x:v>
      </x:c>
      <x:c r="AB355" s="4" t="n">
        <x:f>COUNT(D355:O355)</x:f>
        <x:v>12</x:v>
      </x:c>
      <x:c r="AC355" s="4" t="n">
        <x:f>COUNT(P355:AA355)</x:f>
        <x:v>12</x:v>
      </x:c>
      <x:c r="AD355" s="4" t="n">
        <x:f>COUNTIF(D355:AA355,"&gt;0")</x:f>
        <x:v>24</x:v>
      </x:c>
      <x:c r="AE355" s="19" t="n">
        <x:f>IF(AB355=0,"",AVERAGE(D355:O355))</x:f>
        <x:v>32.606342500000004</x:v>
      </x:c>
      <x:c r="AF355" s="19" t="n">
        <x:f>IF(AC355=0,"",AVERAGE(P355:AA355))</x:f>
        <x:v>29.407826666666665</x:v>
      </x:c>
      <x:c r="AG355" s="19" t="n">
        <x:f>IF(OR(AB355&lt;'산출기준'!$B$19,AC355&lt;'산출기준'!$B$19,AE355=0),"",AF355/AE355)</x:f>
        <x:v>0.9019051022563068</x:v>
      </x:c>
      <x:c r="AH355" s="21" t="n">
        <x:f>IF(SUM(P355:AA355)=0,"",MAX(P355:AA355)/SUM(P355:AA355))</x:f>
        <x:v>0.10166888111872259</x:v>
      </x:c>
      <x:c r="AI355" s="23" t="n">
        <x:f>IF(AG355="","",AD355/'산출기준'!$B$18*'산출기준'!$B$20+MIN(1,AG355)*'산출기준'!$B$21+(1-AH355)*'산출기준'!$B$22)</x:f>
        <x:v>95.02377544531475</x:v>
      </x:c>
      <x:c r="AJ355" s="4" t="str">
        <x:v>24개월 중 양수 지수 24개월; 전반/후반 자료 12/12개월. 최근12개월/이전12개월 관측월 평균비 0.90배, 최근 최댓달 비중 10.2%. 미래 1년 지속을 보장하지 않음.</x:v>
      </x:c>
      <x:c r="AK355" s="4" t="str">
        <x:v>https://developers.naver.com/docs/serviceapi/datalab/search/search.md</x:v>
      </x:c>
    </x:row>
    <x:row r="356" ht="25" customHeight="1">
      <x:c r="A356" s="4" t="str">
        <x:v>K0352</x:v>
      </x:c>
      <x:c r="B356" s="4" t="str">
        <x:v>건강</x:v>
      </x:c>
      <x:c r="C356" s="4" t="str">
        <x:v>혈압높을때증상</x:v>
      </x:c>
      <x:c r="D356" s="17" t="n">
        <x:v>38.15737</x:v>
      </x:c>
      <x:c r="E356" s="17" t="n">
        <x:v>46.53295</x:v>
      </x:c>
      <x:c r="F356" s="17" t="n">
        <x:v>55.75931</x:v>
      </x:c>
      <x:c r="G356" s="17" t="n">
        <x:v>58.47035</x:v>
      </x:c>
      <x:c r="H356" s="17" t="n">
        <x:v>51.10866</x:v>
      </x:c>
      <x:c r="I356" s="17" t="n">
        <x:v>54.30019</x:v>
      </x:c>
      <x:c r="J356" s="17" t="n">
        <x:v>53.86819</x:v>
      </x:c>
      <x:c r="K356" s="17" t="n">
        <x:v>51.16596</x:v>
      </x:c>
      <x:c r="L356" s="17" t="n">
        <x:v>46.64315</x:v>
      </x:c>
      <x:c r="M356" s="17" t="n">
        <x:v>38.8759</x:v>
      </x:c>
      <x:c r="N356" s="17" t="n">
        <x:v>38.45713</x:v>
      </x:c>
      <x:c r="O356" s="17" t="n">
        <x:v>39.56799</x:v>
      </x:c>
      <x:c r="P356" s="17" t="n">
        <x:v>39.44015</x:v>
      </x:c>
      <x:c r="Q356" s="17" t="n">
        <x:v>37.19638</x:v>
      </x:c>
      <x:c r="R356" s="17" t="n">
        <x:v>40.17191</x:v>
      </x:c>
      <x:c r="S356" s="17" t="n">
        <x:v>57.39475</x:v>
      </x:c>
      <x:c r="T356" s="17" t="n">
        <x:v>60.78906</x:v>
      </x:c>
      <x:c r="U356" s="17" t="n">
        <x:v>50.13445</x:v>
      </x:c>
      <x:c r="V356" s="17" t="n">
        <x:v>53.74476</x:v>
      </x:c>
      <x:c r="W356" s="17" t="n">
        <x:v>47.98765</x:v>
      </x:c>
      <x:c r="X356" s="17" t="n">
        <x:v>42.14679</x:v>
      </x:c>
      <x:c r="Y356" s="17" t="n">
        <x:v>36.78201</x:v>
      </x:c>
      <x:c r="Z356" s="17" t="n">
        <x:v>34.58232</x:v>
      </x:c>
      <x:c r="AA356" s="17" t="n">
        <x:v>34.68371</x:v>
      </x:c>
      <x:c r="AB356" s="4" t="n">
        <x:f>COUNT(D356:O356)</x:f>
        <x:v>12</x:v>
      </x:c>
      <x:c r="AC356" s="4" t="n">
        <x:f>COUNT(P356:AA356)</x:f>
        <x:v>12</x:v>
      </x:c>
      <x:c r="AD356" s="4" t="n">
        <x:f>COUNTIF(D356:AA356,"&gt;0")</x:f>
        <x:v>24</x:v>
      </x:c>
      <x:c r="AE356" s="19" t="n">
        <x:f>IF(AB356=0,"",AVERAGE(D356:O356))</x:f>
        <x:v>47.74226249999999</x:v>
      </x:c>
      <x:c r="AF356" s="19" t="n">
        <x:f>IF(AC356=0,"",AVERAGE(P356:AA356))</x:f>
        <x:v>44.587828333333334</x:v>
      </x:c>
      <x:c r="AG356" s="19" t="n">
        <x:f>IF(OR(AB356&lt;'산출기준'!$B$19,AC356&lt;'산출기준'!$B$19,AE356=0),"",AF356/AE356)</x:f>
        <x:v>0.9339278450268951</x:v>
      </x:c>
      <x:c r="AH356" s="21" t="n">
        <x:f>IF(SUM(P356:AA356)=0,"",MAX(P356:AA356)/SUM(P356:AA356))</x:f>
        <x:v>0.11361295648061202</x:v>
      </x:c>
      <x:c r="AI356" s="23" t="n">
        <x:f>IF(AG356="","",AD356/'산출기준'!$B$18*'산출기준'!$B$20+MIN(1,AG356)*'산출기준'!$B$21+(1-AH356)*'산출기준'!$B$22)</x:f>
        <x:v>95.74557622119461</x:v>
      </x:c>
      <x:c r="AJ356" s="4" t="str">
        <x:v>24개월 중 양수 지수 24개월; 전반/후반 자료 12/12개월. 최근12개월/이전12개월 관측월 평균비 0.93배, 최근 최댓달 비중 11.4%. 미래 1년 지속을 보장하지 않음.</x:v>
      </x:c>
      <x:c r="AK356" s="4" t="str">
        <x:v>https://developers.naver.com/docs/serviceapi/datalab/search/search.md</x:v>
      </x:c>
    </x:row>
    <x:row r="357" ht="25" customHeight="1">
      <x:c r="A357" s="4" t="str">
        <x:v>K0353</x:v>
      </x:c>
      <x:c r="B357" s="4" t="str">
        <x:v>건강</x:v>
      </x:c>
      <x:c r="C357" s="4" t="str">
        <x:v>고혈압에좋은음식</x:v>
      </x:c>
      <x:c r="D357" s="17" t="n">
        <x:v>78.07802</x:v>
      </x:c>
      <x:c r="E357" s="17" t="n">
        <x:v>92.49724</x:v>
      </x:c>
      <x:c r="F357" s="17" t="n">
        <x:v>100</x:v>
      </x:c>
      <x:c r="G357" s="17" t="n">
        <x:v>99.32554</x:v>
      </x:c>
      <x:c r="H357" s="17" t="n">
        <x:v>79.02137</x:v>
      </x:c>
      <x:c r="I357" s="17" t="n">
        <x:v>75.0584</x:v>
      </x:c>
      <x:c r="J357" s="17" t="n">
        <x:v>76.57482</x:v>
      </x:c>
      <x:c r="K357" s="17" t="n">
        <x:v>75.72404</x:v>
      </x:c>
      <x:c r="L357" s="17" t="n">
        <x:v>66.67842</x:v>
      </x:c>
      <x:c r="M357" s="17" t="n">
        <x:v>61.09323</x:v>
      </x:c>
      <x:c r="N357" s="17" t="n">
        <x:v>54.4677</x:v>
      </x:c>
      <x:c r="O357" s="17" t="n">
        <x:v>55.84747</x:v>
      </x:c>
      <x:c r="P357" s="17" t="n">
        <x:v>58.44831</x:v>
      </x:c>
      <x:c r="Q357" s="17" t="n">
        <x:v>51.82719</x:v>
      </x:c>
      <x:c r="R357" s="17" t="n">
        <x:v>65.72184</x:v>
      </x:c>
      <x:c r="S357" s="17" t="n">
        <x:v>61.19903</x:v>
      </x:c>
      <x:c r="T357" s="17" t="n">
        <x:v>58.36014</x:v>
      </x:c>
      <x:c r="U357" s="17" t="n">
        <x:v>44.37734</x:v>
      </x:c>
      <x:c r="V357" s="17" t="n">
        <x:v>47.56006</x:v>
      </x:c>
      <x:c r="W357" s="17" t="n">
        <x:v>41.63103</x:v>
      </x:c>
      <x:c r="X357" s="17" t="n">
        <x:v>38.95966</x:v>
      </x:c>
      <x:c r="Y357" s="17" t="n">
        <x:v>37.95459</x:v>
      </x:c>
      <x:c r="Z357" s="17" t="n">
        <x:v>35.04959</x:v>
      </x:c>
      <x:c r="AA357" s="17" t="n">
        <x:v>32.83667</x:v>
      </x:c>
      <x:c r="AB357" s="4" t="n">
        <x:f>COUNT(D357:O357)</x:f>
        <x:v>12</x:v>
      </x:c>
      <x:c r="AC357" s="4" t="n">
        <x:f>COUNT(P357:AA357)</x:f>
        <x:v>12</x:v>
      </x:c>
      <x:c r="AD357" s="4" t="n">
        <x:f>COUNTIF(D357:AA357,"&gt;0")</x:f>
        <x:v>24</x:v>
      </x:c>
      <x:c r="AE357" s="19" t="n">
        <x:f>IF(AB357=0,"",AVERAGE(D357:O357))</x:f>
        <x:v>76.1971875</x:v>
      </x:c>
      <x:c r="AF357" s="19" t="n">
        <x:f>IF(AC357=0,"",AVERAGE(P357:AA357))</x:f>
        <x:v>47.82712083333334</x:v>
      </x:c>
      <x:c r="AG357" s="19" t="n">
        <x:f>IF(OR(AB357&lt;'산출기준'!$B$19,AC357&lt;'산출기준'!$B$19,AE357=0),"",AF357/AE357)</x:f>
        <x:v>0.6276756715375268</x:v>
      </x:c>
      <x:c r="AH357" s="21" t="n">
        <x:f>IF(SUM(P357:AA357)=0,"",MAX(P357:AA357)/SUM(P357:AA357))</x:f>
        <x:v>0.11451285179982869</x:v>
      </x:c>
      <x:c r="AI357" s="23" t="n">
        <x:f>IF(AG357="","",AD357/'산출기준'!$B$18*'산출기준'!$B$20+MIN(1,AG357)*'산출기준'!$B$21+(1-AH357)*'산출기준'!$B$22)</x:f>
        <x:v>86.54001311012922</x:v>
      </x:c>
      <x:c r="AJ357" s="4" t="str">
        <x:v>24개월 중 양수 지수 24개월; 전반/후반 자료 12/12개월. 최근12개월/이전12개월 관측월 평균비 0.63배, 최근 최댓달 비중 11.5%. 미래 1년 지속을 보장하지 않음.</x:v>
      </x:c>
      <x:c r="AK357" s="4" t="str">
        <x:v>https://developers.naver.com/docs/serviceapi/datalab/search/search.md</x:v>
      </x:c>
    </x:row>
    <x:row r="358" ht="25" customHeight="1">
      <x:c r="A358" s="4" t="str">
        <x:v>K0354</x:v>
      </x:c>
      <x:c r="B358" s="4" t="str">
        <x:v>건강</x:v>
      </x:c>
      <x:c r="C358" s="4" t="str">
        <x:v>지방간원인</x:v>
      </x:c>
      <x:c r="D358" s="17" t="n">
        <x:v>23.66762</x:v>
      </x:c>
      <x:c r="E358" s="17" t="n">
        <x:v>26.81948</x:v>
      </x:c>
      <x:c r="F358" s="17" t="n">
        <x:v>29.85673</x:v>
      </x:c>
      <x:c r="G358" s="17" t="n">
        <x:v>26.86356</x:v>
      </x:c>
      <x:c r="H358" s="17" t="n">
        <x:v>19.58562</x:v>
      </x:c>
      <x:c r="I358" s="17" t="n">
        <x:v>20.08375</x:v>
      </x:c>
      <x:c r="J358" s="17" t="n">
        <x:v>20.83755</x:v>
      </x:c>
      <x:c r="K358" s="17" t="n">
        <x:v>22.21291</x:v>
      </x:c>
      <x:c r="L358" s="17" t="n">
        <x:v>22.19969</x:v>
      </x:c>
      <x:c r="M358" s="17" t="n">
        <x:v>22.29667</x:v>
      </x:c>
      <x:c r="N358" s="17" t="n">
        <x:v>23.32378</x:v>
      </x:c>
      <x:c r="O358" s="17" t="n">
        <x:v>22.96671</x:v>
      </x:c>
      <x:c r="P358" s="17" t="n">
        <x:v>25.21489</x:v>
      </x:c>
      <x:c r="Q358" s="17" t="n">
        <x:v>21.48115</x:v>
      </x:c>
      <x:c r="R358" s="17" t="n">
        <x:v>27.14128</x:v>
      </x:c>
      <x:c r="S358" s="17" t="n">
        <x:v>36.20894</x:v>
      </x:c>
      <x:c r="T358" s="17" t="n">
        <x:v>31.04253</x:v>
      </x:c>
      <x:c r="U358" s="17" t="n">
        <x:v>22.92704</x:v>
      </x:c>
      <x:c r="V358" s="17" t="n">
        <x:v>25.03416</x:v>
      </x:c>
      <x:c r="W358" s="17" t="n">
        <x:v>25.24134</x:v>
      </x:c>
      <x:c r="X358" s="17" t="n">
        <x:v>29.04121</x:v>
      </x:c>
      <x:c r="Y358" s="17" t="n">
        <x:v>26.66519</x:v>
      </x:c>
      <x:c r="Z358" s="17" t="n">
        <x:v>28.89574</x:v>
      </x:c>
      <x:c r="AA358" s="17" t="n">
        <x:v>31.5098</x:v>
      </x:c>
      <x:c r="AB358" s="4" t="n">
        <x:f>COUNT(D358:O358)</x:f>
        <x:v>12</x:v>
      </x:c>
      <x:c r="AC358" s="4" t="n">
        <x:f>COUNT(P358:AA358)</x:f>
        <x:v>12</x:v>
      </x:c>
      <x:c r="AD358" s="4" t="n">
        <x:f>COUNTIF(D358:AA358,"&gt;0")</x:f>
        <x:v>24</x:v>
      </x:c>
      <x:c r="AE358" s="19" t="n">
        <x:f>IF(AB358=0,"",AVERAGE(D358:O358))</x:f>
        <x:v>23.392839166666665</x:v>
      </x:c>
      <x:c r="AF358" s="19" t="n">
        <x:f>IF(AC358=0,"",AVERAGE(P358:AA358))</x:f>
        <x:v>27.53360583333333</x:v>
      </x:c>
      <x:c r="AG358" s="19" t="n">
        <x:f>IF(OR(AB358&lt;'산출기준'!$B$19,AC358&lt;'산출기준'!$B$19,AE358=0),"",AF358/AE358)</x:f>
        <x:v>1.1770100087964952</x:v>
      </x:c>
      <x:c r="AH358" s="21" t="n">
        <x:f>IF(SUM(P358:AA358)=0,"",MAX(P358:AA358)/SUM(P358:AA358))</x:f>
        <x:v>0.10959013813634472</x:v>
      </x:c>
      <x:c r="AI358" s="23" t="n">
        <x:f>IF(AG358="","",AD358/'산출기준'!$B$18*'산출기준'!$B$20+MIN(1,AG358)*'산출기준'!$B$21+(1-AH358)*'산출기준'!$B$22)</x:f>
        <x:v>97.8081972372731</x:v>
      </x:c>
      <x:c r="AJ358" s="4" t="str">
        <x:v>24개월 중 양수 지수 24개월; 전반/후반 자료 12/12개월. 최근12개월/이전12개월 관측월 평균비 1.18배, 최근 최댓달 비중 11.0%. 미래 1년 지속을 보장하지 않음.</x:v>
      </x:c>
      <x:c r="AK358" s="4" t="str">
        <x:v>https://developers.naver.com/docs/serviceapi/datalab/search/search.md</x:v>
      </x:c>
    </x:row>
    <x:row r="359" ht="25" customHeight="1">
      <x:c r="A359" s="4" t="str">
        <x:v>K0355</x:v>
      </x:c>
      <x:c r="B359" s="4" t="str">
        <x:v>건강</x:v>
      </x:c>
      <x:c r="C359" s="4" t="str">
        <x:v>역류성식도염좋은음식</x:v>
      </x:c>
      <x:c r="D359" s="17" t="n">
        <x:v>75.20114</x:v>
      </x:c>
      <x:c r="E359" s="17" t="n">
        <x:v>86.00367</x:v>
      </x:c>
      <x:c r="F359" s="17" t="n">
        <x:v>39.36287</x:v>
      </x:c>
      <x:c r="G359" s="17" t="n">
        <x:v>41.41719</x:v>
      </x:c>
      <x:c r="H359" s="17" t="n">
        <x:v>42.90381</x:v>
      </x:c>
      <x:c r="I359" s="17" t="n">
        <x:v>40.88625</x:v>
      </x:c>
      <x:c r="J359" s="17" t="n">
        <x:v>49.58137</x:v>
      </x:c>
      <x:c r="K359" s="17" t="n">
        <x:v>41.01694</x:v>
      </x:c>
      <x:c r="L359" s="17" t="n">
        <x:v>36.16908</x:v>
      </x:c>
      <x:c r="M359" s="17" t="n">
        <x:v>32.08086</x:v>
      </x:c>
      <x:c r="N359" s="17" t="n">
        <x:v>28.97692</x:v>
      </x:c>
      <x:c r="O359" s="17" t="n">
        <x:v>29.99387</x:v>
      </x:c>
      <x:c r="P359" s="17" t="n">
        <x:v>32.07269</x:v>
      </x:c>
      <x:c r="Q359" s="17" t="n">
        <x:v>28.84623</x:v>
      </x:c>
      <x:c r="R359" s="17" t="n">
        <x:v>27.46579</x:v>
      </x:c>
      <x:c r="S359" s="17" t="n">
        <x:v>32.07269</x:v>
      </x:c>
      <x:c r="T359" s="17" t="n">
        <x:v>37.78231</x:v>
      </x:c>
      <x:c r="U359" s="17" t="n">
        <x:v>31.068</x:v>
      </x:c>
      <x:c r="V359" s="17" t="n">
        <x:v>34.62119</x:v>
      </x:c>
      <x:c r="W359" s="17" t="n">
        <x:v>32.08903</x:v>
      </x:c>
      <x:c r="X359" s="17" t="n">
        <x:v>30.04288</x:v>
      </x:c>
      <x:c r="Y359" s="17" t="n">
        <x:v>27.68225</x:v>
      </x:c>
      <x:c r="Z359" s="17" t="n">
        <x:v>27.62099</x:v>
      </x:c>
      <x:c r="AA359" s="17" t="n">
        <x:v>28.89524</x:v>
      </x:c>
      <x:c r="AB359" s="4" t="n">
        <x:f>COUNT(D359:O359)</x:f>
        <x:v>12</x:v>
      </x:c>
      <x:c r="AC359" s="4" t="n">
        <x:f>COUNT(P359:AA359)</x:f>
        <x:v>12</x:v>
      </x:c>
      <x:c r="AD359" s="4" t="n">
        <x:f>COUNTIF(D359:AA359,"&gt;0")</x:f>
        <x:v>24</x:v>
      </x:c>
      <x:c r="AE359" s="19" t="n">
        <x:f>IF(AB359=0,"",AVERAGE(D359:O359))</x:f>
        <x:v>45.2994975</x:v>
      </x:c>
      <x:c r="AF359" s="19" t="n">
        <x:f>IF(AC359=0,"",AVERAGE(P359:AA359))</x:f>
        <x:v>30.854940833333334</x:v>
      </x:c>
      <x:c r="AG359" s="19" t="n">
        <x:f>IF(OR(AB359&lt;'산출기준'!$B$19,AC359&lt;'산출기준'!$B$19,AE359=0),"",AF359/AE359)</x:f>
        <x:v>0.6811320773113064</x:v>
      </x:c>
      <x:c r="AH359" s="21" t="n">
        <x:f>IF(SUM(P359:AA359)=0,"",MAX(P359:AA359)/SUM(P359:AA359))</x:f>
        <x:v>0.10204284138285902</x:v>
      </x:c>
      <x:c r="AI359" s="23" t="n">
        <x:f>IF(AG359="","",AD359/'산출기준'!$B$18*'산출기준'!$B$20+MIN(1,AG359)*'산출기준'!$B$21+(1-AH359)*'산출기준'!$B$22)</x:f>
        <x:v>88.39310549168202</x:v>
      </x:c>
      <x:c r="AJ359" s="4" t="str">
        <x:v>24개월 중 양수 지수 24개월; 전반/후반 자료 12/12개월. 최근12개월/이전12개월 관측월 평균비 0.68배, 최근 최댓달 비중 10.2%. 미래 1년 지속을 보장하지 않음.</x:v>
      </x:c>
      <x:c r="AK359" s="4" t="str">
        <x:v>https://developers.naver.com/docs/serviceapi/datalab/search/search.md</x:v>
      </x:c>
    </x:row>
    <x:row r="360" ht="25" customHeight="1">
      <x:c r="A360" s="4" t="str">
        <x:v>K0356</x:v>
      </x:c>
      <x:c r="B360" s="4" t="str">
        <x:v>건강</x:v>
      </x:c>
      <x:c r="C360" s="4" t="str">
        <x:v>비타민D효능</x:v>
      </x:c>
      <x:c r="D360" s="17" t="n">
        <x:v>31.6847</x:v>
      </x:c>
      <x:c r="E360" s="17" t="n">
        <x:v>32.58729</x:v>
      </x:c>
      <x:c r="F360" s="17" t="n">
        <x:v>32.95487</x:v>
      </x:c>
      <x:c r="G360" s="17" t="n">
        <x:v>31.34572</x:v>
      </x:c>
      <x:c r="H360" s="17" t="n">
        <x:v>34.35164</x:v>
      </x:c>
      <x:c r="I360" s="17" t="n">
        <x:v>39.93873</x:v>
      </x:c>
      <x:c r="J360" s="17" t="n">
        <x:v>42.74045</x:v>
      </x:c>
      <x:c r="K360" s="17" t="n">
        <x:v>37.67612</x:v>
      </x:c>
      <x:c r="L360" s="17" t="n">
        <x:v>36.12415</x:v>
      </x:c>
      <x:c r="M360" s="17" t="n">
        <x:v>35.78517</x:v>
      </x:c>
      <x:c r="N360" s="17" t="n">
        <x:v>38.0437</x:v>
      </x:c>
      <x:c r="O360" s="17" t="n">
        <x:v>39.22809</x:v>
      </x:c>
      <x:c r="P360" s="17" t="n">
        <x:v>41.31917</x:v>
      </x:c>
      <x:c r="Q360" s="17" t="n">
        <x:v>36.64284</x:v>
      </x:c>
      <x:c r="R360" s="17" t="n">
        <x:v>33.15499</x:v>
      </x:c>
      <x:c r="S360" s="17" t="n">
        <x:v>33.19583</x:v>
      </x:c>
      <x:c r="T360" s="17" t="n">
        <x:v>38.12946</x:v>
      </x:c>
      <x:c r="U360" s="17" t="n">
        <x:v>32.92219</x:v>
      </x:c>
      <x:c r="V360" s="17" t="n">
        <x:v>39.60792</x:v>
      </x:c>
      <x:c r="W360" s="17" t="n">
        <x:v>38.301</x:v>
      </x:c>
      <x:c r="X360" s="17" t="n">
        <x:v>29.91627</x:v>
      </x:c>
      <x:c r="Y360" s="17" t="n">
        <x:v>33.55523</x:v>
      </x:c>
      <x:c r="Z360" s="17" t="n">
        <x:v>33.47763</x:v>
      </x:c>
      <x:c r="AA360" s="17" t="n">
        <x:v>26.68164</x:v>
      </x:c>
      <x:c r="AB360" s="4" t="n">
        <x:f>COUNT(D360:O360)</x:f>
        <x:v>12</x:v>
      </x:c>
      <x:c r="AC360" s="4" t="n">
        <x:f>COUNT(P360:AA360)</x:f>
        <x:v>12</x:v>
      </x:c>
      <x:c r="AD360" s="4" t="n">
        <x:f>COUNTIF(D360:AA360,"&gt;0")</x:f>
        <x:v>24</x:v>
      </x:c>
      <x:c r="AE360" s="19" t="n">
        <x:f>IF(AB360=0,"",AVERAGE(D360:O360))</x:f>
        <x:v>36.03838583333334</x:v>
      </x:c>
      <x:c r="AF360" s="19" t="n">
        <x:f>IF(AC360=0,"",AVERAGE(P360:AA360))</x:f>
        <x:v>34.742014166666664</x:v>
      </x:c>
      <x:c r="AG360" s="19" t="n">
        <x:f>IF(OR(AB360&lt;'산출기준'!$B$19,AC360&lt;'산출기준'!$B$19,AE360=0),"",AF360/AE360)</x:f>
        <x:v>0.9640280318696293</x:v>
      </x:c>
      <x:c r="AH360" s="21" t="n">
        <x:f>IF(SUM(P360:AA360)=0,"",MAX(P360:AA360)/SUM(P360:AA360))</x:f>
        <x:v>0.09910951478369719</x:v>
      </x:c>
      <x:c r="AI360" s="23" t="n">
        <x:f>IF(AG360="","",AD360/'산출기준'!$B$18*'산출기준'!$B$20+MIN(1,AG360)*'산출기준'!$B$21+(1-AH360)*'산출기준'!$B$22)</x:f>
        <x:v>96.93865066041494</x:v>
      </x:c>
      <x:c r="AJ360" s="4" t="str">
        <x:v>24개월 중 양수 지수 24개월; 전반/후반 자료 12/12개월. 최근12개월/이전12개월 관측월 평균비 0.96배, 최근 최댓달 비중 9.9%. 미래 1년 지속을 보장하지 않음.</x:v>
      </x:c>
      <x:c r="AK360" s="4" t="str">
        <x:v>https://developers.naver.com/docs/serviceapi/datalab/search/search.md</x:v>
      </x:c>
    </x:row>
    <x:row r="361" ht="25" customHeight="1">
      <x:c r="A361" s="4" t="str">
        <x:v>K0357</x:v>
      </x:c>
      <x:c r="B361" s="4" t="str">
        <x:v>건강</x:v>
      </x:c>
      <x:c r="C361" s="4" t="str">
        <x:v>고혈압원인</x:v>
      </x:c>
      <x:c r="D361" s="17" t="n">
        <x:v>34.54359</x:v>
      </x:c>
      <x:c r="E361" s="17" t="n">
        <x:v>41.63773</x:v>
      </x:c>
      <x:c r="F361" s="17" t="n">
        <x:v>58.33775</x:v>
      </x:c>
      <x:c r="G361" s="17" t="n">
        <x:v>63.23871</x:v>
      </x:c>
      <x:c r="H361" s="17" t="n">
        <x:v>44.87237</x:v>
      </x:c>
      <x:c r="I361" s="17" t="n">
        <x:v>43.19787</x:v>
      </x:c>
      <x:c r="J361" s="17" t="n">
        <x:v>44.88053</x:v>
      </x:c>
      <x:c r="K361" s="17" t="n">
        <x:v>44.62323</x:v>
      </x:c>
      <x:c r="L361" s="17" t="n">
        <x:v>40.64937</x:v>
      </x:c>
      <x:c r="M361" s="17" t="n">
        <x:v>34.90708</x:v>
      </x:c>
      <x:c r="N361" s="17" t="n">
        <x:v>32.99162</x:v>
      </x:c>
      <x:c r="O361" s="17" t="n">
        <x:v>32.72615</x:v>
      </x:c>
      <x:c r="P361" s="17" t="n">
        <x:v>35.58913</x:v>
      </x:c>
      <x:c r="Q361" s="17" t="n">
        <x:v>32.84459</x:v>
      </x:c>
      <x:c r="R361" s="17" t="n">
        <x:v>42.92832</x:v>
      </x:c>
      <x:c r="S361" s="17" t="n">
        <x:v>50.43087</x:v>
      </x:c>
      <x:c r="T361" s="17" t="n">
        <x:v>41.14764</x:v>
      </x:c>
      <x:c r="U361" s="17" t="n">
        <x:v>30.18582</x:v>
      </x:c>
      <x:c r="V361" s="17" t="n">
        <x:v>35.06228</x:v>
      </x:c>
      <x:c r="W361" s="17" t="n">
        <x:v>30.64733</x:v>
      </x:c>
      <x:c r="X361" s="17" t="n">
        <x:v>29.12395</x:v>
      </x:c>
      <x:c r="Y361" s="17" t="n">
        <x:v>27.22074</x:v>
      </x:c>
      <x:c r="Z361" s="17" t="n">
        <x:v>27.48213</x:v>
      </x:c>
      <x:c r="AA361" s="17" t="n">
        <x:v>25.50949</x:v>
      </x:c>
      <x:c r="AB361" s="4" t="n">
        <x:f>COUNT(D361:O361)</x:f>
        <x:v>12</x:v>
      </x:c>
      <x:c r="AC361" s="4" t="n">
        <x:f>COUNT(P361:AA361)</x:f>
        <x:v>12</x:v>
      </x:c>
      <x:c r="AD361" s="4" t="n">
        <x:f>COUNTIF(D361:AA361,"&gt;0")</x:f>
        <x:v>24</x:v>
      </x:c>
      <x:c r="AE361" s="19" t="n">
        <x:f>IF(AB361=0,"",AVERAGE(D361:O361))</x:f>
        <x:v>43.0505</x:v>
      </x:c>
      <x:c r="AF361" s="19" t="n">
        <x:f>IF(AC361=0,"",AVERAGE(P361:AA361))</x:f>
        <x:v>34.014357499999996</x:v>
      </x:c>
      <x:c r="AG361" s="19" t="n">
        <x:f>IF(OR(AB361&lt;'산출기준'!$B$19,AC361&lt;'산출기준'!$B$19,AE361=0),"",AF361/AE361)</x:f>
        <x:v>0.7901036573326674</x:v>
      </x:c>
      <x:c r="AH361" s="21" t="n">
        <x:f>IF(SUM(P361:AA361)=0,"",MAX(P361:AA361)/SUM(P361:AA361))</x:f>
        <x:v>0.12355289968361155</x:v>
      </x:c>
      <x:c r="AI361" s="23" t="n">
        <x:f>IF(AG361="","",AD361/'산출기준'!$B$18*'산출기준'!$B$20+MIN(1,AG361)*'산출기준'!$B$21+(1-AH361)*'산출기준'!$B$22)</x:f>
        <x:v>91.23205172630779</x:v>
      </x:c>
      <x:c r="AJ361" s="4" t="str">
        <x:v>24개월 중 양수 지수 24개월; 전반/후반 자료 12/12개월. 최근12개월/이전12개월 관측월 평균비 0.79배, 최근 최댓달 비중 12.4%. 미래 1년 지속을 보장하지 않음.</x:v>
      </x:c>
      <x:c r="AK361" s="4" t="str">
        <x:v>https://developers.naver.com/docs/serviceapi/datalab/search/search.md</x:v>
      </x:c>
    </x:row>
    <x:row r="362" ht="25" customHeight="1">
      <x:c r="A362" s="4" t="str">
        <x:v>K0358</x:v>
      </x:c>
      <x:c r="B362" s="4" t="str">
        <x:v>건강</x:v>
      </x:c>
      <x:c r="C362" s="4" t="str">
        <x:v>콜레스테롤높은이유</x:v>
      </x:c>
      <x:c r="D362" s="17" t="n">
        <x:v>88.21727</x:v>
      </x:c>
      <x:c r="E362" s="17" t="n">
        <x:v>100</x:v>
      </x:c>
      <x:c r="F362" s="17" t="n">
        <x:v>56.8838</x:v>
      </x:c>
      <x:c r="G362" s="17" t="n">
        <x:v>48.55217</x:v>
      </x:c>
      <x:c r="H362" s="17" t="n">
        <x:v>33.89422</x:v>
      </x:c>
      <x:c r="I362" s="17" t="n">
        <x:v>34.3884</x:v>
      </x:c>
      <x:c r="J362" s="17" t="n">
        <x:v>35.61364</x:v>
      </x:c>
      <x:c r="K362" s="17" t="n">
        <x:v>37.72513</x:v>
      </x:c>
      <x:c r="L362" s="17" t="n">
        <x:v>38.57872</x:v>
      </x:c>
      <x:c r="M362" s="17" t="n">
        <x:v>39.10557</x:v>
      </x:c>
      <x:c r="N362" s="17" t="n">
        <x:v>39.2771</x:v>
      </x:c>
      <x:c r="O362" s="17" t="n">
        <x:v>39.67735</x:v>
      </x:c>
      <x:c r="P362" s="17" t="n">
        <x:v>40.91892</x:v>
      </x:c>
      <x:c r="Q362" s="17" t="n">
        <x:v>35.9322</x:v>
      </x:c>
      <x:c r="R362" s="17" t="n">
        <x:v>41.53154</x:v>
      </x:c>
      <x:c r="S362" s="17" t="n">
        <x:v>43.36124</x:v>
      </x:c>
      <x:c r="T362" s="17" t="n">
        <x:v>36.94506</x:v>
      </x:c>
      <x:c r="U362" s="17" t="n">
        <x:v>24.82336</x:v>
      </x:c>
      <x:c r="V362" s="17" t="n">
        <x:v>25.25627</x:v>
      </x:c>
      <x:c r="W362" s="17" t="n">
        <x:v>24.45578</x:v>
      </x:c>
      <x:c r="X362" s="17" t="n">
        <x:v>22.85072</x:v>
      </x:c>
      <x:c r="Y362" s="17" t="n">
        <x:v>24.8642</x:v>
      </x:c>
      <x:c r="Z362" s="17" t="n">
        <x:v>24.05554</x:v>
      </x:c>
      <x:c r="AA362" s="17" t="n">
        <x:v>23.77373</x:v>
      </x:c>
      <x:c r="AB362" s="4" t="n">
        <x:f>COUNT(D362:O362)</x:f>
        <x:v>12</x:v>
      </x:c>
      <x:c r="AC362" s="4" t="n">
        <x:f>COUNT(P362:AA362)</x:f>
        <x:v>12</x:v>
      </x:c>
      <x:c r="AD362" s="4" t="n">
        <x:f>COUNTIF(D362:AA362,"&gt;0")</x:f>
        <x:v>24</x:v>
      </x:c>
      <x:c r="AE362" s="19" t="n">
        <x:f>IF(AB362=0,"",AVERAGE(D362:O362))</x:f>
        <x:v>49.32611416666666</x:v>
      </x:c>
      <x:c r="AF362" s="19" t="n">
        <x:f>IF(AC362=0,"",AVERAGE(P362:AA362))</x:f>
        <x:v>30.730713333333338</x:v>
      </x:c>
      <x:c r="AG362" s="19" t="n">
        <x:f>IF(OR(AB362&lt;'산출기준'!$B$19,AC362&lt;'산출기준'!$B$19,AE362=0),"",AF362/AE362)</x:f>
        <x:v>0.6230110328475941</x:v>
      </x:c>
      <x:c r="AH362" s="21" t="n">
        <x:f>IF(SUM(P362:AA362)=0,"",MAX(P362:AA362)/SUM(P362:AA362))</x:f>
        <x:v>0.11758388513380859</x:v>
      </x:c>
      <x:c r="AI362" s="23" t="n">
        <x:f>IF(AG362="","",AD362/'산출기준'!$B$18*'산출기준'!$B$20+MIN(1,AG362)*'산출기준'!$B$21+(1-AH362)*'산출기준'!$B$22)</x:f>
        <x:v>86.33865328275165</x:v>
      </x:c>
      <x:c r="AJ362" s="4" t="str">
        <x:v>24개월 중 양수 지수 24개월; 전반/후반 자료 12/12개월. 최근12개월/이전12개월 관측월 평균비 0.62배, 최근 최댓달 비중 11.8%. 미래 1년 지속을 보장하지 않음.</x:v>
      </x:c>
      <x:c r="AK362" s="4" t="str">
        <x:v>https://developers.naver.com/docs/serviceapi/datalab/search/search.md</x:v>
      </x:c>
    </x:row>
    <x:row r="363" ht="25" customHeight="1">
      <x:c r="A363" s="4" t="str">
        <x:v>K0359</x:v>
      </x:c>
      <x:c r="B363" s="4" t="str">
        <x:v>건강</x:v>
      </x:c>
      <x:c r="C363" s="4" t="str">
        <x:v>허리디스크치료</x:v>
      </x:c>
      <x:c r="D363" s="17" t="n">
        <x:v>36.74903</x:v>
      </x:c>
      <x:c r="E363" s="17" t="n">
        <x:v>42.51174</x:v>
      </x:c>
      <x:c r="F363" s="17" t="n">
        <x:v>36.6265</x:v>
      </x:c>
      <x:c r="G363" s="17" t="n">
        <x:v>46.29773</x:v>
      </x:c>
      <x:c r="H363" s="17" t="n">
        <x:v>48.91566</x:v>
      </x:c>
      <x:c r="I363" s="17" t="n">
        <x:v>45.06432</x:v>
      </x:c>
      <x:c r="J363" s="17" t="n">
        <x:v>50.01837</x:v>
      </x:c>
      <x:c r="K363" s="17" t="n">
        <x:v>44.98672</x:v>
      </x:c>
      <x:c r="L363" s="17" t="n">
        <x:v>41.85419</x:v>
      </x:c>
      <x:c r="M363" s="17" t="n">
        <x:v>40.60036</x:v>
      </x:c>
      <x:c r="N363" s="17" t="n">
        <x:v>37.15744</x:v>
      </x:c>
      <x:c r="O363" s="17" t="n">
        <x:v>34.73146</x:v>
      </x:c>
      <x:c r="P363" s="17" t="n">
        <x:v>30.64325</x:v>
      </x:c>
      <x:c r="Q363" s="17" t="n">
        <x:v>28.04982</x:v>
      </x:c>
      <x:c r="R363" s="17" t="n">
        <x:v>25.74229</x:v>
      </x:c>
      <x:c r="S363" s="17" t="n">
        <x:v>26.65713</x:v>
      </x:c>
      <x:c r="T363" s="17" t="n">
        <x:v>26.59179</x:v>
      </x:c>
      <x:c r="U363" s="17" t="n">
        <x:v>23.33673</x:v>
      </x:c>
      <x:c r="V363" s="17" t="n">
        <x:v>28.25811</x:v>
      </x:c>
      <x:c r="W363" s="17" t="n">
        <x:v>26.80008</x:v>
      </x:c>
      <x:c r="X363" s="17" t="n">
        <x:v>26.05676</x:v>
      </x:c>
      <x:c r="Y363" s="17" t="n">
        <x:v>23.93302</x:v>
      </x:c>
      <x:c r="Z363" s="17" t="n">
        <x:v>24.51296</x:v>
      </x:c>
      <x:c r="AA363" s="17" t="n">
        <x:v>24.74576</x:v>
      </x:c>
      <x:c r="AB363" s="4" t="n">
        <x:f>COUNT(D363:O363)</x:f>
        <x:v>12</x:v>
      </x:c>
      <x:c r="AC363" s="4" t="n">
        <x:f>COUNT(P363:AA363)</x:f>
        <x:v>12</x:v>
      </x:c>
      <x:c r="AD363" s="4" t="n">
        <x:f>COUNTIF(D363:AA363,"&gt;0")</x:f>
        <x:v>24</x:v>
      </x:c>
      <x:c r="AE363" s="19" t="n">
        <x:f>IF(AB363=0,"",AVERAGE(D363:O363))</x:f>
        <x:v>42.12612666666667</x:v>
      </x:c>
      <x:c r="AF363" s="19" t="n">
        <x:f>IF(AC363=0,"",AVERAGE(P363:AA363))</x:f>
        <x:v>26.277308333333337</x:v>
      </x:c>
      <x:c r="AG363" s="19" t="n">
        <x:f>IF(OR(AB363&lt;'산출기준'!$B$19,AC363&lt;'산출기준'!$B$19,AE363=0),"",AF363/AE363)</x:f>
        <x:v>0.6237769862218522</x:v>
      </x:c>
      <x:c r="AH363" s="21" t="n">
        <x:f>IF(SUM(P363:AA363)=0,"",MAX(P363:AA363)/SUM(P363:AA363))</x:f>
        <x:v>0.09717906165554119</x:v>
      </x:c>
      <x:c r="AI363" s="23" t="n">
        <x:f>IF(AG363="","",AD363/'산출기준'!$B$18*'산출기준'!$B$20+MIN(1,AG363)*'산출기준'!$B$21+(1-AH363)*'산출기준'!$B$22)</x:f>
        <x:v>86.76972835354474</x:v>
      </x:c>
      <x:c r="AJ363" s="4" t="str">
        <x:v>24개월 중 양수 지수 24개월; 전반/후반 자료 12/12개월. 최근12개월/이전12개월 관측월 평균비 0.62배, 최근 최댓달 비중 9.7%. 미래 1년 지속을 보장하지 않음.</x:v>
      </x:c>
      <x:c r="AK363" s="4" t="str">
        <x:v>https://developers.naver.com/docs/serviceapi/datalab/search/search.md</x:v>
      </x:c>
    </x:row>
    <x:row r="364" ht="25" customHeight="1">
      <x:c r="A364" s="4" t="str">
        <x:v>K0360</x:v>
      </x:c>
      <x:c r="B364" s="4" t="str">
        <x:v>건강</x:v>
      </x:c>
      <x:c r="C364" s="4" t="str">
        <x:v>기립성저혈압치료</x:v>
      </x:c>
      <x:c r="D364" s="17" t="n">
        <x:v>39.94354</x:v>
      </x:c>
      <x:c r="E364" s="17" t="n">
        <x:v>24.37544</x:v>
      </x:c>
      <x:c r="F364" s="17" t="n">
        <x:v>21.31263</x:v>
      </x:c>
      <x:c r="G364" s="17" t="n">
        <x:v>53.33803</x:v>
      </x:c>
      <x:c r="H364" s="17" t="n">
        <x:v>45.01058</x:v>
      </x:c>
      <x:c r="I364" s="17" t="n">
        <x:v>43.73323</x:v>
      </x:c>
      <x:c r="J364" s="17" t="n">
        <x:v>36.94424</x:v>
      </x:c>
      <x:c r="K364" s="17" t="n">
        <x:v>35.30698</x:v>
      </x:c>
      <x:c r="L364" s="17" t="n">
        <x:v>38.84968</x:v>
      </x:c>
      <x:c r="M364" s="17" t="n">
        <x:v>51.83486</x:v>
      </x:c>
      <x:c r="N364" s="17" t="n">
        <x:v>53.83909</x:v>
      </x:c>
      <x:c r="O364" s="17" t="n">
        <x:v>56.40084</x:v>
      </x:c>
      <x:c r="P364" s="17" t="n">
        <x:v>41.66549</x:v>
      </x:c>
      <x:c r="Q364" s="17" t="n">
        <x:v>32.79463</x:v>
      </x:c>
      <x:c r="R364" s="17" t="n">
        <x:v>24.13549</x:v>
      </x:c>
      <x:c r="S364" s="17" t="n">
        <x:v>22.15949</x:v>
      </x:c>
      <x:c r="T364" s="17" t="n">
        <x:v>27.22653</x:v>
      </x:c>
      <x:c r="U364" s="17" t="n">
        <x:v>28.05928</x:v>
      </x:c>
      <x:c r="V364" s="17" t="n">
        <x:v>27.43119</x:v>
      </x:c>
      <x:c r="W364" s="17" t="n">
        <x:v>27.62173</x:v>
      </x:c>
      <x:c r="X364" s="17" t="n">
        <x:v>29.92942</x:v>
      </x:c>
      <x:c r="Y364" s="17" t="n">
        <x:v>33.31686</x:v>
      </x:c>
      <x:c r="Z364" s="17" t="n">
        <x:v>39.08962</x:v>
      </x:c>
      <x:c r="AA364" s="17" t="n">
        <x:v>41.55963</x:v>
      </x:c>
      <x:c r="AB364" s="4" t="n">
        <x:f>COUNT(D364:O364)</x:f>
        <x:v>12</x:v>
      </x:c>
      <x:c r="AC364" s="4" t="n">
        <x:f>COUNT(P364:AA364)</x:f>
        <x:v>12</x:v>
      </x:c>
      <x:c r="AD364" s="4" t="n">
        <x:f>COUNTIF(D364:AA364,"&gt;0")</x:f>
        <x:v>24</x:v>
      </x:c>
      <x:c r="AE364" s="19" t="n">
        <x:f>IF(AB364=0,"",AVERAGE(D364:O364))</x:f>
        <x:v>41.740761666666664</x:v>
      </x:c>
      <x:c r="AF364" s="19" t="n">
        <x:f>IF(AC364=0,"",AVERAGE(P364:AA364))</x:f>
        <x:v>31.249113333333337</x:v>
      </x:c>
      <x:c r="AG364" s="19" t="n">
        <x:f>IF(OR(AB364&lt;'산출기준'!$B$19,AC364&lt;'산출기준'!$B$19,AE364=0),"",AF364/AE364)</x:f>
        <x:v>0.7486474152743661</x:v>
      </x:c>
      <x:c r="AH364" s="21" t="n">
        <x:f>IF(SUM(P364:AA364)=0,"",MAX(P364:AA364)/SUM(P364:AA364))</x:f>
        <x:v>0.11111112592634627</x:v>
      </x:c>
      <x:c r="AI364" s="23" t="n">
        <x:f>IF(AG364="","",AD364/'산출기준'!$B$18*'산출기준'!$B$20+MIN(1,AG364)*'산출기준'!$B$21+(1-AH364)*'산출기준'!$B$22)</x:f>
        <x:v>90.23719993970406</x:v>
      </x:c>
      <x:c r="AJ364" s="4" t="str">
        <x:v>24개월 중 양수 지수 24개월; 전반/후반 자료 12/12개월. 최근12개월/이전12개월 관측월 평균비 0.75배, 최근 최댓달 비중 11.1%. 미래 1년 지속을 보장하지 않음.</x:v>
      </x:c>
      <x:c r="AK364" s="4" t="str">
        <x:v>https://developers.naver.com/docs/serviceapi/datalab/search/search.md</x:v>
      </x:c>
    </x:row>
    <x:row r="365" ht="25" customHeight="1">
      <x:c r="A365" s="4" t="str">
        <x:v>K0361</x:v>
      </x:c>
      <x:c r="B365" s="4" t="str">
        <x:v>건강</x:v>
      </x:c>
      <x:c r="C365" s="4" t="str">
        <x:v>걷기운동효과</x:v>
      </x:c>
      <x:c r="D365" s="17" t="n">
        <x:v>86.42907</x:v>
      </x:c>
      <x:c r="E365" s="17" t="n">
        <x:v>85.73747</x:v>
      </x:c>
      <x:c r="F365" s="17" t="n">
        <x:v>64.74241</x:v>
      </x:c>
      <x:c r="G365" s="17" t="n">
        <x:v>43.3098</x:v>
      </x:c>
      <x:c r="H365" s="17" t="n">
        <x:v>45.44107</x:v>
      </x:c>
      <x:c r="I365" s="17" t="n">
        <x:v>43.57798</x:v>
      </x:c>
      <x:c r="J365" s="17" t="n">
        <x:v>53.28158</x:v>
      </x:c>
      <x:c r="K365" s="17" t="n">
        <x:v>60.247</x:v>
      </x:c>
      <x:c r="L365" s="17" t="n">
        <x:v>60.93154</x:v>
      </x:c>
      <x:c r="M365" s="17" t="n">
        <x:v>64.60127</x:v>
      </x:c>
      <x:c r="N365" s="17" t="n">
        <x:v>56.83133</x:v>
      </x:c>
      <x:c r="O365" s="17" t="n">
        <x:v>61.11503</x:v>
      </x:c>
      <x:c r="P365" s="17" t="n">
        <x:v>63.33098</x:v>
      </x:c>
      <x:c r="Q365" s="17" t="n">
        <x:v>52.223</x:v>
      </x:c>
      <x:c r="R365" s="17" t="n">
        <x:v>47.76287</x:v>
      </x:c>
      <x:c r="S365" s="17" t="n">
        <x:v>33.90261</x:v>
      </x:c>
      <x:c r="T365" s="17" t="n">
        <x:v>29.62597</x:v>
      </x:c>
      <x:c r="U365" s="17" t="n">
        <x:v>28.04516</x:v>
      </x:c>
      <x:c r="V365" s="17" t="n">
        <x:v>39.34368</x:v>
      </x:c>
      <x:c r="W365" s="17" t="n">
        <x:v>39.45659</x:v>
      </x:c>
      <x:c r="X365" s="17" t="n">
        <x:v>35.26464</x:v>
      </x:c>
      <x:c r="Y365" s="17" t="n">
        <x:v>36.79604</x:v>
      </x:c>
      <x:c r="Z365" s="17" t="n">
        <x:v>31.39026</x:v>
      </x:c>
      <x:c r="AA365" s="17" t="n">
        <x:v>34.53775</x:v>
      </x:c>
      <x:c r="AB365" s="4" t="n">
        <x:f>COUNT(D365:O365)</x:f>
        <x:v>12</x:v>
      </x:c>
      <x:c r="AC365" s="4" t="n">
        <x:f>COUNT(P365:AA365)</x:f>
        <x:v>12</x:v>
      </x:c>
      <x:c r="AD365" s="4" t="n">
        <x:f>COUNTIF(D365:AA365,"&gt;0")</x:f>
        <x:v>24</x:v>
      </x:c>
      <x:c r="AE365" s="19" t="n">
        <x:f>IF(AB365=0,"",AVERAGE(D365:O365))</x:f>
        <x:v>60.52046250000001</x:v>
      </x:c>
      <x:c r="AF365" s="19" t="n">
        <x:f>IF(AC365=0,"",AVERAGE(P365:AA365))</x:f>
        <x:v>39.30662916666667</x:v>
      </x:c>
      <x:c r="AG365" s="19" t="n">
        <x:f>IF(OR(AB365&lt;'산출기준'!$B$19,AC365&lt;'산출기준'!$B$19,AE365=0),"",AF365/AE365)</x:f>
        <x:v>0.6494766818192551</x:v>
      </x:c>
      <x:c r="AH365" s="21" t="n">
        <x:f>IF(SUM(P365:AA365)=0,"",MAX(P365:AA365)/SUM(P365:AA365))</x:f>
        <x:v>0.13426696154200451</x:v>
      </x:c>
      <x:c r="AI365" s="23" t="n">
        <x:f>IF(AG365="","",AD365/'산출기준'!$B$18*'산출기준'!$B$20+MIN(1,AG365)*'산출기준'!$B$21+(1-AH365)*'산출기준'!$B$22)</x:f>
        <x:v>86.79896122373756</x:v>
      </x:c>
      <x:c r="AJ365" s="4" t="str">
        <x:v>24개월 중 양수 지수 24개월; 전반/후반 자료 12/12개월. 최근12개월/이전12개월 관측월 평균비 0.65배, 최근 최댓달 비중 13.4%. 미래 1년 지속을 보장하지 않음.</x:v>
      </x:c>
      <x:c r="AK365" s="4" t="str">
        <x:v>https://developers.naver.com/docs/serviceapi/datalab/search/search.md</x:v>
      </x:c>
    </x:row>
    <x:row r="366" ht="25" customHeight="1">
      <x:c r="A366" s="4" t="str">
        <x:v>K0362</x:v>
      </x:c>
      <x:c r="B366" s="4" t="str">
        <x:v>건강</x:v>
      </x:c>
      <x:c r="C366" s="4" t="str">
        <x:v>총콜레스테롤수치</x:v>
      </x:c>
      <x:c r="D366" s="17" t="n">
        <x:v>65.28581</x:v>
      </x:c>
      <x:c r="E366" s="17" t="n">
        <x:v>75.73747</x:v>
      </x:c>
      <x:c r="F366" s="17" t="n">
        <x:v>100</x:v>
      </x:c>
      <x:c r="G366" s="17" t="n">
        <x:v>81.05857</x:v>
      </x:c>
      <x:c r="H366" s="17" t="n">
        <x:v>66.43613</x:v>
      </x:c>
      <x:c r="I366" s="17" t="n">
        <x:v>69.59774</x:v>
      </x:c>
      <x:c r="J366" s="17" t="n">
        <x:v>67.75582</x:v>
      </x:c>
      <x:c r="K366" s="17" t="n">
        <x:v>66.7043</x:v>
      </x:c>
      <x:c r="L366" s="17" t="n">
        <x:v>66.90896</x:v>
      </x:c>
      <x:c r="M366" s="17" t="n">
        <x:v>67.77699</x:v>
      </x:c>
      <x:c r="N366" s="17" t="n">
        <x:v>70.20465</x:v>
      </x:c>
      <x:c r="O366" s="17" t="n">
        <x:v>65.08115</x:v>
      </x:c>
      <x:c r="P366" s="17" t="n">
        <x:v>66.28087</x:v>
      </x:c>
      <x:c r="Q366" s="17" t="n">
        <x:v>52.42766</x:v>
      </x:c>
      <x:c r="R366" s="17" t="n">
        <x:v>59.59774</x:v>
      </x:c>
      <x:c r="S366" s="17" t="n">
        <x:v>65.2223</x:v>
      </x:c>
      <x:c r="T366" s="17" t="n">
        <x:v>54.00141</x:v>
      </x:c>
      <x:c r="U366" s="17" t="n">
        <x:v>39.22371</x:v>
      </x:c>
      <x:c r="V366" s="17" t="n">
        <x:v>46.7537</x:v>
      </x:c>
      <x:c r="W366" s="17" t="n">
        <x:v>45.34227</x:v>
      </x:c>
      <x:c r="X366" s="17" t="n">
        <x:v>37.24064</x:v>
      </x:c>
      <x:c r="Y366" s="17" t="n">
        <x:v>36.1115</x:v>
      </x:c>
      <x:c r="Z366" s="17" t="n">
        <x:v>35.4199</x:v>
      </x:c>
      <x:c r="AA366" s="17" t="n">
        <x:v>32.16654</x:v>
      </x:c>
      <x:c r="AB366" s="4" t="n">
        <x:f>COUNT(D366:O366)</x:f>
        <x:v>12</x:v>
      </x:c>
      <x:c r="AC366" s="4" t="n">
        <x:f>COUNT(P366:AA366)</x:f>
        <x:v>12</x:v>
      </x:c>
      <x:c r="AD366" s="4" t="n">
        <x:f>COUNTIF(D366:AA366,"&gt;0")</x:f>
        <x:v>24</x:v>
      </x:c>
      <x:c r="AE366" s="19" t="n">
        <x:f>IF(AB366=0,"",AVERAGE(D366:O366))</x:f>
        <x:v>71.87896583333333</x:v>
      </x:c>
      <x:c r="AF366" s="19" t="n">
        <x:f>IF(AC366=0,"",AVERAGE(P366:AA366))</x:f>
        <x:v>47.48235333333332</x:v>
      </x:c>
      <x:c r="AG366" s="19" t="n">
        <x:f>IF(OR(AB366&lt;'산출기준'!$B$19,AC366&lt;'산출기준'!$B$19,AE366=0),"",AF366/AE366)</x:f>
        <x:v>0.6605875972594161</x:v>
      </x:c>
      <x:c r="AH366" s="21" t="n">
        <x:f>IF(SUM(P366:AA366)=0,"",MAX(P366:AA366)/SUM(P366:AA366))</x:f>
        <x:v>0.11632544399301749</x:v>
      </x:c>
      <x:c r="AI366" s="23" t="n">
        <x:f>IF(AG366="","",AD366/'산출기준'!$B$18*'산출기준'!$B$20+MIN(1,AG366)*'산출기준'!$B$21+(1-AH366)*'산출기준'!$B$22)</x:f>
        <x:v>87.49111903792215</x:v>
      </x:c>
      <x:c r="AJ366" s="4" t="str">
        <x:v>24개월 중 양수 지수 24개월; 전반/후반 자료 12/12개월. 최근12개월/이전12개월 관측월 평균비 0.66배, 최근 최댓달 비중 11.6%. 미래 1년 지속을 보장하지 않음.</x:v>
      </x:c>
      <x:c r="AK366" s="4" t="str">
        <x:v>https://developers.naver.com/docs/serviceapi/datalab/search/search.md</x:v>
      </x:c>
    </x:row>
    <x:row r="367" ht="25" customHeight="1">
      <x:c r="A367" s="4" t="str">
        <x:v>K0363</x:v>
      </x:c>
      <x:c r="B367" s="4" t="str">
        <x:v>건강</x:v>
      </x:c>
      <x:c r="C367" s="4" t="str">
        <x:v>허리협착증치료</x:v>
      </x:c>
      <x:c r="D367" s="17" t="n">
        <x:v>17.40296</x:v>
      </x:c>
      <x:c r="E367" s="17" t="n">
        <x:v>21.729</x:v>
      </x:c>
      <x:c r="F367" s="17" t="n">
        <x:v>20.76923</x:v>
      </x:c>
      <x:c r="G367" s="17" t="n">
        <x:v>22.70289</x:v>
      </x:c>
      <x:c r="H367" s="17" t="n">
        <x:v>24.71418</x:v>
      </x:c>
      <x:c r="I367" s="17" t="n">
        <x:v>25.4693</x:v>
      </x:c>
      <x:c r="J367" s="17" t="n">
        <x:v>27.04304</x:v>
      </x:c>
      <x:c r="K367" s="17" t="n">
        <x:v>27.04304</x:v>
      </x:c>
      <x:c r="L367" s="17" t="n">
        <x:v>29.71771</x:v>
      </x:c>
      <x:c r="M367" s="17" t="n">
        <x:v>28.08045</x:v>
      </x:c>
      <x:c r="N367" s="17" t="n">
        <x:v>21.6302</x:v>
      </x:c>
      <x:c r="O367" s="17" t="n">
        <x:v>23.04163</x:v>
      </x:c>
      <x:c r="P367" s="17" t="n">
        <x:v>17.93225</x:v>
      </x:c>
      <x:c r="Q367" s="17" t="n">
        <x:v>14.32604</x:v>
      </x:c>
      <x:c r="R367" s="17" t="n">
        <x:v>15.31404</x:v>
      </x:c>
      <x:c r="S367" s="17" t="n">
        <x:v>20.15525</x:v>
      </x:c>
      <x:c r="T367" s="17" t="n">
        <x:v>17.89696</x:v>
      </x:c>
      <x:c r="U367" s="17" t="n">
        <x:v>17.07833</x:v>
      </x:c>
      <x:c r="V367" s="17" t="n">
        <x:v>22.03952</x:v>
      </x:c>
      <x:c r="W367" s="17" t="n">
        <x:v>27.1489</x:v>
      </x:c>
      <x:c r="X367" s="17" t="n">
        <x:v>31.48906</x:v>
      </x:c>
      <x:c r="Y367" s="17" t="n">
        <x:v>31.74311</x:v>
      </x:c>
      <x:c r="Z367" s="17" t="n">
        <x:v>30.69865</x:v>
      </x:c>
      <x:c r="AA367" s="17" t="n">
        <x:v>32.8652</x:v>
      </x:c>
      <x:c r="AB367" s="4" t="n">
        <x:f>COUNT(D367:O367)</x:f>
        <x:v>12</x:v>
      </x:c>
      <x:c r="AC367" s="4" t="n">
        <x:f>COUNT(P367:AA367)</x:f>
        <x:v>12</x:v>
      </x:c>
      <x:c r="AD367" s="4" t="n">
        <x:f>COUNTIF(D367:AA367,"&gt;0")</x:f>
        <x:v>24</x:v>
      </x:c>
      <x:c r="AE367" s="19" t="n">
        <x:f>IF(AB367=0,"",AVERAGE(D367:O367))</x:f>
        <x:v>24.111969166666665</x:v>
      </x:c>
      <x:c r="AF367" s="19" t="n">
        <x:f>IF(AC367=0,"",AVERAGE(P367:AA367))</x:f>
        <x:v>23.223942500000003</x:v>
      </x:c>
      <x:c r="AG367" s="19" t="n">
        <x:f>IF(OR(AB367&lt;'산출기준'!$B$19,AC367&lt;'산출기준'!$B$19,AE367=0),"",AF367/AE367)</x:f>
        <x:v>0.9631707115860821</x:v>
      </x:c>
      <x:c r="AH367" s="21" t="n">
        <x:f>IF(SUM(P367:AA367)=0,"",MAX(P367:AA367)/SUM(P367:AA367))</x:f>
        <x:v>0.11792858454875466</x:v>
      </x:c>
      <x:c r="AI367" s="23" t="n">
        <x:f>IF(AG367="","",AD367/'산출기준'!$B$18*'산출기준'!$B$20+MIN(1,AG367)*'산출기준'!$B$21+(1-AH367)*'산출기준'!$B$22)</x:f>
        <x:v>96.53654965660736</x:v>
      </x:c>
      <x:c r="AJ367" s="4" t="str">
        <x:v>24개월 중 양수 지수 24개월; 전반/후반 자료 12/12개월. 최근12개월/이전12개월 관측월 평균비 0.96배, 최근 최댓달 비중 11.8%. 미래 1년 지속을 보장하지 않음.</x:v>
      </x:c>
      <x:c r="AK367" s="4" t="str">
        <x:v>https://developers.naver.com/docs/serviceapi/datalab/search/search.md</x:v>
      </x:c>
    </x:row>
    <x:row r="368" ht="25" customHeight="1">
      <x:c r="A368" s="4" t="str">
        <x:v>K0364</x:v>
      </x:c>
      <x:c r="B368" s="4" t="str">
        <x:v>건강</x:v>
      </x:c>
      <x:c r="C368" s="4" t="str">
        <x:v>혈압에좋은음식</x:v>
      </x:c>
      <x:c r="D368" s="17" t="n">
        <x:v>42.47706</x:v>
      </x:c>
      <x:c r="E368" s="17" t="n">
        <x:v>50.43754</x:v>
      </x:c>
      <x:c r="F368" s="17" t="n">
        <x:v>57.31122</x:v>
      </x:c>
      <x:c r="G368" s="17" t="n">
        <x:v>59.92942</x:v>
      </x:c>
      <x:c r="H368" s="17" t="n">
        <x:v>49.93648</x:v>
      </x:c>
      <x:c r="I368" s="17" t="n">
        <x:v>54.07198</x:v>
      </x:c>
      <x:c r="J368" s="17" t="n">
        <x:v>52.99223</x:v>
      </x:c>
      <x:c r="K368" s="17" t="n">
        <x:v>46.73253</x:v>
      </x:c>
      <x:c r="L368" s="17" t="n">
        <x:v>40.41637</x:v>
      </x:c>
      <x:c r="M368" s="17" t="n">
        <x:v>37.03599</x:v>
      </x:c>
      <x:c r="N368" s="17" t="n">
        <x:v>36.03387</x:v>
      </x:c>
      <x:c r="O368" s="17" t="n">
        <x:v>35.46224</x:v>
      </x:c>
      <x:c r="P368" s="17" t="n">
        <x:v>42.08892</x:v>
      </x:c>
      <x:c r="Q368" s="17" t="n">
        <x:v>41.45377</x:v>
      </x:c>
      <x:c r="R368" s="17" t="n">
        <x:v>51.44671</x:v>
      </x:c>
      <x:c r="S368" s="17" t="n">
        <x:v>49.47071</x:v>
      </x:c>
      <x:c r="T368" s="17" t="n">
        <x:v>48.72971</x:v>
      </x:c>
      <x:c r="U368" s="17" t="n">
        <x:v>38.80028</x:v>
      </x:c>
      <x:c r="V368" s="17" t="n">
        <x:v>44.72124</x:v>
      </x:c>
      <x:c r="W368" s="17" t="n">
        <x:v>41.00211</x:v>
      </x:c>
      <x:c r="X368" s="17" t="n">
        <x:v>36.61256</x:v>
      </x:c>
      <x:c r="Y368" s="17" t="n">
        <x:v>34.93295</x:v>
      </x:c>
      <x:c r="Z368" s="17" t="n">
        <x:v>31.59491</x:v>
      </x:c>
      <x:c r="AA368" s="17" t="n">
        <x:v>30.19054</x:v>
      </x:c>
      <x:c r="AB368" s="4" t="n">
        <x:f>COUNT(D368:O368)</x:f>
        <x:v>12</x:v>
      </x:c>
      <x:c r="AC368" s="4" t="n">
        <x:f>COUNT(P368:AA368)</x:f>
        <x:v>12</x:v>
      </x:c>
      <x:c r="AD368" s="4" t="n">
        <x:f>COUNTIF(D368:AA368,"&gt;0")</x:f>
        <x:v>24</x:v>
      </x:c>
      <x:c r="AE368" s="19" t="n">
        <x:f>IF(AB368=0,"",AVERAGE(D368:O368))</x:f>
        <x:v>46.903077499999995</x:v>
      </x:c>
      <x:c r="AF368" s="19" t="n">
        <x:f>IF(AC368=0,"",AVERAGE(P368:AA368))</x:f>
        <x:v>40.920367500000005</x:v>
      </x:c>
      <x:c r="AG368" s="19" t="n">
        <x:f>IF(OR(AB368&lt;'산출기준'!$B$19,AC368&lt;'산출기준'!$B$19,AE368=0),"",AF368/AE368)</x:f>
        <x:v>0.8724452569237063</x:v>
      </x:c>
      <x:c r="AH368" s="21" t="n">
        <x:f>IF(SUM(P368:AA368)=0,"",MAX(P368:AA368)/SUM(P368:AA368))</x:f>
        <x:v>0.10476997386040908</x:v>
      </x:c>
      <x:c r="AI368" s="23" t="n">
        <x:f>IF(AG368="","",AD368/'산출기준'!$B$18*'산출기준'!$B$20+MIN(1,AG368)*'산출기준'!$B$21+(1-AH368)*'산출기준'!$B$22)</x:f>
        <x:v>94.07795823050301</x:v>
      </x:c>
      <x:c r="AJ368" s="4" t="str">
        <x:v>24개월 중 양수 지수 24개월; 전반/후반 자료 12/12개월. 최근12개월/이전12개월 관측월 평균비 0.87배, 최근 최댓달 비중 10.5%. 미래 1년 지속을 보장하지 않음.</x:v>
      </x:c>
      <x:c r="AK368" s="4" t="str">
        <x:v>https://developers.naver.com/docs/serviceapi/datalab/search/search.md</x:v>
      </x:c>
    </x:row>
    <x:row r="369" ht="25" customHeight="1">
      <x:c r="A369" s="4" t="str">
        <x:v>K0365</x:v>
      </x:c>
      <x:c r="B369" s="4" t="str">
        <x:v>건강</x:v>
      </x:c>
      <x:c r="C369" s="4" t="str">
        <x:v>허리디스크운동</x:v>
      </x:c>
      <x:c r="D369" s="17" t="n">
        <x:v>82.8079</x:v>
      </x:c>
      <x:c r="E369" s="17" t="n">
        <x:v>82.62925</x:v>
      </x:c>
      <x:c r="F369" s="17" t="n">
        <x:v>93.95754</x:v>
      </x:c>
      <x:c r="G369" s="17" t="n">
        <x:v>89.10256</x:v>
      </x:c>
      <x:c r="H369" s="17" t="n">
        <x:v>93.39007</x:v>
      </x:c>
      <x:c r="I369" s="17" t="n">
        <x:v>88.80832</x:v>
      </x:c>
      <x:c r="J369" s="17" t="n">
        <x:v>100</x:v>
      </x:c>
      <x:c r="K369" s="17" t="n">
        <x:v>87.34762</x:v>
      </x:c>
      <x:c r="L369" s="17" t="n">
        <x:v>84.19503</x:v>
      </x:c>
      <x:c r="M369" s="17" t="n">
        <x:v>84.75199</x:v>
      </x:c>
      <x:c r="N369" s="17" t="n">
        <x:v>81.2211</x:v>
      </x:c>
      <x:c r="O369" s="17" t="n">
        <x:v>75.26271</x:v>
      </x:c>
      <x:c r="P369" s="17" t="n">
        <x:v>69.7562</x:v>
      </x:c>
      <x:c r="Q369" s="17" t="n">
        <x:v>65.34258</x:v>
      </x:c>
      <x:c r="R369" s="17" t="n">
        <x:v>60.03572</x:v>
      </x:c>
      <x:c r="S369" s="17" t="n">
        <x:v>55.39092</x:v>
      </x:c>
      <x:c r="T369" s="17" t="n">
        <x:v>55.14922</x:v>
      </x:c>
      <x:c r="U369" s="17" t="n">
        <x:v>45.76502</x:v>
      </x:c>
      <x:c r="V369" s="17" t="n">
        <x:v>52.97393</x:v>
      </x:c>
      <x:c r="W369" s="17" t="n">
        <x:v>48.63387</x:v>
      </x:c>
      <x:c r="X369" s="17" t="n">
        <x:v>44.16771</x:v>
      </x:c>
      <x:c r="Y369" s="17" t="n">
        <x:v>44.3989</x:v>
      </x:c>
      <x:c r="Z369" s="17" t="n">
        <x:v>47.69861</x:v>
      </x:c>
      <x:c r="AA369" s="17" t="n">
        <x:v>46.82639</x:v>
      </x:c>
      <x:c r="AB369" s="4" t="n">
        <x:f>COUNT(D369:O369)</x:f>
        <x:v>12</x:v>
      </x:c>
      <x:c r="AC369" s="4" t="n">
        <x:f>COUNT(P369:AA369)</x:f>
        <x:v>12</x:v>
      </x:c>
      <x:c r="AD369" s="4" t="n">
        <x:f>COUNTIF(D369:AA369,"&gt;0")</x:f>
        <x:v>24</x:v>
      </x:c>
      <x:c r="AE369" s="19" t="n">
        <x:f>IF(AB369=0,"",AVERAGE(D369:O369))</x:f>
        <x:v>86.95617416666666</x:v>
      </x:c>
      <x:c r="AF369" s="19" t="n">
        <x:f>IF(AC369=0,"",AVERAGE(P369:AA369))</x:f>
        <x:v>53.01158916666666</x:v>
      </x:c>
      <x:c r="AG369" s="19" t="n">
        <x:f>IF(OR(AB369&lt;'산출기준'!$B$19,AC369&lt;'산출기준'!$B$19,AE369=0),"",AF369/AE369)</x:f>
        <x:v>0.6096357121814112</x:v>
      </x:c>
      <x:c r="AH369" s="21" t="n">
        <x:f>IF(SUM(P369:AA369)=0,"",MAX(P369:AA369)/SUM(P369:AA369))</x:f>
        <x:v>0.10965558207264335</x:v>
      </x:c>
      <x:c r="AI369" s="23" t="n">
        <x:f>IF(AG369="","",AD369/'산출기준'!$B$18*'산출기준'!$B$20+MIN(1,AG369)*'산출기준'!$B$21+(1-AH369)*'산출기준'!$B$22)</x:f>
        <x:v>86.09595972398947</x:v>
      </x:c>
      <x:c r="AJ369" s="4" t="str">
        <x:v>24개월 중 양수 지수 24개월; 전반/후반 자료 12/12개월. 최근12개월/이전12개월 관측월 평균비 0.61배, 최근 최댓달 비중 11.0%. 미래 1년 지속을 보장하지 않음.</x:v>
      </x:c>
      <x:c r="AK369" s="4" t="str">
        <x:v>https://developers.naver.com/docs/serviceapi/datalab/search/search.md</x:v>
      </x:c>
    </x:row>
    <x:row r="370" ht="25" customHeight="1">
      <x:c r="A370" s="4" t="str">
        <x:v>K0366</x:v>
      </x:c>
      <x:c r="B370" s="4" t="str">
        <x:v>건강</x:v>
      </x:c>
      <x:c r="C370" s="4" t="str">
        <x:v>혈액검사</x:v>
      </x:c>
      <x:c r="D370" s="17" t="n">
        <x:v>79.89701</x:v>
      </x:c>
      <x:c r="E370" s="17" t="n">
        <x:v>87.13745</x:v>
      </x:c>
      <x:c r="F370" s="17" t="n">
        <x:v>88.65069</x:v>
      </x:c>
      <x:c r="G370" s="17" t="n">
        <x:v>77.86885</x:v>
      </x:c>
      <x:c r="H370" s="17" t="n">
        <x:v>72.02606</x:v>
      </x:c>
      <x:c r="I370" s="17" t="n">
        <x:v>77.8163</x:v>
      </x:c>
      <x:c r="J370" s="17" t="n">
        <x:v>84.34216</x:v>
      </x:c>
      <x:c r="K370" s="17" t="n">
        <x:v>77.29087</x:v>
      </x:c>
      <x:c r="L370" s="17" t="n">
        <x:v>75.27322</x:v>
      </x:c>
      <x:c r="M370" s="17" t="n">
        <x:v>71.343</x:v>
      </x:c>
      <x:c r="N370" s="17" t="n">
        <x:v>68.06431</x:v>
      </x:c>
      <x:c r="O370" s="17" t="n">
        <x:v>69.08364</x:v>
      </x:c>
      <x:c r="P370" s="17" t="n">
        <x:v>67.24464</x:v>
      </x:c>
      <x:c r="Q370" s="17" t="n">
        <x:v>54.277</x:v>
      </x:c>
      <x:c r="R370" s="17" t="n">
        <x:v>60.96048</x:v>
      </x:c>
      <x:c r="S370" s="17" t="n">
        <x:v>58.16519</x:v>
      </x:c>
      <x:c r="T370" s="17" t="n">
        <x:v>49.72677</x:v>
      </x:c>
      <x:c r="U370" s="17" t="n">
        <x:v>38.73476</x:v>
      </x:c>
      <x:c r="V370" s="17" t="n">
        <x:v>49.8844</x:v>
      </x:c>
      <x:c r="W370" s="17" t="n">
        <x:v>47.37284</x:v>
      </x:c>
      <x:c r="X370" s="17" t="n">
        <x:v>47.46742</x:v>
      </x:c>
      <x:c r="Y370" s="17" t="n">
        <x:v>47.60403</x:v>
      </x:c>
      <x:c r="Z370" s="17" t="n">
        <x:v>49.04371</x:v>
      </x:c>
      <x:c r="AA370" s="17" t="n">
        <x:v>45.65994</x:v>
      </x:c>
      <x:c r="AB370" s="4" t="n">
        <x:f>COUNT(D370:O370)</x:f>
        <x:v>12</x:v>
      </x:c>
      <x:c r="AC370" s="4" t="n">
        <x:f>COUNT(P370:AA370)</x:f>
        <x:v>12</x:v>
      </x:c>
      <x:c r="AD370" s="4" t="n">
        <x:f>COUNTIF(D370:AA370,"&gt;0")</x:f>
        <x:v>24</x:v>
      </x:c>
      <x:c r="AE370" s="19" t="n">
        <x:f>IF(AB370=0,"",AVERAGE(D370:O370))</x:f>
        <x:v>77.39946333333334</x:v>
      </x:c>
      <x:c r="AF370" s="19" t="n">
        <x:f>IF(AC370=0,"",AVERAGE(P370:AA370))</x:f>
        <x:v>51.34509833333334</x:v>
      </x:c>
      <x:c r="AG370" s="19" t="n">
        <x:f>IF(OR(AB370&lt;'산출기준'!$B$19,AC370&lt;'산출기준'!$B$19,AE370=0),"",AF370/AE370)</x:f>
        <x:v>0.6633779631288572</x:v>
      </x:c>
      <x:c r="AH370" s="21" t="n">
        <x:f>IF(SUM(P370:AA370)=0,"",MAX(P370:AA370)/SUM(P370:AA370))</x:f>
        <x:v>0.10913836338613173</x:v>
      </x:c>
      <x:c r="AI370" s="23" t="n">
        <x:f>IF(AG370="","",AD370/'산출기준'!$B$18*'산출기준'!$B$20+MIN(1,AG370)*'산출기준'!$B$21+(1-AH370)*'산출기준'!$B$22)</x:f>
        <x:v>87.71857162614307</x:v>
      </x:c>
      <x:c r="AJ370" s="4" t="str">
        <x:v>24개월 중 양수 지수 24개월; 전반/후반 자료 12/12개월. 최근12개월/이전12개월 관측월 평균비 0.66배, 최근 최댓달 비중 10.9%. 미래 1년 지속을 보장하지 않음.</x:v>
      </x:c>
      <x:c r="AK370" s="4" t="str">
        <x:v>https://developers.naver.com/docs/serviceapi/datalab/search/search.md</x:v>
      </x:c>
    </x:row>
    <x:row r="371" ht="25" customHeight="1">
      <x:c r="A371" s="4" t="str">
        <x:v>K0367</x:v>
      </x:c>
      <x:c r="B371" s="4" t="str">
        <x:v>건강</x:v>
      </x:c>
      <x:c r="C371" s="4" t="str">
        <x:v>수면다원검사비용</x:v>
      </x:c>
      <x:c r="D371" s="17" t="n">
        <x:v>42.29718</x:v>
      </x:c>
      <x:c r="E371" s="17" t="n">
        <x:v>43.00126</x:v>
      </x:c>
      <x:c r="F371" s="17" t="n">
        <x:v>43.79991</x:v>
      </x:c>
      <x:c r="G371" s="17" t="n">
        <x:v>43.20092</x:v>
      </x:c>
      <x:c r="H371" s="17" t="n">
        <x:v>46.43757</x:v>
      </x:c>
      <x:c r="I371" s="17" t="n">
        <x:v>49.62168</x:v>
      </x:c>
      <x:c r="J371" s="17" t="n">
        <x:v>45.02942</x:v>
      </x:c>
      <x:c r="K371" s="17" t="n">
        <x:v>44.69314</x:v>
      </x:c>
      <x:c r="L371" s="17" t="n">
        <x:v>40.35308</x:v>
      </x:c>
      <x:c r="M371" s="17" t="n">
        <x:v>34.67843</x:v>
      </x:c>
      <x:c r="N371" s="17" t="n">
        <x:v>36.00252</x:v>
      </x:c>
      <x:c r="O371" s="17" t="n">
        <x:v>41.60361</x:v>
      </x:c>
      <x:c r="P371" s="17" t="n">
        <x:v>49.84237</x:v>
      </x:c>
      <x:c r="Q371" s="17" t="n">
        <x:v>38.0517</x:v>
      </x:c>
      <x:c r="R371" s="17" t="n">
        <x:v>38.72425</x:v>
      </x:c>
      <x:c r="S371" s="17" t="n">
        <x:v>44.1572</x:v>
      </x:c>
      <x:c r="T371" s="17" t="n">
        <x:v>52.86885</x:v>
      </x:c>
      <x:c r="U371" s="17" t="n">
        <x:v>49.21185</x:v>
      </x:c>
      <x:c r="V371" s="17" t="n">
        <x:v>50.26271</x:v>
      </x:c>
      <x:c r="W371" s="17" t="n">
        <x:v>45.2501</x:v>
      </x:c>
      <x:c r="X371" s="17" t="n">
        <x:v>32.89197</x:v>
      </x:c>
      <x:c r="Y371" s="17" t="n">
        <x:v>40.31105</x:v>
      </x:c>
      <x:c r="Z371" s="17" t="n">
        <x:v>40.01681</x:v>
      </x:c>
      <x:c r="AA371" s="17" t="n">
        <x:v>44.79823</x:v>
      </x:c>
      <x:c r="AB371" s="4" t="n">
        <x:f>COUNT(D371:O371)</x:f>
        <x:v>12</x:v>
      </x:c>
      <x:c r="AC371" s="4" t="n">
        <x:f>COUNT(P371:AA371)</x:f>
        <x:v>12</x:v>
      </x:c>
      <x:c r="AD371" s="4" t="n">
        <x:f>COUNTIF(D371:AA371,"&gt;0")</x:f>
        <x:v>24</x:v>
      </x:c>
      <x:c r="AE371" s="19" t="n">
        <x:f>IF(AB371=0,"",AVERAGE(D371:O371))</x:f>
        <x:v>42.559893333333335</x:v>
      </x:c>
      <x:c r="AF371" s="19" t="n">
        <x:f>IF(AC371=0,"",AVERAGE(P371:AA371))</x:f>
        <x:v>43.865590833333336</x:v>
      </x:c>
      <x:c r="AG371" s="19" t="n">
        <x:f>IF(OR(AB371&lt;'산출기준'!$B$19,AC371&lt;'산출기준'!$B$19,AE371=0),"",AF371/AE371)</x:f>
        <x:v>1.0306790595026554</x:v>
      </x:c>
      <x:c r="AH371" s="21" t="n">
        <x:f>IF(SUM(P371:AA371)=0,"",MAX(P371:AA371)/SUM(P371:AA371))</x:f>
        <x:v>0.10043720867090414</x:v>
      </x:c>
      <x:c r="AI371" s="23" t="n">
        <x:f>IF(AG371="","",AD371/'산출기준'!$B$18*'산출기준'!$B$20+MIN(1,AG371)*'산출기준'!$B$21+(1-AH371)*'산출기준'!$B$22)</x:f>
        <x:v>97.99125582658192</x:v>
      </x:c>
      <x:c r="AJ371" s="4" t="str">
        <x:v>24개월 중 양수 지수 24개월; 전반/후반 자료 12/12개월. 최근12개월/이전12개월 관측월 평균비 1.03배, 최근 최댓달 비중 10.0%. 미래 1년 지속을 보장하지 않음.</x:v>
      </x:c>
      <x:c r="AK371" s="4" t="str">
        <x:v>https://developers.naver.com/docs/serviceapi/datalab/search/search.md</x:v>
      </x:c>
    </x:row>
    <x:row r="372" ht="25" customHeight="1">
      <x:c r="A372" s="4" t="str">
        <x:v>K0368</x:v>
      </x:c>
      <x:c r="B372" s="4" t="str">
        <x:v>건강</x:v>
      </x:c>
      <x:c r="C372" s="4" t="str">
        <x:v>간기능검사</x:v>
      </x:c>
      <x:c r="D372" s="17" t="n">
        <x:v>76.61832</x:v>
      </x:c>
      <x:c r="E372" s="17" t="n">
        <x:v>85.0042</x:v>
      </x:c>
      <x:c r="F372" s="17" t="n">
        <x:v>84.90962</x:v>
      </x:c>
      <x:c r="G372" s="17" t="n">
        <x:v>79.59226</x:v>
      </x:c>
      <x:c r="H372" s="17" t="n">
        <x:v>72.80369</x:v>
      </x:c>
      <x:c r="I372" s="17" t="n">
        <x:v>73.09794</x:v>
      </x:c>
      <x:c r="J372" s="17" t="n">
        <x:v>82.52416</x:v>
      </x:c>
      <x:c r="K372" s="17" t="n">
        <x:v>78.25767</x:v>
      </x:c>
      <x:c r="L372" s="17" t="n">
        <x:v>77.78478</x:v>
      </x:c>
      <x:c r="M372" s="17" t="n">
        <x:v>79.34005</x:v>
      </x:c>
      <x:c r="N372" s="17" t="n">
        <x:v>79.83396</x:v>
      </x:c>
      <x:c r="O372" s="17" t="n">
        <x:v>73.57082</x:v>
      </x:c>
      <x:c r="P372" s="17" t="n">
        <x:v>72.9298</x:v>
      </x:c>
      <x:c r="Q372" s="17" t="n">
        <x:v>60.78184</x:v>
      </x:c>
      <x:c r="R372" s="17" t="n">
        <x:v>67.23413</x:v>
      </x:c>
      <x:c r="S372" s="17" t="n">
        <x:v>69.1572</x:v>
      </x:c>
      <x:c r="T372" s="17" t="n">
        <x:v>60.91845</x:v>
      </x:c>
      <x:c r="U372" s="17" t="n">
        <x:v>48.98066</x:v>
      </x:c>
      <x:c r="V372" s="17" t="n">
        <x:v>53.64649</x:v>
      </x:c>
      <x:c r="W372" s="17" t="n">
        <x:v>48.60235</x:v>
      </x:c>
      <x:c r="X372" s="17" t="n">
        <x:v>44.02059</x:v>
      </x:c>
      <x:c r="Y372" s="17" t="n">
        <x:v>43.92601</x:v>
      </x:c>
      <x:c r="Z372" s="17" t="n">
        <x:v>45.81757</x:v>
      </x:c>
      <x:c r="AA372" s="17" t="n">
        <x:v>43.30601</x:v>
      </x:c>
      <x:c r="AB372" s="4" t="n">
        <x:f>COUNT(D372:O372)</x:f>
        <x:v>12</x:v>
      </x:c>
      <x:c r="AC372" s="4" t="n">
        <x:f>COUNT(P372:AA372)</x:f>
        <x:v>12</x:v>
      </x:c>
      <x:c r="AD372" s="4" t="n">
        <x:f>COUNTIF(D372:AA372,"&gt;0")</x:f>
        <x:v>24</x:v>
      </x:c>
      <x:c r="AE372" s="19" t="n">
        <x:f>IF(AB372=0,"",AVERAGE(D372:O372))</x:f>
        <x:v>78.61145583333334</x:v>
      </x:c>
      <x:c r="AF372" s="19" t="n">
        <x:f>IF(AC372=0,"",AVERAGE(P372:AA372))</x:f>
        <x:v>54.943425</x:v>
      </x:c>
      <x:c r="AG372" s="19" t="n">
        <x:f>IF(OR(AB372&lt;'산출기준'!$B$19,AC372&lt;'산출기준'!$B$19,AE372=0),"",AF372/AE372)</x:f>
        <x:v>0.6989238962383206</x:v>
      </x:c>
      <x:c r="AH372" s="21" t="n">
        <x:f>IF(SUM(P372:AA372)=0,"",MAX(P372:AA372)/SUM(P372:AA372))</x:f>
        <x:v>0.110613478015492</x:v>
      </x:c>
      <x:c r="AI372" s="23" t="n">
        <x:f>IF(AG372="","",AD372/'산출기준'!$B$18*'산출기준'!$B$20+MIN(1,AG372)*'산출기준'!$B$21+(1-AH372)*'산출기준'!$B$22)</x:f>
        <x:v>88.75544732683977</x:v>
      </x:c>
      <x:c r="AJ372" s="4" t="str">
        <x:v>24개월 중 양수 지수 24개월; 전반/후반 자료 12/12개월. 최근12개월/이전12개월 관측월 평균비 0.70배, 최근 최댓달 비중 11.1%. 미래 1년 지속을 보장하지 않음.</x:v>
      </x:c>
      <x:c r="AK372" s="4" t="str">
        <x:v>https://developers.naver.com/docs/serviceapi/datalab/search/search.md</x:v>
      </x:c>
    </x:row>
    <x:row r="373" ht="25" customHeight="1">
      <x:c r="A373" s="4" t="str">
        <x:v>K0369</x:v>
      </x:c>
      <x:c r="B373" s="4" t="str">
        <x:v>건강</x:v>
      </x:c>
      <x:c r="C373" s="4" t="str">
        <x:v>콜레스테롤정상수치</x:v>
      </x:c>
      <x:c r="D373" s="17" t="n">
        <x:v>83.43841</x:v>
      </x:c>
      <x:c r="E373" s="17" t="n">
        <x:v>91.40395</x:v>
      </x:c>
      <x:c r="F373" s="17" t="n">
        <x:v>70.39722</x:v>
      </x:c>
      <x:c r="G373" s="17" t="n">
        <x:v>62.02185</x:v>
      </x:c>
      <x:c r="H373" s="17" t="n">
        <x:v>51.28205</x:v>
      </x:c>
      <x:c r="I373" s="17" t="n">
        <x:v>55.48549</x:v>
      </x:c>
      <x:c r="J373" s="17" t="n">
        <x:v>61.16015</x:v>
      </x:c>
      <x:c r="K373" s="17" t="n">
        <x:v>61.00252</x:v>
      </x:c>
      <x:c r="L373" s="17" t="n">
        <x:v>61.37032</x:v>
      </x:c>
      <x:c r="M373" s="17" t="n">
        <x:v>62.71542</x:v>
      </x:c>
      <x:c r="N373" s="17" t="n">
        <x:v>64.70155</x:v>
      </x:c>
      <x:c r="O373" s="17" t="n">
        <x:v>61.01303</x:v>
      </x:c>
      <x:c r="P373" s="17" t="n">
        <x:v>73.63387</x:v>
      </x:c>
      <x:c r="Q373" s="17" t="n">
        <x:v>48.83354</x:v>
      </x:c>
      <x:c r="R373" s="17" t="n">
        <x:v>56.73602</x:v>
      </x:c>
      <x:c r="S373" s="17" t="n">
        <x:v>42.73854</x:v>
      </x:c>
      <x:c r="T373" s="17" t="n">
        <x:v>42.70701</x:v>
      </x:c>
      <x:c r="U373" s="17" t="n">
        <x:v>32.51366</x:v>
      </x:c>
      <x:c r="V373" s="17" t="n">
        <x:v>42.45481</x:v>
      </x:c>
      <x:c r="W373" s="17" t="n">
        <x:v>36.70659</x:v>
      </x:c>
      <x:c r="X373" s="17" t="n">
        <x:v>30.92686</x:v>
      </x:c>
      <x:c r="Y373" s="17" t="n">
        <x:v>31.43127</x:v>
      </x:c>
      <x:c r="Z373" s="17" t="n">
        <x:v>39.38629</x:v>
      </x:c>
      <x:c r="AA373" s="17" t="n">
        <x:v>37.46321</x:v>
      </x:c>
      <x:c r="AB373" s="4" t="n">
        <x:f>COUNT(D373:O373)</x:f>
        <x:v>12</x:v>
      </x:c>
      <x:c r="AC373" s="4" t="n">
        <x:f>COUNT(P373:AA373)</x:f>
        <x:v>12</x:v>
      </x:c>
      <x:c r="AD373" s="4" t="n">
        <x:f>COUNTIF(D373:AA373,"&gt;0")</x:f>
        <x:v>24</x:v>
      </x:c>
      <x:c r="AE373" s="19" t="n">
        <x:f>IF(AB373=0,"",AVERAGE(D373:O373))</x:f>
        <x:v>65.49933</x:v>
      </x:c>
      <x:c r="AF373" s="19" t="n">
        <x:f>IF(AC373=0,"",AVERAGE(P373:AA373))</x:f>
        <x:v>42.9609725</x:v>
      </x:c>
      <x:c r="AG373" s="19" t="n">
        <x:f>IF(OR(AB373&lt;'산출기준'!$B$19,AC373&lt;'산출기준'!$B$19,AE373=0),"",AF373/AE373)</x:f>
        <x:v>0.6558994191238292</x:v>
      </x:c>
      <x:c r="AH373" s="21" t="n">
        <x:f>IF(SUM(P373:AA373)=0,"",MAX(P373:AA373)/SUM(P373:AA373))</x:f>
        <x:v>0.14283093413058406</x:v>
      </x:c>
      <x:c r="AI373" s="23" t="n">
        <x:f>IF(AG373="","",AD373/'산출기준'!$B$18*'산출기준'!$B$20+MIN(1,AG373)*'산출기준'!$B$21+(1-AH373)*'산출기준'!$B$22)</x:f>
        <x:v>86.8203638911032</x:v>
      </x:c>
      <x:c r="AJ373" s="4" t="str">
        <x:v>24개월 중 양수 지수 24개월; 전반/후반 자료 12/12개월. 최근12개월/이전12개월 관측월 평균비 0.66배, 최근 최댓달 비중 14.3%. 미래 1년 지속을 보장하지 않음.</x:v>
      </x:c>
      <x:c r="AK373" s="4" t="str">
        <x:v>https://developers.naver.com/docs/serviceapi/datalab/search/search.md</x:v>
      </x:c>
    </x:row>
    <x:row r="374" ht="25" customHeight="1">
      <x:c r="A374" s="4" t="str">
        <x:v>K0370</x:v>
      </x:c>
      <x:c r="B374" s="4" t="str">
        <x:v>건강</x:v>
      </x:c>
      <x:c r="C374" s="4" t="str">
        <x:v>총콜레스테롤정상수치</x:v>
      </x:c>
      <x:c r="D374" s="17" t="n">
        <x:v>78.68783</x:v>
      </x:c>
      <x:c r="E374" s="17" t="n">
        <x:v>89.38624</x:v>
      </x:c>
      <x:c r="F374" s="17" t="n">
        <x:v>46.65608</x:v>
      </x:c>
      <x:c r="G374" s="17" t="n">
        <x:v>54.9947</x:v>
      </x:c>
      <x:c r="H374" s="17" t="n">
        <x:v>52.57142</x:v>
      </x:c>
      <x:c r="I374" s="17" t="n">
        <x:v>42.67724</x:v>
      </x:c>
      <x:c r="J374" s="17" t="n">
        <x:v>44.50793</x:v>
      </x:c>
      <x:c r="K374" s="17" t="n">
        <x:v>39.94708</x:v>
      </x:c>
      <x:c r="L374" s="17" t="n">
        <x:v>41.28042</x:v>
      </x:c>
      <x:c r="M374" s="17" t="n">
        <x:v>40.43386</x:v>
      </x:c>
      <x:c r="N374" s="17" t="n">
        <x:v>45.11111</x:v>
      </x:c>
      <x:c r="O374" s="17" t="n">
        <x:v>65.15343</x:v>
      </x:c>
      <x:c r="P374" s="17" t="n">
        <x:v>100</x:v>
      </x:c>
      <x:c r="Q374" s="17" t="n">
        <x:v>50.63492</x:v>
      </x:c>
      <x:c r="R374" s="17" t="n">
        <x:v>33.86243</x:v>
      </x:c>
      <x:c r="S374" s="17" t="n">
        <x:v>29.36507</x:v>
      </x:c>
      <x:c r="T374" s="17" t="n">
        <x:v>28.49735</x:v>
      </x:c>
      <x:c r="U374" s="17" t="n">
        <x:v>23.291</x:v>
      </x:c>
      <x:c r="V374" s="17" t="n">
        <x:v>34.20105</x:v>
      </x:c>
      <x:c r="W374" s="17" t="n">
        <x:v>30.30687</x:v>
      </x:c>
      <x:c r="X374" s="17" t="n">
        <x:v>31.59788</x:v>
      </x:c>
      <x:c r="Y374" s="17" t="n">
        <x:v>29.49206</x:v>
      </x:c>
      <x:c r="Z374" s="17" t="n">
        <x:v>32.98412</x:v>
      </x:c>
      <x:c r="AA374" s="17" t="n">
        <x:v>37.26984</x:v>
      </x:c>
      <x:c r="AB374" s="4" t="n">
        <x:f>COUNT(D374:O374)</x:f>
        <x:v>12</x:v>
      </x:c>
      <x:c r="AC374" s="4" t="n">
        <x:f>COUNT(P374:AA374)</x:f>
        <x:v>12</x:v>
      </x:c>
      <x:c r="AD374" s="4" t="n">
        <x:f>COUNTIF(D374:AA374,"&gt;0")</x:f>
        <x:v>24</x:v>
      </x:c>
      <x:c r="AE374" s="19" t="n">
        <x:f>IF(AB374=0,"",AVERAGE(D374:O374))</x:f>
        <x:v>53.45061166666665</x:v>
      </x:c>
      <x:c r="AF374" s="19" t="n">
        <x:f>IF(AC374=0,"",AVERAGE(P374:AA374))</x:f>
        <x:v>38.458549166666664</x:v>
      </x:c>
      <x:c r="AG374" s="19" t="n">
        <x:f>IF(OR(AB374&lt;'산출기준'!$B$19,AC374&lt;'산출기준'!$B$19,AE374=0),"",AF374/AE374)</x:f>
        <x:v>0.7195156045454673</x:v>
      </x:c>
      <x:c r="AH374" s="21" t="n">
        <x:f>IF(SUM(P374:AA374)=0,"",MAX(P374:AA374)/SUM(P374:AA374))</x:f>
        <x:v>0.21668350767002195</x:v>
      </x:c>
      <x:c r="AI374" s="23" t="n">
        <x:f>IF(AG374="","",AD374/'산출기준'!$B$18*'산출기준'!$B$20+MIN(1,AG374)*'산출기준'!$B$21+(1-AH374)*'산출기준'!$B$22)</x:f>
        <x:v>87.25179798296358</x:v>
      </x:c>
      <x:c r="AJ374" s="4" t="str">
        <x:v>24개월 중 양수 지수 24개월; 전반/후반 자료 12/12개월. 최근12개월/이전12개월 관측월 평균비 0.72배, 최근 최댓달 비중 21.7%. 미래 1년 지속을 보장하지 않음.</x:v>
      </x:c>
      <x:c r="AK374" s="4" t="str">
        <x:v>https://developers.naver.com/docs/serviceapi/datalab/search/search.md</x:v>
      </x:c>
    </x:row>
    <x:row r="375" ht="25" customHeight="1">
      <x:c r="A375" s="4" t="str">
        <x:v>K0371</x:v>
      </x:c>
      <x:c r="B375" s="4" t="str">
        <x:v>건강</x:v>
      </x:c>
      <x:c r="C375" s="4" t="str">
        <x:v>비타민D음식</x:v>
      </x:c>
      <x:c r="D375" s="17" t="n">
        <x:v>70.53968</x:v>
      </x:c>
      <x:c r="E375" s="17" t="n">
        <x:v>81.61904</x:v>
      </x:c>
      <x:c r="F375" s="17" t="n">
        <x:v>80.22222</x:v>
      </x:c>
      <x:c r="G375" s="17" t="n">
        <x:v>88.04232</x:v>
      </x:c>
      <x:c r="H375" s="17" t="n">
        <x:v>82.78306</x:v>
      </x:c>
      <x:c r="I375" s="17" t="n">
        <x:v>73.7037</x:v>
      </x:c>
      <x:c r="J375" s="17" t="n">
        <x:v>67.91534</x:v>
      </x:c>
      <x:c r="K375" s="17" t="n">
        <x:v>74.69841</x:v>
      </x:c>
      <x:c r="L375" s="17" t="n">
        <x:v>79.39682</x:v>
      </x:c>
      <x:c r="M375" s="17" t="n">
        <x:v>68.56084</x:v>
      </x:c>
      <x:c r="N375" s="17" t="n">
        <x:v>68.81481</x:v>
      </x:c>
      <x:c r="O375" s="17" t="n">
        <x:v>71.62962</x:v>
      </x:c>
      <x:c r="P375" s="17" t="n">
        <x:v>66.82539</x:v>
      </x:c>
      <x:c r="Q375" s="17" t="n">
        <x:v>53.37566</x:v>
      </x:c>
      <x:c r="R375" s="17" t="n">
        <x:v>57.85185</x:v>
      </x:c>
      <x:c r="S375" s="17" t="n">
        <x:v>61.56613</x:v>
      </x:c>
      <x:c r="T375" s="17" t="n">
        <x:v>60.61375</x:v>
      </x:c>
      <x:c r="U375" s="17" t="n">
        <x:v>44.29629</x:v>
      </x:c>
      <x:c r="V375" s="17" t="n">
        <x:v>53.71428</x:v>
      </x:c>
      <x:c r="W375" s="17" t="n">
        <x:v>49.1746</x:v>
      </x:c>
      <x:c r="X375" s="17" t="n">
        <x:v>48.98412</x:v>
      </x:c>
      <x:c r="Y375" s="17" t="n">
        <x:v>43.60846</x:v>
      </x:c>
      <x:c r="Z375" s="17" t="n">
        <x:v>36.07407</x:v>
      </x:c>
      <x:c r="AA375" s="17" t="n">
        <x:v>35.78835</x:v>
      </x:c>
      <x:c r="AB375" s="4" t="n">
        <x:f>COUNT(D375:O375)</x:f>
        <x:v>12</x:v>
      </x:c>
      <x:c r="AC375" s="4" t="n">
        <x:f>COUNT(P375:AA375)</x:f>
        <x:v>12</x:v>
      </x:c>
      <x:c r="AD375" s="4" t="n">
        <x:f>COUNTIF(D375:AA375,"&gt;0")</x:f>
        <x:v>24</x:v>
      </x:c>
      <x:c r="AE375" s="19" t="n">
        <x:f>IF(AB375=0,"",AVERAGE(D375:O375))</x:f>
        <x:v>75.66048833333333</x:v>
      </x:c>
      <x:c r="AF375" s="19" t="n">
        <x:f>IF(AC375=0,"",AVERAGE(P375:AA375))</x:f>
        <x:v>50.98941250000001</x:v>
      </x:c>
      <x:c r="AG375" s="19" t="n">
        <x:f>IF(OR(AB375&lt;'산출기준'!$B$19,AC375&lt;'산출기준'!$B$19,AE375=0),"",AF375/AE375)</x:f>
        <x:v>0.6739239148888215</x:v>
      </x:c>
      <x:c r="AH375" s="21" t="n">
        <x:f>IF(SUM(P375:AA375)=0,"",MAX(P375:AA375)/SUM(P375:AA375))</x:f>
        <x:v>0.10921448643872882</x:v>
      </x:c>
      <x:c r="AI375" s="23" t="n">
        <x:f>IF(AG375="","",AD375/'산출기준'!$B$18*'산출기준'!$B$20+MIN(1,AG375)*'산출기준'!$B$21+(1-AH375)*'산출기준'!$B$22)</x:f>
        <x:v>88.03342771789008</x:v>
      </x:c>
      <x:c r="AJ375" s="4" t="str">
        <x:v>24개월 중 양수 지수 24개월; 전반/후반 자료 12/12개월. 최근12개월/이전12개월 관측월 평균비 0.67배, 최근 최댓달 비중 10.9%. 미래 1년 지속을 보장하지 않음.</x:v>
      </x:c>
      <x:c r="AK375" s="4" t="str">
        <x:v>https://developers.naver.com/docs/serviceapi/datalab/search/search.md</x:v>
      </x:c>
    </x:row>
    <x:row r="376" ht="25" customHeight="1">
      <x:c r="A376" s="4" t="str">
        <x:v>K0372</x:v>
      </x:c>
      <x:c r="B376" s="4" t="str">
        <x:v>건강</x:v>
      </x:c>
      <x:c r="C376" s="4" t="str">
        <x:v>비타민D수치</x:v>
      </x:c>
      <x:c r="D376" s="17" t="n">
        <x:v>49.69312</x:v>
      </x:c>
      <x:c r="E376" s="17" t="n">
        <x:v>58.2328</x:v>
      </x:c>
      <x:c r="F376" s="17" t="n">
        <x:v>56.78306</x:v>
      </x:c>
      <x:c r="G376" s="17" t="n">
        <x:v>56.4656</x:v>
      </x:c>
      <x:c r="H376" s="17" t="n">
        <x:v>51.49206</x:v>
      </x:c>
      <x:c r="I376" s="17" t="n">
        <x:v>55.69312</x:v>
      </x:c>
      <x:c r="J376" s="17" t="n">
        <x:v>58.32804</x:v>
      </x:c>
      <x:c r="K376" s="17" t="n">
        <x:v>55.14285</x:v>
      </x:c>
      <x:c r="L376" s="17" t="n">
        <x:v>51.69312</x:v>
      </x:c>
      <x:c r="M376" s="17" t="n">
        <x:v>46.57142</x:v>
      </x:c>
      <x:c r="N376" s="17" t="n">
        <x:v>48.73015</x:v>
      </x:c>
      <x:c r="O376" s="17" t="n">
        <x:v>49.76719</x:v>
      </x:c>
      <x:c r="P376" s="17" t="n">
        <x:v>49.5873</x:v>
      </x:c>
      <x:c r="Q376" s="17" t="n">
        <x:v>39.44973</x:v>
      </x:c>
      <x:c r="R376" s="17" t="n">
        <x:v>44.38095</x:v>
      </x:c>
      <x:c r="S376" s="17" t="n">
        <x:v>47.20634</x:v>
      </x:c>
      <x:c r="T376" s="17" t="n">
        <x:v>37.00529</x:v>
      </x:c>
      <x:c r="U376" s="17" t="n">
        <x:v>33.48148</x:v>
      </x:c>
      <x:c r="V376" s="17" t="n">
        <x:v>43.97883</x:v>
      </x:c>
      <x:c r="W376" s="17" t="n">
        <x:v>41.80952</x:v>
      </x:c>
      <x:c r="X376" s="17" t="n">
        <x:v>37.67195</x:v>
      </x:c>
      <x:c r="Y376" s="17" t="n">
        <x:v>39.61904</x:v>
      </x:c>
      <x:c r="Z376" s="17" t="n">
        <x:v>33.85185</x:v>
      </x:c>
      <x:c r="AA376" s="17" t="n">
        <x:v>32.68783</x:v>
      </x:c>
      <x:c r="AB376" s="4" t="n">
        <x:f>COUNT(D376:O376)</x:f>
        <x:v>12</x:v>
      </x:c>
      <x:c r="AC376" s="4" t="n">
        <x:f>COUNT(P376:AA376)</x:f>
        <x:v>12</x:v>
      </x:c>
      <x:c r="AD376" s="4" t="n">
        <x:f>COUNTIF(D376:AA376,"&gt;0")</x:f>
        <x:v>24</x:v>
      </x:c>
      <x:c r="AE376" s="19" t="n">
        <x:f>IF(AB376=0,"",AVERAGE(D376:O376))</x:f>
        <x:v>53.21604416666667</x:v>
      </x:c>
      <x:c r="AF376" s="19" t="n">
        <x:f>IF(AC376=0,"",AVERAGE(P376:AA376))</x:f>
        <x:v>40.0608425</x:v>
      </x:c>
      <x:c r="AG376" s="19" t="n">
        <x:f>IF(OR(AB376&lt;'산출기준'!$B$19,AC376&lt;'산출기준'!$B$19,AE376=0),"",AF376/AE376)</x:f>
        <x:v>0.7527963253813821</x:v>
      </x:c>
      <x:c r="AH376" s="21" t="n">
        <x:f>IF(SUM(P376:AA376)=0,"",MAX(P376:AA376)/SUM(P376:AA376))</x:f>
        <x:v>0.10314997743744406</x:v>
      </x:c>
      <x:c r="AI376" s="23" t="n">
        <x:f>IF(AG376="","",AD376/'산출기준'!$B$18*'산출기준'!$B$20+MIN(1,AG376)*'산출기준'!$B$21+(1-AH376)*'산출기준'!$B$22)</x:f>
        <x:v>90.52089021269259</x:v>
      </x:c>
      <x:c r="AJ376" s="4" t="str">
        <x:v>24개월 중 양수 지수 24개월; 전반/후반 자료 12/12개월. 최근12개월/이전12개월 관측월 평균비 0.75배, 최근 최댓달 비중 10.3%. 미래 1년 지속을 보장하지 않음.</x:v>
      </x:c>
      <x:c r="AK376" s="4" t="str">
        <x:v>https://developers.naver.com/docs/serviceapi/datalab/search/search.md</x:v>
      </x:c>
    </x:row>
    <x:row r="377" ht="25" customHeight="1">
      <x:c r="A377" s="4" t="str">
        <x:v>K0373</x:v>
      </x:c>
      <x:c r="B377" s="4" t="str">
        <x:v>건강</x:v>
      </x:c>
      <x:c r="C377" s="4" t="str">
        <x:v>허리강화운동</x:v>
      </x:c>
      <x:c r="D377" s="17" t="n">
        <x:v>77.46031</x:v>
      </x:c>
      <x:c r="E377" s="17" t="n">
        <x:v>72.79365</x:v>
      </x:c>
      <x:c r="F377" s="17" t="n">
        <x:v>68.75132</x:v>
      </x:c>
      <x:c r="G377" s="17" t="n">
        <x:v>63.5238</x:v>
      </x:c>
      <x:c r="H377" s="17" t="n">
        <x:v>62.58201</x:v>
      </x:c>
      <x:c r="I377" s="17" t="n">
        <x:v>59.92592</x:v>
      </x:c>
      <x:c r="J377" s="17" t="n">
        <x:v>63.14285</x:v>
      </x:c>
      <x:c r="K377" s="17" t="n">
        <x:v>49.74603</x:v>
      </x:c>
      <x:c r="L377" s="17" t="n">
        <x:v>50.45502</x:v>
      </x:c>
      <x:c r="M377" s="17" t="n">
        <x:v>42.59259</x:v>
      </x:c>
      <x:c r="N377" s="17" t="n">
        <x:v>37.08994</x:v>
      </x:c>
      <x:c r="O377" s="17" t="n">
        <x:v>34.55026</x:v>
      </x:c>
      <x:c r="P377" s="17" t="n">
        <x:v>40.10582</x:v>
      </x:c>
      <x:c r="Q377" s="17" t="n">
        <x:v>38.69841</x:v>
      </x:c>
      <x:c r="R377" s="17" t="n">
        <x:v>35.98941</x:v>
      </x:c>
      <x:c r="S377" s="17" t="n">
        <x:v>40.09523</x:v>
      </x:c>
      <x:c r="T377" s="17" t="n">
        <x:v>40.3492</x:v>
      </x:c>
      <x:c r="U377" s="17" t="n">
        <x:v>28.35978</x:v>
      </x:c>
      <x:c r="V377" s="17" t="n">
        <x:v>34.05291</x:v>
      </x:c>
      <x:c r="W377" s="17" t="n">
        <x:v>33.25925</x:v>
      </x:c>
      <x:c r="X377" s="17" t="n">
        <x:v>36.01058</x:v>
      </x:c>
      <x:c r="Y377" s="17" t="n">
        <x:v>35.60846</x:v>
      </x:c>
      <x:c r="Z377" s="17" t="n">
        <x:v>34.60317</x:v>
      </x:c>
      <x:c r="AA377" s="17" t="n">
        <x:v>33.73544</x:v>
      </x:c>
      <x:c r="AB377" s="4" t="n">
        <x:f>COUNT(D377:O377)</x:f>
        <x:v>12</x:v>
      </x:c>
      <x:c r="AC377" s="4" t="n">
        <x:f>COUNT(P377:AA377)</x:f>
        <x:v>12</x:v>
      </x:c>
      <x:c r="AD377" s="4" t="n">
        <x:f>COUNTIF(D377:AA377,"&gt;0")</x:f>
        <x:v>24</x:v>
      </x:c>
      <x:c r="AE377" s="19" t="n">
        <x:f>IF(AB377=0,"",AVERAGE(D377:O377))</x:f>
        <x:v>56.88447499999999</x:v>
      </x:c>
      <x:c r="AF377" s="19" t="n">
        <x:f>IF(AC377=0,"",AVERAGE(P377:AA377))</x:f>
        <x:v>35.90563833333333</x:v>
      </x:c>
      <x:c r="AG377" s="19" t="n">
        <x:f>IF(OR(AB377&lt;'산출기준'!$B$19,AC377&lt;'산출기준'!$B$19,AE377=0),"",AF377/AE377)</x:f>
        <x:v>0.6312027725198015</x:v>
      </x:c>
      <x:c r="AH377" s="21" t="n">
        <x:f>IF(SUM(P377:AA377)=0,"",MAX(P377:AA377)/SUM(P377:AA377))</x:f>
        <x:v>0.0936463878491136</x:v>
      </x:c>
      <x:c r="AI377" s="23" t="n">
        <x:f>IF(AG377="","",AD377/'산출기준'!$B$18*'산출기준'!$B$20+MIN(1,AG377)*'산출기준'!$B$21+(1-AH377)*'산출기준'!$B$22)</x:f>
        <x:v>87.06315541861179</x:v>
      </x:c>
      <x:c r="AJ377" s="4" t="str">
        <x:v>24개월 중 양수 지수 24개월; 전반/후반 자료 12/12개월. 최근12개월/이전12개월 관측월 평균비 0.63배, 최근 최댓달 비중 9.4%. 미래 1년 지속을 보장하지 않음.</x:v>
      </x:c>
      <x:c r="AK377" s="4" t="str">
        <x:v>https://developers.naver.com/docs/serviceapi/datalab/search/search.md</x:v>
      </x:c>
    </x:row>
    <x:row r="378" ht="25" customHeight="1">
      <x:c r="A378" s="4" t="str">
        <x:v>K0374</x:v>
      </x:c>
      <x:c r="B378" s="4" t="str">
        <x:v>건강</x:v>
      </x:c>
      <x:c r="C378" s="4" t="str">
        <x:v>허리운동</x:v>
      </x:c>
      <x:c r="D378" s="17" t="n">
        <x:v>59.23809</x:v>
      </x:c>
      <x:c r="E378" s="17" t="n">
        <x:v>60.04232</x:v>
      </x:c>
      <x:c r="F378" s="17" t="n">
        <x:v>57.36507</x:v>
      </x:c>
      <x:c r="G378" s="17" t="n">
        <x:v>53.61904</x:v>
      </x:c>
      <x:c r="H378" s="17" t="n">
        <x:v>56.31746</x:v>
      </x:c>
      <x:c r="I378" s="17" t="n">
        <x:v>53.60846</x:v>
      </x:c>
      <x:c r="J378" s="17" t="n">
        <x:v>58.04232</x:v>
      </x:c>
      <x:c r="K378" s="17" t="n">
        <x:v>50.16931</x:v>
      </x:c>
      <x:c r="L378" s="17" t="n">
        <x:v>47.291</x:v>
      </x:c>
      <x:c r="M378" s="17" t="n">
        <x:v>46.68783</x:v>
      </x:c>
      <x:c r="N378" s="17" t="n">
        <x:v>46.65608</x:v>
      </x:c>
      <x:c r="O378" s="17" t="n">
        <x:v>46.45502</x:v>
      </x:c>
      <x:c r="P378" s="17" t="n">
        <x:v>40.95238</x:v>
      </x:c>
      <x:c r="Q378" s="17" t="n">
        <x:v>34.96296</x:v>
      </x:c>
      <x:c r="R378" s="17" t="n">
        <x:v>31.51322</x:v>
      </x:c>
      <x:c r="S378" s="17" t="n">
        <x:v>32.2328</x:v>
      </x:c>
      <x:c r="T378" s="17" t="n">
        <x:v>36.50793</x:v>
      </x:c>
      <x:c r="U378" s="17" t="n">
        <x:v>30.69841</x:v>
      </x:c>
      <x:c r="V378" s="17" t="n">
        <x:v>34.06349</x:v>
      </x:c>
      <x:c r="W378" s="17" t="n">
        <x:v>30.96296</x:v>
      </x:c>
      <x:c r="X378" s="17" t="n">
        <x:v>29.77777</x:v>
      </x:c>
      <x:c r="Y378" s="17" t="n">
        <x:v>29.86243</x:v>
      </x:c>
      <x:c r="Z378" s="17" t="n">
        <x:v>30.66666</x:v>
      </x:c>
      <x:c r="AA378" s="17" t="n">
        <x:v>32.49735</x:v>
      </x:c>
      <x:c r="AB378" s="4" t="n">
        <x:f>COUNT(D378:O378)</x:f>
        <x:v>12</x:v>
      </x:c>
      <x:c r="AC378" s="4" t="n">
        <x:f>COUNT(P378:AA378)</x:f>
        <x:v>12</x:v>
      </x:c>
      <x:c r="AD378" s="4" t="n">
        <x:f>COUNTIF(D378:AA378,"&gt;0")</x:f>
        <x:v>24</x:v>
      </x:c>
      <x:c r="AE378" s="19" t="n">
        <x:f>IF(AB378=0,"",AVERAGE(D378:O378))</x:f>
        <x:v>52.95766666666666</x:v>
      </x:c>
      <x:c r="AF378" s="19" t="n">
        <x:f>IF(AC378=0,"",AVERAGE(P378:AA378))</x:f>
        <x:v>32.891529999999996</x:v>
      </x:c>
      <x:c r="AG378" s="19" t="n">
        <x:f>IF(OR(AB378&lt;'산출기준'!$B$19,AC378&lt;'산출기준'!$B$19,AE378=0),"",AF378/AE378)</x:f>
        <x:v>0.6210909972116092</x:v>
      </x:c>
      <x:c r="AH378" s="21" t="n">
        <x:f>IF(SUM(P378:AA378)=0,"",MAX(P378:AA378)/SUM(P378:AA378))</x:f>
        <x:v>0.10375614431233007</x:v>
      </x:c>
      <x:c r="AI378" s="23" t="n">
        <x:f>IF(AG378="","",AD378/'산출기준'!$B$18*'산출기준'!$B$20+MIN(1,AG378)*'산출기준'!$B$21+(1-AH378)*'산출기준'!$B$22)</x:f>
        <x:v>86.55760703010166</x:v>
      </x:c>
      <x:c r="AJ378" s="4" t="str">
        <x:v>24개월 중 양수 지수 24개월; 전반/후반 자료 12/12개월. 최근12개월/이전12개월 관측월 평균비 0.62배, 최근 최댓달 비중 10.4%. 미래 1년 지속을 보장하지 않음.</x:v>
      </x:c>
      <x:c r="AK378" s="4" t="str">
        <x:v>https://developers.naver.com/docs/serviceapi/datalab/search/search.md</x:v>
      </x:c>
    </x:row>
    <x:row r="379" ht="25" customHeight="1">
      <x:c r="A379" s="4" t="str">
        <x:v>K0375</x:v>
      </x:c>
      <x:c r="B379" s="4" t="str">
        <x:v>건강</x:v>
      </x:c>
      <x:c r="C379" s="4" t="str">
        <x:v>HDL콜레스테롤높으면</x:v>
      </x:c>
      <x:c r="D379" s="17" t="n">
        <x:v>88.87454</x:v>
      </x:c>
      <x:c r="E379" s="17" t="n">
        <x:v>100</x:v>
      </x:c>
      <x:c r="F379" s="17" t="n">
        <x:v>32.27521</x:v>
      </x:c>
      <x:c r="G379" s="17" t="n">
        <x:v>31.57654</x:v>
      </x:c>
      <x:c r="H379" s="17" t="n">
        <x:v>22.5243</x:v>
      </x:c>
      <x:c r="I379" s="17" t="n">
        <x:v>27.45291</x:v>
      </x:c>
      <x:c r="J379" s="17" t="n">
        <x:v>27.52885</x:v>
      </x:c>
      <x:c r="K379" s="17" t="n">
        <x:v>28.37181</x:v>
      </x:c>
      <x:c r="L379" s="17" t="n">
        <x:v>28.17436</x:v>
      </x:c>
      <x:c r="M379" s="17" t="n">
        <x:v>30.31591</x:v>
      </x:c>
      <x:c r="N379" s="17" t="n">
        <x:v>32.52582</x:v>
      </x:c>
      <x:c r="O379" s="17" t="n">
        <x:v>32.07017</x:v>
      </x:c>
      <x:c r="P379" s="17" t="n">
        <x:v>36.55072</x:v>
      </x:c>
      <x:c r="Q379" s="17" t="n">
        <x:v>32.90552</x:v>
      </x:c>
      <x:c r="R379" s="17" t="n">
        <x:v>42.54252</x:v>
      </x:c>
      <x:c r="S379" s="17" t="n">
        <x:v>40.14277</x:v>
      </x:c>
      <x:c r="T379" s="17" t="n">
        <x:v>27.7339</x:v>
      </x:c>
      <x:c r="U379" s="17" t="n">
        <x:v>19.64611</x:v>
      </x:c>
      <x:c r="V379" s="17" t="n">
        <x:v>22.32685</x:v>
      </x:c>
      <x:c r="W379" s="17" t="n">
        <x:v>21.78766</x:v>
      </x:c>
      <x:c r="X379" s="17" t="n">
        <x:v>14.85419</x:v>
      </x:c>
      <x:c r="Y379" s="17" t="n">
        <x:v>20.12454</x:v>
      </x:c>
      <x:c r="Z379" s="17" t="n">
        <x:v>21.57503</x:v>
      </x:c>
      <x:c r="AA379" s="17" t="n">
        <x:v>23.64823</x:v>
      </x:c>
      <x:c r="AB379" s="4" t="n">
        <x:f>COUNT(D379:O379)</x:f>
        <x:v>12</x:v>
      </x:c>
      <x:c r="AC379" s="4" t="n">
        <x:f>COUNT(P379:AA379)</x:f>
        <x:v>12</x:v>
      </x:c>
      <x:c r="AD379" s="4" t="n">
        <x:f>COUNTIF(D379:AA379,"&gt;0")</x:f>
        <x:v>24</x:v>
      </x:c>
      <x:c r="AE379" s="19" t="n">
        <x:f>IF(AB379=0,"",AVERAGE(D379:O379))</x:f>
        <x:v>40.14086833333332</x:v>
      </x:c>
      <x:c r="AF379" s="19" t="n">
        <x:f>IF(AC379=0,"",AVERAGE(P379:AA379))</x:f>
        <x:v>26.986503333333335</x:v>
      </x:c>
      <x:c r="AG379" s="19" t="n">
        <x:f>IF(OR(AB379&lt;'산출기준'!$B$19,AC379&lt;'산출기준'!$B$19,AE379=0),"",AF379/AE379)</x:f>
        <x:v>0.6722949565822798</x:v>
      </x:c>
      <x:c r="AH379" s="21" t="n">
        <x:f>IF(SUM(P379:AA379)=0,"",MAX(P379:AA379)/SUM(P379:AA379))</x:f>
        <x:v>0.1313697427269508</x:v>
      </x:c>
      <x:c r="AI379" s="23" t="n">
        <x:f>IF(AG379="","",AD379/'산출기준'!$B$18*'산출기준'!$B$20+MIN(1,AG379)*'산출기준'!$B$21+(1-AH379)*'산출기준'!$B$22)</x:f>
        <x:v>87.54145384292937</x:v>
      </x:c>
      <x:c r="AJ379" s="4" t="str">
        <x:v>24개월 중 양수 지수 24개월; 전반/후반 자료 12/12개월. 최근12개월/이전12개월 관측월 평균비 0.67배, 최근 최댓달 비중 13.1%. 미래 1년 지속을 보장하지 않음.</x:v>
      </x:c>
      <x:c r="AK379" s="4" t="str">
        <x:v>https://developers.naver.com/docs/serviceapi/datalab/search/search.md</x:v>
      </x:c>
    </x:row>
    <x:row r="380" ht="25" customHeight="1">
      <x:c r="A380" s="4" t="str">
        <x:v>K0376</x:v>
      </x:c>
      <x:c r="B380" s="4" t="str">
        <x:v>건강</x:v>
      </x:c>
      <x:c r="C380" s="4" t="str">
        <x:v>허리근육강화운동</x:v>
      </x:c>
      <x:c r="D380" s="17" t="n">
        <x:v>36.37606</x:v>
      </x:c>
      <x:c r="E380" s="17" t="n">
        <x:v>38.0164</x:v>
      </x:c>
      <x:c r="F380" s="17" t="n">
        <x:v>22.00789</x:v>
      </x:c>
      <x:c r="G380" s="17" t="n">
        <x:v>22.15978</x:v>
      </x:c>
      <x:c r="H380" s="17" t="n">
        <x:v>24.70382</x:v>
      </x:c>
      <x:c r="I380" s="17" t="n">
        <x:v>30.73359</x:v>
      </x:c>
      <x:c r="J380" s="17" t="n">
        <x:v>33.08019</x:v>
      </x:c>
      <x:c r="K380" s="17" t="n">
        <x:v>29.35905</x:v>
      </x:c>
      <x:c r="L380" s="17" t="n">
        <x:v>30.17162</x:v>
      </x:c>
      <x:c r="M380" s="17" t="n">
        <x:v>30.86269</x:v>
      </x:c>
      <x:c r="N380" s="17" t="n">
        <x:v>29.23754</x:v>
      </x:c>
      <x:c r="O380" s="17" t="n">
        <x:v>31.09811</x:v>
      </x:c>
      <x:c r="P380" s="17" t="n">
        <x:v>29.13882</x:v>
      </x:c>
      <x:c r="Q380" s="17" t="n">
        <x:v>27.2099</x:v>
      </x:c>
      <x:c r="R380" s="17" t="n">
        <x:v>28.25789</x:v>
      </x:c>
      <x:c r="S380" s="17" t="n">
        <x:v>26.25303</x:v>
      </x:c>
      <x:c r="T380" s="17" t="n">
        <x:v>28.09082</x:v>
      </x:c>
      <x:c r="U380" s="17" t="n">
        <x:v>24.39246</x:v>
      </x:c>
      <x:c r="V380" s="17" t="n">
        <x:v>26.47326</x:v>
      </x:c>
      <x:c r="W380" s="17" t="n">
        <x:v>23.98997</x:v>
      </x:c>
      <x:c r="X380" s="17" t="n">
        <x:v>21.69653</x:v>
      </x:c>
      <x:c r="Y380" s="17" t="n">
        <x:v>22.00789</x:v>
      </x:c>
      <x:c r="Z380" s="17" t="n">
        <x:v>22.82047</x:v>
      </x:c>
      <x:c r="AA380" s="17" t="n">
        <x:v>23.58748</x:v>
      </x:c>
      <x:c r="AB380" s="4" t="n">
        <x:f>COUNT(D380:O380)</x:f>
        <x:v>12</x:v>
      </x:c>
      <x:c r="AC380" s="4" t="n">
        <x:f>COUNT(P380:AA380)</x:f>
        <x:v>12</x:v>
      </x:c>
      <x:c r="AD380" s="4" t="n">
        <x:f>COUNTIF(D380:AA380,"&gt;0")</x:f>
        <x:v>24</x:v>
      </x:c>
      <x:c r="AE380" s="19" t="n">
        <x:f>IF(AB380=0,"",AVERAGE(D380:O380))</x:f>
        <x:v>29.817228333333333</x:v>
      </x:c>
      <x:c r="AF380" s="19" t="n">
        <x:f>IF(AC380=0,"",AVERAGE(P380:AA380))</x:f>
        <x:v>25.32654333333333</x:v>
      </x:c>
      <x:c r="AG380" s="19" t="n">
        <x:f>IF(OR(AB380&lt;'산출기준'!$B$19,AC380&lt;'산출기준'!$B$19,AE380=0),"",AF380/AE380)</x:f>
        <x:v>0.8493929432408119</x:v>
      </x:c>
      <x:c r="AH380" s="21" t="n">
        <x:f>IF(SUM(P380:AA380)=0,"",MAX(P380:AA380)/SUM(P380:AA380))</x:f>
        <x:v>0.0958770791592431</x:v>
      </x:c>
      <x:c r="AI380" s="23" t="n">
        <x:f>IF(AG380="","",AD380/'산출기준'!$B$18*'산출기준'!$B$20+MIN(1,AG380)*'산출기준'!$B$21+(1-AH380)*'산출기준'!$B$22)</x:f>
        <x:v>93.56424671403948</x:v>
      </x:c>
      <x:c r="AJ380" s="4" t="str">
        <x:v>24개월 중 양수 지수 24개월; 전반/후반 자료 12/12개월. 최근12개월/이전12개월 관측월 평균비 0.85배, 최근 최댓달 비중 9.6%. 미래 1년 지속을 보장하지 않음.</x:v>
      </x:c>
      <x:c r="AK380" s="4" t="str">
        <x:v>https://developers.naver.com/docs/serviceapi/datalab/search/search.md</x:v>
      </x:c>
    </x:row>
    <x:row r="381" ht="25" customHeight="1">
      <x:c r="A381" s="4" t="str">
        <x:v>K0377</x:v>
      </x:c>
      <x:c r="B381" s="4" t="str">
        <x:v>건강</x:v>
      </x:c>
      <x:c r="C381" s="4" t="str">
        <x:v>수면무호흡증치료</x:v>
      </x:c>
      <x:c r="D381" s="17" t="n">
        <x:v>27.58961</x:v>
      </x:c>
      <x:c r="E381" s="17" t="n">
        <x:v>33.99149</x:v>
      </x:c>
      <x:c r="F381" s="17" t="n">
        <x:v>37.19623</x:v>
      </x:c>
      <x:c r="G381" s="17" t="n">
        <x:v>46.12697</x:v>
      </x:c>
      <x:c r="H381" s="17" t="n">
        <x:v>43.68165</x:v>
      </x:c>
      <x:c r="I381" s="17" t="n">
        <x:v>41.25151</x:v>
      </x:c>
      <x:c r="J381" s="17" t="n">
        <x:v>35.24453</x:v>
      </x:c>
      <x:c r="K381" s="17" t="n">
        <x:v>30.39945</x:v>
      </x:c>
      <x:c r="L381" s="17" t="n">
        <x:v>28.15917</x:v>
      </x:c>
      <x:c r="M381" s="17" t="n">
        <x:v>23.95959</x:v>
      </x:c>
      <x:c r="N381" s="17" t="n">
        <x:v>22.09143</x:v>
      </x:c>
      <x:c r="O381" s="17" t="n">
        <x:v>24.82533</x:v>
      </x:c>
      <x:c r="P381" s="17" t="n">
        <x:v>25.84295</x:v>
      </x:c>
      <x:c r="Q381" s="17" t="n">
        <x:v>26.25303</x:v>
      </x:c>
      <x:c r="R381" s="17" t="n">
        <x:v>31.69805</x:v>
      </x:c>
      <x:c r="S381" s="17" t="n">
        <x:v>33.74848</x:v>
      </x:c>
      <x:c r="T381" s="17" t="n">
        <x:v>34.13578</x:v>
      </x:c>
      <x:c r="U381" s="17" t="n">
        <x:v>27.30103</x:v>
      </x:c>
      <x:c r="V381" s="17" t="n">
        <x:v>38.39611</x:v>
      </x:c>
      <x:c r="W381" s="17" t="n">
        <x:v>31.85753</x:v>
      </x:c>
      <x:c r="X381" s="17" t="n">
        <x:v>26.19987</x:v>
      </x:c>
      <x:c r="Y381" s="17" t="n">
        <x:v>22.27369</x:v>
      </x:c>
      <x:c r="Z381" s="17" t="n">
        <x:v>19.69167</x:v>
      </x:c>
      <x:c r="AA381" s="17" t="n">
        <x:v>23.39763</x:v>
      </x:c>
      <x:c r="AB381" s="4" t="n">
        <x:f>COUNT(D381:O381)</x:f>
        <x:v>12</x:v>
      </x:c>
      <x:c r="AC381" s="4" t="n">
        <x:f>COUNT(P381:AA381)</x:f>
        <x:v>12</x:v>
      </x:c>
      <x:c r="AD381" s="4" t="n">
        <x:f>COUNTIF(D381:AA381,"&gt;0")</x:f>
        <x:v>24</x:v>
      </x:c>
      <x:c r="AE381" s="19" t="n">
        <x:f>IF(AB381=0,"",AVERAGE(D381:O381))</x:f>
        <x:v>32.87641333333334</x:v>
      </x:c>
      <x:c r="AF381" s="19" t="n">
        <x:f>IF(AC381=0,"",AVERAGE(P381:AA381))</x:f>
        <x:v>28.39965166666666</x:v>
      </x:c>
      <x:c r="AG381" s="19" t="n">
        <x:f>IF(OR(AB381&lt;'산출기준'!$B$19,AC381&lt;'산출기준'!$B$19,AE381=0),"",AF381/AE381)</x:f>
        <x:v>0.8638305942537929</x:v>
      </x:c>
      <x:c r="AH381" s="21" t="n">
        <x:f>IF(SUM(P381:AA381)=0,"",MAX(P381:AA381)/SUM(P381:AA381))</x:f>
        <x:v>0.11266602389665463</x:v>
      </x:c>
      <x:c r="AI381" s="23" t="n">
        <x:f>IF(AG381="","",AD381/'산출기준'!$B$18*'산출기준'!$B$20+MIN(1,AG381)*'산출기준'!$B$21+(1-AH381)*'산출기준'!$B$22)</x:f>
        <x:v>93.6615973496807</x:v>
      </x:c>
      <x:c r="AJ381" s="4" t="str">
        <x:v>24개월 중 양수 지수 24개월; 전반/후반 자료 12/12개월. 최근12개월/이전12개월 관측월 평균비 0.86배, 최근 최댓달 비중 11.3%. 미래 1년 지속을 보장하지 않음.</x:v>
      </x:c>
      <x:c r="AK381" s="4" t="str">
        <x:v>https://developers.naver.com/docs/serviceapi/datalab/search/search.md</x:v>
      </x:c>
    </x:row>
    <x:row r="382" ht="25" customHeight="1">
      <x:c r="A382" s="4" t="str">
        <x:v>K0378</x:v>
      </x:c>
      <x:c r="B382" s="4" t="str">
        <x:v>건강</x:v>
      </x:c>
      <x:c r="C382" s="4" t="str">
        <x:v>고지혈증약복용시간</x:v>
      </x:c>
      <x:c r="D382" s="17" t="n">
        <x:v>16.11482</x:v>
      </x:c>
      <x:c r="E382" s="17" t="n">
        <x:v>16.78311</x:v>
      </x:c>
      <x:c r="F382" s="17" t="n">
        <x:v>18.01336</x:v>
      </x:c>
      <x:c r="G382" s="17" t="n">
        <x:v>18.14246</x:v>
      </x:c>
      <x:c r="H382" s="17" t="n">
        <x:v>16.90461</x:v>
      </x:c>
      <x:c r="I382" s="17" t="n">
        <x:v>18.98541</x:v>
      </x:c>
      <x:c r="J382" s="17" t="n">
        <x:v>19.79799</x:v>
      </x:c>
      <x:c r="K382" s="17" t="n">
        <x:v>18.56773</x:v>
      </x:c>
      <x:c r="L382" s="17" t="n">
        <x:v>18.56014</x:v>
      </x:c>
      <x:c r="M382" s="17" t="n">
        <x:v>16.72995</x:v>
      </x:c>
      <x:c r="N382" s="17" t="n">
        <x:v>17.69441</x:v>
      </x:c>
      <x:c r="O382" s="17" t="n">
        <x:v>18.88669</x:v>
      </x:c>
      <x:c r="P382" s="17" t="n">
        <x:v>19.82837</x:v>
      </x:c>
      <x:c r="Q382" s="17" t="n">
        <x:v>16.31227</x:v>
      </x:c>
      <x:c r="R382" s="17" t="n">
        <x:v>19.31196</x:v>
      </x:c>
      <x:c r="S382" s="17" t="n">
        <x:v>21.87879</x:v>
      </x:c>
      <x:c r="T382" s="17" t="n">
        <x:v>22.08383</x:v>
      </x:c>
      <x:c r="U382" s="17" t="n">
        <x:v>20.72448</x:v>
      </x:c>
      <x:c r="V382" s="17" t="n">
        <x:v>21.54465</x:v>
      </x:c>
      <x:c r="W382" s="17" t="n">
        <x:v>18.4842</x:v>
      </x:c>
      <x:c r="X382" s="17" t="n">
        <x:v>20.25364</x:v>
      </x:c>
      <x:c r="Y382" s="17" t="n">
        <x:v>21.4763</x:v>
      </x:c>
      <x:c r="Z382" s="17" t="n">
        <x:v>20.81561</x:v>
      </x:c>
      <x:c r="AA382" s="17" t="n">
        <x:v>22.14459</x:v>
      </x:c>
      <x:c r="AB382" s="4" t="n">
        <x:f>COUNT(D382:O382)</x:f>
        <x:v>12</x:v>
      </x:c>
      <x:c r="AC382" s="4" t="n">
        <x:f>COUNT(P382:AA382)</x:f>
        <x:v>12</x:v>
      </x:c>
      <x:c r="AD382" s="4" t="n">
        <x:f>COUNTIF(D382:AA382,"&gt;0")</x:f>
        <x:v>24</x:v>
      </x:c>
      <x:c r="AE382" s="19" t="n">
        <x:f>IF(AB382=0,"",AVERAGE(D382:O382))</x:f>
        <x:v>17.931723333333334</x:v>
      </x:c>
      <x:c r="AF382" s="19" t="n">
        <x:f>IF(AC382=0,"",AVERAGE(P382:AA382))</x:f>
        <x:v>20.40489083333333</x:v>
      </x:c>
      <x:c r="AG382" s="19" t="n">
        <x:f>IF(OR(AB382&lt;'산출기준'!$B$19,AC382&lt;'산출기준'!$B$19,AE382=0),"",AF382/AE382)</x:f>
        <x:v>1.1379213505599106</x:v>
      </x:c>
      <x:c r="AH382" s="21" t="n">
        <x:f>IF(SUM(P382:AA382)=0,"",MAX(P382:AA382)/SUM(P382:AA382))</x:f>
        <x:v>0.09043824419709182</x:v>
      </x:c>
      <x:c r="AI382" s="23" t="n">
        <x:f>IF(AG382="","",AD382/'산출기준'!$B$18*'산출기준'!$B$20+MIN(1,AG382)*'산출기준'!$B$21+(1-AH382)*'산출기준'!$B$22)</x:f>
        <x:v>98.19123511605817</x:v>
      </x:c>
      <x:c r="AJ382" s="4" t="str">
        <x:v>24개월 중 양수 지수 24개월; 전반/후반 자료 12/12개월. 최근12개월/이전12개월 관측월 평균비 1.14배, 최근 최댓달 비중 9.0%. 미래 1년 지속을 보장하지 않음.</x:v>
      </x:c>
      <x:c r="AK382" s="4" t="str">
        <x:v>https://developers.naver.com/docs/serviceapi/datalab/search/search.md</x:v>
      </x:c>
    </x:row>
    <x:row r="383" ht="25" customHeight="1">
      <x:c r="A383" s="4" t="str">
        <x:v>K0379</x:v>
      </x:c>
      <x:c r="B383" s="4" t="str">
        <x:v>건강</x:v>
      </x:c>
      <x:c r="C383" s="4" t="str">
        <x:v>생애주기별건강검진</x:v>
      </x:c>
      <x:c r="D383" s="17" t="n">
        <x:v>27.41494</x:v>
      </x:c>
      <x:c r="E383" s="17" t="n">
        <x:v>35.73815</x:v>
      </x:c>
      <x:c r="F383" s="17" t="n">
        <x:v>34.84963</x:v>
      </x:c>
      <x:c r="G383" s="17" t="n">
        <x:v>44.70686</x:v>
      </x:c>
      <x:c r="H383" s="17" t="n">
        <x:v>35.82928</x:v>
      </x:c>
      <x:c r="I383" s="17" t="n">
        <x:v>31.60692</x:v>
      </x:c>
      <x:c r="J383" s="17" t="n">
        <x:v>25.44805</x:v>
      </x:c>
      <x:c r="K383" s="17" t="n">
        <x:v>23.11664</x:v>
      </x:c>
      <x:c r="L383" s="17" t="n">
        <x:v>18.85631</x:v>
      </x:c>
      <x:c r="M383" s="17" t="n">
        <x:v>19.75243</x:v>
      </x:c>
      <x:c r="N383" s="17" t="n">
        <x:v>24.55953</x:v>
      </x:c>
      <x:c r="O383" s="17" t="n">
        <x:v>24.39246</x:v>
      </x:c>
      <x:c r="P383" s="17" t="n">
        <x:v>24.69623</x:v>
      </x:c>
      <x:c r="Q383" s="17" t="n">
        <x:v>26.83778</x:v>
      </x:c>
      <x:c r="R383" s="17" t="n">
        <x:v>36.14823</x:v>
      </x:c>
      <x:c r="S383" s="17" t="n">
        <x:v>48.07867</x:v>
      </x:c>
      <x:c r="T383" s="17" t="n">
        <x:v>36.78614</x:v>
      </x:c>
      <x:c r="U383" s="17" t="n">
        <x:v>24.18742</x:v>
      </x:c>
      <x:c r="V383" s="17" t="n">
        <x:v>21.84082</x:v>
      </x:c>
      <x:c r="W383" s="17" t="n">
        <x:v>20.32958</x:v>
      </x:c>
      <x:c r="X383" s="17" t="n">
        <x:v>17.77035</x:v>
      </x:c>
      <x:c r="Y383" s="17" t="n">
        <x:v>18.32472</x:v>
      </x:c>
      <x:c r="Z383" s="17" t="n">
        <x:v>20.25364</x:v>
      </x:c>
      <x:c r="AA383" s="17" t="n">
        <x:v>21.9927</x:v>
      </x:c>
      <x:c r="AB383" s="4" t="n">
        <x:f>COUNT(D383:O383)</x:f>
        <x:v>12</x:v>
      </x:c>
      <x:c r="AC383" s="4" t="n">
        <x:f>COUNT(P383:AA383)</x:f>
        <x:v>12</x:v>
      </x:c>
      <x:c r="AD383" s="4" t="n">
        <x:f>COUNTIF(D383:AA383,"&gt;0")</x:f>
        <x:v>24</x:v>
      </x:c>
      <x:c r="AE383" s="19" t="n">
        <x:f>IF(AB383=0,"",AVERAGE(D383:O383))</x:f>
        <x:v>28.855933333333336</x:v>
      </x:c>
      <x:c r="AF383" s="19" t="n">
        <x:f>IF(AC383=0,"",AVERAGE(P383:AA383))</x:f>
        <x:v>26.437190000000005</x:v>
      </x:c>
      <x:c r="AG383" s="19" t="n">
        <x:f>IF(OR(AB383&lt;'산출기준'!$B$19,AC383&lt;'산출기준'!$B$19,AE383=0),"",AF383/AE383)</x:f>
        <x:v>0.9161786484119963</x:v>
      </x:c>
      <x:c r="AH383" s="21" t="n">
        <x:f>IF(SUM(P383:AA383)=0,"",MAX(P383:AA383)/SUM(P383:AA383))</x:f>
        <x:v>0.1515499882299644</x:v>
      </x:c>
      <x:c r="AI383" s="23" t="n">
        <x:f>IF(AG383="","",AD383/'산출기준'!$B$18*'산출기준'!$B$20+MIN(1,AG383)*'산출기준'!$B$21+(1-AH383)*'산출기준'!$B$22)</x:f>
        <x:v>94.4543596877606</x:v>
      </x:c>
      <x:c r="AJ383" s="4" t="str">
        <x:v>24개월 중 양수 지수 24개월; 전반/후반 자료 12/12개월. 최근12개월/이전12개월 관측월 평균비 0.92배, 최근 최댓달 비중 15.2%. 미래 1년 지속을 보장하지 않음.</x:v>
      </x:c>
      <x:c r="AK383" s="4" t="str">
        <x:v>https://developers.naver.com/docs/serviceapi/datalab/search/search.md</x:v>
      </x:c>
    </x:row>
    <x:row r="384" ht="25" customHeight="1">
      <x:c r="A384" s="4" t="str">
        <x:v>K0380</x:v>
      </x:c>
      <x:c r="B384" s="4" t="str">
        <x:v>건강</x:v>
      </x:c>
      <x:c r="C384" s="4" t="str">
        <x:v>LDL콜레스테롤정상수치</x:v>
      </x:c>
      <x:c r="D384" s="17" t="n">
        <x:v>85.5332</x:v>
      </x:c>
      <x:c r="E384" s="17" t="n">
        <x:v>100</x:v>
      </x:c>
      <x:c r="F384" s="17" t="n">
        <x:v>31.11968</x:v>
      </x:c>
      <x:c r="G384" s="17" t="n">
        <x:v>37.73307</x:v>
      </x:c>
      <x:c r="H384" s="17" t="n">
        <x:v>28.5478</x:v>
      </x:c>
      <x:c r="I384" s="17" t="n">
        <x:v>26.69238</x:v>
      </x:c>
      <x:c r="J384" s="17" t="n">
        <x:v>29.25507</x:v>
      </x:c>
      <x:c r="K384" s="17" t="n">
        <x:v>32.14843</x:v>
      </x:c>
      <x:c r="L384" s="17" t="n">
        <x:v>27.10572</x:v>
      </x:c>
      <x:c r="M384" s="17" t="n">
        <x:v>22.48553</x:v>
      </x:c>
      <x:c r="N384" s="17" t="n">
        <x:v>27.90484</x:v>
      </x:c>
      <x:c r="O384" s="17" t="n">
        <x:v>26.29741</x:v>
      </x:c>
      <x:c r="P384" s="17" t="n">
        <x:v>31.83613</x:v>
      </x:c>
      <x:c r="Q384" s="17" t="n">
        <x:v>28.9887</x:v>
      </x:c>
      <x:c r="R384" s="17" t="n">
        <x:v>44.50261</x:v>
      </x:c>
      <x:c r="S384" s="17" t="n">
        <x:v>33.89363</x:v>
      </x:c>
      <x:c r="T384" s="17" t="n">
        <x:v>24.33177</x:v>
      </x:c>
      <x:c r="U384" s="17" t="n">
        <x:v>19.00431</x:v>
      </x:c>
      <x:c r="V384" s="17" t="n">
        <x:v>21.36493</x:v>
      </x:c>
      <x:c r="W384" s="17" t="n">
        <x:v>18.40727</x:v>
      </x:c>
      <x:c r="X384" s="17" t="n">
        <x:v>21.11692</x:v>
      </x:c>
      <x:c r="Y384" s="17" t="n">
        <x:v>20.59336</x:v>
      </x:c>
      <x:c r="Z384" s="17" t="n">
        <x:v>22.65086</x:v>
      </x:c>
      <x:c r="AA384" s="17" t="n">
        <x:v>25.33296</x:v>
      </x:c>
      <x:c r="AB384" s="4" t="n">
        <x:f>COUNT(D384:O384)</x:f>
        <x:v>12</x:v>
      </x:c>
      <x:c r="AC384" s="4" t="n">
        <x:f>COUNT(P384:AA384)</x:f>
        <x:v>12</x:v>
      </x:c>
      <x:c r="AD384" s="4" t="n">
        <x:f>COUNTIF(D384:AA384,"&gt;0")</x:f>
        <x:v>24</x:v>
      </x:c>
      <x:c r="AE384" s="19" t="n">
        <x:f>IF(AB384=0,"",AVERAGE(D384:O384))</x:f>
        <x:v>39.568594166666664</x:v>
      </x:c>
      <x:c r="AF384" s="19" t="n">
        <x:f>IF(AC384=0,"",AVERAGE(P384:AA384))</x:f>
        <x:v>26.001954166666668</x:v>
      </x:c>
      <x:c r="AG384" s="19" t="n">
        <x:f>IF(OR(AB384&lt;'산출기준'!$B$19,AC384&lt;'산출기준'!$B$19,AE384=0),"",AF384/AE384)</x:f>
        <x:v>0.6571361635226153</x:v>
      </x:c>
      <x:c r="AH384" s="21" t="n">
        <x:f>IF(SUM(P384:AA384)=0,"",MAX(P384:AA384)/SUM(P384:AA384))</x:f>
        <x:v>0.14262585071730985</x:v>
      </x:c>
      <x:c r="AI384" s="23" t="n">
        <x:f>IF(AG384="","",AD384/'산출기준'!$B$18*'산출기준'!$B$20+MIN(1,AG384)*'산출기준'!$B$21+(1-AH384)*'산출기준'!$B$22)</x:f>
        <x:v>86.86156789133227</x:v>
      </x:c>
      <x:c r="AJ384" s="4" t="str">
        <x:v>24개월 중 양수 지수 24개월; 전반/후반 자료 12/12개월. 최근12개월/이전12개월 관측월 평균비 0.66배, 최근 최댓달 비중 14.3%. 미래 1년 지속을 보장하지 않음.</x:v>
      </x:c>
      <x:c r="AK384" s="4" t="str">
        <x:v>https://developers.naver.com/docs/serviceapi/datalab/search/search.md</x:v>
      </x:c>
    </x:row>
    <x:row r="385" ht="25" customHeight="1">
      <x:c r="A385" s="4" t="str">
        <x:v>K0381</x:v>
      </x:c>
      <x:c r="B385" s="4" t="str">
        <x:v>건강</x:v>
      </x:c>
      <x:c r="C385" s="4" t="str">
        <x:v>고지혈증나쁜음식</x:v>
      </x:c>
      <x:c r="D385" s="17" t="n">
        <x:v>42.15118</x:v>
      </x:c>
      <x:c r="E385" s="17" t="n">
        <x:v>51.29971</x:v>
      </x:c>
      <x:c r="F385" s="17" t="n">
        <x:v>87.45292</x:v>
      </x:c>
      <x:c r="G385" s="17" t="n">
        <x:v>72.19619</x:v>
      </x:c>
      <x:c r="H385" s="17" t="n">
        <x:v>54.65233</x:v>
      </x:c>
      <x:c r="I385" s="17" t="n">
        <x:v>58.56526</x:v>
      </x:c>
      <x:c r="J385" s="17" t="n">
        <x:v>58.23459</x:v>
      </x:c>
      <x:c r="K385" s="17" t="n">
        <x:v>60.00734</x:v>
      </x:c>
      <x:c r="L385" s="17" t="n">
        <x:v>57.54569</x:v>
      </x:c>
      <x:c r="M385" s="17" t="n">
        <x:v>57.87636</x:v>
      </x:c>
      <x:c r="N385" s="17" t="n">
        <x:v>58.21622</x:v>
      </x:c>
      <x:c r="O385" s="17" t="n">
        <x:v>57.67429</x:v>
      </x:c>
      <x:c r="P385" s="17" t="n">
        <x:v>56.98539</x:v>
      </x:c>
      <x:c r="Q385" s="17" t="n">
        <x:v>42.65637</x:v>
      </x:c>
      <x:c r="R385" s="17" t="n">
        <x:v>45.26499</x:v>
      </x:c>
      <x:c r="S385" s="17" t="n">
        <x:v>46.79893</x:v>
      </x:c>
      <x:c r="T385" s="17" t="n">
        <x:v>47.05612</x:v>
      </x:c>
      <x:c r="U385" s="17" t="n">
        <x:v>30.56856</x:v>
      </x:c>
      <x:c r="V385" s="17" t="n">
        <x:v>34.72949</x:v>
      </x:c>
      <x:c r="W385" s="17" t="n">
        <x:v>33.14962</x:v>
      </x:c>
      <x:c r="X385" s="17" t="n">
        <x:v>33.39763</x:v>
      </x:c>
      <x:c r="Y385" s="17" t="n">
        <x:v>12.29907</x:v>
      </x:c>
      <x:c r="Z385" s="17" t="n">
        <x:v>16.79985</x:v>
      </x:c>
      <x:c r="AA385" s="17" t="n">
        <x:v>22.95398</x:v>
      </x:c>
      <x:c r="AB385" s="4" t="n">
        <x:f>COUNT(D385:O385)</x:f>
        <x:v>12</x:v>
      </x:c>
      <x:c r="AC385" s="4" t="n">
        <x:f>COUNT(P385:AA385)</x:f>
        <x:v>12</x:v>
      </x:c>
      <x:c r="AD385" s="4" t="n">
        <x:f>COUNTIF(D385:AA385,"&gt;0")</x:f>
        <x:v>24</x:v>
      </x:c>
      <x:c r="AE385" s="19" t="n">
        <x:f>IF(AB385=0,"",AVERAGE(D385:O385))</x:f>
        <x:v>59.65600666666668</x:v>
      </x:c>
      <x:c r="AF385" s="19" t="n">
        <x:f>IF(AC385=0,"",AVERAGE(P385:AA385))</x:f>
        <x:v>35.221666666666664</x:v>
      </x:c>
      <x:c r="AG385" s="19" t="n">
        <x:f>IF(OR(AB385&lt;'산출기준'!$B$19,AC385&lt;'산출기준'!$B$19,AE385=0),"",AF385/AE385)</x:f>
        <x:v>0.5904127452491231</x:v>
      </x:c>
      <x:c r="AH385" s="21" t="n">
        <x:f>IF(SUM(P385:AA385)=0,"",MAX(P385:AA385)/SUM(P385:AA385))</x:f>
        <x:v>0.13482560450480294</x:v>
      </x:c>
      <x:c r="AI385" s="23" t="n">
        <x:f>IF(AG385="","",AD385/'산출기준'!$B$18*'산출기준'!$B$20+MIN(1,AG385)*'산출기준'!$B$21+(1-AH385)*'산출기준'!$B$22)</x:f>
        <x:v>85.01587026737764</x:v>
      </x:c>
      <x:c r="AJ385" s="4" t="str">
        <x:v>24개월 중 양수 지수 24개월; 전반/후반 자료 12/12개월. 최근12개월/이전12개월 관측월 평균비 0.59배, 최근 최댓달 비중 13.5%. 미래 1년 지속을 보장하지 않음.</x:v>
      </x:c>
      <x:c r="AK385" s="4" t="str">
        <x:v>https://developers.naver.com/docs/serviceapi/datalab/search/search.md</x:v>
      </x:c>
    </x:row>
    <x:row r="386" ht="25" customHeight="1">
      <x:c r="A386" s="4" t="str">
        <x:v>K0382</x:v>
      </x:c>
      <x:c r="B386" s="4" t="str">
        <x:v>건강</x:v>
      </x:c>
      <x:c r="C386" s="4" t="str">
        <x:v>혈액순환에좋은음식</x:v>
      </x:c>
      <x:c r="D386" s="17" t="n">
        <x:v>82.18976</x:v>
      </x:c>
      <x:c r="E386" s="17" t="n">
        <x:v>83.71452</x:v>
      </x:c>
      <x:c r="F386" s="17" t="n">
        <x:v>54.82685</x:v>
      </x:c>
      <x:c r="G386" s="17" t="n">
        <x:v>53.46743</x:v>
      </x:c>
      <x:c r="H386" s="17" t="n">
        <x:v>52.26416</x:v>
      </x:c>
      <x:c r="I386" s="17" t="n">
        <x:v>55.58004</x:v>
      </x:c>
      <x:c r="J386" s="17" t="n">
        <x:v>53.71544</x:v>
      </x:c>
      <x:c r="K386" s="17" t="n">
        <x:v>48.57169</x:v>
      </x:c>
      <x:c r="L386" s="17" t="n">
        <x:v>46.11003</x:v>
      </x:c>
      <x:c r="M386" s="17" t="n">
        <x:v>42.638</x:v>
      </x:c>
      <x:c r="N386" s="17" t="n">
        <x:v>39.01901</x:v>
      </x:c>
      <x:c r="O386" s="17" t="n">
        <x:v>44.72306</x:v>
      </x:c>
      <x:c r="P386" s="17" t="n">
        <x:v>40.91117</x:v>
      </x:c>
      <x:c r="Q386" s="17" t="n">
        <x:v>37.39322</x:v>
      </x:c>
      <x:c r="R386" s="17" t="n">
        <x:v>41.64599</x:v>
      </x:c>
      <x:c r="S386" s="17" t="n">
        <x:v>38.36685</x:v>
      </x:c>
      <x:c r="T386" s="17" t="n">
        <x:v>38.12804</x:v>
      </x:c>
      <x:c r="U386" s="17" t="n">
        <x:v>27.79461</x:v>
      </x:c>
      <x:c r="V386" s="17" t="n">
        <x:v>32.48828</x:v>
      </x:c>
      <x:c r="W386" s="17" t="n">
        <x:v>29.02544</x:v>
      </x:c>
      <x:c r="X386" s="17" t="n">
        <x:v>28.80499</x:v>
      </x:c>
      <x:c r="Y386" s="17" t="n">
        <x:v>27.86809</x:v>
      </x:c>
      <x:c r="Z386" s="17" t="n">
        <x:v>26.43519</x:v>
      </x:c>
      <x:c r="AA386" s="17" t="n">
        <x:v>24.12051</x:v>
      </x:c>
      <x:c r="AB386" s="4" t="n">
        <x:f>COUNT(D386:O386)</x:f>
        <x:v>12</x:v>
      </x:c>
      <x:c r="AC386" s="4" t="n">
        <x:f>COUNT(P386:AA386)</x:f>
        <x:v>12</x:v>
      </x:c>
      <x:c r="AD386" s="4" t="n">
        <x:f>COUNTIF(D386:AA386,"&gt;0")</x:f>
        <x:v>24</x:v>
      </x:c>
      <x:c r="AE386" s="19" t="n">
        <x:f>IF(AB386=0,"",AVERAGE(D386:O386))</x:f>
        <x:v>54.734999166666675</x:v>
      </x:c>
      <x:c r="AF386" s="19" t="n">
        <x:f>IF(AC386=0,"",AVERAGE(P386:AA386))</x:f>
        <x:v>32.748531666666665</x:v>
      </x:c>
      <x:c r="AG386" s="19" t="n">
        <x:f>IF(OR(AB386&lt;'산출기준'!$B$19,AC386&lt;'산출기준'!$B$19,AE386=0),"",AF386/AE386)</x:f>
        <x:v>0.5983106269344816</x:v>
      </x:c>
      <x:c r="AH386" s="21" t="n">
        <x:f>IF(SUM(P386:AA386)=0,"",MAX(P386:AA386)/SUM(P386:AA386))</x:f>
        <x:v>0.10597419151464246</x:v>
      </x:c>
      <x:c r="AI386" s="23" t="n">
        <x:f>IF(AG386="","",AD386/'산출기준'!$B$18*'산출기준'!$B$20+MIN(1,AG386)*'산출기준'!$B$21+(1-AH386)*'산출기준'!$B$22)</x:f>
        <x:v>85.8298349777416</x:v>
      </x:c>
      <x:c r="AJ386" s="4" t="str">
        <x:v>24개월 중 양수 지수 24개월; 전반/후반 자료 12/12개월. 최근12개월/이전12개월 관측월 평균비 0.60배, 최근 최댓달 비중 10.6%. 미래 1년 지속을 보장하지 않음.</x:v>
      </x:c>
      <x:c r="AK386" s="4" t="str">
        <x:v>https://developers.naver.com/docs/serviceapi/datalab/search/search.md</x:v>
      </x:c>
    </x:row>
    <x:row r="387" ht="25" customHeight="1">
      <x:c r="A387" s="4" t="str">
        <x:v>K0383</x:v>
      </x:c>
      <x:c r="B387" s="4" t="str">
        <x:v>건강</x:v>
      </x:c>
      <x:c r="C387" s="4" t="str">
        <x:v>혈압낮추는음식</x:v>
      </x:c>
      <x:c r="D387" s="17" t="n">
        <x:v>35.56535</x:v>
      </x:c>
      <x:c r="E387" s="17" t="n">
        <x:v>44.05253</x:v>
      </x:c>
      <x:c r="F387" s="17" t="n">
        <x:v>50.03214</x:v>
      </x:c>
      <x:c r="G387" s="17" t="n">
        <x:v>52.94387</x:v>
      </x:c>
      <x:c r="H387" s="17" t="n">
        <x:v>40.47028</x:v>
      </x:c>
      <x:c r="I387" s="17" t="n">
        <x:v>34.77542</x:v>
      </x:c>
      <x:c r="J387" s="17" t="n">
        <x:v>36.88803</x:v>
      </x:c>
      <x:c r="K387" s="17" t="n">
        <x:v>31.55139</x:v>
      </x:c>
      <x:c r="L387" s="17" t="n">
        <x:v>26.27904</x:v>
      </x:c>
      <x:c r="M387" s="17" t="n">
        <x:v>24.83696</x:v>
      </x:c>
      <x:c r="N387" s="17" t="n">
        <x:v>23.38568</x:v>
      </x:c>
      <x:c r="O387" s="17" t="n">
        <x:v>20.63929</x:v>
      </x:c>
      <x:c r="P387" s="17" t="n">
        <x:v>25.59015</x:v>
      </x:c>
      <x:c r="Q387" s="17" t="n">
        <x:v>23.39487</x:v>
      </x:c>
      <x:c r="R387" s="17" t="n">
        <x:v>31.81776</x:v>
      </x:c>
      <x:c r="S387" s="17" t="n">
        <x:v>28.82336</x:v>
      </x:c>
      <x:c r="T387" s="17" t="n">
        <x:v>29.301</x:v>
      </x:c>
      <x:c r="U387" s="17" t="n">
        <x:v>25.26866</x:v>
      </x:c>
      <x:c r="V387" s="17" t="n">
        <x:v>30.20115</x:v>
      </x:c>
      <x:c r="W387" s="17" t="n">
        <x:v>29.4204</x:v>
      </x:c>
      <x:c r="X387" s="17" t="n">
        <x:v>26.90364</x:v>
      </x:c>
      <x:c r="Y387" s="17" t="n">
        <x:v>26.19638</x:v>
      </x:c>
      <x:c r="Z387" s="17" t="n">
        <x:v>23.53265</x:v>
      </x:c>
      <x:c r="AA387" s="17" t="n">
        <x:v>22.72435</x:v>
      </x:c>
      <x:c r="AB387" s="4" t="n">
        <x:f>COUNT(D387:O387)</x:f>
        <x:v>12</x:v>
      </x:c>
      <x:c r="AC387" s="4" t="n">
        <x:f>COUNT(P387:AA387)</x:f>
        <x:v>12</x:v>
      </x:c>
      <x:c r="AD387" s="4" t="n">
        <x:f>COUNTIF(D387:AA387,"&gt;0")</x:f>
        <x:v>24</x:v>
      </x:c>
      <x:c r="AE387" s="19" t="n">
        <x:f>IF(AB387=0,"",AVERAGE(D387:O387))</x:f>
        <x:v>35.11833166666667</x:v>
      </x:c>
      <x:c r="AF387" s="19" t="n">
        <x:f>IF(AC387=0,"",AVERAGE(P387:AA387))</x:f>
        <x:v>26.9311975</x:v>
      </x:c>
      <x:c r="AG387" s="19" t="n">
        <x:f>IF(OR(AB387&lt;'산출기준'!$B$19,AC387&lt;'산출기준'!$B$19,AE387=0),"",AF387/AE387)</x:f>
        <x:v>0.7668700710393465</x:v>
      </x:c>
      <x:c r="AH387" s="21" t="n">
        <x:f>IF(SUM(P387:AA387)=0,"",MAX(P387:AA387)/SUM(P387:AA387))</x:f>
        <x:v>0.09845384706714211</x:v>
      </x:c>
      <x:c r="AI387" s="23" t="n">
        <x:f>IF(AG387="","",AD387/'산출기준'!$B$18*'산출기준'!$B$20+MIN(1,AG387)*'산출기준'!$B$21+(1-AH387)*'산출기준'!$B$22)</x:f>
        <x:v>91.03702518983755</x:v>
      </x:c>
      <x:c r="AJ387" s="4" t="str">
        <x:v>24개월 중 양수 지수 24개월; 전반/후반 자료 12/12개월. 최근12개월/이전12개월 관측월 평균비 0.77배, 최근 최댓달 비중 9.8%. 미래 1년 지속을 보장하지 않음.</x:v>
      </x:c>
      <x:c r="AK387" s="4" t="str">
        <x:v>https://developers.naver.com/docs/serviceapi/datalab/search/search.md</x:v>
      </x:c>
    </x:row>
    <x:row r="388" ht="25" customHeight="1">
      <x:c r="A388" s="4" t="str">
        <x:v>K0384</x:v>
      </x:c>
      <x:c r="B388" s="4" t="str">
        <x:v>건강</x:v>
      </x:c>
      <x:c r="C388" s="4" t="str">
        <x:v>빈혈검사</x:v>
      </x:c>
      <x:c r="D388" s="17" t="n">
        <x:v>35.28979</x:v>
      </x:c>
      <x:c r="E388" s="17" t="n">
        <x:v>32.95673</x:v>
      </x:c>
      <x:c r="F388" s="17" t="n">
        <x:v>28.07017</x:v>
      </x:c>
      <x:c r="G388" s="17" t="n">
        <x:v>28.14365</x:v>
      </x:c>
      <x:c r="H388" s="17" t="n">
        <x:v>26.99549</x:v>
      </x:c>
      <x:c r="I388" s="17" t="n">
        <x:v>29.22751</x:v>
      </x:c>
      <x:c r="J388" s="17" t="n">
        <x:v>32.43317</x:v>
      </x:c>
      <x:c r="K388" s="17" t="n">
        <x:v>32.52502</x:v>
      </x:c>
      <x:c r="L388" s="17" t="n">
        <x:v>34.02222</x:v>
      </x:c>
      <x:c r="M388" s="17" t="n">
        <x:v>38.36685</x:v>
      </x:c>
      <x:c r="N388" s="17" t="n">
        <x:v>34.48149</x:v>
      </x:c>
      <x:c r="O388" s="17" t="n">
        <x:v>29.71433</x:v>
      </x:c>
      <x:c r="P388" s="17" t="n">
        <x:v>31.39524</x:v>
      </x:c>
      <x:c r="Q388" s="17" t="n">
        <x:v>25.16763</x:v>
      </x:c>
      <x:c r="R388" s="17" t="n">
        <x:v>28.75907</x:v>
      </x:c>
      <x:c r="S388" s="17" t="n">
        <x:v>27.10572</x:v>
      </x:c>
      <x:c r="T388" s="17" t="n">
        <x:v>22.69679</x:v>
      </x:c>
      <x:c r="U388" s="17" t="n">
        <x:v>20.68522</x:v>
      </x:c>
      <x:c r="V388" s="17" t="n">
        <x:v>22.95398</x:v>
      </x:c>
      <x:c r="W388" s="17" t="n">
        <x:v>23.43161</x:v>
      </x:c>
      <x:c r="X388" s="17" t="n">
        <x:v>23.01827</x:v>
      </x:c>
      <x:c r="Y388" s="17" t="n">
        <x:v>25.29622</x:v>
      </x:c>
      <x:c r="Z388" s="17" t="n">
        <x:v>23.78065</x:v>
      </x:c>
      <x:c r="AA388" s="17" t="n">
        <x:v>22.92642</x:v>
      </x:c>
      <x:c r="AB388" s="4" t="n">
        <x:f>COUNT(D388:O388)</x:f>
        <x:v>12</x:v>
      </x:c>
      <x:c r="AC388" s="4" t="n">
        <x:f>COUNT(P388:AA388)</x:f>
        <x:v>12</x:v>
      </x:c>
      <x:c r="AD388" s="4" t="n">
        <x:f>COUNTIF(D388:AA388,"&gt;0")</x:f>
        <x:v>24</x:v>
      </x:c>
      <x:c r="AE388" s="19" t="n">
        <x:f>IF(AB388=0,"",AVERAGE(D388:O388))</x:f>
        <x:v>31.85220166666667</x:v>
      </x:c>
      <x:c r="AF388" s="19" t="n">
        <x:f>IF(AC388=0,"",AVERAGE(P388:AA388))</x:f>
        <x:v>24.768068333333336</x:v>
      </x:c>
      <x:c r="AG388" s="19" t="n">
        <x:f>IF(OR(AB388&lt;'산출기준'!$B$19,AC388&lt;'산출기준'!$B$19,AE388=0),"",AF388/AE388)</x:f>
        <x:v>0.7775936053818572</x:v>
      </x:c>
      <x:c r="AH388" s="21" t="n">
        <x:f>IF(SUM(P388:AA388)=0,"",MAX(P388:AA388)/SUM(P388:AA388))</x:f>
        <x:v>0.10563076477300308</x:v>
      </x:c>
      <x:c r="AI388" s="23" t="n">
        <x:f>IF(AG388="","",AD388/'산출기준'!$B$18*'산출기준'!$B$20+MIN(1,AG388)*'산출기준'!$B$21+(1-AH388)*'산출기준'!$B$22)</x:f>
        <x:v>91.21519286599566</x:v>
      </x:c>
      <x:c r="AJ388" s="4" t="str">
        <x:v>24개월 중 양수 지수 24개월; 전반/후반 자료 12/12개월. 최근12개월/이전12개월 관측월 평균비 0.78배, 최근 최댓달 비중 10.6%. 미래 1년 지속을 보장하지 않음.</x:v>
      </x:c>
      <x:c r="AK388" s="4" t="str">
        <x:v>https://developers.naver.com/docs/serviceapi/datalab/search/search.md</x:v>
      </x:c>
    </x:row>
    <x:row r="389" ht="25" customHeight="1">
      <x:c r="A389" s="4" t="str">
        <x:v>K0385</x:v>
      </x:c>
      <x:c r="B389" s="4" t="str">
        <x:v>건강</x:v>
      </x:c>
      <x:c r="C389" s="4" t="str">
        <x:v>비타민D3효능</x:v>
      </x:c>
      <x:c r="D389" s="17" t="n">
        <x:v>29.15443</x:v>
      </x:c>
      <x:c r="E389" s="17" t="n">
        <x:v>27.35368</x:v>
      </x:c>
      <x:c r="F389" s="17" t="n">
        <x:v>31.2292</x:v>
      </x:c>
      <x:c r="G389" s="17" t="n">
        <x:v>30.70072</x:v>
      </x:c>
      <x:c r="H389" s="17" t="n">
        <x:v>30.15267</x:v>
      </x:c>
      <x:c r="I389" s="17" t="n">
        <x:v>34.31199</x:v>
      </x:c>
      <x:c r="J389" s="17" t="n">
        <x:v>33.27461</x:v>
      </x:c>
      <x:c r="K389" s="17" t="n">
        <x:v>30.94539</x:v>
      </x:c>
      <x:c r="L389" s="17" t="n">
        <x:v>32.96144</x:v>
      </x:c>
      <x:c r="M389" s="17" t="n">
        <x:v>30.75944</x:v>
      </x:c>
      <x:c r="N389" s="17" t="n">
        <x:v>30.90624</x:v>
      </x:c>
      <x:c r="O389" s="17" t="n">
        <x:v>36.37698</x:v>
      </x:c>
      <x:c r="P389" s="17" t="n">
        <x:v>35.92679</x:v>
      </x:c>
      <x:c r="Q389" s="17" t="n">
        <x:v>24.41769</x:v>
      </x:c>
      <x:c r="R389" s="17" t="n">
        <x:v>27.42219</x:v>
      </x:c>
      <x:c r="S389" s="17" t="n">
        <x:v>15.78586</x:v>
      </x:c>
      <x:c r="T389" s="17" t="n">
        <x:v>27.76472</x:v>
      </x:c>
      <x:c r="U389" s="17" t="n">
        <x:v>28.13662</x:v>
      </x:c>
      <x:c r="V389" s="17" t="n">
        <x:v>31.02368</x:v>
      </x:c>
      <x:c r="W389" s="17" t="n">
        <x:v>28.02896</x:v>
      </x:c>
      <x:c r="X389" s="17" t="n">
        <x:v>23.17478</x:v>
      </x:c>
      <x:c r="Y389" s="17" t="n">
        <x:v>22.81268</x:v>
      </x:c>
      <x:c r="Z389" s="17" t="n">
        <x:v>20.99236</x:v>
      </x:c>
      <x:c r="AA389" s="17" t="n">
        <x:v>23.66412</x:v>
      </x:c>
      <x:c r="AB389" s="4" t="n">
        <x:f>COUNT(D389:O389)</x:f>
        <x:v>12</x:v>
      </x:c>
      <x:c r="AC389" s="4" t="n">
        <x:f>COUNT(P389:AA389)</x:f>
        <x:v>12</x:v>
      </x:c>
      <x:c r="AD389" s="4" t="n">
        <x:f>COUNTIF(D389:AA389,"&gt;0")</x:f>
        <x:v>24</x:v>
      </x:c>
      <x:c r="AE389" s="19" t="n">
        <x:f>IF(AB389=0,"",AVERAGE(D389:O389))</x:f>
        <x:v>31.510565833333334</x:v>
      </x:c>
      <x:c r="AF389" s="19" t="n">
        <x:f>IF(AC389=0,"",AVERAGE(P389:AA389))</x:f>
        <x:v>25.762537500000004</x:v>
      </x:c>
      <x:c r="AG389" s="19" t="n">
        <x:f>IF(OR(AB389&lt;'산출기준'!$B$19,AC389&lt;'산출기준'!$B$19,AE389=0),"",AF389/AE389)</x:f>
        <x:v>0.8175840965936321</x:v>
      </x:c>
      <x:c r="AH389" s="21" t="n">
        <x:f>IF(SUM(P389:AA389)=0,"",MAX(P389:AA389)/SUM(P389:AA389))</x:f>
        <x:v>0.11621134628786726</x:v>
      </x:c>
      <x:c r="AI389" s="23" t="n">
        <x:f>IF(AG389="","",AD389/'산출기준'!$B$18*'산출기준'!$B$20+MIN(1,AG389)*'산출기준'!$B$21+(1-AH389)*'산출기준'!$B$22)</x:f>
        <x:v>92.20329597205162</x:v>
      </x:c>
      <x:c r="AJ389" s="4" t="str">
        <x:v>24개월 중 양수 지수 24개월; 전반/후반 자료 12/12개월. 최근12개월/이전12개월 관측월 평균비 0.82배, 최근 최댓달 비중 11.6%. 미래 1년 지속을 보장하지 않음.</x:v>
      </x:c>
      <x:c r="AK389" s="4" t="str">
        <x:v>https://developers.naver.com/docs/serviceapi/datalab/search/search.md</x:v>
      </x:c>
    </x:row>
    <x:row r="390" ht="25" customHeight="1">
      <x:c r="A390" s="4" t="str">
        <x:v>K0386</x:v>
      </x:c>
      <x:c r="B390" s="4" t="str">
        <x:v>건강</x:v>
      </x:c>
      <x:c r="C390" s="4" t="str">
        <x:v>중성지방낮추는음식</x:v>
      </x:c>
      <x:c r="D390" s="17" t="n">
        <x:v>33.91074</x:v>
      </x:c>
      <x:c r="E390" s="17" t="n">
        <x:v>38.97044</x:v>
      </x:c>
      <x:c r="F390" s="17" t="n">
        <x:v>39.15639</x:v>
      </x:c>
      <x:c r="G390" s="17" t="n">
        <x:v>40.27206</x:v>
      </x:c>
      <x:c r="H390" s="17" t="n">
        <x:v>35.10471</x:v>
      </x:c>
      <x:c r="I390" s="17" t="n">
        <x:v>33.33333</x:v>
      </x:c>
      <x:c r="J390" s="17" t="n">
        <x:v>34.69367</x:v>
      </x:c>
      <x:c r="K390" s="17" t="n">
        <x:v>34.59581</x:v>
      </x:c>
      <x:c r="L390" s="17" t="n">
        <x:v>36.03444</x:v>
      </x:c>
      <x:c r="M390" s="17" t="n">
        <x:v>40.72225</x:v>
      </x:c>
      <x:c r="N390" s="17" t="n">
        <x:v>43.79526</x:v>
      </x:c>
      <x:c r="O390" s="17" t="n">
        <x:v>40.79076</x:v>
      </x:c>
      <x:c r="P390" s="17" t="n">
        <x:v>36.63143</x:v>
      </x:c>
      <x:c r="Q390" s="17" t="n">
        <x:v>25.66059</x:v>
      </x:c>
      <x:c r="R390" s="17" t="n">
        <x:v>27.39283</x:v>
      </x:c>
      <x:c r="S390" s="17" t="n">
        <x:v>30.75944</x:v>
      </x:c>
      <x:c r="T390" s="17" t="n">
        <x:v>28.52808</x:v>
      </x:c>
      <x:c r="U390" s="17" t="n">
        <x:v>17.11685</x:v>
      </x:c>
      <x:c r="V390" s="17" t="n">
        <x:v>22.8714</x:v>
      </x:c>
      <x:c r="W390" s="17" t="n">
        <x:v>23.33137</x:v>
      </x:c>
      <x:c r="X390" s="17" t="n">
        <x:v>23.95772</x:v>
      </x:c>
      <x:c r="Y390" s="17" t="n">
        <x:v>26.91329</x:v>
      </x:c>
      <x:c r="Z390" s="17" t="n">
        <x:v>26.30651</x:v>
      </x:c>
      <x:c r="AA390" s="17" t="n">
        <x:v>23.86964</x:v>
      </x:c>
      <x:c r="AB390" s="4" t="n">
        <x:f>COUNT(D390:O390)</x:f>
        <x:v>12</x:v>
      </x:c>
      <x:c r="AC390" s="4" t="n">
        <x:f>COUNT(P390:AA390)</x:f>
        <x:v>12</x:v>
      </x:c>
      <x:c r="AD390" s="4" t="n">
        <x:f>COUNTIF(D390:AA390,"&gt;0")</x:f>
        <x:v>24</x:v>
      </x:c>
      <x:c r="AE390" s="19" t="n">
        <x:f>IF(AB390=0,"",AVERAGE(D390:O390))</x:f>
        <x:v>37.614988333333336</x:v>
      </x:c>
      <x:c r="AF390" s="19" t="n">
        <x:f>IF(AC390=0,"",AVERAGE(P390:AA390))</x:f>
        <x:v>26.11159583333333</x:v>
      </x:c>
      <x:c r="AG390" s="19" t="n">
        <x:f>IF(OR(AB390&lt;'산출기준'!$B$19,AC390&lt;'산출기준'!$B$19,AE390=0),"",AF390/AE390)</x:f>
        <x:v>0.694180617628797</x:v>
      </x:c>
      <x:c r="AH390" s="21" t="n">
        <x:f>IF(SUM(P390:AA390)=0,"",MAX(P390:AA390)/SUM(P390:AA390))</x:f>
        <x:v>0.11690664891380476</x:v>
      </x:c>
      <x:c r="AI390" s="23" t="n">
        <x:f>IF(AG390="","",AD390/'산출기준'!$B$18*'산출기준'!$B$20+MIN(1,AG390)*'산출기준'!$B$21+(1-AH390)*'산출기준'!$B$22)</x:f>
        <x:v>88.48728555058781</x:v>
      </x:c>
      <x:c r="AJ390" s="4" t="str">
        <x:v>24개월 중 양수 지수 24개월; 전반/후반 자료 12/12개월. 최근12개월/이전12개월 관측월 평균비 0.69배, 최근 최댓달 비중 11.7%. 미래 1년 지속을 보장하지 않음.</x:v>
      </x:c>
      <x:c r="AK390" s="4" t="str">
        <x:v>https://developers.naver.com/docs/serviceapi/datalab/search/search.md</x:v>
      </x:c>
    </x:row>
    <x:row r="391" ht="25" customHeight="1">
      <x:c r="A391" s="4" t="str">
        <x:v>K0387</x:v>
      </x:c>
      <x:c r="B391" s="4" t="str">
        <x:v>건강</x:v>
      </x:c>
      <x:c r="C391" s="4" t="str">
        <x:v>수면무호흡증증상</x:v>
      </x:c>
      <x:c r="D391" s="17" t="n">
        <x:v>22.16676</x:v>
      </x:c>
      <x:c r="E391" s="17" t="n">
        <x:v>22.77353</x:v>
      </x:c>
      <x:c r="F391" s="17" t="n">
        <x:v>36.89567</x:v>
      </x:c>
      <x:c r="G391" s="17" t="n">
        <x:v>30.42669</x:v>
      </x:c>
      <x:c r="H391" s="17" t="n">
        <x:v>29.68291</x:v>
      </x:c>
      <x:c r="I391" s="17" t="n">
        <x:v>26.07163</x:v>
      </x:c>
      <x:c r="J391" s="17" t="n">
        <x:v>23.36073</x:v>
      </x:c>
      <x:c r="K391" s="17" t="n">
        <x:v>22.56801</x:v>
      </x:c>
      <x:c r="L391" s="17" t="n">
        <x:v>20.11156</x:v>
      </x:c>
      <x:c r="M391" s="17" t="n">
        <x:v>18.57506</x:v>
      </x:c>
      <x:c r="N391" s="17" t="n">
        <x:v>18.97631</x:v>
      </x:c>
      <x:c r="O391" s="17" t="n">
        <x:v>18.33039</x:v>
      </x:c>
      <x:c r="P391" s="17" t="n">
        <x:v>19.08396</x:v>
      </x:c>
      <x:c r="Q391" s="17" t="n">
        <x:v>17.11685</x:v>
      </x:c>
      <x:c r="R391" s="17" t="n">
        <x:v>20.90428</x:v>
      </x:c>
      <x:c r="S391" s="17" t="n">
        <x:v>20.3073</x:v>
      </x:c>
      <x:c r="T391" s="17" t="n">
        <x:v>21.70679</x:v>
      </x:c>
      <x:c r="U391" s="17" t="n">
        <x:v>20.15071</x:v>
      </x:c>
      <x:c r="V391" s="17" t="n">
        <x:v>20.23879</x:v>
      </x:c>
      <x:c r="W391" s="17" t="n">
        <x:v>16.32413</x:v>
      </x:c>
      <x:c r="X391" s="17" t="n">
        <x:v>13.47621</x:v>
      </x:c>
      <x:c r="Y391" s="17" t="n">
        <x:v>15.27696</x:v>
      </x:c>
      <x:c r="Z391" s="17" t="n">
        <x:v>17.84106</x:v>
      </x:c>
      <x:c r="AA391" s="17" t="n">
        <x:v>24.88745</x:v>
      </x:c>
      <x:c r="AB391" s="4" t="n">
        <x:f>COUNT(D391:O391)</x:f>
        <x:v>12</x:v>
      </x:c>
      <x:c r="AC391" s="4" t="n">
        <x:f>COUNT(P391:AA391)</x:f>
        <x:v>12</x:v>
      </x:c>
      <x:c r="AD391" s="4" t="n">
        <x:f>COUNTIF(D391:AA391,"&gt;0")</x:f>
        <x:v>24</x:v>
      </x:c>
      <x:c r="AE391" s="19" t="n">
        <x:f>IF(AB391=0,"",AVERAGE(D391:O391))</x:f>
        <x:v>24.161604166666667</x:v>
      </x:c>
      <x:c r="AF391" s="19" t="n">
        <x:f>IF(AC391=0,"",AVERAGE(P391:AA391))</x:f>
        <x:v>18.942874166666666</x:v>
      </x:c>
      <x:c r="AG391" s="19" t="n">
        <x:f>IF(OR(AB391&lt;'산출기준'!$B$19,AC391&lt;'산출기준'!$B$19,AE391=0),"",AF391/AE391)</x:f>
        <x:v>0.7840073049785429</x:v>
      </x:c>
      <x:c r="AH391" s="21" t="n">
        <x:f>IF(SUM(P391:AA391)=0,"",MAX(P391:AA391)/SUM(P391:AA391))</x:f>
        <x:v>0.10948466153653469</x:v>
      </x:c>
      <x:c r="AI391" s="23" t="n">
        <x:f>IF(AG391="","",AD391/'산출기준'!$B$18*'산출기준'!$B$20+MIN(1,AG391)*'산출기준'!$B$21+(1-AH391)*'산출기준'!$B$22)</x:f>
        <x:v>91.33052591862558</x:v>
      </x:c>
      <x:c r="AJ391" s="4" t="str">
        <x:v>24개월 중 양수 지수 24개월; 전반/후반 자료 12/12개월. 최근12개월/이전12개월 관측월 평균비 0.78배, 최근 최댓달 비중 10.9%. 미래 1년 지속을 보장하지 않음.</x:v>
      </x:c>
      <x:c r="AK391" s="4" t="str">
        <x:v>https://developers.naver.com/docs/serviceapi/datalab/search/search.md</x:v>
      </x:c>
    </x:row>
    <x:row r="392" ht="25" customHeight="1">
      <x:c r="A392" s="4" t="str">
        <x:v>K0388</x:v>
      </x:c>
      <x:c r="B392" s="4" t="str">
        <x:v>건강</x:v>
      </x:c>
      <x:c r="C392" s="4" t="str">
        <x:v>허리디스크초기증상</x:v>
      </x:c>
      <x:c r="D392" s="17" t="n">
        <x:v>72.73439</x:v>
      </x:c>
      <x:c r="E392" s="17" t="n">
        <x:v>70.40516</x:v>
      </x:c>
      <x:c r="F392" s="17" t="n">
        <x:v>73.35094</x:v>
      </x:c>
      <x:c r="G392" s="17" t="n">
        <x:v>77.96046</x:v>
      </x:c>
      <x:c r="H392" s="17" t="n">
        <x:v>90.55588</x:v>
      </x:c>
      <x:c r="I392" s="17" t="n">
        <x:v>100</x:v>
      </x:c>
      <x:c r="J392" s="17" t="n">
        <x:v>78.25406</x:v>
      </x:c>
      <x:c r="K392" s="17" t="n">
        <x:v>62.21374</x:v>
      </x:c>
      <x:c r="L392" s="17" t="n">
        <x:v>56.71364</x:v>
      </x:c>
      <x:c r="M392" s="17" t="n">
        <x:v>64.52339</x:v>
      </x:c>
      <x:c r="N392" s="17" t="n">
        <x:v>58.16206</x:v>
      </x:c>
      <x:c r="O392" s="17" t="n">
        <x:v>55.33372</x:v>
      </x:c>
      <x:c r="P392" s="17" t="n">
        <x:v>63.51536</x:v>
      </x:c>
      <x:c r="Q392" s="17" t="n">
        <x:v>62.23331</x:v>
      </x:c>
      <x:c r="R392" s="17" t="n">
        <x:v>46.70189</x:v>
      </x:c>
      <x:c r="S392" s="17" t="n">
        <x:v>42.95361</x:v>
      </x:c>
      <x:c r="T392" s="17" t="n">
        <x:v>38.18751</x:v>
      </x:c>
      <x:c r="U392" s="17" t="n">
        <x:v>35.10471</x:v>
      </x:c>
      <x:c r="V392" s="17" t="n">
        <x:v>40.20356</x:v>
      </x:c>
      <x:c r="W392" s="17" t="n">
        <x:v>38.7062</x:v>
      </x:c>
      <x:c r="X392" s="17" t="n">
        <x:v>22.66588</x:v>
      </x:c>
      <x:c r="Y392" s="17" t="n">
        <x:v>20.55196</x:v>
      </x:c>
      <x:c r="Z392" s="17" t="n">
        <x:v>20.49324</x:v>
      </x:c>
      <x:c r="AA392" s="17" t="n">
        <x:v>24.1926</x:v>
      </x:c>
      <x:c r="AB392" s="4" t="n">
        <x:f>COUNT(D392:O392)</x:f>
        <x:v>12</x:v>
      </x:c>
      <x:c r="AC392" s="4" t="n">
        <x:f>COUNT(P392:AA392)</x:f>
        <x:v>12</x:v>
      </x:c>
      <x:c r="AD392" s="4" t="n">
        <x:f>COUNTIF(D392:AA392,"&gt;0")</x:f>
        <x:v>24</x:v>
      </x:c>
      <x:c r="AE392" s="19" t="n">
        <x:f>IF(AB392=0,"",AVERAGE(D392:O392))</x:f>
        <x:v>71.68395333333335</x:v>
      </x:c>
      <x:c r="AF392" s="19" t="n">
        <x:f>IF(AC392=0,"",AVERAGE(P392:AA392))</x:f>
        <x:v>37.95915250000001</x:v>
      </x:c>
      <x:c r="AG392" s="19" t="n">
        <x:f>IF(OR(AB392&lt;'산출기준'!$B$19,AC392&lt;'산출기준'!$B$19,AE392=0),"",AF392/AE392)</x:f>
        <x:v>0.5295348642880838</x:v>
      </x:c>
      <x:c r="AH392" s="21" t="n">
        <x:f>IF(SUM(P392:AA392)=0,"",MAX(P392:AA392)/SUM(P392:AA392))</x:f>
        <x:v>0.13943795680545465</x:v>
      </x:c>
      <x:c r="AI392" s="23" t="n">
        <x:f>IF(AG392="","",AD392/'산출기준'!$B$18*'산출기준'!$B$20+MIN(1,AG392)*'산출기준'!$B$21+(1-AH392)*'산출기준'!$B$22)</x:f>
        <x:v>83.09728679253342</x:v>
      </x:c>
      <x:c r="AJ392" s="4" t="str">
        <x:v>24개월 중 양수 지수 24개월; 전반/후반 자료 12/12개월. 최근12개월/이전12개월 관측월 평균비 0.53배, 최근 최댓달 비중 13.9%. 미래 1년 지속을 보장하지 않음.</x:v>
      </x:c>
      <x:c r="AK392" s="4" t="str">
        <x:v>https://developers.naver.com/docs/serviceapi/datalab/search/search.md</x:v>
      </x:c>
    </x:row>
    <x:row r="393" ht="25" customHeight="1">
      <x:c r="A393" s="4" t="str">
        <x:v>K0389</x:v>
      </x:c>
      <x:c r="B393" s="4" t="str">
        <x:v>건강</x:v>
      </x:c>
      <x:c r="C393" s="4" t="str">
        <x:v>허리디스크에좋은운동</x:v>
      </x:c>
      <x:c r="D393" s="17" t="n">
        <x:v>66.44157</x:v>
      </x:c>
      <x:c r="E393" s="17" t="n">
        <x:v>73.79134</x:v>
      </x:c>
      <x:c r="F393" s="17" t="n">
        <x:v>45.60579</x:v>
      </x:c>
      <x:c r="G393" s="17" t="n">
        <x:v>42.49363</x:v>
      </x:c>
      <x:c r="H393" s="17" t="n">
        <x:v>39.42063</x:v>
      </x:c>
      <x:c r="I393" s="17" t="n">
        <x:v>43.89312</x:v>
      </x:c>
      <x:c r="J393" s="17" t="n">
        <x:v>41.38774</x:v>
      </x:c>
      <x:c r="K393" s="17" t="n">
        <x:v>34.54687</x:v>
      </x:c>
      <x:c r="L393" s="17" t="n">
        <x:v>36.98375</x:v>
      </x:c>
      <x:c r="M393" s="17" t="n">
        <x:v>34.06733</x:v>
      </x:c>
      <x:c r="N393" s="17" t="n">
        <x:v>31.06283</x:v>
      </x:c>
      <x:c r="O393" s="17" t="n">
        <x:v>31.64024</x:v>
      </x:c>
      <x:c r="P393" s="17" t="n">
        <x:v>30.71051</x:v>
      </x:c>
      <x:c r="Q393" s="17" t="n">
        <x:v>30.47563</x:v>
      </x:c>
      <x:c r="R393" s="17" t="n">
        <x:v>27.38304</x:v>
      </x:c>
      <x:c r="S393" s="17" t="n">
        <x:v>19.95498</x:v>
      </x:c>
      <x:c r="T393" s="17" t="n">
        <x:v>20.0137</x:v>
      </x:c>
      <x:c r="U393" s="17" t="n">
        <x:v>18.74143</x:v>
      </x:c>
      <x:c r="V393" s="17" t="n">
        <x:v>21.68721</x:v>
      </x:c>
      <x:c r="W393" s="17" t="n">
        <x:v>21.18809</x:v>
      </x:c>
      <x:c r="X393" s="17" t="n">
        <x:v>19.0546</x:v>
      </x:c>
      <x:c r="Y393" s="17" t="n">
        <x:v>19.26012</x:v>
      </x:c>
      <x:c r="Z393" s="17" t="n">
        <x:v>19.28948</x:v>
      </x:c>
      <x:c r="AA393" s="17" t="n">
        <x:v>23.80113</x:v>
      </x:c>
      <x:c r="AB393" s="4" t="n">
        <x:f>COUNT(D393:O393)</x:f>
        <x:v>12</x:v>
      </x:c>
      <x:c r="AC393" s="4" t="n">
        <x:f>COUNT(P393:AA393)</x:f>
        <x:v>12</x:v>
      </x:c>
      <x:c r="AD393" s="4" t="n">
        <x:f>COUNTIF(D393:AA393,"&gt;0")</x:f>
        <x:v>24</x:v>
      </x:c>
      <x:c r="AE393" s="19" t="n">
        <x:f>IF(AB393=0,"",AVERAGE(D393:O393))</x:f>
        <x:v>43.444570000000006</x:v>
      </x:c>
      <x:c r="AF393" s="19" t="n">
        <x:f>IF(AC393=0,"",AVERAGE(P393:AA393))</x:f>
        <x:v>22.62999333333333</x:v>
      </x:c>
      <x:c r="AG393" s="19" t="n">
        <x:f>IF(OR(AB393&lt;'산출기준'!$B$19,AC393&lt;'산출기준'!$B$19,AE393=0),"",AF393/AE393)</x:f>
        <x:v>0.5208934818167915</x:v>
      </x:c>
      <x:c r="AH393" s="21" t="n">
        <x:f>IF(SUM(P393:AA393)=0,"",MAX(P393:AA393)/SUM(P393:AA393))</x:f>
        <x:v>0.11308925853270248</x:v>
      </x:c>
      <x:c r="AI393" s="23" t="n">
        <x:f>IF(AG393="","",AD393/'산출기준'!$B$18*'산출기준'!$B$20+MIN(1,AG393)*'산출기준'!$B$21+(1-AH393)*'산출기준'!$B$22)</x:f>
        <x:v>83.36501928384969</x:v>
      </x:c>
      <x:c r="AJ393" s="4" t="str">
        <x:v>24개월 중 양수 지수 24개월; 전반/후반 자료 12/12개월. 최근12개월/이전12개월 관측월 평균비 0.52배, 최근 최댓달 비중 11.3%. 미래 1년 지속을 보장하지 않음.</x:v>
      </x:c>
      <x:c r="AK393" s="4" t="str">
        <x:v>https://developers.naver.com/docs/serviceapi/datalab/search/search.md</x:v>
      </x:c>
    </x:row>
    <x:row r="394" ht="25" customHeight="1">
      <x:c r="A394" s="4" t="str">
        <x:v>K0390</x:v>
      </x:c>
      <x:c r="B394" s="4" t="str">
        <x:v>건강</x:v>
      </x:c>
      <x:c r="C394" s="4" t="str">
        <x:v>허리디스크원인</x:v>
      </x:c>
      <x:c r="D394" s="17" t="n">
        <x:v>62.81094</x:v>
      </x:c>
      <x:c r="E394" s="17" t="n">
        <x:v>61.40724</x:v>
      </x:c>
      <x:c r="F394" s="17" t="n">
        <x:v>61.85145</x:v>
      </x:c>
      <x:c r="G394" s="17" t="n">
        <x:v>71.90831</x:v>
      </x:c>
      <x:c r="H394" s="17" t="n">
        <x:v>52.11442</x:v>
      </x:c>
      <x:c r="I394" s="17" t="n">
        <x:v>51.43923</x:v>
      </x:c>
      <x:c r="J394" s="17" t="n">
        <x:v>58.38663</x:v>
      </x:c>
      <x:c r="K394" s="17" t="n">
        <x:v>55.59701</x:v>
      </x:c>
      <x:c r="L394" s="17" t="n">
        <x:v>60.02132</x:v>
      </x:c>
      <x:c r="M394" s="17" t="n">
        <x:v>52.14996</x:v>
      </x:c>
      <x:c r="N394" s="17" t="n">
        <x:v>52.98507</x:v>
      </x:c>
      <x:c r="O394" s="17" t="n">
        <x:v>49.92892</x:v>
      </x:c>
      <x:c r="P394" s="17" t="n">
        <x:v>49.02274</x:v>
      </x:c>
      <x:c r="Q394" s="17" t="n">
        <x:v>47.70788</x:v>
      </x:c>
      <x:c r="R394" s="17" t="n">
        <x:v>47.45913</x:v>
      </x:c>
      <x:c r="S394" s="17" t="n">
        <x:v>53.07391</x:v>
      </x:c>
      <x:c r="T394" s="17" t="n">
        <x:v>41.34683</x:v>
      </x:c>
      <x:c r="U394" s="17" t="n">
        <x:v>36.85145</x:v>
      </x:c>
      <x:c r="V394" s="17" t="n">
        <x:v>43.86993</x:v>
      </x:c>
      <x:c r="W394" s="17" t="n">
        <x:v>41.18692</x:v>
      </x:c>
      <x:c r="X394" s="17" t="n">
        <x:v>41.7022</x:v>
      </x:c>
      <x:c r="Y394" s="17" t="n">
        <x:v>39.44562</x:v>
      </x:c>
      <x:c r="Z394" s="17" t="n">
        <x:v>41.25799</x:v>
      </x:c>
      <x:c r="AA394" s="17" t="n">
        <x:v>42.99928</x:v>
      </x:c>
      <x:c r="AB394" s="4" t="n">
        <x:f>COUNT(D394:O394)</x:f>
        <x:v>12</x:v>
      </x:c>
      <x:c r="AC394" s="4" t="n">
        <x:f>COUNT(P394:AA394)</x:f>
        <x:v>12</x:v>
      </x:c>
      <x:c r="AD394" s="4" t="n">
        <x:f>COUNTIF(D394:AA394,"&gt;0")</x:f>
        <x:v>24</x:v>
      </x:c>
      <x:c r="AE394" s="19" t="n">
        <x:f>IF(AB394=0,"",AVERAGE(D394:O394))</x:f>
        <x:v>57.55004166666666</x:v>
      </x:c>
      <x:c r="AF394" s="19" t="n">
        <x:f>IF(AC394=0,"",AVERAGE(P394:AA394))</x:f>
        <x:v>43.82699</x:v>
      </x:c>
      <x:c r="AG394" s="19" t="n">
        <x:f>IF(OR(AB394&lt;'산출기준'!$B$19,AC394&lt;'산출기준'!$B$19,AE394=0),"",AF394/AE394)</x:f>
        <x:v>0.7615457561933421</x:v>
      </x:c>
      <x:c r="AH394" s="21" t="n">
        <x:f>IF(SUM(P394:AA394)=0,"",MAX(P394:AA394)/SUM(P394:AA394))</x:f>
        <x:v>0.10091557356171009</x:v>
      </x:c>
      <x:c r="AI394" s="23" t="n">
        <x:f>IF(AG394="","",AD394/'산출기준'!$B$18*'산출기준'!$B$20+MIN(1,AG394)*'산출기준'!$B$21+(1-AH394)*'산출기준'!$B$22)</x:f>
        <x:v>90.82806121456606</x:v>
      </x:c>
      <x:c r="AJ394" s="4" t="str">
        <x:v>24개월 중 양수 지수 24개월; 전반/후반 자료 12/12개월. 최근12개월/이전12개월 관측월 평균비 0.76배, 최근 최댓달 비중 10.1%. 미래 1년 지속을 보장하지 않음.</x:v>
      </x:c>
      <x:c r="AK394" s="4" t="str">
        <x:v>https://developers.naver.com/docs/serviceapi/datalab/search/search.md</x:v>
      </x:c>
    </x:row>
    <x:row r="395" ht="25" customHeight="1">
      <x:c r="A395" s="4" t="str">
        <x:v>K0391</x:v>
      </x:c>
      <x:c r="B395" s="4" t="str">
        <x:v>건강</x:v>
      </x:c>
      <x:c r="C395" s="4" t="str">
        <x:v>마그네슘부족</x:v>
      </x:c>
      <x:c r="D395" s="17" t="n">
        <x:v>63.41506</x:v>
      </x:c>
      <x:c r="E395" s="17" t="n">
        <x:v>63.39729</x:v>
      </x:c>
      <x:c r="F395" s="17" t="n">
        <x:v>66.38237</x:v>
      </x:c>
      <x:c r="G395" s="17" t="n">
        <x:v>56.64534</x:v>
      </x:c>
      <x:c r="H395" s="17" t="n">
        <x:v>52.09665</x:v>
      </x:c>
      <x:c r="I395" s="17" t="n">
        <x:v>51.10163</x:v>
      </x:c>
      <x:c r="J395" s="17" t="n">
        <x:v>71.03766</x:v>
      </x:c>
      <x:c r="K395" s="17" t="n">
        <x:v>63.77043</x:v>
      </x:c>
      <x:c r="L395" s="17" t="n">
        <x:v>55.77469</x:v>
      </x:c>
      <x:c r="M395" s="17" t="n">
        <x:v>53.74911</x:v>
      </x:c>
      <x:c r="N395" s="17" t="n">
        <x:v>68.35465</x:v>
      </x:c>
      <x:c r="O395" s="17" t="n">
        <x:v>85.1457</x:v>
      </x:c>
      <x:c r="P395" s="17" t="n">
        <x:v>78.76687</x:v>
      </x:c>
      <x:c r="Q395" s="17" t="n">
        <x:v>80.4371</x:v>
      </x:c>
      <x:c r="R395" s="17" t="n">
        <x:v>79.72636</x:v>
      </x:c>
      <x:c r="S395" s="17" t="n">
        <x:v>91.3646</x:v>
      </x:c>
      <x:c r="T395" s="17" t="n">
        <x:v>100</x:v>
      </x:c>
      <x:c r="U395" s="17" t="n">
        <x:v>79.40653</x:v>
      </x:c>
      <x:c r="V395" s="17" t="n">
        <x:v>72.93887</x:v>
      </x:c>
      <x:c r="W395" s="17" t="n">
        <x:v>64.57</x:v>
      </x:c>
      <x:c r="X395" s="17" t="n">
        <x:v>60.44776</x:v>
      </x:c>
      <x:c r="Y395" s="17" t="n">
        <x:v>64.57</x:v>
      </x:c>
      <x:c r="Z395" s="17" t="n">
        <x:v>55.08173</x:v>
      </x:c>
      <x:c r="AA395" s="17" t="n">
        <x:v>42.7683</x:v>
      </x:c>
      <x:c r="AB395" s="4" t="n">
        <x:f>COUNT(D395:O395)</x:f>
        <x:v>12</x:v>
      </x:c>
      <x:c r="AC395" s="4" t="n">
        <x:f>COUNT(P395:AA395)</x:f>
        <x:v>12</x:v>
      </x:c>
      <x:c r="AD395" s="4" t="n">
        <x:f>COUNTIF(D395:AA395,"&gt;0")</x:f>
        <x:v>24</x:v>
      </x:c>
      <x:c r="AE395" s="19" t="n">
        <x:f>IF(AB395=0,"",AVERAGE(D395:O395))</x:f>
        <x:v>62.57254833333334</x:v>
      </x:c>
      <x:c r="AF395" s="19" t="n">
        <x:f>IF(AC395=0,"",AVERAGE(P395:AA395))</x:f>
        <x:v>72.50650999999998</x:v>
      </x:c>
      <x:c r="AG395" s="19" t="n">
        <x:f>IF(OR(AB395&lt;'산출기준'!$B$19,AC395&lt;'산출기준'!$B$19,AE395=0),"",AF395/AE395)</x:f>
        <x:v>1.1587591033330933</x:v>
      </x:c>
      <x:c r="AH395" s="21" t="n">
        <x:f>IF(SUM(P395:AA395)=0,"",MAX(P395:AA395)/SUM(P395:AA395))</x:f>
        <x:v>0.11493220861593442</x:v>
      </x:c>
      <x:c r="AI395" s="23" t="n">
        <x:f>IF(AG395="","",AD395/'산출기준'!$B$18*'산출기준'!$B$20+MIN(1,AG395)*'산출기준'!$B$21+(1-AH395)*'산출기준'!$B$22)</x:f>
        <x:v>97.70135582768131</x:v>
      </x:c>
      <x:c r="AJ395" s="4" t="str">
        <x:v>24개월 중 양수 지수 24개월; 전반/후반 자료 12/12개월. 최근12개월/이전12개월 관측월 평균비 1.16배, 최근 최댓달 비중 11.5%. 미래 1년 지속을 보장하지 않음.</x:v>
      </x:c>
      <x:c r="AK395" s="4" t="str">
        <x:v>https://developers.naver.com/docs/serviceapi/datalab/search/search.md</x:v>
      </x:c>
    </x:row>
    <x:row r="396" ht="25" customHeight="1">
      <x:c r="A396" s="4" t="str">
        <x:v>K0392</x:v>
      </x:c>
      <x:c r="B396" s="4" t="str">
        <x:v>건강</x:v>
      </x:c>
      <x:c r="C396" s="4" t="str">
        <x:v>비타민D정상수치</x:v>
      </x:c>
      <x:c r="D396" s="17" t="n">
        <x:v>36.78038</x:v>
      </x:c>
      <x:c r="E396" s="17" t="n">
        <x:v>39.81876</x:v>
      </x:c>
      <x:c r="F396" s="17" t="n">
        <x:v>40.17412</x:v>
      </x:c>
      <x:c r="G396" s="17" t="n">
        <x:v>43.5501</x:v>
      </x:c>
      <x:c r="H396" s="17" t="n">
        <x:v>36.38948</x:v>
      </x:c>
      <x:c r="I396" s="17" t="n">
        <x:v>43.51457</x:v>
      </x:c>
      <x:c r="J396" s="17" t="n">
        <x:v>49.46695</x:v>
      </x:c>
      <x:c r="K396" s="17" t="n">
        <x:v>46.17981</x:v>
      </x:c>
      <x:c r="L396" s="17" t="n">
        <x:v>46.55294</x:v>
      </x:c>
      <x:c r="M396" s="17" t="n">
        <x:v>41.3113</x:v>
      </x:c>
      <x:c r="N396" s="17" t="n">
        <x:v>45.0071</x:v>
      </x:c>
      <x:c r="O396" s="17" t="n">
        <x:v>46.28642</x:v>
      </x:c>
      <x:c r="P396" s="17" t="n">
        <x:v>50.83511</x:v>
      </x:c>
      <x:c r="Q396" s="17" t="n">
        <x:v>37.27789</x:v>
      </x:c>
      <x:c r="R396" s="17" t="n">
        <x:v>37.97085</x:v>
      </x:c>
      <x:c r="S396" s="17" t="n">
        <x:v>45.11371</x:v>
      </x:c>
      <x:c r="T396" s="17" t="n">
        <x:v>40.92039</x:v>
      </x:c>
      <x:c r="U396" s="17" t="n">
        <x:v>31.05899</x:v>
      </x:c>
      <x:c r="V396" s="17" t="n">
        <x:v>45.27363</x:v>
      </x:c>
      <x:c r="W396" s="17" t="n">
        <x:v>47.17484</x:v>
      </x:c>
      <x:c r="X396" s="17" t="n">
        <x:v>37.40227</x:v>
      </x:c>
      <x:c r="Y396" s="17" t="n">
        <x:v>34.36389</x:v>
      </x:c>
      <x:c r="Z396" s="17" t="n">
        <x:v>36.78038</x:v>
      </x:c>
      <x:c r="AA396" s="17" t="n">
        <x:v>36.51385</x:v>
      </x:c>
      <x:c r="AB396" s="4" t="n">
        <x:f>COUNT(D396:O396)</x:f>
        <x:v>12</x:v>
      </x:c>
      <x:c r="AC396" s="4" t="n">
        <x:f>COUNT(P396:AA396)</x:f>
        <x:v>12</x:v>
      </x:c>
      <x:c r="AD396" s="4" t="n">
        <x:f>COUNTIF(D396:AA396,"&gt;0")</x:f>
        <x:v>24</x:v>
      </x:c>
      <x:c r="AE396" s="19" t="n">
        <x:f>IF(AB396=0,"",AVERAGE(D396:O396))</x:f>
        <x:v>42.91932749999999</x:v>
      </x:c>
      <x:c r="AF396" s="19" t="n">
        <x:f>IF(AC396=0,"",AVERAGE(P396:AA396))</x:f>
        <x:v>40.05715</x:v>
      </x:c>
      <x:c r="AG396" s="19" t="n">
        <x:f>IF(OR(AB396&lt;'산출기준'!$B$19,AC396&lt;'산출기준'!$B$19,AE396=0),"",AF396/AE396)</x:f>
        <x:v>0.9333126200544501</x:v>
      </x:c>
      <x:c r="AH396" s="21" t="n">
        <x:f>IF(SUM(P396:AA396)=0,"",MAX(P396:AA396)/SUM(P396:AA396))</x:f>
        <x:v>0.105755381165826</x:v>
      </x:c>
      <x:c r="AI396" s="23" t="n">
        <x:f>IF(AG396="","",AD396/'산출기준'!$B$18*'산출기준'!$B$20+MIN(1,AG396)*'산출기준'!$B$21+(1-AH396)*'산출기준'!$B$22)</x:f>
        <x:v>95.88427097831699</x:v>
      </x:c>
      <x:c r="AJ396" s="4" t="str">
        <x:v>24개월 중 양수 지수 24개월; 전반/후반 자료 12/12개월. 최근12개월/이전12개월 관측월 평균비 0.93배, 최근 최댓달 비중 10.6%. 미래 1년 지속을 보장하지 않음.</x:v>
      </x:c>
      <x:c r="AK396" s="4" t="str">
        <x:v>https://developers.naver.com/docs/serviceapi/datalab/search/search.md</x:v>
      </x:c>
    </x:row>
    <x:row r="397" ht="25" customHeight="1">
      <x:c r="A397" s="4" t="str">
        <x:v>K0393</x:v>
      </x:c>
      <x:c r="B397" s="4" t="str">
        <x:v>건강</x:v>
      </x:c>
      <x:c r="C397" s="4" t="str">
        <x:v>고지혈증에좋은음식</x:v>
      </x:c>
      <x:c r="D397" s="17" t="n">
        <x:v>36.74484</x:v>
      </x:c>
      <x:c r="E397" s="17" t="n">
        <x:v>42.57285</x:v>
      </x:c>
      <x:c r="F397" s="17" t="n">
        <x:v>52.75408</x:v>
      </x:c>
      <x:c r="G397" s="17" t="n">
        <x:v>52.9673</x:v>
      </x:c>
      <x:c r="H397" s="17" t="n">
        <x:v>43.28358</x:v>
      </x:c>
      <x:c r="I397" s="17" t="n">
        <x:v>52.11442</x:v>
      </x:c>
      <x:c r="J397" s="17" t="n">
        <x:v>52.86069</x:v>
      </x:c>
      <x:c r="K397" s="17" t="n">
        <x:v>50</x:v>
      </x:c>
      <x:c r="L397" s="17" t="n">
        <x:v>44.6695</x:v>
      </x:c>
      <x:c r="M397" s="17" t="n">
        <x:v>45.11371</x:v>
      </x:c>
      <x:c r="N397" s="17" t="n">
        <x:v>48.29424</x:v>
      </x:c>
      <x:c r="O397" s="17" t="n">
        <x:v>54.01563</x:v>
      </x:c>
      <x:c r="P397" s="17" t="n">
        <x:v>57.96019</x:v>
      </x:c>
      <x:c r="Q397" s="17" t="n">
        <x:v>40.12082</x:v>
      </x:c>
      <x:c r="R397" s="17" t="n">
        <x:v>38.37953</x:v>
      </x:c>
      <x:c r="S397" s="17" t="n">
        <x:v>46.76616</x:v>
      </x:c>
      <x:c r="T397" s="17" t="n">
        <x:v>49.11158</x:v>
      </x:c>
      <x:c r="U397" s="17" t="n">
        <x:v>36.3184</x:v>
      </x:c>
      <x:c r="V397" s="17" t="n">
        <x:v>38.94811</x:v>
      </x:c>
      <x:c r="W397" s="17" t="n">
        <x:v>37.82871</x:v>
      </x:c>
      <x:c r="X397" s="17" t="n">
        <x:v>43.42572</x:v>
      </x:c>
      <x:c r="Y397" s="17" t="n">
        <x:v>39.9609</x:v>
      </x:c>
      <x:c r="Z397" s="17" t="n">
        <x:v>38.98365</x:v>
      </x:c>
      <x:c r="AA397" s="17" t="n">
        <x:v>37.7221</x:v>
      </x:c>
      <x:c r="AB397" s="4" t="n">
        <x:f>COUNT(D397:O397)</x:f>
        <x:v>12</x:v>
      </x:c>
      <x:c r="AC397" s="4" t="n">
        <x:f>COUNT(P397:AA397)</x:f>
        <x:v>12</x:v>
      </x:c>
      <x:c r="AD397" s="4" t="n">
        <x:f>COUNTIF(D397:AA397,"&gt;0")</x:f>
        <x:v>24</x:v>
      </x:c>
      <x:c r="AE397" s="19" t="n">
        <x:f>IF(AB397=0,"",AVERAGE(D397:O397))</x:f>
        <x:v>47.94923666666666</x:v>
      </x:c>
      <x:c r="AF397" s="19" t="n">
        <x:f>IF(AC397=0,"",AVERAGE(P397:AA397))</x:f>
        <x:v>42.12715583333333</x:v>
      </x:c>
      <x:c r="AG397" s="19" t="n">
        <x:f>IF(OR(AB397&lt;'산출기준'!$B$19,AC397&lt;'산출기준'!$B$19,AE397=0),"",AF397/AE397)</x:f>
        <x:v>0.8785782373594966</x:v>
      </x:c>
      <x:c r="AH397" s="21" t="n">
        <x:f>IF(SUM(P397:AA397)=0,"",MAX(P397:AA397)/SUM(P397:AA397))</x:f>
        <x:v>0.11465326195868077</x:v>
      </x:c>
      <x:c r="AI397" s="23" t="n">
        <x:f>IF(AG397="","",AD397/'산출기준'!$B$18*'산출기준'!$B$20+MIN(1,AG397)*'산출기준'!$B$21+(1-AH397)*'산출기준'!$B$22)</x:f>
        <x:v>94.06428188161128</x:v>
      </x:c>
      <x:c r="AJ397" s="4" t="str">
        <x:v>24개월 중 양수 지수 24개월; 전반/후반 자료 12/12개월. 최근12개월/이전12개월 관측월 평균비 0.88배, 최근 최댓달 비중 11.5%. 미래 1년 지속을 보장하지 않음.</x:v>
      </x:c>
      <x:c r="AK397" s="4" t="str">
        <x:v>https://developers.naver.com/docs/serviceapi/datalab/search/search.md</x:v>
      </x:c>
    </x:row>
    <x:row r="398" ht="25" customHeight="1">
      <x:c r="A398" s="4" t="str">
        <x:v>K0394</x:v>
      </x:c>
      <x:c r="B398" s="4" t="str">
        <x:v>건강</x:v>
      </x:c>
      <x:c r="C398" s="4" t="str">
        <x:v>허리견인치료</x:v>
      </x:c>
      <x:c r="D398" s="17" t="n">
        <x:v>24.30703</x:v>
      </x:c>
      <x:c r="E398" s="17" t="n">
        <x:v>20.82444</x:v>
      </x:c>
      <x:c r="F398" s="17" t="n">
        <x:v>21.21535</x:v>
      </x:c>
      <x:c r="G398" s="17" t="n">
        <x:v>20.52238</x:v>
      </x:c>
      <x:c r="H398" s="17" t="n">
        <x:v>21.65955</x:v>
      </x:c>
      <x:c r="I398" s="17" t="n">
        <x:v>21.16204</x:v>
      </x:c>
      <x:c r="J398" s="17" t="n">
        <x:v>17.05756</x:v>
      </x:c>
      <x:c r="K398" s="17" t="n">
        <x:v>19.97157</x:v>
      </x:c>
      <x:c r="L398" s="17" t="n">
        <x:v>18.26581</x:v>
      </x:c>
      <x:c r="M398" s="17" t="n">
        <x:v>15.33404</x:v>
      </x:c>
      <x:c r="N398" s="17" t="n">
        <x:v>15.17412</x:v>
      </x:c>
      <x:c r="O398" s="17" t="n">
        <x:v>15.79601</x:v>
      </x:c>
      <x:c r="P398" s="17" t="n">
        <x:v>17.05756</x:v>
      </x:c>
      <x:c r="Q398" s="17" t="n">
        <x:v>15.33404</x:v>
      </x:c>
      <x:c r="R398" s="17" t="n">
        <x:v>20.2914</x:v>
      </x:c>
      <x:c r="S398" s="17" t="n">
        <x:v>15.65387</x:v>
      </x:c>
      <x:c r="T398" s="17" t="n">
        <x:v>16.34683</x:v>
      </x:c>
      <x:c r="U398" s="17" t="n">
        <x:v>27.73631</x:v>
      </x:c>
      <x:c r="V398" s="17" t="n">
        <x:v>36.35394</x:v>
      </x:c>
      <x:c r="W398" s="17" t="n">
        <x:v>33.19118</x:v>
      </x:c>
      <x:c r="X398" s="17" t="n">
        <x:v>29.85074</x:v>
      </x:c>
      <x:c r="Y398" s="17" t="n">
        <x:v>34.06183</x:v>
      </x:c>
      <x:c r="Z398" s="17" t="n">
        <x:v>37.47334</x:v>
      </x:c>
      <x:c r="AA398" s="17" t="n">
        <x:v>34.89694</x:v>
      </x:c>
      <x:c r="AB398" s="4" t="n">
        <x:f>COUNT(D398:O398)</x:f>
        <x:v>12</x:v>
      </x:c>
      <x:c r="AC398" s="4" t="n">
        <x:f>COUNT(P398:AA398)</x:f>
        <x:v>12</x:v>
      </x:c>
      <x:c r="AD398" s="4" t="n">
        <x:f>COUNTIF(D398:AA398,"&gt;0")</x:f>
        <x:v>24</x:v>
      </x:c>
      <x:c r="AE398" s="19" t="n">
        <x:f>IF(AB398=0,"",AVERAGE(D398:O398))</x:f>
        <x:v>19.27415833333333</x:v>
      </x:c>
      <x:c r="AF398" s="19" t="n">
        <x:f>IF(AC398=0,"",AVERAGE(P398:AA398))</x:f>
        <x:v>26.520664999999997</x:v>
      </x:c>
      <x:c r="AG398" s="19" t="n">
        <x:f>IF(OR(AB398&lt;'산출기준'!$B$19,AC398&lt;'산출기준'!$B$19,AE398=0),"",AF398/AE398)</x:f>
        <x:v>1.3759700704613562</x:v>
      </x:c>
      <x:c r="AH398" s="21" t="n">
        <x:f>IF(SUM(P398:AA398)=0,"",MAX(P398:AA398)/SUM(P398:AA398))</x:f>
        <x:v>0.11774886992212803</x:v>
      </x:c>
      <x:c r="AI398" s="23" t="n">
        <x:f>IF(AG398="","",AD398/'산출기준'!$B$18*'산출기준'!$B$20+MIN(1,AG398)*'산출기준'!$B$21+(1-AH398)*'산출기준'!$B$22)</x:f>
        <x:v>97.64502260155744</x:v>
      </x:c>
      <x:c r="AJ398" s="4" t="str">
        <x:v>24개월 중 양수 지수 24개월; 전반/후반 자료 12/12개월. 최근12개월/이전12개월 관측월 평균비 1.38배, 최근 최댓달 비중 11.8%. 미래 1년 지속을 보장하지 않음.</x:v>
      </x:c>
      <x:c r="AK398" s="4" t="str">
        <x:v>https://developers.naver.com/docs/serviceapi/datalab/search/search.md</x:v>
      </x:c>
    </x:row>
    <x:row r="399" ht="25" customHeight="1">
      <x:c r="A399" s="4" t="str">
        <x:v>K0395</x:v>
      </x:c>
      <x:c r="B399" s="4" t="str">
        <x:v>건강</x:v>
      </x:c>
      <x:c r="C399" s="4" t="str">
        <x:v>간수치높은이유</x:v>
      </x:c>
      <x:c r="D399" s="17" t="n">
        <x:v>32.60122</x:v>
      </x:c>
      <x:c r="E399" s="17" t="n">
        <x:v>30.42398</x:v>
      </x:c>
      <x:c r="F399" s="17" t="n">
        <x:v>35.16042</x:v>
      </x:c>
      <x:c r="G399" s="17" t="n">
        <x:v>36.99388</x:v>
      </x:c>
      <x:c r="H399" s="17" t="n">
        <x:v>34.22459</x:v>
      </x:c>
      <x:c r="I399" s="17" t="n">
        <x:v>34.81665</x:v>
      </x:c>
      <x:c r="J399" s="17" t="n">
        <x:v>32.16195</x:v>
      </x:c>
      <x:c r="K399" s="17" t="n">
        <x:v>29.31627</x:v>
      </x:c>
      <x:c r="L399" s="17" t="n">
        <x:v>29.33537</x:v>
      </x:c>
      <x:c r="M399" s="17" t="n">
        <x:v>30.00381</x:v>
      </x:c>
      <x:c r="N399" s="17" t="n">
        <x:v>32.7922</x:v>
      </x:c>
      <x:c r="O399" s="17" t="n">
        <x:v>29.60275</x:v>
      </x:c>
      <x:c r="P399" s="17" t="n">
        <x:v>30.44308</x:v>
      </x:c>
      <x:c r="Q399" s="17" t="n">
        <x:v>25.99312</x:v>
      </x:c>
      <x:c r="R399" s="17" t="n">
        <x:v>26.31779</x:v>
      </x:c>
      <x:c r="S399" s="17" t="n">
        <x:v>32.8113</x:v>
      </x:c>
      <x:c r="T399" s="17" t="n">
        <x:v>30.1948</x:v>
      </x:c>
      <x:c r="U399" s="17" t="n">
        <x:v>24.59893</x:v>
      </x:c>
      <x:c r="V399" s="17" t="n">
        <x:v>25.13368</x:v>
      </x:c>
      <x:c r="W399" s="17" t="n">
        <x:v>23.85408</x:v>
      </x:c>
      <x:c r="X399" s="17" t="n">
        <x:v>21.73414</x:v>
      </x:c>
      <x:c r="Y399" s="17" t="n">
        <x:v>21.71504</x:v>
      </x:c>
      <x:c r="Z399" s="17" t="n">
        <x:v>25.63025</x:v>
      </x:c>
      <x:c r="AA399" s="17" t="n">
        <x:v>24.84721</x:v>
      </x:c>
      <x:c r="AB399" s="4" t="n">
        <x:f>COUNT(D399:O399)</x:f>
        <x:v>12</x:v>
      </x:c>
      <x:c r="AC399" s="4" t="n">
        <x:f>COUNT(P399:AA399)</x:f>
        <x:v>12</x:v>
      </x:c>
      <x:c r="AD399" s="4" t="n">
        <x:f>COUNTIF(D399:AA399,"&gt;0")</x:f>
        <x:v>24</x:v>
      </x:c>
      <x:c r="AE399" s="19" t="n">
        <x:f>IF(AB399=0,"",AVERAGE(D399:O399))</x:f>
        <x:v>32.28609083333333</x:v>
      </x:c>
      <x:c r="AF399" s="19" t="n">
        <x:f>IF(AC399=0,"",AVERAGE(P399:AA399))</x:f>
        <x:v>26.10611833333333</x:v>
      </x:c>
      <x:c r="AG399" s="19" t="n">
        <x:f>IF(OR(AB399&lt;'산출기준'!$B$19,AC399&lt;'산출기준'!$B$19,AE399=0),"",AF399/AE399)</x:f>
        <x:v>0.8085871550104302</x:v>
      </x:c>
      <x:c r="AH399" s="21" t="n">
        <x:f>IF(SUM(P399:AA399)=0,"",MAX(P399:AA399)/SUM(P399:AA399))</x:f>
        <x:v>0.10473694193398216</x:v>
      </x:c>
      <x:c r="AI399" s="23" t="n">
        <x:f>IF(AG399="","",AD399/'산출기준'!$B$18*'산출기준'!$B$20+MIN(1,AG399)*'산출기준'!$B$21+(1-AH399)*'산출기준'!$B$22)</x:f>
        <x:v>92.16287581163326</x:v>
      </x:c>
      <x:c r="AJ399" s="4" t="str">
        <x:v>24개월 중 양수 지수 24개월; 전반/후반 자료 12/12개월. 최근12개월/이전12개월 관측월 평균비 0.81배, 최근 최댓달 비중 10.5%. 미래 1년 지속을 보장하지 않음.</x:v>
      </x:c>
      <x:c r="AK399" s="4" t="str">
        <x:v>https://developers.naver.com/docs/serviceapi/datalab/search/search.md</x:v>
      </x:c>
    </x:row>
    <x:row r="400" ht="25" customHeight="1">
      <x:c r="A400" s="4" t="str">
        <x:v>K0396</x:v>
      </x:c>
      <x:c r="B400" s="4" t="str">
        <x:v>건강</x:v>
      </x:c>
      <x:c r="C400" s="4" t="str">
        <x:v>아침공복에좋은음식</x:v>
      </x:c>
      <x:c r="D400" s="17" t="n">
        <x:v>38.31168</x:v>
      </x:c>
      <x:c r="E400" s="17" t="n">
        <x:v>42.37967</x:v>
      </x:c>
      <x:c r="F400" s="17" t="n">
        <x:v>42.13139</x:v>
      </x:c>
      <x:c r="G400" s="17" t="n">
        <x:v>44.90068</x:v>
      </x:c>
      <x:c r="H400" s="17" t="n">
        <x:v>43.06722</x:v>
      </x:c>
      <x:c r="I400" s="17" t="n">
        <x:v>33.44155</x:v>
      </x:c>
      <x:c r="J400" s="17" t="n">
        <x:v>27.5974</x:v>
      </x:c>
      <x:c r="K400" s="17" t="n">
        <x:v>23.75859</x:v>
      </x:c>
      <x:c r="L400" s="17" t="n">
        <x:v>20.76012</x:v>
      </x:c>
      <x:c r="M400" s="17" t="n">
        <x:v>14.51489</x:v>
      </x:c>
      <x:c r="N400" s="17" t="n">
        <x:v>13.57906</x:v>
      </x:c>
      <x:c r="O400" s="17" t="n">
        <x:v>16.10007</x:v>
      </x:c>
      <x:c r="P400" s="17" t="n">
        <x:v>25.22918</x:v>
      </x:c>
      <x:c r="Q400" s="17" t="n">
        <x:v>35.466</x:v>
      </x:c>
      <x:c r="R400" s="17" t="n">
        <x:v>42.34148</x:v>
      </x:c>
      <x:c r="S400" s="17" t="n">
        <x:v>34.39648</x:v>
      </x:c>
      <x:c r="T400" s="17" t="n">
        <x:v>47.72727</x:v>
      </x:c>
      <x:c r="U400" s="17" t="n">
        <x:v>30.76776</x:v>
      </x:c>
      <x:c r="V400" s="17" t="n">
        <x:v>29.87012</x:v>
      </x:c>
      <x:c r="W400" s="17" t="n">
        <x:v>25.93582</x:v>
      </x:c>
      <x:c r="X400" s="17" t="n">
        <x:v>20.35905</x:v>
      </x:c>
      <x:c r="Y400" s="17" t="n">
        <x:v>16.44385</x:v>
      </x:c>
      <x:c r="Z400" s="17" t="n">
        <x:v>17.24598</x:v>
      </x:c>
      <x:c r="AA400" s="17" t="n">
        <x:v>16.10007</x:v>
      </x:c>
      <x:c r="AB400" s="4" t="n">
        <x:f>COUNT(D400:O400)</x:f>
        <x:v>12</x:v>
      </x:c>
      <x:c r="AC400" s="4" t="n">
        <x:f>COUNT(P400:AA400)</x:f>
        <x:v>12</x:v>
      </x:c>
      <x:c r="AD400" s="4" t="n">
        <x:f>COUNTIF(D400:AA400,"&gt;0")</x:f>
        <x:v>24</x:v>
      </x:c>
      <x:c r="AE400" s="19" t="n">
        <x:f>IF(AB400=0,"",AVERAGE(D400:O400))</x:f>
        <x:v>30.045193333333334</x:v>
      </x:c>
      <x:c r="AF400" s="19" t="n">
        <x:f>IF(AC400=0,"",AVERAGE(P400:AA400))</x:f>
        <x:v>28.490255</x:v>
      </x:c>
      <x:c r="AG400" s="19" t="n">
        <x:f>IF(OR(AB400&lt;'산출기준'!$B$19,AC400&lt;'산출기준'!$B$19,AE400=0),"",AF400/AE400)</x:f>
        <x:v>0.9482466857150085</x:v>
      </x:c>
      <x:c r="AH400" s="21" t="n">
        <x:f>IF(SUM(P400:AA400)=0,"",MAX(P400:AA400)/SUM(P400:AA400))</x:f>
        <x:v>0.13960115485101834</x:v>
      </x:c>
      <x:c r="AI400" s="23" t="n">
        <x:f>IF(AG400="","",AD400/'산출기준'!$B$18*'산출기준'!$B$20+MIN(1,AG400)*'산출기준'!$B$21+(1-AH400)*'산출기준'!$B$22)</x:f>
        <x:v>95.6553774744299</x:v>
      </x:c>
      <x:c r="AJ400" s="4" t="str">
        <x:v>24개월 중 양수 지수 24개월; 전반/후반 자료 12/12개월. 최근12개월/이전12개월 관측월 평균비 0.95배, 최근 최댓달 비중 14.0%. 미래 1년 지속을 보장하지 않음.</x:v>
      </x:c>
      <x:c r="AK400" s="4" t="str">
        <x:v>https://developers.naver.com/docs/serviceapi/datalab/search/search.md</x:v>
      </x:c>
    </x:row>
    <x:row r="401" ht="25" customHeight="1">
      <x:c r="A401" s="4" t="str">
        <x:v>K0397</x:v>
      </x:c>
      <x:c r="B401" s="4" t="str">
        <x:v>건강</x:v>
      </x:c>
      <x:c r="C401" s="4" t="str">
        <x:v>혈압낮추는방법</x:v>
      </x:c>
      <x:c r="D401" s="17" t="n">
        <x:v>60.4278</x:v>
      </x:c>
      <x:c r="E401" s="17" t="n">
        <x:v>74.29335</x:v>
      </x:c>
      <x:c r="F401" s="17" t="n">
        <x:v>89.70588</x:v>
      </x:c>
      <x:c r="G401" s="17" t="n">
        <x:v>100</x:v>
      </x:c>
      <x:c r="H401" s="17" t="n">
        <x:v>79.02979</x:v>
      </x:c>
      <x:c r="I401" s="17" t="n">
        <x:v>82.7922</x:v>
      </x:c>
      <x:c r="J401" s="17" t="n">
        <x:v>80.67226</x:v>
      </x:c>
      <x:c r="K401" s="17" t="n">
        <x:v>73.24293</x:v>
      </x:c>
      <x:c r="L401" s="17" t="n">
        <x:v>47.03972</x:v>
      </x:c>
      <x:c r="M401" s="17" t="n">
        <x:v>40.10695</x:v>
      </x:c>
      <x:c r="N401" s="17" t="n">
        <x:v>43.50649</x:v>
      </x:c>
      <x:c r="O401" s="17" t="n">
        <x:v>41.08097</x:v>
      </x:c>
      <x:c r="P401" s="17" t="n">
        <x:v>49.25515</x:v>
      </x:c>
      <x:c r="Q401" s="17" t="n">
        <x:v>44.49961</x:v>
      </x:c>
      <x:c r="R401" s="17" t="n">
        <x:v>54.73644</x:v>
      </x:c>
      <x:c r="S401" s="17" t="n">
        <x:v>40.39343</x:v>
      </x:c>
      <x:c r="T401" s="17" t="n">
        <x:v>23.81588</x:v>
      </x:c>
      <x:c r="U401" s="17" t="n">
        <x:v>13.00611</x:v>
      </x:c>
      <x:c r="V401" s="17" t="n">
        <x:v>12.47135</x:v>
      </x:c>
      <x:c r="W401" s="17" t="n">
        <x:v>11.45912</x:v>
      </x:c>
      <x:c r="X401" s="17" t="n">
        <x:v>21.67685</x:v>
      </x:c>
      <x:c r="Y401" s="17" t="n">
        <x:v>16.44385</x:v>
      </x:c>
      <x:c r="Z401" s="17" t="n">
        <x:v>13.1207</x:v>
      </x:c>
      <x:c r="AA401" s="17" t="n">
        <x:v>11.26814</x:v>
      </x:c>
      <x:c r="AB401" s="4" t="n">
        <x:f>COUNT(D401:O401)</x:f>
        <x:v>12</x:v>
      </x:c>
      <x:c r="AC401" s="4" t="n">
        <x:f>COUNT(P401:AA401)</x:f>
        <x:v>12</x:v>
      </x:c>
      <x:c r="AD401" s="4" t="n">
        <x:f>COUNTIF(D401:AA401,"&gt;0")</x:f>
        <x:v>24</x:v>
      </x:c>
      <x:c r="AE401" s="19" t="n">
        <x:f>IF(AB401=0,"",AVERAGE(D401:O401))</x:f>
        <x:v>67.65819499999999</x:v>
      </x:c>
      <x:c r="AF401" s="19" t="n">
        <x:f>IF(AC401=0,"",AVERAGE(P401:AA401))</x:f>
        <x:v>26.012219166666668</x:v>
      </x:c>
      <x:c r="AG401" s="19" t="n">
        <x:f>IF(OR(AB401&lt;'산출기준'!$B$19,AC401&lt;'산출기준'!$B$19,AE401=0),"",AF401/AE401)</x:f>
        <x:v>0.3844651659221277</x:v>
      </x:c>
      <x:c r="AH401" s="21" t="n">
        <x:f>IF(SUM(P401:AA401)=0,"",MAX(P401:AA401)/SUM(P401:AA401))</x:f>
        <x:v>0.17535489651129663</x:v>
      </x:c>
      <x:c r="AI401" s="23" t="n">
        <x:f>IF(AG401="","",AD401/'산출기준'!$B$18*'산출기준'!$B$20+MIN(1,AG401)*'산출기준'!$B$21+(1-AH401)*'산출기준'!$B$22)</x:f>
        <x:v>78.0268570474379</x:v>
      </x:c>
      <x:c r="AJ401" s="4" t="str">
        <x:v>24개월 중 양수 지수 24개월; 전반/후반 자료 12/12개월. 최근12개월/이전12개월 관측월 평균비 0.38배, 최근 최댓달 비중 17.5%. 미래 1년 지속을 보장하지 않음.</x:v>
      </x:c>
      <x:c r="AK401" s="4" t="str">
        <x:v>https://developers.naver.com/docs/serviceapi/datalab/search/search.md</x:v>
      </x:c>
    </x:row>
    <x:row r="402" ht="25" customHeight="1">
      <x:c r="A402" s="4" t="str">
        <x:v>K0398</x:v>
      </x:c>
      <x:c r="B402" s="4" t="str">
        <x:v>건강</x:v>
      </x:c>
      <x:c r="C402" s="4" t="str">
        <x:v>물많이마시면좋은점</x:v>
      </x:c>
      <x:c r="D402" s="17" t="n">
        <x:v>13.55996</x:v>
      </x:c>
      <x:c r="E402" s="17" t="n">
        <x:v>19.99618</x:v>
      </x:c>
      <x:c r="F402" s="17" t="n">
        <x:v>8.72803</x:v>
      </x:c>
      <x:c r="G402" s="17" t="n">
        <x:v>8.47975</x:v>
      </x:c>
      <x:c r="H402" s="17" t="n">
        <x:v>12.96791</x:v>
      </x:c>
      <x:c r="I402" s="17" t="n">
        <x:v>12.47135</x:v>
      </x:c>
      <x:c r="J402" s="17" t="n">
        <x:v>9.1482</x:v>
      </x:c>
      <x:c r="K402" s="17" t="n">
        <x:v>7.73491</x:v>
      </x:c>
      <x:c r="L402" s="17" t="n">
        <x:v>15.22154</x:v>
      </x:c>
      <x:c r="M402" s="17" t="n">
        <x:v>13.96103</x:v>
      </x:c>
      <x:c r="N402" s="17" t="n">
        <x:v>13.50267</x:v>
      </x:c>
      <x:c r="O402" s="17" t="n">
        <x:v>6.68449</x:v>
      </x:c>
      <x:c r="P402" s="17" t="n">
        <x:v>5.50038</x:v>
      </x:c>
      <x:c r="Q402" s="17" t="n">
        <x:v>1.69977</x:v>
      </x:c>
      <x:c r="R402" s="17" t="n">
        <x:v>2.63559</x:v>
      </x:c>
      <x:c r="S402" s="17" t="n">
        <x:v>4.14438</x:v>
      </x:c>
      <x:c r="T402" s="17" t="n">
        <x:v>8.53705</x:v>
      </x:c>
      <x:c r="U402" s="17" t="n">
        <x:v>8.57524</x:v>
      </x:c>
      <x:c r="V402" s="17" t="n">
        <x:v>11.09625</x:v>
      </x:c>
      <x:c r="W402" s="17" t="n">
        <x:v>9.0909</x:v>
      </x:c>
      <x:c r="X402" s="17" t="n">
        <x:v>7.35294</x:v>
      </x:c>
      <x:c r="Y402" s="17" t="n">
        <x:v>5.67226</x:v>
      </x:c>
      <x:c r="Z402" s="17" t="n">
        <x:v>5.69136</x:v>
      </x:c>
      <x:c r="AA402" s="17" t="n">
        <x:v>6.4744</x:v>
      </x:c>
      <x:c r="AB402" s="4" t="n">
        <x:f>COUNT(D402:O402)</x:f>
        <x:v>12</x:v>
      </x:c>
      <x:c r="AC402" s="4" t="n">
        <x:f>COUNT(P402:AA402)</x:f>
        <x:v>12</x:v>
      </x:c>
      <x:c r="AD402" s="4" t="n">
        <x:f>COUNTIF(D402:AA402,"&gt;0")</x:f>
        <x:v>24</x:v>
      </x:c>
      <x:c r="AE402" s="19" t="n">
        <x:f>IF(AB402=0,"",AVERAGE(D402:O402))</x:f>
        <x:v>11.871335000000002</x:v>
      </x:c>
      <x:c r="AF402" s="19" t="n">
        <x:f>IF(AC402=0,"",AVERAGE(P402:AA402))</x:f>
        <x:v>6.372543333333333</x:v>
      </x:c>
      <x:c r="AG402" s="19" t="n">
        <x:f>IF(OR(AB402&lt;'산출기준'!$B$19,AC402&lt;'산출기준'!$B$19,AE402=0),"",AF402/AE402)</x:f>
        <x:v>0.536800901780072</x:v>
      </x:c>
      <x:c r="AH402" s="21" t="n">
        <x:f>IF(SUM(P402:AA402)=0,"",MAX(P402:AA402)/SUM(P402:AA402))</x:f>
        <x:v>0.14510493717055933</x:v>
      </x:c>
      <x:c r="AI402" s="23" t="n">
        <x:f>IF(AG402="","",AD402/'산출기준'!$B$18*'산출기준'!$B$20+MIN(1,AG402)*'산출기준'!$B$21+(1-AH402)*'산출기준'!$B$22)</x:f>
        <x:v>83.20192830999098</x:v>
      </x:c>
      <x:c r="AJ402" s="4" t="str">
        <x:v>24개월 중 양수 지수 24개월; 전반/후반 자료 12/12개월. 최근12개월/이전12개월 관측월 평균비 0.54배, 최근 최댓달 비중 14.5%. 미래 1년 지속을 보장하지 않음.</x:v>
      </x:c>
      <x:c r="AK402" s="4" t="str">
        <x:v>https://developers.naver.com/docs/serviceapi/datalab/search/search.md</x:v>
      </x:c>
    </x:row>
    <x:row r="403" ht="25" customHeight="1">
      <x:c r="A403" s="4" t="str">
        <x:v>K0399</x:v>
      </x:c>
      <x:c r="B403" s="4" t="str">
        <x:v>건강</x:v>
      </x:c>
      <x:c r="C403" s="4" t="str">
        <x:v>공복혈당낮추는방법</x:v>
      </x:c>
      <x:c r="D403" s="17" t="n">
        <x:v>0.47746</x:v>
      </x:c>
      <x:c r="E403" s="17" t="n">
        <x:v>2.21543</x:v>
      </x:c>
      <x:c r="F403" s="17" t="n">
        <x:v>6.62719</x:v>
      </x:c>
      <x:c r="G403" s="17" t="n">
        <x:v>8.44155</x:v>
      </x:c>
      <x:c r="H403" s="17" t="n">
        <x:v>8.63254</x:v>
      </x:c>
      <x:c r="I403" s="17" t="n">
        <x:v>6.05423</x:v>
      </x:c>
      <x:c r="J403" s="17" t="n">
        <x:v>3.38044</x:v>
      </x:c>
      <x:c r="K403" s="17" t="n">
        <x:v>4.44996</x:v>
      </x:c>
      <x:c r="L403" s="17" t="n">
        <x:v>7.7922</x:v>
      </x:c>
      <x:c r="M403" s="17" t="n">
        <x:v>10.63789</x:v>
      </x:c>
      <x:c r="N403" s="17" t="n">
        <x:v>8.36516</x:v>
      </x:c>
      <x:c r="O403" s="17" t="n">
        <x:v>5.69136</x:v>
      </x:c>
      <x:c r="P403" s="17" t="n">
        <x:v>4.69824</x:v>
      </x:c>
      <x:c r="Q403" s="17" t="n">
        <x:v>7.08556</x:v>
      </x:c>
      <x:c r="R403" s="17" t="n">
        <x:v>19.11764</x:v>
      </x:c>
      <x:c r="S403" s="17" t="n">
        <x:v>16.08097</x:v>
      </x:c>
      <x:c r="T403" s="17" t="n">
        <x:v>7.69671</x:v>
      </x:c>
      <x:c r="U403" s="17" t="n">
        <x:v>5.02291</x:v>
      </x:c>
      <x:c r="V403" s="17" t="n">
        <x:v>9.28189</x:v>
      </x:c>
      <x:c r="W403" s="17" t="n">
        <x:v>9.41558</x:v>
      </x:c>
      <x:c r="X403" s="17" t="n">
        <x:v>8.61344</x:v>
      </x:c>
      <x:c r="Y403" s="17" t="n">
        <x:v>9.41558</x:v>
      </x:c>
      <x:c r="Z403" s="17" t="n">
        <x:v>9.98854</x:v>
      </x:c>
      <x:c r="AA403" s="17" t="n">
        <x:v>5.30939</x:v>
      </x:c>
      <x:c r="AB403" s="4" t="n">
        <x:f>COUNT(D403:O403)</x:f>
        <x:v>12</x:v>
      </x:c>
      <x:c r="AC403" s="4" t="n">
        <x:f>COUNT(P403:AA403)</x:f>
        <x:v>12</x:v>
      </x:c>
      <x:c r="AD403" s="4" t="n">
        <x:f>COUNTIF(D403:AA403,"&gt;0")</x:f>
        <x:v>24</x:v>
      </x:c>
      <x:c r="AE403" s="19" t="n">
        <x:f>IF(AB403=0,"",AVERAGE(D403:O403))</x:f>
        <x:v>6.063784166666667</x:v>
      </x:c>
      <x:c r="AF403" s="19" t="n">
        <x:f>IF(AC403=0,"",AVERAGE(P403:AA403))</x:f>
        <x:v>9.3105375</x:v>
      </x:c>
      <x:c r="AG403" s="19" t="n">
        <x:f>IF(OR(AB403&lt;'산출기준'!$B$19,AC403&lt;'산출기준'!$B$19,AE403=0),"",AF403/AE403)</x:f>
        <x:v>1.5354335253522242</x:v>
      </x:c>
      <x:c r="AH403" s="21" t="n">
        <x:f>IF(SUM(P403:AA403)=0,"",MAX(P403:AA403)/SUM(P403:AA403))</x:f>
        <x:v>0.1711111379624073</x:v>
      </x:c>
      <x:c r="AI403" s="23" t="n">
        <x:f>IF(AG403="","",AD403/'산출기준'!$B$18*'산출기준'!$B$20+MIN(1,AG403)*'산출기준'!$B$21+(1-AH403)*'산출기준'!$B$22)</x:f>
        <x:v>96.57777724075186</x:v>
      </x:c>
      <x:c r="AJ403" s="4" t="str">
        <x:v>24개월 중 양수 지수 24개월; 전반/후반 자료 12/12개월. 최근12개월/이전12개월 관측월 평균비 1.54배, 최근 최댓달 비중 17.1%. 미래 1년 지속을 보장하지 않음.</x:v>
      </x:c>
      <x:c r="AK403" s="4" t="str">
        <x:v>https://developers.naver.com/docs/serviceapi/datalab/search/search.md</x:v>
      </x:c>
    </x:row>
    <x:row r="404" ht="25" customHeight="1">
      <x:c r="A404" s="4" t="str">
        <x:v>K0400</x:v>
      </x:c>
      <x:c r="B404" s="4" t="str">
        <x:v>건강</x:v>
      </x:c>
      <x:c r="C404" s="4" t="str">
        <x:v>중성지방낮추는방법</x:v>
      </x:c>
      <x:c r="D404" s="17" t="n">
        <x:v>0.00732</x:v>
      </x:c>
      <x:c r="E404" s="17" t="n">
        <x:v>0.0144</x:v>
      </x:c>
      <x:c r="F404" s="17" t="n">
        <x:v>0.03173</x:v>
      </x:c>
      <x:c r="G404" s="17" t="n">
        <x:v>0.00488</x:v>
      </x:c>
      <x:c r="H404" s="17" t="n">
        <x:v>0.00122</x:v>
      </x:c>
      <x:c r="I404" s="17" t="n">
        <x:v>0.00244</x:v>
      </x:c>
      <x:c r="J404" s="17" t="n">
        <x:v>0.00732</x:v>
      </x:c>
      <x:c r="K404" s="17" t="n">
        <x:v>0.00512</x:v>
      </x:c>
      <x:c r="L404" s="17" t="n">
        <x:v>0.00488</x:v>
      </x:c>
      <x:c r="M404" s="17" t="n">
        <x:v>0.01293</x:v>
      </x:c>
      <x:c r="N404" s="17" t="n">
        <x:v>0.01855</x:v>
      </x:c>
      <x:c r="O404" s="17" t="n">
        <x:v>0.01635</x:v>
      </x:c>
      <x:c r="P404" s="17" t="n">
        <x:v>0.00122</x:v>
      </x:c>
      <x:c r="Q404" s="17" t="n">
        <x:v>0.00634</x:v>
      </x:c>
      <x:c r="R404" s="17" t="n">
        <x:v>0.01415</x:v>
      </x:c>
      <x:c r="S404" s="17" t="n">
        <x:v>0.00805</x:v>
      </x:c>
      <x:c r="T404" s="17" t="n">
        <x:v>0.00317</x:v>
      </x:c>
      <x:c r="U404" s="17" t="n">
        <x:v>0.00146</x:v>
      </x:c>
      <x:c r="V404" s="17" t="n">
        <x:v>0.00415</x:v>
      </x:c>
      <x:c r="W404" s="17" t="n">
        <x:v>0.0039</x:v>
      </x:c>
      <x:c r="X404" s="17" t="n">
        <x:v>0.00463</x:v>
      </x:c>
      <x:c r="Y404" s="17" t="n">
        <x:v>0.00707</x:v>
      </x:c>
      <x:c r="Z404" s="17" t="n">
        <x:v>0.00634</x:v>
      </x:c>
      <x:c r="AA404" s="17" t="n">
        <x:v>0.00634</x:v>
      </x:c>
      <x:c r="AB404" s="4" t="n">
        <x:f>COUNT(D404:O404)</x:f>
        <x:v>12</x:v>
      </x:c>
      <x:c r="AC404" s="4" t="n">
        <x:f>COUNT(P404:AA404)</x:f>
        <x:v>12</x:v>
      </x:c>
      <x:c r="AD404" s="4" t="n">
        <x:f>COUNTIF(D404:AA404,"&gt;0")</x:f>
        <x:v>24</x:v>
      </x:c>
      <x:c r="AE404" s="19" t="n">
        <x:f>IF(AB404=0,"",AVERAGE(D404:O404))</x:f>
        <x:v>0.010594999999999999</x:v>
      </x:c>
      <x:c r="AF404" s="19" t="n">
        <x:f>IF(AC404=0,"",AVERAGE(P404:AA404))</x:f>
        <x:v>0.005568333333333334</x:v>
      </x:c>
      <x:c r="AG404" s="19" t="n">
        <x:f>IF(OR(AB404&lt;'산출기준'!$B$19,AC404&lt;'산출기준'!$B$19,AE404=0),"",AF404/AE404)</x:f>
        <x:v>0.5255623721881392</x:v>
      </x:c>
      <x:c r="AH404" s="21" t="n">
        <x:f>IF(SUM(P404:AA404)=0,"",MAX(P404:AA404)/SUM(P404:AA404))</x:f>
        <x:v>0.21176294522598021</x:v>
      </x:c>
      <x:c r="AI404" s="23" t="n">
        <x:f>IF(AG404="","",AD404/'산출기준'!$B$18*'산출기준'!$B$20+MIN(1,AG404)*'산출기준'!$B$21+(1-AH404)*'산출기준'!$B$22)</x:f>
        <x:v>81.53161226112456</x:v>
      </x:c>
      <x:c r="AJ404" s="4" t="str">
        <x:v>24개월 중 양수 지수 24개월; 전반/후반 자료 12/12개월. 최근12개월/이전12개월 관측월 평균비 0.53배, 최근 최댓달 비중 21.2%. 미래 1년 지속을 보장하지 않음.</x:v>
      </x:c>
      <x:c r="AK404" s="4" t="str">
        <x:v>https://developers.naver.com/docs/serviceapi/datalab/search/search.md</x:v>
      </x:c>
    </x:row>
    <x:row r="405" ht="25" customHeight="1">
      <x:c r="A405" s="4" t="str">
        <x:v>K0401</x:v>
      </x:c>
      <x:c r="B405" s="4" t="str">
        <x:v>여행</x:v>
      </x:c>
      <x:c r="C405" s="4" t="str">
        <x:v>인천공항주차장</x:v>
      </x:c>
      <x:c r="D405" s="17" t="n">
        <x:v>53.621</x:v>
      </x:c>
      <x:c r="E405" s="17" t="n">
        <x:v>47.72945</x:v>
      </x:c>
      <x:c r="F405" s="17" t="n">
        <x:v>60.81857</x:v>
      </x:c>
      <x:c r="G405" s="17" t="n">
        <x:v>82.08418</x:v>
      </x:c>
      <x:c r="H405" s="17" t="n">
        <x:v>100</x:v>
      </x:c>
      <x:c r="I405" s="17" t="n">
        <x:v>75.93192</x:v>
      </x:c>
      <x:c r="J405" s="17" t="n">
        <x:v>49.09261</x:v>
      </x:c>
      <x:c r="K405" s="17" t="n">
        <x:v>39.66526</x:v>
      </x:c>
      <x:c r="L405" s="17" t="n">
        <x:v>44.19316</x:v>
      </x:c>
      <x:c r="M405" s="17" t="n">
        <x:v>33.53936</x:v>
      </x:c>
      <x:c r="N405" s="17" t="n">
        <x:v>46.89115</x:v>
      </x:c>
      <x:c r="O405" s="17" t="n">
        <x:v>42.97574</x:v>
      </x:c>
      <x:c r="P405" s="17" t="n">
        <x:v>36.74805</x:v>
      </x:c>
      <x:c r="Q405" s="17" t="n">
        <x:v>50.44307</x:v>
      </x:c>
      <x:c r="R405" s="17" t="n">
        <x:v>34.00221</x:v>
      </x:c>
      <x:c r="S405" s="17" t="n">
        <x:v>47.35693</x:v>
      </x:c>
      <x:c r="T405" s="17" t="n">
        <x:v>55.67867</x:v>
      </x:c>
      <x:c r="U405" s="17" t="n">
        <x:v>42.09521</x:v>
      </x:c>
      <x:c r="V405" s="17" t="n">
        <x:v>19.45595</x:v>
      </x:c>
      <x:c r="W405" s="17" t="n">
        <x:v>16.79385</x:v>
      </x:c>
      <x:c r="X405" s="17" t="n">
        <x:v>21.70574</x:v>
      </x:c>
      <x:c r="Y405" s="17" t="n">
        <x:v>13.6479</x:v>
      </x:c>
      <x:c r="Z405" s="17" t="n">
        <x:v>23.6167</x:v>
      </x:c>
      <x:c r="AA405" s="17" t="n">
        <x:v>22.85286</x:v>
      </x:c>
      <x:c r="AB405" s="4" t="n">
        <x:f>COUNT(D405:O405)</x:f>
        <x:v>12</x:v>
      </x:c>
      <x:c r="AC405" s="4" t="n">
        <x:f>COUNT(P405:AA405)</x:f>
        <x:v>12</x:v>
      </x:c>
      <x:c r="AD405" s="4" t="n">
        <x:f>COUNTIF(D405:AA405,"&gt;0")</x:f>
        <x:v>24</x:v>
      </x:c>
      <x:c r="AE405" s="19" t="n">
        <x:f>IF(AB405=0,"",AVERAGE(D405:O405))</x:f>
        <x:v>56.37853333333333</x:v>
      </x:c>
      <x:c r="AF405" s="19" t="n">
        <x:f>IF(AC405=0,"",AVERAGE(P405:AA405))</x:f>
        <x:v>32.033094999999996</x:v>
      </x:c>
      <x:c r="AG405" s="19" t="n">
        <x:f>IF(OR(AB405&lt;'산출기준'!$B$19,AC405&lt;'산출기준'!$B$19,AE405=0),"",AF405/AE405)</x:f>
        <x:v>0.5681789345353668</x:v>
      </x:c>
      <x:c r="AH405" s="21" t="n">
        <x:f>IF(SUM(P405:AA405)=0,"",MAX(P405:AA405)/SUM(P405:AA405))</x:f>
        <x:v>0.14484673325092898</x:v>
      </x:c>
      <x:c r="AI405" s="23" t="n">
        <x:f>IF(AG405="","",AD405/'산출기준'!$B$18*'산출기준'!$B$20+MIN(1,AG405)*'산출기준'!$B$21+(1-AH405)*'산출기준'!$B$22)</x:f>
        <x:v>84.14843337104243</x:v>
      </x:c>
      <x:c r="AJ405" s="4" t="str">
        <x:v>24개월 중 양수 지수 24개월; 전반/후반 자료 12/12개월. 최근12개월/이전12개월 관측월 평균비 0.57배, 최근 최댓달 비중 14.5%. 미래 1년 지속을 보장하지 않음.</x:v>
      </x:c>
      <x:c r="AK405" s="4" t="str">
        <x:v>https://developers.naver.com/docs/serviceapi/datalab/search/search.md</x:v>
      </x:c>
    </x:row>
    <x:row r="406" ht="25" customHeight="1">
      <x:c r="A406" s="4" t="str">
        <x:v>K0402</x:v>
      </x:c>
      <x:c r="B406" s="4" t="str">
        <x:v>여행</x:v>
      </x:c>
      <x:c r="C406" s="4" t="str">
        <x:v>여권사진규격</x:v>
      </x:c>
      <x:c r="D406" s="17" t="n">
        <x:v>14.78427</x:v>
      </x:c>
      <x:c r="E406" s="17" t="n">
        <x:v>18.12087</x:v>
      </x:c>
      <x:c r="F406" s="17" t="n">
        <x:v>17.9412</x:v>
      </x:c>
      <x:c r="G406" s="17" t="n">
        <x:v>19.64075</x:v>
      </x:c>
      <x:c r="H406" s="17" t="n">
        <x:v>18.43627</x:v>
      </x:c>
      <x:c r="I406" s="17" t="n">
        <x:v>17.73517</x:v>
      </x:c>
      <x:c r="J406" s="17" t="n">
        <x:v>11.0539</x:v>
      </x:c>
      <x:c r="K406" s="17" t="n">
        <x:v>13.75165</x:v>
      </x:c>
      <x:c r="L406" s="17" t="n">
        <x:v>15.06256</x:v>
      </x:c>
      <x:c r="M406" s="17" t="n">
        <x:v>14.91023</x:v>
      </x:c>
      <x:c r="N406" s="17" t="n">
        <x:v>16.03952</x:v>
      </x:c>
      <x:c r="O406" s="17" t="n">
        <x:v>16.79019</x:v>
      </x:c>
      <x:c r="P406" s="17" t="n">
        <x:v>15.48196</x:v>
      </x:c>
      <x:c r="Q406" s="17" t="n">
        <x:v>14.62217</x:v>
      </x:c>
      <x:c r="R406" s="17" t="n">
        <x:v>17.29844</x:v>
      </x:c>
      <x:c r="S406" s="17" t="n">
        <x:v>18.82418</x:v>
      </x:c>
      <x:c r="T406" s="17" t="n">
        <x:v>18.89058</x:v>
      </x:c>
      <x:c r="U406" s="17" t="n">
        <x:v>15.91722</x:v>
      </x:c>
      <x:c r="V406" s="17" t="n">
        <x:v>16.80166</x:v>
      </x:c>
      <x:c r="W406" s="17" t="n">
        <x:v>12.1849</x:v>
      </x:c>
      <x:c r="X406" s="17" t="n">
        <x:v>10.71384</x:v>
      </x:c>
      <x:c r="Y406" s="17" t="n">
        <x:v>12.80227</x:v>
      </x:c>
      <x:c r="Z406" s="17" t="n">
        <x:v>14.27748</x:v>
      </x:c>
      <x:c r="AA406" s="17" t="n">
        <x:v>16.06369</x:v>
      </x:c>
      <x:c r="AB406" s="4" t="n">
        <x:f>COUNT(D406:O406)</x:f>
        <x:v>12</x:v>
      </x:c>
      <x:c r="AC406" s="4" t="n">
        <x:f>COUNT(P406:AA406)</x:f>
        <x:v>12</x:v>
      </x:c>
      <x:c r="AD406" s="4" t="n">
        <x:f>COUNTIF(D406:AA406,"&gt;0")</x:f>
        <x:v>24</x:v>
      </x:c>
      <x:c r="AE406" s="19" t="n">
        <x:f>IF(AB406=0,"",AVERAGE(D406:O406))</x:f>
        <x:v>16.188881666666667</x:v>
      </x:c>
      <x:c r="AF406" s="19" t="n">
        <x:f>IF(AC406=0,"",AVERAGE(P406:AA406))</x:f>
        <x:v>15.323199166666667</x:v>
      </x:c>
      <x:c r="AG406" s="19" t="n">
        <x:f>IF(OR(AB406&lt;'산출기준'!$B$19,AC406&lt;'산출기준'!$B$19,AE406=0),"",AF406/AE406)</x:f>
        <x:v>0.9465261086080786</x:v>
      </x:c>
      <x:c r="AH406" s="21" t="n">
        <x:f>IF(SUM(P406:AA406)=0,"",MAX(P406:AA406)/SUM(P406:AA406))</x:f>
        <x:v>0.10273409507229207</x:v>
      </x:c>
      <x:c r="AI406" s="23" t="n">
        <x:f>IF(AG406="","",AD406/'산출기준'!$B$18*'산출기준'!$B$20+MIN(1,AG406)*'산출기준'!$B$21+(1-AH406)*'산출기준'!$B$22)</x:f>
        <x:v>96.34110135679651</x:v>
      </x:c>
      <x:c r="AJ406" s="4" t="str">
        <x:v>24개월 중 양수 지수 24개월; 전반/후반 자료 12/12개월. 최근12개월/이전12개월 관측월 평균비 0.95배, 최근 최댓달 비중 10.3%. 미래 1년 지속을 보장하지 않음.</x:v>
      </x:c>
      <x:c r="AK406" s="4" t="str">
        <x:v>https://developers.naver.com/docs/serviceapi/datalab/search/search.md</x:v>
      </x:c>
    </x:row>
    <x:row r="407" ht="25" customHeight="1">
      <x:c r="A407" s="4" t="str">
        <x:v>K0403</x:v>
      </x:c>
      <x:c r="B407" s="4" t="str">
        <x:v>여행</x:v>
      </x:c>
      <x:c r="C407" s="4" t="str">
        <x:v>비짓재팬등록방법</x:v>
      </x:c>
      <x:c r="D407" s="17" t="n">
        <x:v>7.54763</x:v>
      </x:c>
      <x:c r="E407" s="17" t="n">
        <x:v>9.33873</x:v>
      </x:c>
      <x:c r="F407" s="17" t="n">
        <x:v>6.63805</x:v>
      </x:c>
      <x:c r="G407" s="17" t="n">
        <x:v>7.60427</x:v>
      </x:c>
      <x:c r="H407" s="17" t="n">
        <x:v>8.6552</x:v>
      </x:c>
      <x:c r="I407" s="17" t="n">
        <x:v>7.61111</x:v>
      </x:c>
      <x:c r="J407" s="17" t="n">
        <x:v>6.46204</x:v>
      </x:c>
      <x:c r="K407" s="17" t="n">
        <x:v>7.23883</x:v>
      </x:c>
      <x:c r="L407" s="17" t="n">
        <x:v>7.4993</x:v>
      </x:c>
      <x:c r="M407" s="17" t="n">
        <x:v>6.94564</x:v>
      </x:c>
      <x:c r="N407" s="17" t="n">
        <x:v>5.92181</x:v>
      </x:c>
      <x:c r="O407" s="17" t="n">
        <x:v>6.27383</x:v>
      </x:c>
      <x:c r="P407" s="17" t="n">
        <x:v>8.06126</x:v>
      </x:c>
      <x:c r="Q407" s="17" t="n">
        <x:v>8.96645</x:v>
      </x:c>
      <x:c r="R407" s="17" t="n">
        <x:v>10.13211</x:v>
      </x:c>
      <x:c r="S407" s="17" t="n">
        <x:v>9.84381</x:v>
      </x:c>
      <x:c r="T407" s="17" t="n">
        <x:v>13.78265</x:v>
      </x:c>
      <x:c r="U407" s="17" t="n">
        <x:v>11.13519</x:v>
      </x:c>
      <x:c r="V407" s="17" t="n">
        <x:v>9.86383</x:v>
      </x:c>
      <x:c r="W407" s="17" t="n">
        <x:v>9.88458</x:v>
      </x:c>
      <x:c r="X407" s="17" t="n">
        <x:v>8.77091</x:v>
      </x:c>
      <x:c r="Y407" s="17" t="n">
        <x:v>7.16803</x:v>
      </x:c>
      <x:c r="Z407" s="17" t="n">
        <x:v>7.99486</x:v>
      </x:c>
      <x:c r="AA407" s="17" t="n">
        <x:v>8.19772</x:v>
      </x:c>
      <x:c r="AB407" s="4" t="n">
        <x:f>COUNT(D407:O407)</x:f>
        <x:v>12</x:v>
      </x:c>
      <x:c r="AC407" s="4" t="n">
        <x:f>COUNT(P407:AA407)</x:f>
        <x:v>12</x:v>
      </x:c>
      <x:c r="AD407" s="4" t="n">
        <x:f>COUNTIF(D407:AA407,"&gt;0")</x:f>
        <x:v>24</x:v>
      </x:c>
      <x:c r="AE407" s="19" t="n">
        <x:f>IF(AB407=0,"",AVERAGE(D407:O407))</x:f>
        <x:v>7.311369999999999</x:v>
      </x:c>
      <x:c r="AF407" s="19" t="n">
        <x:f>IF(AC407=0,"",AVERAGE(P407:AA407))</x:f>
        <x:v>9.483450000000001</x:v>
      </x:c>
      <x:c r="AG407" s="19" t="n">
        <x:f>IF(OR(AB407&lt;'산출기준'!$B$19,AC407&lt;'산출기준'!$B$19,AE407=0),"",AF407/AE407)</x:f>
        <x:v>1.2970824893282658</x:v>
      </x:c>
      <x:c r="AH407" s="21" t="n">
        <x:f>IF(SUM(P407:AA407)=0,"",MAX(P407:AA407)/SUM(P407:AA407))</x:f>
        <x:v>0.12111142745168335</x:v>
      </x:c>
      <x:c r="AI407" s="23" t="n">
        <x:f>IF(AG407="","",AD407/'산출기준'!$B$18*'산출기준'!$B$20+MIN(1,AG407)*'산출기준'!$B$21+(1-AH407)*'산출기준'!$B$22)</x:f>
        <x:v>97.57777145096634</x:v>
      </x:c>
      <x:c r="AJ407" s="4" t="str">
        <x:v>24개월 중 양수 지수 24개월; 전반/후반 자료 12/12개월. 최근12개월/이전12개월 관측월 평균비 1.30배, 최근 최댓달 비중 12.1%. 미래 1년 지속을 보장하지 않음.</x:v>
      </x:c>
      <x:c r="AK407" s="4" t="str">
        <x:v>https://developers.naver.com/docs/serviceapi/datalab/search/search.md</x:v>
      </x:c>
    </x:row>
    <x:row r="408" ht="25" customHeight="1">
      <x:c r="A408" s="4" t="str">
        <x:v>K0404</x:v>
      </x:c>
      <x:c r="B408" s="4" t="str">
        <x:v>여행</x:v>
      </x:c>
      <x:c r="C408" s="4" t="str">
        <x:v>여권사진옷</x:v>
      </x:c>
      <x:c r="D408" s="17" t="n">
        <x:v>49.23999</x:v>
      </x:c>
      <x:c r="E408" s="17" t="n">
        <x:v>59.33577</x:v>
      </x:c>
      <x:c r="F408" s="17" t="n">
        <x:v>60.47332</x:v>
      </x:c>
      <x:c r="G408" s="17" t="n">
        <x:v>60.97999</x:v>
      </x:c>
      <x:c r="H408" s="17" t="n">
        <x:v>52.74581</x:v>
      </x:c>
      <x:c r="I408" s="17" t="n">
        <x:v>51.36963</x:v>
      </x:c>
      <x:c r="J408" s="17" t="n">
        <x:v>51.24869</x:v>
      </x:c>
      <x:c r="K408" s="17" t="n">
        <x:v>40.90448</x:v>
      </x:c>
      <x:c r="L408" s="17" t="n">
        <x:v>45.03464</x:v>
      </x:c>
      <x:c r="M408" s="17" t="n">
        <x:v>46.20815</x:v>
      </x:c>
      <x:c r="N408" s="17" t="n">
        <x:v>53.21652</x:v>
      </x:c>
      <x:c r="O408" s="17" t="n">
        <x:v>56.69456</x:v>
      </x:c>
      <x:c r="P408" s="17" t="n">
        <x:v>48.80524</x:v>
      </x:c>
      <x:c r="Q408" s="17" t="n">
        <x:v>46.35035</x:v>
      </x:c>
      <x:c r="R408" s="17" t="n">
        <x:v>46.66089</x:v>
      </x:c>
      <x:c r="S408" s="17" t="n">
        <x:v>48.87879</x:v>
      </x:c>
      <x:c r="T408" s="17" t="n">
        <x:v>53.99287</x:v>
      </x:c>
      <x:c r="U408" s="17" t="n">
        <x:v>43.42311</x:v>
      </x:c>
      <x:c r="V408" s="17" t="n">
        <x:v>42.00608</x:v>
      </x:c>
      <x:c r="W408" s="17" t="n">
        <x:v>30.93946</x:v>
      </x:c>
      <x:c r="X408" s="17" t="n">
        <x:v>29.28053</x:v>
      </x:c>
      <x:c r="Y408" s="17" t="n">
        <x:v>35.43573</x:v>
      </x:c>
      <x:c r="Z408" s="17" t="n">
        <x:v>37.65363</x:v>
      </x:c>
      <x:c r="AA408" s="17" t="n">
        <x:v>41.06956</x:v>
      </x:c>
      <x:c r="AB408" s="4" t="n">
        <x:f>COUNT(D408:O408)</x:f>
        <x:v>12</x:v>
      </x:c>
      <x:c r="AC408" s="4" t="n">
        <x:f>COUNT(P408:AA408)</x:f>
        <x:v>12</x:v>
      </x:c>
      <x:c r="AD408" s="4" t="n">
        <x:f>COUNTIF(D408:AA408,"&gt;0")</x:f>
        <x:v>24</x:v>
      </x:c>
      <x:c r="AE408" s="19" t="n">
        <x:f>IF(AB408=0,"",AVERAGE(D408:O408))</x:f>
        <x:v>52.287629166666676</x:v>
      </x:c>
      <x:c r="AF408" s="19" t="n">
        <x:f>IF(AC408=0,"",AVERAGE(P408:AA408))</x:f>
        <x:v>42.04135333333333</x:v>
      </x:c>
      <x:c r="AG408" s="19" t="n">
        <x:f>IF(OR(AB408&lt;'산출기준'!$B$19,AC408&lt;'산출기준'!$B$19,AE408=0),"",AF408/AE408)</x:f>
        <x:v>0.8040401525822989</x:v>
      </x:c>
      <x:c r="AH408" s="21" t="n">
        <x:f>IF(SUM(P408:AA408)=0,"",MAX(P408:AA408)/SUM(P408:AA408))</x:f>
        <x:v>0.1070233348022574</x:v>
      </x:c>
      <x:c r="AI408" s="23" t="n">
        <x:f>IF(AG408="","",AD408/'산출기준'!$B$18*'산출기준'!$B$20+MIN(1,AG408)*'산출기준'!$B$21+(1-AH408)*'산출기준'!$B$22)</x:f>
        <x:v>91.98073788142383</x:v>
      </x:c>
      <x:c r="AJ408" s="4" t="str">
        <x:v>24개월 중 양수 지수 24개월; 전반/후반 자료 12/12개월. 최근12개월/이전12개월 관측월 평균비 0.80배, 최근 최댓달 비중 10.7%. 미래 1년 지속을 보장하지 않음.</x:v>
      </x:c>
      <x:c r="AK408" s="4" t="str">
        <x:v>https://developers.naver.com/docs/serviceapi/datalab/search/search.md</x:v>
      </x:c>
    </x:row>
    <x:row r="409" ht="25" customHeight="1">
      <x:c r="A409" s="4" t="str">
        <x:v>K0405</x:v>
      </x:c>
      <x:c r="B409" s="4" t="str">
        <x:v>여행</x:v>
      </x:c>
      <x:c r="C409" s="4" t="str">
        <x:v>인천공항주차</x:v>
      </x:c>
      <x:c r="D409" s="17" t="n">
        <x:v>60.45698</x:v>
      </x:c>
      <x:c r="E409" s="17" t="n">
        <x:v>51.33204</x:v>
      </x:c>
      <x:c r="F409" s="17" t="n">
        <x:v>52.13781</x:v>
      </x:c>
      <x:c r="G409" s="17" t="n">
        <x:v>62.59969</x:v>
      </x:c>
      <x:c r="H409" s="17" t="n">
        <x:v>78.10048</x:v>
      </x:c>
      <x:c r="I409" s="17" t="n">
        <x:v>62.59152</x:v>
      </x:c>
      <x:c r="J409" s="17" t="n">
        <x:v>38.26327</x:v>
      </x:c>
      <x:c r="K409" s="17" t="n">
        <x:v>37.78275</x:v>
      </x:c>
      <x:c r="L409" s="17" t="n">
        <x:v>39.73097</x:v>
      </x:c>
      <x:c r="M409" s="17" t="n">
        <x:v>37.51961</x:v>
      </x:c>
      <x:c r="N409" s="17" t="n">
        <x:v>61.31831</x:v>
      </x:c>
      <x:c r="O409" s="17" t="n">
        <x:v>58.66893</x:v>
      </x:c>
      <x:c r="P409" s="17" t="n">
        <x:v>59.32923</x:v>
      </x:c>
      <x:c r="Q409" s="17" t="n">
        <x:v>56.91684</x:v>
      </x:c>
      <x:c r="R409" s="17" t="n">
        <x:v>48.17762</x:v>
      </x:c>
      <x:c r="S409" s="17" t="n">
        <x:v>62.40193</x:v>
      </x:c>
      <x:c r="T409" s="17" t="n">
        <x:v>68.96901</x:v>
      </x:c>
      <x:c r="U409" s="17" t="n">
        <x:v>48.36885</x:v>
      </x:c>
      <x:c r="V409" s="17" t="n">
        <x:v>28.38487</x:v>
      </x:c>
      <x:c r="W409" s="17" t="n">
        <x:v>26.25196</x:v>
      </x:c>
      <x:c r="X409" s="17" t="n">
        <x:v>31.90213</x:v>
      </x:c>
      <x:c r="Y409" s="17" t="n">
        <x:v>22.7968</x:v>
      </x:c>
      <x:c r="Z409" s="17" t="n">
        <x:v>36.65827</x:v>
      </x:c>
      <x:c r="AA409" s="17" t="n">
        <x:v>32.43985</x:v>
      </x:c>
      <x:c r="AB409" s="4" t="n">
        <x:f>COUNT(D409:O409)</x:f>
        <x:v>12</x:v>
      </x:c>
      <x:c r="AC409" s="4" t="n">
        <x:f>COUNT(P409:AA409)</x:f>
        <x:v>12</x:v>
      </x:c>
      <x:c r="AD409" s="4" t="n">
        <x:f>COUNTIF(D409:AA409,"&gt;0")</x:f>
        <x:v>24</x:v>
      </x:c>
      <x:c r="AE409" s="19" t="n">
        <x:f>IF(AB409=0,"",AVERAGE(D409:O409))</x:f>
        <x:v>53.375196666666675</x:v>
      </x:c>
      <x:c r="AF409" s="19" t="n">
        <x:f>IF(AC409=0,"",AVERAGE(P409:AA409))</x:f>
        <x:v>43.54978</x:v>
      </x:c>
      <x:c r="AG409" s="19" t="n">
        <x:f>IF(OR(AB409&lt;'산출기준'!$B$19,AC409&lt;'산출기준'!$B$19,AE409=0),"",AF409/AE409)</x:f>
        <x:v>0.8159179304194912</x:v>
      </x:c>
      <x:c r="AH409" s="21" t="n">
        <x:f>IF(SUM(P409:AA409)=0,"",MAX(P409:AA409)/SUM(P409:AA409))</x:f>
        <x:v>0.13197351398790075</x:v>
      </x:c>
      <x:c r="AI409" s="23" t="n">
        <x:f>IF(AG409="","",AD409/'산출기준'!$B$18*'산출기준'!$B$20+MIN(1,AG409)*'산출기준'!$B$21+(1-AH409)*'산출기준'!$B$22)</x:f>
        <x:v>91.83806763282672</x:v>
      </x:c>
      <x:c r="AJ409" s="4" t="str">
        <x:v>24개월 중 양수 지수 24개월; 전반/후반 자료 12/12개월. 최근12개월/이전12개월 관측월 평균비 0.82배, 최근 최댓달 비중 13.2%. 미래 1년 지속을 보장하지 않음.</x:v>
      </x:c>
      <x:c r="AK409" s="4" t="str">
        <x:v>https://developers.naver.com/docs/serviceapi/datalab/search/search.md</x:v>
      </x:c>
    </x:row>
    <x:row r="410" ht="25" customHeight="1">
      <x:c r="A410" s="4" t="str">
        <x:v>K0406</x:v>
      </x:c>
      <x:c r="B410" s="4" t="str">
        <x:v>여행</x:v>
      </x:c>
      <x:c r="C410" s="4" t="str">
        <x:v>여권재발급기간</x:v>
      </x:c>
      <x:c r="D410" s="17" t="n">
        <x:v>36.57982</x:v>
      </x:c>
      <x:c r="E410" s="17" t="n">
        <x:v>37.24012</x:v>
      </x:c>
      <x:c r="F410" s="17" t="n">
        <x:v>37.56701</x:v>
      </x:c>
      <x:c r="G410" s="17" t="n">
        <x:v>42.94586</x:v>
      </x:c>
      <x:c r="H410" s="17" t="n">
        <x:v>45.82897</x:v>
      </x:c>
      <x:c r="I410" s="17" t="n">
        <x:v>39.29295</x:v>
      </x:c>
      <x:c r="J410" s="17" t="n">
        <x:v>33.54798</x:v>
      </x:c>
      <x:c r="K410" s="17" t="n">
        <x:v>32.38918</x:v>
      </x:c>
      <x:c r="L410" s="17" t="n">
        <x:v>34.01216</x:v>
      </x:c>
      <x:c r="M410" s="17" t="n">
        <x:v>32.06066</x:v>
      </x:c>
      <x:c r="N410" s="17" t="n">
        <x:v>35.63513</x:v>
      </x:c>
      <x:c r="O410" s="17" t="n">
        <x:v>31.49352</x:v>
      </x:c>
      <x:c r="P410" s="17" t="n">
        <x:v>26.72103</x:v>
      </x:c>
      <x:c r="Q410" s="17" t="n">
        <x:v>24.39199</x:v>
      </x:c>
      <x:c r="R410" s="17" t="n">
        <x:v>24.99836</x:v>
      </x:c>
      <x:c r="S410" s="17" t="n">
        <x:v>35.95057</x:v>
      </x:c>
      <x:c r="T410" s="17" t="n">
        <x:v>46.03491</x:v>
      </x:c>
      <x:c r="U410" s="17" t="n">
        <x:v>36.14997</x:v>
      </x:c>
      <x:c r="V410" s="17" t="n">
        <x:v>32.56243</x:v>
      </x:c>
      <x:c r="W410" s="17" t="n">
        <x:v>25.37264</x:v>
      </x:c>
      <x:c r="X410" s="17" t="n">
        <x:v>23.12696</x:v>
      </x:c>
      <x:c r="Y410" s="17" t="n">
        <x:v>27.10839</x:v>
      </x:c>
      <x:c r="Z410" s="17" t="n">
        <x:v>28.33257</x:v>
      </x:c>
      <x:c r="AA410" s="17" t="n">
        <x:v>29.37042</x:v>
      </x:c>
      <x:c r="AB410" s="4" t="n">
        <x:f>COUNT(D410:O410)</x:f>
        <x:v>12</x:v>
      </x:c>
      <x:c r="AC410" s="4" t="n">
        <x:f>COUNT(P410:AA410)</x:f>
        <x:v>12</x:v>
      </x:c>
      <x:c r="AD410" s="4" t="n">
        <x:f>COUNTIF(D410:AA410,"&gt;0")</x:f>
        <x:v>24</x:v>
      </x:c>
      <x:c r="AE410" s="19" t="n">
        <x:f>IF(AB410=0,"",AVERAGE(D410:O410))</x:f>
        <x:v>36.54944666666667</x:v>
      </x:c>
      <x:c r="AF410" s="19" t="n">
        <x:f>IF(AC410=0,"",AVERAGE(P410:AA410))</x:f>
        <x:v>30.010019999999997</x:v>
      </x:c>
      <x:c r="AG410" s="19" t="n">
        <x:f>IF(OR(AB410&lt;'산출기준'!$B$19,AC410&lt;'산출기준'!$B$19,AE410=0),"",AF410/AE410)</x:f>
        <x:v>0.8210800090544005</x:v>
      </x:c>
      <x:c r="AH410" s="21" t="n">
        <x:f>IF(SUM(P410:AA410)=0,"",MAX(P410:AA410)/SUM(P410:AA410))</x:f>
        <x:v>0.12783205409393264</x:v>
      </x:c>
      <x:c r="AI410" s="23" t="n">
        <x:f>IF(AG410="","",AD410/'산출기준'!$B$18*'산출기준'!$B$20+MIN(1,AG410)*'산출기준'!$B$21+(1-AH410)*'산출기준'!$B$22)</x:f>
        <x:v>92.07575918975336</x:v>
      </x:c>
      <x:c r="AJ410" s="4" t="str">
        <x:v>24개월 중 양수 지수 24개월; 전반/후반 자료 12/12개월. 최근12개월/이전12개월 관측월 평균비 0.82배, 최근 최댓달 비중 12.8%. 미래 1년 지속을 보장하지 않음.</x:v>
      </x:c>
      <x:c r="AK410" s="4" t="str">
        <x:v>https://developers.naver.com/docs/serviceapi/datalab/search/search.md</x:v>
      </x:c>
    </x:row>
    <x:row r="411" ht="25" customHeight="1">
      <x:c r="A411" s="4" t="str">
        <x:v>K0407</x:v>
      </x:c>
      <x:c r="B411" s="4" t="str">
        <x:v>여행</x:v>
      </x:c>
      <x:c r="C411" s="4" t="str">
        <x:v>해외여행준비물</x:v>
      </x:c>
      <x:c r="D411" s="17" t="n">
        <x:v>66.52065</x:v>
      </x:c>
      <x:c r="E411" s="17" t="n">
        <x:v>67.42122</x:v>
      </x:c>
      <x:c r="F411" s="17" t="n">
        <x:v>63.47901</x:v>
      </x:c>
      <x:c r="G411" s="17" t="n">
        <x:v>70.32067</x:v>
      </x:c>
      <x:c r="H411" s="17" t="n">
        <x:v>76.2209</x:v>
      </x:c>
      <x:c r="I411" s="17" t="n">
        <x:v>69.52798</x:v>
      </x:c>
      <x:c r="J411" s="17" t="n">
        <x:v>52.55622</x:v>
      </x:c>
      <x:c r="K411" s="17" t="n">
        <x:v>49.28412</x:v>
      </x:c>
      <x:c r="L411" s="17" t="n">
        <x:v>51.09178</x:v>
      </x:c>
      <x:c r="M411" s="17" t="n">
        <x:v>50.93978</x:v>
      </x:c>
      <x:c r="N411" s="17" t="n">
        <x:v>57.51503</x:v>
      </x:c>
      <x:c r="O411" s="17" t="n">
        <x:v>58.31263</x:v>
      </x:c>
      <x:c r="P411" s="17" t="n">
        <x:v>52.84224</x:v>
      </x:c>
      <x:c r="Q411" s="17" t="n">
        <x:v>50.38572</x:v>
      </x:c>
      <x:c r="R411" s="17" t="n">
        <x:v>49.18115</x:v>
      </x:c>
      <x:c r="S411" s="17" t="n">
        <x:v>51.83054</x:v>
      </x:c>
      <x:c r="T411" s="17" t="n">
        <x:v>61.92958</x:v>
      </x:c>
      <x:c r="U411" s="17" t="n">
        <x:v>43.78268</x:v>
      </x:c>
      <x:c r="V411" s="17" t="n">
        <x:v>38.74378</x:v>
      </x:c>
      <x:c r="W411" s="17" t="n">
        <x:v>37.07832</x:v>
      </x:c>
      <x:c r="X411" s="17" t="n">
        <x:v>34.17887</x:v>
      </x:c>
      <x:c r="Y411" s="17" t="n">
        <x:v>26.87467</x:v>
      </x:c>
      <x:c r="Z411" s="17" t="n">
        <x:v>29.07296</x:v>
      </x:c>
      <x:c r="AA411" s="17" t="n">
        <x:v>30.82505</x:v>
      </x:c>
      <x:c r="AB411" s="4" t="n">
        <x:f>COUNT(D411:O411)</x:f>
        <x:v>12</x:v>
      </x:c>
      <x:c r="AC411" s="4" t="n">
        <x:f>COUNT(P411:AA411)</x:f>
        <x:v>12</x:v>
      </x:c>
      <x:c r="AD411" s="4" t="n">
        <x:f>COUNTIF(D411:AA411,"&gt;0")</x:f>
        <x:v>24</x:v>
      </x:c>
      <x:c r="AE411" s="19" t="n">
        <x:f>IF(AB411=0,"",AVERAGE(D411:O411))</x:f>
        <x:v>61.09916583333334</x:v>
      </x:c>
      <x:c r="AF411" s="19" t="n">
        <x:f>IF(AC411=0,"",AVERAGE(P411:AA411))</x:f>
        <x:v>42.22713</x:v>
      </x:c>
      <x:c r="AG411" s="19" t="n">
        <x:f>IF(OR(AB411&lt;'산출기준'!$B$19,AC411&lt;'산출기준'!$B$19,AE411=0),"",AF411/AE411)</x:f>
        <x:v>0.691124492848027</x:v>
      </x:c>
      <x:c r="AH411" s="21" t="n">
        <x:f>IF(SUM(P411:AA411)=0,"",MAX(P411:AA411)/SUM(P411:AA411))</x:f>
        <x:v>0.12221522829833174</x:v>
      </x:c>
      <x:c r="AI411" s="23" t="n">
        <x:f>IF(AG411="","",AD411/'산출기준'!$B$18*'산출기준'!$B$20+MIN(1,AG411)*'산출기준'!$B$21+(1-AH411)*'산출기준'!$B$22)</x:f>
        <x:v>88.28943021947418</x:v>
      </x:c>
      <x:c r="AJ411" s="4" t="str">
        <x:v>24개월 중 양수 지수 24개월; 전반/후반 자료 12/12개월. 최근12개월/이전12개월 관측월 평균비 0.69배, 최근 최댓달 비중 12.2%. 미래 1년 지속을 보장하지 않음.</x:v>
      </x:c>
      <x:c r="AK411" s="4" t="str">
        <x:v>https://developers.naver.com/docs/serviceapi/datalab/search/search.md</x:v>
      </x:c>
    </x:row>
    <x:row r="412" ht="25" customHeight="1">
      <x:c r="A412" s="4" t="str">
        <x:v>K0408</x:v>
      </x:c>
      <x:c r="B412" s="4" t="str">
        <x:v>여행</x:v>
      </x:c>
      <x:c r="C412" s="4" t="str">
        <x:v>일본여행준비물</x:v>
      </x:c>
      <x:c r="D412" s="17" t="n">
        <x:v>66.55498</x:v>
      </x:c>
      <x:c r="E412" s="17" t="n">
        <x:v>73.39337</x:v>
      </x:c>
      <x:c r="F412" s="17" t="n">
        <x:v>78.02366</x:v>
      </x:c>
      <x:c r="G412" s="17" t="n">
        <x:v>87.39539</x:v>
      </x:c>
      <x:c r="H412" s="17" t="n">
        <x:v>100</x:v>
      </x:c>
      <x:c r="I412" s="17" t="n">
        <x:v>88.37931</x:v>
      </x:c>
      <x:c r="J412" s="17" t="n">
        <x:v>62.12571</x:v>
      </x:c>
      <x:c r="K412" s="17" t="n">
        <x:v>63.57707</x:v>
      </x:c>
      <x:c r="L412" s="17" t="n">
        <x:v>65.35695</x:v>
      </x:c>
      <x:c r="M412" s="17" t="n">
        <x:v>58.38781</x:v>
      </x:c>
      <x:c r="N412" s="17" t="n">
        <x:v>49.14683</x:v>
      </x:c>
      <x:c r="O412" s="17" t="n">
        <x:v>48.82812</x:v>
      </x:c>
      <x:c r="P412" s="17" t="n">
        <x:v>51.5772</x:v>
      </x:c>
      <x:c r="Q412" s="17" t="n">
        <x:v>53.64801</x:v>
      </x:c>
      <x:c r="R412" s="17" t="n">
        <x:v>54.6499</x:v>
      </x:c>
      <x:c r="S412" s="17" t="n">
        <x:v>62.76804</x:v>
      </x:c>
      <x:c r="T412" s="17" t="n">
        <x:v>80.15821</x:v>
      </x:c>
      <x:c r="U412" s="17" t="n">
        <x:v>62.06197</x:v>
      </x:c>
      <x:c r="V412" s="17" t="n">
        <x:v>45.01667</x:v>
      </x:c>
      <x:c r="W412" s="17" t="n">
        <x:v>44.66854</x:v>
      </x:c>
      <x:c r="X412" s="17" t="n">
        <x:v>43.36264</x:v>
      </x:c>
      <x:c r="Y412" s="17" t="n">
        <x:v>37.01948</x:v>
      </x:c>
      <x:c r="Z412" s="17" t="n">
        <x:v>32.80105</x:v>
      </x:c>
      <x:c r="AA412" s="17" t="n">
        <x:v>27.7785</x:v>
      </x:c>
      <x:c r="AB412" s="4" t="n">
        <x:f>COUNT(D412:O412)</x:f>
        <x:v>12</x:v>
      </x:c>
      <x:c r="AC412" s="4" t="n">
        <x:f>COUNT(P412:AA412)</x:f>
        <x:v>12</x:v>
      </x:c>
      <x:c r="AD412" s="4" t="n">
        <x:f>COUNTIF(D412:AA412,"&gt;0")</x:f>
        <x:v>24</x:v>
      </x:c>
      <x:c r="AE412" s="19" t="n">
        <x:f>IF(AB412=0,"",AVERAGE(D412:O412))</x:f>
        <x:v>70.09743333333334</x:v>
      </x:c>
      <x:c r="AF412" s="19" t="n">
        <x:f>IF(AC412=0,"",AVERAGE(P412:AA412))</x:f>
        <x:v>49.62585083333334</x:v>
      </x:c>
      <x:c r="AG412" s="19" t="n">
        <x:f>IF(OR(AB412&lt;'산출기준'!$B$19,AC412&lt;'산출기준'!$B$19,AE412=0),"",AF412/AE412)</x:f>
        <x:v>0.7079553198096173</x:v>
      </x:c>
      <x:c r="AH412" s="21" t="n">
        <x:f>IF(SUM(P412:AA412)=0,"",MAX(P412:AA412)/SUM(P412:AA412))</x:f>
        <x:v>0.13460425808652382</x:v>
      </x:c>
      <x:c r="AI412" s="23" t="n">
        <x:f>IF(AG412="","",AD412/'산출기준'!$B$18*'산출기준'!$B$20+MIN(1,AG412)*'산출기준'!$B$21+(1-AH412)*'산출기준'!$B$22)</x:f>
        <x:v>88.54657443255805</x:v>
      </x:c>
      <x:c r="AJ412" s="4" t="str">
        <x:v>24개월 중 양수 지수 24개월; 전반/후반 자료 12/12개월. 최근12개월/이전12개월 관측월 평균비 0.71배, 최근 최댓달 비중 13.5%. 미래 1년 지속을 보장하지 않음.</x:v>
      </x:c>
      <x:c r="AK412" s="4" t="str">
        <x:v>https://developers.naver.com/docs/serviceapi/datalab/search/search.md</x:v>
      </x:c>
    </x:row>
    <x:row r="413" ht="25" customHeight="1">
      <x:c r="A413" s="4" t="str">
        <x:v>K0409</x:v>
      </x:c>
      <x:c r="B413" s="4" t="str">
        <x:v>여행</x:v>
      </x:c>
      <x:c r="C413" s="4" t="str">
        <x:v>일본여행지추천</x:v>
      </x:c>
      <x:c r="D413" s="17" t="n">
        <x:v>29.47366</x:v>
      </x:c>
      <x:c r="E413" s="17" t="n">
        <x:v>36.54662</x:v>
      </x:c>
      <x:c r="F413" s="17" t="n">
        <x:v>38.73821</x:v>
      </x:c>
      <x:c r="G413" s="17" t="n">
        <x:v>36.2763</x:v>
      </x:c>
      <x:c r="H413" s="17" t="n">
        <x:v>39.3548</x:v>
      </x:c>
      <x:c r="I413" s="17" t="n">
        <x:v>35.21737</x:v>
      </x:c>
      <x:c r="J413" s="17" t="n">
        <x:v>32.69067</x:v>
      </x:c>
      <x:c r="K413" s="17" t="n">
        <x:v>29.19887</x:v>
      </x:c>
      <x:c r="L413" s="17" t="n">
        <x:v>31.60269</x:v>
      </x:c>
      <x:c r="M413" s="17" t="n">
        <x:v>26.15611</x:v>
      </x:c>
      <x:c r="N413" s="17" t="n">
        <x:v>24.39345</x:v>
      </x:c>
      <x:c r="O413" s="17" t="n">
        <x:v>29.65908</x:v>
      </x:c>
      <x:c r="P413" s="17" t="n">
        <x:v>29.14749</x:v>
      </x:c>
      <x:c r="Q413" s="17" t="n">
        <x:v>37.11183</x:v>
      </x:c>
      <x:c r="R413" s="17" t="n">
        <x:v>40.63938</x:v>
      </x:c>
      <x:c r="S413" s="17" t="n">
        <x:v>42.46012</x:v>
      </x:c>
      <x:c r="T413" s="17" t="n">
        <x:v>43.62405</x:v>
      </x:c>
      <x:c r="U413" s="17" t="n">
        <x:v>38.54608</x:v>
      </x:c>
      <x:c r="V413" s="17" t="n">
        <x:v>40.27523</x:v>
      </x:c>
      <x:c r="W413" s="17" t="n">
        <x:v>22.73803</x:v>
      </x:c>
      <x:c r="X413" s="17" t="n">
        <x:v>26.2343</x:v>
      </x:c>
      <x:c r="Y413" s="17" t="n">
        <x:v>30.47227</x:v>
      </x:c>
      <x:c r="Z413" s="17" t="n">
        <x:v>34.63428</x:v>
      </x:c>
      <x:c r="AA413" s="17" t="n">
        <x:v>36.32768</x:v>
      </x:c>
      <x:c r="AB413" s="4" t="n">
        <x:f>COUNT(D413:O413)</x:f>
        <x:v>12</x:v>
      </x:c>
      <x:c r="AC413" s="4" t="n">
        <x:f>COUNT(P413:AA413)</x:f>
        <x:v>12</x:v>
      </x:c>
      <x:c r="AD413" s="4" t="n">
        <x:f>COUNTIF(D413:AA413,"&gt;0")</x:f>
        <x:v>24</x:v>
      </x:c>
      <x:c r="AE413" s="19" t="n">
        <x:f>IF(AB413=0,"",AVERAGE(D413:O413))</x:f>
        <x:v>32.44231916666667</x:v>
      </x:c>
      <x:c r="AF413" s="19" t="n">
        <x:f>IF(AC413=0,"",AVERAGE(P413:AA413))</x:f>
        <x:v>35.18422833333333</x:v>
      </x:c>
      <x:c r="AG413" s="19" t="n">
        <x:f>IF(OR(AB413&lt;'산출기준'!$B$19,AC413&lt;'산출기준'!$B$19,AE413=0),"",AF413/AE413)</x:f>
        <x:v>1.0845164352332701</x:v>
      </x:c>
      <x:c r="AH413" s="21" t="n">
        <x:f>IF(SUM(P413:AA413)=0,"",MAX(P413:AA413)/SUM(P413:AA413))</x:f>
        <x:v>0.10332292826089644</x:v>
      </x:c>
      <x:c r="AI413" s="23" t="n">
        <x:f>IF(AG413="","",AD413/'산출기준'!$B$18*'산출기준'!$B$20+MIN(1,AG413)*'산출기준'!$B$21+(1-AH413)*'산출기준'!$B$22)</x:f>
        <x:v>97.93354143478207</x:v>
      </x:c>
      <x:c r="AJ413" s="4" t="str">
        <x:v>24개월 중 양수 지수 24개월; 전반/후반 자료 12/12개월. 최근12개월/이전12개월 관측월 평균비 1.08배, 최근 최댓달 비중 10.3%. 미래 1년 지속을 보장하지 않음.</x:v>
      </x:c>
      <x:c r="AK413" s="4" t="str">
        <x:v>https://developers.naver.com/docs/serviceapi/datalab/search/search.md</x:v>
      </x:c>
    </x:row>
    <x:row r="414" ht="25" customHeight="1">
      <x:c r="A414" s="4" t="str">
        <x:v>K0410</x:v>
      </x:c>
      <x:c r="B414" s="4" t="str">
        <x:v>여행</x:v>
      </x:c>
      <x:c r="C414" s="4" t="str">
        <x:v>일본여행추천</x:v>
      </x:c>
      <x:c r="D414" s="17" t="n">
        <x:v>38.03225</x:v>
      </x:c>
      <x:c r="E414" s="17" t="n">
        <x:v>48.46521</x:v>
      </x:c>
      <x:c r="F414" s="17" t="n">
        <x:v>50.80872</x:v>
      </x:c>
      <x:c r="G414" s="17" t="n">
        <x:v>54.10839</x:v>
      </x:c>
      <x:c r="H414" s="17" t="n">
        <x:v>51.53701</x:v>
      </x:c>
      <x:c r="I414" s="17" t="n">
        <x:v>44.85947</x:v>
      </x:c>
      <x:c r="J414" s="17" t="n">
        <x:v>41.74969</x:v>
      </x:c>
      <x:c r="K414" s="17" t="n">
        <x:v>35.48545</x:v>
      </x:c>
      <x:c r="L414" s="17" t="n">
        <x:v>37.79991</x:v>
      </x:c>
      <x:c r="M414" s="17" t="n">
        <x:v>33.29609</x:v>
      </x:c>
      <x:c r="N414" s="17" t="n">
        <x:v>30.1528</x:v>
      </x:c>
      <x:c r="O414" s="17" t="n">
        <x:v>36.52651</x:v>
      </x:c>
      <x:c r="P414" s="17" t="n">
        <x:v>33.82333</x:v>
      </x:c>
      <x:c r="Q414" s="17" t="n">
        <x:v>44.40596</x:v>
      </x:c>
      <x:c r="R414" s="17" t="n">
        <x:v>48.46074</x:v>
      </x:c>
      <x:c r="S414" s="17" t="n">
        <x:v>59.19083</x:v>
      </x:c>
      <x:c r="T414" s="17" t="n">
        <x:v>60.35699</x:v>
      </x:c>
      <x:c r="U414" s="17" t="n">
        <x:v>39.06661</x:v>
      </x:c>
      <x:c r="V414" s="17" t="n">
        <x:v>34.49577</x:v>
      </x:c>
      <x:c r="W414" s="17" t="n">
        <x:v>21.50931</x:v>
      </x:c>
      <x:c r="X414" s="17" t="n">
        <x:v>24.16782</x:v>
      </x:c>
      <x:c r="Y414" s="17" t="n">
        <x:v>28.27398</x:v>
      </x:c>
      <x:c r="Z414" s="17" t="n">
        <x:v>31.71216</x:v>
      </x:c>
      <x:c r="AA414" s="17" t="n">
        <x:v>31.7412</x:v>
      </x:c>
      <x:c r="AB414" s="4" t="n">
        <x:f>COUNT(D414:O414)</x:f>
        <x:v>12</x:v>
      </x:c>
      <x:c r="AC414" s="4" t="n">
        <x:f>COUNT(P414:AA414)</x:f>
        <x:v>12</x:v>
      </x:c>
      <x:c r="AD414" s="4" t="n">
        <x:f>COUNTIF(D414:AA414,"&gt;0")</x:f>
        <x:v>24</x:v>
      </x:c>
      <x:c r="AE414" s="19" t="n">
        <x:f>IF(AB414=0,"",AVERAGE(D414:O414))</x:f>
        <x:v>41.90179166666667</x:v>
      </x:c>
      <x:c r="AF414" s="19" t="n">
        <x:f>IF(AC414=0,"",AVERAGE(P414:AA414))</x:f>
        <x:v>38.10039166666666</x:v>
      </x:c>
      <x:c r="AG414" s="19" t="n">
        <x:f>IF(OR(AB414&lt;'산출기준'!$B$19,AC414&lt;'산출기준'!$B$19,AE414=0),"",AF414/AE414)</x:f>
        <x:v>0.9092783423143201</x:v>
      </x:c>
      <x:c r="AH414" s="21" t="n">
        <x:f>IF(SUM(P414:AA414)=0,"",MAX(P414:AA414)/SUM(P414:AA414))</x:f>
        <x:v>0.13201305673366878</x:v>
      </x:c>
      <x:c r="AI414" s="23" t="n">
        <x:f>IF(AG414="","",AD414/'산출기준'!$B$18*'산출기준'!$B$20+MIN(1,AG414)*'산출기준'!$B$21+(1-AH414)*'산출기준'!$B$22)</x:f>
        <x:v>94.63808913475623</x:v>
      </x:c>
      <x:c r="AJ414" s="4" t="str">
        <x:v>24개월 중 양수 지수 24개월; 전반/후반 자료 12/12개월. 최근12개월/이전12개월 관측월 평균비 0.91배, 최근 최댓달 비중 13.2%. 미래 1년 지속을 보장하지 않음.</x:v>
      </x:c>
      <x:c r="AK414" s="4" t="str">
        <x:v>https://developers.naver.com/docs/serviceapi/datalab/search/search.md</x:v>
      </x:c>
    </x:row>
    <x:row r="415" ht="25" customHeight="1">
      <x:c r="A415" s="4" t="str">
        <x:v>K0411</x:v>
      </x:c>
      <x:c r="B415" s="4" t="str">
        <x:v>여행</x:v>
      </x:c>
      <x:c r="C415" s="4" t="str">
        <x:v>이심사용법</x:v>
      </x:c>
      <x:c r="D415" s="17" t="n">
        <x:v>58.4871</x:v>
      </x:c>
      <x:c r="E415" s="17" t="n">
        <x:v>64.64411</x:v>
      </x:c>
      <x:c r="F415" s="17" t="n">
        <x:v>67.65336</x:v>
      </x:c>
      <x:c r="G415" s="17" t="n">
        <x:v>73.23622</x:v>
      </x:c>
      <x:c r="H415" s="17" t="n">
        <x:v>73.01729</x:v>
      </x:c>
      <x:c r="I415" s="17" t="n">
        <x:v>64.21518</x:v>
      </x:c>
      <x:c r="J415" s="17" t="n">
        <x:v>51.33818</x:v>
      </x:c>
      <x:c r="K415" s="17" t="n">
        <x:v>64.94124</x:v>
      </x:c>
      <x:c r="L415" s="17" t="n">
        <x:v>100</x:v>
      </x:c>
      <x:c r="M415" s="17" t="n">
        <x:v>61.59689</x:v>
      </x:c>
      <x:c r="N415" s="17" t="n">
        <x:v>61.57901</x:v>
      </x:c>
      <x:c r="O415" s="17" t="n">
        <x:v>59.73146</x:v>
      </x:c>
      <x:c r="P415" s="17" t="n">
        <x:v>63.98507</x:v>
      </x:c>
      <x:c r="Q415" s="17" t="n">
        <x:v>60.02859</x:v>
      </x:c>
      <x:c r="R415" s="17" t="n">
        <x:v>54.31839</x:v>
      </x:c>
      <x:c r="S415" s="17" t="n">
        <x:v>48.36468</x:v>
      </x:c>
      <x:c r="T415" s="17" t="n">
        <x:v>62.51507</x:v>
      </x:c>
      <x:c r="U415" s="17" t="n">
        <x:v>46.15745</x:v>
      </x:c>
      <x:c r="V415" s="17" t="n">
        <x:v>37.31066</x:v>
      </x:c>
      <x:c r="W415" s="17" t="n">
        <x:v>30.08355</x:v>
      </x:c>
      <x:c r="X415" s="17" t="n">
        <x:v>28.07068</x:v>
      </x:c>
      <x:c r="Y415" s="17" t="n">
        <x:v>25.11281</x:v>
      </x:c>
      <x:c r="Z415" s="17" t="n">
        <x:v>27.26419</x:v>
      </x:c>
      <x:c r="AA415" s="17" t="n">
        <x:v>27.47196</x:v>
      </x:c>
      <x:c r="AB415" s="4" t="n">
        <x:f>COUNT(D415:O415)</x:f>
        <x:v>12</x:v>
      </x:c>
      <x:c r="AC415" s="4" t="n">
        <x:f>COUNT(P415:AA415)</x:f>
        <x:v>12</x:v>
      </x:c>
      <x:c r="AD415" s="4" t="n">
        <x:f>COUNTIF(D415:AA415,"&gt;0")</x:f>
        <x:v>24</x:v>
      </x:c>
      <x:c r="AE415" s="19" t="n">
        <x:f>IF(AB415=0,"",AVERAGE(D415:O415))</x:f>
        <x:v>66.70333666666667</x:v>
      </x:c>
      <x:c r="AF415" s="19" t="n">
        <x:f>IF(AC415=0,"",AVERAGE(P415:AA415))</x:f>
        <x:v>42.556925</x:v>
      </x:c>
      <x:c r="AG415" s="19" t="n">
        <x:f>IF(OR(AB415&lt;'산출기준'!$B$19,AC415&lt;'산출기준'!$B$19,AE415=0),"",AF415/AE415)</x:f>
        <x:v>0.6380029414820377</x:v>
      </x:c>
      <x:c r="AH415" s="21" t="n">
        <x:f>IF(SUM(P415:AA415)=0,"",MAX(P415:AA415)/SUM(P415:AA415))</x:f>
        <x:v>0.12529310251308493</x:v>
      </x:c>
      <x:c r="AI415" s="23" t="n">
        <x:f>IF(AG415="","",AD415/'산출기준'!$B$18*'산출기준'!$B$20+MIN(1,AG415)*'산출기준'!$B$21+(1-AH415)*'산출기준'!$B$22)</x:f>
        <x:v>86.63422619419944</x:v>
      </x:c>
      <x:c r="AJ415" s="4" t="str">
        <x:v>24개월 중 양수 지수 24개월; 전반/후반 자료 12/12개월. 최근12개월/이전12개월 관측월 평균비 0.64배, 최근 최댓달 비중 12.5%. 미래 1년 지속을 보장하지 않음.</x:v>
      </x:c>
      <x:c r="AK415" s="4" t="str">
        <x:v>https://developers.naver.com/docs/serviceapi/datalab/search/search.md</x:v>
      </x:c>
    </x:row>
    <x:row r="416" ht="25" customHeight="1">
      <x:c r="A416" s="4" t="str">
        <x:v>K0412</x:v>
      </x:c>
      <x:c r="B416" s="4" t="str">
        <x:v>여행</x:v>
      </x:c>
      <x:c r="C416" s="4" t="str">
        <x:v>일본여행준비물리스트</x:v>
      </x:c>
      <x:c r="D416" s="17" t="n">
        <x:v>16.05156</x:v>
      </x:c>
      <x:c r="E416" s="17" t="n">
        <x:v>19.83825</x:v>
      </x:c>
      <x:c r="F416" s="17" t="n">
        <x:v>21.89803</x:v>
      </x:c>
      <x:c r="G416" s="17" t="n">
        <x:v>25.73611</x:v>
      </x:c>
      <x:c r="H416" s="17" t="n">
        <x:v>30.98833</x:v>
      </x:c>
      <x:c r="I416" s="17" t="n">
        <x:v>26.4443</x:v>
      </x:c>
      <x:c r="J416" s="17" t="n">
        <x:v>15.67624</x:v>
      </x:c>
      <x:c r="K416" s="17" t="n">
        <x:v>19.3624</x:v>
      </x:c>
      <x:c r="L416" s="17" t="n">
        <x:v>21.69027</x:v>
      </x:c>
      <x:c r="M416" s="17" t="n">
        <x:v>20.14208</x:v>
      </x:c>
      <x:c r="N416" s="17" t="n">
        <x:v>17.42102</x:v>
      </x:c>
      <x:c r="O416" s="17" t="n">
        <x:v>18.55815</x:v>
      </x:c>
      <x:c r="P416" s="17" t="n">
        <x:v>22.48782</x:v>
      </x:c>
      <x:c r="Q416" s="17" t="n">
        <x:v>24.63696</x:v>
      </x:c>
      <x:c r="R416" s="17" t="n">
        <x:v>29.32398</x:v>
      </x:c>
      <x:c r="S416" s="17" t="n">
        <x:v>28.31642</x:v>
      </x:c>
      <x:c r="T416" s="17" t="n">
        <x:v>35.98588</x:v>
      </x:c>
      <x:c r="U416" s="17" t="n">
        <x:v>29.70823</x:v>
      </x:c>
      <x:c r="V416" s="17" t="n">
        <x:v>23.99133</x:v>
      </x:c>
      <x:c r="W416" s="17" t="n">
        <x:v>26.5426</x:v>
      </x:c>
      <x:c r="X416" s="17" t="n">
        <x:v>25.92154</x:v>
      </x:c>
      <x:c r="Y416" s="17" t="n">
        <x:v>22.73803</x:v>
      </x:c>
      <x:c r="Z416" s="17" t="n">
        <x:v>29.49823</x:v>
      </x:c>
      <x:c r="AA416" s="17" t="n">
        <x:v>27.52111</x:v>
      </x:c>
      <x:c r="AB416" s="4" t="n">
        <x:f>COUNT(D416:O416)</x:f>
        <x:v>12</x:v>
      </x:c>
      <x:c r="AC416" s="4" t="n">
        <x:f>COUNT(P416:AA416)</x:f>
        <x:v>12</x:v>
      </x:c>
      <x:c r="AD416" s="4" t="n">
        <x:f>COUNTIF(D416:AA416,"&gt;0")</x:f>
        <x:v>24</x:v>
      </x:c>
      <x:c r="AE416" s="19" t="n">
        <x:f>IF(AB416=0,"",AVERAGE(D416:O416))</x:f>
        <x:v>21.15056166666667</x:v>
      </x:c>
      <x:c r="AF416" s="19" t="n">
        <x:f>IF(AC416=0,"",AVERAGE(P416:AA416))</x:f>
        <x:v>27.2226775</x:v>
      </x:c>
      <x:c r="AG416" s="19" t="n">
        <x:f>IF(OR(AB416&lt;'산출기준'!$B$19,AC416&lt;'산출기준'!$B$19,AE416=0),"",AF416/AE416)</x:f>
        <x:v>1.28709005127287</x:v>
      </x:c>
      <x:c r="AH416" s="21" t="n">
        <x:f>IF(SUM(P416:AA416)=0,"",MAX(P416:AA416)/SUM(P416:AA416))</x:f>
        <x:v>0.11015901478953838</x:v>
      </x:c>
      <x:c r="AI416" s="23" t="n">
        <x:f>IF(AG416="","",AD416/'산출기준'!$B$18*'산출기준'!$B$20+MIN(1,AG416)*'산출기준'!$B$21+(1-AH416)*'산출기준'!$B$22)</x:f>
        <x:v>97.79681970420924</x:v>
      </x:c>
      <x:c r="AJ416" s="4" t="str">
        <x:v>24개월 중 양수 지수 24개월; 전반/후반 자료 12/12개월. 최근12개월/이전12개월 관측월 평균비 1.29배, 최근 최댓달 비중 11.0%. 미래 1년 지속을 보장하지 않음.</x:v>
      </x:c>
      <x:c r="AK416" s="4" t="str">
        <x:v>https://developers.naver.com/docs/serviceapi/datalab/search/search.md</x:v>
      </x:c>
    </x:row>
    <x:row r="417" ht="25" customHeight="1">
      <x:c r="A417" s="4" t="str">
        <x:v>K0413</x:v>
      </x:c>
      <x:c r="B417" s="4" t="str">
        <x:v>여행</x:v>
      </x:c>
      <x:c r="C417" s="4" t="str">
        <x:v>면세한도</x:v>
      </x:c>
      <x:c r="D417" s="17" t="n">
        <x:v>59.03891</x:v>
      </x:c>
      <x:c r="E417" s="17" t="n">
        <x:v>61.7622</x:v>
      </x:c>
      <x:c r="F417" s="17" t="n">
        <x:v>54.46584</x:v>
      </x:c>
      <x:c r="G417" s="17" t="n">
        <x:v>48.5233</x:v>
      </x:c>
      <x:c r="H417" s="17" t="n">
        <x:v>53.96765</x:v>
      </x:c>
      <x:c r="I417" s="17" t="n">
        <x:v>48.71766</x:v>
      </x:c>
      <x:c r="J417" s="17" t="n">
        <x:v>44.24735</x:v>
      </x:c>
      <x:c r="K417" s="17" t="n">
        <x:v>39.74353</x:v>
      </x:c>
      <x:c r="L417" s="17" t="n">
        <x:v>45.04937</x:v>
      </x:c>
      <x:c r="M417" s="17" t="n">
        <x:v>41.89267</x:v>
      </x:c>
      <x:c r="N417" s="17" t="n">
        <x:v>42.63661</x:v>
      </x:c>
      <x:c r="O417" s="17" t="n">
        <x:v>45.50958</x:v>
      </x:c>
      <x:c r="P417" s="17" t="n">
        <x:v>44.86618</x:v>
      </x:c>
      <x:c r="Q417" s="17" t="n">
        <x:v>46.20883</x:v>
      </x:c>
      <x:c r="R417" s="17" t="n">
        <x:v>41.99991</x:v>
      </x:c>
      <x:c r="S417" s="17" t="n">
        <x:v>40.87172</x:v>
      </x:c>
      <x:c r="T417" s="17" t="n">
        <x:v>47.60287</x:v>
      </x:c>
      <x:c r="U417" s="17" t="n">
        <x:v>33.19556</x:v>
      </x:c>
      <x:c r="V417" s="17" t="n">
        <x:v>24.34877</x:v>
      </x:c>
      <x:c r="W417" s="17" t="n">
        <x:v>23.44175</x:v>
      </x:c>
      <x:c r="X417" s="17" t="n">
        <x:v>23.82601</x:v>
      </x:c>
      <x:c r="Y417" s="17" t="n">
        <x:v>17.64219</x:v>
      </x:c>
      <x:c r="Z417" s="17" t="n">
        <x:v>21.1541</x:v>
      </x:c>
      <x:c r="AA417" s="17" t="n">
        <x:v>25.84558</x:v>
      </x:c>
      <x:c r="AB417" s="4" t="n">
        <x:f>COUNT(D417:O417)</x:f>
        <x:v>12</x:v>
      </x:c>
      <x:c r="AC417" s="4" t="n">
        <x:f>COUNT(P417:AA417)</x:f>
        <x:v>12</x:v>
      </x:c>
      <x:c r="AD417" s="4" t="n">
        <x:f>COUNTIF(D417:AA417,"&gt;0")</x:f>
        <x:v>24</x:v>
      </x:c>
      <x:c r="AE417" s="19" t="n">
        <x:f>IF(AB417=0,"",AVERAGE(D417:O417))</x:f>
        <x:v>48.796222500000006</x:v>
      </x:c>
      <x:c r="AF417" s="19" t="n">
        <x:f>IF(AC417=0,"",AVERAGE(P417:AA417))</x:f>
        <x:v>32.5836225</x:v>
      </x:c>
      <x:c r="AG417" s="19" t="n">
        <x:f>IF(OR(AB417&lt;'산출기준'!$B$19,AC417&lt;'산출기준'!$B$19,AE417=0),"",AF417/AE417)</x:f>
        <x:v>0.6677488713393746</x:v>
      </x:c>
      <x:c r="AH417" s="21" t="n">
        <x:f>IF(SUM(P417:AA417)=0,"",MAX(P417:AA417)/SUM(P417:AA417))</x:f>
        <x:v>0.12174539013681902</x:v>
      </x:c>
      <x:c r="AI417" s="23" t="n">
        <x:f>IF(AG417="","",AD417/'산출기준'!$B$18*'산출기준'!$B$20+MIN(1,AG417)*'산출기준'!$B$21+(1-AH417)*'산출기준'!$B$22)</x:f>
        <x:v>87.59755833744487</x:v>
      </x:c>
      <x:c r="AJ417" s="4" t="str">
        <x:v>24개월 중 양수 지수 24개월; 전반/후반 자료 12/12개월. 최근12개월/이전12개월 관측월 평균비 0.67배, 최근 최댓달 비중 12.2%. 미래 1년 지속을 보장하지 않음.</x:v>
      </x:c>
      <x:c r="AK417" s="4" t="str">
        <x:v>https://developers.naver.com/docs/serviceapi/datalab/search/search.md</x:v>
      </x:c>
    </x:row>
    <x:row r="418" ht="25" customHeight="1">
      <x:c r="A418" s="4" t="str">
        <x:v>K0414</x:v>
      </x:c>
      <x:c r="B418" s="4" t="str">
        <x:v>여행</x:v>
      </x:c>
      <x:c r="C418" s="4" t="str">
        <x:v>여권발급비용</x:v>
      </x:c>
      <x:c r="D418" s="17" t="n">
        <x:v>83.18073</x:v>
      </x:c>
      <x:c r="E418" s="17" t="n">
        <x:v>100</x:v>
      </x:c>
      <x:c r="F418" s="17" t="n">
        <x:v>98.00787</x:v>
      </x:c>
      <x:c r="G418" s="17" t="n">
        <x:v>97.10337</x:v>
      </x:c>
      <x:c r="H418" s="17" t="n">
        <x:v>93.73508</x:v>
      </x:c>
      <x:c r="I418" s="17" t="n">
        <x:v>84.78996</x:v>
      </x:c>
      <x:c r="J418" s="17" t="n">
        <x:v>75.2178</x:v>
      </x:c>
      <x:c r="K418" s="17" t="n">
        <x:v>70.90061</x:v>
      </x:c>
      <x:c r="L418" s="17" t="n">
        <x:v>78.01453</x:v>
      </x:c>
      <x:c r="M418" s="17" t="n">
        <x:v>81.99323</x:v>
      </x:c>
      <x:c r="N418" s="17" t="n">
        <x:v>76.98795</x:v>
      </x:c>
      <x:c r="O418" s="17" t="n">
        <x:v>71.09483</x:v>
      </x:c>
      <x:c r="P418" s="17" t="n">
        <x:v>66.87198</x:v>
      </x:c>
      <x:c r="Q418" s="17" t="n">
        <x:v>68.12052</x:v>
      </x:c>
      <x:c r="R418" s="17" t="n">
        <x:v>75.76716</x:v>
      </x:c>
      <x:c r="S418" s="17" t="n">
        <x:v>89.25142</x:v>
      </x:c>
      <x:c r="T418" s="17" t="n">
        <x:v>91.1936</x:v>
      </x:c>
      <x:c r="U418" s="17" t="n">
        <x:v>95.29437</x:v>
      </x:c>
      <x:c r="V418" s="17" t="n">
        <x:v>74.84601</x:v>
      </x:c>
      <x:c r="W418" s="17" t="n">
        <x:v>45.68003</x:v>
      </x:c>
      <x:c r="X418" s="17" t="n">
        <x:v>42.26735</x:v>
      </x:c>
      <x:c r="Y418" s="17" t="n">
        <x:v>47.95516</x:v>
      </x:c>
      <x:c r="Z418" s="17" t="n">
        <x:v>58.07668</x:v>
      </x:c>
      <x:c r="AA418" s="17" t="n">
        <x:v>63.7312</x:v>
      </x:c>
      <x:c r="AB418" s="4" t="n">
        <x:f>COUNT(D418:O418)</x:f>
        <x:v>12</x:v>
      </x:c>
      <x:c r="AC418" s="4" t="n">
        <x:f>COUNT(P418:AA418)</x:f>
        <x:v>12</x:v>
      </x:c>
      <x:c r="AD418" s="4" t="n">
        <x:f>COUNTIF(D418:AA418,"&gt;0")</x:f>
        <x:v>24</x:v>
      </x:c>
      <x:c r="AE418" s="19" t="n">
        <x:f>IF(AB418=0,"",AVERAGE(D418:O418))</x:f>
        <x:v>84.25216333333333</x:v>
      </x:c>
      <x:c r="AF418" s="19" t="n">
        <x:f>IF(AC418=0,"",AVERAGE(P418:AA418))</x:f>
        <x:v>68.25462333333333</x:v>
      </x:c>
      <x:c r="AG418" s="19" t="n">
        <x:f>IF(OR(AB418&lt;'산출기준'!$B$19,AC418&lt;'산출기준'!$B$19,AE418=0),"",AF418/AE418)</x:f>
        <x:v>0.8101230951577149</x:v>
      </x:c>
      <x:c r="AH418" s="21" t="n">
        <x:f>IF(SUM(P418:AA418)=0,"",MAX(P418:AA418)/SUM(P418:AA418))</x:f>
        <x:v>0.11634666066821261</x:v>
      </x:c>
      <x:c r="AI418" s="23" t="n">
        <x:f>IF(AG418="","",AD418/'산출기준'!$B$18*'산출기준'!$B$20+MIN(1,AG418)*'산출기준'!$B$21+(1-AH418)*'산출기준'!$B$22)</x:f>
        <x:v>91.9767596413672</x:v>
      </x:c>
      <x:c r="AJ418" s="4" t="str">
        <x:v>24개월 중 양수 지수 24개월; 전반/후반 자료 12/12개월. 최근12개월/이전12개월 관측월 평균비 0.81배, 최근 최댓달 비중 11.6%. 미래 1년 지속을 보장하지 않음.</x:v>
      </x:c>
      <x:c r="AK418" s="4" t="str">
        <x:v>https://developers.naver.com/docs/serviceapi/datalab/search/search.md</x:v>
      </x:c>
    </x:row>
    <x:row r="419" ht="25" customHeight="1">
      <x:c r="A419" s="4" t="str">
        <x:v>K0415</x:v>
      </x:c>
      <x:c r="B419" s="4" t="str">
        <x:v>여행</x:v>
      </x:c>
      <x:c r="C419" s="4" t="str">
        <x:v>항공권가격비교사이트</x:v>
      </x:c>
      <x:c r="D419" s="17" t="n">
        <x:v>60.54602</x:v>
      </x:c>
      <x:c r="E419" s="17" t="n">
        <x:v>71.2391</x:v>
      </x:c>
      <x:c r="F419" s="17" t="n">
        <x:v>74.05804</x:v>
      </x:c>
      <x:c r="G419" s="17" t="n">
        <x:v>68.76976</x:v>
      </x:c>
      <x:c r="H419" s="17" t="n">
        <x:v>67.41024</x:v>
      </x:c>
      <x:c r="I419" s="17" t="n">
        <x:v>62.5104</x:v>
      </x:c>
      <x:c r="J419" s="17" t="n">
        <x:v>58.19876</x:v>
      </x:c>
      <x:c r="K419" s="17" t="n">
        <x:v>51.92275</x:v>
      </x:c>
      <x:c r="L419" s="17" t="n">
        <x:v>55.11902</x:v>
      </x:c>
      <x:c r="M419" s="17" t="n">
        <x:v>53.44875</x:v>
      </x:c>
      <x:c r="N419" s="17" t="n">
        <x:v>59.38627</x:v>
      </x:c>
      <x:c r="O419" s="17" t="n">
        <x:v>62.79895</x:v>
      </x:c>
      <x:c r="P419" s="17" t="n">
        <x:v>58.04894</x:v>
      </x:c>
      <x:c r="Q419" s="17" t="n">
        <x:v>63.93096</x:v>
      </x:c>
      <x:c r="R419" s="17" t="n">
        <x:v>63.22068</x:v>
      </x:c>
      <x:c r="S419" s="17" t="n">
        <x:v>66.49464</x:v>
      </x:c>
      <x:c r="T419" s="17" t="n">
        <x:v>68.89739</x:v>
      </x:c>
      <x:c r="U419" s="17" t="n">
        <x:v>56.84479</x:v>
      </x:c>
      <x:c r="V419" s="17" t="n">
        <x:v>67.67105</x:v>
      </x:c>
      <x:c r="W419" s="17" t="n">
        <x:v>37.48404</x:v>
      </x:c>
      <x:c r="X419" s="17" t="n">
        <x:v>37.18994</x:v>
      </x:c>
      <x:c r="Y419" s="17" t="n">
        <x:v>47.26707</x:v>
      </x:c>
      <x:c r="Z419" s="17" t="n">
        <x:v>56.07901</x:v>
      </x:c>
      <x:c r="AA419" s="17" t="n">
        <x:v>56.57288</x:v>
      </x:c>
      <x:c r="AB419" s="4" t="n">
        <x:f>COUNT(D419:O419)</x:f>
        <x:v>12</x:v>
      </x:c>
      <x:c r="AC419" s="4" t="n">
        <x:f>COUNT(P419:AA419)</x:f>
        <x:v>12</x:v>
      </x:c>
      <x:c r="AD419" s="4" t="n">
        <x:f>COUNTIF(D419:AA419,"&gt;0")</x:f>
        <x:v>24</x:v>
      </x:c>
      <x:c r="AE419" s="19" t="n">
        <x:f>IF(AB419=0,"",AVERAGE(D419:O419))</x:f>
        <x:v>62.11733833333333</x:v>
      </x:c>
      <x:c r="AF419" s="19" t="n">
        <x:f>IF(AC419=0,"",AVERAGE(P419:AA419))</x:f>
        <x:v>56.6417825</x:v>
      </x:c>
      <x:c r="AG419" s="19" t="n">
        <x:f>IF(OR(AB419&lt;'산출기준'!$B$19,AC419&lt;'산출기준'!$B$19,AE419=0),"",AF419/AE419)</x:f>
        <x:v>0.9118514092804416</x:v>
      </x:c>
      <x:c r="AH419" s="21" t="n">
        <x:f>IF(SUM(P419:AA419)=0,"",MAX(P419:AA419)/SUM(P419:AA419))</x:f>
        <x:v>0.10136420347764774</x:v>
      </x:c>
      <x:c r="AI419" s="23" t="n">
        <x:f>IF(AG419="","",AD419/'산출기준'!$B$18*'산출기준'!$B$20+MIN(1,AG419)*'산출기준'!$B$21+(1-AH419)*'산출기준'!$B$22)</x:f>
        <x:v>95.32825820886029</x:v>
      </x:c>
      <x:c r="AJ419" s="4" t="str">
        <x:v>24개월 중 양수 지수 24개월; 전반/후반 자료 12/12개월. 최근12개월/이전12개월 관측월 평균비 0.91배, 최근 최댓달 비중 10.1%. 미래 1년 지속을 보장하지 않음.</x:v>
      </x:c>
      <x:c r="AK419" s="4" t="str">
        <x:v>https://developers.naver.com/docs/serviceapi/datalab/search/search.md</x:v>
      </x:c>
    </x:row>
    <x:row r="420" ht="25" customHeight="1">
      <x:c r="A420" s="4" t="str">
        <x:v>K0416</x:v>
      </x:c>
      <x:c r="B420" s="4" t="str">
        <x:v>여행</x:v>
      </x:c>
      <x:c r="C420" s="4" t="str">
        <x:v>여권사진규정</x:v>
      </x:c>
      <x:c r="D420" s="17" t="n">
        <x:v>54.98584</x:v>
      </x:c>
      <x:c r="E420" s="17" t="n">
        <x:v>68.5256</x:v>
      </x:c>
      <x:c r="F420" s="17" t="n">
        <x:v>67.58781</x:v>
      </x:c>
      <x:c r="G420" s="17" t="n">
        <x:v>69.46895</x:v>
      </x:c>
      <x:c r="H420" s="17" t="n">
        <x:v>68.10387</x:v>
      </x:c>
      <x:c r="I420" s="17" t="n">
        <x:v>62.4993</x:v>
      </x:c>
      <x:c r="J420" s="17" t="n">
        <x:v>70.6842</x:v>
      </x:c>
      <x:c r="K420" s="17" t="n">
        <x:v>53.61522</x:v>
      </x:c>
      <x:c r="L420" s="17" t="n">
        <x:v>56.08456</x:v>
      </x:c>
      <x:c r="M420" s="17" t="n">
        <x:v>55.5796</x:v>
      </x:c>
      <x:c r="N420" s="17" t="n">
        <x:v>56.51184</x:v>
      </x:c>
      <x:c r="O420" s="17" t="n">
        <x:v>56.57288</x:v>
      </x:c>
      <x:c r="P420" s="17" t="n">
        <x:v>52.03928</x:v>
      </x:c>
      <x:c r="Q420" s="17" t="n">
        <x:v>57.59946</x:v>
      </x:c>
      <x:c r="R420" s="17" t="n">
        <x:v>71.52211</x:v>
      </x:c>
      <x:c r="S420" s="17" t="n">
        <x:v>65.37373</x:v>
      </x:c>
      <x:c r="T420" s="17" t="n">
        <x:v>70.41229</x:v>
      </x:c>
      <x:c r="U420" s="17" t="n">
        <x:v>56.34537</x:v>
      </x:c>
      <x:c r="V420" s="17" t="n">
        <x:v>57.89356</x:v>
      </x:c>
      <x:c r="W420" s="17" t="n">
        <x:v>40.06991</x:v>
      </x:c>
      <x:c r="X420" s="17" t="n">
        <x:v>36.03018</x:v>
      </x:c>
      <x:c r="Y420" s="17" t="n">
        <x:v>45.70778</x:v>
      </x:c>
      <x:c r="Z420" s="17" t="n">
        <x:v>52.05038</x:v>
      </x:c>
      <x:c r="AA420" s="17" t="n">
        <x:v>55.89589</x:v>
      </x:c>
      <x:c r="AB420" s="4" t="n">
        <x:f>COUNT(D420:O420)</x:f>
        <x:v>12</x:v>
      </x:c>
      <x:c r="AC420" s="4" t="n">
        <x:f>COUNT(P420:AA420)</x:f>
        <x:v>12</x:v>
      </x:c>
      <x:c r="AD420" s="4" t="n">
        <x:f>COUNTIF(D420:AA420,"&gt;0")</x:f>
        <x:v>24</x:v>
      </x:c>
      <x:c r="AE420" s="19" t="n">
        <x:f>IF(AB420=0,"",AVERAGE(D420:O420))</x:f>
        <x:v>61.68497249999999</x:v>
      </x:c>
      <x:c r="AF420" s="19" t="n">
        <x:f>IF(AC420=0,"",AVERAGE(P420:AA420))</x:f>
        <x:v>55.07832833333333</x:v>
      </x:c>
      <x:c r="AG420" s="19" t="n">
        <x:f>IF(OR(AB420&lt;'산출기준'!$B$19,AC420&lt;'산출기준'!$B$19,AE420=0),"",AF420/AE420)</x:f>
        <x:v>0.8928970233930693</x:v>
      </x:c>
      <x:c r="AH420" s="21" t="n">
        <x:f>IF(SUM(P420:AA420)=0,"",MAX(P420:AA420)/SUM(P420:AA420))</x:f>
        <x:v>0.10821272202130802</x:v>
      </x:c>
      <x:c r="AI420" s="23" t="n">
        <x:f>IF(AG420="","",AD420/'산출기준'!$B$18*'산출기준'!$B$20+MIN(1,AG420)*'산출기준'!$B$21+(1-AH420)*'산출기준'!$B$22)</x:f>
        <x:v>94.62265626136592</x:v>
      </x:c>
      <x:c r="AJ420" s="4" t="str">
        <x:v>24개월 중 양수 지수 24개월; 전반/후반 자료 12/12개월. 최근12개월/이전12개월 관측월 평균비 0.89배, 최근 최댓달 비중 10.8%. 미래 1년 지속을 보장하지 않음.</x:v>
      </x:c>
      <x:c r="AK420" s="4" t="str">
        <x:v>https://developers.naver.com/docs/serviceapi/datalab/search/search.md</x:v>
      </x:c>
    </x:row>
    <x:row r="421" ht="25" customHeight="1">
      <x:c r="A421" s="4" t="str">
        <x:v>K0417</x:v>
      </x:c>
      <x:c r="B421" s="4" t="str">
        <x:v>여행</x:v>
      </x:c>
      <x:c r="C421" s="4" t="str">
        <x:v>여권재발급준비물</x:v>
      </x:c>
      <x:c r="D421" s="17" t="n">
        <x:v>60.20198</x:v>
      </x:c>
      <x:c r="E421" s="17" t="n">
        <x:v>74.50196</x:v>
      </x:c>
      <x:c r="F421" s="17" t="n">
        <x:v>76.24993</x:v>
      </x:c>
      <x:c r="G421" s="17" t="n">
        <x:v>82.03207</x:v>
      </x:c>
      <x:c r="H421" s="17" t="n">
        <x:v>79.59602</x:v>
      </x:c>
      <x:c r="I421" s="17" t="n">
        <x:v>69.89623</x:v>
      </x:c>
      <x:c r="J421" s="17" t="n">
        <x:v>60.97885</x:v>
      </x:c>
      <x:c r="K421" s="17" t="n">
        <x:v>58.6094</x:v>
      </x:c>
      <x:c r="L421" s="17" t="n">
        <x:v>57.00571</x:v>
      </x:c>
      <x:c r="M421" s="17" t="n">
        <x:v>54.72504</x:v>
      </x:c>
      <x:c r="N421" s="17" t="n">
        <x:v>62.64358</x:v>
      </x:c>
      <x:c r="O421" s="17" t="n">
        <x:v>58.49841</x:v>
      </x:c>
      <x:c r="P421" s="17" t="n">
        <x:v>55.15787</x:v>
      </x:c>
      <x:c r="Q421" s="17" t="n">
        <x:v>52.02818</x:v>
      </x:c>
      <x:c r="R421" s="17" t="n">
        <x:v>67.76538</x:v>
      </x:c>
      <x:c r="S421" s="17" t="n">
        <x:v>66.89417</x:v>
      </x:c>
      <x:c r="T421" s="17" t="n">
        <x:v>76.39975</x:v>
      </x:c>
      <x:c r="U421" s="17" t="n">
        <x:v>74.77942</x:v>
      </x:c>
      <x:c r="V421" s="17" t="n">
        <x:v>68.89739</x:v>
      </x:c>
      <x:c r="W421" s="17" t="n">
        <x:v>46.45136</x:v>
      </x:c>
      <x:c r="X421" s="17" t="n">
        <x:v>35.26996</x:v>
      </x:c>
      <x:c r="Y421" s="17" t="n">
        <x:v>41.04655</x:v>
      </x:c>
      <x:c r="Z421" s="17" t="n">
        <x:v>47.4169</x:v>
      </x:c>
      <x:c r="AA421" s="17" t="n">
        <x:v>53.1602</x:v>
      </x:c>
      <x:c r="AB421" s="4" t="n">
        <x:f>COUNT(D421:O421)</x:f>
        <x:v>12</x:v>
      </x:c>
      <x:c r="AC421" s="4" t="n">
        <x:f>COUNT(P421:AA421)</x:f>
        <x:v>12</x:v>
      </x:c>
      <x:c r="AD421" s="4" t="n">
        <x:f>COUNTIF(D421:AA421,"&gt;0")</x:f>
        <x:v>24</x:v>
      </x:c>
      <x:c r="AE421" s="19" t="n">
        <x:f>IF(AB421=0,"",AVERAGE(D421:O421))</x:f>
        <x:v>66.24493166666669</x:v>
      </x:c>
      <x:c r="AF421" s="19" t="n">
        <x:f>IF(AC421=0,"",AVERAGE(P421:AA421))</x:f>
        <x:v>57.10559416666666</x:v>
      </x:c>
      <x:c r="AG421" s="19" t="n">
        <x:f>IF(OR(AB421&lt;'산출기준'!$B$19,AC421&lt;'산출기준'!$B$19,AE421=0),"",AF421/AE421)</x:f>
        <x:v>0.8620371812595773</x:v>
      </x:c>
      <x:c r="AH421" s="21" t="n">
        <x:f>IF(SUM(P421:AA421)=0,"",MAX(P421:AA421)/SUM(P421:AA421))</x:f>
        <x:v>0.11148900429530306</x:v>
      </x:c>
      <x:c r="AI421" s="23" t="n">
        <x:f>IF(AG421="","",AD421/'산출기준'!$B$18*'산출기준'!$B$20+MIN(1,AG421)*'산출기준'!$B$21+(1-AH421)*'산출기준'!$B$22)</x:f>
        <x:v>93.63133535188126</x:v>
      </x:c>
      <x:c r="AJ421" s="4" t="str">
        <x:v>24개월 중 양수 지수 24개월; 전반/후반 자료 12/12개월. 최근12개월/이전12개월 관측월 평균비 0.86배, 최근 최댓달 비중 11.1%. 미래 1년 지속을 보장하지 않음.</x:v>
      </x:c>
      <x:c r="AK421" s="4" t="str">
        <x:v>https://developers.naver.com/docs/serviceapi/datalab/search/search.md</x:v>
      </x:c>
    </x:row>
    <x:row r="422" ht="25" customHeight="1">
      <x:c r="A422" s="4" t="str">
        <x:v>K0418</x:v>
      </x:c>
      <x:c r="B422" s="4" t="str">
        <x:v>여행</x:v>
      </x:c>
      <x:c r="C422" s="4" t="str">
        <x:v>여권사진귀</x:v>
      </x:c>
      <x:c r="D422" s="17" t="n">
        <x:v>55.29659</x:v>
      </x:c>
      <x:c r="E422" s="17" t="n">
        <x:v>63.84773</x:v>
      </x:c>
      <x:c r="F422" s="17" t="n">
        <x:v>58.79806</x:v>
      </x:c>
      <x:c r="G422" s="17" t="n">
        <x:v>61.53931</x:v>
      </x:c>
      <x:c r="H422" s="17" t="n">
        <x:v>56.42861</x:v>
      </x:c>
      <x:c r="I422" s="17" t="n">
        <x:v>54.41984</x:v>
      </x:c>
      <x:c r="J422" s="17" t="n">
        <x:v>55.10792</x:v>
      </x:c>
      <x:c r="K422" s="17" t="n">
        <x:v>51.39559</x:v>
      </x:c>
      <x:c r="L422" s="17" t="n">
        <x:v>58.02674</x:v>
      </x:c>
      <x:c r="M422" s="17" t="n">
        <x:v>53.83164</x:v>
      </x:c>
      <x:c r="N422" s="17" t="n">
        <x:v>57.86027</x:v>
      </x:c>
      <x:c r="O422" s="17" t="n">
        <x:v>63.56473</x:v>
      </x:c>
      <x:c r="P422" s="17" t="n">
        <x:v>54.60296</x:v>
      </x:c>
      <x:c r="Q422" s="17" t="n">
        <x:v>57.32756</x:v>
      </x:c>
      <x:c r="R422" s="17" t="n">
        <x:v>63.92542</x:v>
      </x:c>
      <x:c r="S422" s="17" t="n">
        <x:v>70.6842</x:v>
      </x:c>
      <x:c r="T422" s="17" t="n">
        <x:v>72.06592</x:v>
      </x:c>
      <x:c r="U422" s="17" t="n">
        <x:v>58.73702</x:v>
      </x:c>
      <x:c r="V422" s="17" t="n">
        <x:v>54.81382</x:v>
      </x:c>
      <x:c r="W422" s="17" t="n">
        <x:v>36.76266</x:v>
      </x:c>
      <x:c r="X422" s="17" t="n">
        <x:v>33.51645</x:v>
      </x:c>
      <x:c r="Y422" s="17" t="n">
        <x:v>39.79801</x:v>
      </x:c>
      <x:c r="Z422" s="17" t="n">
        <x:v>42.2396</x:v>
      </x:c>
      <x:c r="AA422" s="17" t="n">
        <x:v>48.28255</x:v>
      </x:c>
      <x:c r="AB422" s="4" t="n">
        <x:f>COUNT(D422:O422)</x:f>
        <x:v>12</x:v>
      </x:c>
      <x:c r="AC422" s="4" t="n">
        <x:f>COUNT(P422:AA422)</x:f>
        <x:v>12</x:v>
      </x:c>
      <x:c r="AD422" s="4" t="n">
        <x:f>COUNTIF(D422:AA422,"&gt;0")</x:f>
        <x:v>24</x:v>
      </x:c>
      <x:c r="AE422" s="19" t="n">
        <x:f>IF(AB422=0,"",AVERAGE(D422:O422))</x:f>
        <x:v>57.50975250000001</x:v>
      </x:c>
      <x:c r="AF422" s="19" t="n">
        <x:f>IF(AC422=0,"",AVERAGE(P422:AA422))</x:f>
        <x:v>52.72968083333333</x:v>
      </x:c>
      <x:c r="AG422" s="19" t="n">
        <x:f>IF(OR(AB422&lt;'산출기준'!$B$19,AC422&lt;'산출기준'!$B$19,AE422=0),"",AF422/AE422)</x:f>
        <x:v>0.9168824163055357</x:v>
      </x:c>
      <x:c r="AH422" s="21" t="n">
        <x:f>IF(SUM(P422:AA422)=0,"",MAX(P422:AA422)/SUM(P422:AA422))</x:f>
        <x:v>0.11389208579348978</x:v>
      </x:c>
      <x:c r="AI422" s="23" t="n">
        <x:f>IF(AG422="","",AD422/'산출기준'!$B$18*'산출기준'!$B$20+MIN(1,AG422)*'산출기준'!$B$21+(1-AH422)*'산출기준'!$B$22)</x:f>
        <x:v>95.22863077329627</x:v>
      </x:c>
      <x:c r="AJ422" s="4" t="str">
        <x:v>24개월 중 양수 지수 24개월; 전반/후반 자료 12/12개월. 최근12개월/이전12개월 관측월 평균비 0.92배, 최근 최댓달 비중 11.4%. 미래 1년 지속을 보장하지 않음.</x:v>
      </x:c>
      <x:c r="AK422" s="4" t="str">
        <x:v>https://developers.naver.com/docs/serviceapi/datalab/search/search.md</x:v>
      </x:c>
    </x:row>
    <x:row r="423" ht="25" customHeight="1">
      <x:c r="A423" s="4" t="str">
        <x:v>K0419</x:v>
      </x:c>
      <x:c r="B423" s="4" t="str">
        <x:v>여행</x:v>
      </x:c>
      <x:c r="C423" s="4" t="str">
        <x:v>인천공항주차장예약</x:v>
      </x:c>
      <x:c r="D423" s="17" t="n">
        <x:v>64.55118</x:v>
      </x:c>
      <x:c r="E423" s="17" t="n">
        <x:v>49.60418</x:v>
      </x:c>
      <x:c r="F423" s="17" t="n">
        <x:v>72.09848</x:v>
      </x:c>
      <x:c r="G423" s="17" t="n">
        <x:v>79.29021</x:v>
      </x:c>
      <x:c r="H423" s="17" t="n">
        <x:v>88.1759</x:v>
      </x:c>
      <x:c r="I423" s="17" t="n">
        <x:v>69.26405</x:v>
      </x:c>
      <x:c r="J423" s="17" t="n">
        <x:v>56.50409</x:v>
      </x:c>
      <x:c r="K423" s="17" t="n">
        <x:v>50.69435</x:v>
      </x:c>
      <x:c r="L423" s="17" t="n">
        <x:v>43.4154</x:v>
      </x:c>
      <x:c r="M423" s="17" t="n">
        <x:v>39.72225</x:v>
      </x:c>
      <x:c r="N423" s="17" t="n">
        <x:v>54.83362</x:v>
      </x:c>
      <x:c r="O423" s="17" t="n">
        <x:v>75.40252</x:v>
      </x:c>
      <x:c r="P423" s="17" t="n">
        <x:v>61.1331</x:v>
      </x:c>
      <x:c r="Q423" s="17" t="n">
        <x:v>56.33972</x:v>
      </x:c>
      <x:c r="R423" s="17" t="n">
        <x:v>50.66416</x:v>
      </x:c>
      <x:c r="S423" s="17" t="n">
        <x:v>50.34885</x:v>
      </x:c>
      <x:c r="T423" s="17" t="n">
        <x:v>55.68562</x:v>
      </x:c>
      <x:c r="U423" s="17" t="n">
        <x:v>40.07111</x:v>
      </x:c>
      <x:c r="V423" s="17" t="n">
        <x:v>28.11284</x:v>
      </x:c>
      <x:c r="W423" s="17" t="n">
        <x:v>25.20461</x:v>
      </x:c>
      <x:c r="X423" s="17" t="n">
        <x:v>22.43727</x:v>
      </x:c>
      <x:c r="Y423" s="17" t="n">
        <x:v>19.44183</x:v>
      </x:c>
      <x:c r="Z423" s="17" t="n">
        <x:v>31.37998</x:v>
      </x:c>
      <x:c r="AA423" s="17" t="n">
        <x:v>30.26298</x:v>
      </x:c>
      <x:c r="AB423" s="4" t="n">
        <x:f>COUNT(D423:O423)</x:f>
        <x:v>12</x:v>
      </x:c>
      <x:c r="AC423" s="4" t="n">
        <x:f>COUNT(P423:AA423)</x:f>
        <x:v>12</x:v>
      </x:c>
      <x:c r="AD423" s="4" t="n">
        <x:f>COUNTIF(D423:AA423,"&gt;0")</x:f>
        <x:v>24</x:v>
      </x:c>
      <x:c r="AE423" s="19" t="n">
        <x:f>IF(AB423=0,"",AVERAGE(D423:O423))</x:f>
        <x:v>61.96301916666667</x:v>
      </x:c>
      <x:c r="AF423" s="19" t="n">
        <x:f>IF(AC423=0,"",AVERAGE(P423:AA423))</x:f>
        <x:v>39.25683916666666</x:v>
      </x:c>
      <x:c r="AG423" s="19" t="n">
        <x:f>IF(OR(AB423&lt;'산출기준'!$B$19,AC423&lt;'산출기준'!$B$19,AE423=0),"",AF423/AE423)</x:f>
        <x:v>0.633552717324418</x:v>
      </x:c>
      <x:c r="AH423" s="21" t="n">
        <x:f>IF(SUM(P423:AA423)=0,"",MAX(P423:AA423)/SUM(P423:AA423))</x:f>
        <x:v>0.12977165528715626</x:v>
      </x:c>
      <x:c r="AI423" s="23" t="n">
        <x:f>IF(AG423="","",AD423/'산출기준'!$B$18*'산출기준'!$B$20+MIN(1,AG423)*'산출기준'!$B$21+(1-AH423)*'산출기준'!$B$22)</x:f>
        <x:v>86.41114841398941</x:v>
      </x:c>
      <x:c r="AJ423" s="4" t="str">
        <x:v>24개월 중 양수 지수 24개월; 전반/후반 자료 12/12개월. 최근12개월/이전12개월 관측월 평균비 0.63배, 최근 최댓달 비중 13.0%. 미래 1년 지속을 보장하지 않음.</x:v>
      </x:c>
      <x:c r="AK423" s="4" t="str">
        <x:v>https://developers.naver.com/docs/serviceapi/datalab/search/search.md</x:v>
      </x:c>
    </x:row>
    <x:row r="424" ht="25" customHeight="1">
      <x:c r="A424" s="4" t="str">
        <x:v>K0420</x:v>
      </x:c>
      <x:c r="B424" s="4" t="str">
        <x:v>여행</x:v>
      </x:c>
      <x:c r="C424" s="4" t="str">
        <x:v>보조배터리기내반입</x:v>
      </x:c>
      <x:c r="D424" s="17" t="n">
        <x:v>42.11055</x:v>
      </x:c>
      <x:c r="E424" s="17" t="n">
        <x:v>46.32698</x:v>
      </x:c>
      <x:c r="F424" s="17" t="n">
        <x:v>47.25613</x:v>
      </x:c>
      <x:c r="G424" s="17" t="n">
        <x:v>48.68844</x:v>
      </x:c>
      <x:c r="H424" s="17" t="n">
        <x:v>79.60552</x:v>
      </x:c>
      <x:c r="I424" s="17" t="n">
        <x:v>47.30645</x:v>
      </x:c>
      <x:c r="J424" s="17" t="n">
        <x:v>67.47282</x:v>
      </x:c>
      <x:c r="K424" s="17" t="n">
        <x:v>76.44572</x:v>
      </x:c>
      <x:c r="L424" s="17" t="n">
        <x:v>77.60633</x:v>
      </x:c>
      <x:c r="M424" s="17" t="n">
        <x:v>78.40466</x:v>
      </x:c>
      <x:c r="N424" s="17" t="n">
        <x:v>85.00268</x:v>
      </x:c>
      <x:c r="O424" s="17" t="n">
        <x:v>71.12572</x:v>
      </x:c>
      <x:c r="P424" s="17" t="n">
        <x:v>64.22581</x:v>
      </x:c>
      <x:c r="Q424" s="17" t="n">
        <x:v>63.59184</x:v>
      </x:c>
      <x:c r="R424" s="17" t="n">
        <x:v>69.68334</x:v>
      </x:c>
      <x:c r="S424" s="17" t="n">
        <x:v>70.81041</x:v>
      </x:c>
      <x:c r="T424" s="17" t="n">
        <x:v>100</x:v>
      </x:c>
      <x:c r="U424" s="17" t="n">
        <x:v>75.98953</x:v>
      </x:c>
      <x:c r="V424" s="17" t="n">
        <x:v>54.67596</x:v>
      </x:c>
      <x:c r="W424" s="17" t="n">
        <x:v>47.33328</x:v>
      </x:c>
      <x:c r="X424" s="17" t="n">
        <x:v>42.31182</x:v>
      </x:c>
      <x:c r="Y424" s="17" t="n">
        <x:v>30.06507</x:v>
      </x:c>
      <x:c r="Z424" s="17" t="n">
        <x:v>33.22823</x:v>
      </x:c>
      <x:c r="AA424" s="17" t="n">
        <x:v>28.95142</x:v>
      </x:c>
      <x:c r="AB424" s="4" t="n">
        <x:f>COUNT(D424:O424)</x:f>
        <x:v>12</x:v>
      </x:c>
      <x:c r="AC424" s="4" t="n">
        <x:f>COUNT(P424:AA424)</x:f>
        <x:v>12</x:v>
      </x:c>
      <x:c r="AD424" s="4" t="n">
        <x:f>COUNTIF(D424:AA424,"&gt;0")</x:f>
        <x:v>24</x:v>
      </x:c>
      <x:c r="AE424" s="19" t="n">
        <x:f>IF(AB424=0,"",AVERAGE(D424:O424))</x:f>
        <x:v>63.946000000000005</x:v>
      </x:c>
      <x:c r="AF424" s="19" t="n">
        <x:f>IF(AC424=0,"",AVERAGE(P424:AA424))</x:f>
        <x:v>56.7388925</x:v>
      </x:c>
      <x:c r="AG424" s="19" t="n">
        <x:f>IF(OR(AB424&lt;'산출기준'!$B$19,AC424&lt;'산출기준'!$B$19,AE424=0),"",AF424/AE424)</x:f>
        <x:v>0.8872938494980138</x:v>
      </x:c>
      <x:c r="AH424" s="21" t="n">
        <x:f>IF(SUM(P424:AA424)=0,"",MAX(P424:AA424)/SUM(P424:AA424))</x:f>
        <x:v>0.1468716248441637</x:v>
      </x:c>
      <x:c r="AI424" s="23" t="n">
        <x:f>IF(AG424="","",AD424/'산출기준'!$B$18*'산출기준'!$B$20+MIN(1,AG424)*'산출기준'!$B$21+(1-AH424)*'산출기준'!$B$22)</x:f>
        <x:v>93.68138298805714</x:v>
      </x:c>
      <x:c r="AJ424" s="4" t="str">
        <x:v>24개월 중 양수 지수 24개월; 전반/후반 자료 12/12개월. 최근12개월/이전12개월 관측월 평균비 0.89배, 최근 최댓달 비중 14.7%. 미래 1년 지속을 보장하지 않음.</x:v>
      </x:c>
      <x:c r="AK424" s="4" t="str">
        <x:v>https://developers.naver.com/docs/serviceapi/datalab/search/search.md</x:v>
      </x:c>
    </x:row>
    <x:row r="425" ht="25" customHeight="1">
      <x:c r="A425" s="4" t="str">
        <x:v>K0421</x:v>
      </x:c>
      <x:c r="B425" s="4" t="str">
        <x:v>여행</x:v>
      </x:c>
      <x:c r="C425" s="4" t="str">
        <x:v>해외여행준비물리스트</x:v>
      </x:c>
      <x:c r="D425" s="17" t="n">
        <x:v>52.36146</x:v>
      </x:c>
      <x:c r="E425" s="17" t="n">
        <x:v>52.58956</x:v>
      </x:c>
      <x:c r="F425" s="17" t="n">
        <x:v>53.21682</x:v>
      </x:c>
      <x:c r="G425" s="17" t="n">
        <x:v>61.0224</x:v>
      </x:c>
      <x:c r="H425" s="17" t="n">
        <x:v>68.41875</x:v>
      </x:c>
      <x:c r="I425" s="17" t="n">
        <x:v>62.70964</x:v>
      </x:c>
      <x:c r="J425" s="17" t="n">
        <x:v>39.76251</x:v>
      </x:c>
      <x:c r="K425" s="17" t="n">
        <x:v>40.98349</x:v>
      </x:c>
      <x:c r="L425" s="17" t="n">
        <x:v>42.10385</x:v>
      </x:c>
      <x:c r="M425" s="17" t="n">
        <x:v>40.50717</x:v>
      </x:c>
      <x:c r="N425" s="17" t="n">
        <x:v>42.27492</x:v>
      </x:c>
      <x:c r="O425" s="17" t="n">
        <x:v>40.24553</x:v>
      </x:c>
      <x:c r="P425" s="17" t="n">
        <x:v>39.44049</x:v>
      </x:c>
      <x:c r="Q425" s="17" t="n">
        <x:v>41.20488</x:v>
      </x:c>
      <x:c r="R425" s="17" t="n">
        <x:v>41.48329</x:v>
      </x:c>
      <x:c r="S425" s="17" t="n">
        <x:v>37.52515</x:v>
      </x:c>
      <x:c r="T425" s="17" t="n">
        <x:v>44.85106</x:v>
      </x:c>
      <x:c r="U425" s="17" t="n">
        <x:v>33.25841</x:v>
      </x:c>
      <x:c r="V425" s="17" t="n">
        <x:v>29.8202</x:v>
      </x:c>
      <x:c r="W425" s="17" t="n">
        <x:v>28.57909</x:v>
      </x:c>
      <x:c r="X425" s="17" t="n">
        <x:v>25.83858</x:v>
      </x:c>
      <x:c r="Y425" s="17" t="n">
        <x:v>24.59076</x:v>
      </x:c>
      <x:c r="Z425" s="17" t="n">
        <x:v>30.64537</x:v>
      </x:c>
      <x:c r="AA425" s="17" t="n">
        <x:v>28.73339</x:v>
      </x:c>
      <x:c r="AB425" s="4" t="n">
        <x:f>COUNT(D425:O425)</x:f>
        <x:v>12</x:v>
      </x:c>
      <x:c r="AC425" s="4" t="n">
        <x:f>COUNT(P425:AA425)</x:f>
        <x:v>12</x:v>
      </x:c>
      <x:c r="AD425" s="4" t="n">
        <x:f>COUNTIF(D425:AA425,"&gt;0")</x:f>
        <x:v>24</x:v>
      </x:c>
      <x:c r="AE425" s="19" t="n">
        <x:f>IF(AB425=0,"",AVERAGE(D425:O425))</x:f>
        <x:v>49.68300833333333</x:v>
      </x:c>
      <x:c r="AF425" s="19" t="n">
        <x:f>IF(AC425=0,"",AVERAGE(P425:AA425))</x:f>
        <x:v>33.830889166666665</x:v>
      </x:c>
      <x:c r="AG425" s="19" t="n">
        <x:f>IF(OR(AB425&lt;'산출기준'!$B$19,AC425&lt;'산출기준'!$B$19,AE425=0),"",AF425/AE425)</x:f>
        <x:v>0.6809347964537171</x:v>
      </x:c>
      <x:c r="AH425" s="21" t="n">
        <x:f>IF(SUM(P425:AA425)=0,"",MAX(P425:AA425)/SUM(P425:AA425))</x:f>
        <x:v>0.11047857225744903</x:v>
      </x:c>
      <x:c r="AI425" s="23" t="n">
        <x:f>IF(AG425="","",AD425/'산출기준'!$B$18*'산출기준'!$B$20+MIN(1,AG425)*'산출기준'!$B$21+(1-AH425)*'산출기준'!$B$22)</x:f>
        <x:v>88.21847244846253</x:v>
      </x:c>
      <x:c r="AJ425" s="4" t="str">
        <x:v>24개월 중 양수 지수 24개월; 전반/후반 자료 12/12개월. 최근12개월/이전12개월 관측월 평균비 0.68배, 최근 최댓달 비중 11.0%. 미래 1년 지속을 보장하지 않음.</x:v>
      </x:c>
      <x:c r="AK425" s="4" t="str">
        <x:v>https://developers.naver.com/docs/serviceapi/datalab/search/search.md</x:v>
      </x:c>
    </x:row>
    <x:row r="426" ht="25" customHeight="1">
      <x:c r="A426" s="4" t="str">
        <x:v>K0422</x:v>
      </x:c>
      <x:c r="B426" s="4" t="str">
        <x:v>여행</x:v>
      </x:c>
      <x:c r="C426" s="4" t="str">
        <x:v>일본면세한도</x:v>
      </x:c>
      <x:c r="D426" s="17" t="n">
        <x:v>27.18368</x:v>
      </x:c>
      <x:c r="E426" s="17" t="n">
        <x:v>34.30833</x:v>
      </x:c>
      <x:c r="F426" s="17" t="n">
        <x:v>31.7456</x:v>
      </x:c>
      <x:c r="G426" s="17" t="n">
        <x:v>30.88353</x:v>
      </x:c>
      <x:c r="H426" s="17" t="n">
        <x:v>35.31799</x:v>
      </x:c>
      <x:c r="I426" s="17" t="n">
        <x:v>29.65248</x:v>
      </x:c>
      <x:c r="J426" s="17" t="n">
        <x:v>25.18448</x:v>
      </x:c>
      <x:c r="K426" s="17" t="n">
        <x:v>22.10183</x:v>
      </x:c>
      <x:c r="L426" s="17" t="n">
        <x:v>26.75768</x:v>
      </x:c>
      <x:c r="M426" s="17" t="n">
        <x:v>23.95344</x:v>
      </x:c>
      <x:c r="N426" s="17" t="n">
        <x:v>21.14249</x:v>
      </x:c>
      <x:c r="O426" s="17" t="n">
        <x:v>24.35596</x:v>
      </x:c>
      <x:c r="P426" s="17" t="n">
        <x:v>26.36857</x:v>
      </x:c>
      <x:c r="Q426" s="17" t="n">
        <x:v>31.41352</x:v>
      </x:c>
      <x:c r="R426" s="17" t="n">
        <x:v>31.48061</x:v>
      </x:c>
      <x:c r="S426" s="17" t="n">
        <x:v>31.09486</x:v>
      </x:c>
      <x:c r="T426" s="17" t="n">
        <x:v>36.31759</x:v>
      </x:c>
      <x:c r="U426" s="17" t="n">
        <x:v>35.20394</x:v>
      </x:c>
      <x:c r="V426" s="17" t="n">
        <x:v>27.64658</x:v>
      </x:c>
      <x:c r="W426" s="17" t="n">
        <x:v>27.395</x:v>
      </x:c>
      <x:c r="X426" s="17" t="n">
        <x:v>26.64363</x:v>
      </x:c>
      <x:c r="Y426" s="17" t="n">
        <x:v>19.54917</x:v>
      </x:c>
      <x:c r="Z426" s="17" t="n">
        <x:v>20.23681</x:v>
      </x:c>
      <x:c r="AA426" s="17" t="n">
        <x:v>24.68133</x:v>
      </x:c>
      <x:c r="AB426" s="4" t="n">
        <x:f>COUNT(D426:O426)</x:f>
        <x:v>12</x:v>
      </x:c>
      <x:c r="AC426" s="4" t="n">
        <x:f>COUNT(P426:AA426)</x:f>
        <x:v>12</x:v>
      </x:c>
      <x:c r="AD426" s="4" t="n">
        <x:f>COUNTIF(D426:AA426,"&gt;0")</x:f>
        <x:v>24</x:v>
      </x:c>
      <x:c r="AE426" s="19" t="n">
        <x:f>IF(AB426=0,"",AVERAGE(D426:O426))</x:f>
        <x:v>27.715624166666668</x:v>
      </x:c>
      <x:c r="AF426" s="19" t="n">
        <x:f>IF(AC426=0,"",AVERAGE(P426:AA426))</x:f>
        <x:v>28.169300833333335</x:v>
      </x:c>
      <x:c r="AG426" s="19" t="n">
        <x:f>IF(OR(AB426&lt;'산출기준'!$B$19,AC426&lt;'산출기준'!$B$19,AE426=0),"",AF426/AE426)</x:f>
        <x:v>1.0163689860974627</x:v>
      </x:c>
      <x:c r="AH426" s="21" t="n">
        <x:f>IF(SUM(P426:AA426)=0,"",MAX(P426:AA426)/SUM(P426:AA426))</x:f>
        <x:v>0.1074384434047455</x:v>
      </x:c>
      <x:c r="AI426" s="23" t="n">
        <x:f>IF(AG426="","",AD426/'산출기준'!$B$18*'산출기준'!$B$20+MIN(1,AG426)*'산출기준'!$B$21+(1-AH426)*'산출기준'!$B$22)</x:f>
        <x:v>97.85123113190508</x:v>
      </x:c>
      <x:c r="AJ426" s="4" t="str">
        <x:v>24개월 중 양수 지수 24개월; 전반/후반 자료 12/12개월. 최근12개월/이전12개월 관측월 평균비 1.02배, 최근 최댓달 비중 10.7%. 미래 1년 지속을 보장하지 않음.</x:v>
      </x:c>
      <x:c r="AK426" s="4" t="str">
        <x:v>https://developers.naver.com/docs/serviceapi/datalab/search/search.md</x:v>
      </x:c>
    </x:row>
    <x:row r="427" ht="25" customHeight="1">
      <x:c r="A427" s="4" t="str">
        <x:v>K0423</x:v>
      </x:c>
      <x:c r="B427" s="4" t="str">
        <x:v>여행</x:v>
      </x:c>
      <x:c r="C427" s="4" t="str">
        <x:v>위탁수하물</x:v>
      </x:c>
      <x:c r="D427" s="17" t="n">
        <x:v>53.9749</x:v>
      </x:c>
      <x:c r="E427" s="17" t="n">
        <x:v>61.75365</x:v>
      </x:c>
      <x:c r="F427" s="17" t="n">
        <x:v>53.96484</x:v>
      </x:c>
      <x:c r="G427" s="17" t="n">
        <x:v>59.30162</x:v>
      </x:c>
      <x:c r="H427" s="17" t="n">
        <x:v>72.15215</x:v>
      </x:c>
      <x:c r="I427" s="17" t="n">
        <x:v>61.36119</x:v>
      </x:c>
      <x:c r="J427" s="17" t="n">
        <x:v>40.13819</x:v>
      </x:c>
      <x:c r="K427" s="17" t="n">
        <x:v>38.19267</x:v>
      </x:c>
      <x:c r="L427" s="17" t="n">
        <x:v>43.88836</x:v>
      </x:c>
      <x:c r="M427" s="17" t="n">
        <x:v>42.7244</x:v>
      </x:c>
      <x:c r="N427" s="17" t="n">
        <x:v>47.73245</x:v>
      </x:c>
      <x:c r="O427" s="17" t="n">
        <x:v>45.58902</x:v>
      </x:c>
      <x:c r="P427" s="17" t="n">
        <x:v>37.5587</x:v>
      </x:c>
      <x:c r="Q427" s="17" t="n">
        <x:v>38.67905</x:v>
      </x:c>
      <x:c r="R427" s="17" t="n">
        <x:v>35.4052</x:v>
      </x:c>
      <x:c r="S427" s="17" t="n">
        <x:v>35.51254</x:v>
      </x:c>
      <x:c r="T427" s="17" t="n">
        <x:v>46.23641</x:v>
      </x:c>
      <x:c r="U427" s="17" t="n">
        <x:v>33.86891</x:v>
      </x:c>
      <x:c r="V427" s="17" t="n">
        <x:v>20.12276</x:v>
      </x:c>
      <x:c r="W427" s="17" t="n">
        <x:v>16.02039</x:v>
      </x:c>
      <x:c r="X427" s="17" t="n">
        <x:v>19.28418</x:v>
      </x:c>
      <x:c r="Y427" s="17" t="n">
        <x:v>21.31356</x:v>
      </x:c>
      <x:c r="Z427" s="17" t="n">
        <x:v>25.3153</x:v>
      </x:c>
      <x:c r="AA427" s="17" t="n">
        <x:v>23.46035</x:v>
      </x:c>
      <x:c r="AB427" s="4" t="n">
        <x:f>COUNT(D427:O427)</x:f>
        <x:v>12</x:v>
      </x:c>
      <x:c r="AC427" s="4" t="n">
        <x:f>COUNT(P427:AA427)</x:f>
        <x:v>12</x:v>
      </x:c>
      <x:c r="AD427" s="4" t="n">
        <x:f>COUNTIF(D427:AA427,"&gt;0")</x:f>
        <x:v>24</x:v>
      </x:c>
      <x:c r="AE427" s="19" t="n">
        <x:f>IF(AB427=0,"",AVERAGE(D427:O427))</x:f>
        <x:v>51.731120000000004</x:v>
      </x:c>
      <x:c r="AF427" s="19" t="n">
        <x:f>IF(AC427=0,"",AVERAGE(P427:AA427))</x:f>
        <x:v>29.3981125</x:v>
      </x:c>
      <x:c r="AG427" s="19" t="n">
        <x:f>IF(OR(AB427&lt;'산출기준'!$B$19,AC427&lt;'산출기준'!$B$19,AE427=0),"",AF427/AE427)</x:f>
        <x:v>0.5682867971928696</x:v>
      </x:c>
      <x:c r="AH427" s="21" t="n">
        <x:f>IF(SUM(P427:AA427)=0,"",MAX(P427:AA427)/SUM(P427:AA427))</x:f>
        <x:v>0.13106399829807666</x:v>
      </x:c>
      <x:c r="AI427" s="23" t="n">
        <x:f>IF(AG427="","",AD427/'산출기준'!$B$18*'산출기준'!$B$20+MIN(1,AG427)*'산출기준'!$B$21+(1-AH427)*'산출기준'!$B$22)</x:f>
        <x:v>84.42732394982455</x:v>
      </x:c>
      <x:c r="AJ427" s="4" t="str">
        <x:v>24개월 중 양수 지수 24개월; 전반/후반 자료 12/12개월. 최근12개월/이전12개월 관측월 평균비 0.57배, 최근 최댓달 비중 13.1%. 미래 1년 지속을 보장하지 않음.</x:v>
      </x:c>
      <x:c r="AK427" s="4" t="str">
        <x:v>https://developers.naver.com/docs/serviceapi/datalab/search/search.md</x:v>
      </x:c>
    </x:row>
    <x:row r="428" ht="25" customHeight="1">
      <x:c r="A428" s="4" t="str">
        <x:v>K0424</x:v>
      </x:c>
      <x:c r="B428" s="4" t="str">
        <x:v>여행</x:v>
      </x:c>
      <x:c r="C428" s="4" t="str">
        <x:v>아기여권사진</x:v>
      </x:c>
      <x:c r="D428" s="17" t="n">
        <x:v>20.4368</x:v>
      </x:c>
      <x:c r="E428" s="17" t="n">
        <x:v>23.67781</x:v>
      </x:c>
      <x:c r="F428" s="17" t="n">
        <x:v>22.5766</x:v>
      </x:c>
      <x:c r="G428" s="17" t="n">
        <x:v>20.27106</x:v>
      </x:c>
      <x:c r="H428" s="17" t="n">
        <x:v>19.27666</x:v>
      </x:c>
      <x:c r="I428" s="17" t="n">
        <x:v>24.1124</x:v>
      </x:c>
      <x:c r="J428" s="17" t="n">
        <x:v>23.22849</x:v>
      </x:c>
      <x:c r="K428" s="17" t="n">
        <x:v>20.41101</x:v>
      </x:c>
      <x:c r="L428" s="17" t="n">
        <x:v>20.13847</x:v>
      </x:c>
      <x:c r="M428" s="17" t="n">
        <x:v>19.37242</x:v>
      </x:c>
      <x:c r="N428" s="17" t="n">
        <x:v>22.4477</x:v>
      </x:c>
      <x:c r="O428" s="17" t="n">
        <x:v>22.86019</x:v>
      </x:c>
      <x:c r="P428" s="17" t="n">
        <x:v>21.78476</x:v>
      </x:c>
      <x:c r="Q428" s="17" t="n">
        <x:v>19.13302</x:v>
      </x:c>
      <x:c r="R428" s="17" t="n">
        <x:v>19.21773</x:v>
      </x:c>
      <x:c r="S428" s="17" t="n">
        <x:v>23.66308</x:v>
      </x:c>
      <x:c r="T428" s="17" t="n">
        <x:v>23.29846</x:v>
      </x:c>
      <x:c r="U428" s="17" t="n">
        <x:v>24.36652</x:v>
      </x:c>
      <x:c r="V428" s="17" t="n">
        <x:v>21.92103</x:v>
      </x:c>
      <x:c r="W428" s="17" t="n">
        <x:v>12.64363</x:v>
      </x:c>
      <x:c r="X428" s="17" t="n">
        <x:v>12.34899</x:v>
      </x:c>
      <x:c r="Y428" s="17" t="n">
        <x:v>14.35253</x:v>
      </x:c>
      <x:c r="Z428" s="17" t="n">
        <x:v>17.3652</x:v>
      </x:c>
      <x:c r="AA428" s="17" t="n">
        <x:v>23.07748</x:v>
      </x:c>
      <x:c r="AB428" s="4" t="n">
        <x:f>COUNT(D428:O428)</x:f>
        <x:v>12</x:v>
      </x:c>
      <x:c r="AC428" s="4" t="n">
        <x:f>COUNT(P428:AA428)</x:f>
        <x:v>12</x:v>
      </x:c>
      <x:c r="AD428" s="4" t="n">
        <x:f>COUNTIF(D428:AA428,"&gt;0")</x:f>
        <x:v>24</x:v>
      </x:c>
      <x:c r="AE428" s="19" t="n">
        <x:f>IF(AB428=0,"",AVERAGE(D428:O428))</x:f>
        <x:v>21.567467500000003</x:v>
      </x:c>
      <x:c r="AF428" s="19" t="n">
        <x:f>IF(AC428=0,"",AVERAGE(P428:AA428))</x:f>
        <x:v>19.431035833333336</x:v>
      </x:c>
      <x:c r="AG428" s="19" t="n">
        <x:f>IF(OR(AB428&lt;'산출기준'!$B$19,AC428&lt;'산출기준'!$B$19,AE428=0),"",AF428/AE428)</x:f>
        <x:v>0.9009419317930273</x:v>
      </x:c>
      <x:c r="AH428" s="21" t="n">
        <x:f>IF(SUM(P428:AA428)=0,"",MAX(P428:AA428)/SUM(P428:AA428))</x:f>
        <x:v>0.10450000456743534</x:v>
      </x:c>
      <x:c r="AI428" s="23" t="n">
        <x:f>IF(AG428="","",AD428/'산출기준'!$B$18*'산출기준'!$B$20+MIN(1,AG428)*'산출기준'!$B$21+(1-AH428)*'산출기준'!$B$22)</x:f>
        <x:v>94.9382578624421</x:v>
      </x:c>
      <x:c r="AJ428" s="4" t="str">
        <x:v>24개월 중 양수 지수 24개월; 전반/후반 자료 12/12개월. 최근12개월/이전12개월 관측월 평균비 0.90배, 최근 최댓달 비중 10.5%. 미래 1년 지속을 보장하지 않음.</x:v>
      </x:c>
      <x:c r="AK428" s="4" t="str">
        <x:v>https://developers.naver.com/docs/serviceapi/datalab/search/search.md</x:v>
      </x:c>
    </x:row>
    <x:row r="429" ht="25" customHeight="1">
      <x:c r="A429" s="4" t="str">
        <x:v>K0425</x:v>
      </x:c>
      <x:c r="B429" s="4" t="str">
        <x:v>여행</x:v>
      </x:c>
      <x:c r="C429" s="4" t="str">
        <x:v>여권발급준비물</x:v>
      </x:c>
      <x:c r="D429" s="17" t="n">
        <x:v>70.79036</x:v>
      </x:c>
      <x:c r="E429" s="17" t="n">
        <x:v>82.0492</x:v>
      </x:c>
      <x:c r="F429" s="17" t="n">
        <x:v>98.88406</x:v>
      </x:c>
      <x:c r="G429" s="17" t="n">
        <x:v>100</x:v>
      </x:c>
      <x:c r="H429" s="17" t="n">
        <x:v>83.22407</x:v>
      </x:c>
      <x:c r="I429" s="17" t="n">
        <x:v>79.45271</x:v>
      </x:c>
      <x:c r="J429" s="17" t="n">
        <x:v>64.20889</x:v>
      </x:c>
      <x:c r="K429" s="17" t="n">
        <x:v>61.88494</x:v>
      </x:c>
      <x:c r="L429" s="17" t="n">
        <x:v>54.19121</x:v>
      </x:c>
      <x:c r="M429" s="17" t="n">
        <x:v>50.46773</x:v>
      </x:c>
      <x:c r="N429" s="17" t="n">
        <x:v>58.47819</x:v>
      </x:c>
      <x:c r="O429" s="17" t="n">
        <x:v>55.96641</x:v>
      </x:c>
      <x:c r="P429" s="17" t="n">
        <x:v>51.42899</x:v>
      </x:c>
      <x:c r="Q429" s="17" t="n">
        <x:v>47.82704</x:v>
      </x:c>
      <x:c r="R429" s="17" t="n">
        <x:v>54.53005</x:v>
      </x:c>
      <x:c r="S429" s="17" t="n">
        <x:v>66.21243</x:v>
      </x:c>
      <x:c r="T429" s="17" t="n">
        <x:v>69.3761</x:v>
      </x:c>
      <x:c r="U429" s="17" t="n">
        <x:v>45.33736</x:v>
      </x:c>
      <x:c r="V429" s="17" t="n">
        <x:v>33.31614</x:v>
      </x:c>
      <x:c r="W429" s="17" t="n">
        <x:v>17.62301</x:v>
      </x:c>
      <x:c r="X429" s="17" t="n">
        <x:v>13.04507</x:v>
      </x:c>
      <x:c r="Y429" s="17" t="n">
        <x:v>17.93974</x:v>
      </x:c>
      <x:c r="Z429" s="17" t="n">
        <x:v>21.23232</x:v>
      </x:c>
      <x:c r="AA429" s="17" t="n">
        <x:v>24.00928</x:v>
      </x:c>
      <x:c r="AB429" s="4" t="n">
        <x:f>COUNT(D429:O429)</x:f>
        <x:v>12</x:v>
      </x:c>
      <x:c r="AC429" s="4" t="n">
        <x:f>COUNT(P429:AA429)</x:f>
        <x:v>12</x:v>
      </x:c>
      <x:c r="AD429" s="4" t="n">
        <x:f>COUNTIF(D429:AA429,"&gt;0")</x:f>
        <x:v>24</x:v>
      </x:c>
      <x:c r="AE429" s="19" t="n">
        <x:f>IF(AB429=0,"",AVERAGE(D429:O429))</x:f>
        <x:v>71.63314749999999</x:v>
      </x:c>
      <x:c r="AF429" s="19" t="n">
        <x:f>IF(AC429=0,"",AVERAGE(P429:AA429))</x:f>
        <x:v>38.48979416666667</x:v>
      </x:c>
      <x:c r="AG429" s="19" t="n">
        <x:f>IF(OR(AB429&lt;'산출기준'!$B$19,AC429&lt;'산출기준'!$B$19,AE429=0),"",AF429/AE429)</x:f>
        <x:v>0.5373182040711902</x:v>
      </x:c>
      <x:c r="AH429" s="21" t="n">
        <x:f>IF(SUM(P429:AA429)=0,"",MAX(P429:AA429)/SUM(P429:AA429))</x:f>
        <x:v>0.15020453582143298</x:v>
      </x:c>
      <x:c r="AI429" s="23" t="n">
        <x:f>IF(AG429="","",AD429/'산출기준'!$B$18*'산출기준'!$B$20+MIN(1,AG429)*'산출기준'!$B$21+(1-AH429)*'산출기준'!$B$22)</x:f>
        <x:v>83.11545540570704</x:v>
      </x:c>
      <x:c r="AJ429" s="4" t="str">
        <x:v>24개월 중 양수 지수 24개월; 전반/후반 자료 12/12개월. 최근12개월/이전12개월 관측월 평균비 0.54배, 최근 최댓달 비중 15.0%. 미래 1년 지속을 보장하지 않음.</x:v>
      </x:c>
      <x:c r="AK429" s="4" t="str">
        <x:v>https://developers.naver.com/docs/serviceapi/datalab/search/search.md</x:v>
      </x:c>
    </x:row>
    <x:row r="430" ht="25" customHeight="1">
      <x:c r="A430" s="4" t="str">
        <x:v>K0426</x:v>
      </x:c>
      <x:c r="B430" s="4" t="str">
        <x:v>여행</x:v>
      </x:c>
      <x:c r="C430" s="4" t="str">
        <x:v>인천공항2터미널단기주차장</x:v>
      </x:c>
      <x:c r="D430" s="17" t="n">
        <x:v>5.02357</x:v>
      </x:c>
      <x:c r="E430" s="17" t="n">
        <x:v>4.82837</x:v>
      </x:c>
      <x:c r="F430" s="17" t="n">
        <x:v>9.24425</x:v>
      </x:c>
      <x:c r="G430" s="17" t="n">
        <x:v>15.10754</x:v>
      </x:c>
      <x:c r="H430" s="17" t="n">
        <x:v>22.80494</x:v>
      </x:c>
      <x:c r="I430" s="17" t="n">
        <x:v>18.67634</x:v>
      </x:c>
      <x:c r="J430" s="17" t="n">
        <x:v>14.33411</x:v>
      </x:c>
      <x:c r="K430" s="17" t="n">
        <x:v>13.42442</x:v>
      </x:c>
      <x:c r="L430" s="17" t="n">
        <x:v>14.5109</x:v>
      </x:c>
      <x:c r="M430" s="17" t="n">
        <x:v>12.97142</x:v>
      </x:c>
      <x:c r="N430" s="17" t="n">
        <x:v>16.98954</x:v>
      </x:c>
      <x:c r="O430" s="17" t="n">
        <x:v>16.868</x:v>
      </x:c>
      <x:c r="P430" s="17" t="n">
        <x:v>14.73556</x:v>
      </x:c>
      <x:c r="Q430" s="17" t="n">
        <x:v>16.01355</x:v>
      </x:c>
      <x:c r="R430" s="17" t="n">
        <x:v>14.84973</x:v>
      </x:c>
      <x:c r="S430" s="17" t="n">
        <x:v>23.7662</x:v>
      </x:c>
      <x:c r="T430" s="17" t="n">
        <x:v>31.92398</x:v>
      </x:c>
      <x:c r="U430" s="17" t="n">
        <x:v>34.66043</x:v>
      </x:c>
      <x:c r="V430" s="17" t="n">
        <x:v>25.44932</x:v>
      </x:c>
      <x:c r="W430" s="17" t="n">
        <x:v>24.24499</x:v>
      </x:c>
      <x:c r="X430" s="17" t="n">
        <x:v>23.08117</x:v>
      </x:c>
      <x:c r="Y430" s="17" t="n">
        <x:v>16.77224</x:v>
      </x:c>
      <x:c r="Z430" s="17" t="n">
        <x:v>25.54139</x:v>
      </x:c>
      <x:c r="AA430" s="17" t="n">
        <x:v>25.18783</x:v>
      </x:c>
      <x:c r="AB430" s="4" t="n">
        <x:f>COUNT(D430:O430)</x:f>
        <x:v>12</x:v>
      </x:c>
      <x:c r="AC430" s="4" t="n">
        <x:f>COUNT(P430:AA430)</x:f>
        <x:v>12</x:v>
      </x:c>
      <x:c r="AD430" s="4" t="n">
        <x:f>COUNTIF(D430:AA430,"&gt;0")</x:f>
        <x:v>24</x:v>
      </x:c>
      <x:c r="AE430" s="19" t="n">
        <x:f>IF(AB430=0,"",AVERAGE(D430:O430))</x:f>
        <x:v>13.731949999999998</x:v>
      </x:c>
      <x:c r="AF430" s="19" t="n">
        <x:f>IF(AC430=0,"",AVERAGE(P430:AA430))</x:f>
        <x:v>23.018865833333333</x:v>
      </x:c>
      <x:c r="AG430" s="19" t="n">
        <x:f>IF(OR(AB430&lt;'산출기준'!$B$19,AC430&lt;'산출기준'!$B$19,AE430=0),"",AF430/AE430)</x:f>
        <x:v>1.6762998578740338</x:v>
      </x:c>
      <x:c r="AH430" s="21" t="n">
        <x:f>IF(SUM(P430:AA430)=0,"",MAX(P430:AA430)/SUM(P430:AA430))</x:f>
        <x:v>0.12547834404960367</x:v>
      </x:c>
      <x:c r="AI430" s="23" t="n">
        <x:f>IF(AG430="","",AD430/'산출기준'!$B$18*'산출기준'!$B$20+MIN(1,AG430)*'산출기준'!$B$21+(1-AH430)*'산출기준'!$B$22)</x:f>
        <x:v>97.49043311900792</x:v>
      </x:c>
      <x:c r="AJ430" s="4" t="str">
        <x:v>24개월 중 양수 지수 24개월; 전반/후반 자료 12/12개월. 최근12개월/이전12개월 관측월 평균비 1.68배, 최근 최댓달 비중 12.5%. 미래 1년 지속을 보장하지 않음.</x:v>
      </x:c>
      <x:c r="AK430" s="4" t="str">
        <x:v>https://developers.naver.com/docs/serviceapi/datalab/search/search.md</x:v>
      </x:c>
    </x:row>
    <x:row r="431" ht="25" customHeight="1">
      <x:c r="A431" s="4" t="str">
        <x:v>K0427</x:v>
      </x:c>
      <x:c r="B431" s="4" t="str">
        <x:v>여행</x:v>
      </x:c>
      <x:c r="C431" s="4" t="str">
        <x:v>일본이심추천</x:v>
      </x:c>
      <x:c r="D431" s="17" t="n">
        <x:v>10.66956</x:v>
      </x:c>
      <x:c r="E431" s="17" t="n">
        <x:v>13.96213</x:v>
      </x:c>
      <x:c r="F431" s="17" t="n">
        <x:v>17.15159</x:v>
      </x:c>
      <x:c r="G431" s="17" t="n">
        <x:v>19.79228</x:v>
      </x:c>
      <x:c r="H431" s="17" t="n">
        <x:v>23.18429</x:v>
      </x:c>
      <x:c r="I431" s="17" t="n">
        <x:v>21.09236</x:v>
      </x:c>
      <x:c r="J431" s="17" t="n">
        <x:v>15.59369</x:v>
      </x:c>
      <x:c r="K431" s="17" t="n">
        <x:v>14.95654</x:v>
      </x:c>
      <x:c r="L431" s="17" t="n">
        <x:v>14.55509</x:v>
      </x:c>
      <x:c r="M431" s="17" t="n">
        <x:v>13.84796</x:v>
      </x:c>
      <x:c r="N431" s="17" t="n">
        <x:v>13.44652</x:v>
      </x:c>
      <x:c r="O431" s="17" t="n">
        <x:v>11.071</x:v>
      </x:c>
      <x:c r="P431" s="17" t="n">
        <x:v>12.39319</x:v>
      </x:c>
      <x:c r="Q431" s="17" t="n">
        <x:v>13.08927</x:v>
      </x:c>
      <x:c r="R431" s="17" t="n">
        <x:v>15.24381</x:v>
      </x:c>
      <x:c r="S431" s="17" t="n">
        <x:v>20.17162</x:v>
      </x:c>
      <x:c r="T431" s="17" t="n">
        <x:v>35.59222</x:v>
      </x:c>
      <x:c r="U431" s="17" t="n">
        <x:v>28.22996</x:v>
      </x:c>
      <x:c r="V431" s="17" t="n">
        <x:v>23.9393</x:v>
      </x:c>
      <x:c r="W431" s="17" t="n">
        <x:v>24.08662</x:v>
      </x:c>
      <x:c r="X431" s="17" t="n">
        <x:v>24.49543</x:v>
      </x:c>
      <x:c r="Y431" s="17" t="n">
        <x:v>21.71479</x:v>
      </x:c>
      <x:c r="Z431" s="17" t="n">
        <x:v>25.09944</x:v>
      </x:c>
      <x:c r="AA431" s="17" t="n">
        <x:v>23.118</x:v>
      </x:c>
      <x:c r="AB431" s="4" t="n">
        <x:f>COUNT(D431:O431)</x:f>
        <x:v>12</x:v>
      </x:c>
      <x:c r="AC431" s="4" t="n">
        <x:f>COUNT(P431:AA431)</x:f>
        <x:v>12</x:v>
      </x:c>
      <x:c r="AD431" s="4" t="n">
        <x:f>COUNTIF(D431:AA431,"&gt;0")</x:f>
        <x:v>24</x:v>
      </x:c>
      <x:c r="AE431" s="19" t="n">
        <x:f>IF(AB431=0,"",AVERAGE(D431:O431))</x:f>
        <x:v>15.776917499999998</x:v>
      </x:c>
      <x:c r="AF431" s="19" t="n">
        <x:f>IF(AC431=0,"",AVERAGE(P431:AA431))</x:f>
        <x:v>22.264470833333334</x:v>
      </x:c>
      <x:c r="AG431" s="19" t="n">
        <x:f>IF(OR(AB431&lt;'산출기준'!$B$19,AC431&lt;'산출기준'!$B$19,AE431=0),"",AF431/AE431)</x:f>
        <x:v>1.4112053785749552</x:v>
      </x:c>
      <x:c r="AH431" s="21" t="n">
        <x:f>IF(SUM(P431:AA431)=0,"",MAX(P431:AA431)/SUM(P431:AA431))</x:f>
        <x:v>0.13321755345259534</x:v>
      </x:c>
      <x:c r="AI431" s="23" t="n">
        <x:f>IF(AG431="","",AD431/'산출기준'!$B$18*'산출기준'!$B$20+MIN(1,AG431)*'산출기준'!$B$21+(1-AH431)*'산출기준'!$B$22)</x:f>
        <x:v>97.3356489309481</x:v>
      </x:c>
      <x:c r="AJ431" s="4" t="str">
        <x:v>24개월 중 양수 지수 24개월; 전반/후반 자료 12/12개월. 최근12개월/이전12개월 관측월 평균비 1.41배, 최근 최댓달 비중 13.3%. 미래 1년 지속을 보장하지 않음.</x:v>
      </x:c>
      <x:c r="AK431" s="4" t="str">
        <x:v>https://developers.naver.com/docs/serviceapi/datalab/search/search.md</x:v>
      </x:c>
    </x:row>
    <x:row r="432" ht="25" customHeight="1">
      <x:c r="A432" s="4" t="str">
        <x:v>K0428</x:v>
      </x:c>
      <x:c r="B432" s="4" t="str">
        <x:v>여행</x:v>
      </x:c>
      <x:c r="C432" s="4" t="str">
        <x:v>여행자보험추천</x:v>
      </x:c>
      <x:c r="D432" s="17" t="n">
        <x:v>51.53579</x:v>
      </x:c>
      <x:c r="E432" s="17" t="n">
        <x:v>44.14039</x:v>
      </x:c>
      <x:c r="F432" s="17" t="n">
        <x:v>43.26016</x:v>
      </x:c>
      <x:c r="G432" s="17" t="n">
        <x:v>49.28918</x:v>
      </x:c>
      <x:c r="H432" s="17" t="n">
        <x:v>62.02121</x:v>
      </x:c>
      <x:c r="I432" s="17" t="n">
        <x:v>55.89275</x:v>
      </x:c>
      <x:c r="J432" s="17" t="n">
        <x:v>44.70757</x:v>
      </x:c>
      <x:c r="K432" s="17" t="n">
        <x:v>46.86947</x:v>
      </x:c>
      <x:c r="L432" s="17" t="n">
        <x:v>45.52887</x:v>
      </x:c>
      <x:c r="M432" s="17" t="n">
        <x:v>45.72038</x:v>
      </x:c>
      <x:c r="N432" s="17" t="n">
        <x:v>52.76222</x:v>
      </x:c>
      <x:c r="O432" s="17" t="n">
        <x:v>46.98364</x:v>
      </x:c>
      <x:c r="P432" s="17" t="n">
        <x:v>60.59958</x:v>
      </x:c>
      <x:c r="Q432" s="17" t="n">
        <x:v>48.28741</x:v>
      </x:c>
      <x:c r="R432" s="17" t="n">
        <x:v>49.34443</x:v>
      </x:c>
      <x:c r="S432" s="17" t="n">
        <x:v>58.45609</x:v>
      </x:c>
      <x:c r="T432" s="17" t="n">
        <x:v>65.02651</x:v>
      </x:c>
      <x:c r="U432" s="17" t="n">
        <x:v>35.49646</x:v>
      </x:c>
      <x:c r="V432" s="17" t="n">
        <x:v>23.99086</x:v>
      </x:c>
      <x:c r="W432" s="17" t="n">
        <x:v>22.65763</x:v>
      </x:c>
      <x:c r="X432" s="17" t="n">
        <x:v>21.48276</x:v>
      </x:c>
      <x:c r="Y432" s="17" t="n">
        <x:v>19.74808</x:v>
      </x:c>
      <x:c r="Z432" s="17" t="n">
        <x:v>23.72937</x:v>
      </x:c>
      <x:c r="AA432" s="17" t="n">
        <x:v>22.09045</x:v>
      </x:c>
      <x:c r="AB432" s="4" t="n">
        <x:f>COUNT(D432:O432)</x:f>
        <x:v>12</x:v>
      </x:c>
      <x:c r="AC432" s="4" t="n">
        <x:f>COUNT(P432:AA432)</x:f>
        <x:v>12</x:v>
      </x:c>
      <x:c r="AD432" s="4" t="n">
        <x:f>COUNTIF(D432:AA432,"&gt;0")</x:f>
        <x:v>24</x:v>
      </x:c>
      <x:c r="AE432" s="19" t="n">
        <x:f>IF(AB432=0,"",AVERAGE(D432:O432))</x:f>
        <x:v>49.059302499999994</x:v>
      </x:c>
      <x:c r="AF432" s="19" t="n">
        <x:f>IF(AC432=0,"",AVERAGE(P432:AA432))</x:f>
        <x:v>37.5758025</x:v>
      </x:c>
      <x:c r="AG432" s="19" t="n">
        <x:f>IF(OR(AB432&lt;'산출기준'!$B$19,AC432&lt;'산출기준'!$B$19,AE432=0),"",AF432/AE432)</x:f>
        <x:v>0.7659261462186505</x:v>
      </x:c>
      <x:c r="AH432" s="21" t="n">
        <x:f>IF(SUM(P432:AA432)=0,"",MAX(P432:AA432)/SUM(P432:AA432))</x:f>
        <x:v>0.14421184573059573</x:v>
      </x:c>
      <x:c r="AI432" s="23" t="n">
        <x:f>IF(AG432="","",AD432/'산출기준'!$B$18*'산출기준'!$B$20+MIN(1,AG432)*'산출기준'!$B$21+(1-AH432)*'산출기준'!$B$22)</x:f>
        <x:v>90.0935474719476</x:v>
      </x:c>
      <x:c r="AJ432" s="4" t="str">
        <x:v>24개월 중 양수 지수 24개월; 전반/후반 자료 12/12개월. 최근12개월/이전12개월 관측월 평균비 0.77배, 최근 최댓달 비중 14.4%. 미래 1년 지속을 보장하지 않음.</x:v>
      </x:c>
      <x:c r="AK432" s="4" t="str">
        <x:v>https://developers.naver.com/docs/serviceapi/datalab/search/search.md</x:v>
      </x:c>
    </x:row>
    <x:row r="433" ht="25" customHeight="1">
      <x:c r="A433" s="4" t="str">
        <x:v>K0429</x:v>
      </x:c>
      <x:c r="B433" s="4" t="str">
        <x:v>여행</x:v>
      </x:c>
      <x:c r="C433" s="4" t="str">
        <x:v>여권사진앞머리</x:v>
      </x:c>
      <x:c r="D433" s="17" t="n">
        <x:v>66.9916</x:v>
      </x:c>
      <x:c r="E433" s="17" t="n">
        <x:v>73.92798</x:v>
      </x:c>
      <x:c r="F433" s="17" t="n">
        <x:v>58.55637</x:v>
      </x:c>
      <x:c r="G433" s="17" t="n">
        <x:v>62.99656</x:v>
      </x:c>
      <x:c r="H433" s="17" t="n">
        <x:v>59.82983</x:v>
      </x:c>
      <x:c r="I433" s="17" t="n">
        <x:v>55.9024</x:v>
      </x:c>
      <x:c r="J433" s="17" t="n">
        <x:v>54.75291</x:v>
      </x:c>
      <x:c r="K433" s="17" t="n">
        <x:v>41.38164</x:v>
      </x:c>
      <x:c r="L433" s="17" t="n">
        <x:v>40.66602</x:v>
      </x:c>
      <x:c r="M433" s="17" t="n">
        <x:v>40.40682</x:v>
      </x:c>
      <x:c r="N433" s="17" t="n">
        <x:v>44.19338</x:v>
      </x:c>
      <x:c r="O433" s="17" t="n">
        <x:v>46.41911</x:v>
      </x:c>
      <x:c r="P433" s="17" t="n">
        <x:v>39.11083</x:v>
      </x:c>
      <x:c r="Q433" s="17" t="n">
        <x:v>41.19006</x:v>
      </x:c>
      <x:c r="R433" s="17" t="n">
        <x:v>44.33425</x:v>
      </x:c>
      <x:c r="S433" s="17" t="n">
        <x:v>47.86161</x:v>
      </x:c>
      <x:c r="T433" s="17" t="n">
        <x:v>51.45658</x:v>
      </x:c>
      <x:c r="U433" s="17" t="n">
        <x:v>43.08333</x:v>
      </x:c>
      <x:c r="V433" s="17" t="n">
        <x:v>40.29413</x:v>
      </x:c>
      <x:c r="W433" s="17" t="n">
        <x:v>27.23277</x:v>
      </x:c>
      <x:c r="X433" s="17" t="n">
        <x:v>22.46013</x:v>
      </x:c>
      <x:c r="Y433" s="17" t="n">
        <x:v>26.62421</x:v>
      </x:c>
      <x:c r="Z433" s="17" t="n">
        <x:v>29.03025</x:v>
      </x:c>
      <x:c r="AA433" s="17" t="n">
        <x:v>32.1012</x:v>
      </x:c>
      <x:c r="AB433" s="4" t="n">
        <x:f>COUNT(D433:O433)</x:f>
        <x:v>12</x:v>
      </x:c>
      <x:c r="AC433" s="4" t="n">
        <x:f>COUNT(P433:AA433)</x:f>
        <x:v>12</x:v>
      </x:c>
      <x:c r="AD433" s="4" t="n">
        <x:f>COUNTIF(D433:AA433,"&gt;0")</x:f>
        <x:v>24</x:v>
      </x:c>
      <x:c r="AE433" s="19" t="n">
        <x:f>IF(AB433=0,"",AVERAGE(D433:O433))</x:f>
        <x:v>53.83538500000001</x:v>
      </x:c>
      <x:c r="AF433" s="19" t="n">
        <x:f>IF(AC433=0,"",AVERAGE(P433:AA433))</x:f>
        <x:v>37.06494583333334</x:v>
      </x:c>
      <x:c r="AG433" s="19" t="n">
        <x:f>IF(OR(AB433&lt;'산출기준'!$B$19,AC433&lt;'산출기준'!$B$19,AE433=0),"",AF433/AE433)</x:f>
        <x:v>0.6884866864671504</x:v>
      </x:c>
      <x:c r="AH433" s="21" t="n">
        <x:f>IF(SUM(P433:AA433)=0,"",MAX(P433:AA433)/SUM(P433:AA433))</x:f>
        <x:v>0.11569012815005911</x:v>
      </x:c>
      <x:c r="AI433" s="23" t="n">
        <x:f>IF(AG433="","",AD433/'산출기준'!$B$18*'산출기준'!$B$20+MIN(1,AG433)*'산출기준'!$B$21+(1-AH433)*'산출기준'!$B$22)</x:f>
        <x:v>88.34079803101332</x:v>
      </x:c>
      <x:c r="AJ433" s="4" t="str">
        <x:v>24개월 중 양수 지수 24개월; 전반/후반 자료 12/12개월. 최근12개월/이전12개월 관측월 평균비 0.69배, 최근 최댓달 비중 11.6%. 미래 1년 지속을 보장하지 않음.</x:v>
      </x:c>
      <x:c r="AK433" s="4" t="str">
        <x:v>https://developers.naver.com/docs/serviceapi/datalab/search/search.md</x:v>
      </x:c>
    </x:row>
    <x:row r="434" ht="25" customHeight="1">
      <x:c r="A434" s="4" t="str">
        <x:v>K0430</x:v>
      </x:c>
      <x:c r="B434" s="4" t="str">
        <x:v>여행</x:v>
      </x:c>
      <x:c r="C434" s="4" t="str">
        <x:v>여권사진가격</x:v>
      </x:c>
      <x:c r="D434" s="17" t="n">
        <x:v>40.46317</x:v>
      </x:c>
      <x:c r="E434" s="17" t="n">
        <x:v>46.54871</x:v>
      </x:c>
      <x:c r="F434" s="17" t="n">
        <x:v>47.2925</x:v>
      </x:c>
      <x:c r="G434" s="17" t="n">
        <x:v>44.45258</x:v>
      </x:c>
      <x:c r="H434" s="17" t="n">
        <x:v>37.61762</x:v>
      </x:c>
      <x:c r="I434" s="17" t="n">
        <x:v>39.83208</x:v>
      </x:c>
      <x:c r="J434" s="17" t="n">
        <x:v>39.66304</x:v>
      </x:c>
      <x:c r="K434" s="17" t="n">
        <x:v>32.57451</x:v>
      </x:c>
      <x:c r="L434" s="17" t="n">
        <x:v>33.56623</x:v>
      </x:c>
      <x:c r="M434" s="17" t="n">
        <x:v>33.99447</x:v>
      </x:c>
      <x:c r="N434" s="17" t="n">
        <x:v>36.04552</x:v>
      </x:c>
      <x:c r="O434" s="17" t="n">
        <x:v>38.0515</x:v>
      </x:c>
      <x:c r="P434" s="17" t="n">
        <x:v>35.99481</x:v>
      </x:c>
      <x:c r="Q434" s="17" t="n">
        <x:v>32.59705</x:v>
      </x:c>
      <x:c r="R434" s="17" t="n">
        <x:v>36.41742</x:v>
      </x:c>
      <x:c r="S434" s="17" t="n">
        <x:v>36.63154</x:v>
      </x:c>
      <x:c r="T434" s="17" t="n">
        <x:v>35.48768</x:v>
      </x:c>
      <x:c r="U434" s="17" t="n">
        <x:v>31.53208</x:v>
      </x:c>
      <x:c r="V434" s="17" t="n">
        <x:v>30.79393</x:v>
      </x:c>
      <x:c r="W434" s="17" t="n">
        <x:v>23.18138</x:v>
      </x:c>
      <x:c r="X434" s="17" t="n">
        <x:v>20.87113</x:v>
      </x:c>
      <x:c r="Y434" s="17" t="n">
        <x:v>23.9308</x:v>
      </x:c>
      <x:c r="Z434" s="17" t="n">
        <x:v>26.27486</x:v>
      </x:c>
      <x:c r="AA434" s="17" t="n">
        <x:v>30.23046</x:v>
      </x:c>
      <x:c r="AB434" s="4" t="n">
        <x:f>COUNT(D434:O434)</x:f>
        <x:v>12</x:v>
      </x:c>
      <x:c r="AC434" s="4" t="n">
        <x:f>COUNT(P434:AA434)</x:f>
        <x:v>12</x:v>
      </x:c>
      <x:c r="AD434" s="4" t="n">
        <x:f>COUNTIF(D434:AA434,"&gt;0")</x:f>
        <x:v>24</x:v>
      </x:c>
      <x:c r="AE434" s="19" t="n">
        <x:f>IF(AB434=0,"",AVERAGE(D434:O434))</x:f>
        <x:v>39.17516083333333</x:v>
      </x:c>
      <x:c r="AF434" s="19" t="n">
        <x:f>IF(AC434=0,"",AVERAGE(P434:AA434))</x:f>
        <x:v>30.328594999999993</x:v>
      </x:c>
      <x:c r="AG434" s="19" t="n">
        <x:f>IF(OR(AB434&lt;'산출기준'!$B$19,AC434&lt;'산출기준'!$B$19,AE434=0),"",AF434/AE434)</x:f>
        <x:v>0.7741792083261602</x:v>
      </x:c>
      <x:c r="AH434" s="21" t="n">
        <x:f>IF(SUM(P434:AA434)=0,"",MAX(P434:AA434)/SUM(P434:AA434))</x:f>
        <x:v>0.1006518216004841</x:v>
      </x:c>
      <x:c r="AI434" s="23" t="n">
        <x:f>IF(AG434="","",AD434/'산출기준'!$B$18*'산출기준'!$B$20+MIN(1,AG434)*'산출기준'!$B$21+(1-AH434)*'산출기준'!$B$22)</x:f>
        <x:v>91.21233981777512</x:v>
      </x:c>
      <x:c r="AJ434" s="4" t="str">
        <x:v>24개월 중 양수 지수 24개월; 전반/후반 자료 12/12개월. 최근12개월/이전12개월 관측월 평균비 0.77배, 최근 최댓달 비중 10.1%. 미래 1년 지속을 보장하지 않음.</x:v>
      </x:c>
      <x:c r="AK434" s="4" t="str">
        <x:v>https://developers.naver.com/docs/serviceapi/datalab/search/search.md</x:v>
      </x:c>
    </x:row>
    <x:row r="435" ht="25" customHeight="1">
      <x:c r="A435" s="4" t="str">
        <x:v>K0431</x:v>
      </x:c>
      <x:c r="B435" s="4" t="str">
        <x:v>여행</x:v>
      </x:c>
      <x:c r="C435" s="4" t="str">
        <x:v>일본입국심사</x:v>
      </x:c>
      <x:c r="D435" s="17" t="n">
        <x:v>77.5793</x:v>
      </x:c>
      <x:c r="E435" s="17" t="n">
        <x:v>83.43381</x:v>
      </x:c>
      <x:c r="F435" s="17" t="n">
        <x:v>79.03871</x:v>
      </x:c>
      <x:c r="G435" s="17" t="n">
        <x:v>91.20414</x:v>
      </x:c>
      <x:c r="H435" s="17" t="n">
        <x:v>100</x:v>
      </x:c>
      <x:c r="I435" s="17" t="n">
        <x:v>75.97903</x:v>
      </x:c>
      <x:c r="J435" s="17" t="n">
        <x:v>58.04924</x:v>
      </x:c>
      <x:c r="K435" s="17" t="n">
        <x:v>56.62928</x:v>
      </x:c>
      <x:c r="L435" s="17" t="n">
        <x:v>54.51062</x:v>
      </x:c>
      <x:c r="M435" s="17" t="n">
        <x:v>50.41978</x:v>
      </x:c>
      <x:c r="N435" s="17" t="n">
        <x:v>45.10058</x:v>
      </x:c>
      <x:c r="O435" s="17" t="n">
        <x:v>44.34552</x:v>
      </x:c>
      <x:c r="P435" s="17" t="n">
        <x:v>44.76249</x:v>
      </x:c>
      <x:c r="Q435" s="17" t="n">
        <x:v>54.62895</x:v>
      </x:c>
      <x:c r="R435" s="17" t="n">
        <x:v>54.27959</x:v>
      </x:c>
      <x:c r="S435" s="17" t="n">
        <x:v>55.97565</x:v>
      </x:c>
      <x:c r="T435" s="17" t="n">
        <x:v>68.50735</x:v>
      </x:c>
      <x:c r="U435" s="17" t="n">
        <x:v>64.06716</x:v>
      </x:c>
      <x:c r="V435" s="17" t="n">
        <x:v>55.95875</x:v>
      </x:c>
      <x:c r="W435" s="17" t="n">
        <x:v>38.08531</x:v>
      </x:c>
      <x:c r="X435" s="17" t="n">
        <x:v>28.78796</x:v>
      </x:c>
      <x:c r="Y435" s="17" t="n">
        <x:v>24.02659</x:v>
      </x:c>
      <x:c r="Z435" s="17" t="n">
        <x:v>27.81878</x:v>
      </x:c>
      <x:c r="AA435" s="17" t="n">
        <x:v>27.52577</x:v>
      </x:c>
      <x:c r="AB435" s="4" t="n">
        <x:f>COUNT(D435:O435)</x:f>
        <x:v>12</x:v>
      </x:c>
      <x:c r="AC435" s="4" t="n">
        <x:f>COUNT(P435:AA435)</x:f>
        <x:v>12</x:v>
      </x:c>
      <x:c r="AD435" s="4" t="n">
        <x:f>COUNTIF(D435:AA435,"&gt;0")</x:f>
        <x:v>24</x:v>
      </x:c>
      <x:c r="AE435" s="19" t="n">
        <x:f>IF(AB435=0,"",AVERAGE(D435:O435))</x:f>
        <x:v>68.0241675</x:v>
      </x:c>
      <x:c r="AF435" s="19" t="n">
        <x:f>IF(AC435=0,"",AVERAGE(P435:AA435))</x:f>
        <x:v>45.368695833333334</x:v>
      </x:c>
      <x:c r="AG435" s="19" t="n">
        <x:f>IF(OR(AB435&lt;'산출기준'!$B$19,AC435&lt;'산출기준'!$B$19,AE435=0),"",AF435/AE435)</x:f>
        <x:v>0.6669496665774459</x:v>
      </x:c>
      <x:c r="AH435" s="21" t="n">
        <x:f>IF(SUM(P435:AA435)=0,"",MAX(P435:AA435)/SUM(P435:AA435))</x:f>
        <x:v>0.12583447084980678</x:v>
      </x:c>
      <x:c r="AI435" s="23" t="n">
        <x:f>IF(AG435="","",AD435/'산출기준'!$B$18*'산출기준'!$B$20+MIN(1,AG435)*'산출기준'!$B$21+(1-AH435)*'산출기준'!$B$22)</x:f>
        <x:v>87.49180058032724</x:v>
      </x:c>
      <x:c r="AJ435" s="4" t="str">
        <x:v>24개월 중 양수 지수 24개월; 전반/후반 자료 12/12개월. 최근12개월/이전12개월 관측월 평균비 0.67배, 최근 최댓달 비중 12.6%. 미래 1년 지속을 보장하지 않음.</x:v>
      </x:c>
      <x:c r="AK435" s="4" t="str">
        <x:v>https://developers.naver.com/docs/serviceapi/datalab/search/search.md</x:v>
      </x:c>
    </x:row>
    <x:row r="436" ht="25" customHeight="1">
      <x:c r="A436" s="4" t="str">
        <x:v>K0432</x:v>
      </x:c>
      <x:c r="B436" s="4" t="str">
        <x:v>여행</x:v>
      </x:c>
      <x:c r="C436" s="4" t="str">
        <x:v>여권재발급비용</x:v>
      </x:c>
      <x:c r="D436" s="17" t="n">
        <x:v>25.80154</x:v>
      </x:c>
      <x:c r="E436" s="17" t="n">
        <x:v>31.39685</x:v>
      </x:c>
      <x:c r="F436" s="17" t="n">
        <x:v>30.89536</x:v>
      </x:c>
      <x:c r="G436" s="17" t="n">
        <x:v>30.45021</x:v>
      </x:c>
      <x:c r="H436" s="17" t="n">
        <x:v>32.64213</x:v>
      </x:c>
      <x:c r="I436" s="17" t="n">
        <x:v>30.56291</x:v>
      </x:c>
      <x:c r="J436" s="17" t="n">
        <x:v>29.09224</x:v>
      </x:c>
      <x:c r="K436" s="17" t="n">
        <x:v>25.40147</x:v>
      </x:c>
      <x:c r="L436" s="17" t="n">
        <x:v>27.2215</x:v>
      </x:c>
      <x:c r="M436" s="17" t="n">
        <x:v>27.32856</x:v>
      </x:c>
      <x:c r="N436" s="17" t="n">
        <x:v>30.3995</x:v>
      </x:c>
      <x:c r="O436" s="17" t="n">
        <x:v>30.89536</x:v>
      </x:c>
      <x:c r="P436" s="17" t="n">
        <x:v>26.5904</x:v>
      </x:c>
      <x:c r="Q436" s="17" t="n">
        <x:v>25.14791</x:v>
      </x:c>
      <x:c r="R436" s="17" t="n">
        <x:v>26.0551</x:v>
      </x:c>
      <x:c r="S436" s="17" t="n">
        <x:v>28.78796</x:v>
      </x:c>
      <x:c r="T436" s="17" t="n">
        <x:v>33.07601</x:v>
      </x:c>
      <x:c r="U436" s="17" t="n">
        <x:v>38.88544</x:v>
      </x:c>
      <x:c r="V436" s="17" t="n">
        <x:v>32.16881</x:v>
      </x:c>
      <x:c r="W436" s="17" t="n">
        <x:v>21.47405</x:v>
      </x:c>
      <x:c r="X436" s="17" t="n">
        <x:v>18.57778</x:v>
      </x:c>
      <x:c r="Y436" s="17" t="n">
        <x:v>24.48301</x:v>
      </x:c>
      <x:c r="Z436" s="17" t="n">
        <x:v>24.93942</x:v>
      </x:c>
      <x:c r="AA436" s="17" t="n">
        <x:v>25.81844</x:v>
      </x:c>
      <x:c r="AB436" s="4" t="n">
        <x:f>COUNT(D436:O436)</x:f>
        <x:v>12</x:v>
      </x:c>
      <x:c r="AC436" s="4" t="n">
        <x:f>COUNT(P436:AA436)</x:f>
        <x:v>12</x:v>
      </x:c>
      <x:c r="AD436" s="4" t="n">
        <x:f>COUNTIF(D436:AA436,"&gt;0")</x:f>
        <x:v>24</x:v>
      </x:c>
      <x:c r="AE436" s="19" t="n">
        <x:f>IF(AB436=0,"",AVERAGE(D436:O436))</x:f>
        <x:v>29.340635833333327</x:v>
      </x:c>
      <x:c r="AF436" s="19" t="n">
        <x:f>IF(AC436=0,"",AVERAGE(P436:AA436))</x:f>
        <x:v>27.1670275</x:v>
      </x:c>
      <x:c r="AG436" s="19" t="n">
        <x:f>IF(OR(AB436&lt;'산출기준'!$B$19,AC436&lt;'산출기준'!$B$19,AE436=0),"",AF436/AE436)</x:f>
        <x:v>0.9259181584993488</x:v>
      </x:c>
      <x:c r="AH436" s="21" t="n">
        <x:f>IF(SUM(P436:AA436)=0,"",MAX(P436:AA436)/SUM(P436:AA436))</x:f>
        <x:v>0.1192789065102295</x:v>
      </x:c>
      <x:c r="AI436" s="23" t="n">
        <x:f>IF(AG436="","",AD436/'산출기준'!$B$18*'산출기준'!$B$20+MIN(1,AG436)*'산출기준'!$B$21+(1-AH436)*'산출기준'!$B$22)</x:f>
        <x:v>95.39196662477588</x:v>
      </x:c>
      <x:c r="AJ436" s="4" t="str">
        <x:v>24개월 중 양수 지수 24개월; 전반/후반 자료 12/12개월. 최근12개월/이전12개월 관측월 평균비 0.93배, 최근 최댓달 비중 11.9%. 미래 1년 지속을 보장하지 않음.</x:v>
      </x:c>
      <x:c r="AK436" s="4" t="str">
        <x:v>https://developers.naver.com/docs/serviceapi/datalab/search/search.md</x:v>
      </x:c>
    </x:row>
    <x:row r="437" ht="25" customHeight="1">
      <x:c r="A437" s="4" t="str">
        <x:v>K0433</x:v>
      </x:c>
      <x:c r="B437" s="4" t="str">
        <x:v>여행</x:v>
      </x:c>
      <x:c r="C437" s="4" t="str">
        <x:v>비행기액체용량</x:v>
      </x:c>
      <x:c r="D437" s="17" t="n">
        <x:v>27.74553</x:v>
      </x:c>
      <x:c r="E437" s="17" t="n">
        <x:v>28.98518</x:v>
      </x:c>
      <x:c r="F437" s="17" t="n">
        <x:v>26.60731</x:v>
      </x:c>
      <x:c r="G437" s="17" t="n">
        <x:v>31.28979</x:v>
      </x:c>
      <x:c r="H437" s="17" t="n">
        <x:v>39.45455</x:v>
      </x:c>
      <x:c r="I437" s="17" t="n">
        <x:v>34.61993</x:v>
      </x:c>
      <x:c r="J437" s="17" t="n">
        <x:v>26.12835</x:v>
      </x:c>
      <x:c r="K437" s="17" t="n">
        <x:v>25.55924</x:v>
      </x:c>
      <x:c r="L437" s="17" t="n">
        <x:v>29.93745</x:v>
      </x:c>
      <x:c r="M437" s="17" t="n">
        <x:v>29.97126</x:v>
      </x:c>
      <x:c r="N437" s="17" t="n">
        <x:v>34.10153</x:v>
      </x:c>
      <x:c r="O437" s="17" t="n">
        <x:v>32.94077</x:v>
      </x:c>
      <x:c r="P437" s="17" t="n">
        <x:v>25.85789</x:v>
      </x:c>
      <x:c r="Q437" s="17" t="n">
        <x:v>26.75945</x:v>
      </x:c>
      <x:c r="R437" s="17" t="n">
        <x:v>27.08626</x:v>
      </x:c>
      <x:c r="S437" s="17" t="n">
        <x:v>31.04186</x:v>
      </x:c>
      <x:c r="T437" s="17" t="n">
        <x:v>41.17315</x:v>
      </x:c>
      <x:c r="U437" s="17" t="n">
        <x:v>29.51484</x:v>
      </x:c>
      <x:c r="V437" s="17" t="n">
        <x:v>22.03189</x:v>
      </x:c>
      <x:c r="W437" s="17" t="n">
        <x:v>20.8824</x:v>
      </x:c>
      <x:c r="X437" s="17" t="n">
        <x:v>22.49957</x:v>
      </x:c>
      <x:c r="Y437" s="17" t="n">
        <x:v>21.32754</x:v>
      </x:c>
      <x:c r="Z437" s="17" t="n">
        <x:v>26.55096</x:v>
      </x:c>
      <x:c r="AA437" s="17" t="n">
        <x:v>24.47174</x:v>
      </x:c>
      <x:c r="AB437" s="4" t="n">
        <x:f>COUNT(D437:O437)</x:f>
        <x:v>12</x:v>
      </x:c>
      <x:c r="AC437" s="4" t="n">
        <x:f>COUNT(P437:AA437)</x:f>
        <x:v>12</x:v>
      </x:c>
      <x:c r="AD437" s="4" t="n">
        <x:f>COUNTIF(D437:AA437,"&gt;0")</x:f>
        <x:v>24</x:v>
      </x:c>
      <x:c r="AE437" s="19" t="n">
        <x:f>IF(AB437=0,"",AVERAGE(D437:O437))</x:f>
        <x:v>30.611740833333332</x:v>
      </x:c>
      <x:c r="AF437" s="19" t="n">
        <x:f>IF(AC437=0,"",AVERAGE(P437:AA437))</x:f>
        <x:v>26.59979583333333</x:v>
      </x:c>
      <x:c r="AG437" s="19" t="n">
        <x:f>IF(OR(AB437&lt;'산출기준'!$B$19,AC437&lt;'산출기준'!$B$19,AE437=0),"",AF437/AE437)</x:f>
        <x:v>0.8689409719674823</x:v>
      </x:c>
      <x:c r="AH437" s="21" t="n">
        <x:f>IF(SUM(P437:AA437)=0,"",MAX(P437:AA437)/SUM(P437:AA437))</x:f>
        <x:v>0.1289895552143179</x:v>
      </x:c>
      <x:c r="AI437" s="23" t="n">
        <x:f>IF(AG437="","",AD437/'산출기준'!$B$18*'산출기준'!$B$20+MIN(1,AG437)*'산출기준'!$B$21+(1-AH437)*'산출기준'!$B$22)</x:f>
        <x:v>93.48843805473811</x:v>
      </x:c>
      <x:c r="AJ437" s="4" t="str">
        <x:v>24개월 중 양수 지수 24개월; 전반/후반 자료 12/12개월. 최근12개월/이전12개월 관측월 평균비 0.87배, 최근 최댓달 비중 12.9%. 미래 1년 지속을 보장하지 않음.</x:v>
      </x:c>
      <x:c r="AK437" s="4" t="str">
        <x:v>https://developers.naver.com/docs/serviceapi/datalab/search/search.md</x:v>
      </x:c>
    </x:row>
    <x:row r="438" ht="25" customHeight="1">
      <x:c r="A438" s="4" t="str">
        <x:v>K0434</x:v>
      </x:c>
      <x:c r="B438" s="4" t="str">
        <x:v>여행</x:v>
      </x:c>
      <x:c r="C438" s="4" t="str">
        <x:v>기내반입액체</x:v>
      </x:c>
      <x:c r="D438" s="17" t="n">
        <x:v>65.3909</x:v>
      </x:c>
      <x:c r="E438" s="17" t="n">
        <x:v>79.40791</x:v>
      </x:c>
      <x:c r="F438" s="17" t="n">
        <x:v>71.00915</x:v>
      </x:c>
      <x:c r="G438" s="17" t="n">
        <x:v>79.35067</x:v>
      </x:c>
      <x:c r="H438" s="17" t="n">
        <x:v>91.37226</x:v>
      </x:c>
      <x:c r="I438" s="17" t="n">
        <x:v>84.28197</x:v>
      </x:c>
      <x:c r="J438" s="17" t="n">
        <x:v>72.04775</x:v>
      </x:c>
      <x:c r="K438" s="17" t="n">
        <x:v>82.78541</x:v>
      </x:c>
      <x:c r="L438" s="17" t="n">
        <x:v>86.50637</x:v>
      </x:c>
      <x:c r="M438" s="17" t="n">
        <x:v>81.01897</x:v>
      </x:c>
      <x:c r="N438" s="17" t="n">
        <x:v>89.19692</x:v>
      </x:c>
      <x:c r="O438" s="17" t="n">
        <x:v>79.65325</x:v>
      </x:c>
      <x:c r="P438" s="17" t="n">
        <x:v>73.61792</x:v>
      </x:c>
      <x:c r="Q438" s="17" t="n">
        <x:v>73.50343</x:v>
      </x:c>
      <x:c r="R438" s="17" t="n">
        <x:v>60.56591</x:v>
      </x:c>
      <x:c r="S438" s="17" t="n">
        <x:v>64.59764</x:v>
      </x:c>
      <x:c r="T438" s="17" t="n">
        <x:v>81.73863</x:v>
      </x:c>
      <x:c r="U438" s="17" t="n">
        <x:v>60.4596</x:v>
      </x:c>
      <x:c r="V438" s="17" t="n">
        <x:v>41.31501</x:v>
      </x:c>
      <x:c r="W438" s="17" t="n">
        <x:v>35.43506</x:v>
      </x:c>
      <x:c r="X438" s="17" t="n">
        <x:v>36.48184</x:v>
      </x:c>
      <x:c r="Y438" s="17" t="n">
        <x:v>33.84036</x:v>
      </x:c>
      <x:c r="Z438" s="17" t="n">
        <x:v>37.37324</x:v>
      </x:c>
      <x:c r="AA438" s="17" t="n">
        <x:v>33.23519</x:v>
      </x:c>
      <x:c r="AB438" s="4" t="n">
        <x:f>COUNT(D438:O438)</x:f>
        <x:v>12</x:v>
      </x:c>
      <x:c r="AC438" s="4" t="n">
        <x:f>COUNT(P438:AA438)</x:f>
        <x:v>12</x:v>
      </x:c>
      <x:c r="AD438" s="4" t="n">
        <x:f>COUNTIF(D438:AA438,"&gt;0")</x:f>
        <x:v>24</x:v>
      </x:c>
      <x:c r="AE438" s="19" t="n">
        <x:f>IF(AB438=0,"",AVERAGE(D438:O438))</x:f>
        <x:v>80.16846083333333</x:v>
      </x:c>
      <x:c r="AF438" s="19" t="n">
        <x:f>IF(AC438=0,"",AVERAGE(P438:AA438))</x:f>
        <x:v>52.68031916666667</x:v>
      </x:c>
      <x:c r="AG438" s="19" t="n">
        <x:f>IF(OR(AB438&lt;'산출기준'!$B$19,AC438&lt;'산출기준'!$B$19,AE438=0),"",AF438/AE438)</x:f>
        <x:v>0.65712025176817</x:v>
      </x:c>
      <x:c r="AH438" s="21" t="n">
        <x:f>IF(SUM(P438:AA438)=0,"",MAX(P438:AA438)/SUM(P438:AA438))</x:f>
        <x:v>0.1292997576277023</x:v>
      </x:c>
      <x:c r="AI438" s="23" t="n">
        <x:f>IF(AG438="","",AD438/'산출기준'!$B$18*'산출기준'!$B$20+MIN(1,AG438)*'산출기준'!$B$21+(1-AH438)*'산출기준'!$B$22)</x:f>
        <x:v>87.12761240049106</x:v>
      </x:c>
      <x:c r="AJ438" s="4" t="str">
        <x:v>24개월 중 양수 지수 24개월; 전반/후반 자료 12/12개월. 최근12개월/이전12개월 관측월 평균비 0.66배, 최근 최댓달 비중 12.9%. 미래 1년 지속을 보장하지 않음.</x:v>
      </x:c>
      <x:c r="AK438" s="4" t="str">
        <x:v>https://developers.naver.com/docs/serviceapi/datalab/search/search.md</x:v>
      </x:c>
    </x:row>
    <x:row r="439" ht="25" customHeight="1">
      <x:c r="A439" s="4" t="str">
        <x:v>K0435</x:v>
      </x:c>
      <x:c r="B439" s="4" t="str">
        <x:v>여행</x:v>
      </x:c>
      <x:c r="C439" s="4" t="str">
        <x:v>비행기좌석추천</x:v>
      </x:c>
      <x:c r="D439" s="17" t="n">
        <x:v>49.39483</x:v>
      </x:c>
      <x:c r="E439" s="17" t="n">
        <x:v>53.56558</x:v>
      </x:c>
      <x:c r="F439" s="17" t="n">
        <x:v>49.76283</x:v>
      </x:c>
      <x:c r="G439" s="17" t="n">
        <x:v>57.94896</x:v>
      </x:c>
      <x:c r="H439" s="17" t="n">
        <x:v>65.08014</x:v>
      </x:c>
      <x:c r="I439" s="17" t="n">
        <x:v>57.94079</x:v>
      </x:c>
      <x:c r="J439" s="17" t="n">
        <x:v>49.3294</x:v>
      </x:c>
      <x:c r="K439" s="17" t="n">
        <x:v>44.0628</x:v>
      </x:c>
      <x:c r="L439" s="17" t="n">
        <x:v>48.40529</x:v>
      </x:c>
      <x:c r="M439" s="17" t="n">
        <x:v>51.12855</x:v>
      </x:c>
      <x:c r="N439" s="17" t="n">
        <x:v>52.91952</x:v>
      </x:c>
      <x:c r="O439" s="17" t="n">
        <x:v>51.98724</x:v>
      </x:c>
      <x:c r="P439" s="17" t="n">
        <x:v>43.13052</x:v>
      </x:c>
      <x:c r="Q439" s="17" t="n">
        <x:v>38.649</x:v>
      </x:c>
      <x:c r="R439" s="17" t="n">
        <x:v>38.42819</x:v>
      </x:c>
      <x:c r="S439" s="17" t="n">
        <x:v>36.77625</x:v>
      </x:c>
      <x:c r="T439" s="17" t="n">
        <x:v>42.63166</x:v>
      </x:c>
      <x:c r="U439" s="17" t="n">
        <x:v>29.86588</x:v>
      </x:c>
      <x:c r="V439" s="17" t="n">
        <x:v>33.11252</x:v>
      </x:c>
      <x:c r="W439" s="17" t="n">
        <x:v>17.67255</x:v>
      </x:c>
      <x:c r="X439" s="17" t="n">
        <x:v>13.24828</x:v>
      </x:c>
      <x:c r="Y439" s="17" t="n">
        <x:v>17.07556</x:v>
      </x:c>
      <x:c r="Z439" s="17" t="n">
        <x:v>26.36571</x:v>
      </x:c>
      <x:c r="AA439" s="17" t="n">
        <x:v>32.01668</x:v>
      </x:c>
      <x:c r="AB439" s="4" t="n">
        <x:f>COUNT(D439:O439)</x:f>
        <x:v>12</x:v>
      </x:c>
      <x:c r="AC439" s="4" t="n">
        <x:f>COUNT(P439:AA439)</x:f>
        <x:v>12</x:v>
      </x:c>
      <x:c r="AD439" s="4" t="n">
        <x:f>COUNTIF(D439:AA439,"&gt;0")</x:f>
        <x:v>24</x:v>
      </x:c>
      <x:c r="AE439" s="19" t="n">
        <x:f>IF(AB439=0,"",AVERAGE(D439:O439))</x:f>
        <x:v>52.627160833333335</x:v>
      </x:c>
      <x:c r="AF439" s="19" t="n">
        <x:f>IF(AC439=0,"",AVERAGE(P439:AA439))</x:f>
        <x:v>30.747733333333333</x:v>
      </x:c>
      <x:c r="AG439" s="19" t="n">
        <x:f>IF(OR(AB439&lt;'산출기준'!$B$19,AC439&lt;'산출기준'!$B$19,AE439=0),"",AF439/AE439)</x:f>
        <x:v>0.5842559782145446</x:v>
      </x:c>
      <x:c r="AH439" s="21" t="n">
        <x:f>IF(SUM(P439:AA439)=0,"",MAX(P439:AA439)/SUM(P439:AA439))</x:f>
        <x:v>0.11689349458821896</x:v>
      </x:c>
      <x:c r="AI439" s="23" t="n">
        <x:f>IF(AG439="","",AD439/'산출기준'!$B$18*'산출기준'!$B$20+MIN(1,AG439)*'산출기준'!$B$21+(1-AH439)*'산출기준'!$B$22)</x:f>
        <x:v>85.18980945467197</x:v>
      </x:c>
      <x:c r="AJ439" s="4" t="str">
        <x:v>24개월 중 양수 지수 24개월; 전반/후반 자료 12/12개월. 최근12개월/이전12개월 관측월 평균비 0.58배, 최근 최댓달 비중 11.7%. 미래 1년 지속을 보장하지 않음.</x:v>
      </x:c>
      <x:c r="AK439" s="4" t="str">
        <x:v>https://developers.naver.com/docs/serviceapi/datalab/search/search.md</x:v>
      </x:c>
    </x:row>
    <x:row r="440" ht="25" customHeight="1">
      <x:c r="A440" s="4" t="str">
        <x:v>K0436</x:v>
      </x:c>
      <x:c r="B440" s="4" t="str">
        <x:v>여행</x:v>
      </x:c>
      <x:c r="C440" s="4" t="str">
        <x:v>여권사진사이즈</x:v>
      </x:c>
      <x:c r="D440" s="17" t="n">
        <x:v>51.42296</x:v>
      </x:c>
      <x:c r="E440" s="17" t="n">
        <x:v>54.39156</x:v>
      </x:c>
      <x:c r="F440" s="17" t="n">
        <x:v>44.55348</x:v>
      </x:c>
      <x:c r="G440" s="17" t="n">
        <x:v>45.60843</x:v>
      </x:c>
      <x:c r="H440" s="17" t="n">
        <x:v>40.62806</x:v>
      </x:c>
      <x:c r="I440" s="17" t="n">
        <x:v>42.73797</x:v>
      </x:c>
      <x:c r="J440" s="17" t="n">
        <x:v>100</x:v>
      </x:c>
      <x:c r="K440" s="17" t="n">
        <x:v>42.93424</x:v>
      </x:c>
      <x:c r="L440" s="17" t="n">
        <x:v>36.67811</x:v>
      </x:c>
      <x:c r="M440" s="17" t="n">
        <x:v>34.20019</x:v>
      </x:c>
      <x:c r="N440" s="17" t="n">
        <x:v>37.2015</x:v>
      </x:c>
      <x:c r="O440" s="17" t="n">
        <x:v>40.43179</x:v>
      </x:c>
      <x:c r="P440" s="17" t="n">
        <x:v>36.84985</x:v>
      </x:c>
      <x:c r="Q440" s="17" t="n">
        <x:v>30.97808</x:v>
      </x:c>
      <x:c r="R440" s="17" t="n">
        <x:v>36.18743</x:v>
      </x:c>
      <x:c r="S440" s="17" t="n">
        <x:v>34.5682</x:v>
      </x:c>
      <x:c r="T440" s="17" t="n">
        <x:v>31.82041</x:v>
      </x:c>
      <x:c r="U440" s="17" t="n">
        <x:v>28.39385</x:v>
      </x:c>
      <x:c r="V440" s="17" t="n">
        <x:v>38.46908</x:v>
      </x:c>
      <x:c r="W440" s="17" t="n">
        <x:v>26.55381</x:v>
      </x:c>
      <x:c r="X440" s="17" t="n">
        <x:v>20.64115</x:v>
      </x:c>
      <x:c r="Y440" s="17" t="n">
        <x:v>21.63886</x:v>
      </x:c>
      <x:c r="Z440" s="17" t="n">
        <x:v>24.54203</x:v>
      </x:c>
      <x:c r="AA440" s="17" t="n">
        <x:v>27.45338</x:v>
      </x:c>
      <x:c r="AB440" s="4" t="n">
        <x:f>COUNT(D440:O440)</x:f>
        <x:v>12</x:v>
      </x:c>
      <x:c r="AC440" s="4" t="n">
        <x:f>COUNT(P440:AA440)</x:f>
        <x:v>12</x:v>
      </x:c>
      <x:c r="AD440" s="4" t="n">
        <x:f>COUNTIF(D440:AA440,"&gt;0")</x:f>
        <x:v>24</x:v>
      </x:c>
      <x:c r="AE440" s="19" t="n">
        <x:f>IF(AB440=0,"",AVERAGE(D440:O440))</x:f>
        <x:v>47.56569083333333</x:v>
      </x:c>
      <x:c r="AF440" s="19" t="n">
        <x:f>IF(AC440=0,"",AVERAGE(P440:AA440))</x:f>
        <x:v>29.841344166666662</x:v>
      </x:c>
      <x:c r="AG440" s="19" t="n">
        <x:f>IF(OR(AB440&lt;'산출기준'!$B$19,AC440&lt;'산출기준'!$B$19,AE440=0),"",AF440/AE440)</x:f>
        <x:v>0.6273711922155936</x:v>
      </x:c>
      <x:c r="AH440" s="21" t="n">
        <x:f>IF(SUM(P440:AA440)=0,"",MAX(P440:AA440)/SUM(P440:AA440))</x:f>
        <x:v>0.10742668456093062</x:v>
      </x:c>
      <x:c r="AI440" s="23" t="n">
        <x:f>IF(AG440="","",AD440/'산출기준'!$B$18*'산출기준'!$B$20+MIN(1,AG440)*'산출기준'!$B$21+(1-AH440)*'산출기준'!$B$22)</x:f>
        <x:v>86.67260207524919</x:v>
      </x:c>
      <x:c r="AJ440" s="4" t="str">
        <x:v>24개월 중 양수 지수 24개월; 전반/후반 자료 12/12개월. 최근12개월/이전12개월 관측월 평균비 0.63배, 최근 최댓달 비중 10.7%. 미래 1년 지속을 보장하지 않음.</x:v>
      </x:c>
      <x:c r="AK440" s="4" t="str">
        <x:v>https://developers.naver.com/docs/serviceapi/datalab/search/search.md</x:v>
      </x:c>
    </x:row>
    <x:row r="441" ht="25" customHeight="1">
      <x:c r="A441" s="4" t="str">
        <x:v>K0437</x:v>
      </x:c>
      <x:c r="B441" s="4" t="str">
        <x:v>여행</x:v>
      </x:c>
      <x:c r="C441" s="4" t="str">
        <x:v>여권분실재발급</x:v>
      </x:c>
      <x:c r="D441" s="17" t="n">
        <x:v>53.16486</x:v>
      </x:c>
      <x:c r="E441" s="17" t="n">
        <x:v>60.99116</x:v>
      </x:c>
      <x:c r="F441" s="17" t="n">
        <x:v>53.02584</x:v>
      </x:c>
      <x:c r="G441" s="17" t="n">
        <x:v>51.66012</x:v>
      </x:c>
      <x:c r="H441" s="17" t="n">
        <x:v>44.33267</x:v>
      </x:c>
      <x:c r="I441" s="17" t="n">
        <x:v>33.37422</x:v>
      </x:c>
      <x:c r="J441" s="17" t="n">
        <x:v>33.6032</x:v>
      </x:c>
      <x:c r="K441" s="17" t="n">
        <x:v>33.39057</x:v>
      </x:c>
      <x:c r="L441" s="17" t="n">
        <x:v>43.41674</x:v>
      </x:c>
      <x:c r="M441" s="17" t="n">
        <x:v>44.25907</x:v>
      </x:c>
      <x:c r="N441" s="17" t="n">
        <x:v>48.1436</x:v>
      </x:c>
      <x:c r="O441" s="17" t="n">
        <x:v>37.45502</x:v>
      </x:c>
      <x:c r="P441" s="17" t="n">
        <x:v>41.2823</x:v>
      </x:c>
      <x:c r="Q441" s="17" t="n">
        <x:v>29.86588</x:v>
      </x:c>
      <x:c r="R441" s="17" t="n">
        <x:v>24.99182</x:v>
      </x:c>
      <x:c r="S441" s="17" t="n">
        <x:v>29.08897</x:v>
      </x:c>
      <x:c r="T441" s="17" t="n">
        <x:v>35.15701</x:v>
      </x:c>
      <x:c r="U441" s="17" t="n">
        <x:v>37.25057</x:v>
      </x:c>
      <x:c r="V441" s="17" t="n">
        <x:v>38.66535</x:v>
      </x:c>
      <x:c r="W441" s="17" t="n">
        <x:v>28.44291</x:v>
      </x:c>
      <x:c r="X441" s="17" t="n">
        <x:v>22.98004</x:v>
      </x:c>
      <x:c r="Y441" s="17" t="n">
        <x:v>26.23487</x:v>
      </x:c>
      <x:c r="Z441" s="17" t="n">
        <x:v>29.09715</x:v>
      </x:c>
      <x:c r="AA441" s="17" t="n">
        <x:v>29.84952</x:v>
      </x:c>
      <x:c r="AB441" s="4" t="n">
        <x:f>COUNT(D441:O441)</x:f>
        <x:v>12</x:v>
      </x:c>
      <x:c r="AC441" s="4" t="n">
        <x:f>COUNT(P441:AA441)</x:f>
        <x:v>12</x:v>
      </x:c>
      <x:c r="AD441" s="4" t="n">
        <x:f>COUNTIF(D441:AA441,"&gt;0")</x:f>
        <x:v>24</x:v>
      </x:c>
      <x:c r="AE441" s="19" t="n">
        <x:f>IF(AB441=0,"",AVERAGE(D441:O441))</x:f>
        <x:v>44.73475583333334</x:v>
      </x:c>
      <x:c r="AF441" s="19" t="n">
        <x:f>IF(AC441=0,"",AVERAGE(P441:AA441))</x:f>
        <x:v>31.075532499999998</x:v>
      </x:c>
      <x:c r="AG441" s="19" t="n">
        <x:f>IF(OR(AB441&lt;'산출기준'!$B$19,AC441&lt;'산출기준'!$B$19,AE441=0),"",AF441/AE441)</x:f>
        <x:v>0.69466194508308</x:v>
      </x:c>
      <x:c r="AH441" s="21" t="n">
        <x:f>IF(SUM(P441:AA441)=0,"",MAX(P441:AA441)/SUM(P441:AA441))</x:f>
        <x:v>0.11070419040016986</x:v>
      </x:c>
      <x:c r="AI441" s="23" t="n">
        <x:f>IF(AG441="","",AD441/'산출기준'!$B$18*'산출기준'!$B$20+MIN(1,AG441)*'산출기준'!$B$21+(1-AH441)*'산출기준'!$B$22)</x:f>
        <x:v>88.625774544489</x:v>
      </x:c>
      <x:c r="AJ441" s="4" t="str">
        <x:v>24개월 중 양수 지수 24개월; 전반/후반 자료 12/12개월. 최근12개월/이전12개월 관측월 평균비 0.69배, 최근 최댓달 비중 11.1%. 미래 1년 지속을 보장하지 않음.</x:v>
      </x:c>
      <x:c r="AK441" s="4" t="str">
        <x:v>https://developers.naver.com/docs/serviceapi/datalab/search/search.md</x:v>
      </x:c>
    </x:row>
    <x:row r="442" ht="25" customHeight="1">
      <x:c r="A442" s="4" t="str">
        <x:v>K0438</x:v>
      </x:c>
      <x:c r="B442" s="4" t="str">
        <x:v>여행</x:v>
      </x:c>
      <x:c r="C442" s="4" t="str">
        <x:v>항공권취소수수료</x:v>
      </x:c>
      <x:c r="D442" s="17" t="n">
        <x:v>52.38796</x:v>
      </x:c>
      <x:c r="E442" s="17" t="n">
        <x:v>52.01995</x:v>
      </x:c>
      <x:c r="F442" s="17" t="n">
        <x:v>46.9578</x:v>
      </x:c>
      <x:c r="G442" s="17" t="n">
        <x:v>58.61138</x:v>
      </x:c>
      <x:c r="H442" s="17" t="n">
        <x:v>54.17075</x:v>
      </x:c>
      <x:c r="I442" s="17" t="n">
        <x:v>43.55577</x:v>
      </x:c>
      <x:c r="J442" s="17" t="n">
        <x:v>37.91298</x:v>
      </x:c>
      <x:c r="K442" s="17" t="n">
        <x:v>37.07065</x:v>
      </x:c>
      <x:c r="L442" s="17" t="n">
        <x:v>36.61269</x:v>
      </x:c>
      <x:c r="M442" s="17" t="n">
        <x:v>38.08472</x:v>
      </x:c>
      <x:c r="N442" s="17" t="n">
        <x:v>42.8034</x:v>
      </x:c>
      <x:c r="O442" s="17" t="n">
        <x:v>38.14196</x:v>
      </x:c>
      <x:c r="P442" s="17" t="n">
        <x:v>38.74713</x:v>
      </x:c>
      <x:c r="Q442" s="17" t="n">
        <x:v>38.06836</x:v>
      </x:c>
      <x:c r="R442" s="17" t="n">
        <x:v>36.21197</x:v>
      </x:c>
      <x:c r="S442" s="17" t="n">
        <x:v>39.3523</x:v>
      </x:c>
      <x:c r="T442" s="17" t="n">
        <x:v>39.18056</x:v>
      </x:c>
      <x:c r="U442" s="17" t="n">
        <x:v>31.15799</x:v>
      </x:c>
      <x:c r="V442" s="17" t="n">
        <x:v>45.39581</x:v>
      </x:c>
      <x:c r="W442" s="17" t="n">
        <x:v>27.69872</x:v>
      </x:c>
      <x:c r="X442" s="17" t="n">
        <x:v>21.08276</x:v>
      </x:c>
      <x:c r="Y442" s="17" t="n">
        <x:v>21.49165</x:v>
      </x:c>
      <x:c r="Z442" s="17" t="n">
        <x:v>27.01995</x:v>
      </x:c>
      <x:c r="AA442" s="17" t="n">
        <x:v>30.561</x:v>
      </x:c>
      <x:c r="AB442" s="4" t="n">
        <x:f>COUNT(D442:O442)</x:f>
        <x:v>12</x:v>
      </x:c>
      <x:c r="AC442" s="4" t="n">
        <x:f>COUNT(P442:AA442)</x:f>
        <x:v>12</x:v>
      </x:c>
      <x:c r="AD442" s="4" t="n">
        <x:f>COUNTIF(D442:AA442,"&gt;0")</x:f>
        <x:v>24</x:v>
      </x:c>
      <x:c r="AE442" s="19" t="n">
        <x:f>IF(AB442=0,"",AVERAGE(D442:O442))</x:f>
        <x:v>44.86083416666667</x:v>
      </x:c>
      <x:c r="AF442" s="19" t="n">
        <x:f>IF(AC442=0,"",AVERAGE(P442:AA442))</x:f>
        <x:v>32.99735</x:v>
      </x:c>
      <x:c r="AG442" s="19" t="n">
        <x:f>IF(OR(AB442&lt;'산출기준'!$B$19,AC442&lt;'산출기준'!$B$19,AE442=0),"",AF442/AE442)</x:f>
        <x:v>0.7355491847835122</x:v>
      </x:c>
      <x:c r="AH442" s="21" t="n">
        <x:f>IF(SUM(P442:AA442)=0,"",MAX(P442:AA442)/SUM(P442:AA442))</x:f>
        <x:v>0.11464509018653518</x:v>
      </x:c>
      <x:c r="AI442" s="23" t="n">
        <x:f>IF(AG442="","",AD442/'산출기준'!$B$18*'산출기준'!$B$20+MIN(1,AG442)*'산출기준'!$B$21+(1-AH442)*'산출기준'!$B$22)</x:f>
        <x:v>89.77357373977466</x:v>
      </x:c>
      <x:c r="AJ442" s="4" t="str">
        <x:v>24개월 중 양수 지수 24개월; 전반/후반 자료 12/12개월. 최근12개월/이전12개월 관측월 평균비 0.74배, 최근 최댓달 비중 11.5%. 미래 1년 지속을 보장하지 않음.</x:v>
      </x:c>
      <x:c r="AK442" s="4" t="str">
        <x:v>https://developers.naver.com/docs/serviceapi/datalab/search/search.md</x:v>
      </x:c>
    </x:row>
    <x:row r="443" ht="25" customHeight="1">
      <x:c r="A443" s="4" t="str">
        <x:v>K0439</x:v>
      </x:c>
      <x:c r="B443" s="4" t="str">
        <x:v>여행</x:v>
      </x:c>
      <x:c r="C443" s="4" t="str">
        <x:v>환전수수료</x:v>
      </x:c>
      <x:c r="D443" s="17" t="n">
        <x:v>69.55648</x:v>
      </x:c>
      <x:c r="E443" s="17" t="n">
        <x:v>75.99163</x:v>
      </x:c>
      <x:c r="F443" s="17" t="n">
        <x:v>79.2887</x:v>
      </x:c>
      <x:c r="G443" s="17" t="n">
        <x:v>100</x:v>
      </x:c>
      <x:c r="H443" s="17" t="n">
        <x:v>97.91631</x:v>
      </x:c>
      <x:c r="I443" s="17" t="n">
        <x:v>83.43096</x:v>
      </x:c>
      <x:c r="J443" s="17" t="n">
        <x:v>60.11715</x:v>
      </x:c>
      <x:c r="K443" s="17" t="n">
        <x:v>60.3682</x:v>
      </x:c>
      <x:c r="L443" s="17" t="n">
        <x:v>55.36401</x:v>
      </x:c>
      <x:c r="M443" s="17" t="n">
        <x:v>53.92468</x:v>
      </x:c>
      <x:c r="N443" s="17" t="n">
        <x:v>57.79079</x:v>
      </x:c>
      <x:c r="O443" s="17" t="n">
        <x:v>52.3933</x:v>
      </x:c>
      <x:c r="P443" s="17" t="n">
        <x:v>55.29707</x:v>
      </x:c>
      <x:c r="Q443" s="17" t="n">
        <x:v>67.74895</x:v>
      </x:c>
      <x:c r="R443" s="17" t="n">
        <x:v>56.42677</x:v>
      </x:c>
      <x:c r="S443" s="17" t="n">
        <x:v>71.11297</x:v>
      </x:c>
      <x:c r="T443" s="17" t="n">
        <x:v>78.60251</x:v>
      </x:c>
      <x:c r="U443" s="17" t="n">
        <x:v>43.59832</x:v>
      </x:c>
      <x:c r="V443" s="17" t="n">
        <x:v>35.3138</x:v>
      </x:c>
      <x:c r="W443" s="17" t="n">
        <x:v>28.63598</x:v>
      </x:c>
      <x:c r="X443" s="17" t="n">
        <x:v>25.08786</x:v>
      </x:c>
      <x:c r="Y443" s="17" t="n">
        <x:v>25.00418</x:v>
      </x:c>
      <x:c r="Z443" s="17" t="n">
        <x:v>26.16736</x:v>
      </x:c>
      <x:c r="AA443" s="17" t="n">
        <x:v>26.89539</x:v>
      </x:c>
      <x:c r="AB443" s="4" t="n">
        <x:f>COUNT(D443:O443)</x:f>
        <x:v>12</x:v>
      </x:c>
      <x:c r="AC443" s="4" t="n">
        <x:f>COUNT(P443:AA443)</x:f>
        <x:v>12</x:v>
      </x:c>
      <x:c r="AD443" s="4" t="n">
        <x:f>COUNTIF(D443:AA443,"&gt;0")</x:f>
        <x:v>24</x:v>
      </x:c>
      <x:c r="AE443" s="19" t="n">
        <x:f>IF(AB443=0,"",AVERAGE(D443:O443))</x:f>
        <x:v>70.51185083333333</x:v>
      </x:c>
      <x:c r="AF443" s="19" t="n">
        <x:f>IF(AC443=0,"",AVERAGE(P443:AA443))</x:f>
        <x:v>44.99093</x:v>
      </x:c>
      <x:c r="AG443" s="19" t="n">
        <x:f>IF(OR(AB443&lt;'산출기준'!$B$19,AC443&lt;'산출기준'!$B$19,AE443=0),"",AF443/AE443)</x:f>
        <x:v>0.6380619636030214</x:v>
      </x:c>
      <x:c r="AH443" s="21" t="n">
        <x:f>IF(SUM(P443:AA443)=0,"",MAX(P443:AA443)/SUM(P443:AA443))</x:f>
        <x:v>0.14558954808595123</x:v>
      </x:c>
      <x:c r="AI443" s="23" t="n">
        <x:f>IF(AG443="","",AD443/'산출기준'!$B$18*'산출기준'!$B$20+MIN(1,AG443)*'산출기준'!$B$21+(1-AH443)*'산출기준'!$B$22)</x:f>
        <x:v>86.23006794637162</x:v>
      </x:c>
      <x:c r="AJ443" s="4" t="str">
        <x:v>24개월 중 양수 지수 24개월; 전반/후반 자료 12/12개월. 최근12개월/이전12개월 관측월 평균비 0.64배, 최근 최댓달 비중 14.6%. 미래 1년 지속을 보장하지 않음.</x:v>
      </x:c>
      <x:c r="AK443" s="4" t="str">
        <x:v>https://developers.naver.com/docs/serviceapi/datalab/search/search.md</x:v>
      </x:c>
    </x:row>
    <x:row r="444" ht="25" customHeight="1">
      <x:c r="A444" s="4" t="str">
        <x:v>K0440</x:v>
      </x:c>
      <x:c r="B444" s="4" t="str">
        <x:v>여행</x:v>
      </x:c>
      <x:c r="C444" s="4" t="str">
        <x:v>인천공항공식주차대행</x:v>
      </x:c>
      <x:c r="D444" s="17" t="n">
        <x:v>60.2092</x:v>
      </x:c>
      <x:c r="E444" s="17" t="n">
        <x:v>52.83682</x:v>
      </x:c>
      <x:c r="F444" s="17" t="n">
        <x:v>66.35146</x:v>
      </x:c>
      <x:c r="G444" s="17" t="n">
        <x:v>95.33054</x:v>
      </x:c>
      <x:c r="H444" s="17" t="n">
        <x:v>69.50627</x:v>
      </x:c>
      <x:c r="I444" s="17" t="n">
        <x:v>55.40585</x:v>
      </x:c>
      <x:c r="J444" s="17" t="n">
        <x:v>36.90376</x:v>
      </x:c>
      <x:c r="K444" s="17" t="n">
        <x:v>35.05439</x:v>
      </x:c>
      <x:c r="L444" s="17" t="n">
        <x:v>38.61087</x:v>
      </x:c>
      <x:c r="M444" s="17" t="n">
        <x:v>42.64435</x:v>
      </x:c>
      <x:c r="N444" s="17" t="n">
        <x:v>52.61087</x:v>
      </x:c>
      <x:c r="O444" s="17" t="n">
        <x:v>49.11297</x:v>
      </x:c>
      <x:c r="P444" s="17" t="n">
        <x:v>45.71548</x:v>
      </x:c>
      <x:c r="Q444" s="17" t="n">
        <x:v>35.40585</x:v>
      </x:c>
      <x:c r="R444" s="17" t="n">
        <x:v>46.85355</x:v>
      </x:c>
      <x:c r="S444" s="17" t="n">
        <x:v>66.30125</x:v>
      </x:c>
      <x:c r="T444" s="17" t="n">
        <x:v>74.01673</x:v>
      </x:c>
      <x:c r="U444" s="17" t="n">
        <x:v>52.00836</x:v>
      </x:c>
      <x:c r="V444" s="17" t="n">
        <x:v>42.30962</x:v>
      </x:c>
      <x:c r="W444" s="17" t="n">
        <x:v>30.87029</x:v>
      </x:c>
      <x:c r="X444" s="17" t="n">
        <x:v>24.99581</x:v>
      </x:c>
      <x:c r="Y444" s="17" t="n">
        <x:v>23.30543</x:v>
      </x:c>
      <x:c r="Z444" s="17" t="n">
        <x:v>31.682</x:v>
      </x:c>
      <x:c r="AA444" s="17" t="n">
        <x:v>30.16736</x:v>
      </x:c>
      <x:c r="AB444" s="4" t="n">
        <x:f>COUNT(D444:O444)</x:f>
        <x:v>12</x:v>
      </x:c>
      <x:c r="AC444" s="4" t="n">
        <x:f>COUNT(P444:AA444)</x:f>
        <x:v>12</x:v>
      </x:c>
      <x:c r="AD444" s="4" t="n">
        <x:f>COUNTIF(D444:AA444,"&gt;0")</x:f>
        <x:v>24</x:v>
      </x:c>
      <x:c r="AE444" s="19" t="n">
        <x:f>IF(AB444=0,"",AVERAGE(D444:O444))</x:f>
        <x:v>54.548112499999995</x:v>
      </x:c>
      <x:c r="AF444" s="19" t="n">
        <x:f>IF(AC444=0,"",AVERAGE(P444:AA444))</x:f>
        <x:v>41.96931083333333</x:v>
      </x:c>
      <x:c r="AG444" s="19" t="n">
        <x:f>IF(OR(AB444&lt;'산출기준'!$B$19,AC444&lt;'산출기준'!$B$19,AE444=0),"",AF444/AE444)</x:f>
        <x:v>0.76939987306313</x:v>
      </x:c>
      <x:c r="AH444" s="21" t="n">
        <x:f>IF(SUM(P444:AA444)=0,"",MAX(P444:AA444)/SUM(P444:AA444))</x:f>
        <x:v>0.14696597849384907</x:v>
      </x:c>
      <x:c r="AI444" s="23" t="n">
        <x:f>IF(AG444="","",AD444/'산출기준'!$B$18*'산출기준'!$B$20+MIN(1,AG444)*'산출기준'!$B$21+(1-AH444)*'산출기준'!$B$22)</x:f>
        <x:v>90.14267662201691</x:v>
      </x:c>
      <x:c r="AJ444" s="4" t="str">
        <x:v>24개월 중 양수 지수 24개월; 전반/후반 자료 12/12개월. 최근12개월/이전12개월 관측월 평균비 0.77배, 최근 최댓달 비중 14.7%. 미래 1년 지속을 보장하지 않음.</x:v>
      </x:c>
      <x:c r="AK444" s="4" t="str">
        <x:v>https://developers.naver.com/docs/serviceapi/datalab/search/search.md</x:v>
      </x:c>
    </x:row>
    <x:row r="445" ht="25" customHeight="1">
      <x:c r="A445" s="4" t="str">
        <x:v>K0441</x:v>
      </x:c>
      <x:c r="B445" s="4" t="str">
        <x:v>여행</x:v>
      </x:c>
      <x:c r="C445" s="4" t="str">
        <x:v>여권사진렌즈</x:v>
      </x:c>
      <x:c r="D445" s="17" t="n">
        <x:v>31.43096</x:v>
      </x:c>
      <x:c r="E445" s="17" t="n">
        <x:v>35.75732</x:v>
      </x:c>
      <x:c r="F445" s="17" t="n">
        <x:v>34.74476</x:v>
      </x:c>
      <x:c r="G445" s="17" t="n">
        <x:v>35.63179</x:v>
      </x:c>
      <x:c r="H445" s="17" t="n">
        <x:v>35.29707</x:v>
      </x:c>
      <x:c r="I445" s="17" t="n">
        <x:v>31.81589</x:v>
      </x:c>
      <x:c r="J445" s="17" t="n">
        <x:v>27.79079</x:v>
      </x:c>
      <x:c r="K445" s="17" t="n">
        <x:v>23.35564</x:v>
      </x:c>
      <x:c r="L445" s="17" t="n">
        <x:v>26.82845</x:v>
      </x:c>
      <x:c r="M445" s="17" t="n">
        <x:v>27.99163</x:v>
      </x:c>
      <x:c r="N445" s="17" t="n">
        <x:v>32.5774</x:v>
      </x:c>
      <x:c r="O445" s="17" t="n">
        <x:v>33.33891</x:v>
      </x:c>
      <x:c r="P445" s="17" t="n">
        <x:v>27.41422</x:v>
      </x:c>
      <x:c r="Q445" s="17" t="n">
        <x:v>25.76569</x:v>
      </x:c>
      <x:c r="R445" s="17" t="n">
        <x:v>30.42677</x:v>
      </x:c>
      <x:c r="S445" s="17" t="n">
        <x:v>31.82426</x:v>
      </x:c>
      <x:c r="T445" s="17" t="n">
        <x:v>35.841</x:v>
      </x:c>
      <x:c r="U445" s="17" t="n">
        <x:v>25.88284</x:v>
      </x:c>
      <x:c r="V445" s="17" t="n">
        <x:v>23.98326</x:v>
      </x:c>
      <x:c r="W445" s="17" t="n">
        <x:v>18.08368</x:v>
      </x:c>
      <x:c r="X445" s="17" t="n">
        <x:v>17.75732</x:v>
      </x:c>
      <x:c r="Y445" s="17" t="n">
        <x:v>22.29288</x:v>
      </x:c>
      <x:c r="Z445" s="17" t="n">
        <x:v>26.3682</x:v>
      </x:c>
      <x:c r="AA445" s="17" t="n">
        <x:v>26.42677</x:v>
      </x:c>
      <x:c r="AB445" s="4" t="n">
        <x:f>COUNT(D445:O445)</x:f>
        <x:v>12</x:v>
      </x:c>
      <x:c r="AC445" s="4" t="n">
        <x:f>COUNT(P445:AA445)</x:f>
        <x:v>12</x:v>
      </x:c>
      <x:c r="AD445" s="4" t="n">
        <x:f>COUNTIF(D445:AA445,"&gt;0")</x:f>
        <x:v>24</x:v>
      </x:c>
      <x:c r="AE445" s="19" t="n">
        <x:f>IF(AB445=0,"",AVERAGE(D445:O445))</x:f>
        <x:v>31.38005083333333</x:v>
      </x:c>
      <x:c r="AF445" s="19" t="n">
        <x:f>IF(AC445=0,"",AVERAGE(P445:AA445))</x:f>
        <x:v>26.005574166666666</x:v>
      </x:c>
      <x:c r="AG445" s="19" t="n">
        <x:f>IF(OR(AB445&lt;'산출기준'!$B$19,AC445&lt;'산출기준'!$B$19,AE445=0),"",AF445/AE445)</x:f>
        <x:v>0.8287295105029706</x:v>
      </x:c>
      <x:c r="AH445" s="21" t="n">
        <x:f>IF(SUM(P445:AA445)=0,"",MAX(P445:AA445)/SUM(P445:AA445))</x:f>
        <x:v>0.11485037710985617</x:v>
      </x:c>
      <x:c r="AI445" s="23" t="n">
        <x:f>IF(AG445="","",AD445/'산출기준'!$B$18*'산출기준'!$B$20+MIN(1,AG445)*'산출기준'!$B$21+(1-AH445)*'산출기준'!$B$22)</x:f>
        <x:v>92.564877772892</x:v>
      </x:c>
      <x:c r="AJ445" s="4" t="str">
        <x:v>24개월 중 양수 지수 24개월; 전반/후반 자료 12/12개월. 최근12개월/이전12개월 관측월 평균비 0.83배, 최근 최댓달 비중 11.5%. 미래 1년 지속을 보장하지 않음.</x:v>
      </x:c>
      <x:c r="AK445" s="4" t="str">
        <x:v>https://developers.naver.com/docs/serviceapi/datalab/search/search.md</x:v>
      </x:c>
    </x:row>
    <x:row r="446" ht="25" customHeight="1">
      <x:c r="A446" s="4" t="str">
        <x:v>K0442</x:v>
      </x:c>
      <x:c r="B446" s="4" t="str">
        <x:v>여행</x:v>
      </x:c>
      <x:c r="C446" s="4" t="str">
        <x:v>일본이심사용법</x:v>
      </x:c>
      <x:c r="D446" s="17" t="n">
        <x:v>37.33891</x:v>
      </x:c>
      <x:c r="E446" s="17" t="n">
        <x:v>49.45606</x:v>
      </x:c>
      <x:c r="F446" s="17" t="n">
        <x:v>53.26359</x:v>
      </x:c>
      <x:c r="G446" s="17" t="n">
        <x:v>58.0251</x:v>
      </x:c>
      <x:c r="H446" s="17" t="n">
        <x:v>60.65271</x:v>
      </x:c>
      <x:c r="I446" s="17" t="n">
        <x:v>49.56485</x:v>
      </x:c>
      <x:c r="J446" s="17" t="n">
        <x:v>42.68619</x:v>
      </x:c>
      <x:c r="K446" s="17" t="n">
        <x:v>40.17573</x:v>
      </x:c>
      <x:c r="L446" s="17" t="n">
        <x:v>50.64435</x:v>
      </x:c>
      <x:c r="M446" s="17" t="n">
        <x:v>42.11715</x:v>
      </x:c>
      <x:c r="N446" s="17" t="n">
        <x:v>36.60251</x:v>
      </x:c>
      <x:c r="O446" s="17" t="n">
        <x:v>37.50627</x:v>
      </x:c>
      <x:c r="P446" s="17" t="n">
        <x:v>44.30962</x:v>
      </x:c>
      <x:c r="Q446" s="17" t="n">
        <x:v>48.9205</x:v>
      </x:c>
      <x:c r="R446" s="17" t="n">
        <x:v>52.04184</x:v>
      </x:c>
      <x:c r="S446" s="17" t="n">
        <x:v>48.70292</x:v>
      </x:c>
      <x:c r="T446" s="17" t="n">
        <x:v>54.30125</x:v>
      </x:c>
      <x:c r="U446" s="17" t="n">
        <x:v>45.15481</x:v>
      </x:c>
      <x:c r="V446" s="17" t="n">
        <x:v>38.5523</x:v>
      </x:c>
      <x:c r="W446" s="17" t="n">
        <x:v>36.17573</x:v>
      </x:c>
      <x:c r="X446" s="17" t="n">
        <x:v>34.59414</x:v>
      </x:c>
      <x:c r="Y446" s="17" t="n">
        <x:v>29.64853</x:v>
      </x:c>
      <x:c r="Z446" s="17" t="n">
        <x:v>29.24686</x:v>
      </x:c>
      <x:c r="AA446" s="17" t="n">
        <x:v>27.89121</x:v>
      </x:c>
      <x:c r="AB446" s="4" t="n">
        <x:f>COUNT(D446:O446)</x:f>
        <x:v>12</x:v>
      </x:c>
      <x:c r="AC446" s="4" t="n">
        <x:f>COUNT(P446:AA446)</x:f>
        <x:v>12</x:v>
      </x:c>
      <x:c r="AD446" s="4" t="n">
        <x:f>COUNTIF(D446:AA446,"&gt;0")</x:f>
        <x:v>24</x:v>
      </x:c>
      <x:c r="AE446" s="19" t="n">
        <x:f>IF(AB446=0,"",AVERAGE(D446:O446))</x:f>
        <x:v>46.502784999999996</x:v>
      </x:c>
      <x:c r="AF446" s="19" t="n">
        <x:f>IF(AC446=0,"",AVERAGE(P446:AA446))</x:f>
        <x:v>40.79497583333333</x:v>
      </x:c>
      <x:c r="AG446" s="19" t="n">
        <x:f>IF(OR(AB446&lt;'산출기준'!$B$19,AC446&lt;'산출기준'!$B$19,AE446=0),"",AF446/AE446)</x:f>
        <x:v>0.8772587670466045</x:v>
      </x:c>
      <x:c r="AH446" s="21" t="n">
        <x:f>IF(SUM(P446:AA446)=0,"",MAX(P446:AA446)/SUM(P446:AA446))</x:f>
        <x:v>0.11092307506575923</x:v>
      </x:c>
      <x:c r="AI446" s="23" t="n">
        <x:f>IF(AG446="","",AD446/'산출기준'!$B$18*'산출기준'!$B$20+MIN(1,AG446)*'산출기준'!$B$21+(1-AH446)*'산출기준'!$B$22)</x:f>
        <x:v>94.09930151008295</x:v>
      </x:c>
      <x:c r="AJ446" s="4" t="str">
        <x:v>24개월 중 양수 지수 24개월; 전반/후반 자료 12/12개월. 최근12개월/이전12개월 관측월 평균비 0.88배, 최근 최댓달 비중 11.1%. 미래 1년 지속을 보장하지 않음.</x:v>
      </x:c>
      <x:c r="AK446" s="4" t="str">
        <x:v>https://developers.naver.com/docs/serviceapi/datalab/search/search.md</x:v>
      </x:c>
    </x:row>
    <x:row r="447" ht="25" customHeight="1">
      <x:c r="A447" s="4" t="str">
        <x:v>K0443</x:v>
      </x:c>
      <x:c r="B447" s="4" t="str">
        <x:v>여행</x:v>
      </x:c>
      <x:c r="C447" s="4" t="str">
        <x:v>해외여행카드추천</x:v>
      </x:c>
      <x:c r="D447" s="17" t="n">
        <x:v>36.31799</x:v>
      </x:c>
      <x:c r="E447" s="17" t="n">
        <x:v>39.38075</x:v>
      </x:c>
      <x:c r="F447" s="17" t="n">
        <x:v>35.91631</x:v>
      </x:c>
      <x:c r="G447" s="17" t="n">
        <x:v>37.95815</x:v>
      </x:c>
      <x:c r="H447" s="17" t="n">
        <x:v>39.90794</x:v>
      </x:c>
      <x:c r="I447" s="17" t="n">
        <x:v>33.89958</x:v>
      </x:c>
      <x:c r="J447" s="17" t="n">
        <x:v>31.58995</x:v>
      </x:c>
      <x:c r="K447" s="17" t="n">
        <x:v>28.08368</x:v>
      </x:c>
      <x:c r="L447" s="17" t="n">
        <x:v>29.69874</x:v>
      </x:c>
      <x:c r="M447" s="17" t="n">
        <x:v>27.98326</x:v>
      </x:c>
      <x:c r="N447" s="17" t="n">
        <x:v>29.60669</x:v>
      </x:c>
      <x:c r="O447" s="17" t="n">
        <x:v>29.58158</x:v>
      </x:c>
      <x:c r="P447" s="17" t="n">
        <x:v>30.05857</x:v>
      </x:c>
      <x:c r="Q447" s="17" t="n">
        <x:v>25.07949</x:v>
      </x:c>
      <x:c r="R447" s="17" t="n">
        <x:v>25.44769</x:v>
      </x:c>
      <x:c r="S447" s="17" t="n">
        <x:v>27.26359</x:v>
      </x:c>
      <x:c r="T447" s="17" t="n">
        <x:v>32.93723</x:v>
      </x:c>
      <x:c r="U447" s="17" t="n">
        <x:v>26.20083</x:v>
      </x:c>
      <x:c r="V447" s="17" t="n">
        <x:v>24.80334</x:v>
      </x:c>
      <x:c r="W447" s="17" t="n">
        <x:v>17.27196</x:v>
      </x:c>
      <x:c r="X447" s="17" t="n">
        <x:v>14.82845</x:v>
      </x:c>
      <x:c r="Y447" s="17" t="n">
        <x:v>16.3933</x:v>
      </x:c>
      <x:c r="Z447" s="17" t="n">
        <x:v>20.05857</x:v>
      </x:c>
      <x:c r="AA447" s="17" t="n">
        <x:v>21.33891</x:v>
      </x:c>
      <x:c r="AB447" s="4" t="n">
        <x:f>COUNT(D447:O447)</x:f>
        <x:v>12</x:v>
      </x:c>
      <x:c r="AC447" s="4" t="n">
        <x:f>COUNT(P447:AA447)</x:f>
        <x:v>12</x:v>
      </x:c>
      <x:c r="AD447" s="4" t="n">
        <x:f>COUNTIF(D447:AA447,"&gt;0")</x:f>
        <x:v>24</x:v>
      </x:c>
      <x:c r="AE447" s="19" t="n">
        <x:f>IF(AB447=0,"",AVERAGE(D447:O447))</x:f>
        <x:v>33.32705166666667</x:v>
      </x:c>
      <x:c r="AF447" s="19" t="n">
        <x:f>IF(AC447=0,"",AVERAGE(P447:AA447))</x:f>
        <x:v>23.473494166666665</x:v>
      </x:c>
      <x:c r="AG447" s="19" t="n">
        <x:f>IF(OR(AB447&lt;'산출기준'!$B$19,AC447&lt;'산출기준'!$B$19,AE447=0),"",AF447/AE447)</x:f>
        <x:v>0.7043375574126943</x:v>
      </x:c>
      <x:c r="AH447" s="21" t="n">
        <x:f>IF(SUM(P447:AA447)=0,"",MAX(P447:AA447)/SUM(P447:AA447))</x:f>
        <x:v>0.11693057485086106</x:v>
      </x:c>
      <x:c r="AI447" s="23" t="n">
        <x:f>IF(AG447="","",AD447/'산출기준'!$B$18*'산출기준'!$B$20+MIN(1,AG447)*'산출기준'!$B$21+(1-AH447)*'산출기준'!$B$22)</x:f>
        <x:v>88.7915152253636</x:v>
      </x:c>
      <x:c r="AJ447" s="4" t="str">
        <x:v>24개월 중 양수 지수 24개월; 전반/후반 자료 12/12개월. 최근12개월/이전12개월 관측월 평균비 0.70배, 최근 최댓달 비중 11.7%. 미래 1년 지속을 보장하지 않음.</x:v>
      </x:c>
      <x:c r="AK447" s="4" t="str">
        <x:v>https://developers.naver.com/docs/serviceapi/datalab/search/search.md</x:v>
      </x:c>
    </x:row>
    <x:row r="448" ht="25" customHeight="1">
      <x:c r="A448" s="4" t="str">
        <x:v>K0444</x:v>
      </x:c>
      <x:c r="B448" s="4" t="str">
        <x:v>여행</x:v>
      </x:c>
      <x:c r="C448" s="4" t="str">
        <x:v>비행기좌석</x:v>
      </x:c>
      <x:c r="D448" s="17" t="n">
        <x:v>87.21011</x:v>
      </x:c>
      <x:c r="E448" s="17" t="n">
        <x:v>97.20074</x:v>
      </x:c>
      <x:c r="F448" s="17" t="n">
        <x:v>84.71539</x:v>
      </x:c>
      <x:c r="G448" s="17" t="n">
        <x:v>100</x:v>
      </x:c>
      <x:c r="H448" s="17" t="n">
        <x:v>85.85148</x:v>
      </x:c>
      <x:c r="I448" s="17" t="n">
        <x:v>71.52728</x:v>
      </x:c>
      <x:c r="J448" s="17" t="n">
        <x:v>64.96837</x:v>
      </x:c>
      <x:c r="K448" s="17" t="n">
        <x:v>59.74467</x:v>
      </x:c>
      <x:c r="L448" s="17" t="n">
        <x:v>64.65214</x:v>
      </x:c>
      <x:c r="M448" s="17" t="n">
        <x:v>63.45748</x:v>
      </x:c>
      <x:c r="N448" s="17" t="n">
        <x:v>65.23776</x:v>
      </x:c>
      <x:c r="O448" s="17" t="n">
        <x:v>66.15132</x:v>
      </x:c>
      <x:c r="P448" s="17" t="n">
        <x:v>53.36144</x:v>
      </x:c>
      <x:c r="Q448" s="17" t="n">
        <x:v>55.91473</x:v>
      </x:c>
      <x:c r="R448" s="17" t="n">
        <x:v>42.78519</x:v>
      </x:c>
      <x:c r="S448" s="17" t="n">
        <x:v>39.93909</x:v>
      </x:c>
      <x:c r="T448" s="17" t="n">
        <x:v>54.0876</x:v>
      </x:c>
      <x:c r="U448" s="17" t="n">
        <x:v>44.33122</x:v>
      </x:c>
      <x:c r="V448" s="17" t="n">
        <x:v>37.24525</x:v>
      </x:c>
      <x:c r="W448" s="17" t="n">
        <x:v>27.43031</x:v>
      </x:c>
      <x:c r="X448" s="17" t="n">
        <x:v>20.32091</x:v>
      </x:c>
      <x:c r="Y448" s="17" t="n">
        <x:v>21.46872</x:v>
      </x:c>
      <x:c r="Z448" s="17" t="n">
        <x:v>24.68962</x:v>
      </x:c>
      <x:c r="AA448" s="17" t="n">
        <x:v>25.3338</x:v>
      </x:c>
      <x:c r="AB448" s="4" t="n">
        <x:f>COUNT(D448:O448)</x:f>
        <x:v>12</x:v>
      </x:c>
      <x:c r="AC448" s="4" t="n">
        <x:f>COUNT(P448:AA448)</x:f>
        <x:v>12</x:v>
      </x:c>
      <x:c r="AD448" s="4" t="n">
        <x:f>COUNTIF(D448:AA448,"&gt;0")</x:f>
        <x:v>24</x:v>
      </x:c>
      <x:c r="AE448" s="19" t="n">
        <x:f>IF(AB448=0,"",AVERAGE(D448:O448))</x:f>
        <x:v>75.89306166666667</x:v>
      </x:c>
      <x:c r="AF448" s="19" t="n">
        <x:f>IF(AC448=0,"",AVERAGE(P448:AA448))</x:f>
        <x:v>37.24232333333334</x:v>
      </x:c>
      <x:c r="AG448" s="19" t="n">
        <x:f>IF(OR(AB448&lt;'산출기준'!$B$19,AC448&lt;'산출기준'!$B$19,AE448=0),"",AF448/AE448)</x:f>
        <x:v>0.4907210555940808</x:v>
      </x:c>
      <x:c r="AH448" s="21" t="n">
        <x:f>IF(SUM(P448:AA448)=0,"",MAX(P448:AA448)/SUM(P448:AA448))</x:f>
        <x:v>0.12511466568904533</x:v>
      </x:c>
      <x:c r="AI448" s="23" t="n">
        <x:f>IF(AG448="","",AD448/'산출기준'!$B$18*'산출기준'!$B$20+MIN(1,AG448)*'산출기준'!$B$21+(1-AH448)*'산출기준'!$B$22)</x:f>
        <x:v>82.21933835404151</x:v>
      </x:c>
      <x:c r="AJ448" s="4" t="str">
        <x:v>24개월 중 양수 지수 24개월; 전반/후반 자료 12/12개월. 최근12개월/이전12개월 관측월 평균비 0.49배, 최근 최댓달 비중 12.5%. 미래 1년 지속을 보장하지 않음.</x:v>
      </x:c>
      <x:c r="AK448" s="4" t="str">
        <x:v>https://developers.naver.com/docs/serviceapi/datalab/search/search.md</x:v>
      </x:c>
    </x:row>
    <x:row r="449" ht="25" customHeight="1">
      <x:c r="A449" s="4" t="str">
        <x:v>K0445</x:v>
      </x:c>
      <x:c r="B449" s="4" t="str">
        <x:v>여행</x:v>
      </x:c>
      <x:c r="C449" s="4" t="str">
        <x:v>해외로밍방법</x:v>
      </x:c>
      <x:c r="D449" s="17" t="n">
        <x:v>60.84563</x:v>
      </x:c>
      <x:c r="E449" s="17" t="n">
        <x:v>70.52002</x:v>
      </x:c>
      <x:c r="F449" s="17" t="n">
        <x:v>67.89646</x:v>
      </x:c>
      <x:c r="G449" s="17" t="n">
        <x:v>64.46474</x:v>
      </x:c>
      <x:c r="H449" s="17" t="n">
        <x:v>65.91707</x:v>
      </x:c>
      <x:c r="I449" s="17" t="n">
        <x:v>56.82829</x:v>
      </x:c>
      <x:c r="J449" s="17" t="n">
        <x:v>52.69383</x:v>
      </x:c>
      <x:c r="K449" s="17" t="n">
        <x:v>50.39821</x:v>
      </x:c>
      <x:c r="L449" s="17" t="n">
        <x:v>58.1635</x:v>
      </x:c>
      <x:c r="M449" s="17" t="n">
        <x:v>52.61185</x:v>
      </x:c>
      <x:c r="N449" s="17" t="n">
        <x:v>49.26212</x:v>
      </x:c>
      <x:c r="O449" s="17" t="n">
        <x:v>43.078</x:v>
      </x:c>
      <x:c r="P449" s="17" t="n">
        <x:v>49.63691</x:v>
      </x:c>
      <x:c r="Q449" s="17" t="n">
        <x:v>58.66713</x:v>
      </x:c>
      <x:c r="R449" s="17" t="n">
        <x:v>62.22768</x:v>
      </x:c>
      <x:c r="S449" s="17" t="n">
        <x:v>62.86015</x:v>
      </x:c>
      <x:c r="T449" s="17" t="n">
        <x:v>77.66455</x:v>
      </x:c>
      <x:c r="U449" s="17" t="n">
        <x:v>51.00726</x:v>
      </x:c>
      <x:c r="V449" s="17" t="n">
        <x:v>44.10869</x:v>
      </x:c>
      <x:c r="W449" s="17" t="n">
        <x:v>25.82572</x:v>
      </x:c>
      <x:c r="X449" s="17" t="n">
        <x:v>28.39072</x:v>
      </x:c>
      <x:c r="Y449" s="17" t="n">
        <x:v>25.88428</x:v>
      </x:c>
      <x:c r="Z449" s="17" t="n">
        <x:v>27.72312</x:v>
      </x:c>
      <x:c r="AA449" s="17" t="n">
        <x:v>27.95736</x:v>
      </x:c>
      <x:c r="AB449" s="4" t="n">
        <x:f>COUNT(D449:O449)</x:f>
        <x:v>12</x:v>
      </x:c>
      <x:c r="AC449" s="4" t="n">
        <x:f>COUNT(P449:AA449)</x:f>
        <x:v>12</x:v>
      </x:c>
      <x:c r="AD449" s="4" t="n">
        <x:f>COUNTIF(D449:AA449,"&gt;0")</x:f>
        <x:v>24</x:v>
      </x:c>
      <x:c r="AE449" s="19" t="n">
        <x:f>IF(AB449=0,"",AVERAGE(D449:O449))</x:f>
        <x:v>57.72331</x:v>
      </x:c>
      <x:c r="AF449" s="19" t="n">
        <x:f>IF(AC449=0,"",AVERAGE(P449:AA449))</x:f>
        <x:v>45.1627975</x:v>
      </x:c>
      <x:c r="AG449" s="19" t="n">
        <x:f>IF(OR(AB449&lt;'산출기준'!$B$19,AC449&lt;'산출기준'!$B$19,AE449=0),"",AF449/AE449)</x:f>
        <x:v>0.7824013816948474</x:v>
      </x:c>
      <x:c r="AH449" s="21" t="n">
        <x:f>IF(SUM(P449:AA449)=0,"",MAX(P449:AA449)/SUM(P449:AA449))</x:f>
        <x:v>0.14330480376759952</x:v>
      </x:c>
      <x:c r="AI449" s="23" t="n">
        <x:f>IF(AG449="","",AD449/'산출기준'!$B$18*'산출기준'!$B$20+MIN(1,AG449)*'산출기준'!$B$21+(1-AH449)*'산출기준'!$B$22)</x:f>
        <x:v>90.60594537549343</x:v>
      </x:c>
      <x:c r="AJ449" s="4" t="str">
        <x:v>24개월 중 양수 지수 24개월; 전반/후반 자료 12/12개월. 최근12개월/이전12개월 관측월 평균비 0.78배, 최근 최댓달 비중 14.3%. 미래 1년 지속을 보장하지 않음.</x:v>
      </x:c>
      <x:c r="AK449" s="4" t="str">
        <x:v>https://developers.naver.com/docs/serviceapi/datalab/search/search.md</x:v>
      </x:c>
    </x:row>
    <x:row r="450" ht="25" customHeight="1">
      <x:c r="A450" s="4" t="str">
        <x:v>K0446</x:v>
      </x:c>
      <x:c r="B450" s="4" t="str">
        <x:v>여행</x:v>
      </x:c>
      <x:c r="C450" s="4" t="str">
        <x:v>인천공항제2터미널장기주차장</x:v>
      </x:c>
      <x:c r="D450" s="17" t="n">
        <x:v>15.9405</x:v>
      </x:c>
      <x:c r="E450" s="17" t="n">
        <x:v>15.2846</x:v>
      </x:c>
      <x:c r="F450" s="17" t="n">
        <x:v>36.08573</x:v>
      </x:c>
      <x:c r="G450" s="17" t="n">
        <x:v>65.85851</x:v>
      </x:c>
      <x:c r="H450" s="17" t="n">
        <x:v>62.16912</x:v>
      </x:c>
      <x:c r="I450" s="17" t="n">
        <x:v>45.35019</x:v>
      </x:c>
      <x:c r="J450" s="17" t="n">
        <x:v>29.9836</x:v>
      </x:c>
      <x:c r="K450" s="17" t="n">
        <x:v>23.68236</x:v>
      </x:c>
      <x:c r="L450" s="17" t="n">
        <x:v>22.83907</x:v>
      </x:c>
      <x:c r="M450" s="17" t="n">
        <x:v>18.63434</x:v>
      </x:c>
      <x:c r="N450" s="17" t="n">
        <x:v>24.13914</x:v>
      </x:c>
      <x:c r="O450" s="17" t="n">
        <x:v>24.12743</x:v>
      </x:c>
      <x:c r="P450" s="17" t="n">
        <x:v>29.47997</x:v>
      </x:c>
      <x:c r="Q450" s="17" t="n">
        <x:v>35.25415</x:v>
      </x:c>
      <x:c r="R450" s="17" t="n">
        <x:v>32.3612</x:v>
      </x:c>
      <x:c r="S450" s="17" t="n">
        <x:v>33.16936</x:v>
      </x:c>
      <x:c r="T450" s="17" t="n">
        <x:v>55.16514</x:v>
      </x:c>
      <x:c r="U450" s="17" t="n">
        <x:v>50.855</x:v>
      </x:c>
      <x:c r="V450" s="17" t="n">
        <x:v>37.42094</x:v>
      </x:c>
      <x:c r="W450" s="17" t="n">
        <x:v>29.10517</x:v>
      </x:c>
      <x:c r="X450" s="17" t="n">
        <x:v>27.20777</x:v>
      </x:c>
      <x:c r="Y450" s="17" t="n">
        <x:v>17.00632</x:v>
      </x:c>
      <x:c r="Z450" s="17" t="n">
        <x:v>25.32208</x:v>
      </x:c>
      <x:c r="AA450" s="17" t="n">
        <x:v>27.38346</x:v>
      </x:c>
      <x:c r="AB450" s="4" t="n">
        <x:f>COUNT(D450:O450)</x:f>
        <x:v>12</x:v>
      </x:c>
      <x:c r="AC450" s="4" t="n">
        <x:f>COUNT(P450:AA450)</x:f>
        <x:v>12</x:v>
      </x:c>
      <x:c r="AD450" s="4" t="n">
        <x:f>COUNTIF(D450:AA450,"&gt;0")</x:f>
        <x:v>24</x:v>
      </x:c>
      <x:c r="AE450" s="19" t="n">
        <x:f>IF(AB450=0,"",AVERAGE(D450:O450))</x:f>
        <x:v>32.0078825</x:v>
      </x:c>
      <x:c r="AF450" s="19" t="n">
        <x:f>IF(AC450=0,"",AVERAGE(P450:AA450))</x:f>
        <x:v>33.31088</x:v>
      </x:c>
      <x:c r="AG450" s="19" t="n">
        <x:f>IF(OR(AB450&lt;'산출기준'!$B$19,AC450&lt;'산출기준'!$B$19,AE450=0),"",AF450/AE450)</x:f>
        <x:v>1.040708644191005</x:v>
      </x:c>
      <x:c r="AH450" s="21" t="n">
        <x:f>IF(SUM(P450:AA450)=0,"",MAX(P450:AA450)/SUM(P450:AA450))</x:f>
        <x:v>0.13800581071409704</x:v>
      </x:c>
      <x:c r="AI450" s="23" t="n">
        <x:f>IF(AG450="","",AD450/'산출기준'!$B$18*'산출기준'!$B$20+MIN(1,AG450)*'산출기준'!$B$21+(1-AH450)*'산출기준'!$B$22)</x:f>
        <x:v>97.23988378571806</x:v>
      </x:c>
      <x:c r="AJ450" s="4" t="str">
        <x:v>24개월 중 양수 지수 24개월; 전반/후반 자료 12/12개월. 최근12개월/이전12개월 관측월 평균비 1.04배, 최근 최댓달 비중 13.8%. 미래 1년 지속을 보장하지 않음.</x:v>
      </x:c>
      <x:c r="AK450" s="4" t="str">
        <x:v>https://developers.naver.com/docs/serviceapi/datalab/search/search.md</x:v>
      </x:c>
    </x:row>
    <x:row r="451" ht="25" customHeight="1">
      <x:c r="A451" s="4" t="str">
        <x:v>K0447</x:v>
      </x:c>
      <x:c r="B451" s="4" t="str">
        <x:v>여행</x:v>
      </x:c>
      <x:c r="C451" s="4" t="str">
        <x:v>여권재발급온라인신청</x:v>
      </x:c>
      <x:c r="D451" s="17" t="n">
        <x:v>13.91426</x:v>
      </x:c>
      <x:c r="E451" s="17" t="n">
        <x:v>17.22885</x:v>
      </x:c>
      <x:c r="F451" s="17" t="n">
        <x:v>17.4631</x:v>
      </x:c>
      <x:c r="G451" s="17" t="n">
        <x:v>18.61091</x:v>
      </x:c>
      <x:c r="H451" s="17" t="n">
        <x:v>22.40571</x:v>
      </x:c>
      <x:c r="I451" s="17" t="n">
        <x:v>25.54462</x:v>
      </x:c>
      <x:c r="J451" s="17" t="n">
        <x:v>17.90817</x:v>
      </x:c>
      <x:c r="K451" s="17" t="n">
        <x:v>18.61091</x:v>
      </x:c>
      <x:c r="L451" s="17" t="n">
        <x:v>19.27851</x:v>
      </x:c>
      <x:c r="M451" s="17" t="n">
        <x:v>15.41344</x:v>
      </x:c>
      <x:c r="N451" s="17" t="n">
        <x:v>16.43241</x:v>
      </x:c>
      <x:c r="O451" s="17" t="n">
        <x:v>17.32255</x:v>
      </x:c>
      <x:c r="P451" s="17" t="n">
        <x:v>22.08948</x:v>
      </x:c>
      <x:c r="Q451" s="17" t="n">
        <x:v>31.47107</x:v>
      </x:c>
      <x:c r="R451" s="17" t="n">
        <x:v>29.17545</x:v>
      </x:c>
      <x:c r="S451" s="17" t="n">
        <x:v>28.50784</x:v>
      </x:c>
      <x:c r="T451" s="17" t="n">
        <x:v>35.41813</x:v>
      </x:c>
      <x:c r="U451" s="17" t="n">
        <x:v>32.53689</x:v>
      </x:c>
      <x:c r="V451" s="17" t="n">
        <x:v>28.68353</x:v>
      </x:c>
      <x:c r="W451" s="17" t="n">
        <x:v>18.32981</x:v>
      </x:c>
      <x:c r="X451" s="17" t="n">
        <x:v>14.14851</x:v>
      </x:c>
      <x:c r="Y451" s="17" t="n">
        <x:v>15.03865</x:v>
      </x:c>
      <x:c r="Z451" s="17" t="n">
        <x:v>18.43523</x:v>
      </x:c>
      <x:c r="AA451" s="17" t="n">
        <x:v>24.08058</x:v>
      </x:c>
      <x:c r="AB451" s="4" t="n">
        <x:f>COUNT(D451:O451)</x:f>
        <x:v>12</x:v>
      </x:c>
      <x:c r="AC451" s="4" t="n">
        <x:f>COUNT(P451:AA451)</x:f>
        <x:v>12</x:v>
      </x:c>
      <x:c r="AD451" s="4" t="n">
        <x:f>COUNTIF(D451:AA451,"&gt;0")</x:f>
        <x:v>24</x:v>
      </x:c>
      <x:c r="AE451" s="19" t="n">
        <x:f>IF(AB451=0,"",AVERAGE(D451:O451))</x:f>
        <x:v>18.344453333333337</x:v>
      </x:c>
      <x:c r="AF451" s="19" t="n">
        <x:f>IF(AC451=0,"",AVERAGE(P451:AA451))</x:f>
        <x:v>24.826264166666665</x:v>
      </x:c>
      <x:c r="AG451" s="19" t="n">
        <x:f>IF(OR(AB451&lt;'산출기준'!$B$19,AC451&lt;'산출기준'!$B$19,AE451=0),"",AF451/AE451)</x:f>
        <x:v>1.3533390020162313</x:v>
      </x:c>
      <x:c r="AH451" s="21" t="n">
        <x:f>IF(SUM(P451:AA451)=0,"",MAX(P451:AA451)/SUM(P451:AA451))</x:f>
        <x:v>0.11888662802904598</x:v>
      </x:c>
      <x:c r="AI451" s="23" t="n">
        <x:f>IF(AG451="","",AD451/'산출기준'!$B$18*'산출기준'!$B$20+MIN(1,AG451)*'산출기준'!$B$21+(1-AH451)*'산출기준'!$B$22)</x:f>
        <x:v>97.62226743941909</x:v>
      </x:c>
      <x:c r="AJ451" s="4" t="str">
        <x:v>24개월 중 양수 지수 24개월; 전반/후반 자료 12/12개월. 최근12개월/이전12개월 관측월 평균비 1.35배, 최근 최댓달 비중 11.9%. 미래 1년 지속을 보장하지 않음.</x:v>
      </x:c>
      <x:c r="AK451" s="4" t="str">
        <x:v>https://developers.naver.com/docs/serviceapi/datalab/search/search.md</x:v>
      </x:c>
    </x:row>
    <x:row r="452" ht="25" customHeight="1">
      <x:c r="A452" s="4" t="str">
        <x:v>K0448</x:v>
      </x:c>
      <x:c r="B452" s="4" t="str">
        <x:v>여행</x:v>
      </x:c>
      <x:c r="C452" s="4" t="str">
        <x:v>셀프여권사진</x:v>
      </x:c>
      <x:c r="D452" s="17" t="n">
        <x:v>61.197</x:v>
      </x:c>
      <x:c r="E452" s="17" t="n">
        <x:v>65.58913</x:v>
      </x:c>
      <x:c r="F452" s="17" t="n">
        <x:v>56.43007</x:v>
      </x:c>
      <x:c r="G452" s="17" t="n">
        <x:v>54.77863</x:v>
      </x:c>
      <x:c r="H452" s="17" t="n">
        <x:v>44.56547</x:v>
      </x:c>
      <x:c r="I452" s="17" t="n">
        <x:v>47.99718</x:v>
      </x:c>
      <x:c r="J452" s="17" t="n">
        <x:v>46.84937</x:v>
      </x:c>
      <x:c r="K452" s="17" t="n">
        <x:v>43.42937</x:v>
      </x:c>
      <x:c r="L452" s="17" t="n">
        <x:v>48.74677</x:v>
      </x:c>
      <x:c r="M452" s="17" t="n">
        <x:v>43.27711</x:v>
      </x:c>
      <x:c r="N452" s="17" t="n">
        <x:v>50.56219</x:v>
      </x:c>
      <x:c r="O452" s="17" t="n">
        <x:v>47.8215</x:v>
      </x:c>
      <x:c r="P452" s="17" t="n">
        <x:v>42.46896</x:v>
      </x:c>
      <x:c r="Q452" s="17" t="n">
        <x:v>31.62333</x:v>
      </x:c>
      <x:c r="R452" s="17" t="n">
        <x:v>24.87702</x:v>
      </x:c>
      <x:c r="S452" s="17" t="n">
        <x:v>22.35886</x:v>
      </x:c>
      <x:c r="T452" s="17" t="n">
        <x:v>22.67509</x:v>
      </x:c>
      <x:c r="U452" s="17" t="n">
        <x:v>16.91262</x:v>
      </x:c>
      <x:c r="V452" s="17" t="n">
        <x:v>17.87303</x:v>
      </x:c>
      <x:c r="W452" s="17" t="n">
        <x:v>14.94495</x:v>
      </x:c>
      <x:c r="X452" s="17" t="n">
        <x:v>13.15296</x:v>
      </x:c>
      <x:c r="Y452" s="17" t="n">
        <x:v>17.53338</x:v>
      </x:c>
      <x:c r="Z452" s="17" t="n">
        <x:v>19.75872</x:v>
      </x:c>
      <x:c r="AA452" s="17" t="n">
        <x:v>22.42914</x:v>
      </x:c>
      <x:c r="AB452" s="4" t="n">
        <x:f>COUNT(D452:O452)</x:f>
        <x:v>12</x:v>
      </x:c>
      <x:c r="AC452" s="4" t="n">
        <x:f>COUNT(P452:AA452)</x:f>
        <x:v>12</x:v>
      </x:c>
      <x:c r="AD452" s="4" t="n">
        <x:f>COUNTIF(D452:AA452,"&gt;0")</x:f>
        <x:v>24</x:v>
      </x:c>
      <x:c r="AE452" s="19" t="n">
        <x:f>IF(AB452=0,"",AVERAGE(D452:O452))</x:f>
        <x:v>50.9369825</x:v>
      </x:c>
      <x:c r="AF452" s="19" t="n">
        <x:f>IF(AC452=0,"",AVERAGE(P452:AA452))</x:f>
        <x:v>22.217338333333334</x:v>
      </x:c>
      <x:c r="AG452" s="19" t="n">
        <x:f>IF(OR(AB452&lt;'산출기준'!$B$19,AC452&lt;'산출기준'!$B$19,AE452=0),"",AF452/AE452)</x:f>
        <x:v>0.43617303662095286</x:v>
      </x:c>
      <x:c r="AH452" s="21" t="n">
        <x:f>IF(SUM(P452:AA452)=0,"",MAX(P452:AA452)/SUM(P452:AA452))</x:f>
        <x:v>0.15929360875286366</x:v>
      </x:c>
      <x:c r="AI452" s="23" t="n">
        <x:f>IF(AG452="","",AD452/'산출기준'!$B$18*'산출기준'!$B$20+MIN(1,AG452)*'산출기준'!$B$21+(1-AH452)*'산출기준'!$B$22)</x:f>
        <x:v>79.89931892357131</x:v>
      </x:c>
      <x:c r="AJ452" s="4" t="str">
        <x:v>24개월 중 양수 지수 24개월; 전반/후반 자료 12/12개월. 최근12개월/이전12개월 관측월 평균비 0.44배, 최근 최댓달 비중 15.9%. 미래 1년 지속을 보장하지 않음.</x:v>
      </x:c>
      <x:c r="AK452" s="4" t="str">
        <x:v>https://developers.naver.com/docs/serviceapi/datalab/search/search.md</x:v>
      </x:c>
    </x:row>
    <x:row r="453" ht="25" customHeight="1">
      <x:c r="A453" s="4" t="str">
        <x:v>K0449</x:v>
      </x:c>
      <x:c r="B453" s="4" t="str">
        <x:v>여행</x:v>
      </x:c>
      <x:c r="C453" s="4" t="str">
        <x:v>여권사진흰옷</x:v>
      </x:c>
      <x:c r="D453" s="17" t="n">
        <x:v>33.03508</x:v>
      </x:c>
      <x:c r="E453" s="17" t="n">
        <x:v>30.54963</x:v>
      </x:c>
      <x:c r="F453" s="17" t="n">
        <x:v>26.9848</x:v>
      </x:c>
      <x:c r="G453" s="17" t="n">
        <x:v>22.75244</x:v>
      </x:c>
      <x:c r="H453" s="17" t="n">
        <x:v>19.76991</x:v>
      </x:c>
      <x:c r="I453" s="17" t="n">
        <x:v>20.74989</x:v>
      </x:c>
      <x:c r="J453" s="17" t="n">
        <x:v>18.81834</x:v>
      </x:c>
      <x:c r="K453" s="17" t="n">
        <x:v>19.24442</x:v>
      </x:c>
      <x:c r="L453" s="17" t="n">
        <x:v>26.4451</x:v>
      </x:c>
      <x:c r="M453" s="17" t="n">
        <x:v>27.68072</x:v>
      </x:c>
      <x:c r="N453" s="17" t="n">
        <x:v>33.83042</x:v>
      </x:c>
      <x:c r="O453" s="17" t="n">
        <x:v>35.03763</x:v>
      </x:c>
      <x:c r="P453" s="17" t="n">
        <x:v>28.49027</x:v>
      </x:c>
      <x:c r="Q453" s="17" t="n">
        <x:v>19.32964</x:v>
      </x:c>
      <x:c r="R453" s="17" t="n">
        <x:v>18.30705</x:v>
      </x:c>
      <x:c r="S453" s="17" t="n">
        <x:v>17.54012</x:v>
      </x:c>
      <x:c r="T453" s="17" t="n">
        <x:v>17.29867</x:v>
      </x:c>
      <x:c r="U453" s="17" t="n">
        <x:v>14.6428</x:v>
      </x:c>
      <x:c r="V453" s="17" t="n">
        <x:v>14.54338</x:v>
      </x:c>
      <x:c r="W453" s="17" t="n">
        <x:v>13.27936</x:v>
      </x:c>
      <x:c r="X453" s="17" t="n">
        <x:v>16.41812</x:v>
      </x:c>
      <x:c r="Y453" s="17" t="n">
        <x:v>20.52265</x:v>
      </x:c>
      <x:c r="Z453" s="17" t="n">
        <x:v>26.03323</x:v>
      </x:c>
      <x:c r="AA453" s="17" t="n">
        <x:v>28.56128</x:v>
      </x:c>
      <x:c r="AB453" s="4" t="n">
        <x:f>COUNT(D453:O453)</x:f>
        <x:v>12</x:v>
      </x:c>
      <x:c r="AC453" s="4" t="n">
        <x:f>COUNT(P453:AA453)</x:f>
        <x:v>12</x:v>
      </x:c>
      <x:c r="AD453" s="4" t="n">
        <x:f>COUNTIF(D453:AA453,"&gt;0")</x:f>
        <x:v>24</x:v>
      </x:c>
      <x:c r="AE453" s="19" t="n">
        <x:f>IF(AB453=0,"",AVERAGE(D453:O453))</x:f>
        <x:v>26.241531666666663</x:v>
      </x:c>
      <x:c r="AF453" s="19" t="n">
        <x:f>IF(AC453=0,"",AVERAGE(P453:AA453))</x:f>
        <x:v>19.580547499999998</x:v>
      </x:c>
      <x:c r="AG453" s="19" t="n">
        <x:f>IF(OR(AB453&lt;'산출기준'!$B$19,AC453&lt;'산출기준'!$B$19,AE453=0),"",AF453/AE453)</x:f>
        <x:v>0.7461663346759676</x:v>
      </x:c>
      <x:c r="AH453" s="21" t="n">
        <x:f>IF(SUM(P453:AA453)=0,"",MAX(P453:AA453)/SUM(P453:AA453))</x:f>
        <x:v>0.12155465349815509</x:v>
      </x:c>
      <x:c r="AI453" s="23" t="n">
        <x:f>IF(AG453="","",AD453/'산출기준'!$B$18*'산출기준'!$B$20+MIN(1,AG453)*'산출기준'!$B$21+(1-AH453)*'산출기준'!$B$22)</x:f>
        <x:v>89.95389697031594</x:v>
      </x:c>
      <x:c r="AJ453" s="4" t="str">
        <x:v>24개월 중 양수 지수 24개월; 전반/후반 자료 12/12개월. 최근12개월/이전12개월 관측월 평균비 0.75배, 최근 최댓달 비중 12.2%. 미래 1년 지속을 보장하지 않음.</x:v>
      </x:c>
      <x:c r="AK453" s="4" t="str">
        <x:v>https://developers.naver.com/docs/serviceapi/datalab/search/search.md</x:v>
      </x:c>
    </x:row>
    <x:row r="454" ht="25" customHeight="1">
      <x:c r="A454" s="4" t="str">
        <x:v>K0450</x:v>
      </x:c>
      <x:c r="B454" s="4" t="str">
        <x:v>여행</x:v>
      </x:c>
      <x:c r="C454" s="4" t="str">
        <x:v>일본여행환전</x:v>
      </x:c>
      <x:c r="D454" s="17" t="n">
        <x:v>60.23292</x:v>
      </x:c>
      <x:c r="E454" s="17" t="n">
        <x:v>78.1281</x:v>
      </x:c>
      <x:c r="F454" s="17" t="n">
        <x:v>80.44311</x:v>
      </x:c>
      <x:c r="G454" s="17" t="n">
        <x:v>90.81096</x:v>
      </x:c>
      <x:c r="H454" s="17" t="n">
        <x:v>89.00724</x:v>
      </x:c>
      <x:c r="I454" s="17" t="n">
        <x:v>54.04061</x:v>
      </x:c>
      <x:c r="J454" s="17" t="n">
        <x:v>37.87814</x:v>
      </x:c>
      <x:c r="K454" s="17" t="n">
        <x:v>39.45462</x:v>
      </x:c>
      <x:c r="L454" s="17" t="n">
        <x:v>37.1112</x:v>
      </x:c>
      <x:c r="M454" s="17" t="n">
        <x:v>31.487</x:v>
      </x:c>
      <x:c r="N454" s="17" t="n">
        <x:v>30.56384</x:v>
      </x:c>
      <x:c r="O454" s="17" t="n">
        <x:v>31.31657</x:v>
      </x:c>
      <x:c r="P454" s="17" t="n">
        <x:v>39.65345</x:v>
      </x:c>
      <x:c r="Q454" s="17" t="n">
        <x:v>41.64181</x:v>
      </x:c>
      <x:c r="R454" s="17" t="n">
        <x:v>44.73796</x:v>
      </x:c>
      <x:c r="S454" s="17" t="n">
        <x:v>58.01732</x:v>
      </x:c>
      <x:c r="T454" s="17" t="n">
        <x:v>54.66553</x:v>
      </x:c>
      <x:c r="U454" s="17" t="n">
        <x:v>36.91237</x:v>
      </x:c>
      <x:c r="V454" s="17" t="n">
        <x:v>25.25209</x:v>
      </x:c>
      <x:c r="W454" s="17" t="n">
        <x:v>23.67561</x:v>
      </x:c>
      <x:c r="X454" s="17" t="n">
        <x:v>21.61624</x:v>
      </x:c>
      <x:c r="Y454" s="17" t="n">
        <x:v>20.73569</x:v>
      </x:c>
      <x:c r="Z454" s="17" t="n">
        <x:v>28.74591</x:v>
      </x:c>
      <x:c r="AA454" s="17" t="n">
        <x:v>27.25465</x:v>
      </x:c>
      <x:c r="AB454" s="4" t="n">
        <x:f>COUNT(D454:O454)</x:f>
        <x:v>12</x:v>
      </x:c>
      <x:c r="AC454" s="4" t="n">
        <x:f>COUNT(P454:AA454)</x:f>
        <x:v>12</x:v>
      </x:c>
      <x:c r="AD454" s="4" t="n">
        <x:f>COUNTIF(D454:AA454,"&gt;0")</x:f>
        <x:v>24</x:v>
      </x:c>
      <x:c r="AE454" s="19" t="n">
        <x:f>IF(AB454=0,"",AVERAGE(D454:O454))</x:f>
        <x:v>55.03952583333333</x:v>
      </x:c>
      <x:c r="AF454" s="19" t="n">
        <x:f>IF(AC454=0,"",AVERAGE(P454:AA454))</x:f>
        <x:v>35.24238583333334</x:v>
      </x:c>
      <x:c r="AG454" s="19" t="n">
        <x:f>IF(OR(AB454&lt;'산출기준'!$B$19,AC454&lt;'산출기준'!$B$19,AE454=0),"",AF454/AE454)</x:f>
        <x:v>0.6403104914103321</x:v>
      </x:c>
      <x:c r="AH454" s="21" t="n">
        <x:f>IF(SUM(P454:AA454)=0,"",MAX(P454:AA454)/SUM(P454:AA454))</x:f>
        <x:v>0.1371864177848534</x:v>
      </x:c>
      <x:c r="AI454" s="23" t="n">
        <x:f>IF(AG454="","",AD454/'산출기준'!$B$18*'산출기준'!$B$20+MIN(1,AG454)*'산출기준'!$B$21+(1-AH454)*'산출기준'!$B$22)</x:f>
        <x:v>86.4655863866129</x:v>
      </x:c>
      <x:c r="AJ454" s="4" t="str">
        <x:v>24개월 중 양수 지수 24개월; 전반/후반 자료 12/12개월. 최근12개월/이전12개월 관측월 평균비 0.64배, 최근 최댓달 비중 13.7%. 미래 1년 지속을 보장하지 않음.</x:v>
      </x:c>
      <x:c r="AK454" s="4" t="str">
        <x:v>https://developers.naver.com/docs/serviceapi/datalab/search/search.md</x:v>
      </x:c>
    </x:row>
    <x:row r="455" ht="25" customHeight="1">
      <x:c r="A455" s="4" t="str">
        <x:v>K0451</x:v>
      </x:c>
      <x:c r="B455" s="4" t="str">
        <x:v>여행</x:v>
      </x:c>
      <x:c r="C455" s="4" t="str">
        <x:v>비행기비상구좌석</x:v>
      </x:c>
      <x:c r="D455" s="17" t="n">
        <x:v>35.52052</x:v>
      </x:c>
      <x:c r="E455" s="17" t="n">
        <x:v>37.87814</x:v>
      </x:c>
      <x:c r="F455" s="17" t="n">
        <x:v>37.6793</x:v>
      </x:c>
      <x:c r="G455" s="17" t="n">
        <x:v>41.07371</x:v>
      </x:c>
      <x:c r="H455" s="17" t="n">
        <x:v>42.29512</x:v>
      </x:c>
      <x:c r="I455" s="17" t="n">
        <x:v>35.9892</x:v>
      </x:c>
      <x:c r="J455" s="17" t="n">
        <x:v>25.82019</x:v>
      </x:c>
      <x:c r="K455" s="17" t="n">
        <x:v>24.96804</x:v>
      </x:c>
      <x:c r="L455" s="17" t="n">
        <x:v>26.04743</x:v>
      </x:c>
      <x:c r="M455" s="17" t="n">
        <x:v>26.09004</x:v>
      </x:c>
      <x:c r="N455" s="17" t="n">
        <x:v>26.16105</x:v>
      </x:c>
      <x:c r="O455" s="17" t="n">
        <x:v>26.4167</x:v>
      </x:c>
      <x:c r="P455" s="17" t="n">
        <x:v>22.80926</x:v>
      </x:c>
      <x:c r="Q455" s="17" t="n">
        <x:v>21.54523</x:v>
      </x:c>
      <x:c r="R455" s="17" t="n">
        <x:v>24.68399</x:v>
      </x:c>
      <x:c r="S455" s="17" t="n">
        <x:v>24.28632</x:v>
      </x:c>
      <x:c r="T455" s="17" t="n">
        <x:v>30.56384</x:v>
      </x:c>
      <x:c r="U455" s="17" t="n">
        <x:v>34.25649</x:v>
      </x:c>
      <x:c r="V455" s="17" t="n">
        <x:v>26.4309</x:v>
      </x:c>
      <x:c r="W455" s="17" t="n">
        <x:v>20.70728</x:v>
      </x:c>
      <x:c r="X455" s="17" t="n">
        <x:v>17.63953</x:v>
      </x:c>
      <x:c r="Y455" s="17" t="n">
        <x:v>16.36131</x:v>
      </x:c>
      <x:c r="Z455" s="17" t="n">
        <x:v>24.44255</x:v>
      </x:c>
      <x:c r="AA455" s="17" t="n">
        <x:v>30.33659</x:v>
      </x:c>
      <x:c r="AB455" s="4" t="n">
        <x:f>COUNT(D455:O455)</x:f>
        <x:v>12</x:v>
      </x:c>
      <x:c r="AC455" s="4" t="n">
        <x:f>COUNT(P455:AA455)</x:f>
        <x:v>12</x:v>
      </x:c>
      <x:c r="AD455" s="4" t="n">
        <x:f>COUNTIF(D455:AA455,"&gt;0")</x:f>
        <x:v>24</x:v>
      </x:c>
      <x:c r="AE455" s="19" t="n">
        <x:f>IF(AB455=0,"",AVERAGE(D455:O455))</x:f>
        <x:v>32.16162</x:v>
      </x:c>
      <x:c r="AF455" s="19" t="n">
        <x:f>IF(AC455=0,"",AVERAGE(P455:AA455))</x:f>
        <x:v>24.505274166666666</x:v>
      </x:c>
      <x:c r="AG455" s="19" t="n">
        <x:f>IF(OR(AB455&lt;'산출기준'!$B$19,AC455&lt;'산출기준'!$B$19,AE455=0),"",AF455/AE455)</x:f>
        <x:v>0.7619415367343644</x:v>
      </x:c>
      <x:c r="AH455" s="21" t="n">
        <x:f>IF(SUM(P455:AA455)=0,"",MAX(P455:AA455)/SUM(P455:AA455))</x:f>
        <x:v>0.11649359564738597</x:v>
      </x:c>
      <x:c r="AI455" s="23" t="n">
        <x:f>IF(AG455="","",AD455/'산출기준'!$B$18*'산출기준'!$B$20+MIN(1,AG455)*'산출기준'!$B$21+(1-AH455)*'산출기준'!$B$22)</x:f>
        <x:v>90.52837418908321</x:v>
      </x:c>
      <x:c r="AJ455" s="4" t="str">
        <x:v>24개월 중 양수 지수 24개월; 전반/후반 자료 12/12개월. 최근12개월/이전12개월 관측월 평균비 0.76배, 최근 최댓달 비중 11.6%. 미래 1년 지속을 보장하지 않음.</x:v>
      </x:c>
      <x:c r="AK455" s="4" t="str">
        <x:v>https://developers.naver.com/docs/serviceapi/datalab/search/search.md</x:v>
      </x:c>
    </x:row>
    <x:row r="456" ht="25" customHeight="1">
      <x:c r="A456" s="4" t="str">
        <x:v>K0452</x:v>
      </x:c>
      <x:c r="B456" s="4" t="str">
        <x:v>여행</x:v>
      </x:c>
      <x:c r="C456" s="4" t="str">
        <x:v>여권규격</x:v>
      </x:c>
      <x:c r="D456" s="17" t="n">
        <x:v>22.73824</x:v>
      </x:c>
      <x:c r="E456" s="17" t="n">
        <x:v>24.10169</x:v>
      </x:c>
      <x:c r="F456" s="17" t="n">
        <x:v>23.77503</x:v>
      </x:c>
      <x:c r="G456" s="17" t="n">
        <x:v>25.37991</x:v>
      </x:c>
      <x:c r="H456" s="17" t="n">
        <x:v>25.47933</x:v>
      </x:c>
      <x:c r="I456" s="17" t="n">
        <x:v>21.04814</x:v>
      </x:c>
      <x:c r="J456" s="17" t="n">
        <x:v>16.82999</x:v>
      </x:c>
      <x:c r="K456" s="17" t="n">
        <x:v>14.0605</x:v>
      </x:c>
      <x:c r="L456" s="17" t="n">
        <x:v>14.48657</x:v>
      </x:c>
      <x:c r="M456" s="17" t="n">
        <x:v>15.63698</x:v>
      </x:c>
      <x:c r="N456" s="17" t="n">
        <x:v>17.56852</x:v>
      </x:c>
      <x:c r="O456" s="17" t="n">
        <x:v>23.97386</x:v>
      </x:c>
      <x:c r="P456" s="17" t="n">
        <x:v>17.80997</x:v>
      </x:c>
      <x:c r="Q456" s="17" t="n">
        <x:v>15.29612</x:v>
      </x:c>
      <x:c r="R456" s="17" t="n">
        <x:v>19.24442</x:v>
      </x:c>
      <x:c r="S456" s="17" t="n">
        <x:v>19.34384</x:v>
      </x:c>
      <x:c r="T456" s="17" t="n">
        <x:v>19.47166</x:v>
      </x:c>
      <x:c r="U456" s="17" t="n">
        <x:v>19.42905</x:v>
      </x:c>
      <x:c r="V456" s="17" t="n">
        <x:v>21.19017</x:v>
      </x:c>
      <x:c r="W456" s="17" t="n">
        <x:v>14.71381</x:v>
      </x:c>
      <x:c r="X456" s="17" t="n">
        <x:v>12.51242</x:v>
      </x:c>
      <x:c r="Y456" s="17" t="n">
        <x:v>15.83581</x:v>
      </x:c>
      <x:c r="Z456" s="17" t="n">
        <x:v>20.08237</x:v>
      </x:c>
      <x:c r="AA456" s="17" t="n">
        <x:v>25.23789</x:v>
      </x:c>
      <x:c r="AB456" s="4" t="n">
        <x:f>COUNT(D456:O456)</x:f>
        <x:v>12</x:v>
      </x:c>
      <x:c r="AC456" s="4" t="n">
        <x:f>COUNT(P456:AA456)</x:f>
        <x:v>12</x:v>
      </x:c>
      <x:c r="AD456" s="4" t="n">
        <x:f>COUNTIF(D456:AA456,"&gt;0")</x:f>
        <x:v>24</x:v>
      </x:c>
      <x:c r="AE456" s="19" t="n">
        <x:f>IF(AB456=0,"",AVERAGE(D456:O456))</x:f>
        <x:v>20.42323</x:v>
      </x:c>
      <x:c r="AF456" s="19" t="n">
        <x:f>IF(AC456=0,"",AVERAGE(P456:AA456))</x:f>
        <x:v>18.347294166666668</x:v>
      </x:c>
      <x:c r="AG456" s="19" t="n">
        <x:f>IF(OR(AB456&lt;'산출기준'!$B$19,AC456&lt;'산출기준'!$B$19,AE456=0),"",AF456/AE456)</x:f>
        <x:v>0.8983541862216049</x:v>
      </x:c>
      <x:c r="AH456" s="21" t="n">
        <x:f>IF(SUM(P456:AA456)=0,"",MAX(P456:AA456)/SUM(P456:AA456))</x:f>
        <x:v>0.11463039077560619</x:v>
      </x:c>
      <x:c r="AI456" s="23" t="n">
        <x:f>IF(AG456="","",AD456/'산출기준'!$B$18*'산출기준'!$B$20+MIN(1,AG456)*'산출기준'!$B$21+(1-AH456)*'산출기준'!$B$22)</x:f>
        <x:v>94.65801777113602</x:v>
      </x:c>
      <x:c r="AJ456" s="4" t="str">
        <x:v>24개월 중 양수 지수 24개월; 전반/후반 자료 12/12개월. 최근12개월/이전12개월 관측월 평균비 0.90배, 최근 최댓달 비중 11.5%. 미래 1년 지속을 보장하지 않음.</x:v>
      </x:c>
      <x:c r="AK456" s="4" t="str">
        <x:v>https://developers.naver.com/docs/serviceapi/datalab/search/search.md</x:v>
      </x:c>
    </x:row>
    <x:row r="457" ht="25" customHeight="1">
      <x:c r="A457" s="4" t="str">
        <x:v>K0453</x:v>
      </x:c>
      <x:c r="B457" s="4" t="str">
        <x:v>여행</x:v>
      </x:c>
      <x:c r="C457" s="4" t="str">
        <x:v>보조배터리기내반입용량</x:v>
      </x:c>
      <x:c r="D457" s="17" t="n">
        <x:v>39.65345</x:v>
      </x:c>
      <x:c r="E457" s="17" t="n">
        <x:v>38.29001</x:v>
      </x:c>
      <x:c r="F457" s="17" t="n">
        <x:v>41.67021</x:v>
      </x:c>
      <x:c r="G457" s="17" t="n">
        <x:v>41.54239</x:v>
      </x:c>
      <x:c r="H457" s="17" t="n">
        <x:v>60.88623</x:v>
      </x:c>
      <x:c r="I457" s="17" t="n">
        <x:v>100</x:v>
      </x:c>
      <x:c r="J457" s="17" t="n">
        <x:v>79.83241</x:v>
      </x:c>
      <x:c r="K457" s="17" t="n">
        <x:v>47.57846</x:v>
      </x:c>
      <x:c r="L457" s="17" t="n">
        <x:v>29.86791</x:v>
      </x:c>
      <x:c r="M457" s="17" t="n">
        <x:v>19.34384</x:v>
      </x:c>
      <x:c r="N457" s="17" t="n">
        <x:v>13.02371</x:v>
      </x:c>
      <x:c r="O457" s="17" t="n">
        <x:v>12.3704</x:v>
      </x:c>
      <x:c r="P457" s="17" t="n">
        <x:v>14.54338</x:v>
      </x:c>
      <x:c r="Q457" s="17" t="n">
        <x:v>13.35037</x:v>
      </x:c>
      <x:c r="R457" s="17" t="n">
        <x:v>16.68797</x:v>
      </x:c>
      <x:c r="S457" s="17" t="n">
        <x:v>19.96875</x:v>
      </x:c>
      <x:c r="T457" s="17" t="n">
        <x:v>25.22368</x:v>
      </x:c>
      <x:c r="U457" s="17" t="n">
        <x:v>16.57435</x:v>
      </x:c>
      <x:c r="V457" s="17" t="n">
        <x:v>15.63698</x:v>
      </x:c>
      <x:c r="W457" s="17" t="n">
        <x:v>13.74804</x:v>
      </x:c>
      <x:c r="X457" s="17" t="n">
        <x:v>13.26516</x:v>
      </x:c>
      <x:c r="Y457" s="17" t="n">
        <x:v>16.24769</x:v>
      </x:c>
      <x:c r="Z457" s="17" t="n">
        <x:v>21.71566</x:v>
      </x:c>
      <x:c r="AA457" s="17" t="n">
        <x:v>28.121</x:v>
      </x:c>
      <x:c r="AB457" s="4" t="n">
        <x:f>COUNT(D457:O457)</x:f>
        <x:v>12</x:v>
      </x:c>
      <x:c r="AC457" s="4" t="n">
        <x:f>COUNT(P457:AA457)</x:f>
        <x:v>12</x:v>
      </x:c>
      <x:c r="AD457" s="4" t="n">
        <x:f>COUNTIF(D457:AA457,"&gt;0")</x:f>
        <x:v>24</x:v>
      </x:c>
      <x:c r="AE457" s="19" t="n">
        <x:f>IF(AB457=0,"",AVERAGE(D457:O457))</x:f>
        <x:v>43.67158499999999</x:v>
      </x:c>
      <x:c r="AF457" s="19" t="n">
        <x:f>IF(AC457=0,"",AVERAGE(P457:AA457))</x:f>
        <x:v>17.923585833333338</x:v>
      </x:c>
      <x:c r="AG457" s="19" t="n">
        <x:f>IF(OR(AB457&lt;'산출기준'!$B$19,AC457&lt;'산출기준'!$B$19,AE457=0),"",AF457/AE457)</x:f>
        <x:v>0.4104175709064221</x:v>
      </x:c>
      <x:c r="AH457" s="21" t="n">
        <x:f>IF(SUM(P457:AA457)=0,"",MAX(P457:AA457)/SUM(P457:AA457))</x:f>
        <x:v>0.13074485699778357</x:v>
      </x:c>
      <x:c r="AI457" s="23" t="n">
        <x:f>IF(AG457="","",AD457/'산출기준'!$B$18*'산출기준'!$B$20+MIN(1,AG457)*'산출기준'!$B$21+(1-AH457)*'산출기준'!$B$22)</x:f>
        <x:v>79.697629987237</x:v>
      </x:c>
      <x:c r="AJ457" s="4" t="str">
        <x:v>24개월 중 양수 지수 24개월; 전반/후반 자료 12/12개월. 최근12개월/이전12개월 관측월 평균비 0.41배, 최근 최댓달 비중 13.1%. 미래 1년 지속을 보장하지 않음.</x:v>
      </x:c>
      <x:c r="AK457" s="4" t="str">
        <x:v>https://developers.naver.com/docs/serviceapi/datalab/search/search.md</x:v>
      </x:c>
    </x:row>
    <x:row r="458" ht="25" customHeight="1">
      <x:c r="A458" s="4" t="str">
        <x:v>K0454</x:v>
      </x:c>
      <x:c r="B458" s="4" t="str">
        <x:v>여행</x:v>
      </x:c>
      <x:c r="C458" s="4" t="str">
        <x:v>일본여행자보험추천</x:v>
      </x:c>
      <x:c r="D458" s="17" t="n">
        <x:v>17.70212</x:v>
      </x:c>
      <x:c r="E458" s="17" t="n">
        <x:v>23</x:v>
      </x:c>
      <x:c r="F458" s="17" t="n">
        <x:v>18.53191</x:v>
      </x:c>
      <x:c r="G458" s="17" t="n">
        <x:v>22</x:v>
      </x:c>
      <x:c r="H458" s="17" t="n">
        <x:v>30.51063</x:v>
      </x:c>
      <x:c r="I458" s="17" t="n">
        <x:v>19</x:v>
      </x:c>
      <x:c r="J458" s="17" t="n">
        <x:v>24.29787</x:v>
      </x:c>
      <x:c r="K458" s="17" t="n">
        <x:v>33.34042</x:v>
      </x:c>
      <x:c r="L458" s="17" t="n">
        <x:v>27.74468</x:v>
      </x:c>
      <x:c r="M458" s="17" t="n">
        <x:v>34</x:v>
      </x:c>
      <x:c r="N458" s="17" t="n">
        <x:v>40.4468</x:v>
      </x:c>
      <x:c r="O458" s="17" t="n">
        <x:v>35.80851</x:v>
      </x:c>
      <x:c r="P458" s="17" t="n">
        <x:v>48.59574</x:v>
      </x:c>
      <x:c r="Q458" s="17" t="n">
        <x:v>42.21276</x:v>
      </x:c>
      <x:c r="R458" s="17" t="n">
        <x:v>48.51063</x:v>
      </x:c>
      <x:c r="S458" s="17" t="n">
        <x:v>61.74468</x:v>
      </x:c>
      <x:c r="T458" s="17" t="n">
        <x:v>63.12765</x:v>
      </x:c>
      <x:c r="U458" s="17" t="n">
        <x:v>47.17021</x:v>
      </x:c>
      <x:c r="V458" s="17" t="n">
        <x:v>35.70212</x:v>
      </x:c>
      <x:c r="W458" s="17" t="n">
        <x:v>36.68085</x:v>
      </x:c>
      <x:c r="X458" s="17" t="n">
        <x:v>33.93617</x:v>
      </x:c>
      <x:c r="Y458" s="17" t="n">
        <x:v>32.53191</x:v>
      </x:c>
      <x:c r="Z458" s="17" t="n">
        <x:v>36.51063</x:v>
      </x:c>
      <x:c r="AA458" s="17" t="n">
        <x:v>39.38297</x:v>
      </x:c>
      <x:c r="AB458" s="4" t="n">
        <x:f>COUNT(D458:O458)</x:f>
        <x:v>12</x:v>
      </x:c>
      <x:c r="AC458" s="4" t="n">
        <x:f>COUNT(P458:AA458)</x:f>
        <x:v>12</x:v>
      </x:c>
      <x:c r="AD458" s="4" t="n">
        <x:f>COUNTIF(D458:AA458,"&gt;0")</x:f>
        <x:v>24</x:v>
      </x:c>
      <x:c r="AE458" s="19" t="n">
        <x:f>IF(AB458=0,"",AVERAGE(D458:O458))</x:f>
        <x:v>27.198578333333334</x:v>
      </x:c>
      <x:c r="AF458" s="19" t="n">
        <x:f>IF(AC458=0,"",AVERAGE(P458:AA458))</x:f>
        <x:v>43.842193333333334</x:v>
      </x:c>
      <x:c r="AG458" s="19" t="n">
        <x:f>IF(OR(AB458&lt;'산출기준'!$B$19,AC458&lt;'산출기준'!$B$19,AE458=0),"",AF458/AE458)</x:f>
        <x:v>1.6119295941142022</x:v>
      </x:c>
      <x:c r="AH458" s="21" t="n">
        <x:f>IF(SUM(P458:AA458)=0,"",MAX(P458:AA458)/SUM(P458:AA458))</x:f>
        <x:v>0.11999029017556756</x:v>
      </x:c>
      <x:c r="AI458" s="23" t="n">
        <x:f>IF(AG458="","",AD458/'산출기준'!$B$18*'산출기준'!$B$20+MIN(1,AG458)*'산출기준'!$B$21+(1-AH458)*'산출기준'!$B$22)</x:f>
        <x:v>97.60019419648864</x:v>
      </x:c>
      <x:c r="AJ458" s="4" t="str">
        <x:v>24개월 중 양수 지수 24개월; 전반/후반 자료 12/12개월. 최근12개월/이전12개월 관측월 평균비 1.61배, 최근 최댓달 비중 12.0%. 미래 1년 지속을 보장하지 않음.</x:v>
      </x:c>
      <x:c r="AK458" s="4" t="str">
        <x:v>https://developers.naver.com/docs/serviceapi/datalab/search/search.md</x:v>
      </x:c>
    </x:row>
    <x:row r="459" ht="25" customHeight="1">
      <x:c r="A459" s="4" t="str">
        <x:v>K0455</x:v>
      </x:c>
      <x:c r="B459" s="4" t="str">
        <x:v>여행</x:v>
      </x:c>
      <x:c r="C459" s="4" t="str">
        <x:v>여권사진머리</x:v>
      </x:c>
      <x:c r="D459" s="17" t="n">
        <x:v>76.10638</x:v>
      </x:c>
      <x:c r="E459" s="17" t="n">
        <x:v>76.02127</x:v>
      </x:c>
      <x:c r="F459" s="17" t="n">
        <x:v>61.89361</x:v>
      </x:c>
      <x:c r="G459" s="17" t="n">
        <x:v>63.27659</x:v>
      </x:c>
      <x:c r="H459" s="17" t="n">
        <x:v>61</x:v>
      </x:c>
      <x:c r="I459" s="17" t="n">
        <x:v>56.21276</x:v>
      </x:c>
      <x:c r="J459" s="17" t="n">
        <x:v>52.02127</x:v>
      </x:c>
      <x:c r="K459" s="17" t="n">
        <x:v>44</x:v>
      </x:c>
      <x:c r="L459" s="17" t="n">
        <x:v>41.93617</x:v>
      </x:c>
      <x:c r="M459" s="17" t="n">
        <x:v>45.21276</x:v>
      </x:c>
      <x:c r="N459" s="17" t="n">
        <x:v>51.57446</x:v>
      </x:c>
      <x:c r="O459" s="17" t="n">
        <x:v>55.97872</x:v>
      </x:c>
      <x:c r="P459" s="17" t="n">
        <x:v>48.68085</x:v>
      </x:c>
      <x:c r="Q459" s="17" t="n">
        <x:v>45.59574</x:v>
      </x:c>
      <x:c r="R459" s="17" t="n">
        <x:v>43.25531</x:v>
      </x:c>
      <x:c r="S459" s="17" t="n">
        <x:v>47.57446</x:v>
      </x:c>
      <x:c r="T459" s="17" t="n">
        <x:v>48.7234</x:v>
      </x:c>
      <x:c r="U459" s="17" t="n">
        <x:v>40.68085</x:v>
      </x:c>
      <x:c r="V459" s="17" t="n">
        <x:v>36.76595</x:v>
      </x:c>
      <x:c r="W459" s="17" t="n">
        <x:v>25.19148</x:v>
      </x:c>
      <x:c r="X459" s="17" t="n">
        <x:v>24.74468</x:v>
      </x:c>
      <x:c r="Y459" s="17" t="n">
        <x:v>28.27659</x:v>
      </x:c>
      <x:c r="Z459" s="17" t="n">
        <x:v>33.06382</x:v>
      </x:c>
      <x:c r="AA459" s="17" t="n">
        <x:v>34.82978</x:v>
      </x:c>
      <x:c r="AB459" s="4" t="n">
        <x:f>COUNT(D459:O459)</x:f>
        <x:v>12</x:v>
      </x:c>
      <x:c r="AC459" s="4" t="n">
        <x:f>COUNT(P459:AA459)</x:f>
        <x:v>12</x:v>
      </x:c>
      <x:c r="AD459" s="4" t="n">
        <x:f>COUNTIF(D459:AA459,"&gt;0")</x:f>
        <x:v>24</x:v>
      </x:c>
      <x:c r="AE459" s="19" t="n">
        <x:f>IF(AB459=0,"",AVERAGE(D459:O459))</x:f>
        <x:v>57.102832500000005</x:v>
      </x:c>
      <x:c r="AF459" s="19" t="n">
        <x:f>IF(AC459=0,"",AVERAGE(P459:AA459))</x:f>
        <x:v>38.1152425</x:v>
      </x:c>
      <x:c r="AG459" s="19" t="n">
        <x:f>IF(OR(AB459&lt;'산출기준'!$B$19,AC459&lt;'산출기준'!$B$19,AE459=0),"",AF459/AE459)</x:f>
        <x:v>0.6674842705920061</x:v>
      </x:c>
      <x:c r="AH459" s="21" t="n">
        <x:f>IF(SUM(P459:AA459)=0,"",MAX(P459:AA459)/SUM(P459:AA459))</x:f>
        <x:v>0.10652649877101879</x:v>
      </x:c>
      <x:c r="AI459" s="23" t="n">
        <x:f>IF(AG459="","",AD459/'산출기준'!$B$18*'산출기준'!$B$20+MIN(1,AG459)*'산출기준'!$B$21+(1-AH459)*'산출기준'!$B$22)</x:f>
        <x:v>87.89399814233981</x:v>
      </x:c>
      <x:c r="AJ459" s="4" t="str">
        <x:v>24개월 중 양수 지수 24개월; 전반/후반 자료 12/12개월. 최근12개월/이전12개월 관측월 평균비 0.67배, 최근 최댓달 비중 10.7%. 미래 1년 지속을 보장하지 않음.</x:v>
      </x:c>
      <x:c r="AK459" s="4" t="str">
        <x:v>https://developers.naver.com/docs/serviceapi/datalab/search/search.md</x:v>
      </x:c>
    </x:row>
    <x:row r="460" ht="25" customHeight="1">
      <x:c r="A460" s="4" t="str">
        <x:v>K0456</x:v>
      </x:c>
      <x:c r="B460" s="4" t="str">
        <x:v>여행</x:v>
      </x:c>
      <x:c r="C460" s="4" t="str">
        <x:v>인천공항주차할인</x:v>
      </x:c>
      <x:c r="D460" s="17" t="n">
        <x:v>50.95744</x:v>
      </x:c>
      <x:c r="E460" s="17" t="n">
        <x:v>51.68085</x:v>
      </x:c>
      <x:c r="F460" s="17" t="n">
        <x:v>51.46808</x:v>
      </x:c>
      <x:c r="G460" s="17" t="n">
        <x:v>61.02127</x:v>
      </x:c>
      <x:c r="H460" s="17" t="n">
        <x:v>53.97872</x:v>
      </x:c>
      <x:c r="I460" s="17" t="n">
        <x:v>37.65957</x:v>
      </x:c>
      <x:c r="J460" s="17" t="n">
        <x:v>29.25531</x:v>
      </x:c>
      <x:c r="K460" s="17" t="n">
        <x:v>28.3617</x:v>
      </x:c>
      <x:c r="L460" s="17" t="n">
        <x:v>30.80851</x:v>
      </x:c>
      <x:c r="M460" s="17" t="n">
        <x:v>29.34042</x:v>
      </x:c>
      <x:c r="N460" s="17" t="n">
        <x:v>31.89361</x:v>
      </x:c>
      <x:c r="O460" s="17" t="n">
        <x:v>30.23404</x:v>
      </x:c>
      <x:c r="P460" s="17" t="n">
        <x:v>27.59574</x:v>
      </x:c>
      <x:c r="Q460" s="17" t="n">
        <x:v>32</x:v>
      </x:c>
      <x:c r="R460" s="17" t="n">
        <x:v>49.31914</x:v>
      </x:c>
      <x:c r="S460" s="17" t="n">
        <x:v>46.17021</x:v>
      </x:c>
      <x:c r="T460" s="17" t="n">
        <x:v>46.46808</x:v>
      </x:c>
      <x:c r="U460" s="17" t="n">
        <x:v>33.4468</x:v>
      </x:c>
      <x:c r="V460" s="17" t="n">
        <x:v>29.87234</x:v>
      </x:c>
      <x:c r="W460" s="17" t="n">
        <x:v>27.80851</x:v>
      </x:c>
      <x:c r="X460" s="17" t="n">
        <x:v>23.82978</x:v>
      </x:c>
      <x:c r="Y460" s="17" t="n">
        <x:v>21.3617</x:v>
      </x:c>
      <x:c r="Z460" s="17" t="n">
        <x:v>32.14893</x:v>
      </x:c>
      <x:c r="AA460" s="17" t="n">
        <x:v>32.10638</x:v>
      </x:c>
      <x:c r="AB460" s="4" t="n">
        <x:f>COUNT(D460:O460)</x:f>
        <x:v>12</x:v>
      </x:c>
      <x:c r="AC460" s="4" t="n">
        <x:f>COUNT(P460:AA460)</x:f>
        <x:v>12</x:v>
      </x:c>
      <x:c r="AD460" s="4" t="n">
        <x:f>COUNTIF(D460:AA460,"&gt;0")</x:f>
        <x:v>24</x:v>
      </x:c>
      <x:c r="AE460" s="19" t="n">
        <x:f>IF(AB460=0,"",AVERAGE(D460:O460))</x:f>
        <x:v>40.55496</x:v>
      </x:c>
      <x:c r="AF460" s="19" t="n">
        <x:f>IF(AC460=0,"",AVERAGE(P460:AA460))</x:f>
        <x:v>33.51063416666666</x:v>
      </x:c>
      <x:c r="AG460" s="19" t="n">
        <x:f>IF(OR(AB460&lt;'산출기준'!$B$19,AC460&lt;'산출기준'!$B$19,AE460=0),"",AF460/AE460)</x:f>
        <x:v>0.8263017437735523</x:v>
      </x:c>
      <x:c r="AH460" s="21" t="n">
        <x:f>IF(SUM(P460:AA460)=0,"",MAX(P460:AA460)/SUM(P460:AA460))</x:f>
        <x:v>0.12264549554306904</x:v>
      </x:c>
      <x:c r="AI460" s="23" t="n">
        <x:f>IF(AG460="","",AD460/'산출기준'!$B$18*'산출기준'!$B$20+MIN(1,AG460)*'산출기준'!$B$21+(1-AH460)*'산출기준'!$B$22)</x:f>
        <x:v>92.33614240234519</x:v>
      </x:c>
      <x:c r="AJ460" s="4" t="str">
        <x:v>24개월 중 양수 지수 24개월; 전반/후반 자료 12/12개월. 최근12개월/이전12개월 관측월 평균비 0.83배, 최근 최댓달 비중 12.3%. 미래 1년 지속을 보장하지 않음.</x:v>
      </x:c>
      <x:c r="AK460" s="4" t="str">
        <x:v>https://developers.naver.com/docs/serviceapi/datalab/search/search.md</x:v>
      </x:c>
    </x:row>
    <x:row r="461" ht="25" customHeight="1">
      <x:c r="A461" s="4" t="str">
        <x:v>K0457</x:v>
      </x:c>
      <x:c r="B461" s="4" t="str">
        <x:v>여행</x:v>
      </x:c>
      <x:c r="C461" s="4" t="str">
        <x:v>일본유심추천</x:v>
      </x:c>
      <x:c r="D461" s="17" t="n">
        <x:v>81.14893</x:v>
      </x:c>
      <x:c r="E461" s="17" t="n">
        <x:v>93.63829</x:v>
      </x:c>
      <x:c r="F461" s="17" t="n">
        <x:v>88.3617</x:v>
      </x:c>
      <x:c r="G461" s="17" t="n">
        <x:v>87.59574</x:v>
      </x:c>
      <x:c r="H461" s="17" t="n">
        <x:v>100</x:v>
      </x:c>
      <x:c r="I461" s="17" t="n">
        <x:v>77.06382</x:v>
      </x:c>
      <x:c r="J461" s="17" t="n">
        <x:v>62.93617</x:v>
      </x:c>
      <x:c r="K461" s="17" t="n">
        <x:v>67.93617</x:v>
      </x:c>
      <x:c r="L461" s="17" t="n">
        <x:v>65.12765</x:v>
      </x:c>
      <x:c r="M461" s="17" t="n">
        <x:v>52.31914</x:v>
      </x:c>
      <x:c r="N461" s="17" t="n">
        <x:v>49.70212</x:v>
      </x:c>
      <x:c r="O461" s="17" t="n">
        <x:v>45.59574</x:v>
      </x:c>
      <x:c r="P461" s="17" t="n">
        <x:v>57.21276</x:v>
      </x:c>
      <x:c r="Q461" s="17" t="n">
        <x:v>55.61702</x:v>
      </x:c>
      <x:c r="R461" s="17" t="n">
        <x:v>62.55319</x:v>
      </x:c>
      <x:c r="S461" s="17" t="n">
        <x:v>65.06382</x:v>
      </x:c>
      <x:c r="T461" s="17" t="n">
        <x:v>82.4468</x:v>
      </x:c>
      <x:c r="U461" s="17" t="n">
        <x:v>54.4468</x:v>
      </x:c>
      <x:c r="V461" s="17" t="n">
        <x:v>46.12765</x:v>
      </x:c>
      <x:c r="W461" s="17" t="n">
        <x:v>48.31914</x:v>
      </x:c>
      <x:c r="X461" s="17" t="n">
        <x:v>43.82978</x:v>
      </x:c>
      <x:c r="Y461" s="17" t="n">
        <x:v>33.25531</x:v>
      </x:c>
      <x:c r="Z461" s="17" t="n">
        <x:v>36.14893</x:v>
      </x:c>
      <x:c r="AA461" s="17" t="n">
        <x:v>33.21276</x:v>
      </x:c>
      <x:c r="AB461" s="4" t="n">
        <x:f>COUNT(D461:O461)</x:f>
        <x:v>12</x:v>
      </x:c>
      <x:c r="AC461" s="4" t="n">
        <x:f>COUNT(P461:AA461)</x:f>
        <x:v>12</x:v>
      </x:c>
      <x:c r="AD461" s="4" t="n">
        <x:f>COUNTIF(D461:AA461,"&gt;0")</x:f>
        <x:v>24</x:v>
      </x:c>
      <x:c r="AE461" s="19" t="n">
        <x:f>IF(AB461=0,"",AVERAGE(D461:O461))</x:f>
        <x:v>72.61878916666664</x:v>
      </x:c>
      <x:c r="AF461" s="19" t="n">
        <x:f>IF(AC461=0,"",AVERAGE(P461:AA461))</x:f>
        <x:v>51.51949666666667</x:v>
      </x:c>
      <x:c r="AG461" s="19" t="n">
        <x:f>IF(OR(AB461&lt;'산출기준'!$B$19,AC461&lt;'산출기준'!$B$19,AE461=0),"",AF461/AE461)</x:f>
        <x:v>0.7094513315062965</x:v>
      </x:c>
      <x:c r="AH461" s="21" t="n">
        <x:f>IF(SUM(P461:AA461)=0,"",MAX(P461:AA461)/SUM(P461:AA461))</x:f>
        <x:v>0.133358575125831</x:v>
      </x:c>
      <x:c r="AI461" s="23" t="n">
        <x:f>IF(AG461="","",AD461/'산출기준'!$B$18*'산출기준'!$B$20+MIN(1,AG461)*'산출기준'!$B$21+(1-AH461)*'산출기준'!$B$22)</x:f>
        <x:v>88.61636844267227</x:v>
      </x:c>
      <x:c r="AJ461" s="4" t="str">
        <x:v>24개월 중 양수 지수 24개월; 전반/후반 자료 12/12개월. 최근12개월/이전12개월 관측월 평균비 0.71배, 최근 최댓달 비중 13.3%. 미래 1년 지속을 보장하지 않음.</x:v>
      </x:c>
      <x:c r="AK461" s="4" t="str">
        <x:v>https://developers.naver.com/docs/serviceapi/datalab/search/search.md</x:v>
      </x:c>
    </x:row>
    <x:row r="462" ht="25" customHeight="1">
      <x:c r="A462" s="4" t="str">
        <x:v>K0458</x:v>
      </x:c>
      <x:c r="B462" s="4" t="str">
        <x:v>여행</x:v>
      </x:c>
      <x:c r="C462" s="4" t="str">
        <x:v>남자여권사진</x:v>
      </x:c>
      <x:c r="D462" s="17" t="n">
        <x:v>49.48936</x:v>
      </x:c>
      <x:c r="E462" s="17" t="n">
        <x:v>61.17021</x:v>
      </x:c>
      <x:c r="F462" s="17" t="n">
        <x:v>67.63829</x:v>
      </x:c>
      <x:c r="G462" s="17" t="n">
        <x:v>66.70212</x:v>
      </x:c>
      <x:c r="H462" s="17" t="n">
        <x:v>66.02127</x:v>
      </x:c>
      <x:c r="I462" s="17" t="n">
        <x:v>62.34042</x:v>
      </x:c>
      <x:c r="J462" s="17" t="n">
        <x:v>53.53191</x:v>
      </x:c>
      <x:c r="K462" s="17" t="n">
        <x:v>41.65957</x:v>
      </x:c>
      <x:c r="L462" s="17" t="n">
        <x:v>35.76595</x:v>
      </x:c>
      <x:c r="M462" s="17" t="n">
        <x:v>32.76595</x:v>
      </x:c>
      <x:c r="N462" s="17" t="n">
        <x:v>36.0851</x:v>
      </x:c>
      <x:c r="O462" s="17" t="n">
        <x:v>36.14893</x:v>
      </x:c>
      <x:c r="P462" s="17" t="n">
        <x:v>29.4468</x:v>
      </x:c>
      <x:c r="Q462" s="17" t="n">
        <x:v>37.87234</x:v>
      </x:c>
      <x:c r="R462" s="17" t="n">
        <x:v>39.78723</x:v>
      </x:c>
      <x:c r="S462" s="17" t="n">
        <x:v>37.68085</x:v>
      </x:c>
      <x:c r="T462" s="17" t="n">
        <x:v>37.38297</x:v>
      </x:c>
      <x:c r="U462" s="17" t="n">
        <x:v>29.34042</x:v>
      </x:c>
      <x:c r="V462" s="17" t="n">
        <x:v>29.34042</x:v>
      </x:c>
      <x:c r="W462" s="17" t="n">
        <x:v>20.82978</x:v>
      </x:c>
      <x:c r="X462" s="17" t="n">
        <x:v>19.3617</x:v>
      </x:c>
      <x:c r="Y462" s="17" t="n">
        <x:v>22.78723</x:v>
      </x:c>
      <x:c r="Z462" s="17" t="n">
        <x:v>28.42553</x:v>
      </x:c>
      <x:c r="AA462" s="17" t="n">
        <x:v>31.19148</x:v>
      </x:c>
      <x:c r="AB462" s="4" t="n">
        <x:f>COUNT(D462:O462)</x:f>
        <x:v>12</x:v>
      </x:c>
      <x:c r="AC462" s="4" t="n">
        <x:f>COUNT(P462:AA462)</x:f>
        <x:v>12</x:v>
      </x:c>
      <x:c r="AD462" s="4" t="n">
        <x:f>COUNTIF(D462:AA462,"&gt;0")</x:f>
        <x:v>24</x:v>
      </x:c>
      <x:c r="AE462" s="19" t="n">
        <x:f>IF(AB462=0,"",AVERAGE(D462:O462))</x:f>
        <x:v>50.77658999999999</x:v>
      </x:c>
      <x:c r="AF462" s="19" t="n">
        <x:f>IF(AC462=0,"",AVERAGE(P462:AA462))</x:f>
        <x:v>30.287229166666663</x:v>
      </x:c>
      <x:c r="AG462" s="19" t="n">
        <x:f>IF(OR(AB462&lt;'산출기준'!$B$19,AC462&lt;'산출기준'!$B$19,AE462=0),"",AF462/AE462)</x:f>
        <x:v>0.5964801725887199</x:v>
      </x:c>
      <x:c r="AH462" s="21" t="n">
        <x:f>IF(SUM(P462:AA462)=0,"",MAX(P462:AA462)/SUM(P462:AA462))</x:f>
        <x:v>0.10947196528789983</x:v>
      </x:c>
      <x:c r="AI462" s="23" t="n">
        <x:f>IF(AG462="","",AD462/'산출기준'!$B$18*'산출기준'!$B$20+MIN(1,AG462)*'산출기준'!$B$21+(1-AH462)*'산출기준'!$B$22)</x:f>
        <x:v>85.7049658719036</x:v>
      </x:c>
      <x:c r="AJ462" s="4" t="str">
        <x:v>24개월 중 양수 지수 24개월; 전반/후반 자료 12/12개월. 최근12개월/이전12개월 관측월 평균비 0.60배, 최근 최댓달 비중 10.9%. 미래 1년 지속을 보장하지 않음.</x:v>
      </x:c>
      <x:c r="AK462" s="4" t="str">
        <x:v>https://developers.naver.com/docs/serviceapi/datalab/search/search.md</x:v>
      </x:c>
    </x:row>
    <x:row r="463" ht="25" customHeight="1">
      <x:c r="A463" s="4" t="str">
        <x:v>K0459</x:v>
      </x:c>
      <x:c r="B463" s="4" t="str">
        <x:v>여행</x:v>
      </x:c>
      <x:c r="C463" s="4" t="str">
        <x:v>여권유효기간6개월</x:v>
      </x:c>
      <x:c r="D463" s="17" t="n">
        <x:v>23.27502</x:v>
      </x:c>
      <x:c r="E463" s="17" t="n">
        <x:v>24.80563</x:v>
      </x:c>
      <x:c r="F463" s="17" t="n">
        <x:v>20.63896</x:v>
      </x:c>
      <x:c r="G463" s="17" t="n">
        <x:v>14.20068</x:v>
      </x:c>
      <x:c r="H463" s="17" t="n">
        <x:v>17.65063</x:v>
      </x:c>
      <x:c r="I463" s="17" t="n">
        <x:v>13.64188</x:v>
      </x:c>
      <x:c r="J463" s="17" t="n">
        <x:v>11.38241</x:v>
      </x:c>
      <x:c r="K463" s="17" t="n">
        <x:v>13.35034</x:v>
      </x:c>
      <x:c r="L463" s="17" t="n">
        <x:v>15.86491</x:v>
      </x:c>
      <x:c r="M463" s="17" t="n">
        <x:v>15.87706</x:v>
      </x:c>
      <x:c r="N463" s="17" t="n">
        <x:v>16.16861</x:v>
      </x:c>
      <x:c r="O463" s="17" t="n">
        <x:v>15.99854</x:v>
      </x:c>
      <x:c r="P463" s="17" t="n">
        <x:v>16.18075</x:v>
      </x:c>
      <x:c r="Q463" s="17" t="n">
        <x:v>15.26967</x:v>
      </x:c>
      <x:c r="R463" s="17" t="n">
        <x:v>14.56511</x:v>
      </x:c>
      <x:c r="S463" s="17" t="n">
        <x:v>18.12439</x:v>
      </x:c>
      <x:c r="T463" s="17" t="n">
        <x:v>22.0481</x:v>
      </x:c>
      <x:c r="U463" s="17" t="n">
        <x:v>17.0068</x:v>
      </x:c>
      <x:c r="V463" s="17" t="n">
        <x:v>17.11613</x:v>
      </x:c>
      <x:c r="W463" s="17" t="n">
        <x:v>11.86831</x:v>
      </x:c>
      <x:c r="X463" s="17" t="n">
        <x:v>11.22448</x:v>
      </x:c>
      <x:c r="Y463" s="17" t="n">
        <x:v>13.67832</x:v>
      </x:c>
      <x:c r="Z463" s="17" t="n">
        <x:v>16.76384</x:v>
      </x:c>
      <x:c r="AA463" s="17" t="n">
        <x:v>16.92176</x:v>
      </x:c>
      <x:c r="AB463" s="4" t="n">
        <x:f>COUNT(D463:O463)</x:f>
        <x:v>12</x:v>
      </x:c>
      <x:c r="AC463" s="4" t="n">
        <x:f>COUNT(P463:AA463)</x:f>
        <x:v>12</x:v>
      </x:c>
      <x:c r="AD463" s="4" t="n">
        <x:f>COUNTIF(D463:AA463,"&gt;0")</x:f>
        <x:v>24</x:v>
      </x:c>
      <x:c r="AE463" s="19" t="n">
        <x:f>IF(AB463=0,"",AVERAGE(D463:O463))</x:f>
        <x:v>16.904555833333333</x:v>
      </x:c>
      <x:c r="AF463" s="19" t="n">
        <x:f>IF(AC463=0,"",AVERAGE(P463:AA463))</x:f>
        <x:v>15.897305000000001</x:v>
      </x:c>
      <x:c r="AG463" s="19" t="n">
        <x:f>IF(OR(AB463&lt;'산출기준'!$B$19,AC463&lt;'산출기준'!$B$19,AE463=0),"",AF463/AE463)</x:f>
        <x:v>0.9404154215429205</x:v>
      </x:c>
      <x:c r="AH463" s="21" t="n">
        <x:f>IF(SUM(P463:AA463)=0,"",MAX(P463:AA463)/SUM(P463:AA463))</x:f>
        <x:v>0.11557566937708415</x:v>
      </x:c>
      <x:c r="AI463" s="23" t="n">
        <x:f>IF(AG463="","",AD463/'산출기준'!$B$18*'산출기준'!$B$20+MIN(1,AG463)*'산출기준'!$B$21+(1-AH463)*'산출기준'!$B$22)</x:f>
        <x:v>95.90094925874592</x:v>
      </x:c>
      <x:c r="AJ463" s="4" t="str">
        <x:v>24개월 중 양수 지수 24개월; 전반/후반 자료 12/12개월. 최근12개월/이전12개월 관측월 평균비 0.94배, 최근 최댓달 비중 11.6%. 미래 1년 지속을 보장하지 않음.</x:v>
      </x:c>
      <x:c r="AK463" s="4" t="str">
        <x:v>https://developers.naver.com/docs/serviceapi/datalab/search/search.md</x:v>
      </x:c>
    </x:row>
    <x:row r="464" ht="25" customHeight="1">
      <x:c r="A464" s="4" t="str">
        <x:v>K0460</x:v>
      </x:c>
      <x:c r="B464" s="4" t="str">
        <x:v>여행</x:v>
      </x:c>
      <x:c r="C464" s="4" t="str">
        <x:v>인천공항제1터미널장기주차장</x:v>
      </x:c>
      <x:c r="D464" s="17" t="n">
        <x:v>8.11467</x:v>
      </x:c>
      <x:c r="E464" s="17" t="n">
        <x:v>12.64577</x:v>
      </x:c>
      <x:c r="F464" s="17" t="n">
        <x:v>35.21622</x:v>
      </x:c>
      <x:c r="G464" s="17" t="n">
        <x:v>43.54956</x:v>
      </x:c>
      <x:c r="H464" s="17" t="n">
        <x:v>37.59718</x:v>
      </x:c>
      <x:c r="I464" s="17" t="n">
        <x:v>33.7585</x:v>
      </x:c>
      <x:c r="J464" s="17" t="n">
        <x:v>24.42905</x:v>
      </x:c>
      <x:c r="K464" s="17" t="n">
        <x:v>17.43197</x:v>
      </x:c>
      <x:c r="L464" s="17" t="n">
        <x:v>17.56559</x:v>
      </x:c>
      <x:c r="M464" s="17" t="n">
        <x:v>15.36686</x:v>
      </x:c>
      <x:c r="N464" s="17" t="n">
        <x:v>17.52915</x:v>
      </x:c>
      <x:c r="O464" s="17" t="n">
        <x:v>14.44363</x:v>
      </x:c>
      <x:c r="P464" s="17" t="n">
        <x:v>15.96209</x:v>
      </x:c>
      <x:c r="Q464" s="17" t="n">
        <x:v>13.50826</x:v>
      </x:c>
      <x:c r="R464" s="17" t="n">
        <x:v>21.06413</x:v>
      </x:c>
      <x:c r="S464" s="17" t="n">
        <x:v>22.64334</x:v>
      </x:c>
      <x:c r="T464" s="17" t="n">
        <x:v>20.32312</x:v>
      </x:c>
      <x:c r="U464" s="17" t="n">
        <x:v>15.48833</x:v>
      </x:c>
      <x:c r="V464" s="17" t="n">
        <x:v>12.02623</x:v>
      </x:c>
      <x:c r="W464" s="17" t="n">
        <x:v>10.99368</x:v>
      </x:c>
      <x:c r="X464" s="17" t="n">
        <x:v>11.29737</x:v>
      </x:c>
      <x:c r="Y464" s="17" t="n">
        <x:v>8.23615</x:v>
      </x:c>
      <x:c r="Z464" s="17" t="n">
        <x:v>16.94606</x:v>
      </x:c>
      <x:c r="AA464" s="17" t="n">
        <x:v>17.41982</x:v>
      </x:c>
      <x:c r="AB464" s="4" t="n">
        <x:f>COUNT(D464:O464)</x:f>
        <x:v>12</x:v>
      </x:c>
      <x:c r="AC464" s="4" t="n">
        <x:f>COUNT(P464:AA464)</x:f>
        <x:v>12</x:v>
      </x:c>
      <x:c r="AD464" s="4" t="n">
        <x:f>COUNTIF(D464:AA464,"&gt;0")</x:f>
        <x:v>24</x:v>
      </x:c>
      <x:c r="AE464" s="19" t="n">
        <x:f>IF(AB464=0,"",AVERAGE(D464:O464))</x:f>
        <x:v>23.13734583333333</x:v>
      </x:c>
      <x:c r="AF464" s="19" t="n">
        <x:f>IF(AC464=0,"",AVERAGE(P464:AA464))</x:f>
        <x:v>15.492381666666668</x:v>
      </x:c>
      <x:c r="AG464" s="19" t="n">
        <x:f>IF(OR(AB464&lt;'산출기준'!$B$19,AC464&lt;'산출기준'!$B$19,AE464=0),"",AF464/AE464)</x:f>
        <x:v>0.6695833557688032</x:v>
      </x:c>
      <x:c r="AH464" s="21" t="n">
        <x:f>IF(SUM(P464:AA464)=0,"",MAX(P464:AA464)/SUM(P464:AA464))</x:f>
        <x:v>0.12179825159226107</x:v>
      </x:c>
      <x:c r="AI464" s="23" t="n">
        <x:f>IF(AG464="","",AD464/'산출기준'!$B$18*'산출기준'!$B$20+MIN(1,AG464)*'산출기준'!$B$21+(1-AH464)*'산출기준'!$B$22)</x:f>
        <x:v>87.65153564121889</x:v>
      </x:c>
      <x:c r="AJ464" s="4" t="str">
        <x:v>24개월 중 양수 지수 24개월; 전반/후반 자료 12/12개월. 최근12개월/이전12개월 관측월 평균비 0.67배, 최근 최댓달 비중 12.2%. 미래 1년 지속을 보장하지 않음.</x:v>
      </x:c>
      <x:c r="AK464" s="4" t="str">
        <x:v>https://developers.naver.com/docs/serviceapi/datalab/search/search.md</x:v>
      </x:c>
    </x:row>
    <x:row r="465" ht="25" customHeight="1">
      <x:c r="A465" s="4" t="str">
        <x:v>K0461</x:v>
      </x:c>
      <x:c r="B465" s="4" t="str">
        <x:v>여행</x:v>
      </x:c>
      <x:c r="C465" s="4" t="str">
        <x:v>일본여행준비물체크리스트</x:v>
      </x:c>
      <x:c r="D465" s="17" t="n">
        <x:v>88.21671</x:v>
      </x:c>
      <x:c r="E465" s="17" t="n">
        <x:v>100</x:v>
      </x:c>
      <x:c r="F465" s="17" t="n">
        <x:v>68.14868</x:v>
      </x:c>
      <x:c r="G465" s="17" t="n">
        <x:v>70.03158</x:v>
      </x:c>
      <x:c r="H465" s="17" t="n">
        <x:v>85.60495</x:v>
      </x:c>
      <x:c r="I465" s="17" t="n">
        <x:v>86.95335</x:v>
      </x:c>
      <x:c r="J465" s="17" t="n">
        <x:v>50.34013</x:v>
      </x:c>
      <x:c r="K465" s="17" t="n">
        <x:v>45.17735</x:v>
      </x:c>
      <x:c r="L465" s="17" t="n">
        <x:v>44.50923</x:v>
      </x:c>
      <x:c r="M465" s="17" t="n">
        <x:v>36.9169</x:v>
      </x:c>
      <x:c r="N465" s="17" t="n">
        <x:v>27.9033</x:v>
      </x:c>
      <x:c r="O465" s="17" t="n">
        <x:v>30.39358</x:v>
      </x:c>
      <x:c r="P465" s="17" t="n">
        <x:v>36.01797</x:v>
      </x:c>
      <x:c r="Q465" s="17" t="n">
        <x:v>34.66958</x:v>
      </x:c>
      <x:c r="R465" s="17" t="n">
        <x:v>41.83673</x:v>
      </x:c>
      <x:c r="S465" s="17" t="n">
        <x:v>43.16083</x:v>
      </x:c>
      <x:c r="T465" s="17" t="n">
        <x:v>57.65306</x:v>
      </x:c>
      <x:c r="U465" s="17" t="n">
        <x:v>50.30369</x:v>
      </x:c>
      <x:c r="V465" s="17" t="n">
        <x:v>42.20116</x:v>
      </x:c>
      <x:c r="W465" s="17" t="n">
        <x:v>29.31243</x:v>
      </x:c>
      <x:c r="X465" s="17" t="n">
        <x:v>30.19922</x:v>
      </x:c>
      <x:c r="Y465" s="17" t="n">
        <x:v>25.17006</x:v>
      </x:c>
      <x:c r="Z465" s="17" t="n">
        <x:v>23.03206</x:v>
      </x:c>
      <x:c r="AA465" s="17" t="n">
        <x:v>16.76384</x:v>
      </x:c>
      <x:c r="AB465" s="4" t="n">
        <x:f>COUNT(D465:O465)</x:f>
        <x:v>12</x:v>
      </x:c>
      <x:c r="AC465" s="4" t="n">
        <x:f>COUNT(P465:AA465)</x:f>
        <x:v>12</x:v>
      </x:c>
      <x:c r="AD465" s="4" t="n">
        <x:f>COUNTIF(D465:AA465,"&gt;0")</x:f>
        <x:v>24</x:v>
      </x:c>
      <x:c r="AE465" s="19" t="n">
        <x:f>IF(AB465=0,"",AVERAGE(D465:O465))</x:f>
        <x:v>61.182980000000015</x:v>
      </x:c>
      <x:c r="AF465" s="19" t="n">
        <x:f>IF(AC465=0,"",AVERAGE(P465:AA465))</x:f>
        <x:v>35.8600525</x:v>
      </x:c>
      <x:c r="AG465" s="19" t="n">
        <x:f>IF(OR(AB465&lt;'산출기준'!$B$19,AC465&lt;'산출기준'!$B$19,AE465=0),"",AF465/AE465)</x:f>
        <x:v>0.5861115705707697</x:v>
      </x:c>
      <x:c r="AH465" s="21" t="n">
        <x:f>IF(SUM(P465:AA465)=0,"",MAX(P465:AA465)/SUM(P465:AA465))</x:f>
        <x:v>0.13397698362730134</x:v>
      </x:c>
      <x:c r="AI465" s="23" t="n">
        <x:f>IF(AG465="","",AD465/'산출기준'!$B$18*'산출기준'!$B$20+MIN(1,AG465)*'산출기준'!$B$21+(1-AH465)*'산출기준'!$B$22)</x:f>
        <x:v>84.90380744457705</x:v>
      </x:c>
      <x:c r="AJ465" s="4" t="str">
        <x:v>24개월 중 양수 지수 24개월; 전반/후반 자료 12/12개월. 최근12개월/이전12개월 관측월 평균비 0.59배, 최근 최댓달 비중 13.4%. 미래 1년 지속을 보장하지 않음.</x:v>
      </x:c>
      <x:c r="AK465" s="4" t="str">
        <x:v>https://developers.naver.com/docs/serviceapi/datalab/search/search.md</x:v>
      </x:c>
    </x:row>
    <x:row r="466" ht="25" customHeight="1">
      <x:c r="A466" s="4" t="str">
        <x:v>K0462</x:v>
      </x:c>
      <x:c r="B466" s="4" t="str">
        <x:v>여행</x:v>
      </x:c>
      <x:c r="C466" s="4" t="str">
        <x:v>인천공항주차타워</x:v>
      </x:c>
      <x:c r="D466" s="17" t="n">
        <x:v>35.8965</x:v>
      </x:c>
      <x:c r="E466" s="17" t="n">
        <x:v>34.48736</x:v>
      </x:c>
      <x:c r="F466" s="17" t="n">
        <x:v>50.99611</x:v>
      </x:c>
      <x:c r="G466" s="17" t="n">
        <x:v>65.75558</x:v>
      </x:c>
      <x:c r="H466" s="17" t="n">
        <x:v>67.97862</x:v>
      </x:c>
      <x:c r="I466" s="17" t="n">
        <x:v>52.76967</x:v>
      </x:c>
      <x:c r="J466" s="17" t="n">
        <x:v>25.87463</x:v>
      </x:c>
      <x:c r="K466" s="17" t="n">
        <x:v>16.87317</x:v>
      </x:c>
      <x:c r="L466" s="17" t="n">
        <x:v>25.14577</x:v>
      </x:c>
      <x:c r="M466" s="17" t="n">
        <x:v>25.87463</x:v>
      </x:c>
      <x:c r="N466" s="17" t="n">
        <x:v>28.70505</x:v>
      </x:c>
      <x:c r="O466" s="17" t="n">
        <x:v>25.46161</x:v>
      </x:c>
      <x:c r="P466" s="17" t="n">
        <x:v>21.17346</x:v>
      </x:c>
      <x:c r="Q466" s="17" t="n">
        <x:v>18.37949</x:v>
      </x:c>
      <x:c r="R466" s="17" t="n">
        <x:v>15.96209</x:v>
      </x:c>
      <x:c r="S466" s="17" t="n">
        <x:v>25.09718</x:v>
      </x:c>
      <x:c r="T466" s="17" t="n">
        <x:v>27.49028</x:v>
      </x:c>
      <x:c r="U466" s="17" t="n">
        <x:v>18.40379</x:v>
      </x:c>
      <x:c r="V466" s="17" t="n">
        <x:v>12.7308</x:v>
      </x:c>
      <x:c r="W466" s="17" t="n">
        <x:v>10.34985</x:v>
      </x:c>
      <x:c r="X466" s="17" t="n">
        <x:v>10.54421</x:v>
      </x:c>
      <x:c r="Y466" s="17" t="n">
        <x:v>9.79105</x:v>
      </x:c>
      <x:c r="Z466" s="17" t="n">
        <x:v>15.58551</x:v>
      </x:c>
      <x:c r="AA466" s="17" t="n">
        <x:v>16.78814</x:v>
      </x:c>
      <x:c r="AB466" s="4" t="n">
        <x:f>COUNT(D466:O466)</x:f>
        <x:v>12</x:v>
      </x:c>
      <x:c r="AC466" s="4" t="n">
        <x:f>COUNT(P466:AA466)</x:f>
        <x:v>12</x:v>
      </x:c>
      <x:c r="AD466" s="4" t="n">
        <x:f>COUNTIF(D466:AA466,"&gt;0")</x:f>
        <x:v>24</x:v>
      </x:c>
      <x:c r="AE466" s="19" t="n">
        <x:f>IF(AB466=0,"",AVERAGE(D466:O466))</x:f>
        <x:v>37.98489166666668</x:v>
      </x:c>
      <x:c r="AF466" s="19" t="n">
        <x:f>IF(AC466=0,"",AVERAGE(P466:AA466))</x:f>
        <x:v>16.8579875</x:v>
      </x:c>
      <x:c r="AG466" s="19" t="n">
        <x:f>IF(OR(AB466&lt;'산출기준'!$B$19,AC466&lt;'산출기준'!$B$19,AE466=0),"",AF466/AE466)</x:f>
        <x:v>0.4438077024922408</x:v>
      </x:c>
      <x:c r="AH466" s="21" t="n">
        <x:f>IF(SUM(P466:AA466)=0,"",MAX(P466:AA466)/SUM(P466:AA466))</x:f>
        <x:v>0.13589146786748219</x:v>
      </x:c>
      <x:c r="AI466" s="23" t="n">
        <x:f>IF(AG466="","",AD466/'산출기준'!$B$18*'산출기준'!$B$20+MIN(1,AG466)*'산출기준'!$B$21+(1-AH466)*'산출기준'!$B$22)</x:f>
        <x:v>80.59640171741758</x:v>
      </x:c>
      <x:c r="AJ466" s="4" t="str">
        <x:v>24개월 중 양수 지수 24개월; 전반/후반 자료 12/12개월. 최근12개월/이전12개월 관측월 평균비 0.44배, 최근 최댓달 비중 13.6%. 미래 1년 지속을 보장하지 않음.</x:v>
      </x:c>
      <x:c r="AK466" s="4" t="str">
        <x:v>https://developers.naver.com/docs/serviceapi/datalab/search/search.md</x:v>
      </x:c>
    </x:row>
    <x:row r="467" ht="25" customHeight="1">
      <x:c r="A467" s="4" t="str">
        <x:v>K0463</x:v>
      </x:c>
      <x:c r="B467" s="4" t="str">
        <x:v>여행</x:v>
      </x:c>
      <x:c r="C467" s="4" t="str">
        <x:v>해외여행자보험추천</x:v>
      </x:c>
      <x:c r="D467" s="17" t="n">
        <x:v>20.14091</x:v>
      </x:c>
      <x:c r="E467" s="17" t="n">
        <x:v>16.84888</x:v>
      </x:c>
      <x:c r="F467" s="17" t="n">
        <x:v>17.66277</x:v>
      </x:c>
      <x:c r="G467" s="17" t="n">
        <x:v>26.8586</x:v>
      </x:c>
      <x:c r="H467" s="17" t="n">
        <x:v>29.74975</x:v>
      </x:c>
      <x:c r="I467" s="17" t="n">
        <x:v>24.80563</x:v>
      </x:c>
      <x:c r="J467" s="17" t="n">
        <x:v>12.46355</x:v>
      </x:c>
      <x:c r="K467" s="17" t="n">
        <x:v>14.37074</x:v>
      </x:c>
      <x:c r="L467" s="17" t="n">
        <x:v>19.49708</x:v>
      </x:c>
      <x:c r="M467" s="17" t="n">
        <x:v>16.53304</x:v>
      </x:c>
      <x:c r="N467" s="17" t="n">
        <x:v>20.12876</x:v>
      </x:c>
      <x:c r="O467" s="17" t="n">
        <x:v>18.17298</x:v>
      </x:c>
      <x:c r="P467" s="17" t="n">
        <x:v>18.20942</x:v>
      </x:c>
      <x:c r="Q467" s="17" t="n">
        <x:v>19.07191</x:v>
      </x:c>
      <x:c r="R467" s="17" t="n">
        <x:v>19.60641</x:v>
      </x:c>
      <x:c r="S467" s="17" t="n">
        <x:v>18.20942</x:v>
      </x:c>
      <x:c r="T467" s="17" t="n">
        <x:v>18.91399</x:v>
      </x:c>
      <x:c r="U467" s="17" t="n">
        <x:v>13.48396</x:v>
      </x:c>
      <x:c r="V467" s="17" t="n">
        <x:v>13.2896</x:v>
      </x:c>
      <x:c r="W467" s="17" t="n">
        <x:v>11.06656</x:v>
      </x:c>
      <x:c r="X467" s="17" t="n">
        <x:v>11.89261</x:v>
      </x:c>
      <x:c r="Y467" s="17" t="n">
        <x:v>13.99416</x:v>
      </x:c>
      <x:c r="Z467" s="17" t="n">
        <x:v>15.33041</x:v>
      </x:c>
      <x:c r="AA467" s="17" t="n">
        <x:v>15.73129</x:v>
      </x:c>
      <x:c r="AB467" s="4" t="n">
        <x:f>COUNT(D467:O467)</x:f>
        <x:v>12</x:v>
      </x:c>
      <x:c r="AC467" s="4" t="n">
        <x:f>COUNT(P467:AA467)</x:f>
        <x:v>12</x:v>
      </x:c>
      <x:c r="AD467" s="4" t="n">
        <x:f>COUNTIF(D467:AA467,"&gt;0")</x:f>
        <x:v>24</x:v>
      </x:c>
      <x:c r="AE467" s="19" t="n">
        <x:f>IF(AB467=0,"",AVERAGE(D467:O467))</x:f>
        <x:v>19.769390833333336</x:v>
      </x:c>
      <x:c r="AF467" s="19" t="n">
        <x:f>IF(AC467=0,"",AVERAGE(P467:AA467))</x:f>
        <x:v>15.733311666666665</x:v>
      </x:c>
      <x:c r="AG467" s="19" t="n">
        <x:f>IF(OR(AB467&lt;'산출기준'!$B$19,AC467&lt;'산출기준'!$B$19,AE467=0),"",AF467/AE467)</x:f>
        <x:v>0.7958420064283719</x:v>
      </x:c>
      <x:c r="AH467" s="21" t="n">
        <x:f>IF(SUM(P467:AA467)=0,"",MAX(P467:AA467)/SUM(P467:AA467))</x:f>
        <x:v>0.10384765360376028</x:v>
      </x:c>
      <x:c r="AI467" s="23" t="n">
        <x:f>IF(AG467="","",AD467/'산출기준'!$B$18*'산출기준'!$B$20+MIN(1,AG467)*'산출기준'!$B$21+(1-AH467)*'산출기준'!$B$22)</x:f>
        <x:v>91.79830712077595</x:v>
      </x:c>
      <x:c r="AJ467" s="4" t="str">
        <x:v>24개월 중 양수 지수 24개월; 전반/후반 자료 12/12개월. 최근12개월/이전12개월 관측월 평균비 0.80배, 최근 최댓달 비중 10.4%. 미래 1년 지속을 보장하지 않음.</x:v>
      </x:c>
      <x:c r="AK467" s="4" t="str">
        <x:v>https://developers.naver.com/docs/serviceapi/datalab/search/search.md</x:v>
      </x:c>
    </x:row>
    <x:row r="468" ht="25" customHeight="1">
      <x:c r="A468" s="4" t="str">
        <x:v>K0464</x:v>
      </x:c>
      <x:c r="B468" s="4" t="str">
        <x:v>여행</x:v>
      </x:c>
      <x:c r="C468" s="4" t="str">
        <x:v>일본여행비용</x:v>
      </x:c>
      <x:c r="D468" s="17" t="n">
        <x:v>76.26205</x:v>
      </x:c>
      <x:c r="E468" s="17" t="n">
        <x:v>92.34259</x:v>
      </x:c>
      <x:c r="F468" s="17" t="n">
        <x:v>81.65059</x:v>
      </x:c>
      <x:c r="G468" s="17" t="n">
        <x:v>100</x:v>
      </x:c>
      <x:c r="H468" s="17" t="n">
        <x:v>89.10947</x:v>
      </x:c>
      <x:c r="I468" s="17" t="n">
        <x:v>75.3545</x:v>
      </x:c>
      <x:c r="J468" s="17" t="n">
        <x:v>67.66874</x:v>
      </x:c>
      <x:c r="K468" s="17" t="n">
        <x:v>57.85592</x:v>
      </x:c>
      <x:c r="L468" s="17" t="n">
        <x:v>66.42087</x:v>
      </x:c>
      <x:c r="M468" s="17" t="n">
        <x:v>63.78332</x:v>
      </x:c>
      <x:c r="N468" s="17" t="n">
        <x:v>51.33295</x:v>
      </x:c>
      <x:c r="O468" s="17" t="n">
        <x:v>54.67952</x:v>
      </x:c>
      <x:c r="P468" s="17" t="n">
        <x:v>50.17016</x:v>
      </x:c>
      <x:c r="Q468" s="17" t="n">
        <x:v>68.57629</x:v>
      </x:c>
      <x:c r="R468" s="17" t="n">
        <x:v>65.05955</x:v>
      </x:c>
      <x:c r="S468" s="17" t="n">
        <x:v>71.86613</x:v>
      </x:c>
      <x:c r="T468" s="17" t="n">
        <x:v>79.46681</x:v>
      </x:c>
      <x:c r="U468" s="17" t="n">
        <x:v>50.87918</x:v>
      </x:c>
      <x:c r="V468" s="17" t="n">
        <x:v>40.27226</x:v>
      </x:c>
      <x:c r="W468" s="17" t="n">
        <x:v>31.16846</x:v>
      </x:c>
      <x:c r="X468" s="17" t="n">
        <x:v>33.97617</x:v>
      </x:c>
      <x:c r="Y468" s="17" t="n">
        <x:v>37.32274</x:v>
      </x:c>
      <x:c r="Z468" s="17" t="n">
        <x:v>41.37833</x:v>
      </x:c>
      <x:c r="AA468" s="17" t="n">
        <x:v>34.9688</x:v>
      </x:c>
      <x:c r="AB468" s="4" t="n">
        <x:f>COUNT(D468:O468)</x:f>
        <x:v>12</x:v>
      </x:c>
      <x:c r="AC468" s="4" t="n">
        <x:f>COUNT(P468:AA468)</x:f>
        <x:v>12</x:v>
      </x:c>
      <x:c r="AD468" s="4" t="n">
        <x:f>COUNTIF(D468:AA468,"&gt;0")</x:f>
        <x:v>24</x:v>
      </x:c>
      <x:c r="AE468" s="19" t="n">
        <x:f>IF(AB468=0,"",AVERAGE(D468:O468))</x:f>
        <x:v>73.03837666666666</x:v>
      </x:c>
      <x:c r="AF468" s="19" t="n">
        <x:f>IF(AC468=0,"",AVERAGE(P468:AA468))</x:f>
        <x:v>50.42540666666667</x:v>
      </x:c>
      <x:c r="AG468" s="19" t="n">
        <x:f>IF(OR(AB468&lt;'산출기준'!$B$19,AC468&lt;'산출기준'!$B$19,AE468=0),"",AF468/AE468)</x:f>
        <x:v>0.6903960488716594</x:v>
      </x:c>
      <x:c r="AH468" s="21" t="n">
        <x:f>IF(SUM(P468:AA468)=0,"",MAX(P468:AA468)/SUM(P468:AA468))</x:f>
        <x:v>0.13132733287492243</x:v>
      </x:c>
      <x:c r="AI468" s="23" t="n">
        <x:f>IF(AG468="","",AD468/'산출기준'!$B$18*'산출기준'!$B$20+MIN(1,AG468)*'산출기준'!$B$21+(1-AH468)*'산출기준'!$B$22)</x:f>
        <x:v>88.08533480865133</x:v>
      </x:c>
      <x:c r="AJ468" s="4" t="str">
        <x:v>24개월 중 양수 지수 24개월; 전반/후반 자료 12/12개월. 최근12개월/이전12개월 관측월 평균비 0.69배, 최근 최댓달 비중 13.1%. 미래 1년 지속을 보장하지 않음.</x:v>
      </x:c>
      <x:c r="AK468" s="4" t="str">
        <x:v>https://developers.naver.com/docs/serviceapi/datalab/search/search.md</x:v>
      </x:c>
    </x:row>
    <x:row r="469" ht="25" customHeight="1">
      <x:c r="A469" s="4" t="str">
        <x:v>K0465</x:v>
      </x:c>
      <x:c r="B469" s="4" t="str">
        <x:v>여행</x:v>
      </x:c>
      <x:c r="C469" s="4" t="str">
        <x:v>일본입국신고서작성</x:v>
      </x:c>
      <x:c r="D469" s="17" t="n">
        <x:v>56.83494</x:v>
      </x:c>
      <x:c r="E469" s="17" t="n">
        <x:v>74.19171</x:v>
      </x:c>
      <x:c r="F469" s="17" t="n">
        <x:v>61.34429</x:v>
      </x:c>
      <x:c r="G469" s="17" t="n">
        <x:v>72.57515</x:v>
      </x:c>
      <x:c r="H469" s="17" t="n">
        <x:v>74.47532</x:v>
      </x:c>
      <x:c r="I469" s="17" t="n">
        <x:v>94.10096</x:v>
      </x:c>
      <x:c r="J469" s="17" t="n">
        <x:v>98.18491</x:v>
      </x:c>
      <x:c r="K469" s="17" t="n">
        <x:v>67.18661</x:v>
      </x:c>
      <x:c r="L469" s="17" t="n">
        <x:v>59.86954</x:v>
      </x:c>
      <x:c r="M469" s="17" t="n">
        <x:v>35.13896</x:v>
      </x:c>
      <x:c r="N469" s="17" t="n">
        <x:v>24.39024</x:v>
      </x:c>
      <x:c r="O469" s="17" t="n">
        <x:v>23.05728</x:v>
      </x:c>
      <x:c r="P469" s="17" t="n">
        <x:v>33.21043</x:v>
      </x:c>
      <x:c r="Q469" s="17" t="n">
        <x:v>43.87407</x:v>
      </x:c>
      <x:c r="R469" s="17" t="n">
        <x:v>52.24049</x:v>
      </x:c>
      <x:c r="S469" s="17" t="n">
        <x:v>45.23539</x:v>
      </x:c>
      <x:c r="T469" s="17" t="n">
        <x:v>36.07487</x:v>
      </x:c>
      <x:c r="U469" s="17" t="n">
        <x:v>15.51332</x:v>
      </x:c>
      <x:c r="V469" s="17" t="n">
        <x:v>5.53034</x:v>
      </x:c>
      <x:c r="W469" s="17" t="n">
        <x:v>5.58706</x:v>
      </x:c>
      <x:c r="X469" s="17" t="n">
        <x:v>7.31707</x:v>
      </x:c>
      <x:c r="Y469" s="17" t="n">
        <x:v>3.71525</x:v>
      </x:c>
      <x:c r="Z469" s="17" t="n">
        <x:v>25.80828</x:v>
      </x:c>
      <x:c r="AA469" s="17" t="n">
        <x:v>37.4929</x:v>
      </x:c>
      <x:c r="AB469" s="4" t="n">
        <x:f>COUNT(D469:O469)</x:f>
        <x:v>12</x:v>
      </x:c>
      <x:c r="AC469" s="4" t="n">
        <x:f>COUNT(P469:AA469)</x:f>
        <x:v>12</x:v>
      </x:c>
      <x:c r="AD469" s="4" t="n">
        <x:f>COUNTIF(D469:AA469,"&gt;0")</x:f>
        <x:v>24</x:v>
      </x:c>
      <x:c r="AE469" s="19" t="n">
        <x:f>IF(AB469=0,"",AVERAGE(D469:O469))</x:f>
        <x:v>61.779159166666666</x:v>
      </x:c>
      <x:c r="AF469" s="19" t="n">
        <x:f>IF(AC469=0,"",AVERAGE(P469:AA469))</x:f>
        <x:v>25.966622500000003</x:v>
      </x:c>
      <x:c r="AG469" s="19" t="n">
        <x:f>IF(OR(AB469&lt;'산출기준'!$B$19,AC469&lt;'산출기준'!$B$19,AE469=0),"",AF469/AE469)</x:f>
        <x:v>0.42031362760939706</x:v>
      </x:c>
      <x:c r="AH469" s="21" t="n">
        <x:f>IF(SUM(P469:AA469)=0,"",MAX(P469:AA469)/SUM(P469:AA469))</x:f>
        <x:v>0.16765269209219127</x:v>
      </x:c>
      <x:c r="AI469" s="23" t="n">
        <x:f>IF(AG469="","",AD469/'산출기준'!$B$18*'산출기준'!$B$20+MIN(1,AG469)*'산출기준'!$B$21+(1-AH469)*'산출기준'!$B$22)</x:f>
        <x:v>79.25635498643808</x:v>
      </x:c>
      <x:c r="AJ469" s="4" t="str">
        <x:v>24개월 중 양수 지수 24개월; 전반/후반 자료 12/12개월. 최근12개월/이전12개월 관측월 평균비 0.42배, 최근 최댓달 비중 16.8%. 미래 1년 지속을 보장하지 않음.</x:v>
      </x:c>
      <x:c r="AK469" s="4" t="str">
        <x:v>https://developers.naver.com/docs/serviceapi/datalab/search/search.md</x:v>
      </x:c>
    </x:row>
    <x:row r="470" ht="25" customHeight="1">
      <x:c r="A470" s="4" t="str">
        <x:v>K0466</x:v>
      </x:c>
      <x:c r="B470" s="4" t="str">
        <x:v>여행</x:v>
      </x:c>
      <x:c r="C470" s="4" t="str">
        <x:v>인천공항라운지이용방법</x:v>
      </x:c>
      <x:c r="D470" s="17" t="n">
        <x:v>32.13272</x:v>
      </x:c>
      <x:c r="E470" s="17" t="n">
        <x:v>27.14123</x:v>
      </x:c>
      <x:c r="F470" s="17" t="n">
        <x:v>27.65173</x:v>
      </x:c>
      <x:c r="G470" s="17" t="n">
        <x:v>31.22518</x:v>
      </x:c>
      <x:c r="H470" s="17" t="n">
        <x:v>29.63698</x:v>
      </x:c>
      <x:c r="I470" s="17" t="n">
        <x:v>28.3891</x:v>
      </x:c>
      <x:c r="J470" s="17" t="n">
        <x:v>60.20986</x:v>
      </x:c>
      <x:c r="K470" s="17" t="n">
        <x:v>40.75439</x:v>
      </x:c>
      <x:c r="L470" s="17" t="n">
        <x:v>28.21894</x:v>
      </x:c>
      <x:c r="M470" s="17" t="n">
        <x:v>26.6591</x:v>
      </x:c>
      <x:c r="N470" s="17" t="n">
        <x:v>26.71582</x:v>
      </x:c>
      <x:c r="O470" s="17" t="n">
        <x:v>27.36812</x:v>
      </x:c>
      <x:c r="P470" s="17" t="n">
        <x:v>28.30402</x:v>
      </x:c>
      <x:c r="Q470" s="17" t="n">
        <x:v>25.46795</x:v>
      </x:c>
      <x:c r="R470" s="17" t="n">
        <x:v>30.03403</x:v>
      </x:c>
      <x:c r="S470" s="17" t="n">
        <x:v>28.44583</x:v>
      </x:c>
      <x:c r="T470" s="17" t="n">
        <x:v>34.71355</x:v>
      </x:c>
      <x:c r="U470" s="17" t="n">
        <x:v>26.34713</x:v>
      </x:c>
      <x:c r="V470" s="17" t="n">
        <x:v>23.59614</x:v>
      </x:c>
      <x:c r="W470" s="17" t="n">
        <x:v>19.08678</x:v>
      </x:c>
      <x:c r="X470" s="17" t="n">
        <x:v>7.54395</x:v>
      </x:c>
      <x:c r="Y470" s="17" t="n">
        <x:v>14.71922</x:v>
      </x:c>
      <x:c r="Z470" s="17" t="n">
        <x:v>28.98468</x:v>
      </x:c>
      <x:c r="AA470" s="17" t="n">
        <x:v>32.04764</x:v>
      </x:c>
      <x:c r="AB470" s="4" t="n">
        <x:f>COUNT(D470:O470)</x:f>
        <x:v>12</x:v>
      </x:c>
      <x:c r="AC470" s="4" t="n">
        <x:f>COUNT(P470:AA470)</x:f>
        <x:v>12</x:v>
      </x:c>
      <x:c r="AD470" s="4" t="n">
        <x:f>COUNTIF(D470:AA470,"&gt;0")</x:f>
        <x:v>24</x:v>
      </x:c>
      <x:c r="AE470" s="19" t="n">
        <x:f>IF(AB470=0,"",AVERAGE(D470:O470))</x:f>
        <x:v>32.175264166666665</x:v>
      </x:c>
      <x:c r="AF470" s="19" t="n">
        <x:f>IF(AC470=0,"",AVERAGE(P470:AA470))</x:f>
        <x:v>24.94091</x:v>
      </x:c>
      <x:c r="AG470" s="19" t="n">
        <x:f>IF(OR(AB470&lt;'산출기준'!$B$19,AC470&lt;'산출기준'!$B$19,AE470=0),"",AF470/AE470)</x:f>
        <x:v>0.7751578936790392</x:v>
      </x:c>
      <x:c r="AH470" s="21" t="n">
        <x:f>IF(SUM(P470:AA470)=0,"",MAX(P470:AA470)/SUM(P470:AA470))</x:f>
        <x:v>0.11598597779043882</x:v>
      </x:c>
      <x:c r="AI470" s="23" t="n">
        <x:f>IF(AG470="","",AD470/'산출기준'!$B$18*'산출기준'!$B$20+MIN(1,AG470)*'산출기준'!$B$21+(1-AH470)*'산출기준'!$B$22)</x:f>
        <x:v>90.93501725456241</x:v>
      </x:c>
      <x:c r="AJ470" s="4" t="str">
        <x:v>24개월 중 양수 지수 24개월; 전반/후반 자료 12/12개월. 최근12개월/이전12개월 관측월 평균비 0.78배, 최근 최댓달 비중 11.6%. 미래 1년 지속을 보장하지 않음.</x:v>
      </x:c>
      <x:c r="AK470" s="4" t="str">
        <x:v>https://developers.naver.com/docs/serviceapi/datalab/search/search.md</x:v>
      </x:c>
    </x:row>
    <x:row r="471" ht="25" customHeight="1">
      <x:c r="A471" s="4" t="str">
        <x:v>K0467</x:v>
      </x:c>
      <x:c r="B471" s="4" t="str">
        <x:v>여행</x:v>
      </x:c>
      <x:c r="C471" s="4" t="str">
        <x:v>기내수하물무게</x:v>
      </x:c>
      <x:c r="D471" s="17" t="n">
        <x:v>52.83607</x:v>
      </x:c>
      <x:c r="E471" s="17" t="n">
        <x:v>51.78672</x:v>
      </x:c>
      <x:c r="F471" s="17" t="n">
        <x:v>48.12819</x:v>
      </x:c>
      <x:c r="G471" s="17" t="n">
        <x:v>50.73737</x:v>
      </x:c>
      <x:c r="H471" s="17" t="n">
        <x:v>61.65626</x:v>
      </x:c>
      <x:c r="I471" s="17" t="n">
        <x:v>49.77311</x:v>
      </x:c>
      <x:c r="J471" s="17" t="n">
        <x:v>35.50765</x:v>
      </x:c>
      <x:c r="K471" s="17" t="n">
        <x:v>36.01815</x:v>
      </x:c>
      <x:c r="L471" s="17" t="n">
        <x:v>35.87634</x:v>
      </x:c>
      <x:c r="M471" s="17" t="n">
        <x:v>30.43108</x:v>
      </x:c>
      <x:c r="N471" s="17" t="n">
        <x:v>39.64832</x:v>
      </x:c>
      <x:c r="O471" s="17" t="n">
        <x:v>38.96766</x:v>
      </x:c>
      <x:c r="P471" s="17" t="n">
        <x:v>31.65059</x:v>
      </x:c>
      <x:c r="Q471" s="17" t="n">
        <x:v>31.08338</x:v>
      </x:c>
      <x:c r="R471" s="17" t="n">
        <x:v>24.95745</x:v>
      </x:c>
      <x:c r="S471" s="17" t="n">
        <x:v>22.57515</x:v>
      </x:c>
      <x:c r="T471" s="17" t="n">
        <x:v>34.71355</x:v>
      </x:c>
      <x:c r="U471" s="17" t="n">
        <x:v>25.3545</x:v>
      </x:c>
      <x:c r="V471" s="17" t="n">
        <x:v>20.7317</x:v>
      </x:c>
      <x:c r="W471" s="17" t="n">
        <x:v>16.39251</x:v>
      </x:c>
      <x:c r="X471" s="17" t="n">
        <x:v>20.7317</x:v>
      </x:c>
      <x:c r="Y471" s="17" t="n">
        <x:v>18.29268</x:v>
      </x:c>
      <x:c r="Z471" s="17" t="n">
        <x:v>21.01531</x:v>
      </x:c>
      <x:c r="AA471" s="17" t="n">
        <x:v>26.43221</x:v>
      </x:c>
      <x:c r="AB471" s="4" t="n">
        <x:f>COUNT(D471:O471)</x:f>
        <x:v>12</x:v>
      </x:c>
      <x:c r="AC471" s="4" t="n">
        <x:f>COUNT(P471:AA471)</x:f>
        <x:v>12</x:v>
      </x:c>
      <x:c r="AD471" s="4" t="n">
        <x:f>COUNTIF(D471:AA471,"&gt;0")</x:f>
        <x:v>24</x:v>
      </x:c>
      <x:c r="AE471" s="19" t="n">
        <x:f>IF(AB471=0,"",AVERAGE(D471:O471))</x:f>
        <x:v>44.28057666666667</x:v>
      </x:c>
      <x:c r="AF471" s="19" t="n">
        <x:f>IF(AC471=0,"",AVERAGE(P471:AA471))</x:f>
        <x:v>24.494227499999997</x:v>
      </x:c>
      <x:c r="AG471" s="19" t="n">
        <x:f>IF(OR(AB471&lt;'산출기준'!$B$19,AC471&lt;'산출기준'!$B$19,AE471=0),"",AF471/AE471)</x:f>
        <x:v>0.5531596321427008</x:v>
      </x:c>
      <x:c r="AH471" s="21" t="n">
        <x:f>IF(SUM(P471:AA471)=0,"",MAX(P471:AA471)/SUM(P471:AA471))</x:f>
        <x:v>0.11810112539100624</x:v>
      </x:c>
      <x:c r="AI471" s="23" t="n">
        <x:f>IF(AG471="","",AD471/'산출기준'!$B$18*'산출기준'!$B$20+MIN(1,AG471)*'산출기준'!$B$21+(1-AH471)*'산출기준'!$B$22)</x:f>
        <x:v>84.2327664564609</x:v>
      </x:c>
      <x:c r="AJ471" s="4" t="str">
        <x:v>24개월 중 양수 지수 24개월; 전반/후반 자료 12/12개월. 최근12개월/이전12개월 관측월 평균비 0.55배, 최근 최댓달 비중 11.8%. 미래 1년 지속을 보장하지 않음.</x:v>
      </x:c>
      <x:c r="AK471" s="4" t="str">
        <x:v>https://developers.naver.com/docs/serviceapi/datalab/search/search.md</x:v>
      </x:c>
    </x:row>
    <x:row r="472" ht="25" customHeight="1">
      <x:c r="A472" s="4" t="str">
        <x:v>K0468</x:v>
      </x:c>
      <x:c r="B472" s="4" t="str">
        <x:v>여행</x:v>
      </x:c>
      <x:c r="C472" s="4" t="str">
        <x:v>기내수하물</x:v>
      </x:c>
      <x:c r="D472" s="17" t="n">
        <x:v>60.32331</x:v>
      </x:c>
      <x:c r="E472" s="17" t="n">
        <x:v>61.08905</x:v>
      </x:c>
      <x:c r="F472" s="17" t="n">
        <x:v>53.63017</x:v>
      </x:c>
      <x:c r="G472" s="17" t="n">
        <x:v>59.52921</x:v>
      </x:c>
      <x:c r="H472" s="17" t="n">
        <x:v>71.41236</x:v>
      </x:c>
      <x:c r="I472" s="17" t="n">
        <x:v>57.60068</x:v>
      </x:c>
      <x:c r="J472" s="17" t="n">
        <x:v>40.81111</x:v>
      </x:c>
      <x:c r="K472" s="17" t="n">
        <x:v>37.66307</x:v>
      </x:c>
      <x:c r="L472" s="17" t="n">
        <x:v>41.63357</x:v>
      </x:c>
      <x:c r="M472" s="17" t="n">
        <x:v>42.25751</x:v>
      </x:c>
      <x:c r="N472" s="17" t="n">
        <x:v>48.09982</x:v>
      </x:c>
      <x:c r="O472" s="17" t="n">
        <x:v>43.73227</x:v>
      </x:c>
      <x:c r="P472" s="17" t="n">
        <x:v>39.50652</x:v>
      </x:c>
      <x:c r="Q472" s="17" t="n">
        <x:v>38.45717</x:v>
      </x:c>
      <x:c r="R472" s="17" t="n">
        <x:v>33.6642</x:v>
      </x:c>
      <x:c r="S472" s="17" t="n">
        <x:v>31.36698</x:v>
      </x:c>
      <x:c r="T472" s="17" t="n">
        <x:v>38.99602</x:v>
      </x:c>
      <x:c r="U472" s="17" t="n">
        <x:v>27.25467</x:v>
      </x:c>
      <x:c r="V472" s="17" t="n">
        <x:v>22.12138</x:v>
      </x:c>
      <x:c r="W472" s="17" t="n">
        <x:v>19.37039</x:v>
      </x:c>
      <x:c r="X472" s="17" t="n">
        <x:v>21.32728</x:v>
      </x:c>
      <x:c r="Y472" s="17" t="n">
        <x:v>19.2853</x:v>
      </x:c>
      <x:c r="Z472" s="17" t="n">
        <x:v>22.06466</x:v>
      </x:c>
      <x:c r="AA472" s="17" t="n">
        <x:v>23.90811</x:v>
      </x:c>
      <x:c r="AB472" s="4" t="n">
        <x:f>COUNT(D472:O472)</x:f>
        <x:v>12</x:v>
      </x:c>
      <x:c r="AC472" s="4" t="n">
        <x:f>COUNT(P472:AA472)</x:f>
        <x:v>12</x:v>
      </x:c>
      <x:c r="AD472" s="4" t="n">
        <x:f>COUNTIF(D472:AA472,"&gt;0")</x:f>
        <x:v>24</x:v>
      </x:c>
      <x:c r="AE472" s="19" t="n">
        <x:f>IF(AB472=0,"",AVERAGE(D472:O472))</x:f>
        <x:v>51.48184416666667</x:v>
      </x:c>
      <x:c r="AF472" s="19" t="n">
        <x:f>IF(AC472=0,"",AVERAGE(P472:AA472))</x:f>
        <x:v>28.110223333333337</x:v>
      </x:c>
      <x:c r="AG472" s="19" t="n">
        <x:f>IF(OR(AB472&lt;'산출기준'!$B$19,AC472&lt;'산출기준'!$B$19,AE472=0),"",AF472/AE472)</x:f>
        <x:v>0.5460220741574381</x:v>
      </x:c>
      <x:c r="AH472" s="21" t="n">
        <x:f>IF(SUM(P472:AA472)=0,"",MAX(P472:AA472)/SUM(P472:AA472))</x:f>
        <x:v>0.11711788842659496</x:v>
      </x:c>
      <x:c r="AI472" s="23" t="n">
        <x:f>IF(AG472="","",AD472/'산출기준'!$B$18*'산출기준'!$B$20+MIN(1,AG472)*'산출기준'!$B$21+(1-AH472)*'산출기준'!$B$22)</x:f>
        <x:v>84.03830445619124</x:v>
      </x:c>
      <x:c r="AJ472" s="4" t="str">
        <x:v>24개월 중 양수 지수 24개월; 전반/후반 자료 12/12개월. 최근12개월/이전12개월 관측월 평균비 0.55배, 최근 최댓달 비중 11.7%. 미래 1년 지속을 보장하지 않음.</x:v>
      </x:c>
      <x:c r="AK472" s="4" t="str">
        <x:v>https://developers.naver.com/docs/serviceapi/datalab/search/search.md</x:v>
      </x:c>
    </x:row>
    <x:row r="473" ht="25" customHeight="1">
      <x:c r="A473" s="4" t="str">
        <x:v>K0469</x:v>
      </x:c>
      <x:c r="B473" s="4" t="str">
        <x:v>여행</x:v>
      </x:c>
      <x:c r="C473" s="4" t="str">
        <x:v>국내선공항도착시간</x:v>
      </x:c>
      <x:c r="D473" s="17" t="n">
        <x:v>71.24773</x:v>
      </x:c>
      <x:c r="E473" s="17" t="n">
        <x:v>71.03074</x:v>
      </x:c>
      <x:c r="F473" s="17" t="n">
        <x:v>67.5226</x:v>
      </x:c>
      <x:c r="G473" s="17" t="n">
        <x:v>72.76672</x:v>
      </x:c>
      <x:c r="H473" s="17" t="n">
        <x:v>72.80289</x:v>
      </x:c>
      <x:c r="I473" s="17" t="n">
        <x:v>68.86075</x:v>
      </x:c>
      <x:c r="J473" s="17" t="n">
        <x:v>64.84629</x:v>
      </x:c>
      <x:c r="K473" s="17" t="n">
        <x:v>66.50994</x:v>
      </x:c>
      <x:c r="L473" s="17" t="n">
        <x:v>64.08679</x:v>
      </x:c>
      <x:c r="M473" s="17" t="n">
        <x:v>65.09945</x:v>
      </x:c>
      <x:c r="N473" s="17" t="n">
        <x:v>64.99095</x:v>
      </x:c>
      <x:c r="O473" s="17" t="n">
        <x:v>68.96925</x:v>
      </x:c>
      <x:c r="P473" s="17" t="n">
        <x:v>59.349</x:v>
      </x:c>
      <x:c r="Q473" s="17" t="n">
        <x:v>60.32549</x:v>
      </x:c>
      <x:c r="R473" s="17" t="n">
        <x:v>63.1103</x:v>
      </x:c>
      <x:c r="S473" s="17" t="n">
        <x:v>72.11573</x:v>
      </x:c>
      <x:c r="T473" s="17" t="n">
        <x:v>67.01627</x:v>
      </x:c>
      <x:c r="U473" s="17" t="n">
        <x:v>56.81735</x:v>
      </x:c>
      <x:c r="V473" s="17" t="n">
        <x:v>59.49367</x:v>
      </x:c>
      <x:c r="W473" s="17" t="n">
        <x:v>41.59132</x:v>
      </x:c>
      <x:c r="X473" s="17" t="n">
        <x:v>36.23869</x:v>
      </x:c>
      <x:c r="Y473" s="17" t="n">
        <x:v>39.49367</x:v>
      </x:c>
      <x:c r="Z473" s="17" t="n">
        <x:v>45.82278</x:v>
      </x:c>
      <x:c r="AA473" s="17" t="n">
        <x:v>30.63291</x:v>
      </x:c>
      <x:c r="AB473" s="4" t="n">
        <x:f>COUNT(D473:O473)</x:f>
        <x:v>12</x:v>
      </x:c>
      <x:c r="AC473" s="4" t="n">
        <x:f>COUNT(P473:AA473)</x:f>
        <x:v>12</x:v>
      </x:c>
      <x:c r="AD473" s="4" t="n">
        <x:f>COUNTIF(D473:AA473,"&gt;0")</x:f>
        <x:v>24</x:v>
      </x:c>
      <x:c r="AE473" s="19" t="n">
        <x:f>IF(AB473=0,"",AVERAGE(D473:O473))</x:f>
        <x:v>68.22784166666666</x:v>
      </x:c>
      <x:c r="AF473" s="19" t="n">
        <x:f>IF(AC473=0,"",AVERAGE(P473:AA473))</x:f>
        <x:v>52.66726499999999</x:v>
      </x:c>
      <x:c r="AG473" s="19" t="n">
        <x:f>IF(OR(AB473&lt;'산출기준'!$B$19,AC473&lt;'산출기준'!$B$19,AE473=0),"",AF473/AE473)</x:f>
        <x:v>0.7719321572168546</x:v>
      </x:c>
      <x:c r="AH473" s="21" t="n">
        <x:f>IF(SUM(P473:AA473)=0,"",MAX(P473:AA473)/SUM(P473:AA473))</x:f>
        <x:v>0.11410587139215729</x:v>
      </x:c>
      <x:c r="AI473" s="23" t="n">
        <x:f>IF(AG473="","",AD473/'산출기준'!$B$18*'산출기준'!$B$20+MIN(1,AG473)*'산출기준'!$B$21+(1-AH473)*'산출기준'!$B$22)</x:f>
        <x:v>90.87584728866248</x:v>
      </x:c>
      <x:c r="AJ473" s="4" t="str">
        <x:v>24개월 중 양수 지수 24개월; 전반/후반 자료 12/12개월. 최근12개월/이전12개월 관측월 평균비 0.77배, 최근 최댓달 비중 11.4%. 미래 1년 지속을 보장하지 않음.</x:v>
      </x:c>
      <x:c r="AK473" s="4" t="str">
        <x:v>https://developers.naver.com/docs/serviceapi/datalab/search/search.md</x:v>
      </x:c>
    </x:row>
    <x:row r="474" ht="25" customHeight="1">
      <x:c r="A474" s="4" t="str">
        <x:v>K0470</x:v>
      </x:c>
      <x:c r="B474" s="4" t="str">
        <x:v>여행</x:v>
      </x:c>
      <x:c r="C474" s="4" t="str">
        <x:v>해외여행자보험가격비교</x:v>
      </x:c>
      <x:c r="D474" s="17" t="n">
        <x:v>47.8481</x:v>
      </x:c>
      <x:c r="E474" s="17" t="n">
        <x:v>42.13381</x:v>
      </x:c>
      <x:c r="F474" s="17" t="n">
        <x:v>34.79204</x:v>
      </x:c>
      <x:c r="G474" s="17" t="n">
        <x:v>43.68896</x:v>
      </x:c>
      <x:c r="H474" s="17" t="n">
        <x:v>43.03797</x:v>
      </x:c>
      <x:c r="I474" s="17" t="n">
        <x:v>35.22603</x:v>
      </x:c>
      <x:c r="J474" s="17" t="n">
        <x:v>27.4141</x:v>
      </x:c>
      <x:c r="K474" s="17" t="n">
        <x:v>28.42676</x:v>
      </x:c>
      <x:c r="L474" s="17" t="n">
        <x:v>26.8716</x:v>
      </x:c>
      <x:c r="M474" s="17" t="n">
        <x:v>25.93128</x:v>
      </x:c>
      <x:c r="N474" s="17" t="n">
        <x:v>27.88426</x:v>
      </x:c>
      <x:c r="O474" s="17" t="n">
        <x:v>32.87522</x:v>
      </x:c>
      <x:c r="P474" s="17" t="n">
        <x:v>48.49909</x:v>
      </x:c>
      <x:c r="Q474" s="17" t="n">
        <x:v>23.03797</x:v>
      </x:c>
      <x:c r="R474" s="17" t="n">
        <x:v>26.22061</x:v>
      </x:c>
      <x:c r="S474" s="17" t="n">
        <x:v>23.1103</x:v>
      </x:c>
      <x:c r="T474" s="17" t="n">
        <x:v>27.1971</x:v>
      </x:c>
      <x:c r="U474" s="17" t="n">
        <x:v>31.42857</x:v>
      </x:c>
      <x:c r="V474" s="17" t="n">
        <x:v>34.21338</x:v>
      </x:c>
      <x:c r="W474" s="17" t="n">
        <x:v>29.90958</x:v>
      </x:c>
      <x:c r="X474" s="17" t="n">
        <x:v>38.51717</x:v>
      </x:c>
      <x:c r="Y474" s="17" t="n">
        <x:v>24.55696</x:v>
      </x:c>
      <x:c r="Z474" s="17" t="n">
        <x:v>31.32007</x:v>
      </x:c>
      <x:c r="AA474" s="17" t="n">
        <x:v>28.24593</x:v>
      </x:c>
      <x:c r="AB474" s="4" t="n">
        <x:f>COUNT(D474:O474)</x:f>
        <x:v>12</x:v>
      </x:c>
      <x:c r="AC474" s="4" t="n">
        <x:f>COUNT(P474:AA474)</x:f>
        <x:v>12</x:v>
      </x:c>
      <x:c r="AD474" s="4" t="n">
        <x:f>COUNTIF(D474:AA474,"&gt;0")</x:f>
        <x:v>24</x:v>
      </x:c>
      <x:c r="AE474" s="19" t="n">
        <x:f>IF(AB474=0,"",AVERAGE(D474:O474))</x:f>
        <x:v>34.677510833333336</x:v>
      </x:c>
      <x:c r="AF474" s="19" t="n">
        <x:f>IF(AC474=0,"",AVERAGE(P474:AA474))</x:f>
        <x:v>30.521394166666667</x:v>
      </x:c>
      <x:c r="AG474" s="19" t="n">
        <x:f>IF(OR(AB474&lt;'산출기준'!$B$19,AC474&lt;'산출기준'!$B$19,AE474=0),"",AF474/AE474)</x:f>
        <x:v>0.8801495099621841</x:v>
      </x:c>
      <x:c r="AH474" s="21" t="n">
        <x:f>IF(SUM(P474:AA474)=0,"",MAX(P474:AA474)/SUM(P474:AA474))</x:f>
        <x:v>0.1324182903069112</x:v>
      </x:c>
      <x:c r="AI474" s="23" t="n">
        <x:f>IF(AG474="","",AD474/'산출기준'!$B$18*'산출기준'!$B$20+MIN(1,AG474)*'산출기준'!$B$21+(1-AH474)*'산출기준'!$B$22)</x:f>
        <x:v>93.7561194927273</x:v>
      </x:c>
      <x:c r="AJ474" s="4" t="str">
        <x:v>24개월 중 양수 지수 24개월; 전반/후반 자료 12/12개월. 최근12개월/이전12개월 관측월 평균비 0.88배, 최근 최댓달 비중 13.2%. 미래 1년 지속을 보장하지 않음.</x:v>
      </x:c>
      <x:c r="AK474" s="4" t="str">
        <x:v>https://developers.naver.com/docs/serviceapi/datalab/search/search.md</x:v>
      </x:c>
    </x:row>
    <x:row r="475" ht="25" customHeight="1">
      <x:c r="A475" s="4" t="str">
        <x:v>K0471</x:v>
      </x:c>
      <x:c r="B475" s="4" t="str">
        <x:v>여행</x:v>
      </x:c>
      <x:c r="C475" s="4" t="str">
        <x:v>공항리무진가격</x:v>
      </x:c>
      <x:c r="D475" s="17" t="n">
        <x:v>78.98734</x:v>
      </x:c>
      <x:c r="E475" s="17" t="n">
        <x:v>73.27305</x:v>
      </x:c>
      <x:c r="F475" s="17" t="n">
        <x:v>80.07233</x:v>
      </x:c>
      <x:c r="G475" s="17" t="n">
        <x:v>81.77215</x:v>
      </x:c>
      <x:c r="H475" s="17" t="n">
        <x:v>83.61663</x:v>
      </x:c>
      <x:c r="I475" s="17" t="n">
        <x:v>77.68535</x:v>
      </x:c>
      <x:c r="J475" s="17" t="n">
        <x:v>68.28209</x:v>
      </x:c>
      <x:c r="K475" s="17" t="n">
        <x:v>73.27305</x:v>
      </x:c>
      <x:c r="L475" s="17" t="n">
        <x:v>77.90235</x:v>
      </x:c>
      <x:c r="M475" s="17" t="n">
        <x:v>72.87522</x:v>
      </x:c>
      <x:c r="N475" s="17" t="n">
        <x:v>83.90596</x:v>
      </x:c>
      <x:c r="O475" s="17" t="n">
        <x:v>85.02712</x:v>
      </x:c>
      <x:c r="P475" s="17" t="n">
        <x:v>83.94213</x:v>
      </x:c>
      <x:c r="Q475" s="17" t="n">
        <x:v>86.50994</x:v>
      </x:c>
      <x:c r="R475" s="17" t="n">
        <x:v>80.36166</x:v>
      </x:c>
      <x:c r="S475" s="17" t="n">
        <x:v>85.06329</x:v>
      </x:c>
      <x:c r="T475" s="17" t="n">
        <x:v>100</x:v>
      </x:c>
      <x:c r="U475" s="17" t="n">
        <x:v>69.98191</x:v>
      </x:c>
      <x:c r="V475" s="17" t="n">
        <x:v>44.95479</x:v>
      </x:c>
      <x:c r="W475" s="17" t="n">
        <x:v>40.50632</x:v>
      </x:c>
      <x:c r="X475" s="17" t="n">
        <x:v>33.38155</x:v>
      </x:c>
      <x:c r="Y475" s="17" t="n">
        <x:v>21.66365</x:v>
      </x:c>
      <x:c r="Z475" s="17" t="n">
        <x:v>32.00723</x:v>
      </x:c>
      <x:c r="AA475" s="17" t="n">
        <x:v>25.06329</x:v>
      </x:c>
      <x:c r="AB475" s="4" t="n">
        <x:f>COUNT(D475:O475)</x:f>
        <x:v>12</x:v>
      </x:c>
      <x:c r="AC475" s="4" t="n">
        <x:f>COUNT(P475:AA475)</x:f>
        <x:v>12</x:v>
      </x:c>
      <x:c r="AD475" s="4" t="n">
        <x:f>COUNTIF(D475:AA475,"&gt;0")</x:f>
        <x:v>24</x:v>
      </x:c>
      <x:c r="AE475" s="19" t="n">
        <x:f>IF(AB475=0,"",AVERAGE(D475:O475))</x:f>
        <x:v>78.05605333333334</x:v>
      </x:c>
      <x:c r="AF475" s="19" t="n">
        <x:f>IF(AC475=0,"",AVERAGE(P475:AA475))</x:f>
        <x:v>58.61964666666666</x:v>
      </x:c>
      <x:c r="AG475" s="19" t="n">
        <x:f>IF(OR(AB475&lt;'산출기준'!$B$19,AC475&lt;'산출기준'!$B$19,AE475=0),"",AF475/AE475)</x:f>
        <x:v>0.7509942427698111</x:v>
      </x:c>
      <x:c r="AH475" s="21" t="n">
        <x:f>IF(SUM(P475:AA475)=0,"",MAX(P475:AA475)/SUM(P475:AA475))</x:f>
        <x:v>0.14215939206730122</x:v>
      </x:c>
      <x:c r="AI475" s="23" t="n">
        <x:f>IF(AG475="","",AD475/'산출기준'!$B$18*'산출기준'!$B$20+MIN(1,AG475)*'산출기준'!$B$21+(1-AH475)*'산출기준'!$B$22)</x:f>
        <x:v>89.68663944174831</x:v>
      </x:c>
      <x:c r="AJ475" s="4" t="str">
        <x:v>24개월 중 양수 지수 24개월; 전반/후반 자료 12/12개월. 최근12개월/이전12개월 관측월 평균비 0.75배, 최근 최댓달 비중 14.2%. 미래 1년 지속을 보장하지 않음.</x:v>
      </x:c>
      <x:c r="AK475" s="4" t="str">
        <x:v>https://developers.naver.com/docs/serviceapi/datalab/search/search.md</x:v>
      </x:c>
    </x:row>
    <x:row r="476" ht="25" customHeight="1">
      <x:c r="A476" s="4" t="str">
        <x:v>K0472</x:v>
      </x:c>
      <x:c r="B476" s="4" t="str">
        <x:v>여행</x:v>
      </x:c>
      <x:c r="C476" s="4" t="str">
        <x:v>해외여행신용카드추천</x:v>
      </x:c>
      <x:c r="D476" s="17" t="n">
        <x:v>50.34358</x:v>
      </x:c>
      <x:c r="E476" s="17" t="n">
        <x:v>46.22061</x:v>
      </x:c>
      <x:c r="F476" s="17" t="n">
        <x:v>48.31826</x:v>
      </x:c>
      <x:c r="G476" s="17" t="n">
        <x:v>47.5226</x:v>
      </x:c>
      <x:c r="H476" s="17" t="n">
        <x:v>46.14828</x:v>
      </x:c>
      <x:c r="I476" s="17" t="n">
        <x:v>45.38878</x:v>
      </x:c>
      <x:c r="J476" s="17" t="n">
        <x:v>35.84086</x:v>
      </x:c>
      <x:c r="K476" s="17" t="n">
        <x:v>35.51537</x:v>
      </x:c>
      <x:c r="L476" s="17" t="n">
        <x:v>31.97106</x:v>
      </x:c>
      <x:c r="M476" s="17" t="n">
        <x:v>29.51175</x:v>
      </x:c>
      <x:c r="N476" s="17" t="n">
        <x:v>33.09222</x:v>
      </x:c>
      <x:c r="O476" s="17" t="n">
        <x:v>33.16455</x:v>
      </x:c>
      <x:c r="P476" s="17" t="n">
        <x:v>38.58951</x:v>
      </x:c>
      <x:c r="Q476" s="17" t="n">
        <x:v>30.41591</x:v>
      </x:c>
      <x:c r="R476" s="17" t="n">
        <x:v>36.31103</x:v>
      </x:c>
      <x:c r="S476" s="17" t="n">
        <x:v>32.40506</x:v>
      </x:c>
      <x:c r="T476" s="17" t="n">
        <x:v>40.61482</x:v>
      </x:c>
      <x:c r="U476" s="17" t="n">
        <x:v>31.32007</x:v>
      </x:c>
      <x:c r="V476" s="17" t="n">
        <x:v>31.53707</x:v>
      </x:c>
      <x:c r="W476" s="17" t="n">
        <x:v>19.42133</x:v>
      </x:c>
      <x:c r="X476" s="17" t="n">
        <x:v>18.84267</x:v>
      </x:c>
      <x:c r="Y476" s="17" t="n">
        <x:v>18.77034</x:v>
      </x:c>
      <x:c r="Z476" s="17" t="n">
        <x:v>19.71066</x:v>
      </x:c>
      <x:c r="AA476" s="17" t="n">
        <x:v>23.6528</x:v>
      </x:c>
      <x:c r="AB476" s="4" t="n">
        <x:f>COUNT(D476:O476)</x:f>
        <x:v>12</x:v>
      </x:c>
      <x:c r="AC476" s="4" t="n">
        <x:f>COUNT(P476:AA476)</x:f>
        <x:v>12</x:v>
      </x:c>
      <x:c r="AD476" s="4" t="n">
        <x:f>COUNTIF(D476:AA476,"&gt;0")</x:f>
        <x:v>24</x:v>
      </x:c>
      <x:c r="AE476" s="19" t="n">
        <x:f>IF(AB476=0,"",AVERAGE(D476:O476))</x:f>
        <x:v>40.25316000000001</x:v>
      </x:c>
      <x:c r="AF476" s="19" t="n">
        <x:f>IF(AC476=0,"",AVERAGE(P476:AA476))</x:f>
        <x:v>28.46593916666667</x:v>
      </x:c>
      <x:c r="AG476" s="19" t="n">
        <x:f>IF(OR(AB476&lt;'산출기준'!$B$19,AC476&lt;'산출기준'!$B$19,AE476=0),"",AF476/AE476)</x:f>
        <x:v>0.7071727826254303</x:v>
      </x:c>
      <x:c r="AH476" s="21" t="n">
        <x:f>IF(SUM(P476:AA476)=0,"",MAX(P476:AA476)/SUM(P476:AA476))</x:f>
        <x:v>0.11889888169565926</x:v>
      </x:c>
      <x:c r="AI476" s="23" t="n">
        <x:f>IF(AG476="","",AD476/'산출기준'!$B$18*'산출기준'!$B$20+MIN(1,AG476)*'산출기준'!$B$21+(1-AH476)*'산출기준'!$B$22)</x:f>
        <x:v>88.83720584484972</x:v>
      </x:c>
      <x:c r="AJ476" s="4" t="str">
        <x:v>24개월 중 양수 지수 24개월; 전반/후반 자료 12/12개월. 최근12개월/이전12개월 관측월 평균비 0.71배, 최근 최댓달 비중 11.9%. 미래 1년 지속을 보장하지 않음.</x:v>
      </x:c>
      <x:c r="AK476" s="4" t="str">
        <x:v>https://developers.naver.com/docs/serviceapi/datalab/search/search.md</x:v>
      </x:c>
    </x:row>
    <x:row r="477" ht="25" customHeight="1">
      <x:c r="A477" s="4" t="str">
        <x:v>K0473</x:v>
      </x:c>
      <x:c r="B477" s="4" t="str">
        <x:v>여행</x:v>
      </x:c>
      <x:c r="C477" s="4" t="str">
        <x:v>여권재발급사진</x:v>
      </x:c>
      <x:c r="D477" s="17" t="n">
        <x:v>52.73056</x:v>
      </x:c>
      <x:c r="E477" s="17" t="n">
        <x:v>58.22784</x:v>
      </x:c>
      <x:c r="F477" s="17" t="n">
        <x:v>58.26401</x:v>
      </x:c>
      <x:c r="G477" s="17" t="n">
        <x:v>57.50452</x:v>
      </x:c>
      <x:c r="H477" s="17" t="n">
        <x:v>60.61482</x:v>
      </x:c>
      <x:c r="I477" s="17" t="n">
        <x:v>60.03616</x:v>
      </x:c>
      <x:c r="J477" s="17" t="n">
        <x:v>49.65641</x:v>
      </x:c>
      <x:c r="K477" s="17" t="n">
        <x:v>40.79566</x:v>
      </x:c>
      <x:c r="L477" s="17" t="n">
        <x:v>43.50813</x:v>
      </x:c>
      <x:c r="M477" s="17" t="n">
        <x:v>39.60216</x:v>
      </x:c>
      <x:c r="N477" s="17" t="n">
        <x:v>38.37251</x:v>
      </x:c>
      <x:c r="O477" s="17" t="n">
        <x:v>37.93851</x:v>
      </x:c>
      <x:c r="P477" s="17" t="n">
        <x:v>35.87703</x:v>
      </x:c>
      <x:c r="Q477" s="17" t="n">
        <x:v>34.14104</x:v>
      </x:c>
      <x:c r="R477" s="17" t="n">
        <x:v>35.11754</x:v>
      </x:c>
      <x:c r="S477" s="17" t="n">
        <x:v>38.30018</x:v>
      </x:c>
      <x:c r="T477" s="17" t="n">
        <x:v>37.43218</x:v>
      </x:c>
      <x:c r="U477" s="17" t="n">
        <x:v>28.39059</x:v>
      </x:c>
      <x:c r="V477" s="17" t="n">
        <x:v>32.44122</x:v>
      </x:c>
      <x:c r="W477" s="17" t="n">
        <x:v>21.12115</x:v>
      </x:c>
      <x:c r="X477" s="17" t="n">
        <x:v>16.31103</x:v>
      </x:c>
      <x:c r="Y477" s="17" t="n">
        <x:v>20.14466</x:v>
      </x:c>
      <x:c r="Z477" s="17" t="n">
        <x:v>22.45931</x:v>
      </x:c>
      <x:c r="AA477" s="17" t="n">
        <x:v>23.79746</x:v>
      </x:c>
      <x:c r="AB477" s="4" t="n">
        <x:f>COUNT(D477:O477)</x:f>
        <x:v>12</x:v>
      </x:c>
      <x:c r="AC477" s="4" t="n">
        <x:f>COUNT(P477:AA477)</x:f>
        <x:v>12</x:v>
      </x:c>
      <x:c r="AD477" s="4" t="n">
        <x:f>COUNTIF(D477:AA477,"&gt;0")</x:f>
        <x:v>24</x:v>
      </x:c>
      <x:c r="AE477" s="19" t="n">
        <x:f>IF(AB477=0,"",AVERAGE(D477:O477))</x:f>
        <x:v>49.77094083333333</x:v>
      </x:c>
      <x:c r="AF477" s="19" t="n">
        <x:f>IF(AC477=0,"",AVERAGE(P477:AA477))</x:f>
        <x:v>28.79444916666667</x:v>
      </x:c>
      <x:c r="AG477" s="19" t="n">
        <x:f>IF(OR(AB477&lt;'산출기준'!$B$19,AC477&lt;'산출기준'!$B$19,AE477=0),"",AF477/AE477)</x:f>
        <x:v>0.5785393782908365</x:v>
      </x:c>
      <x:c r="AH477" s="21" t="n">
        <x:f>IF(SUM(P477:AA477)=0,"",MAX(P477:AA477)/SUM(P477:AA477))</x:f>
        <x:v>0.11084364379373002</x:v>
      </x:c>
      <x:c r="AI477" s="23" t="n">
        <x:f>IF(AG477="","",AD477/'산출기준'!$B$18*'산출기준'!$B$20+MIN(1,AG477)*'산출기준'!$B$21+(1-AH477)*'산출기준'!$B$22)</x:f>
        <x:v>85.1393084728505</x:v>
      </x:c>
      <x:c r="AJ477" s="4" t="str">
        <x:v>24개월 중 양수 지수 24개월; 전반/후반 자료 12/12개월. 최근12개월/이전12개월 관측월 평균비 0.58배, 최근 최댓달 비중 11.1%. 미래 1년 지속을 보장하지 않음.</x:v>
      </x:c>
      <x:c r="AK477" s="4" t="str">
        <x:v>https://developers.naver.com/docs/serviceapi/datalab/search/search.md</x:v>
      </x:c>
    </x:row>
    <x:row r="478" ht="25" customHeight="1">
      <x:c r="A478" s="4" t="str">
        <x:v>K0474</x:v>
      </x:c>
      <x:c r="B478" s="4" t="str">
        <x:v>여행</x:v>
      </x:c>
      <x:c r="C478" s="4" t="str">
        <x:v>항공권취소</x:v>
      </x:c>
      <x:c r="D478" s="17" t="n">
        <x:v>9.6477</x:v>
      </x:c>
      <x:c r="E478" s="17" t="n">
        <x:v>9.05016</x:v>
      </x:c>
      <x:c r="F478" s="17" t="n">
        <x:v>8.68293</x:v>
      </x:c>
      <x:c r="G478" s="17" t="n">
        <x:v>39.94149</x:v>
      </x:c>
      <x:c r="H478" s="17" t="n">
        <x:v>16.17701</x:v>
      </x:c>
      <x:c r="I478" s="17" t="n">
        <x:v>7.96713</x:v>
      </x:c>
      <x:c r="J478" s="17" t="n">
        <x:v>6.42972</x:v>
      </x:c>
      <x:c r="K478" s="17" t="n">
        <x:v>7.1144</x:v>
      </x:c>
      <x:c r="L478" s="17" t="n">
        <x:v>6.19942</x:v>
      </x:c>
      <x:c r="M478" s="17" t="n">
        <x:v>7.04593</x:v>
      </x:c>
      <x:c r="N478" s="17" t="n">
        <x:v>7.89244</x:v>
      </x:c>
      <x:c r="O478" s="17" t="n">
        <x:v>6.46707</x:v>
      </x:c>
      <x:c r="P478" s="17" t="n">
        <x:v>7.12062</x:v>
      </x:c>
      <x:c r="Q478" s="17" t="n">
        <x:v>6.23677</x:v>
      </x:c>
      <x:c r="R478" s="17" t="n">
        <x:v>6.17453</x:v>
      </x:c>
      <x:c r="S478" s="17" t="n">
        <x:v>6.4235</x:v>
      </x:c>
      <x:c r="T478" s="17" t="n">
        <x:v>5.78862</x:v>
      </x:c>
      <x:c r="U478" s="17" t="n">
        <x:v>5.12261</x:v>
      </x:c>
      <x:c r="V478" s="17" t="n">
        <x:v>100</x:v>
      </x:c>
      <x:c r="W478" s="17" t="n">
        <x:v>52.93165</x:v>
      </x:c>
      <x:c r="X478" s="17" t="n">
        <x:v>9.00659</x:v>
      </x:c>
      <x:c r="Y478" s="17" t="n">
        <x:v>4.08315</x:v>
      </x:c>
      <x:c r="Z478" s="17" t="n">
        <x:v>4.3259</x:v>
      </x:c>
      <x:c r="AA478" s="17" t="n">
        <x:v>4.06448</x:v>
      </x:c>
      <x:c r="AB478" s="4" t="n">
        <x:f>COUNT(D478:O478)</x:f>
        <x:v>12</x:v>
      </x:c>
      <x:c r="AC478" s="4" t="n">
        <x:f>COUNT(P478:AA478)</x:f>
        <x:v>12</x:v>
      </x:c>
      <x:c r="AD478" s="4" t="n">
        <x:f>COUNTIF(D478:AA478,"&gt;0")</x:f>
        <x:v>24</x:v>
      </x:c>
      <x:c r="AE478" s="19" t="n">
        <x:f>IF(AB478=0,"",AVERAGE(D478:O478))</x:f>
        <x:v>11.051283333333332</x:v>
      </x:c>
      <x:c r="AF478" s="19" t="n">
        <x:f>IF(AC478=0,"",AVERAGE(P478:AA478))</x:f>
        <x:v>17.606534999999997</x:v>
      </x:c>
      <x:c r="AG478" s="19" t="n">
        <x:f>IF(OR(AB478&lt;'산출기준'!$B$19,AC478&lt;'산출기준'!$B$19,AE478=0),"",AF478/AE478)</x:f>
        <x:v>1.5931665553171048</x:v>
      </x:c>
      <x:c r="AH478" s="21" t="n">
        <x:f>IF(SUM(P478:AA478)=0,"",MAX(P478:AA478)/SUM(P478:AA478))</x:f>
        <x:v>0.47330910558683664</x:v>
      </x:c>
      <x:c r="AI478" s="23" t="n">
        <x:f>IF(AG478="","",AD478/'산출기준'!$B$18*'산출기준'!$B$20+MIN(1,AG478)*'산출기준'!$B$21+(1-AH478)*'산출기준'!$B$22)</x:f>
        <x:v>90.53381788826327</x:v>
      </x:c>
      <x:c r="AJ478" s="4" t="str">
        <x:v>24개월 중 양수 지수 24개월; 전반/후반 자료 12/12개월. 최근12개월/이전12개월 관측월 평균비 1.59배, 최근 최댓달 비중 47.3%. 미래 1년 지속을 보장하지 않음.</x:v>
      </x:c>
      <x:c r="AK478" s="4" t="str">
        <x:v>https://developers.naver.com/docs/serviceapi/datalab/search/search.md</x:v>
      </x:c>
    </x:row>
    <x:row r="479" ht="25" customHeight="1">
      <x:c r="A479" s="4" t="str">
        <x:v>K0475</x:v>
      </x:c>
      <x:c r="B479" s="4" t="str">
        <x:v>여행</x:v>
      </x:c>
      <x:c r="C479" s="4" t="str">
        <x:v>일본여행이심추천</x:v>
      </x:c>
      <x:c r="D479" s="17" t="n">
        <x:v>0.04357</x:v>
      </x:c>
      <x:c r="E479" s="17"/>
      <x:c r="F479" s="17" t="n">
        <x:v>0.10581</x:v>
      </x:c>
      <x:c r="G479" s="17" t="n">
        <x:v>0.11203</x:v>
      </x:c>
      <x:c r="H479" s="17" t="n">
        <x:v>1.94198</x:v>
      </x:c>
      <x:c r="I479" s="17" t="n">
        <x:v>2.4835</x:v>
      </x:c>
      <x:c r="J479" s="17" t="n">
        <x:v>1.23241</x:v>
      </x:c>
      <x:c r="K479" s="17" t="n">
        <x:v>1.60587</x:v>
      </x:c>
      <x:c r="L479" s="17" t="n">
        <x:v>2.63911</x:v>
      </x:c>
      <x:c r="M479" s="17" t="n">
        <x:v>1.73658</x:v>
      </x:c>
      <x:c r="N479" s="17" t="n">
        <x:v>1.62454</x:v>
      </x:c>
      <x:c r="O479" s="17" t="n">
        <x:v>1.25731</x:v>
      </x:c>
      <x:c r="P479" s="17" t="n">
        <x:v>2.09137</x:v>
      </x:c>
      <x:c r="Q479" s="17" t="n">
        <x:v>2.37146</x:v>
      </x:c>
      <x:c r="R479" s="17" t="n">
        <x:v>1.92331</x:v>
      </x:c>
      <x:c r="S479" s="17" t="n">
        <x:v>2.38391</x:v>
      </x:c>
      <x:c r="T479" s="17" t="n">
        <x:v>4.36947</x:v>
      </x:c>
      <x:c r="U479" s="17" t="n">
        <x:v>1.69924</x:v>
      </x:c>
      <x:c r="V479" s="17" t="n">
        <x:v>1.54985</x:v>
      </x:c>
      <x:c r="W479" s="17" t="n">
        <x:v>2.9939</x:v>
      </x:c>
      <x:c r="X479" s="17" t="n">
        <x:v>3.11838</x:v>
      </x:c>
      <x:c r="Y479" s="17" t="n">
        <x:v>2.58309</x:v>
      </x:c>
      <x:c r="Z479" s="17" t="n">
        <x:v>3.44827</x:v>
      </x:c>
      <x:c r="AA479" s="17" t="n">
        <x:v>3.71592</x:v>
      </x:c>
      <x:c r="AB479" s="4" t="n">
        <x:f>COUNT(D479:O479)</x:f>
        <x:v>11</x:v>
      </x:c>
      <x:c r="AC479" s="4" t="n">
        <x:f>COUNT(P479:AA479)</x:f>
        <x:v>12</x:v>
      </x:c>
      <x:c r="AD479" s="4" t="n">
        <x:f>COUNTIF(D479:AA479,"&gt;0")</x:f>
        <x:v>23</x:v>
      </x:c>
      <x:c r="AE479" s="19" t="n">
        <x:f>IF(AB479=0,"",AVERAGE(D479:O479))</x:f>
        <x:v>1.3438827272727272</x:v>
      </x:c>
      <x:c r="AF479" s="19" t="n">
        <x:f>IF(AC479=0,"",AVERAGE(P479:AA479))</x:f>
        <x:v>2.6873474999999996</x:v>
      </x:c>
      <x:c r="AG479" s="19" t="n">
        <x:f>IF(OR(AB479&lt;'산출기준'!$B$19,AC479&lt;'산출기준'!$B$19,AE479=0),"",AF479/AE479)</x:f>
        <x:v>1.9996889947783592</x:v>
      </x:c>
      <x:c r="AH479" s="21" t="n">
        <x:f>IF(SUM(P479:AA479)=0,"",MAX(P479:AA479)/SUM(P479:AA479))</x:f>
        <x:v>0.13549513042135417</x:v>
      </x:c>
      <x:c r="AI479" s="23" t="n">
        <x:f>IF(AG479="","",AD479/'산출기준'!$B$18*'산출기준'!$B$20+MIN(1,AG479)*'산출기준'!$B$21+(1-AH479)*'산출기준'!$B$22)</x:f>
        <x:v>95.20676405823959</x:v>
      </x:c>
      <x:c r="AJ479" s="4" t="str">
        <x:v>24개월 중 양수 지수 23개월; 전반/후반 자료 11/12개월. 최근12개월/이전12개월 관측월 평균비 2.00배, 최근 최댓달 비중 13.5%. 미래 1년 지속을 보장하지 않음.</x:v>
      </x:c>
      <x:c r="AK479" s="4" t="str">
        <x:v>https://developers.naver.com/docs/serviceapi/datalab/search/search.md</x:v>
      </x:c>
    </x:row>
    <x:row r="480" ht="25" customHeight="1">
      <x:c r="A480" s="4" t="str">
        <x:v>K0476</x:v>
      </x:c>
      <x:c r="B480" s="4" t="str">
        <x:v>여행</x:v>
      </x:c>
      <x:c r="C480" s="4" t="str">
        <x:v>여행자보험가격</x:v>
      </x:c>
      <x:c r="D480" s="17" t="n">
        <x:v>9.93402</x:v>
      </x:c>
      <x:c r="E480" s="17" t="n">
        <x:v>9.28669</x:v>
      </x:c>
      <x:c r="F480" s="17" t="n">
        <x:v>8.5211</x:v>
      </x:c>
      <x:c r="G480" s="17" t="n">
        <x:v>9.212</x:v>
      </x:c>
      <x:c r="H480" s="17" t="n">
        <x:v>10.38839</x:v>
      </x:c>
      <x:c r="I480" s="17" t="n">
        <x:v>9.5979</x:v>
      </x:c>
      <x:c r="J480" s="17" t="n">
        <x:v>7.66214</x:v>
      </x:c>
      <x:c r="K480" s="17" t="n">
        <x:v>7.64347</x:v>
      </x:c>
      <x:c r="L480" s="17" t="n">
        <x:v>8.45885</x:v>
      </x:c>
      <x:c r="M480" s="17" t="n">
        <x:v>8.08539</x:v>
      </x:c>
      <x:c r="N480" s="17" t="n">
        <x:v>9.50454</x:v>
      </x:c>
      <x:c r="O480" s="17" t="n">
        <x:v>7.65591</x:v>
      </x:c>
      <x:c r="P480" s="17" t="n">
        <x:v>8.0605</x:v>
      </x:c>
      <x:c r="Q480" s="17" t="n">
        <x:v>7.61234</x:v>
      </x:c>
      <x:c r="R480" s="17" t="n">
        <x:v>8.81986</x:v>
      </x:c>
      <x:c r="S480" s="17" t="n">
        <x:v>9.11863</x:v>
      </x:c>
      <x:c r="T480" s="17" t="n">
        <x:v>10.51288</x:v>
      </x:c>
      <x:c r="U480" s="17" t="n">
        <x:v>6.28656</x:v>
      </x:c>
      <x:c r="V480" s="17" t="n">
        <x:v>5.77617</x:v>
      </x:c>
      <x:c r="W480" s="17" t="n">
        <x:v>4.31968</x:v>
      </x:c>
      <x:c r="X480" s="17" t="n">
        <x:v>3.58521</x:v>
      </x:c>
      <x:c r="Y480" s="17" t="n">
        <x:v>3.14328</x:v>
      </x:c>
      <x:c r="Z480" s="17" t="n">
        <x:v>4.1454</x:v>
      </x:c>
      <x:c r="AA480" s="17" t="n">
        <x:v>3.54786</x:v>
      </x:c>
      <x:c r="AB480" s="4" t="n">
        <x:f>COUNT(D480:O480)</x:f>
        <x:v>12</x:v>
      </x:c>
      <x:c r="AC480" s="4" t="n">
        <x:f>COUNT(P480:AA480)</x:f>
        <x:v>12</x:v>
      </x:c>
      <x:c r="AD480" s="4" t="n">
        <x:f>COUNTIF(D480:AA480,"&gt;0")</x:f>
        <x:v>24</x:v>
      </x:c>
      <x:c r="AE480" s="19" t="n">
        <x:f>IF(AB480=0,"",AVERAGE(D480:O480))</x:f>
        <x:v>8.8292</x:v>
      </x:c>
      <x:c r="AF480" s="19" t="n">
        <x:f>IF(AC480=0,"",AVERAGE(P480:AA480))</x:f>
        <x:v>6.2440308333333325</x:v>
      </x:c>
      <x:c r="AG480" s="19" t="n">
        <x:f>IF(OR(AB480&lt;'산출기준'!$B$19,AC480&lt;'산출기준'!$B$19,AE480=0),"",AF480/AE480)</x:f>
        <x:v>0.7072023324121475</x:v>
      </x:c>
      <x:c r="AH480" s="21" t="n">
        <x:f>IF(SUM(P480:AA480)=0,"",MAX(P480:AA480)/SUM(P480:AA480))</x:f>
        <x:v>0.1403057346636528</x:v>
      </x:c>
      <x:c r="AI480" s="23" t="n">
        <x:f>IF(AG480="","",AD480/'산출기준'!$B$18*'산출기준'!$B$20+MIN(1,AG480)*'산출기준'!$B$21+(1-AH480)*'산출기준'!$B$22)</x:f>
        <x:v>88.40995527909136</x:v>
      </x:c>
      <x:c r="AJ480" s="4" t="str">
        <x:v>24개월 중 양수 지수 24개월; 전반/후반 자료 12/12개월. 최근12개월/이전12개월 관측월 평균비 0.71배, 최근 최댓달 비중 14.0%. 미래 1년 지속을 보장하지 않음.</x:v>
      </x:c>
      <x:c r="AK480" s="4" t="str">
        <x:v>https://developers.naver.com/docs/serviceapi/datalab/search/search.md</x:v>
      </x:c>
    </x:row>
    <x:row r="481" ht="25" customHeight="1">
      <x:c r="A481" s="4" t="str">
        <x:v>K0477</x:v>
      </x:c>
      <x:c r="B481" s="4" t="str">
        <x:v>여행</x:v>
      </x:c>
      <x:c r="C481" s="4" t="str">
        <x:v>여행자보험지연보상</x:v>
      </x:c>
      <x:c r="D481" s="17" t="n">
        <x:v>6.85298</x:v>
      </x:c>
      <x:c r="E481" s="17" t="n">
        <x:v>5.31557</x:v>
      </x:c>
      <x:c r="F481" s="17" t="n">
        <x:v>12.96526</x:v>
      </x:c>
      <x:c r="G481" s="17" t="n">
        <x:v>6.75961</x:v>
      </x:c>
      <x:c r="H481" s="17" t="n">
        <x:v>10.99215</x:v>
      </x:c>
      <x:c r="I481" s="17" t="n">
        <x:v>11.11664</x:v>
      </x:c>
      <x:c r="J481" s="17" t="n">
        <x:v>6.93389</x:v>
      </x:c>
      <x:c r="K481" s="17" t="n">
        <x:v>5.48363</x:v>
      </x:c>
      <x:c r="L481" s="17" t="n">
        <x:v>4.89854</x:v>
      </x:c>
      <x:c r="M481" s="17" t="n">
        <x:v>5.20975</x:v>
      </x:c>
      <x:c r="N481" s="17" t="n">
        <x:v>5.76372</x:v>
      </x:c>
      <x:c r="O481" s="17" t="n">
        <x:v>7.28245</x:v>
      </x:c>
      <x:c r="P481" s="17" t="n">
        <x:v>10.41329</x:v>
      </x:c>
      <x:c r="Q481" s="17" t="n">
        <x:v>6.45462</x:v>
      </x:c>
      <x:c r="R481" s="17" t="n">
        <x:v>4.52508</x:v>
      </x:c>
      <x:c r="S481" s="17" t="n">
        <x:v>4.84874</x:v>
      </x:c>
      <x:c r="T481" s="17" t="n">
        <x:v>5.56454</x:v>
      </x:c>
      <x:c r="U481" s="17" t="n">
        <x:v>4.77405</x:v>
      </x:c>
      <x:c r="V481" s="17" t="n">
        <x:v>2.28432</x:v>
      </x:c>
      <x:c r="W481" s="17" t="n">
        <x:v>2.32789</x:v>
      </x:c>
      <x:c r="X481" s="17" t="n">
        <x:v>1.81127</x:v>
      </x:c>
      <x:c r="Y481" s="17" t="n">
        <x:v>1.63699</x:v>
      </x:c>
      <x:c r="Z481" s="17" t="n">
        <x:v>3.12461</x:v>
      </x:c>
      <x:c r="AA481" s="17" t="n">
        <x:v>3.82173</x:v>
      </x:c>
      <x:c r="AB481" s="4" t="n">
        <x:f>COUNT(D481:O481)</x:f>
        <x:v>12</x:v>
      </x:c>
      <x:c r="AC481" s="4" t="n">
        <x:f>COUNT(P481:AA481)</x:f>
        <x:v>12</x:v>
      </x:c>
      <x:c r="AD481" s="4" t="n">
        <x:f>COUNTIF(D481:AA481,"&gt;0")</x:f>
        <x:v>24</x:v>
      </x:c>
      <x:c r="AE481" s="19" t="n">
        <x:f>IF(AB481=0,"",AVERAGE(D481:O481))</x:f>
        <x:v>7.4645158333333335</x:v>
      </x:c>
      <x:c r="AF481" s="19" t="n">
        <x:f>IF(AC481=0,"",AVERAGE(P481:AA481))</x:f>
        <x:v>4.2989275000000005</x:v>
      </x:c>
      <x:c r="AG481" s="19" t="n">
        <x:f>IF(OR(AB481&lt;'산출기준'!$B$19,AC481&lt;'산출기준'!$B$19,AE481=0),"",AF481/AE481)</x:f>
        <x:v>0.5759151157269745</x:v>
      </x:c>
      <x:c r="AH481" s="21" t="n">
        <x:f>IF(SUM(P481:AA481)=0,"",MAX(P481:AA481)/SUM(P481:AA481))</x:f>
        <x:v>0.201858292950199</x:v>
      </x:c>
      <x:c r="AI481" s="23" t="n">
        <x:f>IF(AG481="","",AD481/'산출기준'!$B$18*'산출기준'!$B$20+MIN(1,AG481)*'산출기준'!$B$21+(1-AH481)*'산출기준'!$B$22)</x:f>
        <x:v>83.24028761280526</x:v>
      </x:c>
      <x:c r="AJ481" s="4" t="str">
        <x:v>24개월 중 양수 지수 24개월; 전반/후반 자료 12/12개월. 최근12개월/이전12개월 관측월 평균비 0.58배, 최근 최댓달 비중 20.2%. 미래 1년 지속을 보장하지 않음.</x:v>
      </x:c>
      <x:c r="AK481" s="4" t="str">
        <x:v>https://developers.naver.com/docs/serviceapi/datalab/search/search.md</x:v>
      </x:c>
    </x:row>
    <x:row r="482" ht="25" customHeight="1">
      <x:c r="A482" s="4" t="str">
        <x:v>K0478</x:v>
      </x:c>
      <x:c r="B482" s="4" t="str">
        <x:v>여행</x:v>
      </x:c>
      <x:c r="C482" s="4" t="str">
        <x:v>해외로밍가격</x:v>
      </x:c>
      <x:c r="D482" s="17" t="n">
        <x:v>24.31843</x:v>
      </x:c>
      <x:c r="E482" s="17" t="n">
        <x:v>26.04257</x:v>
      </x:c>
      <x:c r="F482" s="17" t="n">
        <x:v>24.01966</x:v>
      </x:c>
      <x:c r="G482" s="17" t="n">
        <x:v>26.21685</x:v>
      </x:c>
      <x:c r="H482" s="17" t="n">
        <x:v>29.56554</x:v>
      </x:c>
      <x:c r="I482" s="17" t="n">
        <x:v>25.59442</x:v>
      </x:c>
      <x:c r="J482" s="17" t="n">
        <x:v>21.18137</x:v>
      </x:c>
      <x:c r="K482" s="17" t="n">
        <x:v>17.23515</x:v>
      </x:c>
      <x:c r="L482" s="17" t="n">
        <x:v>15.8409</x:v>
      </x:c>
      <x:c r="M482" s="17" t="n">
        <x:v>16.37619</x:v>
      </x:c>
      <x:c r="N482" s="17" t="n">
        <x:v>16.51313</x:v>
      </x:c>
      <x:c r="O482" s="17" t="n">
        <x:v>16.3015</x:v>
      </x:c>
      <x:c r="P482" s="17" t="n">
        <x:v>15.80356</x:v>
      </x:c>
      <x:c r="Q482" s="17" t="n">
        <x:v>15.01307</x:v>
      </x:c>
      <x:c r="R482" s="17" t="n">
        <x:v>15.74754</x:v>
      </x:c>
      <x:c r="S482" s="17" t="n">
        <x:v>17.98829</x:v>
      </x:c>
      <x:c r="T482" s="17" t="n">
        <x:v>24.39935</x:v>
      </x:c>
      <x:c r="U482" s="17" t="n">
        <x:v>16.2766</x:v>
      </x:c>
      <x:c r="V482" s="17" t="n">
        <x:v>14.32839</x:v>
      </x:c>
      <x:c r="W482" s="17" t="n">
        <x:v>9.63525</x:v>
      </x:c>
      <x:c r="X482" s="17" t="n">
        <x:v>5.29067</x:v>
      </x:c>
      <x:c r="Y482" s="17" t="n">
        <x:v>4.3259</x:v>
      </x:c>
      <x:c r="Z482" s="17" t="n">
        <x:v>3.54786</x:v>
      </x:c>
      <x:c r="AA482" s="17" t="n">
        <x:v>3.41092</x:v>
      </x:c>
      <x:c r="AB482" s="4" t="n">
        <x:f>COUNT(D482:O482)</x:f>
        <x:v>12</x:v>
      </x:c>
      <x:c r="AC482" s="4" t="n">
        <x:f>COUNT(P482:AA482)</x:f>
        <x:v>12</x:v>
      </x:c>
      <x:c r="AD482" s="4" t="n">
        <x:f>COUNTIF(D482:AA482,"&gt;0")</x:f>
        <x:v>24</x:v>
      </x:c>
      <x:c r="AE482" s="19" t="n">
        <x:f>IF(AB482=0,"",AVERAGE(D482:O482))</x:f>
        <x:v>21.600475833333334</x:v>
      </x:c>
      <x:c r="AF482" s="19" t="n">
        <x:f>IF(AC482=0,"",AVERAGE(P482:AA482))</x:f>
        <x:v>12.147283333333332</x:v>
      </x:c>
      <x:c r="AG482" s="19" t="n">
        <x:f>IF(OR(AB482&lt;'산출기준'!$B$19,AC482&lt;'산출기준'!$B$19,AE482=0),"",AF482/AE482)</x:f>
        <x:v>0.5623618399455783</x:v>
      </x:c>
      <x:c r="AH482" s="21" t="n">
        <x:f>IF(SUM(P482:AA482)=0,"",MAX(P482:AA482)/SUM(P482:AA482))</x:f>
        <x:v>0.16738550594989005</x:v>
      </x:c>
      <x:c r="AI482" s="23" t="n">
        <x:f>IF(AG482="","",AD482/'산출기준'!$B$18*'산출기준'!$B$20+MIN(1,AG482)*'산출기준'!$B$21+(1-AH482)*'산출기준'!$B$22)</x:f>
        <x:v>83.52314507936956</x:v>
      </x:c>
      <x:c r="AJ482" s="4" t="str">
        <x:v>24개월 중 양수 지수 24개월; 전반/후반 자료 12/12개월. 최근12개월/이전12개월 관측월 평균비 0.56배, 최근 최댓달 비중 16.7%. 미래 1년 지속을 보장하지 않음.</x:v>
      </x:c>
      <x:c r="AK482" s="4" t="str">
        <x:v>https://developers.naver.com/docs/serviceapi/datalab/search/search.md</x:v>
      </x:c>
    </x:row>
    <x:row r="483" ht="25" customHeight="1">
      <x:c r="A483" s="4" t="str">
        <x:v>K0479</x:v>
      </x:c>
      <x:c r="B483" s="4" t="str">
        <x:v>여행</x:v>
      </x:c>
      <x:c r="C483" s="4" t="str">
        <x:v>해외여행자보험가격</x:v>
      </x:c>
      <x:c r="D483" s="17" t="n">
        <x:v>8.03652</x:v>
      </x:c>
      <x:c r="E483" s="17" t="n">
        <x:v>8.21917</x:v>
      </x:c>
      <x:c r="F483" s="17" t="n">
        <x:v>7.44292</x:v>
      </x:c>
      <x:c r="G483" s="17" t="n">
        <x:v>9.36073</x:v>
      </x:c>
      <x:c r="H483" s="17" t="n">
        <x:v>10.5936</x:v>
      </x:c>
      <x:c r="I483" s="17" t="n">
        <x:v>11.79604</x:v>
      </x:c>
      <x:c r="J483" s="17" t="n">
        <x:v>7.56468</x:v>
      </x:c>
      <x:c r="K483" s="17" t="n">
        <x:v>6.6971</x:v>
      </x:c>
      <x:c r="L483" s="17" t="n">
        <x:v>6.31659</x:v>
      </x:c>
      <x:c r="M483" s="17" t="n">
        <x:v>8.08219</x:v>
      </x:c>
      <x:c r="N483" s="17" t="n">
        <x:v>7.21461</x:v>
      </x:c>
      <x:c r="O483" s="17" t="n">
        <x:v>6.621</x:v>
      </x:c>
      <x:c r="P483" s="17" t="n">
        <x:v>9.80213</x:v>
      </x:c>
      <x:c r="Q483" s="17" t="n">
        <x:v>6.56012</x:v>
      </x:c>
      <x:c r="R483" s="17" t="n">
        <x:v>7.09284</x:v>
      </x:c>
      <x:c r="S483" s="17" t="n">
        <x:v>7.27549</x:v>
      </x:c>
      <x:c r="T483" s="17" t="n">
        <x:v>9.36073</x:v>
      </x:c>
      <x:c r="U483" s="17" t="n">
        <x:v>10.09132</x:v>
      </x:c>
      <x:c r="V483" s="17" t="n">
        <x:v>10.30441</x:v>
      </x:c>
      <x:c r="W483" s="17" t="n">
        <x:v>7.12328</x:v>
      </x:c>
      <x:c r="X483" s="17" t="n">
        <x:v>9.01065</x:v>
      </x:c>
      <x:c r="Y483" s="17" t="n">
        <x:v>8.09741</x:v>
      </x:c>
      <x:c r="Z483" s="17" t="n">
        <x:v>9.05631</x:v>
      </x:c>
      <x:c r="AA483" s="17" t="n">
        <x:v>7.51902</x:v>
      </x:c>
      <x:c r="AB483" s="4" t="n">
        <x:f>COUNT(D483:O483)</x:f>
        <x:v>12</x:v>
      </x:c>
      <x:c r="AC483" s="4" t="n">
        <x:f>COUNT(P483:AA483)</x:f>
        <x:v>12</x:v>
      </x:c>
      <x:c r="AD483" s="4" t="n">
        <x:f>COUNTIF(D483:AA483,"&gt;0")</x:f>
        <x:v>24</x:v>
      </x:c>
      <x:c r="AE483" s="19" t="n">
        <x:f>IF(AB483=0,"",AVERAGE(D483:O483))</x:f>
        <x:v>8.162095833333334</x:v>
      </x:c>
      <x:c r="AF483" s="19" t="n">
        <x:f>IF(AC483=0,"",AVERAGE(P483:AA483))</x:f>
        <x:v>8.441142499999998</x:v>
      </x:c>
      <x:c r="AG483" s="19" t="n">
        <x:f>IF(OR(AB483&lt;'산출기준'!$B$19,AC483&lt;'산출기준'!$B$19,AE483=0),"",AF483/AE483)</x:f>
        <x:v>1.0341881144701903</x:v>
      </x:c>
      <x:c r="AH483" s="21" t="n">
        <x:f>IF(SUM(P483:AA483)=0,"",MAX(P483:AA483)/SUM(P483:AA483))</x:f>
        <x:v>0.10172803424812857</x:v>
      </x:c>
      <x:c r="AI483" s="23" t="n">
        <x:f>IF(AG483="","",AD483/'산출기준'!$B$18*'산출기준'!$B$20+MIN(1,AG483)*'산출기준'!$B$21+(1-AH483)*'산출기준'!$B$22)</x:f>
        <x:v>97.96543931503743</x:v>
      </x:c>
      <x:c r="AJ483" s="4" t="str">
        <x:v>24개월 중 양수 지수 24개월; 전반/후반 자료 12/12개월. 최근12개월/이전12개월 관측월 평균비 1.03배, 최근 최댓달 비중 10.2%. 미래 1년 지속을 보장하지 않음.</x:v>
      </x:c>
      <x:c r="AK483" s="4" t="str">
        <x:v>https://developers.naver.com/docs/serviceapi/datalab/search/search.md</x:v>
      </x:c>
    </x:row>
    <x:row r="484" ht="25" customHeight="1">
      <x:c r="A484" s="4" t="str">
        <x:v>K0480</x:v>
      </x:c>
      <x:c r="B484" s="4" t="str">
        <x:v>여행</x:v>
      </x:c>
      <x:c r="C484" s="4" t="str">
        <x:v>인천공항리무진시간표</x:v>
      </x:c>
      <x:c r="D484" s="17" t="n">
        <x:v>80.74581</x:v>
      </x:c>
      <x:c r="E484" s="17" t="n">
        <x:v>84.74885</x:v>
      </x:c>
      <x:c r="F484" s="17" t="n">
        <x:v>100</x:v>
      </x:c>
      <x:c r="G484" s="17" t="n">
        <x:v>89.28462</x:v>
      </x:c>
      <x:c r="H484" s="17" t="n">
        <x:v>93.01369</x:v>
      </x:c>
      <x:c r="I484" s="17" t="n">
        <x:v>84.55098</x:v>
      </x:c>
      <x:c r="J484" s="17" t="n">
        <x:v>75.41856</x:v>
      </x:c>
      <x:c r="K484" s="17" t="n">
        <x:v>68.3105</x:v>
      </x:c>
      <x:c r="L484" s="17" t="n">
        <x:v>66.30136</x:v>
      </x:c>
      <x:c r="M484" s="17" t="n">
        <x:v>58.4627</x:v>
      </x:c>
      <x:c r="N484" s="17" t="n">
        <x:v>57.5799</x:v>
      </x:c>
      <x:c r="O484" s="17" t="n">
        <x:v>58.828</x:v>
      </x:c>
      <x:c r="P484" s="17" t="n">
        <x:v>58.67579</x:v>
      </x:c>
      <x:c r="Q484" s="17" t="n">
        <x:v>61.8417</x:v>
      </x:c>
      <x:c r="R484" s="17" t="n">
        <x:v>77.22983</x:v>
      </x:c>
      <x:c r="S484" s="17" t="n">
        <x:v>70.19786</x:v>
      </x:c>
      <x:c r="T484" s="17" t="n">
        <x:v>67.00152</x:v>
      </x:c>
      <x:c r="U484" s="17" t="n">
        <x:v>26.68188</x:v>
      </x:c>
      <x:c r="V484" s="17" t="n">
        <x:v>24.38356</x:v>
      </x:c>
      <x:c r="W484" s="17" t="n">
        <x:v>18.47792</x:v>
      </x:c>
      <x:c r="X484" s="17" t="n">
        <x:v>14.14003</x:v>
      </x:c>
      <x:c r="Y484" s="17" t="n">
        <x:v>14.61187</x:v>
      </x:c>
      <x:c r="Z484" s="17" t="n">
        <x:v>9.83257</x:v>
      </x:c>
      <x:c r="AA484" s="17" t="n">
        <x:v>7.76255</x:v>
      </x:c>
      <x:c r="AB484" s="4" t="n">
        <x:f>COUNT(D484:O484)</x:f>
        <x:v>12</x:v>
      </x:c>
      <x:c r="AC484" s="4" t="n">
        <x:f>COUNT(P484:AA484)</x:f>
        <x:v>12</x:v>
      </x:c>
      <x:c r="AD484" s="4" t="n">
        <x:f>COUNTIF(D484:AA484,"&gt;0")</x:f>
        <x:v>24</x:v>
      </x:c>
      <x:c r="AE484" s="19" t="n">
        <x:f>IF(AB484=0,"",AVERAGE(D484:O484))</x:f>
        <x:v>76.43708083333334</x:v>
      </x:c>
      <x:c r="AF484" s="19" t="n">
        <x:f>IF(AC484=0,"",AVERAGE(P484:AA484))</x:f>
        <x:v>37.569756666666656</x:v>
      </x:c>
      <x:c r="AG484" s="19" t="n">
        <x:f>IF(OR(AB484&lt;'산출기준'!$B$19,AC484&lt;'산출기준'!$B$19,AE484=0),"",AF484/AE484)</x:f>
        <x:v>0.4915121856705301</x:v>
      </x:c>
      <x:c r="AH484" s="21" t="n">
        <x:f>IF(SUM(P484:AA484)=0,"",MAX(P484:AA484)/SUM(P484:AA484))</x:f>
        <x:v>0.17130319005703795</x:v>
      </x:c>
      <x:c r="AI484" s="23" t="n">
        <x:f>IF(AG484="","",AD484/'산출기준'!$B$18*'산출기준'!$B$20+MIN(1,AG484)*'산출기준'!$B$21+(1-AH484)*'산출기준'!$B$22)</x:f>
        <x:v>81.31930176897515</x:v>
      </x:c>
      <x:c r="AJ484" s="4" t="str">
        <x:v>24개월 중 양수 지수 24개월; 전반/후반 자료 12/12개월. 최근12개월/이전12개월 관측월 평균비 0.49배, 최근 최댓달 비중 17.1%. 미래 1년 지속을 보장하지 않음.</x:v>
      </x:c>
      <x:c r="AK484" s="4" t="str">
        <x:v>https://developers.naver.com/docs/serviceapi/datalab/search/search.md</x:v>
      </x:c>
    </x:row>
    <x:row r="485" ht="25" customHeight="1">
      <x:c r="A485" s="4" t="str">
        <x:v>K0481</x:v>
      </x:c>
      <x:c r="B485" s="4" t="str">
        <x:v>여행</x:v>
      </x:c>
      <x:c r="C485" s="4" t="str">
        <x:v>기내수하물크기</x:v>
      </x:c>
      <x:c r="D485" s="17" t="n">
        <x:v>10.06088</x:v>
      </x:c>
      <x:c r="E485" s="17" t="n">
        <x:v>8.52359</x:v>
      </x:c>
      <x:c r="F485" s="17" t="n">
        <x:v>10.8828</x:v>
      </x:c>
      <x:c r="G485" s="17" t="n">
        <x:v>7.88432</x:v>
      </x:c>
      <x:c r="H485" s="17" t="n">
        <x:v>14.99238</x:v>
      </x:c>
      <x:c r="I485" s="17" t="n">
        <x:v>17.97564</x:v>
      </x:c>
      <x:c r="J485" s="17" t="n">
        <x:v>13.98782</x:v>
      </x:c>
      <x:c r="K485" s="17" t="n">
        <x:v>11.68949</x:v>
      </x:c>
      <x:c r="L485" s="17" t="n">
        <x:v>12.98325</x:v>
      </x:c>
      <x:c r="M485" s="17" t="n">
        <x:v>12.43531</x:v>
      </x:c>
      <x:c r="N485" s="17" t="n">
        <x:v>11.61339</x:v>
      </x:c>
      <x:c r="O485" s="17" t="n">
        <x:v>12.63318</x:v>
      </x:c>
      <x:c r="P485" s="17" t="n">
        <x:v>10.41095</x:v>
      </x:c>
      <x:c r="Q485" s="17" t="n">
        <x:v>9.84779</x:v>
      </x:c>
      <x:c r="R485" s="17" t="n">
        <x:v>8.03652</x:v>
      </x:c>
      <x:c r="S485" s="17" t="n">
        <x:v>10.22831</x:v>
      </x:c>
      <x:c r="T485" s="17" t="n">
        <x:v>11.94824</x:v>
      </x:c>
      <x:c r="U485" s="17" t="n">
        <x:v>8.66057</x:v>
      </x:c>
      <x:c r="V485" s="17" t="n">
        <x:v>7.59512</x:v>
      </x:c>
      <x:c r="W485" s="17" t="n">
        <x:v>7.61035</x:v>
      </x:c>
      <x:c r="X485" s="17" t="n">
        <x:v>6.56012</x:v>
      </x:c>
      <x:c r="Y485" s="17" t="n">
        <x:v>6.66666</x:v>
      </x:c>
      <x:c r="Z485" s="17" t="n">
        <x:v>7.80821</x:v>
      </x:c>
      <x:c r="AA485" s="17" t="n">
        <x:v>7.73211</x:v>
      </x:c>
      <x:c r="AB485" s="4" t="n">
        <x:f>COUNT(D485:O485)</x:f>
        <x:v>12</x:v>
      </x:c>
      <x:c r="AC485" s="4" t="n">
        <x:f>COUNT(P485:AA485)</x:f>
        <x:v>12</x:v>
      </x:c>
      <x:c r="AD485" s="4" t="n">
        <x:f>COUNTIF(D485:AA485,"&gt;0")</x:f>
        <x:v>24</x:v>
      </x:c>
      <x:c r="AE485" s="19" t="n">
        <x:f>IF(AB485=0,"",AVERAGE(D485:O485))</x:f>
        <x:v>12.138504166666666</x:v>
      </x:c>
      <x:c r="AF485" s="19" t="n">
        <x:f>IF(AC485=0,"",AVERAGE(P485:AA485))</x:f>
        <x:v>8.592079166666666</x:v>
      </x:c>
      <x:c r="AG485" s="19" t="n">
        <x:f>IF(OR(AB485&lt;'산출기준'!$B$19,AC485&lt;'산출기준'!$B$19,AE485=0),"",AF485/AE485)</x:f>
        <x:v>0.7078367357867064</x:v>
      </x:c>
      <x:c r="AH485" s="21" t="n">
        <x:f>IF(SUM(P485:AA485)=0,"",MAX(P485:AA485)/SUM(P485:AA485))</x:f>
        <x:v>0.11588425192000966</x:v>
      </x:c>
      <x:c r="AI485" s="23" t="n">
        <x:f>IF(AG485="","",AD485/'산출기준'!$B$18*'산출기준'!$B$20+MIN(1,AG485)*'산출기준'!$B$21+(1-AH485)*'산출기준'!$B$22)</x:f>
        <x:v>88.917417035201</x:v>
      </x:c>
      <x:c r="AJ485" s="4" t="str">
        <x:v>24개월 중 양수 지수 24개월; 전반/후반 자료 12/12개월. 최근12개월/이전12개월 관측월 평균비 0.71배, 최근 최댓달 비중 11.6%. 미래 1년 지속을 보장하지 않음.</x:v>
      </x:c>
      <x:c r="AK485" s="4" t="str">
        <x:v>https://developers.naver.com/docs/serviceapi/datalab/search/search.md</x:v>
      </x:c>
    </x:row>
    <x:row r="486" ht="25" customHeight="1">
      <x:c r="A486" s="4" t="str">
        <x:v>K0482</x:v>
      </x:c>
      <x:c r="B486" s="4" t="str">
        <x:v>여행</x:v>
      </x:c>
      <x:c r="C486" s="4" t="str">
        <x:v>국제선공항도착시간</x:v>
      </x:c>
      <x:c r="D486" s="17" t="n">
        <x:v>35.2968</x:v>
      </x:c>
      <x:c r="E486" s="17" t="n">
        <x:v>35.25114</x:v>
      </x:c>
      <x:c r="F486" s="17" t="n">
        <x:v>31.23287</x:v>
      </x:c>
      <x:c r="G486" s="17" t="n">
        <x:v>30.89802</x:v>
      </x:c>
      <x:c r="H486" s="17" t="n">
        <x:v>25.41856</x:v>
      </x:c>
      <x:c r="I486" s="17" t="n">
        <x:v>17.41248</x:v>
      </x:c>
      <x:c r="J486" s="17" t="n">
        <x:v>11.33942</x:v>
      </x:c>
      <x:c r="K486" s="17" t="n">
        <x:v>14.24657</x:v>
      </x:c>
      <x:c r="L486" s="17" t="n">
        <x:v>17.15372</x:v>
      </x:c>
      <x:c r="M486" s="17" t="n">
        <x:v>15.28158</x:v>
      </x:c>
      <x:c r="N486" s="17" t="n">
        <x:v>15.55555</x:v>
      </x:c>
      <x:c r="O486" s="17" t="n">
        <x:v>14.52054</x:v>
      </x:c>
      <x:c r="P486" s="17" t="n">
        <x:v>12.60273</x:v>
      </x:c>
      <x:c r="Q486" s="17" t="n">
        <x:v>13.95738</x:v>
      </x:c>
      <x:c r="R486" s="17" t="n">
        <x:v>14.42922</x:v>
      </x:c>
      <x:c r="S486" s="17" t="n">
        <x:v>15.28158</x:v>
      </x:c>
      <x:c r="T486" s="17" t="n">
        <x:v>19.1933</x:v>
      </x:c>
      <x:c r="U486" s="17" t="n">
        <x:v>9.05631</x:v>
      </x:c>
      <x:c r="V486" s="17" t="n">
        <x:v>11.3242</x:v>
      </x:c>
      <x:c r="W486" s="17" t="n">
        <x:v>9.1933</x:v>
      </x:c>
      <x:c r="X486" s="17" t="n">
        <x:v>7.45814</x:v>
      </x:c>
      <x:c r="Y486" s="17" t="n">
        <x:v>8.17351</x:v>
      </x:c>
      <x:c r="Z486" s="17" t="n">
        <x:v>8.3105</x:v>
      </x:c>
      <x:c r="AA486" s="17" t="n">
        <x:v>7.29071</x:v>
      </x:c>
      <x:c r="AB486" s="4" t="n">
        <x:f>COUNT(D486:O486)</x:f>
        <x:v>12</x:v>
      </x:c>
      <x:c r="AC486" s="4" t="n">
        <x:f>COUNT(P486:AA486)</x:f>
        <x:v>12</x:v>
      </x:c>
      <x:c r="AD486" s="4" t="n">
        <x:f>COUNTIF(D486:AA486,"&gt;0")</x:f>
        <x:v>24</x:v>
      </x:c>
      <x:c r="AE486" s="19" t="n">
        <x:f>IF(AB486=0,"",AVERAGE(D486:O486))</x:f>
        <x:v>21.96727083333333</x:v>
      </x:c>
      <x:c r="AF486" s="19" t="n">
        <x:f>IF(AC486=0,"",AVERAGE(P486:AA486))</x:f>
        <x:v>11.355906666666668</x:v>
      </x:c>
      <x:c r="AG486" s="19" t="n">
        <x:f>IF(OR(AB486&lt;'산출기준'!$B$19,AC486&lt;'산출기준'!$B$19,AE486=0),"",AF486/AE486)</x:f>
        <x:v>0.5169466317789061</x:v>
      </x:c>
      <x:c r="AH486" s="21" t="n">
        <x:f>IF(SUM(P486:AA486)=0,"",MAX(P486:AA486)/SUM(P486:AA486))</x:f>
        <x:v>0.14084667245122362</x:v>
      </x:c>
      <x:c r="AI486" s="23" t="n">
        <x:f>IF(AG486="","",AD486/'산출기준'!$B$18*'산출기준'!$B$20+MIN(1,AG486)*'산출기준'!$B$21+(1-AH486)*'산출기준'!$B$22)</x:f>
        <x:v>82.6914655043427</x:v>
      </x:c>
      <x:c r="AJ486" s="4" t="str">
        <x:v>24개월 중 양수 지수 24개월; 전반/후반 자료 12/12개월. 최근12개월/이전12개월 관측월 평균비 0.52배, 최근 최댓달 비중 14.1%. 미래 1년 지속을 보장하지 않음.</x:v>
      </x:c>
      <x:c r="AK486" s="4" t="str">
        <x:v>https://developers.naver.com/docs/serviceapi/datalab/search/search.md</x:v>
      </x:c>
    </x:row>
    <x:row r="487" ht="25" customHeight="1">
      <x:c r="A487" s="4" t="str">
        <x:v>K0483</x:v>
      </x:c>
      <x:c r="B487" s="4" t="str">
        <x:v>여행</x:v>
      </x:c>
      <x:c r="C487" s="4" t="str">
        <x:v>환전수수료무료</x:v>
      </x:c>
      <x:c r="D487" s="17" t="n">
        <x:v>45.47945</x:v>
      </x:c>
      <x:c r="E487" s="17" t="n">
        <x:v>47.53424</x:v>
      </x:c>
      <x:c r="F487" s="17" t="n">
        <x:v>46.1035</x:v>
      </x:c>
      <x:c r="G487" s="17" t="n">
        <x:v>56.6971</x:v>
      </x:c>
      <x:c r="H487" s="17" t="n">
        <x:v>53.82039</x:v>
      </x:c>
      <x:c r="I487" s="17" t="n">
        <x:v>47.24505</x:v>
      </x:c>
      <x:c r="J487" s="17" t="n">
        <x:v>32.11567</x:v>
      </x:c>
      <x:c r="K487" s="17" t="n">
        <x:v>37.70167</x:v>
      </x:c>
      <x:c r="L487" s="17" t="n">
        <x:v>36.13394</x:v>
      </x:c>
      <x:c r="M487" s="17" t="n">
        <x:v>33.92694</x:v>
      </x:c>
      <x:c r="N487" s="17" t="n">
        <x:v>37.67123</x:v>
      </x:c>
      <x:c r="O487" s="17" t="n">
        <x:v>32.2831</x:v>
      </x:c>
      <x:c r="P487" s="17" t="n">
        <x:v>36.9863</x:v>
      </x:c>
      <x:c r="Q487" s="17" t="n">
        <x:v>40.77625</x:v>
      </x:c>
      <x:c r="R487" s="17" t="n">
        <x:v>38.12785</x:v>
      </x:c>
      <x:c r="S487" s="17" t="n">
        <x:v>57.26027</x:v>
      </x:c>
      <x:c r="T487" s="17" t="n">
        <x:v>49.10197</x:v>
      </x:c>
      <x:c r="U487" s="17" t="n">
        <x:v>12.08523</x:v>
      </x:c>
      <x:c r="V487" s="17" t="n">
        <x:v>5.99695</x:v>
      </x:c>
      <x:c r="W487" s="17" t="n">
        <x:v>3.15068</x:v>
      </x:c>
      <x:c r="X487" s="17" t="n">
        <x:v>2.70928</x:v>
      </x:c>
      <x:c r="Y487" s="17" t="n">
        <x:v>1.82648</x:v>
      </x:c>
      <x:c r="Z487" s="17" t="n">
        <x:v>4.35312</x:v>
      </x:c>
      <x:c r="AA487" s="17" t="n">
        <x:v>5.00761</x:v>
      </x:c>
      <x:c r="AB487" s="4" t="n">
        <x:f>COUNT(D487:O487)</x:f>
        <x:v>12</x:v>
      </x:c>
      <x:c r="AC487" s="4" t="n">
        <x:f>COUNT(P487:AA487)</x:f>
        <x:v>12</x:v>
      </x:c>
      <x:c r="AD487" s="4" t="n">
        <x:f>COUNTIF(D487:AA487,"&gt;0")</x:f>
        <x:v>24</x:v>
      </x:c>
      <x:c r="AE487" s="19" t="n">
        <x:f>IF(AB487=0,"",AVERAGE(D487:O487))</x:f>
        <x:v>42.22602333333333</x:v>
      </x:c>
      <x:c r="AF487" s="19" t="n">
        <x:f>IF(AC487=0,"",AVERAGE(P487:AA487))</x:f>
        <x:v>21.448499166666664</x:v>
      </x:c>
      <x:c r="AG487" s="19" t="n">
        <x:f>IF(OR(AB487&lt;'산출기준'!$B$19,AC487&lt;'산출기준'!$B$19,AE487=0),"",AF487/AE487)</x:f>
        <x:v>0.5079450413161488</x:v>
      </x:c>
      <x:c r="AH487" s="21" t="n">
        <x:f>IF(SUM(P487:AA487)=0,"",MAX(P487:AA487)/SUM(P487:AA487))</x:f>
        <x:v>0.2224719375275636</x:v>
      </x:c>
      <x:c r="AI487" s="23" t="n">
        <x:f>IF(AG487="","",AD487/'산출기준'!$B$18*'산출기준'!$B$20+MIN(1,AG487)*'산출기준'!$B$21+(1-AH487)*'산출기준'!$B$22)</x:f>
        <x:v>80.78891248893319</x:v>
      </x:c>
      <x:c r="AJ487" s="4" t="str">
        <x:v>24개월 중 양수 지수 24개월; 전반/후반 자료 12/12개월. 최근12개월/이전12개월 관측월 평균비 0.51배, 최근 최댓달 비중 22.2%. 미래 1년 지속을 보장하지 않음.</x:v>
      </x:c>
      <x:c r="AK487" s="4" t="str">
        <x:v>https://developers.naver.com/docs/serviceapi/datalab/search/search.md</x:v>
      </x:c>
    </x:row>
    <x:row r="488" ht="25" customHeight="1">
      <x:c r="A488" s="4" t="str">
        <x:v>K0484</x:v>
      </x:c>
      <x:c r="B488" s="4" t="str">
        <x:v>여행</x:v>
      </x:c>
      <x:c r="C488" s="4" t="str">
        <x:v>여권사진메이크업</x:v>
      </x:c>
      <x:c r="D488" s="17" t="n">
        <x:v>47.96978</x:v>
      </x:c>
      <x:c r="E488" s="17" t="n">
        <x:v>57.79036</x:v>
      </x:c>
      <x:c r="F488" s="17" t="n">
        <x:v>50.51935</x:v>
      </x:c>
      <x:c r="G488" s="17" t="n">
        <x:v>47.11992</x:v>
      </x:c>
      <x:c r="H488" s="17" t="n">
        <x:v>50.04721</x:v>
      </x:c>
      <x:c r="I488" s="17" t="n">
        <x:v>55.80736</x:v>
      </x:c>
      <x:c r="J488" s="17" t="n">
        <x:v>45.23135</x:v>
      </x:c>
      <x:c r="K488" s="17" t="n">
        <x:v>37.29933</x:v>
      </x:c>
      <x:c r="L488" s="17" t="n">
        <x:v>39.09348</x:v>
      </x:c>
      <x:c r="M488" s="17" t="n">
        <x:v>38.14919</x:v>
      </x:c>
      <x:c r="N488" s="17" t="n">
        <x:v>41.26534</x:v>
      </x:c>
      <x:c r="O488" s="17" t="n">
        <x:v>40.60434</x:v>
      </x:c>
      <x:c r="P488" s="17" t="n">
        <x:v>36.26062</x:v>
      </x:c>
      <x:c r="Q488" s="17" t="n">
        <x:v>37.11048</x:v>
      </x:c>
      <x:c r="R488" s="17" t="n">
        <x:v>41.92634</x:v>
      </x:c>
      <x:c r="S488" s="17" t="n">
        <x:v>35.12747</x:v>
      </x:c>
      <x:c r="T488" s="17" t="n">
        <x:v>40.69877</x:v>
      </x:c>
      <x:c r="U488" s="17" t="n">
        <x:v>37.01605</x:v>
      </x:c>
      <x:c r="V488" s="17" t="n">
        <x:v>31.44475</x:v>
      </x:c>
      <x:c r="W488" s="17" t="n">
        <x:v>25.21246</x:v>
      </x:c>
      <x:c r="X488" s="17" t="n">
        <x:v>24.55146</x:v>
      </x:c>
      <x:c r="Y488" s="17" t="n">
        <x:v>30.12275</x:v>
      </x:c>
      <x:c r="Z488" s="17" t="n">
        <x:v>33.8999</x:v>
      </x:c>
      <x:c r="AA488" s="17" t="n">
        <x:v>36.07176</x:v>
      </x:c>
      <x:c r="AB488" s="4" t="n">
        <x:f>COUNT(D488:O488)</x:f>
        <x:v>12</x:v>
      </x:c>
      <x:c r="AC488" s="4" t="n">
        <x:f>COUNT(P488:AA488)</x:f>
        <x:v>12</x:v>
      </x:c>
      <x:c r="AD488" s="4" t="n">
        <x:f>COUNTIF(D488:AA488,"&gt;0")</x:f>
        <x:v>24</x:v>
      </x:c>
      <x:c r="AE488" s="19" t="n">
        <x:f>IF(AB488=0,"",AVERAGE(D488:O488))</x:f>
        <x:v>45.90808416666667</x:v>
      </x:c>
      <x:c r="AF488" s="19" t="n">
        <x:f>IF(AC488=0,"",AVERAGE(P488:AA488))</x:f>
        <x:v>34.12023416666667</x:v>
      </x:c>
      <x:c r="AG488" s="19" t="n">
        <x:f>IF(OR(AB488&lt;'산출기준'!$B$19,AC488&lt;'산출기준'!$B$19,AE488=0),"",AF488/AE488)</x:f>
        <x:v>0.743229319759786</x:v>
      </x:c>
      <x:c r="AH488" s="21" t="n">
        <x:f>IF(SUM(P488:AA488)=0,"",MAX(P488:AA488)/SUM(P488:AA488))</x:f>
        <x:v>0.10239852544974475</x:v>
      </x:c>
      <x:c r="AI488" s="23" t="n">
        <x:f>IF(AG488="","",AD488/'산출기준'!$B$18*'산출기준'!$B$20+MIN(1,AG488)*'산출기준'!$B$21+(1-AH488)*'산출기준'!$B$22)</x:f>
        <x:v>90.24890908379868</x:v>
      </x:c>
      <x:c r="AJ488" s="4" t="str">
        <x:v>24개월 중 양수 지수 24개월; 전반/후반 자료 12/12개월. 최근12개월/이전12개월 관측월 평균비 0.74배, 최근 최댓달 비중 10.2%. 미래 1년 지속을 보장하지 않음.</x:v>
      </x:c>
      <x:c r="AK488" s="4" t="str">
        <x:v>https://developers.naver.com/docs/serviceapi/datalab/search/search.md</x:v>
      </x:c>
    </x:row>
    <x:row r="489" ht="25" customHeight="1">
      <x:c r="A489" s="4" t="str">
        <x:v>K0485</x:v>
      </x:c>
      <x:c r="B489" s="4" t="str">
        <x:v>여행</x:v>
      </x:c>
      <x:c r="C489" s="4" t="str">
        <x:v>이심신청</x:v>
      </x:c>
      <x:c r="D489" s="17" t="n">
        <x:v>60.5288</x:v>
      </x:c>
      <x:c r="E489" s="17" t="n">
        <x:v>64.4948</x:v>
      </x:c>
      <x:c r="F489" s="17" t="n">
        <x:v>62.13408</x:v>
      </x:c>
      <x:c r="G489" s="17" t="n">
        <x:v>74.12653</x:v>
      </x:c>
      <x:c r="H489" s="17" t="n">
        <x:v>94.99527</x:v>
      </x:c>
      <x:c r="I489" s="17" t="n">
        <x:v>87.44098</x:v>
      </x:c>
      <x:c r="J489" s="17" t="n">
        <x:v>48.15864</x:v>
      </x:c>
      <x:c r="K489" s="17" t="n">
        <x:v>60.33994</x:v>
      </x:c>
      <x:c r="L489" s="17" t="n">
        <x:v>91.87913</x:v>
      </x:c>
      <x:c r="M489" s="17" t="n">
        <x:v>71.29367</x:v>
      </x:c>
      <x:c r="N489" s="17" t="n">
        <x:v>70.82152</x:v>
      </x:c>
      <x:c r="O489" s="17" t="n">
        <x:v>71.48253</x:v>
      </x:c>
      <x:c r="P489" s="17" t="n">
        <x:v>70.34938</x:v>
      </x:c>
      <x:c r="Q489" s="17" t="n">
        <x:v>61.75637</x:v>
      </x:c>
      <x:c r="R489" s="17" t="n">
        <x:v>64.21152</x:v>
      </x:c>
      <x:c r="S489" s="17" t="n">
        <x:v>56.75165</x:v>
      </x:c>
      <x:c r="T489" s="17" t="n">
        <x:v>77.14825</x:v>
      </x:c>
      <x:c r="U489" s="17" t="n">
        <x:v>49.76392</x:v>
      </x:c>
      <x:c r="V489" s="17" t="n">
        <x:v>44.00377</x:v>
      </x:c>
      <x:c r="W489" s="17" t="n">
        <x:v>41.83191</x:v>
      </x:c>
      <x:c r="X489" s="17" t="n">
        <x:v>37.67705</x:v>
      </x:c>
      <x:c r="Y489" s="17" t="n">
        <x:v>32.76676</x:v>
      </x:c>
      <x:c r="Z489" s="17" t="n">
        <x:v>38.71576</x:v>
      </x:c>
      <x:c r="AA489" s="17" t="n">
        <x:v>35.8829</x:v>
      </x:c>
      <x:c r="AB489" s="4" t="n">
        <x:f>COUNT(D489:O489)</x:f>
        <x:v>12</x:v>
      </x:c>
      <x:c r="AC489" s="4" t="n">
        <x:f>COUNT(P489:AA489)</x:f>
        <x:v>12</x:v>
      </x:c>
      <x:c r="AD489" s="4" t="n">
        <x:f>COUNTIF(D489:AA489,"&gt;0")</x:f>
        <x:v>24</x:v>
      </x:c>
      <x:c r="AE489" s="19" t="n">
        <x:f>IF(AB489=0,"",AVERAGE(D489:O489))</x:f>
        <x:v>71.47465749999999</x:v>
      </x:c>
      <x:c r="AF489" s="19" t="n">
        <x:f>IF(AC489=0,"",AVERAGE(P489:AA489))</x:f>
        <x:v>50.904936666666664</x:v>
      </x:c>
      <x:c r="AG489" s="19" t="n">
        <x:f>IF(OR(AB489&lt;'산출기준'!$B$19,AC489&lt;'산출기준'!$B$19,AE489=0),"",AF489/AE489)</x:f>
        <x:v>0.7122095921434345</x:v>
      </x:c>
      <x:c r="AH489" s="21" t="n">
        <x:f>IF(SUM(P489:AA489)=0,"",MAX(P489:AA489)/SUM(P489:AA489))</x:f>
        <x:v>0.12629464359088682</x:v>
      </x:c>
      <x:c r="AI489" s="23" t="n">
        <x:f>IF(AG489="","",AD489/'산출기준'!$B$18*'산출기준'!$B$20+MIN(1,AG489)*'산출기준'!$B$21+(1-AH489)*'산출기준'!$B$22)</x:f>
        <x:v>88.8403948924853</x:v>
      </x:c>
      <x:c r="AJ489" s="4" t="str">
        <x:v>24개월 중 양수 지수 24개월; 전반/후반 자료 12/12개월. 최근12개월/이전12개월 관측월 평균비 0.71배, 최근 최댓달 비중 12.6%. 미래 1년 지속을 보장하지 않음.</x:v>
      </x:c>
      <x:c r="AK489" s="4" t="str">
        <x:v>https://developers.naver.com/docs/serviceapi/datalab/search/search.md</x:v>
      </x:c>
    </x:row>
    <x:row r="490" ht="25" customHeight="1">
      <x:c r="A490" s="4" t="str">
        <x:v>K0486</x:v>
      </x:c>
      <x:c r="B490" s="4" t="str">
        <x:v>여행</x:v>
      </x:c>
      <x:c r="C490" s="4" t="str">
        <x:v>해외여행보험추천</x:v>
      </x:c>
      <x:c r="D490" s="17" t="n">
        <x:v>54.20207</x:v>
      </x:c>
      <x:c r="E490" s="17" t="n">
        <x:v>45.70349</x:v>
      </x:c>
      <x:c r="F490" s="17" t="n">
        <x:v>46.36449</x:v>
      </x:c>
      <x:c r="G490" s="17" t="n">
        <x:v>63.64494</x:v>
      </x:c>
      <x:c r="H490" s="17" t="n">
        <x:v>90.4627</x:v>
      </x:c>
      <x:c r="I490" s="17" t="n">
        <x:v>70.16052</x:v>
      </x:c>
      <x:c r="J490" s="17" t="n">
        <x:v>46.27006</x:v>
      </x:c>
      <x:c r="K490" s="17" t="n">
        <x:v>66.38338</x:v>
      </x:c>
      <x:c r="L490" s="17" t="n">
        <x:v>77.24268</x:v>
      </x:c>
      <x:c r="M490" s="17" t="n">
        <x:v>61.56751</x:v>
      </x:c>
      <x:c r="N490" s="17" t="n">
        <x:v>83.66383</x:v>
      </x:c>
      <x:c r="O490" s="17" t="n">
        <x:v>80.07554</x:v>
      </x:c>
      <x:c r="P490" s="17" t="n">
        <x:v>93.29556</x:v>
      </x:c>
      <x:c r="Q490" s="17" t="n">
        <x:v>50.61378</x:v>
      </x:c>
      <x:c r="R490" s="17" t="n">
        <x:v>73.84324</x:v>
      </x:c>
      <x:c r="S490" s="17" t="n">
        <x:v>94.05099</x:v>
      </x:c>
      <x:c r="T490" s="17" t="n">
        <x:v>91.21813</x:v>
      </x:c>
      <x:c r="U490" s="17" t="n">
        <x:v>50.14164</x:v>
      </x:c>
      <x:c r="V490" s="17" t="n">
        <x:v>47.02549</x:v>
      </x:c>
      <x:c r="W490" s="17" t="n">
        <x:v>42.58734</x:v>
      </x:c>
      <x:c r="X490" s="17" t="n">
        <x:v>41.83191</x:v>
      </x:c>
      <x:c r="Y490" s="17" t="n">
        <x:v>40.41548</x:v>
      </x:c>
      <x:c r="Z490" s="17" t="n">
        <x:v>55.99622</x:v>
      </x:c>
      <x:c r="AA490" s="17" t="n">
        <x:v>34.5609</x:v>
      </x:c>
      <x:c r="AB490" s="4" t="n">
        <x:f>COUNT(D490:O490)</x:f>
        <x:v>12</x:v>
      </x:c>
      <x:c r="AC490" s="4" t="n">
        <x:f>COUNT(P490:AA490)</x:f>
        <x:v>12</x:v>
      </x:c>
      <x:c r="AD490" s="4" t="n">
        <x:f>COUNTIF(D490:AA490,"&gt;0")</x:f>
        <x:v>24</x:v>
      </x:c>
      <x:c r="AE490" s="19" t="n">
        <x:f>IF(AB490=0,"",AVERAGE(D490:O490))</x:f>
        <x:v>65.47843416666667</x:v>
      </x:c>
      <x:c r="AF490" s="19" t="n">
        <x:f>IF(AC490=0,"",AVERAGE(P490:AA490))</x:f>
        <x:v>59.631723333333326</x:v>
      </x:c>
      <x:c r="AG490" s="19" t="n">
        <x:f>IF(OR(AB490&lt;'산출기준'!$B$19,AC490&lt;'산출기준'!$B$19,AE490=0),"",AF490/AE490)</x:f>
        <x:v>0.9107078397988059</x:v>
      </x:c>
      <x:c r="AH490" s="21" t="n">
        <x:f>IF(SUM(P490:AA490)=0,"",MAX(P490:AA490)/SUM(P490:AA490))</x:f>
        <x:v>0.1314331040910719</x:v>
      </x:c>
      <x:c r="AI490" s="23" t="n">
        <x:f>IF(AG490="","",AD490/'산출기준'!$B$18*'산출기준'!$B$20+MIN(1,AG490)*'산출기준'!$B$21+(1-AH490)*'산출기준'!$B$22)</x:f>
        <x:v>94.69257311214275</x:v>
      </x:c>
      <x:c r="AJ490" s="4" t="str">
        <x:v>24개월 중 양수 지수 24개월; 전반/후반 자료 12/12개월. 최근12개월/이전12개월 관측월 평균비 0.91배, 최근 최댓달 비중 13.1%. 미래 1년 지속을 보장하지 않음.</x:v>
      </x:c>
      <x:c r="AK490" s="4" t="str">
        <x:v>https://developers.naver.com/docs/serviceapi/datalab/search/search.md</x:v>
      </x:c>
    </x:row>
    <x:row r="491" ht="25" customHeight="1">
      <x:c r="A491" s="4" t="str">
        <x:v>K0487</x:v>
      </x:c>
      <x:c r="B491" s="4" t="str">
        <x:v>여행</x:v>
      </x:c>
      <x:c r="C491" s="4" t="str">
        <x:v>비행기좋은좌석</x:v>
      </x:c>
      <x:c r="D491" s="17" t="n">
        <x:v>91.02927</x:v>
      </x:c>
      <x:c r="E491" s="17" t="n">
        <x:v>94.80642</x:v>
      </x:c>
      <x:c r="F491" s="17" t="n">
        <x:v>87.62983</x:v>
      </x:c>
      <x:c r="G491" s="17" t="n">
        <x:v>100</x:v>
      </x:c>
      <x:c r="H491" s="17" t="n">
        <x:v>93.20113</x:v>
      </x:c>
      <x:c r="I491" s="17" t="n">
        <x:v>96.60056</x:v>
      </x:c>
      <x:c r="J491" s="17" t="n">
        <x:v>52.12464</x:v>
      </x:c>
      <x:c r="K491" s="17" t="n">
        <x:v>43.90934</x:v>
      </x:c>
      <x:c r="L491" s="17" t="n">
        <x:v>57.79036</x:v>
      </x:c>
      <x:c r="M491" s="17" t="n">
        <x:v>51.74693</x:v>
      </x:c>
      <x:c r="N491" s="17" t="n">
        <x:v>47.87535</x:v>
      </x:c>
      <x:c r="O491" s="17" t="n">
        <x:v>53.25779</x:v>
      </x:c>
      <x:c r="P491" s="17" t="n">
        <x:v>48.63078</x:v>
      </x:c>
      <x:c r="Q491" s="17" t="n">
        <x:v>48.72521</x:v>
      </x:c>
      <x:c r="R491" s="17" t="n">
        <x:v>52.78564</x:v>
      </x:c>
      <x:c r="S491" s="17" t="n">
        <x:v>43.05949</x:v>
      </x:c>
      <x:c r="T491" s="17" t="n">
        <x:v>43.72049</x:v>
      </x:c>
      <x:c r="U491" s="17" t="n">
        <x:v>27.47875</x:v>
      </x:c>
      <x:c r="V491" s="17" t="n">
        <x:v>38.99905</x:v>
      </x:c>
      <x:c r="W491" s="17" t="n">
        <x:v>18.88574</x:v>
      </x:c>
      <x:c r="X491" s="17" t="n">
        <x:v>15.39187</x:v>
      </x:c>
      <x:c r="Y491" s="17" t="n">
        <x:v>14.06987</x:v>
      </x:c>
      <x:c r="Z491" s="17" t="n">
        <x:v>24.64589</x:v>
      </x:c>
      <x:c r="AA491" s="17" t="n">
        <x:v>34.65533</x:v>
      </x:c>
      <x:c r="AB491" s="4" t="n">
        <x:f>COUNT(D491:O491)</x:f>
        <x:v>12</x:v>
      </x:c>
      <x:c r="AC491" s="4" t="n">
        <x:f>COUNT(P491:AA491)</x:f>
        <x:v>12</x:v>
      </x:c>
      <x:c r="AD491" s="4" t="n">
        <x:f>COUNTIF(D491:AA491,"&gt;0")</x:f>
        <x:v>24</x:v>
      </x:c>
      <x:c r="AE491" s="19" t="n">
        <x:f>IF(AB491=0,"",AVERAGE(D491:O491))</x:f>
        <x:v>72.497635</x:v>
      </x:c>
      <x:c r="AF491" s="19" t="n">
        <x:f>IF(AC491=0,"",AVERAGE(P491:AA491))</x:f>
        <x:v>34.25400916666666</x:v>
      </x:c>
      <x:c r="AG491" s="19" t="n">
        <x:f>IF(OR(AB491&lt;'산출기준'!$B$19,AC491&lt;'산출기준'!$B$19,AE491=0),"",AF491/AE491)</x:f>
        <x:v>0.4724845047244184</x:v>
      </x:c>
      <x:c r="AH491" s="21" t="n">
        <x:f>IF(SUM(P491:AA491)=0,"",MAX(P491:AA491)/SUM(P491:AA491))</x:f>
        <x:v>0.1284171821152517</x:v>
      </x:c>
      <x:c r="AI491" s="23" t="n">
        <x:f>IF(AG491="","",AD491/'산출기준'!$B$18*'산출기준'!$B$20+MIN(1,AG491)*'산출기준'!$B$21+(1-AH491)*'산출기준'!$B$22)</x:f>
        <x:v>81.60619149942751</x:v>
      </x:c>
      <x:c r="AJ491" s="4" t="str">
        <x:v>24개월 중 양수 지수 24개월; 전반/후반 자료 12/12개월. 최근12개월/이전12개월 관측월 평균비 0.47배, 최근 최댓달 비중 12.8%. 미래 1년 지속을 보장하지 않음.</x:v>
      </x:c>
      <x:c r="AK491" s="4" t="str">
        <x:v>https://developers.naver.com/docs/serviceapi/datalab/search/search.md</x:v>
      </x:c>
    </x:row>
    <x:row r="492" ht="25" customHeight="1">
      <x:c r="A492" s="4" t="str">
        <x:v>K0488</x:v>
      </x:c>
      <x:c r="B492" s="4" t="str">
        <x:v>여행</x:v>
      </x:c>
      <x:c r="C492" s="4" t="str">
        <x:v>해외여행보험가격비교</x:v>
      </x:c>
      <x:c r="D492" s="17" t="n">
        <x:v>63.36166</x:v>
      </x:c>
      <x:c r="E492" s="17" t="n">
        <x:v>51.36921</x:v>
      </x:c>
      <x:c r="F492" s="17" t="n">
        <x:v>47.68649</x:v>
      </x:c>
      <x:c r="G492" s="17" t="n">
        <x:v>65.34466</x:v>
      </x:c>
      <x:c r="H492" s="17" t="n">
        <x:v>88.47969</x:v>
      </x:c>
      <x:c r="I492" s="17" t="n">
        <x:v>63.92823</x:v>
      </x:c>
      <x:c r="J492" s="17" t="n">
        <x:v>56.65722</x:v>
      </x:c>
      <x:c r="K492" s="17" t="n">
        <x:v>55.71293</x:v>
      </x:c>
      <x:c r="L492" s="17" t="n">
        <x:v>47.49763</x:v>
      </x:c>
      <x:c r="M492" s="17" t="n">
        <x:v>63.8338</x:v>
      </x:c>
      <x:c r="N492" s="17" t="n">
        <x:v>66.94995</x:v>
      </x:c>
      <x:c r="O492" s="17" t="n">
        <x:v>49.48064</x:v>
      </x:c>
      <x:c r="P492" s="17" t="n">
        <x:v>65.34466</x:v>
      </x:c>
      <x:c r="Q492" s="17" t="n">
        <x:v>53.06893</x:v>
      </x:c>
      <x:c r="R492" s="17" t="n">
        <x:v>50.14164</x:v>
      </x:c>
      <x:c r="S492" s="17" t="n">
        <x:v>67.98866</x:v>
      </x:c>
      <x:c r="T492" s="17" t="n">
        <x:v>70.7271</x:v>
      </x:c>
      <x:c r="U492" s="17" t="n">
        <x:v>53.35221</x:v>
      </x:c>
      <x:c r="V492" s="17" t="n">
        <x:v>46.93106</x:v>
      </x:c>
      <x:c r="W492" s="17" t="n">
        <x:v>35.2219</x:v>
      </x:c>
      <x:c r="X492" s="17" t="n">
        <x:v>44.19263</x:v>
      </x:c>
      <x:c r="Y492" s="17" t="n">
        <x:v>38.99905</x:v>
      </x:c>
      <x:c r="Z492" s="17" t="n">
        <x:v>36.82719</x:v>
      </x:c>
      <x:c r="AA492" s="17" t="n">
        <x:v>33.33333</x:v>
      </x:c>
      <x:c r="AB492" s="4" t="n">
        <x:f>COUNT(D492:O492)</x:f>
        <x:v>12</x:v>
      </x:c>
      <x:c r="AC492" s="4" t="n">
        <x:f>COUNT(P492:AA492)</x:f>
        <x:v>12</x:v>
      </x:c>
      <x:c r="AD492" s="4" t="n">
        <x:f>COUNTIF(D492:AA492,"&gt;0")</x:f>
        <x:v>24</x:v>
      </x:c>
      <x:c r="AE492" s="19" t="n">
        <x:f>IF(AB492=0,"",AVERAGE(D492:O492))</x:f>
        <x:v>60.02517583333332</x:v>
      </x:c>
      <x:c r="AF492" s="19" t="n">
        <x:f>IF(AC492=0,"",AVERAGE(P492:AA492))</x:f>
        <x:v>49.67736333333334</x:v>
      </x:c>
      <x:c r="AG492" s="19" t="n">
        <x:f>IF(OR(AB492&lt;'산출기준'!$B$19,AC492&lt;'산출기준'!$B$19,AE492=0),"",AF492/AE492)</x:f>
        <x:v>0.8276087932048404</x:v>
      </x:c>
      <x:c r="AH492" s="21" t="n">
        <x:f>IF(SUM(P492:AA492)=0,"",MAX(P492:AA492)/SUM(P492:AA492))</x:f>
        <x:v>0.11864407860078992</x:v>
      </x:c>
      <x:c r="AI492" s="23" t="n">
        <x:f>IF(AG492="","",AD492/'산출기준'!$B$18*'산출기준'!$B$20+MIN(1,AG492)*'산출기준'!$B$21+(1-AH492)*'산출기준'!$B$22)</x:f>
        <x:v>92.45538222412941</x:v>
      </x:c>
      <x:c r="AJ492" s="4" t="str">
        <x:v>24개월 중 양수 지수 24개월; 전반/후반 자료 12/12개월. 최근12개월/이전12개월 관측월 평균비 0.83배, 최근 최댓달 비중 11.9%. 미래 1년 지속을 보장하지 않음.</x:v>
      </x:c>
      <x:c r="AK492" s="4" t="str">
        <x:v>https://developers.naver.com/docs/serviceapi/datalab/search/search.md</x:v>
      </x:c>
    </x:row>
    <x:row r="493" ht="25" customHeight="1">
      <x:c r="A493" s="4" t="str">
        <x:v>K0489</x:v>
      </x:c>
      <x:c r="B493" s="4" t="str">
        <x:v>여행</x:v>
      </x:c>
      <x:c r="C493" s="4" t="str">
        <x:v>여행자보험가격비교</x:v>
      </x:c>
      <x:c r="D493" s="17" t="n">
        <x:v>75.04258</x:v>
      </x:c>
      <x:c r="E493" s="17" t="n">
        <x:v>73.08347</x:v>
      </x:c>
      <x:c r="F493" s="17" t="n">
        <x:v>88.50085</x:v>
      </x:c>
      <x:c r="G493" s="17" t="n">
        <x:v>100</x:v>
      </x:c>
      <x:c r="H493" s="17" t="n">
        <x:v>75.72402</x:v>
      </x:c>
      <x:c r="I493" s="17" t="n">
        <x:v>85.09369</x:v>
      </x:c>
      <x:c r="J493" s="17" t="n">
        <x:v>42.16354</x:v>
      </x:c>
      <x:c r="K493" s="17" t="n">
        <x:v>59.71039</x:v>
      </x:c>
      <x:c r="L493" s="17" t="n">
        <x:v>50.42589</x:v>
      </x:c>
      <x:c r="M493" s="17" t="n">
        <x:v>39.94889</x:v>
      </x:c>
      <x:c r="N493" s="17" t="n">
        <x:v>48.3816</x:v>
      </x:c>
      <x:c r="O493" s="17" t="n">
        <x:v>35.26405</x:v>
      </x:c>
      <x:c r="P493" s="17" t="n">
        <x:v>41.908</x:v>
      </x:c>
      <x:c r="Q493" s="17" t="n">
        <x:v>36.03066</x:v>
      </x:c>
      <x:c r="R493" s="17" t="n">
        <x:v>38.07495</x:v>
      </x:c>
      <x:c r="S493" s="17" t="n">
        <x:v>47.9557</x:v>
      </x:c>
      <x:c r="T493" s="17" t="n">
        <x:v>51.53321</x:v>
      </x:c>
      <x:c r="U493" s="17" t="n">
        <x:v>33.13458</x:v>
      </x:c>
      <x:c r="V493" s="17" t="n">
        <x:v>39.77853</x:v>
      </x:c>
      <x:c r="W493" s="17" t="n">
        <x:v>38.75638</x:v>
      </x:c>
      <x:c r="X493" s="17" t="n">
        <x:v>28.96081</x:v>
      </x:c>
      <x:c r="Y493" s="17" t="n">
        <x:v>20.35775</x:v>
      </x:c>
      <x:c r="Z493" s="17" t="n">
        <x:v>30.2385</x:v>
      </x:c>
      <x:c r="AA493" s="17" t="n">
        <x:v>26.23509</x:v>
      </x:c>
      <x:c r="AB493" s="4" t="n">
        <x:f>COUNT(D493:O493)</x:f>
        <x:v>12</x:v>
      </x:c>
      <x:c r="AC493" s="4" t="n">
        <x:f>COUNT(P493:AA493)</x:f>
        <x:v>12</x:v>
      </x:c>
      <x:c r="AD493" s="4" t="n">
        <x:f>COUNTIF(D493:AA493,"&gt;0")</x:f>
        <x:v>24</x:v>
      </x:c>
      <x:c r="AE493" s="19" t="n">
        <x:f>IF(AB493=0,"",AVERAGE(D493:O493))</x:f>
        <x:v>64.44491416666666</x:v>
      </x:c>
      <x:c r="AF493" s="19" t="n">
        <x:f>IF(AC493=0,"",AVERAGE(P493:AA493))</x:f>
        <x:v>36.080346666666664</x:v>
      </x:c>
      <x:c r="AG493" s="19" t="n">
        <x:f>IF(OR(AB493&lt;'산출기준'!$B$19,AC493&lt;'산출기준'!$B$19,AE493=0),"",AF493/AE493)</x:f>
        <x:v>0.5598633675476098</x:v>
      </x:c>
      <x:c r="AH493" s="21" t="n">
        <x:f>IF(SUM(P493:AA493)=0,"",MAX(P493:AA493)/SUM(P493:AA493))</x:f>
        <x:v>0.11902419359607039</x:v>
      </x:c>
      <x:c r="AI493" s="23" t="n">
        <x:f>IF(AG493="","",AD493/'산출기준'!$B$18*'산출기준'!$B$20+MIN(1,AG493)*'산출기준'!$B$21+(1-AH493)*'산출기준'!$B$22)</x:f>
        <x:v>84.41541715450688</x:v>
      </x:c>
      <x:c r="AJ493" s="4" t="str">
        <x:v>24개월 중 양수 지수 24개월; 전반/후반 자료 12/12개월. 최근12개월/이전12개월 관측월 평균비 0.56배, 최근 최댓달 비중 11.9%. 미래 1년 지속을 보장하지 않음.</x:v>
      </x:c>
      <x:c r="AK493" s="4" t="str">
        <x:v>https://developers.naver.com/docs/serviceapi/datalab/search/search.md</x:v>
      </x:c>
    </x:row>
    <x:row r="494" ht="25" customHeight="1">
      <x:c r="A494" s="4" t="str">
        <x:v>K0490</x:v>
      </x:c>
      <x:c r="B494" s="4" t="str">
        <x:v>여행</x:v>
      </x:c>
      <x:c r="C494" s="4" t="str">
        <x:v>여행자보험항공기지연보상</x:v>
      </x:c>
      <x:c r="D494" s="17" t="n">
        <x:v>1.36286</x:v>
      </x:c>
      <x:c r="E494" s="17" t="n">
        <x:v>0.93696</x:v>
      </x:c>
      <x:c r="F494" s="17" t="n">
        <x:v>8.8586</x:v>
      </x:c>
      <x:c r="G494" s="17"/>
      <x:c r="H494" s="17" t="n">
        <x:v>5.45144</x:v>
      </x:c>
      <x:c r="I494" s="17" t="n">
        <x:v>14.65076</x:v>
      </x:c>
      <x:c r="J494" s="17" t="n">
        <x:v>35.17887</x:v>
      </x:c>
      <x:c r="K494" s="17" t="n">
        <x:v>28.36456</x:v>
      </x:c>
      <x:c r="L494" s="17" t="n">
        <x:v>31.17546</x:v>
      </x:c>
      <x:c r="M494" s="17" t="n">
        <x:v>23.42419</x:v>
      </x:c>
      <x:c r="N494" s="17" t="n">
        <x:v>25.63884</x:v>
      </x:c>
      <x:c r="O494" s="17" t="n">
        <x:v>36.71209</x:v>
      </x:c>
      <x:c r="P494" s="17" t="n">
        <x:v>55.19591</x:v>
      </x:c>
      <x:c r="Q494" s="17" t="n">
        <x:v>36.03066</x:v>
      </x:c>
      <x:c r="R494" s="17" t="n">
        <x:v>28.44974</x:v>
      </x:c>
      <x:c r="S494" s="17" t="n">
        <x:v>39.60817</x:v>
      </x:c>
      <x:c r="T494" s="17" t="n">
        <x:v>16.35434</x:v>
      </x:c>
      <x:c r="U494" s="17" t="n">
        <x:v>37.98977</x:v>
      </x:c>
      <x:c r="V494" s="17" t="n">
        <x:v>13.20272</x:v>
      </x:c>
      <x:c r="W494" s="17" t="n">
        <x:v>10.56218</x:v>
      </x:c>
      <x:c r="X494" s="17" t="n">
        <x:v>6.64395</x:v>
      </x:c>
      <x:c r="Y494" s="17" t="n">
        <x:v>7.92163</x:v>
      </x:c>
      <x:c r="Z494" s="17" t="n">
        <x:v>18.31345</x:v>
      </x:c>
      <x:c r="AA494" s="17" t="n">
        <x:v>30.49403</x:v>
      </x:c>
      <x:c r="AB494" s="4" t="n">
        <x:f>COUNT(D494:O494)</x:f>
        <x:v>11</x:v>
      </x:c>
      <x:c r="AC494" s="4" t="n">
        <x:f>COUNT(P494:AA494)</x:f>
        <x:v>12</x:v>
      </x:c>
      <x:c r="AD494" s="4" t="n">
        <x:f>COUNTIF(D494:AA494,"&gt;0")</x:f>
        <x:v>23</x:v>
      </x:c>
      <x:c r="AE494" s="19" t="n">
        <x:f>IF(AB494=0,"",AVERAGE(D494:O494))</x:f>
        <x:v>19.25042090909091</x:v>
      </x:c>
      <x:c r="AF494" s="19" t="n">
        <x:f>IF(AC494=0,"",AVERAGE(P494:AA494))</x:f>
        <x:v>25.063879166666666</x:v>
      </x:c>
      <x:c r="AG494" s="19" t="n">
        <x:f>IF(OR(AB494&lt;'산출기준'!$B$19,AC494&lt;'산출기준'!$B$19,AE494=0),"",AF494/AE494)</x:f>
        <x:v>1.301991228401161</x:v>
      </x:c>
      <x:c r="AH494" s="21" t="n">
        <x:f>IF(SUM(P494:AA494)=0,"",MAX(P494:AA494)/SUM(P494:AA494))</x:f>
        <x:v>0.18351744899823466</x:v>
      </x:c>
      <x:c r="AI494" s="23" t="n">
        <x:f>IF(AG494="","",AD494/'산출기준'!$B$18*'산출기준'!$B$20+MIN(1,AG494)*'산출기준'!$B$21+(1-AH494)*'산출기준'!$B$22)</x:f>
        <x:v>94.24631768670199</x:v>
      </x:c>
      <x:c r="AJ494" s="4" t="str">
        <x:v>24개월 중 양수 지수 23개월; 전반/후반 자료 11/12개월. 최근12개월/이전12개월 관측월 평균비 1.30배, 최근 최댓달 비중 18.4%. 미래 1년 지속을 보장하지 않음.</x:v>
      </x:c>
      <x:c r="AK494" s="4" t="str">
        <x:v>https://developers.naver.com/docs/serviceapi/datalab/search/search.md</x:v>
      </x:c>
    </x:row>
    <x:row r="495" ht="25" customHeight="1">
      <x:c r="A495" s="4" t="str">
        <x:v>K0491</x:v>
      </x:c>
      <x:c r="B495" s="4" t="str">
        <x:v>여행</x:v>
      </x:c>
      <x:c r="C495" s="4" t="str">
        <x:v>해외여행시준비물</x:v>
      </x:c>
      <x:c r="D495" s="17" t="n">
        <x:v>88.6712</x:v>
      </x:c>
      <x:c r="E495" s="17" t="n">
        <x:v>85.94548</x:v>
      </x:c>
      <x:c r="F495" s="17" t="n">
        <x:v>82.79386</x:v>
      </x:c>
      <x:c r="G495" s="17" t="n">
        <x:v>82.45315</x:v>
      </x:c>
      <x:c r="H495" s="17" t="n">
        <x:v>73.59454</x:v>
      </x:c>
      <x:c r="I495" s="17" t="n">
        <x:v>70.18739</x:v>
      </x:c>
      <x:c r="J495" s="17" t="n">
        <x:v>65.07666</x:v>
      </x:c>
      <x:c r="K495" s="17" t="n">
        <x:v>51.1925</x:v>
      </x:c>
      <x:c r="L495" s="17" t="n">
        <x:v>48.29642</x:v>
      </x:c>
      <x:c r="M495" s="17" t="n">
        <x:v>46.25212</x:v>
      </x:c>
      <x:c r="N495" s="17" t="n">
        <x:v>52.04429</x:v>
      </x:c>
      <x:c r="O495" s="17" t="n">
        <x:v>51.44804</x:v>
      </x:c>
      <x:c r="P495" s="17" t="n">
        <x:v>50.34071</x:v>
      </x:c>
      <x:c r="Q495" s="17" t="n">
        <x:v>56.55877</x:v>
      </x:c>
      <x:c r="R495" s="17" t="n">
        <x:v>60.13628</x:v>
      </x:c>
      <x:c r="S495" s="17" t="n">
        <x:v>56.98466</x:v>
      </x:c>
      <x:c r="T495" s="17" t="n">
        <x:v>60.90289</x:v>
      </x:c>
      <x:c r="U495" s="17" t="n">
        <x:v>41.39693</x:v>
      </x:c>
      <x:c r="V495" s="17" t="n">
        <x:v>54.34412</x:v>
      </x:c>
      <x:c r="W495" s="17" t="n">
        <x:v>41.05621</x:v>
      </x:c>
      <x:c r="X495" s="17" t="n">
        <x:v>38.07495</x:v>
      </x:c>
      <x:c r="Y495" s="17" t="n">
        <x:v>31.77172</x:v>
      </x:c>
      <x:c r="Z495" s="17" t="n">
        <x:v>21.03918</x:v>
      </x:c>
      <x:c r="AA495" s="17" t="n">
        <x:v>24.02044</x:v>
      </x:c>
      <x:c r="AB495" s="4" t="n">
        <x:f>COUNT(D495:O495)</x:f>
        <x:v>12</x:v>
      </x:c>
      <x:c r="AC495" s="4" t="n">
        <x:f>COUNT(P495:AA495)</x:f>
        <x:v>12</x:v>
      </x:c>
      <x:c r="AD495" s="4" t="n">
        <x:f>COUNTIF(D495:AA495,"&gt;0")</x:f>
        <x:v>24</x:v>
      </x:c>
      <x:c r="AE495" s="19" t="n">
        <x:f>IF(AB495=0,"",AVERAGE(D495:O495))</x:f>
        <x:v>66.49630416666666</x:v>
      </x:c>
      <x:c r="AF495" s="19" t="n">
        <x:f>IF(AC495=0,"",AVERAGE(P495:AA495))</x:f>
        <x:v>44.71890500000001</x:v>
      </x:c>
      <x:c r="AG495" s="19" t="n">
        <x:f>IF(OR(AB495&lt;'산출기준'!$B$19,AC495&lt;'산출기준'!$B$19,AE495=0),"",AF495/AE495)</x:f>
        <x:v>0.6725021121161309</x:v>
      </x:c>
      <x:c r="AH495" s="21" t="n">
        <x:f>IF(SUM(P495:AA495)=0,"",MAX(P495:AA495)/SUM(P495:AA495))</x:f>
        <x:v>0.11349206411322756</x:v>
      </x:c>
      <x:c r="AI495" s="23" t="n">
        <x:f>IF(AG495="","",AD495/'산출기준'!$B$18*'산출기준'!$B$20+MIN(1,AG495)*'산출기준'!$B$21+(1-AH495)*'산출기준'!$B$22)</x:f>
        <x:v>87.90522208121938</x:v>
      </x:c>
      <x:c r="AJ495" s="4" t="str">
        <x:v>24개월 중 양수 지수 24개월; 전반/후반 자료 12/12개월. 최근12개월/이전12개월 관측월 평균비 0.67배, 최근 최댓달 비중 11.3%. 미래 1년 지속을 보장하지 않음.</x:v>
      </x:c>
      <x:c r="AK495" s="4" t="str">
        <x:v>https://developers.naver.com/docs/serviceapi/datalab/search/search.md</x:v>
      </x:c>
    </x:row>
    <x:row r="496" ht="25" customHeight="1">
      <x:c r="A496" s="4" t="str">
        <x:v>K0492</x:v>
      </x:c>
      <x:c r="B496" s="4" t="str">
        <x:v>여행</x:v>
      </x:c>
      <x:c r="C496" s="4" t="str">
        <x:v>위탁수하물보조배터리</x:v>
      </x:c>
      <x:c r="D496" s="17" t="n">
        <x:v>57.58091</x:v>
      </x:c>
      <x:c r="E496" s="17" t="n">
        <x:v>63.37308</x:v>
      </x:c>
      <x:c r="F496" s="17" t="n">
        <x:v>60.98807</x:v>
      </x:c>
      <x:c r="G496" s="17" t="n">
        <x:v>69.50596</x:v>
      </x:c>
      <x:c r="H496" s="17" t="n">
        <x:v>98.21124</x:v>
      </x:c>
      <x:c r="I496" s="17" t="n">
        <x:v>55.36626</x:v>
      </x:c>
      <x:c r="J496" s="17" t="n">
        <x:v>28.44974</x:v>
      </x:c>
      <x:c r="K496" s="17" t="n">
        <x:v>26.91652</x:v>
      </x:c>
      <x:c r="L496" s="17" t="n">
        <x:v>25.89437</x:v>
      </x:c>
      <x:c r="M496" s="17" t="n">
        <x:v>36.2862</x:v>
      </x:c>
      <x:c r="N496" s="17" t="n">
        <x:v>38.92674</x:v>
      </x:c>
      <x:c r="O496" s="17" t="n">
        <x:v>37.4787</x:v>
      </x:c>
      <x:c r="P496" s="17" t="n">
        <x:v>29.38671</x:v>
      </x:c>
      <x:c r="Q496" s="17" t="n">
        <x:v>29.64224</x:v>
      </x:c>
      <x:c r="R496" s="17" t="n">
        <x:v>32.36797</x:v>
      </x:c>
      <x:c r="S496" s="17" t="n">
        <x:v>49.40374</x:v>
      </x:c>
      <x:c r="T496" s="17" t="n">
        <x:v>69.08006</x:v>
      </x:c>
      <x:c r="U496" s="17" t="n">
        <x:v>48.21124</x:v>
      </x:c>
      <x:c r="V496" s="17" t="n">
        <x:v>34.75298</x:v>
      </x:c>
      <x:c r="W496" s="17" t="n">
        <x:v>29.55706</x:v>
      </x:c>
      <x:c r="X496" s="17" t="n">
        <x:v>27.76831</x:v>
      </x:c>
      <x:c r="Y496" s="17" t="n">
        <x:v>23.08347</x:v>
      </x:c>
      <x:c r="Z496" s="17" t="n">
        <x:v>29.04599</x:v>
      </x:c>
      <x:c r="AA496" s="17" t="n">
        <x:v>31.94207</x:v>
      </x:c>
      <x:c r="AB496" s="4" t="n">
        <x:f>COUNT(D496:O496)</x:f>
        <x:v>12</x:v>
      </x:c>
      <x:c r="AC496" s="4" t="n">
        <x:f>COUNT(P496:AA496)</x:f>
        <x:v>12</x:v>
      </x:c>
      <x:c r="AD496" s="4" t="n">
        <x:f>COUNTIF(D496:AA496,"&gt;0")</x:f>
        <x:v>24</x:v>
      </x:c>
      <x:c r="AE496" s="19" t="n">
        <x:f>IF(AB496=0,"",AVERAGE(D496:O496))</x:f>
        <x:v>49.914815833333336</x:v>
      </x:c>
      <x:c r="AF496" s="19" t="n">
        <x:f>IF(AC496=0,"",AVERAGE(P496:AA496))</x:f>
        <x:v>36.18681999999999</x:v>
      </x:c>
      <x:c r="AG496" s="19" t="n">
        <x:f>IF(OR(AB496&lt;'산출기준'!$B$19,AC496&lt;'산출기준'!$B$19,AE496=0),"",AF496/AE496)</x:f>
        <x:v>0.7249715218990004</x:v>
      </x:c>
      <x:c r="AH496" s="21" t="n">
        <x:f>IF(SUM(P496:AA496)=0,"",MAX(P496:AA496)/SUM(P496:AA496))</x:f>
        <x:v>0.15908199909985646</x:v>
      </x:c>
      <x:c r="AI496" s="23" t="n">
        <x:f>IF(AG496="","",AD496/'산출기준'!$B$18*'산출기준'!$B$20+MIN(1,AG496)*'산출기준'!$B$21+(1-AH496)*'산출기준'!$B$22)</x:f>
        <x:v>88.56750567497289</x:v>
      </x:c>
      <x:c r="AJ496" s="4" t="str">
        <x:v>24개월 중 양수 지수 24개월; 전반/후반 자료 12/12개월. 최근12개월/이전12개월 관측월 평균비 0.72배, 최근 최댓달 비중 15.9%. 미래 1년 지속을 보장하지 않음.</x:v>
      </x:c>
      <x:c r="AK496" s="4" t="str">
        <x:v>https://developers.naver.com/docs/serviceapi/datalab/search/search.md</x:v>
      </x:c>
    </x:row>
    <x:row r="497" ht="25" customHeight="1">
      <x:c r="A497" s="4" t="str">
        <x:v>K0493</x:v>
      </x:c>
      <x:c r="B497" s="4" t="str">
        <x:v>여행</x:v>
      </x:c>
      <x:c r="C497" s="4" t="str">
        <x:v>온라인여권사진</x:v>
      </x:c>
      <x:c r="D497" s="17" t="n">
        <x:v>40.11925</x:v>
      </x:c>
      <x:c r="E497" s="17" t="n">
        <x:v>51.02214</x:v>
      </x:c>
      <x:c r="F497" s="17" t="n">
        <x:v>42.93015</x:v>
      </x:c>
      <x:c r="G497" s="17" t="n">
        <x:v>40.54514</x:v>
      </x:c>
      <x:c r="H497" s="17" t="n">
        <x:v>35.34923</x:v>
      </x:c>
      <x:c r="I497" s="17" t="n">
        <x:v>35.00851</x:v>
      </x:c>
      <x:c r="J497" s="17" t="n">
        <x:v>33.39011</x:v>
      </x:c>
      <x:c r="K497" s="17" t="n">
        <x:v>26.40545</x:v>
      </x:c>
      <x:c r="L497" s="17" t="n">
        <x:v>31.94207</x:v>
      </x:c>
      <x:c r="M497" s="17" t="n">
        <x:v>27.59795</x:v>
      </x:c>
      <x:c r="N497" s="17" t="n">
        <x:v>37.98977</x:v>
      </x:c>
      <x:c r="O497" s="17" t="n">
        <x:v>28.36456</x:v>
      </x:c>
      <x:c r="P497" s="17" t="n">
        <x:v>28.79045</x:v>
      </x:c>
      <x:c r="Q497" s="17" t="n">
        <x:v>25.89437</x:v>
      </x:c>
      <x:c r="R497" s="17" t="n">
        <x:v>24.78705</x:v>
      </x:c>
      <x:c r="S497" s="17" t="n">
        <x:v>28.70528</x:v>
      </x:c>
      <x:c r="T497" s="17" t="n">
        <x:v>33.30494</x:v>
      </x:c>
      <x:c r="U497" s="17" t="n">
        <x:v>25.55366</x:v>
      </x:c>
      <x:c r="V497" s="17" t="n">
        <x:v>20.954</x:v>
      </x:c>
      <x:c r="W497" s="17" t="n">
        <x:v>17.97274</x:v>
      </x:c>
      <x:c r="X497" s="17" t="n">
        <x:v>17.54684</x:v>
      </x:c>
      <x:c r="Y497" s="17" t="n">
        <x:v>17.37649</x:v>
      </x:c>
      <x:c r="Z497" s="17" t="n">
        <x:v>21.89097</x:v>
      </x:c>
      <x:c r="AA497" s="17" t="n">
        <x:v>27.85349</x:v>
      </x:c>
      <x:c r="AB497" s="4" t="n">
        <x:f>COUNT(D497:O497)</x:f>
        <x:v>12</x:v>
      </x:c>
      <x:c r="AC497" s="4" t="n">
        <x:f>COUNT(P497:AA497)</x:f>
        <x:v>12</x:v>
      </x:c>
      <x:c r="AD497" s="4" t="n">
        <x:f>COUNTIF(D497:AA497,"&gt;0")</x:f>
        <x:v>24</x:v>
      </x:c>
      <x:c r="AE497" s="19" t="n">
        <x:f>IF(AB497=0,"",AVERAGE(D497:O497))</x:f>
        <x:v>35.88869416666667</x:v>
      </x:c>
      <x:c r="AF497" s="19" t="n">
        <x:f>IF(AC497=0,"",AVERAGE(P497:AA497))</x:f>
        <x:v>24.21919</x:v>
      </x:c>
      <x:c r="AG497" s="19" t="n">
        <x:f>IF(OR(AB497&lt;'산출기준'!$B$19,AC497&lt;'산출기준'!$B$19,AE497=0),"",AF497/AE497)</x:f>
        <x:v>0.6748417729418176</x:v>
      </x:c>
      <x:c r="AH497" s="21" t="n">
        <x:f>IF(SUM(P497:AA497)=0,"",MAX(P497:AA497)/SUM(P497:AA497))</x:f>
        <x:v>0.11459556106817224</x:v>
      </x:c>
      <x:c r="AI497" s="23" t="n">
        <x:f>IF(AG497="","",AD497/'산출기준'!$B$18*'산출기준'!$B$20+MIN(1,AG497)*'산출기준'!$B$21+(1-AH497)*'산출기준'!$B$22)</x:f>
        <x:v>87.95334196689107</x:v>
      </x:c>
      <x:c r="AJ497" s="4" t="str">
        <x:v>24개월 중 양수 지수 24개월; 전반/후반 자료 12/12개월. 최근12개월/이전12개월 관측월 평균비 0.67배, 최근 최댓달 비중 11.5%. 미래 1년 지속을 보장하지 않음.</x:v>
      </x:c>
      <x:c r="AK497" s="4" t="str">
        <x:v>https://developers.naver.com/docs/serviceapi/datalab/search/search.md</x:v>
      </x:c>
    </x:row>
    <x:row r="498" ht="25" customHeight="1">
      <x:c r="A498" s="4" t="str">
        <x:v>K0494</x:v>
      </x:c>
      <x:c r="B498" s="4" t="str">
        <x:v>여행</x:v>
      </x:c>
      <x:c r="C498" s="4" t="str">
        <x:v>환전수수료우대</x:v>
      </x:c>
      <x:c r="D498" s="17" t="n">
        <x:v>49.64325</x:v>
      </x:c>
      <x:c r="E498" s="17" t="n">
        <x:v>55.80172</x:v>
      </x:c>
      <x:c r="F498" s="17" t="n">
        <x:v>67.70559</x:v>
      </x:c>
      <x:c r="G498" s="17" t="n">
        <x:v>100</x:v>
      </x:c>
      <x:c r="H498" s="17" t="n">
        <x:v>93.84153</x:v>
      </x:c>
      <x:c r="I498" s="17" t="n">
        <x:v>69.50807</x:v>
      </x:c>
      <x:c r="J498" s="17" t="n">
        <x:v>51.37063</x:v>
      </x:c>
      <x:c r="K498" s="17" t="n">
        <x:v>55.23845</x:v>
      </x:c>
      <x:c r="L498" s="17" t="n">
        <x:v>48.66691</x:v>
      </x:c>
      <x:c r="M498" s="17" t="n">
        <x:v>45.06196</x:v>
      </x:c>
      <x:c r="N498" s="17" t="n">
        <x:v>55.53886</x:v>
      </x:c>
      <x:c r="O498" s="17" t="n">
        <x:v>41.83251</x:v>
      </x:c>
      <x:c r="P498" s="17" t="n">
        <x:v>42.6962</x:v>
      </x:c>
      <x:c r="Q498" s="17" t="n">
        <x:v>59.70709</x:v>
      </x:c>
      <x:c r="R498" s="17" t="n">
        <x:v>52.04656</x:v>
      </x:c>
      <x:c r="S498" s="17" t="n">
        <x:v>60.60833</x:v>
      </x:c>
      <x:c r="T498" s="17" t="n">
        <x:v>71.23544</x:v>
      </x:c>
      <x:c r="U498" s="17" t="n">
        <x:v>18.66316</x:v>
      </x:c>
      <x:c r="V498" s="17" t="n">
        <x:v>11.19038</x:v>
      </x:c>
      <x:c r="W498" s="17" t="n">
        <x:v>15.43372</x:v>
      </x:c>
      <x:c r="X498" s="17" t="n">
        <x:v>17.87457</x:v>
      </x:c>
      <x:c r="Y498" s="17" t="n">
        <x:v>16.2223</x:v>
      </x:c>
      <x:c r="Z498" s="17" t="n">
        <x:v>9.42546</x:v>
      </x:c>
      <x:c r="AA498" s="17" t="n">
        <x:v>9.68832</x:v>
      </x:c>
      <x:c r="AB498" s="4" t="n">
        <x:f>COUNT(D498:O498)</x:f>
        <x:v>12</x:v>
      </x:c>
      <x:c r="AC498" s="4" t="n">
        <x:f>COUNT(P498:AA498)</x:f>
        <x:v>12</x:v>
      </x:c>
      <x:c r="AD498" s="4" t="n">
        <x:f>COUNTIF(D498:AA498,"&gt;0")</x:f>
        <x:v>24</x:v>
      </x:c>
      <x:c r="AE498" s="19" t="n">
        <x:f>IF(AB498=0,"",AVERAGE(D498:O498))</x:f>
        <x:v>61.18412333333333</x:v>
      </x:c>
      <x:c r="AF498" s="19" t="n">
        <x:f>IF(AC498=0,"",AVERAGE(P498:AA498))</x:f>
        <x:v>32.06596083333333</x:v>
      </x:c>
      <x:c r="AG498" s="19" t="n">
        <x:f>IF(OR(AB498&lt;'산출기준'!$B$19,AC498&lt;'산출기준'!$B$19,AE498=0),"",AF498/AE498)</x:f>
        <x:v>0.5240895690968196</x:v>
      </x:c>
      <x:c r="AH498" s="21" t="n">
        <x:f>IF(SUM(P498:AA498)=0,"",MAX(P498:AA498)/SUM(P498:AA498))</x:f>
        <x:v>0.18512735974204006</x:v>
      </x:c>
      <x:c r="AI498" s="23" t="n">
        <x:f>IF(AG498="","",AD498/'산출기준'!$B$18*'산출기준'!$B$20+MIN(1,AG498)*'산출기준'!$B$21+(1-AH498)*'산출기준'!$B$22)</x:f>
        <x:v>82.02013987806379</x:v>
      </x:c>
      <x:c r="AJ498" s="4" t="str">
        <x:v>24개월 중 양수 지수 24개월; 전반/후반 자료 12/12개월. 최근12개월/이전12개월 관측월 평균비 0.52배, 최근 최댓달 비중 18.5%. 미래 1년 지속을 보장하지 않음.</x:v>
      </x:c>
      <x:c r="AK498" s="4" t="str">
        <x:v>https://developers.naver.com/docs/serviceapi/datalab/search/search.md</x:v>
      </x:c>
    </x:row>
    <x:row r="499" ht="25" customHeight="1">
      <x:c r="A499" s="4" t="str">
        <x:v>K0495</x:v>
      </x:c>
      <x:c r="B499" s="4" t="str">
        <x:v>여행</x:v>
      </x:c>
      <x:c r="C499" s="4" t="str">
        <x:v>해외로밍요금제</x:v>
      </x:c>
      <x:c r="D499" s="17" t="n">
        <x:v>1.01389</x:v>
      </x:c>
      <x:c r="E499" s="17" t="n">
        <x:v>0.18775</x:v>
      </x:c>
      <x:c r="F499" s="17"/>
      <x:c r="G499" s="17" t="n">
        <x:v>0.2253</x:v>
      </x:c>
      <x:c r="H499" s="17" t="n">
        <x:v>0.18775</x:v>
      </x:c>
      <x:c r="I499" s="17" t="n">
        <x:v>0.78858</x:v>
      </x:c>
      <x:c r="J499" s="17"/>
      <x:c r="K499" s="17" t="n">
        <x:v>0.45061</x:v>
      </x:c>
      <x:c r="L499" s="17" t="n">
        <x:v>0.2253</x:v>
      </x:c>
      <x:c r="M499" s="17"/>
      <x:c r="N499" s="17" t="n">
        <x:v>0.56327</x:v>
      </x:c>
      <x:c r="O499" s="17" t="n">
        <x:v>0.2253</x:v>
      </x:c>
      <x:c r="P499" s="17" t="n">
        <x:v>0.18775</x:v>
      </x:c>
      <x:c r="Q499" s="17" t="n">
        <x:v>0.2253</x:v>
      </x:c>
      <x:c r="R499" s="17" t="n">
        <x:v>2.96657</x:v>
      </x:c>
      <x:c r="S499" s="17" t="n">
        <x:v>2.17799</x:v>
      </x:c>
      <x:c r="T499" s="17" t="n">
        <x:v>0.48817</x:v>
      </x:c>
      <x:c r="U499" s="17"/>
      <x:c r="V499" s="17" t="n">
        <x:v>0.56327</x:v>
      </x:c>
      <x:c r="W499" s="17" t="n">
        <x:v>0.26286</x:v>
      </x:c>
      <x:c r="X499" s="17"/>
      <x:c r="Y499" s="17" t="n">
        <x:v>2.81637</x:v>
      </x:c>
      <x:c r="Z499" s="17" t="n">
        <x:v>9.80097</x:v>
      </x:c>
      <x:c r="AA499" s="17" t="n">
        <x:v>8.78708</x:v>
      </x:c>
      <x:c r="AB499" s="4" t="n">
        <x:f>COUNT(D499:O499)</x:f>
        <x:v>9</x:v>
      </x:c>
      <x:c r="AC499" s="4" t="n">
        <x:f>COUNT(P499:AA499)</x:f>
        <x:v>10</x:v>
      </x:c>
      <x:c r="AD499" s="4" t="n">
        <x:f>COUNTIF(D499:AA499,"&gt;0")</x:f>
        <x:v>19</x:v>
      </x:c>
      <x:c r="AE499" s="19" t="n">
        <x:f>IF(AB499=0,"",AVERAGE(D499:O499))</x:f>
        <x:v>0.42975</x:v>
      </x:c>
      <x:c r="AF499" s="19" t="n">
        <x:f>IF(AC499=0,"",AVERAGE(P499:AA499))</x:f>
        <x:v>2.8276329999999996</x:v>
      </x:c>
      <x:c r="AG499" s="19" t="str">
        <x:f>IF(OR(AB499&lt;'산출기준'!$B$19,AC499&lt;'산출기준'!$B$19,AE499=0),"",AF499/AE499)</x:f>
      </x:c>
      <x:c r="AH499" s="21" t="n">
        <x:f>IF(SUM(P499:AA499)=0,"",MAX(P499:AA499)/SUM(P499:AA499))</x:f>
        <x:v>0.34661393469378804</x:v>
      </x:c>
      <x:c r="AI499" s="23" t="str">
        <x:f>IF(AG499="","",AD499/'산출기준'!$B$18*'산출기준'!$B$20+MIN(1,AG499)*'산출기준'!$B$21+(1-AH499)*'산출기준'!$B$22)</x:f>
      </x:c>
      <x:c r="AJ499" s="4" t="str">
        <x:v>24개월 중 양수 지수 19개월; 전반/후반 자료 9/10개월. 자료 부족으로 점수·전년비 미산정. 미래 1년 지속을 보장하지 않음.</x:v>
      </x:c>
      <x:c r="AK499" s="4" t="str">
        <x:v>https://developers.naver.com/docs/serviceapi/datalab/search/search.md</x:v>
      </x:c>
    </x:row>
    <x:row r="500" ht="25" customHeight="1">
      <x:c r="A500" s="4" t="str">
        <x:v>K0496</x:v>
      </x:c>
      <x:c r="B500" s="4" t="str">
        <x:v>여행</x:v>
      </x:c>
      <x:c r="C500" s="4" t="str">
        <x:v>일본로밍가격</x:v>
      </x:c>
      <x:c r="D500" s="17" t="n">
        <x:v>30.60458</x:v>
      </x:c>
      <x:c r="E500" s="17" t="n">
        <x:v>43.8603</x:v>
      </x:c>
      <x:c r="F500" s="17" t="n">
        <x:v>37.9647</x:v>
      </x:c>
      <x:c r="G500" s="17" t="n">
        <x:v>36.8006</x:v>
      </x:c>
      <x:c r="H500" s="17" t="n">
        <x:v>48.55426</x:v>
      </x:c>
      <x:c r="I500" s="17" t="n">
        <x:v>35.14832</x:v>
      </x:c>
      <x:c r="J500" s="17" t="n">
        <x:v>20.61584</x:v>
      </x:c>
      <x:c r="K500" s="17" t="n">
        <x:v>19.5644</x:v>
      </x:c>
      <x:c r="L500" s="17" t="n">
        <x:v>25.83552</x:v>
      </x:c>
      <x:c r="M500" s="17" t="n">
        <x:v>16.18475</x:v>
      </x:c>
      <x:c r="N500" s="17" t="n">
        <x:v>12.42959</x:v>
      </x:c>
      <x:c r="O500" s="17" t="n">
        <x:v>15.58392</x:v>
      </x:c>
      <x:c r="P500" s="17" t="n">
        <x:v>17.79947</x:v>
      </x:c>
      <x:c r="Q500" s="17" t="n">
        <x:v>20.65339</x:v>
      </x:c>
      <x:c r="R500" s="17" t="n">
        <x:v>21.77994</x:v>
      </x:c>
      <x:c r="S500" s="17" t="n">
        <x:v>27.33758</x:v>
      </x:c>
      <x:c r="T500" s="17" t="n">
        <x:v>37.92714</x:v>
      </x:c>
      <x:c r="U500" s="17" t="n">
        <x:v>23.65752</x:v>
      </x:c>
      <x:c r="V500" s="17" t="n">
        <x:v>25.53511</x:v>
      </x:c>
      <x:c r="W500" s="17" t="n">
        <x:v>19.07622</x:v>
      </x:c>
      <x:c r="X500" s="17" t="n">
        <x:v>19.93991</x:v>
      </x:c>
      <x:c r="Y500" s="17" t="n">
        <x:v>20.01502</x:v>
      </x:c>
      <x:c r="Z500" s="17" t="n">
        <x:v>18.36274</x:v>
      </x:c>
      <x:c r="AA500" s="17" t="n">
        <x:v>9.01239</x:v>
      </x:c>
      <x:c r="AB500" s="4" t="n">
        <x:f>COUNT(D500:O500)</x:f>
        <x:v>12</x:v>
      </x:c>
      <x:c r="AC500" s="4" t="n">
        <x:f>COUNT(P500:AA500)</x:f>
        <x:v>12</x:v>
      </x:c>
      <x:c r="AD500" s="4" t="n">
        <x:f>COUNTIF(D500:AA500,"&gt;0")</x:f>
        <x:v>24</x:v>
      </x:c>
      <x:c r="AE500" s="19" t="n">
        <x:f>IF(AB500=0,"",AVERAGE(D500:O500))</x:f>
        <x:v>28.595564999999993</x:v>
      </x:c>
      <x:c r="AF500" s="19" t="n">
        <x:f>IF(AC500=0,"",AVERAGE(P500:AA500))</x:f>
        <x:v>21.758035833333334</x:v>
      </x:c>
      <x:c r="AG500" s="19" t="n">
        <x:f>IF(OR(AB500&lt;'산출기준'!$B$19,AC500&lt;'산출기준'!$B$19,AE500=0),"",AF500/AE500)</x:f>
        <x:v>0.760888474605532</x:v>
      </x:c>
      <x:c r="AH500" s="21" t="n">
        <x:f>IF(SUM(P500:AA500)=0,"",MAX(P500:AA500)/SUM(P500:AA500))</x:f>
        <x:v>0.1452610439752087</x:v>
      </x:c>
      <x:c r="AI500" s="23" t="n">
        <x:f>IF(AG500="","",AD500/'산출기준'!$B$18*'산출기준'!$B$20+MIN(1,AG500)*'산출기준'!$B$21+(1-AH500)*'산출기준'!$B$22)</x:f>
        <x:v>89.92143335866179</x:v>
      </x:c>
      <x:c r="AJ500" s="4" t="str">
        <x:v>24개월 중 양수 지수 24개월; 전반/후반 자료 12/12개월. 최근12개월/이전12개월 관측월 평균비 0.76배, 최근 최댓달 비중 14.5%. 미래 1년 지속을 보장하지 않음.</x:v>
      </x:c>
      <x:c r="AK500" s="4" t="str">
        <x:v>https://developers.naver.com/docs/serviceapi/datalab/search/search.md</x:v>
      </x:c>
    </x:row>
    <x:row r="501" ht="25" customHeight="1">
      <x:c r="A501" s="4" t="str">
        <x:v>K0497</x:v>
      </x:c>
      <x:c r="B501" s="4" t="str">
        <x:v>여행</x:v>
      </x:c>
      <x:c r="C501" s="4" t="str">
        <x:v>여행자보험청구기간</x:v>
      </x:c>
      <x:c r="D501" s="17" t="n">
        <x:v>24.18325</x:v>
      </x:c>
      <x:c r="E501" s="17" t="n">
        <x:v>25.04693</x:v>
      </x:c>
      <x:c r="F501" s="17" t="n">
        <x:v>21.66729</x:v>
      </x:c>
      <x:c r="G501" s="17" t="n">
        <x:v>24.07059</x:v>
      </x:c>
      <x:c r="H501" s="17" t="n">
        <x:v>25.3098</x:v>
      </x:c>
      <x:c r="I501" s="17" t="n">
        <x:v>26.09838</x:v>
      </x:c>
      <x:c r="J501" s="17" t="n">
        <x:v>22.71873</x:v>
      </x:c>
      <x:c r="K501" s="17" t="n">
        <x:v>16.63537</x:v>
      </x:c>
      <x:c r="L501" s="17" t="n">
        <x:v>16.74802</x:v>
      </x:c>
      <x:c r="M501" s="17" t="n">
        <x:v>15.69658</x:v>
      </x:c>
      <x:c r="N501" s="17" t="n">
        <x:v>13.51858</x:v>
      </x:c>
      <x:c r="O501" s="17" t="n">
        <x:v>24.74652</x:v>
      </x:c>
      <x:c r="P501" s="17" t="n">
        <x:v>17.34885</x:v>
      </x:c>
      <x:c r="Q501" s="17" t="n">
        <x:v>22.00525</x:v>
      </x:c>
      <x:c r="R501" s="17" t="n">
        <x:v>18.25009</x:v>
      </x:c>
      <x:c r="S501" s="17" t="n">
        <x:v>18.66316</x:v>
      </x:c>
      <x:c r="T501" s="17" t="n">
        <x:v>21.36687</x:v>
      </x:c>
      <x:c r="U501" s="17" t="n">
        <x:v>17.79947</x:v>
      </x:c>
      <x:c r="V501" s="17" t="n">
        <x:v>12.57979</x:v>
      </x:c>
      <x:c r="W501" s="17" t="n">
        <x:v>7.88584</x:v>
      </x:c>
      <x:c r="X501" s="17" t="n">
        <x:v>11.00262</x:v>
      </x:c>
      <x:c r="Y501" s="17" t="n">
        <x:v>8.48666</x:v>
      </x:c>
      <x:c r="Z501" s="17" t="n">
        <x:v>7.84829</x:v>
      </x:c>
      <x:c r="AA501" s="17" t="n">
        <x:v>6.9846</x:v>
      </x:c>
      <x:c r="AB501" s="4" t="n">
        <x:f>COUNT(D501:O501)</x:f>
        <x:v>12</x:v>
      </x:c>
      <x:c r="AC501" s="4" t="n">
        <x:f>COUNT(P501:AA501)</x:f>
        <x:v>12</x:v>
      </x:c>
      <x:c r="AD501" s="4" t="n">
        <x:f>COUNTIF(D501:AA501,"&gt;0")</x:f>
        <x:v>24</x:v>
      </x:c>
      <x:c r="AE501" s="19" t="n">
        <x:f>IF(AB501=0,"",AVERAGE(D501:O501))</x:f>
        <x:v>21.37000333333333</x:v>
      </x:c>
      <x:c r="AF501" s="19" t="n">
        <x:f>IF(AC501=0,"",AVERAGE(P501:AA501))</x:f>
        <x:v>14.185124166666666</x:v>
      </x:c>
      <x:c r="AG501" s="19" t="n">
        <x:f>IF(OR(AB501&lt;'산출기준'!$B$19,AC501&lt;'산출기준'!$B$19,AE501=0),"",AF501/AE501)</x:f>
        <x:v>0.6637867081911235</x:v>
      </x:c>
      <x:c r="AH501" s="21" t="n">
        <x:f>IF(SUM(P501:AA501)=0,"",MAX(P501:AA501)/SUM(P501:AA501))</x:f>
        <x:v>0.12927421796155117</x:v>
      </x:c>
      <x:c r="AI501" s="23" t="n">
        <x:f>IF(AG501="","",AD501/'산출기준'!$B$18*'산출기준'!$B$20+MIN(1,AG501)*'산출기준'!$B$21+(1-AH501)*'산출기준'!$B$22)</x:f>
        <x:v>87.32811688650267</x:v>
      </x:c>
      <x:c r="AJ501" s="4" t="str">
        <x:v>24개월 중 양수 지수 24개월; 전반/후반 자료 12/12개월. 최근12개월/이전12개월 관측월 평균비 0.66배, 최근 최댓달 비중 12.9%. 미래 1년 지속을 보장하지 않음.</x:v>
      </x:c>
      <x:c r="AK501" s="4" t="str">
        <x:v>https://developers.naver.com/docs/serviceapi/datalab/search/search.md</x:v>
      </x:c>
    </x:row>
    <x:row r="502" ht="25" customHeight="1">
      <x:c r="A502" s="4" t="str">
        <x:v>K0498</x:v>
      </x:c>
      <x:c r="B502" s="4" t="str">
        <x:v>여행</x:v>
      </x:c>
      <x:c r="C502" s="4" t="str">
        <x:v>기내반입화장품</x:v>
      </x:c>
      <x:c r="D502" s="17" t="n">
        <x:v>72.02403</x:v>
      </x:c>
      <x:c r="E502" s="17" t="n">
        <x:v>71.87382</x:v>
      </x:c>
      <x:c r="F502" s="17" t="n">
        <x:v>76.56778</x:v>
      </x:c>
      <x:c r="G502" s="17" t="n">
        <x:v>73.00037</x:v>
      </x:c>
      <x:c r="H502" s="17" t="n">
        <x:v>91.55088</x:v>
      </x:c>
      <x:c r="I502" s="17" t="n">
        <x:v>79.23394</x:v>
      </x:c>
      <x:c r="J502" s="17" t="n">
        <x:v>50.01877</x:v>
      </x:c>
      <x:c r="K502" s="17" t="n">
        <x:v>56.13969</x:v>
      </x:c>
      <x:c r="L502" s="17" t="n">
        <x:v>65.6027</x:v>
      </x:c>
      <x:c r="M502" s="17" t="n">
        <x:v>59.96995</x:v>
      </x:c>
      <x:c r="N502" s="17" t="n">
        <x:v>61.43447</x:v>
      </x:c>
      <x:c r="O502" s="17" t="n">
        <x:v>47.01464</x:v>
      </x:c>
      <x:c r="P502" s="17" t="n">
        <x:v>43.18437</x:v>
      </x:c>
      <x:c r="Q502" s="17" t="n">
        <x:v>41.26924</x:v>
      </x:c>
      <x:c r="R502" s="17" t="n">
        <x:v>49.23019</x:v>
      </x:c>
      <x:c r="S502" s="17" t="n">
        <x:v>52.34697</x:v>
      </x:c>
      <x:c r="T502" s="17" t="n">
        <x:v>73.15058</x:v>
      </x:c>
      <x:c r="U502" s="17" t="n">
        <x:v>44.08561</x:v>
      </x:c>
      <x:c r="V502" s="17" t="n">
        <x:v>24.25835</x:v>
      </x:c>
      <x:c r="W502" s="17" t="n">
        <x:v>22.83139</x:v>
      </x:c>
      <x:c r="X502" s="17" t="n">
        <x:v>22.00525</x:v>
      </x:c>
      <x:c r="Y502" s="17" t="n">
        <x:v>12.16672</x:v>
      </x:c>
      <x:c r="Z502" s="17" t="n">
        <x:v>9.2377</x:v>
      </x:c>
      <x:c r="AA502" s="17" t="n">
        <x:v>8.29891</x:v>
      </x:c>
      <x:c r="AB502" s="4" t="n">
        <x:f>COUNT(D502:O502)</x:f>
        <x:v>12</x:v>
      </x:c>
      <x:c r="AC502" s="4" t="n">
        <x:f>COUNT(P502:AA502)</x:f>
        <x:v>12</x:v>
      </x:c>
      <x:c r="AD502" s="4" t="n">
        <x:f>COUNTIF(D502:AA502,"&gt;0")</x:f>
        <x:v>24</x:v>
      </x:c>
      <x:c r="AE502" s="19" t="n">
        <x:f>IF(AB502=0,"",AVERAGE(D502:O502))</x:f>
        <x:v>67.03592</x:v>
      </x:c>
      <x:c r="AF502" s="19" t="n">
        <x:f>IF(AC502=0,"",AVERAGE(P502:AA502))</x:f>
        <x:v>33.50544</x:v>
      </x:c>
      <x:c r="AG502" s="19" t="n">
        <x:f>IF(OR(AB502&lt;'산출기준'!$B$19,AC502&lt;'산출기준'!$B$19,AE502=0),"",AF502/AE502)</x:f>
        <x:v>0.4998132344569896</x:v>
      </x:c>
      <x:c r="AH502" s="21" t="n">
        <x:f>IF(SUM(P502:AA502)=0,"",MAX(P502:AA502)/SUM(P502:AA502))</x:f>
        <x:v>0.18193707250723068</x:v>
      </x:c>
      <x:c r="AI502" s="23" t="n">
        <x:f>IF(AG502="","",AD502/'산출기준'!$B$18*'산출기준'!$B$20+MIN(1,AG502)*'산출기준'!$B$21+(1-AH502)*'산출기준'!$B$22)</x:f>
        <x:v>81.35565558356507</x:v>
      </x:c>
      <x:c r="AJ502" s="4" t="str">
        <x:v>24개월 중 양수 지수 24개월; 전반/후반 자료 12/12개월. 최근12개월/이전12개월 관측월 평균비 0.50배, 최근 최댓달 비중 18.2%. 미래 1년 지속을 보장하지 않음.</x:v>
      </x:c>
      <x:c r="AK502" s="4" t="str">
        <x:v>https://developers.naver.com/docs/serviceapi/datalab/search/search.md</x:v>
      </x:c>
    </x:row>
    <x:row r="503" ht="25" customHeight="1">
      <x:c r="A503" s="4" t="str">
        <x:v>K0499</x:v>
      </x:c>
      <x:c r="B503" s="4" t="str">
        <x:v>여행</x:v>
      </x:c>
      <x:c r="C503" s="4" t="str">
        <x:v>여권발급하는곳</x:v>
      </x:c>
      <x:c r="D503" s="17" t="n">
        <x:v>1.44568</x:v>
      </x:c>
      <x:c r="E503" s="17" t="n">
        <x:v>2.14036</x:v>
      </x:c>
      <x:c r="F503" s="17" t="n">
        <x:v>2.38068</x:v>
      </x:c>
      <x:c r="G503" s="17" t="n">
        <x:v>1.57335</x:v>
      </x:c>
      <x:c r="H503" s="17" t="n">
        <x:v>1.29172</x:v>
      </x:c>
      <x:c r="I503" s="17" t="n">
        <x:v>1.11899</x:v>
      </x:c>
      <x:c r="J503" s="17" t="n">
        <x:v>0.85239</x:v>
      </x:c>
      <x:c r="K503" s="17" t="n">
        <x:v>0.90871</x:v>
      </x:c>
      <x:c r="L503" s="17" t="n">
        <x:v>0.8599</x:v>
      </x:c>
      <x:c r="M503" s="17" t="n">
        <x:v>0.81859</x:v>
      </x:c>
      <x:c r="N503" s="17" t="n">
        <x:v>1.03263</x:v>
      </x:c>
      <x:c r="O503" s="17" t="n">
        <x:v>0.79981</x:v>
      </x:c>
      <x:c r="P503" s="17" t="n">
        <x:v>0.82985</x:v>
      </x:c>
      <x:c r="Q503" s="17" t="n">
        <x:v>0.88243</x:v>
      </x:c>
      <x:c r="R503" s="17" t="n">
        <x:v>0.88994</x:v>
      </x:c>
      <x:c r="S503" s="17" t="n">
        <x:v>1.11524</x:v>
      </x:c>
      <x:c r="T503" s="17" t="n">
        <x:v>1.19034</x:v>
      </x:c>
      <x:c r="U503" s="17" t="n">
        <x:v>0.75475</x:v>
      </x:c>
      <x:c r="V503" s="17" t="n">
        <x:v>0.61582</x:v>
      </x:c>
      <x:c r="W503" s="17" t="n">
        <x:v>0.21403</x:v>
      </x:c>
      <x:c r="X503" s="17" t="n">
        <x:v>0.15771</x:v>
      </x:c>
      <x:c r="Y503" s="17" t="n">
        <x:v>0.24407</x:v>
      </x:c>
      <x:c r="Z503" s="17" t="n">
        <x:v>0.53321</x:v>
      </x:c>
      <x:c r="AA503" s="17" t="n">
        <x:v>0.67965</x:v>
      </x:c>
      <x:c r="AB503" s="4" t="n">
        <x:f>COUNT(D503:O503)</x:f>
        <x:v>12</x:v>
      </x:c>
      <x:c r="AC503" s="4" t="n">
        <x:f>COUNT(P503:AA503)</x:f>
        <x:v>12</x:v>
      </x:c>
      <x:c r="AD503" s="4" t="n">
        <x:f>COUNTIF(D503:AA503,"&gt;0")</x:f>
        <x:v>24</x:v>
      </x:c>
      <x:c r="AE503" s="19" t="n">
        <x:f>IF(AB503=0,"",AVERAGE(D503:O503))</x:f>
        <x:v>1.2685674999999998</x:v>
      </x:c>
      <x:c r="AF503" s="19" t="n">
        <x:f>IF(AC503=0,"",AVERAGE(P503:AA503))</x:f>
        <x:v>0.6755866666666667</x:v>
      </x:c>
      <x:c r="AG503" s="19" t="n">
        <x:f>IF(OR(AB503&lt;'산출기준'!$B$19,AC503&lt;'산출기준'!$B$19,AE503=0),"",AF503/AE503)</x:f>
        <x:v>0.5325587063098075</x:v>
      </x:c>
      <x:c r="AH503" s="21" t="n">
        <x:f>IF(SUM(P503:AA503)=0,"",MAX(P503:AA503)/SUM(P503:AA503))</x:f>
        <x:v>0.14682794213424383</x:v>
      </x:c>
      <x:c r="AI503" s="23" t="n">
        <x:f>IF(AG503="","",AD503/'산출기준'!$B$18*'산출기준'!$B$20+MIN(1,AG503)*'산출기준'!$B$21+(1-AH503)*'산출기준'!$B$22)</x:f>
        <x:v>83.04020234660935</x:v>
      </x:c>
      <x:c r="AJ503" s="4" t="str">
        <x:v>24개월 중 양수 지수 24개월; 전반/후반 자료 12/12개월. 최근12개월/이전12개월 관측월 평균비 0.53배, 최근 최댓달 비중 14.7%. 미래 1년 지속을 보장하지 않음.</x:v>
      </x:c>
      <x:c r="AK503" s="4" t="str">
        <x:v>https://developers.naver.com/docs/serviceapi/datalab/search/search.md</x:v>
      </x:c>
    </x:row>
    <x:row r="504" ht="25" customHeight="1">
      <x:c r="A504" s="4" t="str">
        <x:v>K0500</x:v>
      </x:c>
      <x:c r="B504" s="4" t="str">
        <x:v>여행</x:v>
      </x:c>
      <x:c r="C504" s="4" t="str">
        <x:v>기내반입금지물품</x:v>
      </x:c>
      <x:c r="D504" s="17" t="n">
        <x:v>2.49383</x:v>
      </x:c>
      <x:c r="E504" s="17" t="n">
        <x:v>2.92266</x:v>
      </x:c>
      <x:c r="F504" s="17" t="n">
        <x:v>2.87357</x:v>
      </x:c>
      <x:c r="G504" s="17" t="n">
        <x:v>3.08899</x:v>
      </x:c>
      <x:c r="H504" s="17" t="n">
        <x:v>4.01378</x:v>
      </x:c>
      <x:c r="I504" s="17" t="n">
        <x:v>2.9417</x:v>
      </x:c>
      <x:c r="J504" s="17" t="n">
        <x:v>2.2714</x:v>
      </x:c>
      <x:c r="K504" s="17" t="n">
        <x:v>2.27441</x:v>
      </x:c>
      <x:c r="L504" s="17" t="n">
        <x:v>2.50085</x:v>
      </x:c>
      <x:c r="M504" s="17" t="n">
        <x:v>2.33853</x:v>
      </x:c>
      <x:c r="N504" s="17" t="n">
        <x:v>2.66016</x:v>
      </x:c>
      <x:c r="O504" s="17" t="n">
        <x:v>1.66122</x:v>
      </x:c>
      <x:c r="P504" s="17" t="n">
        <x:v>1.15524</x:v>
      </x:c>
      <x:c r="Q504" s="17" t="n">
        <x:v>2.05899</x:v>
      </x:c>
      <x:c r="R504" s="17" t="n">
        <x:v>2.28843</x:v>
      </x:c>
      <x:c r="S504" s="17" t="n">
        <x:v>1.89667</x:v>
      </x:c>
      <x:c r="T504" s="17" t="n">
        <x:v>2.43372</x:v>
      </x:c>
      <x:c r="U504" s="17" t="n">
        <x:v>0.68733</x:v>
      </x:c>
      <x:c r="V504" s="17" t="n">
        <x:v>0.12524</x:v>
      </x:c>
      <x:c r="W504" s="17" t="n">
        <x:v>0.07514</x:v>
      </x:c>
      <x:c r="X504" s="17" t="n">
        <x:v>0.09819</x:v>
      </x:c>
      <x:c r="Y504" s="17" t="n">
        <x:v>0.05911</x:v>
      </x:c>
      <x:c r="Z504" s="17" t="n">
        <x:v>0.13426</x:v>
      </x:c>
      <x:c r="AA504" s="17" t="n">
        <x:v>0.11121</x:v>
      </x:c>
      <x:c r="AB504" s="4" t="n">
        <x:f>COUNT(D504:O504)</x:f>
        <x:v>12</x:v>
      </x:c>
      <x:c r="AC504" s="4" t="n">
        <x:f>COUNT(P504:AA504)</x:f>
        <x:v>12</x:v>
      </x:c>
      <x:c r="AD504" s="4" t="n">
        <x:f>COUNTIF(D504:AA504,"&gt;0")</x:f>
        <x:v>24</x:v>
      </x:c>
      <x:c r="AE504" s="19" t="n">
        <x:f>IF(AB504=0,"",AVERAGE(D504:O504))</x:f>
        <x:v>2.6700916666666665</x:v>
      </x:c>
      <x:c r="AF504" s="19" t="n">
        <x:f>IF(AC504=0,"",AVERAGE(P504:AA504))</x:f>
        <x:v>0.9269608333333332</x:v>
      </x:c>
      <x:c r="AG504" s="19" t="n">
        <x:f>IF(OR(AB504&lt;'산출기준'!$B$19,AC504&lt;'산출기준'!$B$19,AE504=0),"",AF504/AE504)</x:f>
        <x:v>0.34716442319396024</x:v>
      </x:c>
      <x:c r="AH504" s="21" t="n">
        <x:f>IF(SUM(P504:AA504)=0,"",MAX(P504:AA504)/SUM(P504:AA504))</x:f>
        <x:v>0.21879025812848982</x:v>
      </x:c>
      <x:c r="AI504" s="23" t="n">
        <x:f>IF(AG504="","",AD504/'산출기준'!$B$18*'산출기준'!$B$20+MIN(1,AG504)*'산출기준'!$B$21+(1-AH504)*'산출기준'!$B$22)</x:f>
        <x:v>76.039127533249</x:v>
      </x:c>
      <x:c r="AJ504" s="4" t="str">
        <x:v>24개월 중 양수 지수 24개월; 전반/후반 자료 12/12개월. 최근12개월/이전12개월 관측월 평균비 0.35배, 최근 최댓달 비중 21.9%. 미래 1년 지속을 보장하지 않음.</x:v>
      </x:c>
      <x:c r="AK504" s="4" t="str">
        <x:v>https://developers.naver.com/docs/serviceapi/datalab/search/search.md</x:v>
      </x:c>
    </x:row>
    <x:row r="505" ht="25" customHeight="1">
      <x:c r="A505" s="4" t="str">
        <x:v>K0501</x:v>
      </x:c>
      <x:c r="B505" s="4" t="str">
        <x:v>자동차·IT·테크</x:v>
      </x:c>
      <x:c r="C505" s="4" t="str">
        <x:v>자동차검사</x:v>
      </x:c>
      <x:c r="D505" s="17" t="n">
        <x:v>64.8989</x:v>
      </x:c>
      <x:c r="E505" s="17" t="n">
        <x:v>74.54261</x:v>
      </x:c>
      <x:c r="F505" s="17" t="n">
        <x:v>67.41678</x:v>
      </x:c>
      <x:c r="G505" s="17" t="n">
        <x:v>70.91858</x:v>
      </x:c>
      <x:c r="H505" s="17" t="n">
        <x:v>94.09855</x:v>
      </x:c>
      <x:c r="I505" s="17" t="n">
        <x:v>100</x:v>
      </x:c>
      <x:c r="J505" s="17" t="n">
        <x:v>91.68687</x:v>
      </x:c>
      <x:c r="K505" s="17" t="n">
        <x:v>77.19676</x:v>
      </x:c>
      <x:c r="L505" s="17" t="n">
        <x:v>75.4664</x:v>
      </x:c>
      <x:c r="M505" s="17" t="n">
        <x:v>70.47973</x:v>
      </x:c>
      <x:c r="N505" s="17" t="n">
        <x:v>71.11295</x:v>
      </x:c>
      <x:c r="O505" s="17" t="n">
        <x:v>66.61823</x:v>
      </x:c>
      <x:c r="P505" s="17" t="n">
        <x:v>67.53401</x:v>
      </x:c>
      <x:c r="Q505" s="17" t="n">
        <x:v>70.63903</x:v>
      </x:c>
      <x:c r="R505" s="17" t="n">
        <x:v>65.08927</x:v>
      </x:c>
      <x:c r="S505" s="17" t="n">
        <x:v>63.89796</x:v>
      </x:c>
      <x:c r="T505" s="17" t="n">
        <x:v>60.57752</x:v>
      </x:c>
      <x:c r="U505" s="17" t="n">
        <x:v>46.4441</x:v>
      </x:c>
      <x:c r="V505" s="17" t="n">
        <x:v>60.825</x:v>
      </x:c>
      <x:c r="W505" s="17" t="n">
        <x:v>59.32308</x:v>
      </x:c>
      <x:c r="X505" s="17" t="n">
        <x:v>54.49772</x:v>
      </x:c>
      <x:c r="Y505" s="17" t="n">
        <x:v>56.99156</x:v>
      </x:c>
      <x:c r="Z505" s="17" t="n">
        <x:v>51.77344</x:v>
      </x:c>
      <x:c r="AA505" s="17" t="n">
        <x:v>50.6222</x:v>
      </x:c>
      <x:c r="AB505" s="4" t="n">
        <x:f>COUNT(D505:O505)</x:f>
        <x:v>12</x:v>
      </x:c>
      <x:c r="AC505" s="4" t="n">
        <x:f>COUNT(P505:AA505)</x:f>
        <x:v>12</x:v>
      </x:c>
      <x:c r="AD505" s="4" t="n">
        <x:f>COUNTIF(D505:AA505,"&gt;0")</x:f>
        <x:v>24</x:v>
      </x:c>
      <x:c r="AE505" s="19" t="n">
        <x:f>IF(AB505=0,"",AVERAGE(D505:O505))</x:f>
        <x:v>77.03636333333334</x:v>
      </x:c>
      <x:c r="AF505" s="19" t="n">
        <x:f>IF(AC505=0,"",AVERAGE(P505:AA505))</x:f>
        <x:v>59.01790750000001</x:v>
      </x:c>
      <x:c r="AG505" s="19" t="n">
        <x:f>IF(OR(AB505&lt;'산출기준'!$B$19,AC505&lt;'산출기준'!$B$19,AE505=0),"",AF505/AE505)</x:f>
        <x:v>0.7661045374718927</x:v>
      </x:c>
      <x:c r="AH505" s="21" t="n">
        <x:f>IF(SUM(P505:AA505)=0,"",MAX(P505:AA505)/SUM(P505:AA505))</x:f>
        <x:v>0.09974236774377901</x:v>
      </x:c>
      <x:c r="AI505" s="23" t="n">
        <x:f>IF(AG505="","",AD505/'산출기준'!$B$18*'산출기준'!$B$20+MIN(1,AG505)*'산출기준'!$B$21+(1-AH505)*'산출기준'!$B$22)</x:f>
        <x:v>90.98828876928118</x:v>
      </x:c>
      <x:c r="AJ505" s="4" t="str">
        <x:v>24개월 중 양수 지수 24개월; 전반/후반 자료 12/12개월. 최근12개월/이전12개월 관측월 평균비 0.77배, 최근 최댓달 비중 10.0%. 미래 1년 지속을 보장하지 않음.</x:v>
      </x:c>
      <x:c r="AK505" s="4" t="str">
        <x:v>https://developers.naver.com/docs/serviceapi/datalab/search/search.md</x:v>
      </x:c>
    </x:row>
    <x:row r="506" ht="25" customHeight="1">
      <x:c r="A506" s="4" t="str">
        <x:v>K0502</x:v>
      </x:c>
      <x:c r="B506" s="4" t="str">
        <x:v>자동차·IT·테크</x:v>
      </x:c>
      <x:c r="C506" s="4" t="str">
        <x:v>자동차검사예약</x:v>
      </x:c>
      <x:c r="D506" s="17" t="n">
        <x:v>44.54241</x:v>
      </x:c>
      <x:c r="E506" s="17" t="n">
        <x:v>52.4247</x:v>
      </x:c>
      <x:c r="F506" s="17" t="n">
        <x:v>48.90287</x:v>
      </x:c>
      <x:c r="G506" s="17" t="n">
        <x:v>55.72911</x:v>
      </x:c>
      <x:c r="H506" s="17" t="n">
        <x:v>78.13959</x:v>
      </x:c>
      <x:c r="I506" s="17" t="n">
        <x:v>77.50135</x:v>
      </x:c>
      <x:c r="J506" s="17" t="n">
        <x:v>70.28635</x:v>
      </x:c>
      <x:c r="K506" s="17" t="n">
        <x:v>59.43931</x:v>
      </x:c>
      <x:c r="L506" s="17" t="n">
        <x:v>59.1277</x:v>
      </x:c>
      <x:c r="M506" s="17" t="n">
        <x:v>55.56078</x:v>
      </x:c>
      <x:c r="N506" s="17" t="n">
        <x:v>57.75404</x:v>
      </x:c>
      <x:c r="O506" s="17" t="n">
        <x:v>52.71025</x:v>
      </x:c>
      <x:c r="P506" s="17" t="n">
        <x:v>54.3855</x:v>
      </x:c>
      <x:c r="Q506" s="17" t="n">
        <x:v>59.99038</x:v>
      </x:c>
      <x:c r="R506" s="17" t="n">
        <x:v>55.12193</x:v>
      </x:c>
      <x:c r="S506" s="17" t="n">
        <x:v>57.41638</x:v>
      </x:c>
      <x:c r="T506" s="17" t="n">
        <x:v>57.82918</x:v>
      </x:c>
      <x:c r="U506" s="17" t="n">
        <x:v>48.26964</x:v>
      </x:c>
      <x:c r="V506" s="17" t="n">
        <x:v>61.3941</x:v>
      </x:c>
      <x:c r="W506" s="17" t="n">
        <x:v>52.90964</x:v>
      </x:c>
      <x:c r="X506" s="17" t="n">
        <x:v>49.82566</x:v>
      </x:c>
      <x:c r="Y506" s="17" t="n">
        <x:v>51.61914</x:v>
      </x:c>
      <x:c r="Z506" s="17" t="n">
        <x:v>46.62445</x:v>
      </x:c>
      <x:c r="AA506" s="17" t="n">
        <x:v>45.16862</x:v>
      </x:c>
      <x:c r="AB506" s="4" t="n">
        <x:f>COUNT(D506:O506)</x:f>
        <x:v>12</x:v>
      </x:c>
      <x:c r="AC506" s="4" t="n">
        <x:f>COUNT(P506:AA506)</x:f>
        <x:v>12</x:v>
      </x:c>
      <x:c r="AD506" s="4" t="n">
        <x:f>COUNTIF(D506:AA506,"&gt;0")</x:f>
        <x:v>24</x:v>
      </x:c>
      <x:c r="AE506" s="19" t="n">
        <x:f>IF(AB506=0,"",AVERAGE(D506:O506))</x:f>
        <x:v>59.343205000000005</x:v>
      </x:c>
      <x:c r="AF506" s="19" t="n">
        <x:f>IF(AC506=0,"",AVERAGE(P506:AA506))</x:f>
        <x:v>53.379551666666664</x:v>
      </x:c>
      <x:c r="AG506" s="19" t="n">
        <x:f>IF(OR(AB506&lt;'산출기준'!$B$19,AC506&lt;'산출기준'!$B$19,AE506=0),"",AF506/AE506)</x:f>
        <x:v>0.899505708642913</x:v>
      </x:c>
      <x:c r="AH506" s="21" t="n">
        <x:f>IF(SUM(P506:AA506)=0,"",MAX(P506:AA506)/SUM(P506:AA506))</x:f>
        <x:v>0.09584522237931872</x:v>
      </x:c>
      <x:c r="AI506" s="23" t="n">
        <x:f>IF(AG506="","",AD506/'산출기준'!$B$18*'산출기준'!$B$20+MIN(1,AG506)*'산출기준'!$B$21+(1-AH506)*'산출기준'!$B$22)</x:f>
        <x:v>95.06826681170102</x:v>
      </x:c>
      <x:c r="AJ506" s="4" t="str">
        <x:v>24개월 중 양수 지수 24개월; 전반/후반 자료 12/12개월. 최근12개월/이전12개월 관측월 평균비 0.90배, 최근 최댓달 비중 9.6%. 미래 1년 지속을 보장하지 않음.</x:v>
      </x:c>
      <x:c r="AK506" s="4" t="str">
        <x:v>https://developers.naver.com/docs/serviceapi/datalab/search/search.md</x:v>
      </x:c>
    </x:row>
    <x:row r="507" ht="25" customHeight="1">
      <x:c r="A507" s="4" t="str">
        <x:v>K0503</x:v>
      </x:c>
      <x:c r="B507" s="4" t="str">
        <x:v>자동차·IT·테크</x:v>
      </x:c>
      <x:c r="C507" s="4" t="str">
        <x:v>엔진오일교환주기</x:v>
      </x:c>
      <x:c r="D507" s="17" t="n">
        <x:v>47.0653</x:v>
      </x:c>
      <x:c r="E507" s="17" t="n">
        <x:v>52.19626</x:v>
      </x:c>
      <x:c r="F507" s="17" t="n">
        <x:v>45.29887</x:v>
      </x:c>
      <x:c r="G507" s="17" t="n">
        <x:v>43.00943</x:v>
      </x:c>
      <x:c r="H507" s="17" t="n">
        <x:v>42.27401</x:v>
      </x:c>
      <x:c r="I507" s="17" t="n">
        <x:v>41.10875</x:v>
      </x:c>
      <x:c r="J507" s="17" t="n">
        <x:v>40.53363</x:v>
      </x:c>
      <x:c r="K507" s="17" t="n">
        <x:v>39.19804</x:v>
      </x:c>
      <x:c r="L507" s="17" t="n">
        <x:v>39.13692</x:v>
      </x:c>
      <x:c r="M507" s="17" t="n">
        <x:v>39.38139</x:v>
      </x:c>
      <x:c r="N507" s="17" t="n">
        <x:v>43.36613</x:v>
      </x:c>
      <x:c r="O507" s="17" t="n">
        <x:v>40.33424</x:v>
      </x:c>
      <x:c r="P507" s="17" t="n">
        <x:v>39.7972</x:v>
      </x:c>
      <x:c r="Q507" s="17" t="n">
        <x:v>39.25014</x:v>
      </x:c>
      <x:c r="R507" s="17" t="n">
        <x:v>37.72719</x:v>
      </x:c>
      <x:c r="S507" s="17" t="n">
        <x:v>37.66507</x:v>
      </x:c>
      <x:c r="T507" s="17" t="n">
        <x:v>35.96376</x:v>
      </x:c>
      <x:c r="U507" s="17" t="n">
        <x:v>31.06226</x:v>
      </x:c>
      <x:c r="V507" s="17" t="n">
        <x:v>32.475</x:v>
      </x:c>
      <x:c r="W507" s="17" t="n">
        <x:v>29.37999</x:v>
      </x:c>
      <x:c r="X507" s="17" t="n">
        <x:v>27.13965</x:v>
      </x:c>
      <x:c r="Y507" s="17" t="n">
        <x:v>26.50942</x:v>
      </x:c>
      <x:c r="Z507" s="17" t="n">
        <x:v>28.94114</x:v>
      </x:c>
      <x:c r="AA507" s="17" t="n">
        <x:v>29.08542</x:v>
      </x:c>
      <x:c r="AB507" s="4" t="n">
        <x:f>COUNT(D507:O507)</x:f>
        <x:v>12</x:v>
      </x:c>
      <x:c r="AC507" s="4" t="n">
        <x:f>COUNT(P507:AA507)</x:f>
        <x:v>12</x:v>
      </x:c>
      <x:c r="AD507" s="4" t="n">
        <x:f>COUNTIF(D507:AA507,"&gt;0")</x:f>
        <x:v>24</x:v>
      </x:c>
      <x:c r="AE507" s="19" t="n">
        <x:f>IF(AB507=0,"",AVERAGE(D507:O507))</x:f>
        <x:v>42.741914166666675</x:v>
      </x:c>
      <x:c r="AF507" s="19" t="n">
        <x:f>IF(AC507=0,"",AVERAGE(P507:AA507))</x:f>
        <x:v>32.91635333333333</x:v>
      </x:c>
      <x:c r="AG507" s="19" t="n">
        <x:f>IF(OR(AB507&lt;'산출기준'!$B$19,AC507&lt;'산출기준'!$B$19,AE507=0),"",AF507/AE507)</x:f>
        <x:v>0.7701188394366286</x:v>
      </x:c>
      <x:c r="AH507" s="21" t="n">
        <x:f>IF(SUM(P507:AA507)=0,"",MAX(P507:AA507)/SUM(P507:AA507))</x:f>
        <x:v>0.10075336413328896</x:v>
      </x:c>
      <x:c r="AI507" s="23" t="n">
        <x:f>IF(AG507="","",AD507/'산출기준'!$B$18*'산출기준'!$B$20+MIN(1,AG507)*'산출기준'!$B$21+(1-AH507)*'산출기준'!$B$22)</x:f>
        <x:v>91.08849790043307</x:v>
      </x:c>
      <x:c r="AJ507" s="4" t="str">
        <x:v>24개월 중 양수 지수 24개월; 전반/후반 자료 12/12개월. 최근12개월/이전12개월 관측월 평균비 0.77배, 최근 최댓달 비중 10.1%. 미래 1년 지속을 보장하지 않음.</x:v>
      </x:c>
      <x:c r="AK507" s="4" t="str">
        <x:v>https://developers.naver.com/docs/serviceapi/datalab/search/search.md</x:v>
      </x:c>
    </x:row>
    <x:row r="508" ht="25" customHeight="1">
      <x:c r="A508" s="4" t="str">
        <x:v>K0504</x:v>
      </x:c>
      <x:c r="B508" s="4" t="str">
        <x:v>자동차·IT·테크</x:v>
      </x:c>
      <x:c r="C508" s="4" t="str">
        <x:v>아이폰배터리교체</x:v>
      </x:c>
      <x:c r="D508" s="17" t="n">
        <x:v>100</x:v>
      </x:c>
      <x:c r="E508" s="17" t="n">
        <x:v>80.04202</x:v>
      </x:c>
      <x:c r="F508" s="17" t="n">
        <x:v>68.44371</x:v>
      </x:c>
      <x:c r="G508" s="17" t="n">
        <x:v>68.2527</x:v>
      </x:c>
      <x:c r="H508" s="17" t="n">
        <x:v>82.87604</x:v>
      </x:c>
      <x:c r="I508" s="17" t="n">
        <x:v>79.29184</x:v>
      </x:c>
      <x:c r="J508" s="17" t="n">
        <x:v>70.82103</x:v>
      </x:c>
      <x:c r="K508" s="17" t="n">
        <x:v>66.89994</x:v>
      </x:c>
      <x:c r="L508" s="17" t="n">
        <x:v>64.57819</x:v>
      </x:c>
      <x:c r="M508" s="17" t="n">
        <x:v>59.45889</x:v>
      </x:c>
      <x:c r="N508" s="17" t="n">
        <x:v>61.68513</x:v>
      </x:c>
      <x:c r="O508" s="17" t="n">
        <x:v>59.01781</x:v>
      </x:c>
      <x:c r="P508" s="17" t="n">
        <x:v>73.19834</x:v>
      </x:c>
      <x:c r="Q508" s="17" t="n">
        <x:v>61.73028</x:v>
      </x:c>
      <x:c r="R508" s="17" t="n">
        <x:v>50.02778</x:v>
      </x:c>
      <x:c r="S508" s="17" t="n">
        <x:v>49.25155</x:v>
      </x:c>
      <x:c r="T508" s="17" t="n">
        <x:v>54.50804</x:v>
      </x:c>
      <x:c r="U508" s="17" t="n">
        <x:v>53.56683</x:v>
      </x:c>
      <x:c r="V508" s="17" t="n">
        <x:v>52.063</x:v>
      </x:c>
      <x:c r="W508" s="17" t="n">
        <x:v>41.67679</x:v>
      </x:c>
      <x:c r="X508" s="17" t="n">
        <x:v>39.61032</x:v>
      </x:c>
      <x:c r="Y508" s="17" t="n">
        <x:v>36.1442</x:v>
      </x:c>
      <x:c r="Z508" s="17" t="n">
        <x:v>43.02781</x:v>
      </x:c>
      <x:c r="AA508" s="17" t="n">
        <x:v>47.73382</x:v>
      </x:c>
      <x:c r="AB508" s="4" t="n">
        <x:f>COUNT(D508:O508)</x:f>
        <x:v>12</x:v>
      </x:c>
      <x:c r="AC508" s="4" t="n">
        <x:f>COUNT(P508:AA508)</x:f>
        <x:v>12</x:v>
      </x:c>
      <x:c r="AD508" s="4" t="n">
        <x:f>COUNTIF(D508:AA508,"&gt;0")</x:f>
        <x:v>24</x:v>
      </x:c>
      <x:c r="AE508" s="19" t="n">
        <x:f>IF(AB508=0,"",AVERAGE(D508:O508))</x:f>
        <x:v>71.78060833333332</x:v>
      </x:c>
      <x:c r="AF508" s="19" t="n">
        <x:f>IF(AC508=0,"",AVERAGE(P508:AA508))</x:f>
        <x:v>50.21156333333334</x:v>
      </x:c>
      <x:c r="AG508" s="19" t="n">
        <x:f>IF(OR(AB508&lt;'산출기준'!$B$19,AC508&lt;'산출기준'!$B$19,AE508=0),"",AF508/AE508)</x:f>
        <x:v>0.6995143186884389</x:v>
      </x:c>
      <x:c r="AH508" s="21" t="n">
        <x:f>IF(SUM(P508:AA508)=0,"",MAX(P508:AA508)/SUM(P508:AA508))</x:f>
        <x:v>0.121483205495361</x:v>
      </x:c>
      <x:c r="AI508" s="23" t="n">
        <x:f>IF(AG508="","",AD508/'산출기준'!$B$18*'산출기준'!$B$20+MIN(1,AG508)*'산출기준'!$B$21+(1-AH508)*'산출기준'!$B$22)</x:f>
        <x:v>88.55576545074594</x:v>
      </x:c>
      <x:c r="AJ508" s="4" t="str">
        <x:v>24개월 중 양수 지수 24개월; 전반/후반 자료 12/12개월. 최근12개월/이전12개월 관측월 평균비 0.70배, 최근 최댓달 비중 12.1%. 미래 1년 지속을 보장하지 않음.</x:v>
      </x:c>
      <x:c r="AK508" s="4" t="str">
        <x:v>https://developers.naver.com/docs/serviceapi/datalab/search/search.md</x:v>
      </x:c>
    </x:row>
    <x:row r="509" ht="25" customHeight="1">
      <x:c r="A509" s="4" t="str">
        <x:v>K0505</x:v>
      </x:c>
      <x:c r="B509" s="4" t="str">
        <x:v>자동차·IT·테크</x:v>
      </x:c>
      <x:c r="C509" s="4" t="str">
        <x:v>자동차정기검사</x:v>
      </x:c>
      <x:c r="D509" s="17" t="n">
        <x:v>39.11714</x:v>
      </x:c>
      <x:c r="E509" s="17" t="n">
        <x:v>45.37213</x:v>
      </x:c>
      <x:c r="F509" s="17" t="n">
        <x:v>41.94074</x:v>
      </x:c>
      <x:c r="G509" s="17" t="n">
        <x:v>43.38554</x:v>
      </x:c>
      <x:c r="H509" s="17" t="n">
        <x:v>55.58121</x:v>
      </x:c>
      <x:c r="I509" s="17" t="n">
        <x:v>55.64373</x:v>
      </x:c>
      <x:c r="J509" s="17" t="n">
        <x:v>46.30465</x:v>
      </x:c>
      <x:c r="K509" s="17" t="n">
        <x:v>39.73535</x:v>
      </x:c>
      <x:c r="L509" s="17" t="n">
        <x:v>39.81349</x:v>
      </x:c>
      <x:c r="M509" s="17" t="n">
        <x:v>37.53342</x:v>
      </x:c>
      <x:c r="N509" s="17" t="n">
        <x:v>37.31636</x:v>
      </x:c>
      <x:c r="O509" s="17" t="n">
        <x:v>34.49796</x:v>
      </x:c>
      <x:c r="P509" s="17" t="n">
        <x:v>32.59472</x:v>
      </x:c>
      <x:c r="Q509" s="17" t="n">
        <x:v>33.67137</x:v>
      </x:c>
      <x:c r="R509" s="17" t="n">
        <x:v>29.65304</x:v>
      </x:c>
      <x:c r="S509" s="17" t="n">
        <x:v>32.21442</x:v>
      </x:c>
      <x:c r="T509" s="17" t="n">
        <x:v>34.70635</x:v>
      </x:c>
      <x:c r="U509" s="17" t="n">
        <x:v>34.99461</x:v>
      </x:c>
      <x:c r="V509" s="17" t="n">
        <x:v>42.60584</x:v>
      </x:c>
      <x:c r="W509" s="17" t="n">
        <x:v>37.25905</x:v>
      </x:c>
      <x:c r="X509" s="17" t="n">
        <x:v>36.09731</x:v>
      </x:c>
      <x:c r="Y509" s="17" t="n">
        <x:v>37.07845</x:v>
      </x:c>
      <x:c r="Z509" s="17" t="n">
        <x:v>35.52773</x:v>
      </x:c>
      <x:c r="AA509" s="17" t="n">
        <x:v>34.26179</x:v>
      </x:c>
      <x:c r="AB509" s="4" t="n">
        <x:f>COUNT(D509:O509)</x:f>
        <x:v>12</x:v>
      </x:c>
      <x:c r="AC509" s="4" t="n">
        <x:f>COUNT(P509:AA509)</x:f>
        <x:v>12</x:v>
      </x:c>
      <x:c r="AD509" s="4" t="n">
        <x:f>COUNTIF(D509:AA509,"&gt;0")</x:f>
        <x:v>24</x:v>
      </x:c>
      <x:c r="AE509" s="19" t="n">
        <x:f>IF(AB509=0,"",AVERAGE(D509:O509))</x:f>
        <x:v>43.02014333333333</x:v>
      </x:c>
      <x:c r="AF509" s="19" t="n">
        <x:f>IF(AC509=0,"",AVERAGE(P509:AA509))</x:f>
        <x:v>35.055389999999996</x:v>
      </x:c>
      <x:c r="AG509" s="19" t="n">
        <x:f>IF(OR(AB509&lt;'산출기준'!$B$19,AC509&lt;'산출기준'!$B$19,AE509=0),"",AF509/AE509)</x:f>
        <x:v>0.8148599070993332</x:v>
      </x:c>
      <x:c r="AH509" s="21" t="n">
        <x:f>IF(SUM(P509:AA509)=0,"",MAX(P509:AA509)/SUM(P509:AA509))</x:f>
        <x:v>0.1012821898905323</x:v>
      </x:c>
      <x:c r="AI509" s="23" t="n">
        <x:f>IF(AG509="","",AD509/'산출기준'!$B$18*'산출기준'!$B$20+MIN(1,AG509)*'산출기준'!$B$21+(1-AH509)*'산출기준'!$B$22)</x:f>
        <x:v>92.42015341516935</x:v>
      </x:c>
      <x:c r="AJ509" s="4" t="str">
        <x:v>24개월 중 양수 지수 24개월; 전반/후반 자료 12/12개월. 최근12개월/이전12개월 관측월 평균비 0.81배, 최근 최댓달 비중 10.1%. 미래 1년 지속을 보장하지 않음.</x:v>
      </x:c>
      <x:c r="AK509" s="4" t="str">
        <x:v>https://developers.naver.com/docs/serviceapi/datalab/search/search.md</x:v>
      </x:c>
    </x:row>
    <x:row r="510" ht="25" customHeight="1">
      <x:c r="A510" s="4" t="str">
        <x:v>K0506</x:v>
      </x:c>
      <x:c r="B510" s="4" t="str">
        <x:v>자동차·IT·테크</x:v>
      </x:c>
      <x:c r="C510" s="4" t="str">
        <x:v>타이어교체주기</x:v>
      </x:c>
      <x:c r="D510" s="17" t="n">
        <x:v>37.75744</x:v>
      </x:c>
      <x:c r="E510" s="17" t="n">
        <x:v>40.80679</x:v>
      </x:c>
      <x:c r="F510" s="17" t="n">
        <x:v>43.43937</x:v>
      </x:c>
      <x:c r="G510" s="17" t="n">
        <x:v>36.30048</x:v>
      </x:c>
      <x:c r="H510" s="17" t="n">
        <x:v>38.22977</x:v>
      </x:c>
      <x:c r="I510" s="17" t="n">
        <x:v>34.20275</x:v>
      </x:c>
      <x:c r="J510" s="17" t="n">
        <x:v>31.82718</x:v>
      </x:c>
      <x:c r="K510" s="17" t="n">
        <x:v>30.89639</x:v>
      </x:c>
      <x:c r="L510" s="17" t="n">
        <x:v>31.26454</x:v>
      </x:c>
      <x:c r="M510" s="17" t="n">
        <x:v>31.91921</x:v>
      </x:c>
      <x:c r="N510" s="17" t="n">
        <x:v>38.27319</x:v>
      </x:c>
      <x:c r="O510" s="17" t="n">
        <x:v>36.70857</x:v>
      </x:c>
      <x:c r="P510" s="17" t="n">
        <x:v>36.03306</x:v>
      </x:c>
      <x:c r="Q510" s="17" t="n">
        <x:v>39.63463</x:v>
      </x:c>
      <x:c r="R510" s="17" t="n">
        <x:v>38.69864</x:v>
      </x:c>
      <x:c r="S510" s="17" t="n">
        <x:v>43.15458</x:v>
      </x:c>
      <x:c r="T510" s="17" t="n">
        <x:v>34.52054</x:v>
      </x:c>
      <x:c r="U510" s="17" t="n">
        <x:v>32.21269</x:v>
      </x:c>
      <x:c r="V510" s="17" t="n">
        <x:v>31.34963</x:v>
      </x:c>
      <x:c r="W510" s="17" t="n">
        <x:v>28.94279</x:v>
      </x:c>
      <x:c r="X510" s="17" t="n">
        <x:v>27.76369</x:v>
      </x:c>
      <x:c r="Y510" s="17" t="n">
        <x:v>27.37644</x:v>
      </x:c>
      <x:c r="Z510" s="17" t="n">
        <x:v>32.51832</x:v>
      </x:c>
      <x:c r="AA510" s="17" t="n">
        <x:v>33.87976</x:v>
      </x:c>
      <x:c r="AB510" s="4" t="n">
        <x:f>COUNT(D510:O510)</x:f>
        <x:v>12</x:v>
      </x:c>
      <x:c r="AC510" s="4" t="n">
        <x:f>COUNT(P510:AA510)</x:f>
        <x:v>12</x:v>
      </x:c>
      <x:c r="AD510" s="4" t="n">
        <x:f>COUNTIF(D510:AA510,"&gt;0")</x:f>
        <x:v>24</x:v>
      </x:c>
      <x:c r="AE510" s="19" t="n">
        <x:f>IF(AB510=0,"",AVERAGE(D510:O510))</x:f>
        <x:v>35.96880666666667</x:v>
      </x:c>
      <x:c r="AF510" s="19" t="n">
        <x:f>IF(AC510=0,"",AVERAGE(P510:AA510))</x:f>
        <x:v>33.8403975</x:v>
      </x:c>
      <x:c r="AG510" s="19" t="n">
        <x:f>IF(OR(AB510&lt;'산출기준'!$B$19,AC510&lt;'산출기준'!$B$19,AE510=0),"",AF510/AE510)</x:f>
        <x:v>0.9408262501897476</x:v>
      </x:c>
      <x:c r="AH510" s="21" t="n">
        <x:f>IF(SUM(P510:AA510)=0,"",MAX(P510:AA510)/SUM(P510:AA510))</x:f>
        <x:v>0.10626988054735469</x:v>
      </x:c>
      <x:c r="AI510" s="23" t="n">
        <x:f>IF(AG510="","",AD510/'산출기준'!$B$18*'산출기준'!$B$20+MIN(1,AG510)*'산출기준'!$B$21+(1-AH510)*'산출기준'!$B$22)</x:f>
        <x:v>96.09938989474534</x:v>
      </x:c>
      <x:c r="AJ510" s="4" t="str">
        <x:v>24개월 중 양수 지수 24개월; 전반/후반 자료 12/12개월. 최근12개월/이전12개월 관측월 평균비 0.94배, 최근 최댓달 비중 10.6%. 미래 1년 지속을 보장하지 않음.</x:v>
      </x:c>
      <x:c r="AK510" s="4" t="str">
        <x:v>https://developers.naver.com/docs/serviceapi/datalab/search/search.md</x:v>
      </x:c>
    </x:row>
    <x:row r="511" ht="25" customHeight="1">
      <x:c r="A511" s="4" t="str">
        <x:v>K0507</x:v>
      </x:c>
      <x:c r="B511" s="4" t="str">
        <x:v>자동차·IT·테크</x:v>
      </x:c>
      <x:c r="C511" s="4" t="str">
        <x:v>아이폰배터리교체비용</x:v>
      </x:c>
      <x:c r="D511" s="17" t="n">
        <x:v>85.85246</x:v>
      </x:c>
      <x:c r="E511" s="17" t="n">
        <x:v>69.08797</x:v>
      </x:c>
      <x:c r="F511" s="17" t="n">
        <x:v>55.26864</x:v>
      </x:c>
      <x:c r="G511" s="17" t="n">
        <x:v>54.21977</x:v>
      </x:c>
      <x:c r="H511" s="17" t="n">
        <x:v>63.22717</x:v>
      </x:c>
      <x:c r="I511" s="17" t="n">
        <x:v>64.30729</x:v>
      </x:c>
      <x:c r="J511" s="17" t="n">
        <x:v>57.83871</x:v>
      </x:c>
      <x:c r="K511" s="17" t="n">
        <x:v>52.42072</x:v>
      </x:c>
      <x:c r="L511" s="17" t="n">
        <x:v>52.71593</x:v>
      </x:c>
      <x:c r="M511" s="17" t="n">
        <x:v>49.38353</x:v>
      </x:c>
      <x:c r="N511" s="17" t="n">
        <x:v>49.79856</x:v>
      </x:c>
      <x:c r="O511" s="17" t="n">
        <x:v>49.97916</x:v>
      </x:c>
      <x:c r="P511" s="17" t="n">
        <x:v>67.65012</x:v>
      </x:c>
      <x:c r="Q511" s="17" t="n">
        <x:v>54.48372</x:v>
      </x:c>
      <x:c r="R511" s="17" t="n">
        <x:v>46.10842</x:v>
      </x:c>
      <x:c r="S511" s="17" t="n">
        <x:v>47.90574</x:v>
      </x:c>
      <x:c r="T511" s="17" t="n">
        <x:v>53.63803</x:v>
      </x:c>
      <x:c r="U511" s="17" t="n">
        <x:v>48.02382</x:v>
      </x:c>
      <x:c r="V511" s="17" t="n">
        <x:v>45.39471</x:v>
      </x:c>
      <x:c r="W511" s="17" t="n">
        <x:v>38.23325</x:v>
      </x:c>
      <x:c r="X511" s="17" t="n">
        <x:v>34.59868</x:v>
      </x:c>
      <x:c r="Y511" s="17" t="n">
        <x:v>32.60514</x:v>
      </x:c>
      <x:c r="Z511" s="17" t="n">
        <x:v>36.62348</x:v>
      </x:c>
      <x:c r="AA511" s="17" t="n">
        <x:v>35.28635</x:v>
      </x:c>
      <x:c r="AB511" s="4" t="n">
        <x:f>COUNT(D511:O511)</x:f>
        <x:v>12</x:v>
      </x:c>
      <x:c r="AC511" s="4" t="n">
        <x:f>COUNT(P511:AA511)</x:f>
        <x:v>12</x:v>
      </x:c>
      <x:c r="AD511" s="4" t="n">
        <x:f>COUNTIF(D511:AA511,"&gt;0")</x:f>
        <x:v>24</x:v>
      </x:c>
      <x:c r="AE511" s="19" t="n">
        <x:f>IF(AB511=0,"",AVERAGE(D511:O511))</x:f>
        <x:v>58.674992499999995</x:v>
      </x:c>
      <x:c r="AF511" s="19" t="n">
        <x:f>IF(AC511=0,"",AVERAGE(P511:AA511))</x:f>
        <x:v>45.045955</x:v>
      </x:c>
      <x:c r="AG511" s="19" t="n">
        <x:f>IF(OR(AB511&lt;'산출기준'!$B$19,AC511&lt;'산출기준'!$B$19,AE511=0),"",AF511/AE511)</x:f>
        <x:v>0.7677198254435227</x:v>
      </x:c>
      <x:c r="AH511" s="21" t="n">
        <x:f>IF(SUM(P511:AA511)=0,"",MAX(P511:AA511)/SUM(P511:AA511))</x:f>
        <x:v>0.1251501938409342</x:v>
      </x:c>
      <x:c r="AI511" s="23" t="n">
        <x:f>IF(AG511="","",AD511/'산출기준'!$B$18*'산출기준'!$B$20+MIN(1,AG511)*'산출기준'!$B$21+(1-AH511)*'산출기준'!$B$22)</x:f>
        <x:v>90.528590886487</x:v>
      </x:c>
      <x:c r="AJ511" s="4" t="str">
        <x:v>24개월 중 양수 지수 24개월; 전반/후반 자료 12/12개월. 최근12개월/이전12개월 관측월 평균비 0.77배, 최근 최댓달 비중 12.5%. 미래 1년 지속을 보장하지 않음.</x:v>
      </x:c>
      <x:c r="AK511" s="4" t="str">
        <x:v>https://developers.naver.com/docs/serviceapi/datalab/search/search.md</x:v>
      </x:c>
    </x:row>
    <x:row r="512" ht="25" customHeight="1">
      <x:c r="A512" s="4" t="str">
        <x:v>K0508</x:v>
      </x:c>
      <x:c r="B512" s="4" t="str">
        <x:v>자동차·IT·테크</x:v>
      </x:c>
      <x:c r="C512" s="4" t="str">
        <x:v>전기차충전요금</x:v>
      </x:c>
      <x:c r="D512" s="17" t="n">
        <x:v>37.14475</x:v>
      </x:c>
      <x:c r="E512" s="17" t="n">
        <x:v>37.10541</x:v>
      </x:c>
      <x:c r="F512" s="17" t="n">
        <x:v>37.33405</x:v>
      </x:c>
      <x:c r="G512" s="17" t="n">
        <x:v>36.29658</x:v>
      </x:c>
      <x:c r="H512" s="17" t="n">
        <x:v>48.07257</x:v>
      </x:c>
      <x:c r="I512" s="17" t="n">
        <x:v>61.49818</x:v>
      </x:c>
      <x:c r="J512" s="17" t="n">
        <x:v>57.44419</x:v>
      </x:c>
      <x:c r="K512" s="17" t="n">
        <x:v>49.84265</x:v>
      </x:c>
      <x:c r="L512" s="17" t="n">
        <x:v>48.79781</x:v>
      </x:c>
      <x:c r="M512" s="17" t="n">
        <x:v>49.59435</x:v>
      </x:c>
      <x:c r="N512" s="17" t="n">
        <x:v>52.35519</x:v>
      </x:c>
      <x:c r="O512" s="17" t="n">
        <x:v>58.59229</x:v>
      </x:c>
      <x:c r="P512" s="17" t="n">
        <x:v>50.61215</x:v>
      </x:c>
      <x:c r="Q512" s="17" t="n">
        <x:v>43.35234</x:v>
      </x:c>
      <x:c r="R512" s="17" t="n">
        <x:v>38.08388</x:v>
      </x:c>
      <x:c r="S512" s="17" t="n">
        <x:v>40.67017</x:v>
      </x:c>
      <x:c r="T512" s="17" t="n">
        <x:v>58.00472</x:v>
      </x:c>
      <x:c r="U512" s="17" t="n">
        <x:v>53.61146</x:v>
      </x:c>
      <x:c r="V512" s="17" t="n">
        <x:v>91.65109</x:v>
      </x:c>
      <x:c r="W512" s="17" t="n">
        <x:v>100</x:v>
      </x:c>
      <x:c r="X512" s="17" t="n">
        <x:v>60.08211</x:v>
      </x:c>
      <x:c r="Y512" s="17" t="n">
        <x:v>50.31959</x:v>
      </x:c>
      <x:c r="Z512" s="17" t="n">
        <x:v>52.48303</x:v>
      </x:c>
      <x:c r="AA512" s="17" t="n">
        <x:v>47.40879</x:v>
      </x:c>
      <x:c r="AB512" s="4" t="n">
        <x:f>COUNT(D512:O512)</x:f>
        <x:v>12</x:v>
      </x:c>
      <x:c r="AC512" s="4" t="n">
        <x:f>COUNT(P512:AA512)</x:f>
        <x:v>12</x:v>
      </x:c>
      <x:c r="AD512" s="4" t="n">
        <x:f>COUNTIF(D512:AA512,"&gt;0")</x:f>
        <x:v>24</x:v>
      </x:c>
      <x:c r="AE512" s="19" t="n">
        <x:f>IF(AB512=0,"",AVERAGE(D512:O512))</x:f>
        <x:v>47.839835</x:v>
      </x:c>
      <x:c r="AF512" s="19" t="n">
        <x:f>IF(AC512=0,"",AVERAGE(P512:AA512))</x:f>
        <x:v>57.189944166666656</x:v>
      </x:c>
      <x:c r="AG512" s="19" t="n">
        <x:f>IF(OR(AB512&lt;'산출기준'!$B$19,AC512&lt;'산출기준'!$B$19,AE512=0),"",AF512/AE512)</x:f>
        <x:v>1.195446099817582</x:v>
      </x:c>
      <x:c r="AH512" s="21" t="n">
        <x:f>IF(SUM(P512:AA512)=0,"",MAX(P512:AA512)/SUM(P512:AA512))</x:f>
        <x:v>0.14571326226596396</x:v>
      </x:c>
      <x:c r="AI512" s="23" t="n">
        <x:f>IF(AG512="","",AD512/'산출기준'!$B$18*'산출기준'!$B$20+MIN(1,AG512)*'산출기준'!$B$21+(1-AH512)*'산출기준'!$B$22)</x:f>
        <x:v>97.08573475468071</x:v>
      </x:c>
      <x:c r="AJ512" s="4" t="str">
        <x:v>24개월 중 양수 지수 24개월; 전반/후반 자료 12/12개월. 최근12개월/이전12개월 관측월 평균비 1.20배, 최근 최댓달 비중 14.6%. 미래 1년 지속을 보장하지 않음.</x:v>
      </x:c>
      <x:c r="AK512" s="4" t="str">
        <x:v>https://developers.naver.com/docs/serviceapi/datalab/search/search.md</x:v>
      </x:c>
    </x:row>
    <x:row r="513" ht="25" customHeight="1">
      <x:c r="A513" s="4" t="str">
        <x:v>K0509</x:v>
      </x:c>
      <x:c r="B513" s="4" t="str">
        <x:v>자동차·IT·테크</x:v>
      </x:c>
      <x:c r="C513" s="4" t="str">
        <x:v>자동차경고등</x:v>
      </x:c>
      <x:c r="D513" s="17" t="n">
        <x:v>73.35775</x:v>
      </x:c>
      <x:c r="E513" s="17" t="n">
        <x:v>76.61766</x:v>
      </x:c>
      <x:c r="F513" s="17" t="n">
        <x:v>90.56937</x:v>
      </x:c>
      <x:c r="G513" s="17" t="n">
        <x:v>88.06913</x:v>
      </x:c>
      <x:c r="H513" s="17" t="n">
        <x:v>78.44183</x:v>
      </x:c>
      <x:c r="I513" s="17" t="n">
        <x:v>62.55285</x:v>
      </x:c>
      <x:c r="J513" s="17" t="n">
        <x:v>51.04975</x:v>
      </x:c>
      <x:c r="K513" s="17" t="n">
        <x:v>44.1538</x:v>
      </x:c>
      <x:c r="L513" s="17" t="n">
        <x:v>46.96381</x:v>
      </x:c>
      <x:c r="M513" s="17" t="n">
        <x:v>47.94227</x:v>
      </x:c>
      <x:c r="N513" s="17" t="n">
        <x:v>59.2364</x:v>
      </x:c>
      <x:c r="O513" s="17" t="n">
        <x:v>60.19274</x:v>
      </x:c>
      <x:c r="P513" s="17" t="n">
        <x:v>63.64686</x:v>
      </x:c>
      <x:c r="Q513" s="17" t="n">
        <x:v>75.10325</x:v>
      </x:c>
      <x:c r="R513" s="17" t="n">
        <x:v>64.49011</x:v>
      </x:c>
      <x:c r="S513" s="17" t="n">
        <x:v>70.769</x:v>
      </x:c>
      <x:c r="T513" s="17" t="n">
        <x:v>55.02507</x:v>
      </x:c>
      <x:c r="U513" s="17" t="n">
        <x:v>36.0114</x:v>
      </x:c>
      <x:c r="V513" s="17" t="n">
        <x:v>32.46631</x:v>
      </x:c>
      <x:c r="W513" s="17" t="n">
        <x:v>30.8634</x:v>
      </x:c>
      <x:c r="X513" s="17" t="n">
        <x:v>31.20513</x:v>
      </x:c>
      <x:c r="Y513" s="17" t="n">
        <x:v>29.55059</x:v>
      </x:c>
      <x:c r="Z513" s="17" t="n">
        <x:v>35.26895</x:v>
      </x:c>
      <x:c r="AA513" s="17" t="n">
        <x:v>37.77903</x:v>
      </x:c>
      <x:c r="AB513" s="4" t="n">
        <x:f>COUNT(D513:O513)</x:f>
        <x:v>12</x:v>
      </x:c>
      <x:c r="AC513" s="4" t="n">
        <x:f>COUNT(P513:AA513)</x:f>
        <x:v>12</x:v>
      </x:c>
      <x:c r="AD513" s="4" t="n">
        <x:f>COUNTIF(D513:AA513,"&gt;0")</x:f>
        <x:v>24</x:v>
      </x:c>
      <x:c r="AE513" s="19" t="n">
        <x:f>IF(AB513=0,"",AVERAGE(D513:O513))</x:f>
        <x:v>64.92894666666666</x:v>
      </x:c>
      <x:c r="AF513" s="19" t="n">
        <x:f>IF(AC513=0,"",AVERAGE(P513:AA513))</x:f>
        <x:v>46.84825833333334</x:v>
      </x:c>
      <x:c r="AG513" s="19" t="n">
        <x:f>IF(OR(AB513&lt;'산출기준'!$B$19,AC513&lt;'산출기준'!$B$19,AE513=0),"",AF513/AE513)</x:f>
        <x:v>0.7215311619614551</x:v>
      </x:c>
      <x:c r="AH513" s="21" t="n">
        <x:f>IF(SUM(P513:AA513)=0,"",MAX(P513:AA513)/SUM(P513:AA513))</x:f>
        <x:v>0.13359310226936574</x:v>
      </x:c>
      <x:c r="AI513" s="23" t="n">
        <x:f>IF(AG513="","",AD513/'산출기준'!$B$18*'산출기준'!$B$20+MIN(1,AG513)*'산출기준'!$B$21+(1-AH513)*'산출기준'!$B$22)</x:f>
        <x:v>88.97407281345633</x:v>
      </x:c>
      <x:c r="AJ513" s="4" t="str">
        <x:v>24개월 중 양수 지수 24개월; 전반/후반 자료 12/12개월. 최근12개월/이전12개월 관측월 평균비 0.72배, 최근 최댓달 비중 13.4%. 미래 1년 지속을 보장하지 않음.</x:v>
      </x:c>
      <x:c r="AK513" s="4" t="str">
        <x:v>https://developers.naver.com/docs/serviceapi/datalab/search/search.md</x:v>
      </x:c>
    </x:row>
    <x:row r="514" ht="25" customHeight="1">
      <x:c r="A514" s="4" t="str">
        <x:v>K0510</x:v>
      </x:c>
      <x:c r="B514" s="4" t="str">
        <x:v>자동차·IT·테크</x:v>
      </x:c>
      <x:c r="C514" s="4" t="str">
        <x:v>엔진오일교환비용</x:v>
      </x:c>
      <x:c r="D514" s="17" t="n">
        <x:v>47.46041</x:v>
      </x:c>
      <x:c r="E514" s="17" t="n">
        <x:v>51.16284</x:v>
      </x:c>
      <x:c r="F514" s="17" t="n">
        <x:v>46.64667</x:v>
      </x:c>
      <x:c r="G514" s="17" t="n">
        <x:v>43.31546</x:v>
      </x:c>
      <x:c r="H514" s="17" t="n">
        <x:v>43.21221</x:v>
      </x:c>
      <x:c r="I514" s="17" t="n">
        <x:v>43.96695</x:v>
      </x:c>
      <x:c r="J514" s="17" t="n">
        <x:v>45.99026</x:v>
      </x:c>
      <x:c r="K514" s="17" t="n">
        <x:v>42.52876</x:v>
      </x:c>
      <x:c r="L514" s="17" t="n">
        <x:v>42.81394</x:v>
      </x:c>
      <x:c r="M514" s="17" t="n">
        <x:v>41.87235</x:v>
      </x:c>
      <x:c r="N514" s="17" t="n">
        <x:v>46.96135</x:v>
      </x:c>
      <x:c r="O514" s="17" t="n">
        <x:v>42.44517</x:v>
      </x:c>
      <x:c r="P514" s="17" t="n">
        <x:v>41.49621</x:v>
      </x:c>
      <x:c r="Q514" s="17" t="n">
        <x:v>40.85209</x:v>
      </x:c>
      <x:c r="R514" s="17" t="n">
        <x:v>38.53377</x:v>
      </x:c>
      <x:c r="S514" s="17" t="n">
        <x:v>38.1355</x:v>
      </x:c>
      <x:c r="T514" s="17" t="n">
        <x:v>38.87304</x:v>
      </x:c>
      <x:c r="U514" s="17" t="n">
        <x:v>33.45707</x:v>
      </x:c>
      <x:c r="V514" s="17" t="n">
        <x:v>37.99046</x:v>
      </x:c>
      <x:c r="W514" s="17" t="n">
        <x:v>36.02861</x:v>
      </x:c>
      <x:c r="X514" s="17" t="n">
        <x:v>36.34329</x:v>
      </x:c>
      <x:c r="Y514" s="17" t="n">
        <x:v>33.41774</x:v>
      </x:c>
      <x:c r="Z514" s="17" t="n">
        <x:v>35.13128</x:v>
      </x:c>
      <x:c r="AA514" s="17" t="n">
        <x:v>38.68128</x:v>
      </x:c>
      <x:c r="AB514" s="4" t="n">
        <x:f>COUNT(D514:O514)</x:f>
        <x:v>12</x:v>
      </x:c>
      <x:c r="AC514" s="4" t="n">
        <x:f>COUNT(P514:AA514)</x:f>
        <x:v>12</x:v>
      </x:c>
      <x:c r="AD514" s="4" t="n">
        <x:f>COUNTIF(D514:AA514,"&gt;0")</x:f>
        <x:v>24</x:v>
      </x:c>
      <x:c r="AE514" s="19" t="n">
        <x:f>IF(AB514=0,"",AVERAGE(D514:O514))</x:f>
        <x:v>44.8646975</x:v>
      </x:c>
      <x:c r="AF514" s="19" t="n">
        <x:f>IF(AC514=0,"",AVERAGE(P514:AA514))</x:f>
        <x:v>37.411695</x:v>
      </x:c>
      <x:c r="AG514" s="19" t="n">
        <x:f>IF(OR(AB514&lt;'산출기준'!$B$19,AC514&lt;'산출기준'!$B$19,AE514=0),"",AF514/AE514)</x:f>
        <x:v>0.8338782402355438</x:v>
      </x:c>
      <x:c r="AH514" s="21" t="n">
        <x:f>IF(SUM(P514:AA514)=0,"",MAX(P514:AA514)/SUM(P514:AA514))</x:f>
        <x:v>0.09243145759634787</x:v>
      </x:c>
      <x:c r="AI514" s="23" t="n">
        <x:f>IF(AG514="","",AD514/'산출기준'!$B$18*'산출기준'!$B$20+MIN(1,AG514)*'산출기준'!$B$21+(1-AH514)*'산출기준'!$B$22)</x:f>
        <x:v>93.16771805513936</x:v>
      </x:c>
      <x:c r="AJ514" s="4" t="str">
        <x:v>24개월 중 양수 지수 24개월; 전반/후반 자료 12/12개월. 최근12개월/이전12개월 관측월 평균비 0.83배, 최근 최댓달 비중 9.2%. 미래 1년 지속을 보장하지 않음.</x:v>
      </x:c>
      <x:c r="AK514" s="4" t="str">
        <x:v>https://developers.naver.com/docs/serviceapi/datalab/search/search.md</x:v>
      </x:c>
    </x:row>
    <x:row r="515" ht="25" customHeight="1">
      <x:c r="A515" s="4" t="str">
        <x:v>K0511</x:v>
      </x:c>
      <x:c r="B515" s="4" t="str">
        <x:v>자동차·IT·테크</x:v>
      </x:c>
      <x:c r="C515" s="4" t="str">
        <x:v>자동차검사비용</x:v>
      </x:c>
      <x:c r="D515" s="17" t="n">
        <x:v>39.30819</x:v>
      </x:c>
      <x:c r="E515" s="17" t="n">
        <x:v>44.23984</x:v>
      </x:c>
      <x:c r="F515" s="17" t="n">
        <x:v>41.19628</x:v>
      </x:c>
      <x:c r="G515" s="17" t="n">
        <x:v>47.40387</x:v>
      </x:c>
      <x:c r="H515" s="17" t="n">
        <x:v>67.44517</x:v>
      </x:c>
      <x:c r="I515" s="17" t="n">
        <x:v>70.2306</x:v>
      </x:c>
      <x:c r="J515" s="17" t="n">
        <x:v>56.46327</x:v>
      </x:c>
      <x:c r="K515" s="17" t="n">
        <x:v>45.06834</x:v>
      </x:c>
      <x:c r="L515" s="17" t="n">
        <x:v>46.28773</x:v>
      </x:c>
      <x:c r="M515" s="17" t="n">
        <x:v>45.02655</x:v>
      </x:c>
      <x:c r="N515" s="17" t="n">
        <x:v>44.4906</x:v>
      </x:c>
      <x:c r="O515" s="17" t="n">
        <x:v>42.56564</x:v>
      </x:c>
      <x:c r="P515" s="17" t="n">
        <x:v>41.36837</x:v>
      </x:c>
      <x:c r="Q515" s="17" t="n">
        <x:v>37.94375</x:v>
      </x:c>
      <x:c r="R515" s="17" t="n">
        <x:v>44.02841</x:v>
      </x:c>
      <x:c r="S515" s="17" t="n">
        <x:v>43.08437</x:v>
      </x:c>
      <x:c r="T515" s="17" t="n">
        <x:v>42.06411</x:v>
      </x:c>
      <x:c r="U515" s="17" t="n">
        <x:v>31.81237</x:v>
      </x:c>
      <x:c r="V515" s="17" t="n">
        <x:v>41.2184</x:v>
      </x:c>
      <x:c r="W515" s="17" t="n">
        <x:v>35.91552</x:v>
      </x:c>
      <x:c r="X515" s="17" t="n">
        <x:v>32.06804</x:v>
      </x:c>
      <x:c r="Y515" s="17" t="n">
        <x:v>33.74963</x:v>
      </x:c>
      <x:c r="Z515" s="17" t="n">
        <x:v>32.22293</x:v>
      </x:c>
      <x:c r="AA515" s="17" t="n">
        <x:v>33.14976</x:v>
      </x:c>
      <x:c r="AB515" s="4" t="n">
        <x:f>COUNT(D515:O515)</x:f>
        <x:v>12</x:v>
      </x:c>
      <x:c r="AC515" s="4" t="n">
        <x:f>COUNT(P515:AA515)</x:f>
        <x:v>12</x:v>
      </x:c>
      <x:c r="AD515" s="4" t="n">
        <x:f>COUNTIF(D515:AA515,"&gt;0")</x:f>
        <x:v>24</x:v>
      </x:c>
      <x:c r="AE515" s="19" t="n">
        <x:f>IF(AB515=0,"",AVERAGE(D515:O515))</x:f>
        <x:v>49.143840000000004</x:v>
      </x:c>
      <x:c r="AF515" s="19" t="n">
        <x:f>IF(AC515=0,"",AVERAGE(P515:AA515))</x:f>
        <x:v>37.38547166666667</x:v>
      </x:c>
      <x:c r="AG515" s="19" t="n">
        <x:f>IF(OR(AB515&lt;'산출기준'!$B$19,AC515&lt;'산출기준'!$B$19,AE515=0),"",AF515/AE515)</x:f>
        <x:v>0.76073566222474</x:v>
      </x:c>
      <x:c r="AH515" s="21" t="n">
        <x:f>IF(SUM(P515:AA515)=0,"",MAX(P515:AA515)/SUM(P515:AA515))</x:f>
        <x:v>0.098140641353417</x:v>
      </x:c>
      <x:c r="AI515" s="23" t="n">
        <x:f>IF(AG515="","",AD515/'산출기준'!$B$18*'산출기준'!$B$20+MIN(1,AG515)*'산출기준'!$B$21+(1-AH515)*'산출기준'!$B$22)</x:f>
        <x:v>90.85925703967385</x:v>
      </x:c>
      <x:c r="AJ515" s="4" t="str">
        <x:v>24개월 중 양수 지수 24개월; 전반/후반 자료 12/12개월. 최근12개월/이전12개월 관측월 평균비 0.76배, 최근 최댓달 비중 9.8%. 미래 1년 지속을 보장하지 않음.</x:v>
      </x:c>
      <x:c r="AK515" s="4" t="str">
        <x:v>https://developers.naver.com/docs/serviceapi/datalab/search/search.md</x:v>
      </x:c>
    </x:row>
    <x:row r="516" ht="25" customHeight="1">
      <x:c r="A516" s="4" t="str">
        <x:v>K0512</x:v>
      </x:c>
      <x:c r="B516" s="4" t="str">
        <x:v>자동차·IT·테크</x:v>
      </x:c>
      <x:c r="C516" s="4" t="str">
        <x:v>엔진오일교환</x:v>
      </x:c>
      <x:c r="D516" s="17" t="n">
        <x:v>69.51749</x:v>
      </x:c>
      <x:c r="E516" s="17" t="n">
        <x:v>74.46668</x:v>
      </x:c>
      <x:c r="F516" s="17" t="n">
        <x:v>81.39399</x:v>
      </x:c>
      <x:c r="G516" s="17" t="n">
        <x:v>80.55232</x:v>
      </x:c>
      <x:c r="H516" s="17" t="n">
        <x:v>81.44829</x:v>
      </x:c>
      <x:c r="I516" s="17" t="n">
        <x:v>79.71065</x:v>
      </x:c>
      <x:c r="J516" s="17" t="n">
        <x:v>84.09355</x:v>
      </x:c>
      <x:c r="K516" s="17" t="n">
        <x:v>70.86339</x:v>
      </x:c>
      <x:c r="L516" s="17" t="n">
        <x:v>68.37716</x:v>
      </x:c>
      <x:c r="M516" s="17" t="n">
        <x:v>65.63493</x:v>
      </x:c>
      <x:c r="N516" s="17" t="n">
        <x:v>68.72236</x:v>
      </x:c>
      <x:c r="O516" s="17" t="n">
        <x:v>69.80063</x:v>
      </x:c>
      <x:c r="P516" s="17" t="n">
        <x:v>69.20719</x:v>
      </x:c>
      <x:c r="Q516" s="17" t="n">
        <x:v>70.96423</x:v>
      </x:c>
      <x:c r="R516" s="17" t="n">
        <x:v>66.81405</x:v>
      </x:c>
      <x:c r="S516" s="17" t="n">
        <x:v>63.87789</x:v>
      </x:c>
      <x:c r="T516" s="17" t="n">
        <x:v>60.02249</x:v>
      </x:c>
      <x:c r="U516" s="17" t="n">
        <x:v>53.12233</x:v>
      </x:c>
      <x:c r="V516" s="17" t="n">
        <x:v>52.95555</x:v>
      </x:c>
      <x:c r="W516" s="17" t="n">
        <x:v>47.26941</x:v>
      </x:c>
      <x:c r="X516" s="17" t="n">
        <x:v>45.68303</x:v>
      </x:c>
      <x:c r="Y516" s="17" t="n">
        <x:v>41.99829</x:v>
      </x:c>
      <x:c r="Z516" s="17" t="n">
        <x:v>45.80327</x:v>
      </x:c>
      <x:c r="AA516" s="17" t="n">
        <x:v>50.08533</x:v>
      </x:c>
      <x:c r="AB516" s="4" t="n">
        <x:f>COUNT(D516:O516)</x:f>
        <x:v>12</x:v>
      </x:c>
      <x:c r="AC516" s="4" t="n">
        <x:f>COUNT(P516:AA516)</x:f>
        <x:v>12</x:v>
      </x:c>
      <x:c r="AD516" s="4" t="n">
        <x:f>COUNTIF(D516:AA516,"&gt;0")</x:f>
        <x:v>24</x:v>
      </x:c>
      <x:c r="AE516" s="19" t="n">
        <x:f>IF(AB516=0,"",AVERAGE(D516:O516))</x:f>
        <x:v>74.54845333333333</x:v>
      </x:c>
      <x:c r="AF516" s="19" t="n">
        <x:f>IF(AC516=0,"",AVERAGE(P516:AA516))</x:f>
        <x:v>55.650254999999994</x:v>
      </x:c>
      <x:c r="AG516" s="19" t="n">
        <x:f>IF(OR(AB516&lt;'산출기준'!$B$19,AC516&lt;'산출기준'!$B$19,AE516=0),"",AF516/AE516)</x:f>
        <x:v>0.7464977811299103</x:v>
      </x:c>
      <x:c r="AH516" s="21" t="n">
        <x:f>IF(SUM(P516:AA516)=0,"",MAX(P516:AA516)/SUM(P516:AA516))</x:f>
        <x:v>0.10626520639183655</x:v>
      </x:c>
      <x:c r="AI516" s="23" t="n">
        <x:f>IF(AG516="","",AD516/'산출기준'!$B$18*'산출기준'!$B$20+MIN(1,AG516)*'산출기준'!$B$21+(1-AH516)*'산출기준'!$B$22)</x:f>
        <x:v>90.26962930606058</x:v>
      </x:c>
      <x:c r="AJ516" s="4" t="str">
        <x:v>24개월 중 양수 지수 24개월; 전반/후반 자료 12/12개월. 최근12개월/이전12개월 관측월 평균비 0.75배, 최근 최댓달 비중 10.6%. 미래 1년 지속을 보장하지 않음.</x:v>
      </x:c>
      <x:c r="AK516" s="4" t="str">
        <x:v>https://developers.naver.com/docs/serviceapi/datalab/search/search.md</x:v>
      </x:c>
    </x:row>
    <x:row r="517" ht="25" customHeight="1">
      <x:c r="A517" s="4" t="str">
        <x:v>K0513</x:v>
      </x:c>
      <x:c r="B517" s="4" t="str">
        <x:v>자동차·IT·테크</x:v>
      </x:c>
      <x:c r="C517" s="4" t="str">
        <x:v>타이어교체</x:v>
      </x:c>
      <x:c r="D517" s="17" t="n">
        <x:v>77.37956</x:v>
      </x:c>
      <x:c r="E517" s="17" t="n">
        <x:v>81.77022</x:v>
      </x:c>
      <x:c r="F517" s="17" t="n">
        <x:v>90.23737</x:v>
      </x:c>
      <x:c r="G517" s="17" t="n">
        <x:v>74.90885</x:v>
      </x:c>
      <x:c r="H517" s="17" t="n">
        <x:v>71.09999</x:v>
      </x:c>
      <x:c r="I517" s="17" t="n">
        <x:v>60.61593</x:v>
      </x:c>
      <x:c r="J517" s="17" t="n">
        <x:v>66.87611</x:v>
      </x:c>
      <x:c r="K517" s="17" t="n">
        <x:v>57.42378</x:v>
      </x:c>
      <x:c r="L517" s="17" t="n">
        <x:v>61.74462</x:v>
      </x:c>
      <x:c r="M517" s="17" t="n">
        <x:v>62.36133</x:v>
      </x:c>
      <x:c r="N517" s="17" t="n">
        <x:v>71.54991</x:v>
      </x:c>
      <x:c r="O517" s="17" t="n">
        <x:v>67.71003</x:v>
      </x:c>
      <x:c r="P517" s="17" t="n">
        <x:v>66.58521</x:v>
      </x:c>
      <x:c r="Q517" s="17" t="n">
        <x:v>70.2971</x:v>
      </x:c>
      <x:c r="R517" s="17" t="n">
        <x:v>67.79148</x:v>
      </x:c>
      <x:c r="S517" s="17" t="n">
        <x:v>76.39438</x:v>
      </x:c>
      <x:c r="T517" s="17" t="n">
        <x:v>58.43999</x:v>
      </x:c>
      <x:c r="U517" s="17" t="n">
        <x:v>46.8699</x:v>
      </x:c>
      <x:c r="V517" s="17" t="n">
        <x:v>43.65836</x:v>
      </x:c>
      <x:c r="W517" s="17" t="n">
        <x:v>41.76169</x:v>
      </x:c>
      <x:c r="X517" s="17" t="n">
        <x:v>41.69575</x:v>
      </x:c>
      <x:c r="Y517" s="17" t="n">
        <x:v>41.69187</x:v>
      </x:c>
      <x:c r="Z517" s="17" t="n">
        <x:v>44.78706</x:v>
      </x:c>
      <x:c r="AA517" s="17" t="n">
        <x:v>47.95205</x:v>
      </x:c>
      <x:c r="AB517" s="4" t="n">
        <x:f>COUNT(D517:O517)</x:f>
        <x:v>12</x:v>
      </x:c>
      <x:c r="AC517" s="4" t="n">
        <x:f>COUNT(P517:AA517)</x:f>
        <x:v>12</x:v>
      </x:c>
      <x:c r="AD517" s="4" t="n">
        <x:f>COUNTIF(D517:AA517,"&gt;0")</x:f>
        <x:v>24</x:v>
      </x:c>
      <x:c r="AE517" s="19" t="n">
        <x:f>IF(AB517=0,"",AVERAGE(D517:O517))</x:f>
        <x:v>70.30647499999998</x:v>
      </x:c>
      <x:c r="AF517" s="19" t="n">
        <x:f>IF(AC517=0,"",AVERAGE(P517:AA517))</x:f>
        <x:v>53.99373666666667</x:v>
      </x:c>
      <x:c r="AG517" s="19" t="n">
        <x:f>IF(OR(AB517&lt;'산출기준'!$B$19,AC517&lt;'산출기준'!$B$19,AE517=0),"",AF517/AE517)</x:f>
        <x:v>0.7679767285540441</x:v>
      </x:c>
      <x:c r="AH517" s="21" t="n">
        <x:f>IF(SUM(P517:AA517)=0,"",MAX(P517:AA517)/SUM(P517:AA517))</x:f>
        <x:v>0.11790623739630046</x:v>
      </x:c>
      <x:c r="AI517" s="23" t="n">
        <x:f>IF(AG517="","",AD517/'산출기준'!$B$18*'산출기준'!$B$20+MIN(1,AG517)*'산출기준'!$B$21+(1-AH517)*'산출기준'!$B$22)</x:f>
        <x:v>90.68117710869531</x:v>
      </x:c>
      <x:c r="AJ517" s="4" t="str">
        <x:v>24개월 중 양수 지수 24개월; 전반/후반 자료 12/12개월. 최근12개월/이전12개월 관측월 평균비 0.77배, 최근 최댓달 비중 11.8%. 미래 1년 지속을 보장하지 않음.</x:v>
      </x:c>
      <x:c r="AK517" s="4" t="str">
        <x:v>https://developers.naver.com/docs/serviceapi/datalab/search/search.md</x:v>
      </x:c>
    </x:row>
    <x:row r="518" ht="25" customHeight="1">
      <x:c r="A518" s="4" t="str">
        <x:v>K0514</x:v>
      </x:c>
      <x:c r="B518" s="4" t="str">
        <x:v>자동차·IT·테크</x:v>
      </x:c>
      <x:c r="C518" s="4" t="str">
        <x:v>자동차배터리교체</x:v>
      </x:c>
      <x:c r="D518" s="17" t="n">
        <x:v>45.2874</x:v>
      </x:c>
      <x:c r="E518" s="17" t="n">
        <x:v>53.59941</x:v>
      </x:c>
      <x:c r="F518" s="17" t="n">
        <x:v>57.90473</x:v>
      </x:c>
      <x:c r="G518" s="17" t="n">
        <x:v>81.1923</x:v>
      </x:c>
      <x:c r="H518" s="17" t="n">
        <x:v>80.86261</x:v>
      </x:c>
      <x:c r="I518" s="17" t="n">
        <x:v>60.72453</x:v>
      </x:c>
      <x:c r="J518" s="17" t="n">
        <x:v>36.57978</x:v>
      </x:c>
      <x:c r="K518" s="17" t="n">
        <x:v>30.30408</x:v>
      </x:c>
      <x:c r="L518" s="17" t="n">
        <x:v>28.86897</x:v>
      </x:c>
      <x:c r="M518" s="17" t="n">
        <x:v>28.41905</x:v>
      </x:c>
      <x:c r="N518" s="17" t="n">
        <x:v>31.96028</x:v>
      </x:c>
      <x:c r="O518" s="17" t="n">
        <x:v>36.51772</x:v>
      </x:c>
      <x:c r="P518" s="17" t="n">
        <x:v>40.42355</x:v>
      </x:c>
      <x:c r="Q518" s="17" t="n">
        <x:v>47.50213</x:v>
      </x:c>
      <x:c r="R518" s="17" t="n">
        <x:v>51.24117</x:v>
      </x:c>
      <x:c r="S518" s="17" t="n">
        <x:v>67.37646</x:v>
      </x:c>
      <x:c r="T518" s="17" t="n">
        <x:v>66.57357</x:v>
      </x:c>
      <x:c r="U518" s="17" t="n">
        <x:v>48.08781</x:v>
      </x:c>
      <x:c r="V518" s="17" t="n">
        <x:v>35.42006</x:v>
      </x:c>
      <x:c r="W518" s="17" t="n">
        <x:v>31.71592</x:v>
      </x:c>
      <x:c r="X518" s="17" t="n">
        <x:v>29.39647</x:v>
      </x:c>
      <x:c r="Y518" s="17" t="n">
        <x:v>28.55092</x:v>
      </x:c>
      <x:c r="Z518" s="17" t="n">
        <x:v>35.27654</x:v>
      </x:c>
      <x:c r="AA518" s="17" t="n">
        <x:v>41.65696</x:v>
      </x:c>
      <x:c r="AB518" s="4" t="n">
        <x:f>COUNT(D518:O518)</x:f>
        <x:v>12</x:v>
      </x:c>
      <x:c r="AC518" s="4" t="n">
        <x:f>COUNT(P518:AA518)</x:f>
        <x:v>12</x:v>
      </x:c>
      <x:c r="AD518" s="4" t="n">
        <x:f>COUNTIF(D518:AA518,"&gt;0")</x:f>
        <x:v>24</x:v>
      </x:c>
      <x:c r="AE518" s="19" t="n">
        <x:f>IF(AB518=0,"",AVERAGE(D518:O518))</x:f>
        <x:v>47.68507166666666</x:v>
      </x:c>
      <x:c r="AF518" s="19" t="n">
        <x:f>IF(AC518=0,"",AVERAGE(P518:AA518))</x:f>
        <x:v>43.60179666666667</x:v>
      </x:c>
      <x:c r="AG518" s="19" t="n">
        <x:f>IF(OR(AB518&lt;'산출기준'!$B$19,AC518&lt;'산출기준'!$B$19,AE518=0),"",AF518/AE518)</x:f>
        <x:v>0.9143699514904091</x:v>
      </x:c>
      <x:c r="AH518" s="21" t="n">
        <x:f>IF(SUM(P518:AA518)=0,"",MAX(P518:AA518)/SUM(P518:AA518))</x:f>
        <x:v>0.1287723311707568</x:v>
      </x:c>
      <x:c r="AI518" s="23" t="n">
        <x:f>IF(AG518="","",AD518/'산출기준'!$B$18*'산출기준'!$B$20+MIN(1,AG518)*'산출기준'!$B$21+(1-AH518)*'산출기준'!$B$22)</x:f>
        <x:v>94.85565192129714</x:v>
      </x:c>
      <x:c r="AJ518" s="4" t="str">
        <x:v>24개월 중 양수 지수 24개월; 전반/후반 자료 12/12개월. 최근12개월/이전12개월 관측월 평균비 0.91배, 최근 최댓달 비중 12.9%. 미래 1년 지속을 보장하지 않음.</x:v>
      </x:c>
      <x:c r="AK518" s="4" t="str">
        <x:v>https://developers.naver.com/docs/serviceapi/datalab/search/search.md</x:v>
      </x:c>
    </x:row>
    <x:row r="519" ht="25" customHeight="1">
      <x:c r="A519" s="4" t="str">
        <x:v>K0515</x:v>
      </x:c>
      <x:c r="B519" s="4" t="str">
        <x:v>자동차·IT·테크</x:v>
      </x:c>
      <x:c r="C519" s="4" t="str">
        <x:v>자동차검사과태료</x:v>
      </x:c>
      <x:c r="D519" s="17" t="n">
        <x:v>62.37297</x:v>
      </x:c>
      <x:c r="E519" s="17" t="n">
        <x:v>66.86447</x:v>
      </x:c>
      <x:c r="F519" s="17" t="n">
        <x:v>57.29578</x:v>
      </x:c>
      <x:c r="G519" s="17" t="n">
        <x:v>63.77317</x:v>
      </x:c>
      <x:c r="H519" s="17" t="n">
        <x:v>78.09712</x:v>
      </x:c>
      <x:c r="I519" s="17" t="n">
        <x:v>85.31145</x:v>
      </x:c>
      <x:c r="J519" s="17" t="n">
        <x:v>71.86409</x:v>
      </x:c>
      <x:c r="K519" s="17" t="n">
        <x:v>56.92731</x:v>
      </x:c>
      <x:c r="L519" s="17" t="n">
        <x:v>55.47668</x:v>
      </x:c>
      <x:c r="M519" s="17" t="n">
        <x:v>50.82615</x:v>
      </x:c>
      <x:c r="N519" s="17" t="n">
        <x:v>51.57086</x:v>
      </x:c>
      <x:c r="O519" s="17" t="n">
        <x:v>52.11775</x:v>
      </x:c>
      <x:c r="P519" s="17" t="n">
        <x:v>48.92172</x:v>
      </x:c>
      <x:c r="Q519" s="17" t="n">
        <x:v>51.6717</x:v>
      </x:c>
      <x:c r="R519" s="17" t="n">
        <x:v>47.99084</x:v>
      </x:c>
      <x:c r="S519" s="17" t="n">
        <x:v>50.70591</x:v>
      </x:c>
      <x:c r="T519" s="17" t="n">
        <x:v>48.1072</x:v>
      </x:c>
      <x:c r="U519" s="17" t="n">
        <x:v>39.16686</x:v>
      </x:c>
      <x:c r="V519" s="17" t="n">
        <x:v>43.29764</x:v>
      </x:c>
      <x:c r="W519" s="17" t="n">
        <x:v>42.90978</x:v>
      </x:c>
      <x:c r="X519" s="17" t="n">
        <x:v>43.54976</x:v>
      </x:c>
      <x:c r="Y519" s="17" t="n">
        <x:v>42.11853</x:v>
      </x:c>
      <x:c r="Z519" s="17" t="n">
        <x:v>41.65309</x:v>
      </x:c>
      <x:c r="AA519" s="17" t="n">
        <x:v>38.74796</x:v>
      </x:c>
      <x:c r="AB519" s="4" t="n">
        <x:f>COUNT(D519:O519)</x:f>
        <x:v>12</x:v>
      </x:c>
      <x:c r="AC519" s="4" t="n">
        <x:f>COUNT(P519:AA519)</x:f>
        <x:v>12</x:v>
      </x:c>
      <x:c r="AD519" s="4" t="n">
        <x:f>COUNTIF(D519:AA519,"&gt;0")</x:f>
        <x:v>24</x:v>
      </x:c>
      <x:c r="AE519" s="19" t="n">
        <x:f>IF(AB519=0,"",AVERAGE(D519:O519))</x:f>
        <x:v>62.708149999999996</x:v>
      </x:c>
      <x:c r="AF519" s="19" t="n">
        <x:f>IF(AC519=0,"",AVERAGE(P519:AA519))</x:f>
        <x:v>44.903415833333334</x:v>
      </x:c>
      <x:c r="AG519" s="19" t="n">
        <x:f>IF(OR(AB519&lt;'산출기준'!$B$19,AC519&lt;'산출기준'!$B$19,AE519=0),"",AF519/AE519)</x:f>
        <x:v>0.716069854290604</x:v>
      </x:c>
      <x:c r="AH519" s="21" t="n">
        <x:f>IF(SUM(P519:AA519)=0,"",MAX(P519:AA519)/SUM(P519:AA519))</x:f>
        <x:v>0.0958941523732261</x:v>
      </x:c>
      <x:c r="AI519" s="23" t="n">
        <x:f>IF(AG519="","",AD519/'산출기준'!$B$18*'산출기준'!$B$20+MIN(1,AG519)*'산출기준'!$B$21+(1-AH519)*'산출기준'!$B$22)</x:f>
        <x:v>89.5642125812536</x:v>
      </x:c>
      <x:c r="AJ519" s="4" t="str">
        <x:v>24개월 중 양수 지수 24개월; 전반/후반 자료 12/12개월. 최근12개월/이전12개월 관측월 평균비 0.72배, 최근 최댓달 비중 9.6%. 미래 1년 지속을 보장하지 않음.</x:v>
      </x:c>
      <x:c r="AK519" s="4" t="str">
        <x:v>https://developers.naver.com/docs/serviceapi/datalab/search/search.md</x:v>
      </x:c>
    </x:row>
    <x:row r="520" ht="25" customHeight="1">
      <x:c r="A520" s="4" t="str">
        <x:v>K0516</x:v>
      </x:c>
      <x:c r="B520" s="4" t="str">
        <x:v>자동차·IT·테크</x:v>
      </x:c>
      <x:c r="C520" s="4" t="str">
        <x:v>자동차정기검사조회</x:v>
      </x:c>
      <x:c r="D520" s="17" t="n">
        <x:v>35.68633</x:v>
      </x:c>
      <x:c r="E520" s="17" t="n">
        <x:v>38.1763</x:v>
      </x:c>
      <x:c r="F520" s="17" t="n">
        <x:v>36.17552</x:v>
      </x:c>
      <x:c r="G520" s="17" t="n">
        <x:v>43.4253</x:v>
      </x:c>
      <x:c r="H520" s="17" t="n">
        <x:v>51.57029</x:v>
      </x:c>
      <x:c r="I520" s="17" t="n">
        <x:v>45.24019</x:v>
      </x:c>
      <x:c r="J520" s="17" t="n">
        <x:v>39.12533</x:v>
      </x:c>
      <x:c r="K520" s="17" t="n">
        <x:v>38.25457</x:v>
      </x:c>
      <x:c r="L520" s="17" t="n">
        <x:v>36.93865</x:v>
      </x:c>
      <x:c r="M520" s="17" t="n">
        <x:v>33.91057</x:v>
      </x:c>
      <x:c r="N520" s="17" t="n">
        <x:v>35.13844</x:v>
      </x:c>
      <x:c r="O520" s="17" t="n">
        <x:v>32.29625</x:v>
      </x:c>
      <x:c r="P520" s="17" t="n">
        <x:v>31.35211</x:v>
      </x:c>
      <x:c r="Q520" s="17" t="n">
        <x:v>33.72468</x:v>
      </x:c>
      <x:c r="R520" s="17" t="n">
        <x:v>38.50895</x:v>
      </x:c>
      <x:c r="S520" s="17" t="n">
        <x:v>52.36278</x:v>
      </x:c>
      <x:c r="T520" s="17" t="n">
        <x:v>51.52137</x:v>
      </x:c>
      <x:c r="U520" s="17" t="n">
        <x:v>56.01702</x:v>
      </x:c>
      <x:c r="V520" s="17" t="n">
        <x:v>61.71607</x:v>
      </x:c>
      <x:c r="W520" s="17" t="n">
        <x:v>55.64524</x:v>
      </x:c>
      <x:c r="X520" s="17" t="n">
        <x:v>48.36121</x:v>
      </x:c>
      <x:c r="Y520" s="17" t="n">
        <x:v>51.05175</x:v>
      </x:c>
      <x:c r="Z520" s="17" t="n">
        <x:v>47.15292</x:v>
      </x:c>
      <x:c r="AA520" s="17" t="n">
        <x:v>46.59035</x:v>
      </x:c>
      <x:c r="AB520" s="4" t="n">
        <x:f>COUNT(D520:O520)</x:f>
        <x:v>12</x:v>
      </x:c>
      <x:c r="AC520" s="4" t="n">
        <x:f>COUNT(P520:AA520)</x:f>
        <x:v>12</x:v>
      </x:c>
      <x:c r="AD520" s="4" t="n">
        <x:f>COUNTIF(D520:AA520,"&gt;0")</x:f>
        <x:v>24</x:v>
      </x:c>
      <x:c r="AE520" s="19" t="n">
        <x:f>IF(AB520=0,"",AVERAGE(D520:O520))</x:f>
        <x:v>38.828145</x:v>
      </x:c>
      <x:c r="AF520" s="19" t="n">
        <x:f>IF(AC520=0,"",AVERAGE(P520:AA520))</x:f>
        <x:v>47.83370416666666</x:v>
      </x:c>
      <x:c r="AG520" s="19" t="n">
        <x:f>IF(OR(AB520&lt;'산출기준'!$B$19,AC520&lt;'산출기준'!$B$19,AE520=0),"",AF520/AE520)</x:f>
        <x:v>1.2319337987088144</x:v>
      </x:c>
      <x:c r="AH520" s="21" t="n">
        <x:f>IF(SUM(P520:AA520)=0,"",MAX(P520:AA520)/SUM(P520:AA520))</x:f>
        <x:v>0.10751845216530989</x:v>
      </x:c>
      <x:c r="AI520" s="23" t="n">
        <x:f>IF(AG520="","",AD520/'산출기준'!$B$18*'산출기준'!$B$20+MIN(1,AG520)*'산출기준'!$B$21+(1-AH520)*'산출기준'!$B$22)</x:f>
        <x:v>97.8496309566938</x:v>
      </x:c>
      <x:c r="AJ520" s="4" t="str">
        <x:v>24개월 중 양수 지수 24개월; 전반/후반 자료 12/12개월. 최근12개월/이전12개월 관측월 평균비 1.23배, 최근 최댓달 비중 10.8%. 미래 1년 지속을 보장하지 않음.</x:v>
      </x:c>
      <x:c r="AK520" s="4" t="str">
        <x:v>https://developers.naver.com/docs/serviceapi/datalab/search/search.md</x:v>
      </x:c>
    </x:row>
    <x:row r="521" ht="25" customHeight="1">
      <x:c r="A521" s="4" t="str">
        <x:v>K0517</x:v>
      </x:c>
      <x:c r="B521" s="4" t="str">
        <x:v>자동차·IT·테크</x:v>
      </x:c>
      <x:c r="C521" s="4" t="str">
        <x:v>자동차종합검사</x:v>
      </x:c>
      <x:c r="D521" s="17" t="n">
        <x:v>73.40769</x:v>
      </x:c>
      <x:c r="E521" s="17" t="n">
        <x:v>85.7646</x:v>
      </x:c>
      <x:c r="F521" s="17" t="n">
        <x:v>74.45455</x:v>
      </x:c>
      <x:c r="G521" s="17" t="n">
        <x:v>85.79395</x:v>
      </x:c>
      <x:c r="H521" s="17" t="n">
        <x:v>98.05791</x:v>
      </x:c>
      <x:c r="I521" s="17" t="n">
        <x:v>100</x:v>
      </x:c>
      <x:c r="J521" s="17" t="n">
        <x:v>77.27717</x:v>
      </x:c>
      <x:c r="K521" s="17" t="n">
        <x:v>57.36718</x:v>
      </x:c>
      <x:c r="L521" s="17" t="n">
        <x:v>57.82702</x:v>
      </x:c>
      <x:c r="M521" s="17" t="n">
        <x:v>51.62899</x:v>
      </x:c>
      <x:c r="N521" s="17" t="n">
        <x:v>53.62978</x:v>
      </x:c>
      <x:c r="O521" s="17" t="n">
        <x:v>50.94902</x:v>
      </x:c>
      <x:c r="P521" s="17" t="n">
        <x:v>50.52343</x:v>
      </x:c>
      <x:c r="Q521" s="17" t="n">
        <x:v>50.30818</x:v>
      </x:c>
      <x:c r="R521" s="17" t="n">
        <x:v>46.65394</x:v>
      </x:c>
      <x:c r="S521" s="17" t="n">
        <x:v>50.46962</x:v>
      </x:c>
      <x:c r="T521" s="17" t="n">
        <x:v>55.10224</x:v>
      </x:c>
      <x:c r="U521" s="17" t="n">
        <x:v>45.82232</x:v>
      </x:c>
      <x:c r="V521" s="17" t="n">
        <x:v>56.60894</x:v>
      </x:c>
      <x:c r="W521" s="17" t="n">
        <x:v>51.15937</x:v>
      </x:c>
      <x:c r="X521" s="17" t="n">
        <x:v>45.88592</x:v>
      </x:c>
      <x:c r="Y521" s="17" t="n">
        <x:v>46.26748</x:v>
      </x:c>
      <x:c r="Z521" s="17" t="n">
        <x:v>44.38411</x:v>
      </x:c>
      <x:c r="AA521" s="17" t="n">
        <x:v>45.63643</x:v>
      </x:c>
      <x:c r="AB521" s="4" t="n">
        <x:f>COUNT(D521:O521)</x:f>
        <x:v>12</x:v>
      </x:c>
      <x:c r="AC521" s="4" t="n">
        <x:f>COUNT(P521:AA521)</x:f>
        <x:v>12</x:v>
      </x:c>
      <x:c r="AD521" s="4" t="n">
        <x:f>COUNTIF(D521:AA521,"&gt;0")</x:f>
        <x:v>24</x:v>
      </x:c>
      <x:c r="AE521" s="19" t="n">
        <x:f>IF(AB521=0,"",AVERAGE(D521:O521))</x:f>
        <x:v>72.17982166666665</x:v>
      </x:c>
      <x:c r="AF521" s="19" t="n">
        <x:f>IF(AC521=0,"",AVERAGE(P521:AA521))</x:f>
        <x:v>49.06849833333334</x:v>
      </x:c>
      <x:c r="AG521" s="19" t="n">
        <x:f>IF(OR(AB521&lt;'산출기준'!$B$19,AC521&lt;'산출기준'!$B$19,AE521=0),"",AF521/AE521)</x:f>
        <x:v>0.6798090823767392</x:v>
      </x:c>
      <x:c r="AH521" s="21" t="n">
        <x:f>IF(SUM(P521:AA521)=0,"",MAX(P521:AA521)/SUM(P521:AA521))</x:f>
        <x:v>0.09613931191902855</x:v>
      </x:c>
      <x:c r="AI521" s="23" t="n">
        <x:f>IF(AG521="","",AD521/'산출기준'!$B$18*'산출기준'!$B$20+MIN(1,AG521)*'산출기준'!$B$21+(1-AH521)*'산출기준'!$B$22)</x:f>
        <x:v>88.4714862329216</x:v>
      </x:c>
      <x:c r="AJ521" s="4" t="str">
        <x:v>24개월 중 양수 지수 24개월; 전반/후반 자료 12/12개월. 최근12개월/이전12개월 관측월 평균비 0.68배, 최근 최댓달 비중 9.6%. 미래 1년 지속을 보장하지 않음.</x:v>
      </x:c>
      <x:c r="AK521" s="4" t="str">
        <x:v>https://developers.naver.com/docs/serviceapi/datalab/search/search.md</x:v>
      </x:c>
    </x:row>
    <x:row r="522" ht="25" customHeight="1">
      <x:c r="A522" s="4" t="str">
        <x:v>K0518</x:v>
      </x:c>
      <x:c r="B522" s="4" t="str">
        <x:v>자동차·IT·테크</x:v>
      </x:c>
      <x:c r="C522" s="4" t="str">
        <x:v>자동차검사기간</x:v>
      </x:c>
      <x:c r="D522" s="17" t="n">
        <x:v>34.26768</x:v>
      </x:c>
      <x:c r="E522" s="17" t="n">
        <x:v>37.33489</x:v>
      </x:c>
      <x:c r="F522" s="17" t="n">
        <x:v>31.02436</x:v>
      </x:c>
      <x:c r="G522" s="17" t="n">
        <x:v>36.6696</x:v>
      </x:c>
      <x:c r="H522" s="17" t="n">
        <x:v>65.93777</x:v>
      </x:c>
      <x:c r="I522" s="17" t="n">
        <x:v>64.25496</x:v>
      </x:c>
      <x:c r="J522" s="17" t="n">
        <x:v>53.18951</x:v>
      </x:c>
      <x:c r="K522" s="17" t="n">
        <x:v>45.89081</x:v>
      </x:c>
      <x:c r="L522" s="17" t="n">
        <x:v>48.29273</x:v>
      </x:c>
      <x:c r="M522" s="17" t="n">
        <x:v>46.10116</x:v>
      </x:c>
      <x:c r="N522" s="17" t="n">
        <x:v>44.10038</x:v>
      </x:c>
      <x:c r="O522" s="17" t="n">
        <x:v>44.13462</x:v>
      </x:c>
      <x:c r="P522" s="17" t="n">
        <x:v>40.31895</x:v>
      </x:c>
      <x:c r="Q522" s="17" t="n">
        <x:v>42.56922</x:v>
      </x:c>
      <x:c r="R522" s="17" t="n">
        <x:v>41.33646</x:v>
      </x:c>
      <x:c r="S522" s="17" t="n">
        <x:v>46.42402</x:v>
      </x:c>
      <x:c r="T522" s="17" t="n">
        <x:v>48.16064</x:v>
      </x:c>
      <x:c r="U522" s="17" t="n">
        <x:v>37.38381</x:v>
      </x:c>
      <x:c r="V522" s="17" t="n">
        <x:v>48.46394</x:v>
      </x:c>
      <x:c r="W522" s="17" t="n">
        <x:v>44.06613</x:v>
      </x:c>
      <x:c r="X522" s="17" t="n">
        <x:v>41.01849</x:v>
      </x:c>
      <x:c r="Y522" s="17" t="n">
        <x:v>44.56021</x:v>
      </x:c>
      <x:c r="Z522" s="17" t="n">
        <x:v>43.21984</x:v>
      </x:c>
      <x:c r="AA522" s="17" t="n">
        <x:v>40.08903</x:v>
      </x:c>
      <x:c r="AB522" s="4" t="n">
        <x:f>COUNT(D522:O522)</x:f>
        <x:v>12</x:v>
      </x:c>
      <x:c r="AC522" s="4" t="n">
        <x:f>COUNT(P522:AA522)</x:f>
        <x:v>12</x:v>
      </x:c>
      <x:c r="AD522" s="4" t="n">
        <x:f>COUNTIF(D522:AA522,"&gt;0")</x:f>
        <x:v>24</x:v>
      </x:c>
      <x:c r="AE522" s="19" t="n">
        <x:f>IF(AB522=0,"",AVERAGE(D522:O522))</x:f>
        <x:v>45.93320583333334</x:v>
      </x:c>
      <x:c r="AF522" s="19" t="n">
        <x:f>IF(AC522=0,"",AVERAGE(P522:AA522))</x:f>
        <x:v>43.13422833333333</x:v>
      </x:c>
      <x:c r="AG522" s="19" t="n">
        <x:f>IF(OR(AB522&lt;'산출기준'!$B$19,AC522&lt;'산출기준'!$B$19,AE522=0),"",AF522/AE522)</x:f>
        <x:v>0.9390641813646542</x:v>
      </x:c>
      <x:c r="AH522" s="21" t="n">
        <x:f>IF(SUM(P522:AA522)=0,"",MAX(P522:AA522)/SUM(P522:AA522))</x:f>
        <x:v>0.09363008966931406</x:v>
      </x:c>
      <x:c r="AI522" s="23" t="n">
        <x:f>IF(AG522="","",AD522/'산출기준'!$B$18*'산출기준'!$B$20+MIN(1,AG522)*'산출기준'!$B$21+(1-AH522)*'산출기준'!$B$22)</x:f>
        <x:v>96.29932364755334</x:v>
      </x:c>
      <x:c r="AJ522" s="4" t="str">
        <x:v>24개월 중 양수 지수 24개월; 전반/후반 자료 12/12개월. 최근12개월/이전12개월 관측월 평균비 0.94배, 최근 최댓달 비중 9.4%. 미래 1년 지속을 보장하지 않음.</x:v>
      </x:c>
      <x:c r="AK522" s="4" t="str">
        <x:v>https://developers.naver.com/docs/serviceapi/datalab/search/search.md</x:v>
      </x:c>
    </x:row>
    <x:row r="523" ht="25" customHeight="1">
      <x:c r="A523" s="4" t="str">
        <x:v>K0519</x:v>
      </x:c>
      <x:c r="B523" s="4" t="str">
        <x:v>자동차·IT·테크</x:v>
      </x:c>
      <x:c r="C523" s="4" t="str">
        <x:v>전기차충전</x:v>
      </x:c>
      <x:c r="D523" s="17" t="n">
        <x:v>46.14519</x:v>
      </x:c>
      <x:c r="E523" s="17" t="n">
        <x:v>42.80403</x:v>
      </x:c>
      <x:c r="F523" s="17" t="n">
        <x:v>42.11916</x:v>
      </x:c>
      <x:c r="G523" s="17" t="n">
        <x:v>42.00176</x:v>
      </x:c>
      <x:c r="H523" s="17" t="n">
        <x:v>44.35965</x:v>
      </x:c>
      <x:c r="I523" s="17" t="n">
        <x:v>44.28627</x:v>
      </x:c>
      <x:c r="J523" s="17" t="n">
        <x:v>44.33519</x:v>
      </x:c>
      <x:c r="K523" s="17" t="n">
        <x:v>42.08003</x:v>
      </x:c>
      <x:c r="L523" s="17" t="n">
        <x:v>42.0947</x:v>
      </x:c>
      <x:c r="M523" s="17" t="n">
        <x:v>42.30016</x:v>
      </x:c>
      <x:c r="N523" s="17" t="n">
        <x:v>46.61481</x:v>
      </x:c>
      <x:c r="O523" s="17" t="n">
        <x:v>47.96986</x:v>
      </x:c>
      <x:c r="P523" s="17" t="n">
        <x:v>42.59857</x:v>
      </x:c>
      <x:c r="Q523" s="17" t="n">
        <x:v>40.33362</x:v>
      </x:c>
      <x:c r="R523" s="17" t="n">
        <x:v>39.42862</x:v>
      </x:c>
      <x:c r="S523" s="17" t="n">
        <x:v>43.69924</x:v>
      </x:c>
      <x:c r="T523" s="17" t="n">
        <x:v>49.91683</x:v>
      </x:c>
      <x:c r="U523" s="17" t="n">
        <x:v>37.83387</x:v>
      </x:c>
      <x:c r="V523" s="17" t="n">
        <x:v>42.11916</x:v>
      </x:c>
      <x:c r="W523" s="17" t="n">
        <x:v>49.3347</x:v>
      </x:c>
      <x:c r="X523" s="17" t="n">
        <x:v>38.98346</x:v>
      </x:c>
      <x:c r="Y523" s="17" t="n">
        <x:v>33.55836</x:v>
      </x:c>
      <x:c r="Z523" s="17" t="n">
        <x:v>39.00792</x:v>
      </x:c>
      <x:c r="AA523" s="17" t="n">
        <x:v>39.9863</x:v>
      </x:c>
      <x:c r="AB523" s="4" t="n">
        <x:f>COUNT(D523:O523)</x:f>
        <x:v>12</x:v>
      </x:c>
      <x:c r="AC523" s="4" t="n">
        <x:f>COUNT(P523:AA523)</x:f>
        <x:v>12</x:v>
      </x:c>
      <x:c r="AD523" s="4" t="n">
        <x:f>COUNTIF(D523:AA523,"&gt;0")</x:f>
        <x:v>24</x:v>
      </x:c>
      <x:c r="AE523" s="19" t="n">
        <x:f>IF(AB523=0,"",AVERAGE(D523:O523))</x:f>
        <x:v>43.92590083333334</x:v>
      </x:c>
      <x:c r="AF523" s="19" t="n">
        <x:f>IF(AC523=0,"",AVERAGE(P523:AA523))</x:f>
        <x:v>41.40005416666667</x:v>
      </x:c>
      <x:c r="AG523" s="19" t="n">
        <x:f>IF(OR(AB523&lt;'산출기준'!$B$19,AC523&lt;'산출기준'!$B$19,AE523=0),"",AF523/AE523)</x:f>
        <x:v>0.9424975556847336</x:v>
      </x:c>
      <x:c r="AH523" s="21" t="n">
        <x:f>IF(SUM(P523:AA523)=0,"",MAX(P523:AA523)/SUM(P523:AA523))</x:f>
        <x:v>0.10047657948917739</x:v>
      </x:c>
      <x:c r="AI523" s="23" t="n">
        <x:f>IF(AG523="","",AD523/'산출기준'!$B$18*'산출기준'!$B$20+MIN(1,AG523)*'산출기준'!$B$21+(1-AH523)*'산출기준'!$B$22)</x:f>
        <x:v>96.26539508075847</x:v>
      </x:c>
      <x:c r="AJ523" s="4" t="str">
        <x:v>24개월 중 양수 지수 24개월; 전반/후반 자료 12/12개월. 최근12개월/이전12개월 관측월 평균비 0.94배, 최근 최댓달 비중 10.0%. 미래 1년 지속을 보장하지 않음.</x:v>
      </x:c>
      <x:c r="AK523" s="4" t="str">
        <x:v>https://developers.naver.com/docs/serviceapi/datalab/search/search.md</x:v>
      </x:c>
    </x:row>
    <x:row r="524" ht="25" customHeight="1">
      <x:c r="A524" s="4" t="str">
        <x:v>K0520</x:v>
      </x:c>
      <x:c r="B524" s="4" t="str">
        <x:v>자동차·IT·테크</x:v>
      </x:c>
      <x:c r="C524" s="4" t="str">
        <x:v>아이폰액정수리비용</x:v>
      </x:c>
      <x:c r="D524" s="17" t="n">
        <x:v>63.87828</x:v>
      </x:c>
      <x:c r="E524" s="17" t="n">
        <x:v>58.94237</x:v>
      </x:c>
      <x:c r="F524" s="17" t="n">
        <x:v>49.90705</x:v>
      </x:c>
      <x:c r="G524" s="17" t="n">
        <x:v>48.914</x:v>
      </x:c>
      <x:c r="H524" s="17" t="n">
        <x:v>49.87281</x:v>
      </x:c>
      <x:c r="I524" s="17" t="n">
        <x:v>48.84551</x:v>
      </x:c>
      <x:c r="J524" s="17" t="n">
        <x:v>48.74278</x:v>
      </x:c>
      <x:c r="K524" s="17" t="n">
        <x:v>47.06486</x:v>
      </x:c>
      <x:c r="L524" s="17" t="n">
        <x:v>51.99589</x:v>
      </x:c>
      <x:c r="M524" s="17" t="n">
        <x:v>49.23197</x:v>
      </x:c>
      <x:c r="N524" s="17" t="n">
        <x:v>50.27883</x:v>
      </x:c>
      <x:c r="O524" s="17" t="n">
        <x:v>47.78397</x:v>
      </x:c>
      <x:c r="P524" s="17" t="n">
        <x:v>45.68046</x:v>
      </x:c>
      <x:c r="Q524" s="17" t="n">
        <x:v>42.38822</x:v>
      </x:c>
      <x:c r="R524" s="17" t="n">
        <x:v>34.89384</x:v>
      </x:c>
      <x:c r="S524" s="17" t="n">
        <x:v>35.19225</x:v>
      </x:c>
      <x:c r="T524" s="17" t="n">
        <x:v>36.52284</x:v>
      </x:c>
      <x:c r="U524" s="17" t="n">
        <x:v>32.35006</x:v>
      </x:c>
      <x:c r="V524" s="17" t="n">
        <x:v>33.81273</x:v>
      </x:c>
      <x:c r="W524" s="17" t="n">
        <x:v>32.46257</x:v>
      </x:c>
      <x:c r="X524" s="17" t="n">
        <x:v>35.03081</x:v>
      </x:c>
      <x:c r="Y524" s="17" t="n">
        <x:v>32.48214</x:v>
      </x:c>
      <x:c r="Z524" s="17" t="n">
        <x:v>35.85265</x:v>
      </x:c>
      <x:c r="AA524" s="17" t="n">
        <x:v>34.9183</x:v>
      </x:c>
      <x:c r="AB524" s="4" t="n">
        <x:f>COUNT(D524:O524)</x:f>
        <x:v>12</x:v>
      </x:c>
      <x:c r="AC524" s="4" t="n">
        <x:f>COUNT(P524:AA524)</x:f>
        <x:v>12</x:v>
      </x:c>
      <x:c r="AD524" s="4" t="n">
        <x:f>COUNTIF(D524:AA524,"&gt;0")</x:f>
        <x:v>24</x:v>
      </x:c>
      <x:c r="AE524" s="19" t="n">
        <x:f>IF(AB524=0,"",AVERAGE(D524:O524))</x:f>
        <x:v>51.28819333333333</x:v>
      </x:c>
      <x:c r="AF524" s="19" t="n">
        <x:f>IF(AC524=0,"",AVERAGE(P524:AA524))</x:f>
        <x:v>35.96557249999999</x:v>
      </x:c>
      <x:c r="AG524" s="19" t="n">
        <x:f>IF(OR(AB524&lt;'산출기준'!$B$19,AC524&lt;'산출기준'!$B$19,AE524=0),"",AF524/AE524)</x:f>
        <x:v>0.7012446756751942</x:v>
      </x:c>
      <x:c r="AH524" s="21" t="n">
        <x:f>IF(SUM(P524:AA524)=0,"",MAX(P524:AA524)/SUM(P524:AA524))</x:f>
        <x:v>0.10584302529870755</x:v>
      </x:c>
      <x:c r="AI524" s="23" t="n">
        <x:f>IF(AG524="","",AD524/'산출기준'!$B$18*'산출기준'!$B$20+MIN(1,AG524)*'산출기준'!$B$21+(1-AH524)*'산출기준'!$B$22)</x:f>
        <x:v>88.92047976428168</x:v>
      </x:c>
      <x:c r="AJ524" s="4" t="str">
        <x:v>24개월 중 양수 지수 24개월; 전반/후반 자료 12/12개월. 최근12개월/이전12개월 관측월 평균비 0.70배, 최근 최댓달 비중 10.6%. 미래 1년 지속을 보장하지 않음.</x:v>
      </x:c>
      <x:c r="AK524" s="4" t="str">
        <x:v>https://developers.naver.com/docs/serviceapi/datalab/search/search.md</x:v>
      </x:c>
    </x:row>
    <x:row r="525" ht="25" customHeight="1">
      <x:c r="A525" s="4" t="str">
        <x:v>K0521</x:v>
      </x:c>
      <x:c r="B525" s="4" t="str">
        <x:v>자동차·IT·테크</x:v>
      </x:c>
      <x:c r="C525" s="4" t="str">
        <x:v>엔진오일교체</x:v>
      </x:c>
      <x:c r="D525" s="17" t="n">
        <x:v>23.25244</x:v>
      </x:c>
      <x:c r="E525" s="17" t="n">
        <x:v>24.68301</x:v>
      </x:c>
      <x:c r="F525" s="17" t="n">
        <x:v>20.52089</x:v>
      </x:c>
      <x:c r="G525" s="17" t="n">
        <x:v>20.54122</x:v>
      </x:c>
      <x:c r="H525" s="17" t="n">
        <x:v>20.88425</x:v>
      </x:c>
      <x:c r="I525" s="17" t="n">
        <x:v>20.17278</x:v>
      </x:c>
      <x:c r="J525" s="17" t="n">
        <x:v>20.4218</x:v>
      </x:c>
      <x:c r="K525" s="17" t="n">
        <x:v>18.80828</x:v>
      </x:c>
      <x:c r="L525" s="17" t="n">
        <x:v>20.50057</x:v>
      </x:c>
      <x:c r="M525" s="17" t="n">
        <x:v>20.54376</x:v>
      </x:c>
      <x:c r="N525" s="17" t="n">
        <x:v>23.7149</x:v>
      </x:c>
      <x:c r="O525" s="17" t="n">
        <x:v>23.89022</x:v>
      </x:c>
      <x:c r="P525" s="17" t="n">
        <x:v>21.24253</x:v>
      </x:c>
      <x:c r="Q525" s="17" t="n">
        <x:v>21.28573</x:v>
      </x:c>
      <x:c r="R525" s="17" t="n">
        <x:v>19.28852</x:v>
      </x:c>
      <x:c r="S525" s="17" t="n">
        <x:v>16.81616</x:v>
      </x:c>
      <x:c r="T525" s="17" t="n">
        <x:v>14.77067</x:v>
      </x:c>
      <x:c r="U525" s="17" t="n">
        <x:v>12.59052</x:v>
      </x:c>
      <x:c r="V525" s="17" t="n">
        <x:v>13.02756</x:v>
      </x:c>
      <x:c r="W525" s="17" t="n">
        <x:v>12.68962</x:v>
      </x:c>
      <x:c r="X525" s="17" t="n">
        <x:v>14.04141</x:v>
      </x:c>
      <x:c r="Y525" s="17" t="n">
        <x:v>13.11904</x:v>
      </x:c>
      <x:c r="Z525" s="17" t="n">
        <x:v>14.16592</x:v>
      </x:c>
      <x:c r="AA525" s="17" t="n">
        <x:v>15.93444</x:v>
      </x:c>
      <x:c r="AB525" s="4" t="n">
        <x:f>COUNT(D525:O525)</x:f>
        <x:v>12</x:v>
      </x:c>
      <x:c r="AC525" s="4" t="n">
        <x:f>COUNT(P525:AA525)</x:f>
        <x:v>12</x:v>
      </x:c>
      <x:c r="AD525" s="4" t="n">
        <x:f>COUNTIF(D525:AA525,"&gt;0")</x:f>
        <x:v>24</x:v>
      </x:c>
      <x:c r="AE525" s="19" t="n">
        <x:f>IF(AB525=0,"",AVERAGE(D525:O525))</x:f>
        <x:v>21.494510000000002</x:v>
      </x:c>
      <x:c r="AF525" s="19" t="n">
        <x:f>IF(AC525=0,"",AVERAGE(P525:AA525))</x:f>
        <x:v>15.747676666666669</x:v>
      </x:c>
      <x:c r="AG525" s="19" t="n">
        <x:f>IF(OR(AB525&lt;'산출기준'!$B$19,AC525&lt;'산출기준'!$B$19,AE525=0),"",AF525/AE525)</x:f>
        <x:v>0.7326371555651497</x:v>
      </x:c>
      <x:c r="AH525" s="21" t="n">
        <x:f>IF(SUM(P525:AA525)=0,"",MAX(P525:AA525)/SUM(P525:AA525))</x:f>
        <x:v>0.11263952587291712</x:v>
      </x:c>
      <x:c r="AI525" s="23" t="n">
        <x:f>IF(AG525="","",AD525/'산출기준'!$B$18*'산출기준'!$B$20+MIN(1,AG525)*'산출기준'!$B$21+(1-AH525)*'산출기준'!$B$22)</x:f>
        <x:v>89.72632414949615</x:v>
      </x:c>
      <x:c r="AJ525" s="4" t="str">
        <x:v>24개월 중 양수 지수 24개월; 전반/후반 자료 12/12개월. 최근12개월/이전12개월 관측월 평균비 0.73배, 최근 최댓달 비중 11.3%. 미래 1년 지속을 보장하지 않음.</x:v>
      </x:c>
      <x:c r="AK525" s="4" t="str">
        <x:v>https://developers.naver.com/docs/serviceapi/datalab/search/search.md</x:v>
      </x:c>
    </x:row>
    <x:row r="526" ht="25" customHeight="1">
      <x:c r="A526" s="4" t="str">
        <x:v>K0522</x:v>
      </x:c>
      <x:c r="B526" s="4" t="str">
        <x:v>자동차·IT·테크</x:v>
      </x:c>
      <x:c r="C526" s="4" t="str">
        <x:v>자동차검사조회</x:v>
      </x:c>
      <x:c r="D526" s="17" t="n">
        <x:v>53.67551</x:v>
      </x:c>
      <x:c r="E526" s="17" t="n">
        <x:v>62.18777</x:v>
      </x:c>
      <x:c r="F526" s="17" t="n">
        <x:v>57.18968</x:v>
      </x:c>
      <x:c r="G526" s="17" t="n">
        <x:v>66.65989</x:v>
      </x:c>
      <x:c r="H526" s="17" t="n">
        <x:v>96.18345</x:v>
      </x:c>
      <x:c r="I526" s="17" t="n">
        <x:v>100</x:v>
      </x:c>
      <x:c r="J526" s="17" t="n">
        <x:v>89.65315</x:v>
      </x:c>
      <x:c r="K526" s="17" t="n">
        <x:v>80.33794</x:v>
      </x:c>
      <x:c r="L526" s="17" t="n">
        <x:v>78.54148</x:v>
      </x:c>
      <x:c r="M526" s="17" t="n">
        <x:v>75.40592</x:v>
      </x:c>
      <x:c r="N526" s="17" t="n">
        <x:v>78.00279</x:v>
      </x:c>
      <x:c r="O526" s="17" t="n">
        <x:v>80.95032</x:v>
      </x:c>
      <x:c r="P526" s="17" t="n">
        <x:v>78.14254</x:v>
      </x:c>
      <x:c r="Q526" s="17" t="n">
        <x:v>78.21115</x:v>
      </x:c>
      <x:c r="R526" s="17" t="n">
        <x:v>75.40846</x:v>
      </x:c>
      <x:c r="S526" s="17" t="n">
        <x:v>87.89988</x:v>
      </x:c>
      <x:c r="T526" s="17" t="n">
        <x:v>93.9474</x:v>
      </x:c>
      <x:c r="U526" s="17" t="n">
        <x:v>61.46614</x:v>
      </x:c>
      <x:c r="V526" s="17" t="n">
        <x:v>31.0761</x:v>
      </x:c>
      <x:c r="W526" s="17" t="n">
        <x:v>19.35459</x:v>
      </x:c>
      <x:c r="X526" s="17" t="n">
        <x:v>15.99796</x:v>
      </x:c>
      <x:c r="Y526" s="17" t="n">
        <x:v>16.32829</x:v>
      </x:c>
      <x:c r="Z526" s="17" t="n">
        <x:v>15.54059</x:v>
      </x:c>
      <x:c r="AA526" s="17" t="n">
        <x:v>14.97141</x:v>
      </x:c>
      <x:c r="AB526" s="4" t="n">
        <x:f>COUNT(D526:O526)</x:f>
        <x:v>12</x:v>
      </x:c>
      <x:c r="AC526" s="4" t="n">
        <x:f>COUNT(P526:AA526)</x:f>
        <x:v>12</x:v>
      </x:c>
      <x:c r="AD526" s="4" t="n">
        <x:f>COUNTIF(D526:AA526,"&gt;0")</x:f>
        <x:v>24</x:v>
      </x:c>
      <x:c r="AE526" s="19" t="n">
        <x:f>IF(AB526=0,"",AVERAGE(D526:O526))</x:f>
        <x:v>76.56565833333333</x:v>
      </x:c>
      <x:c r="AF526" s="19" t="n">
        <x:f>IF(AC526=0,"",AVERAGE(P526:AA526))</x:f>
        <x:v>49.028709166666665</x:v>
      </x:c>
      <x:c r="AG526" s="19" t="n">
        <x:f>IF(OR(AB526&lt;'산출기준'!$B$19,AC526&lt;'산출기준'!$B$19,AE526=0),"",AF526/AE526)</x:f>
        <x:v>0.6403485614035622</x:v>
      </x:c>
      <x:c r="AH526" s="21" t="n">
        <x:f>IF(SUM(P526:AA526)=0,"",MAX(P526:AA526)/SUM(P526:AA526))</x:f>
        <x:v>0.15968093252030174</x:v>
      </x:c>
      <x:c r="AI526" s="23" t="n">
        <x:f>IF(AG526="","",AD526/'산출기준'!$B$18*'산출기준'!$B$20+MIN(1,AG526)*'산출기준'!$B$21+(1-AH526)*'산출기준'!$B$22)</x:f>
        <x:v>86.01683819170083</x:v>
      </x:c>
      <x:c r="AJ526" s="4" t="str">
        <x:v>24개월 중 양수 지수 24개월; 전반/후반 자료 12/12개월. 최근12개월/이전12개월 관측월 평균비 0.64배, 최근 최댓달 비중 16.0%. 미래 1년 지속을 보장하지 않음.</x:v>
      </x:c>
      <x:c r="AK526" s="4" t="str">
        <x:v>https://developers.naver.com/docs/serviceapi/datalab/search/search.md</x:v>
      </x:c>
    </x:row>
    <x:row r="527" ht="25" customHeight="1">
      <x:c r="A527" s="4" t="str">
        <x:v>K0523</x:v>
      </x:c>
      <x:c r="B527" s="4" t="str">
        <x:v>자동차·IT·테크</x:v>
      </x:c>
      <x:c r="C527" s="4" t="str">
        <x:v>자동차종합검사비용</x:v>
      </x:c>
      <x:c r="D527" s="17" t="n">
        <x:v>16.6078</x:v>
      </x:c>
      <x:c r="E527" s="17" t="n">
        <x:v>19.07508</x:v>
      </x:c>
      <x:c r="F527" s="17" t="n">
        <x:v>17.85033</x:v>
      </x:c>
      <x:c r="G527" s="17" t="n">
        <x:v>19.93139</x:v>
      </x:c>
      <x:c r="H527" s="17" t="n">
        <x:v>29.75479</x:v>
      </x:c>
      <x:c r="I527" s="17" t="n">
        <x:v>34.76305</x:v>
      </x:c>
      <x:c r="J527" s="17" t="n">
        <x:v>27.09693</x:v>
      </x:c>
      <x:c r="K527" s="17" t="n">
        <x:v>18.52115</x:v>
      </x:c>
      <x:c r="L527" s="17" t="n">
        <x:v>19.1259</x:v>
      </x:c>
      <x:c r="M527" s="17" t="n">
        <x:v>16.9864</x:v>
      </x:c>
      <x:c r="N527" s="17" t="n">
        <x:v>17.66992</x:v>
      </x:c>
      <x:c r="O527" s="17" t="n">
        <x:v>16.4223</x:v>
      </x:c>
      <x:c r="P527" s="17" t="n">
        <x:v>16.42993</x:v>
      </x:c>
      <x:c r="Q527" s="17" t="n">
        <x:v>16.48075</x:v>
      </x:c>
      <x:c r="R527" s="17" t="n">
        <x:v>15.72862</x:v>
      </x:c>
      <x:c r="S527" s="17" t="n">
        <x:v>14.81133</x:v>
      </x:c>
      <x:c r="T527" s="17" t="n">
        <x:v>15.74132</x:v>
      </x:c>
      <x:c r="U527" s="17" t="n">
        <x:v>14.946</x:v>
      </x:c>
      <x:c r="V527" s="17" t="n">
        <x:v>20.26172</x:v>
      </x:c>
      <x:c r="W527" s="17" t="n">
        <x:v>18.79811</x:v>
      </x:c>
      <x:c r="X527" s="17" t="n">
        <x:v>18.1832</x:v>
      </x:c>
      <x:c r="Y527" s="17" t="n">
        <x:v>16.8187</x:v>
      </x:c>
      <x:c r="Z527" s="17" t="n">
        <x:v>16.06657</x:v>
      </x:c>
      <x:c r="AA527" s="17" t="n">
        <x:v>15.62698</x:v>
      </x:c>
      <x:c r="AB527" s="4" t="n">
        <x:f>COUNT(D527:O527)</x:f>
        <x:v>12</x:v>
      </x:c>
      <x:c r="AC527" s="4" t="n">
        <x:f>COUNT(P527:AA527)</x:f>
        <x:v>12</x:v>
      </x:c>
      <x:c r="AD527" s="4" t="n">
        <x:f>COUNTIF(D527:AA527,"&gt;0")</x:f>
        <x:v>24</x:v>
      </x:c>
      <x:c r="AE527" s="19" t="n">
        <x:f>IF(AB527=0,"",AVERAGE(D527:O527))</x:f>
        <x:v>21.15042</x:v>
      </x:c>
      <x:c r="AF527" s="19" t="n">
        <x:f>IF(AC527=0,"",AVERAGE(P527:AA527))</x:f>
        <x:v>16.657769166666668</x:v>
      </x:c>
      <x:c r="AG527" s="19" t="n">
        <x:f>IF(OR(AB527&lt;'산출기준'!$B$19,AC527&lt;'산출기준'!$B$19,AE527=0),"",AF527/AE527)</x:f>
        <x:v>0.7875857390381216</x:v>
      </x:c>
      <x:c r="AH527" s="21" t="n">
        <x:f>IF(SUM(P527:AA527)=0,"",MAX(P527:AA527)/SUM(P527:AA527))</x:f>
        <x:v>0.1013627124840596</x:v>
      </x:c>
      <x:c r="AI527" s="23" t="n">
        <x:f>IF(AG527="","",AD527/'산출기준'!$B$18*'산출기준'!$B$20+MIN(1,AG527)*'산출기준'!$B$21+(1-AH527)*'산출기준'!$B$22)</x:f>
        <x:v>91.60031792146245</x:v>
      </x:c>
      <x:c r="AJ527" s="4" t="str">
        <x:v>24개월 중 양수 지수 24개월; 전반/후반 자료 12/12개월. 최근12개월/이전12개월 관측월 평균비 0.79배, 최근 최댓달 비중 10.1%. 미래 1년 지속을 보장하지 않음.</x:v>
      </x:c>
      <x:c r="AK527" s="4" t="str">
        <x:v>https://developers.naver.com/docs/serviceapi/datalab/search/search.md</x:v>
      </x:c>
    </x:row>
    <x:row r="528" ht="25" customHeight="1">
      <x:c r="A528" s="4" t="str">
        <x:v>K0524</x:v>
      </x:c>
      <x:c r="B528" s="4" t="str">
        <x:v>자동차·IT·테크</x:v>
      </x:c>
      <x:c r="C528" s="4" t="str">
        <x:v>엔진오일가격</x:v>
      </x:c>
      <x:c r="D528" s="17" t="n">
        <x:v>14.02617</x:v>
      </x:c>
      <x:c r="E528" s="17" t="n">
        <x:v>16.02337</x:v>
      </x:c>
      <x:c r="F528" s="17" t="n">
        <x:v>14.71731</x:v>
      </x:c>
      <x:c r="G528" s="17" t="n">
        <x:v>13.82289</x:v>
      </x:c>
      <x:c r="H528" s="17" t="n">
        <x:v>13.11396</x:v>
      </x:c>
      <x:c r="I528" s="17" t="n">
        <x:v>13.14445</x:v>
      </x:c>
      <x:c r="J528" s="17" t="n">
        <x:v>13.30707</x:v>
      </x:c>
      <x:c r="K528" s="17" t="n">
        <x:v>12.28814</x:v>
      </x:c>
      <x:c r="L528" s="17" t="n">
        <x:v>11.94511</x:v>
      </x:c>
      <x:c r="M528" s="17" t="n">
        <x:v>11.99593</x:v>
      </x:c>
      <x:c r="N528" s="17" t="n">
        <x:v>12.50921</x:v>
      </x:c>
      <x:c r="O528" s="17" t="n">
        <x:v>12.23478</x:v>
      </x:c>
      <x:c r="P528" s="17" t="n">
        <x:v>11.97052</x:v>
      </x:c>
      <x:c r="Q528" s="17" t="n">
        <x:v>11.25905</x:v>
      </x:c>
      <x:c r="R528" s="17" t="n">
        <x:v>12.67183</x:v>
      </x:c>
      <x:c r="S528" s="17" t="n">
        <x:v>14.03887</x:v>
      </x:c>
      <x:c r="T528" s="17" t="n">
        <x:v>14.23707</x:v>
      </x:c>
      <x:c r="U528" s="17" t="n">
        <x:v>12.29068</x:v>
      </x:c>
      <x:c r="V528" s="17" t="n">
        <x:v>24.29932</x:v>
      </x:c>
      <x:c r="W528" s="17" t="n">
        <x:v>31.12946</x:v>
      </x:c>
      <x:c r="X528" s="17" t="n">
        <x:v>20.49548</x:v>
      </x:c>
      <x:c r="Y528" s="17" t="n">
        <x:v>16.1555</x:v>
      </x:c>
      <x:c r="Z528" s="17" t="n">
        <x:v>14.30313</x:v>
      </x:c>
      <x:c r="AA528" s="17" t="n">
        <x:v>15.13149</x:v>
      </x:c>
      <x:c r="AB528" s="4" t="n">
        <x:f>COUNT(D528:O528)</x:f>
        <x:v>12</x:v>
      </x:c>
      <x:c r="AC528" s="4" t="n">
        <x:f>COUNT(P528:AA528)</x:f>
        <x:v>12</x:v>
      </x:c>
      <x:c r="AD528" s="4" t="n">
        <x:f>COUNTIF(D528:AA528,"&gt;0")</x:f>
        <x:v>24</x:v>
      </x:c>
      <x:c r="AE528" s="19" t="n">
        <x:f>IF(AB528=0,"",AVERAGE(D528:O528))</x:f>
        <x:v>13.260699166666667</x:v>
      </x:c>
      <x:c r="AF528" s="19" t="n">
        <x:f>IF(AC528=0,"",AVERAGE(P528:AA528))</x:f>
        <x:v>16.49853333333333</x:v>
      </x:c>
      <x:c r="AG528" s="19" t="n">
        <x:f>IF(OR(AB528&lt;'산출기준'!$B$19,AC528&lt;'산출기준'!$B$19,AE528=0),"",AF528/AE528)</x:f>
        <x:v>1.2441676812038378</x:v>
      </x:c>
      <x:c r="AH528" s="21" t="n">
        <x:f>IF(SUM(P528:AA528)=0,"",MAX(P528:AA528)/SUM(P528:AA528))</x:f>
        <x:v>0.15723347125805123</x:v>
      </x:c>
      <x:c r="AI528" s="23" t="n">
        <x:f>IF(AG528="","",AD528/'산출기준'!$B$18*'산출기준'!$B$20+MIN(1,AG528)*'산출기준'!$B$21+(1-AH528)*'산출기준'!$B$22)</x:f>
        <x:v>96.85533057483897</x:v>
      </x:c>
      <x:c r="AJ528" s="4" t="str">
        <x:v>24개월 중 양수 지수 24개월; 전반/후반 자료 12/12개월. 최근12개월/이전12개월 관측월 평균비 1.24배, 최근 최댓달 비중 15.7%. 미래 1년 지속을 보장하지 않음.</x:v>
      </x:c>
      <x:c r="AK528" s="4" t="str">
        <x:v>https://developers.naver.com/docs/serviceapi/datalab/search/search.md</x:v>
      </x:c>
    </x:row>
    <x:row r="529" ht="25" customHeight="1">
      <x:c r="A529" s="4" t="str">
        <x:v>K0525</x:v>
      </x:c>
      <x:c r="B529" s="4" t="str">
        <x:v>자동차·IT·테크</x:v>
      </x:c>
      <x:c r="C529" s="4" t="str">
        <x:v>전기차충전방법</x:v>
      </x:c>
      <x:c r="D529" s="17" t="n">
        <x:v>23.1973</x:v>
      </x:c>
      <x:c r="E529" s="17" t="n">
        <x:v>23.59192</x:v>
      </x:c>
      <x:c r="F529" s="17" t="n">
        <x:v>22.00896</x:v>
      </x:c>
      <x:c r="G529" s="17" t="n">
        <x:v>20.36771</x:v>
      </x:c>
      <x:c r="H529" s="17" t="n">
        <x:v>19.53363</x:v>
      </x:c>
      <x:c r="I529" s="17" t="n">
        <x:v>23.17937</x:v>
      </x:c>
      <x:c r="J529" s="17" t="n">
        <x:v>24.47085</x:v>
      </x:c>
      <x:c r="K529" s="17" t="n">
        <x:v>23.51121</x:v>
      </x:c>
      <x:c r="L529" s="17" t="n">
        <x:v>24.01793</x:v>
      </x:c>
      <x:c r="M529" s="17" t="n">
        <x:v>24.8834</x:v>
      </x:c>
      <x:c r="N529" s="17" t="n">
        <x:v>30.15695</x:v>
      </x:c>
      <x:c r="O529" s="17" t="n">
        <x:v>28.66367</x:v>
      </x:c>
      <x:c r="P529" s="17" t="n">
        <x:v>26.89237</x:v>
      </x:c>
      <x:c r="Q529" s="17" t="n">
        <x:v>23.76681</x:v>
      </x:c>
      <x:c r="R529" s="17" t="n">
        <x:v>22.48878</x:v>
      </x:c>
      <x:c r="S529" s="17" t="n">
        <x:v>20.08071</x:v>
      </x:c>
      <x:c r="T529" s="17" t="n">
        <x:v>23.23766</x:v>
      </x:c>
      <x:c r="U529" s="17" t="n">
        <x:v>27.3408</x:v>
      </x:c>
      <x:c r="V529" s="17" t="n">
        <x:v>34.28251</x:v>
      </x:c>
      <x:c r="W529" s="17" t="n">
        <x:v>32.38116</x:v>
      </x:c>
      <x:c r="X529" s="17" t="n">
        <x:v>27.61883</x:v>
      </x:c>
      <x:c r="Y529" s="17" t="n">
        <x:v>27.78923</x:v>
      </x:c>
      <x:c r="Z529" s="17" t="n">
        <x:v>28.45291</x:v>
      </x:c>
      <x:c r="AA529" s="17" t="n">
        <x:v>27.64125</x:v>
      </x:c>
      <x:c r="AB529" s="4" t="n">
        <x:f>COUNT(D529:O529)</x:f>
        <x:v>12</x:v>
      </x:c>
      <x:c r="AC529" s="4" t="n">
        <x:f>COUNT(P529:AA529)</x:f>
        <x:v>12</x:v>
      </x:c>
      <x:c r="AD529" s="4" t="n">
        <x:f>COUNTIF(D529:AA529,"&gt;0")</x:f>
        <x:v>24</x:v>
      </x:c>
      <x:c r="AE529" s="19" t="n">
        <x:f>IF(AB529=0,"",AVERAGE(D529:O529))</x:f>
        <x:v>23.96524166666667</x:v>
      </x:c>
      <x:c r="AF529" s="19" t="n">
        <x:f>IF(AC529=0,"",AVERAGE(P529:AA529))</x:f>
        <x:v>26.831084999999998</x:v>
      </x:c>
      <x:c r="AG529" s="19" t="n">
        <x:f>IF(OR(AB529&lt;'산출기준'!$B$19,AC529&lt;'산출기준'!$B$19,AE529=0),"",AF529/AE529)</x:f>
        <x:v>1.1195833271032454</x:v>
      </x:c>
      <x:c r="AH529" s="21" t="n">
        <x:f>IF(SUM(P529:AA529)=0,"",MAX(P529:AA529)/SUM(P529:AA529))</x:f>
        <x:v>0.10647634388744748</x:v>
      </x:c>
      <x:c r="AI529" s="23" t="n">
        <x:f>IF(AG529="","",AD529/'산출기준'!$B$18*'산출기준'!$B$20+MIN(1,AG529)*'산출기준'!$B$21+(1-AH529)*'산출기준'!$B$22)</x:f>
        <x:v>97.87047312225106</x:v>
      </x:c>
      <x:c r="AJ529" s="4" t="str">
        <x:v>24개월 중 양수 지수 24개월; 전반/후반 자료 12/12개월. 최근12개월/이전12개월 관측월 평균비 1.12배, 최근 최댓달 비중 10.6%. 미래 1년 지속을 보장하지 않음.</x:v>
      </x:c>
      <x:c r="AK529" s="4" t="str">
        <x:v>https://developers.naver.com/docs/serviceapi/datalab/search/search.md</x:v>
      </x:c>
    </x:row>
    <x:row r="530" ht="25" customHeight="1">
      <x:c r="A530" s="4" t="str">
        <x:v>K0526</x:v>
      </x:c>
      <x:c r="B530" s="4" t="str">
        <x:v>자동차·IT·테크</x:v>
      </x:c>
      <x:c r="C530" s="4" t="str">
        <x:v>자동차배터리수명</x:v>
      </x:c>
      <x:c r="D530" s="17" t="n">
        <x:v>51.65919</x:v>
      </x:c>
      <x:c r="E530" s="17" t="n">
        <x:v>64.3139</x:v>
      </x:c>
      <x:c r="F530" s="17" t="n">
        <x:v>76.99103</x:v>
      </x:c>
      <x:c r="G530" s="17" t="n">
        <x:v>100</x:v>
      </x:c>
      <x:c r="H530" s="17" t="n">
        <x:v>92.8565</x:v>
      </x:c>
      <x:c r="I530" s="17" t="n">
        <x:v>70.05381</x:v>
      </x:c>
      <x:c r="J530" s="17" t="n">
        <x:v>44.03139</x:v>
      </x:c>
      <x:c r="K530" s="17" t="n">
        <x:v>36.2556</x:v>
      </x:c>
      <x:c r="L530" s="17" t="n">
        <x:v>34.14349</x:v>
      </x:c>
      <x:c r="M530" s="17" t="n">
        <x:v>33.68609</x:v>
      </x:c>
      <x:c r="N530" s="17" t="n">
        <x:v>37.27354</x:v>
      </x:c>
      <x:c r="O530" s="17" t="n">
        <x:v>39.59641</x:v>
      </x:c>
      <x:c r="P530" s="17" t="n">
        <x:v>44.10762</x:v>
      </x:c>
      <x:c r="Q530" s="17" t="n">
        <x:v>53.05381</x:v>
      </x:c>
      <x:c r="R530" s="17" t="n">
        <x:v>57.21973</x:v>
      </x:c>
      <x:c r="S530" s="17" t="n">
        <x:v>76.43049</x:v>
      </x:c>
      <x:c r="T530" s="17" t="n">
        <x:v>75.95964</x:v>
      </x:c>
      <x:c r="U530" s="17" t="n">
        <x:v>36.45739</x:v>
      </x:c>
      <x:c r="V530" s="17" t="n">
        <x:v>27.58744</x:v>
      </x:c>
      <x:c r="W530" s="17" t="n">
        <x:v>21.64125</x:v>
      </x:c>
      <x:c r="X530" s="17" t="n">
        <x:v>20.81614</x:v>
      </x:c>
      <x:c r="Y530" s="17" t="n">
        <x:v>19.61434</x:v>
      </x:c>
      <x:c r="Z530" s="17" t="n">
        <x:v>21.59192</x:v>
      </x:c>
      <x:c r="AA530" s="17" t="n">
        <x:v>24.21076</x:v>
      </x:c>
      <x:c r="AB530" s="4" t="n">
        <x:f>COUNT(D530:O530)</x:f>
        <x:v>12</x:v>
      </x:c>
      <x:c r="AC530" s="4" t="n">
        <x:f>COUNT(P530:AA530)</x:f>
        <x:v>12</x:v>
      </x:c>
      <x:c r="AD530" s="4" t="n">
        <x:f>COUNTIF(D530:AA530,"&gt;0")</x:f>
        <x:v>24</x:v>
      </x:c>
      <x:c r="AE530" s="19" t="n">
        <x:f>IF(AB530=0,"",AVERAGE(D530:O530))</x:f>
        <x:v>56.7384125</x:v>
      </x:c>
      <x:c r="AF530" s="19" t="n">
        <x:f>IF(AC530=0,"",AVERAGE(P530:AA530))</x:f>
        <x:v>39.890877499999995</x:v>
      </x:c>
      <x:c r="AG530" s="19" t="n">
        <x:f>IF(OR(AB530&lt;'산출기준'!$B$19,AC530&lt;'산출기준'!$B$19,AE530=0),"",AF530/AE530)</x:f>
        <x:v>0.7030665071921072</x:v>
      </x:c>
      <x:c r="AH530" s="21" t="n">
        <x:f>IF(SUM(P530:AA530)=0,"",MAX(P530:AA530)/SUM(P530:AA530))</x:f>
        <x:v>0.159665765687907</x:v>
      </x:c>
      <x:c r="AI530" s="23" t="n">
        <x:f>IF(AG530="","",AD530/'산출기준'!$B$18*'산출기준'!$B$20+MIN(1,AG530)*'산출기준'!$B$21+(1-AH530)*'산출기준'!$B$22)</x:f>
        <x:v>87.89867990200509</x:v>
      </x:c>
      <x:c r="AJ530" s="4" t="str">
        <x:v>24개월 중 양수 지수 24개월; 전반/후반 자료 12/12개월. 최근12개월/이전12개월 관측월 평균비 0.70배, 최근 최댓달 비중 16.0%. 미래 1년 지속을 보장하지 않음.</x:v>
      </x:c>
      <x:c r="AK530" s="4" t="str">
        <x:v>https://developers.naver.com/docs/serviceapi/datalab/search/search.md</x:v>
      </x:c>
    </x:row>
    <x:row r="531" ht="25" customHeight="1">
      <x:c r="A531" s="4" t="str">
        <x:v>K0527</x:v>
      </x:c>
      <x:c r="B531" s="4" t="str">
        <x:v>자동차·IT·테크</x:v>
      </x:c>
      <x:c r="C531" s="4" t="str">
        <x:v>타이어교체비용</x:v>
      </x:c>
      <x:c r="D531" s="17" t="n">
        <x:v>39.23766</x:v>
      </x:c>
      <x:c r="E531" s="17" t="n">
        <x:v>42.33183</x:v>
      </x:c>
      <x:c r="F531" s="17" t="n">
        <x:v>43.56053</x:v>
      </x:c>
      <x:c r="G531" s="17" t="n">
        <x:v>31.63677</x:v>
      </x:c>
      <x:c r="H531" s="17" t="n">
        <x:v>32.51121</x:v>
      </x:c>
      <x:c r="I531" s="17" t="n">
        <x:v>31.00448</x:v>
      </x:c>
      <x:c r="J531" s="17" t="n">
        <x:v>30.75784</x:v>
      </x:c>
      <x:c r="K531" s="17" t="n">
        <x:v>27.59641</x:v>
      </x:c>
      <x:c r="L531" s="17" t="n">
        <x:v>30.7713</x:v>
      </x:c>
      <x:c r="M531" s="17" t="n">
        <x:v>31.21076</x:v>
      </x:c>
      <x:c r="N531" s="17" t="n">
        <x:v>35.64125</x:v>
      </x:c>
      <x:c r="O531" s="17" t="n">
        <x:v>30.81614</x:v>
      </x:c>
      <x:c r="P531" s="17" t="n">
        <x:v>31.1121</x:v>
      </x:c>
      <x:c r="Q531" s="17" t="n">
        <x:v>30.21076</x:v>
      </x:c>
      <x:c r="R531" s="17" t="n">
        <x:v>30.90134</x:v>
      </x:c>
      <x:c r="S531" s="17" t="n">
        <x:v>32.46188</x:v>
      </x:c>
      <x:c r="T531" s="17" t="n">
        <x:v>26.29596</x:v>
      </x:c>
      <x:c r="U531" s="17" t="n">
        <x:v>24.68161</x:v>
      </x:c>
      <x:c r="V531" s="17" t="n">
        <x:v>25.91928</x:v>
      </x:c>
      <x:c r="W531" s="17" t="n">
        <x:v>23.00896</x:v>
      </x:c>
      <x:c r="X531" s="17" t="n">
        <x:v>21.39013</x:v>
      </x:c>
      <x:c r="Y531" s="17" t="n">
        <x:v>21.90134</x:v>
      </x:c>
      <x:c r="Z531" s="17" t="n">
        <x:v>24.24663</x:v>
      </x:c>
      <x:c r="AA531" s="17" t="n">
        <x:v>25.26008</x:v>
      </x:c>
      <x:c r="AB531" s="4" t="n">
        <x:f>COUNT(D531:O531)</x:f>
        <x:v>12</x:v>
      </x:c>
      <x:c r="AC531" s="4" t="n">
        <x:f>COUNT(P531:AA531)</x:f>
        <x:v>12</x:v>
      </x:c>
      <x:c r="AD531" s="4" t="n">
        <x:f>COUNTIF(D531:AA531,"&gt;0")</x:f>
        <x:v>24</x:v>
      </x:c>
      <x:c r="AE531" s="19" t="n">
        <x:f>IF(AB531=0,"",AVERAGE(D531:O531))</x:f>
        <x:v>33.923015</x:v>
      </x:c>
      <x:c r="AF531" s="19" t="n">
        <x:f>IF(AC531=0,"",AVERAGE(P531:AA531))</x:f>
        <x:v>26.449172500000003</x:v>
      </x:c>
      <x:c r="AG531" s="19" t="n">
        <x:f>IF(OR(AB531&lt;'산출기준'!$B$19,AC531&lt;'산출기준'!$B$19,AE531=0),"",AF531/AE531)</x:f>
        <x:v>0.7796822452249602</x:v>
      </x:c>
      <x:c r="AH531" s="21" t="n">
        <x:f>IF(SUM(P531:AA531)=0,"",MAX(P531:AA531)/SUM(P531:AA531))</x:f>
        <x:v>0.10227755392599396</x:v>
      </x:c>
      <x:c r="AI531" s="23" t="n">
        <x:f>IF(AG531="","",AD531/'산출기준'!$B$18*'산출기준'!$B$20+MIN(1,AG531)*'산출기준'!$B$21+(1-AH531)*'산출기준'!$B$22)</x:f>
        <x:v>91.34491627822894</x:v>
      </x:c>
      <x:c r="AJ531" s="4" t="str">
        <x:v>24개월 중 양수 지수 24개월; 전반/후반 자료 12/12개월. 최근12개월/이전12개월 관측월 평균비 0.78배, 최근 최댓달 비중 10.2%. 미래 1년 지속을 보장하지 않음.</x:v>
      </x:c>
      <x:c r="AK531" s="4" t="str">
        <x:v>https://developers.naver.com/docs/serviceapi/datalab/search/search.md</x:v>
      </x:c>
    </x:row>
    <x:row r="532" ht="25" customHeight="1">
      <x:c r="A532" s="4" t="str">
        <x:v>K0528</x:v>
      </x:c>
      <x:c r="B532" s="4" t="str">
        <x:v>자동차·IT·테크</x:v>
      </x:c>
      <x:c r="C532" s="4" t="str">
        <x:v>자동차에어컨필터교체</x:v>
      </x:c>
      <x:c r="D532" s="17" t="n">
        <x:v>11.09417</x:v>
      </x:c>
      <x:c r="E532" s="17" t="n">
        <x:v>10.67713</x:v>
      </x:c>
      <x:c r="F532" s="17" t="n">
        <x:v>7.57847</x:v>
      </x:c>
      <x:c r="G532" s="17" t="n">
        <x:v>6.93721</x:v>
      </x:c>
      <x:c r="H532" s="17" t="n">
        <x:v>8.02242</x:v>
      </x:c>
      <x:c r="I532" s="17" t="n">
        <x:v>7.23766</x:v>
      </x:c>
      <x:c r="J532" s="17" t="n">
        <x:v>12.15695</x:v>
      </x:c>
      <x:c r="K532" s="17" t="n">
        <x:v>14.59641</x:v>
      </x:c>
      <x:c r="L532" s="17" t="n">
        <x:v>14.43497</x:v>
      </x:c>
      <x:c r="M532" s="17" t="n">
        <x:v>14.20179</x:v>
      </x:c>
      <x:c r="N532" s="17" t="n">
        <x:v>12.95964</x:v>
      </x:c>
      <x:c r="O532" s="17" t="n">
        <x:v>9.09865</x:v>
      </x:c>
      <x:c r="P532" s="17" t="n">
        <x:v>6.95515</x:v>
      </x:c>
      <x:c r="Q532" s="17" t="n">
        <x:v>5.67264</x:v>
      </x:c>
      <x:c r="R532" s="17" t="n">
        <x:v>4.17937</x:v>
      </x:c>
      <x:c r="S532" s="17" t="n">
        <x:v>5.18385</x:v>
      </x:c>
      <x:c r="T532" s="17" t="n">
        <x:v>5.37668</x:v>
      </x:c>
      <x:c r="U532" s="17" t="n">
        <x:v>8.1704</x:v>
      </x:c>
      <x:c r="V532" s="17" t="n">
        <x:v>13.17488</x:v>
      </x:c>
      <x:c r="W532" s="17" t="n">
        <x:v>20.82511</x:v>
      </x:c>
      <x:c r="X532" s="17" t="n">
        <x:v>29.92825</x:v>
      </x:c>
      <x:c r="Y532" s="17" t="n">
        <x:v>26.89237</x:v>
      </x:c>
      <x:c r="Z532" s="17" t="n">
        <x:v>26.00448</x:v>
      </x:c>
      <x:c r="AA532" s="17" t="n">
        <x:v>24.92376</x:v>
      </x:c>
      <x:c r="AB532" s="4" t="n">
        <x:f>COUNT(D532:O532)</x:f>
        <x:v>12</x:v>
      </x:c>
      <x:c r="AC532" s="4" t="n">
        <x:f>COUNT(P532:AA532)</x:f>
        <x:v>12</x:v>
      </x:c>
      <x:c r="AD532" s="4" t="n">
        <x:f>COUNTIF(D532:AA532,"&gt;0")</x:f>
        <x:v>24</x:v>
      </x:c>
      <x:c r="AE532" s="19" t="n">
        <x:f>IF(AB532=0,"",AVERAGE(D532:O532))</x:f>
        <x:v>10.7496225</x:v>
      </x:c>
      <x:c r="AF532" s="19" t="n">
        <x:f>IF(AC532=0,"",AVERAGE(P532:AA532))</x:f>
        <x:v>14.773911666666669</x:v>
      </x:c>
      <x:c r="AG532" s="19" t="n">
        <x:f>IF(OR(AB532&lt;'산출기준'!$B$19,AC532&lt;'산출기준'!$B$19,AE532=0),"",AF532/AE532)</x:f>
        <x:v>1.3743656269479854</x:v>
      </x:c>
      <x:c r="AH532" s="21" t="n">
        <x:f>IF(SUM(P532:AA532)=0,"",MAX(P532:AA532)/SUM(P532:AA532))</x:f>
        <x:v>0.16881249120775618</x:v>
      </x:c>
      <x:c r="AI532" s="23" t="n">
        <x:f>IF(AG532="","",AD532/'산출기준'!$B$18*'산출기준'!$B$20+MIN(1,AG532)*'산출기준'!$B$21+(1-AH532)*'산출기준'!$B$22)</x:f>
        <x:v>96.62375017584488</x:v>
      </x:c>
      <x:c r="AJ532" s="4" t="str">
        <x:v>24개월 중 양수 지수 24개월; 전반/후반 자료 12/12개월. 최근12개월/이전12개월 관측월 평균비 1.37배, 최근 최댓달 비중 16.9%. 미래 1년 지속을 보장하지 않음.</x:v>
      </x:c>
      <x:c r="AK532" s="4" t="str">
        <x:v>https://developers.naver.com/docs/serviceapi/datalab/search/search.md</x:v>
      </x:c>
    </x:row>
    <x:row r="533" ht="25" customHeight="1">
      <x:c r="A533" s="4" t="str">
        <x:v>K0529</x:v>
      </x:c>
      <x:c r="B533" s="4" t="str">
        <x:v>자동차·IT·테크</x:v>
      </x:c>
      <x:c r="C533" s="4" t="str">
        <x:v>타이어종류</x:v>
      </x:c>
      <x:c r="D533" s="17" t="n">
        <x:v>30.41255</x:v>
      </x:c>
      <x:c r="E533" s="17" t="n">
        <x:v>35.16143</x:v>
      </x:c>
      <x:c r="F533" s="17" t="n">
        <x:v>40.71748</x:v>
      </x:c>
      <x:c r="G533" s="17" t="n">
        <x:v>34.65919</x:v>
      </x:c>
      <x:c r="H533" s="17" t="n">
        <x:v>31.01793</x:v>
      </x:c>
      <x:c r="I533" s="17" t="n">
        <x:v>27.99103</x:v>
      </x:c>
      <x:c r="J533" s="17" t="n">
        <x:v>27.89237</x:v>
      </x:c>
      <x:c r="K533" s="17" t="n">
        <x:v>25.2556</x:v>
      </x:c>
      <x:c r="L533" s="17" t="n">
        <x:v>26.70852</x:v>
      </x:c>
      <x:c r="M533" s="17" t="n">
        <x:v>25.76233</x:v>
      </x:c>
      <x:c r="N533" s="17" t="n">
        <x:v>29.93273</x:v>
      </x:c>
      <x:c r="O533" s="17" t="n">
        <x:v>30.78923</x:v>
      </x:c>
      <x:c r="P533" s="17" t="n">
        <x:v>29.15246</x:v>
      </x:c>
      <x:c r="Q533" s="17" t="n">
        <x:v>30.83408</x:v>
      </x:c>
      <x:c r="R533" s="17" t="n">
        <x:v>31.28699</x:v>
      </x:c>
      <x:c r="S533" s="17" t="n">
        <x:v>35.50672</x:v>
      </x:c>
      <x:c r="T533" s="17" t="n">
        <x:v>24.75336</x:v>
      </x:c>
      <x:c r="U533" s="17" t="n">
        <x:v>20.50224</x:v>
      </x:c>
      <x:c r="V533" s="17" t="n">
        <x:v>20.26905</x:v>
      </x:c>
      <x:c r="W533" s="17" t="n">
        <x:v>19.02242</x:v>
      </x:c>
      <x:c r="X533" s="17" t="n">
        <x:v>18.86098</x:v>
      </x:c>
      <x:c r="Y533" s="17" t="n">
        <x:v>17.64125</x:v>
      </x:c>
      <x:c r="Z533" s="17" t="n">
        <x:v>19.99551</x:v>
      </x:c>
      <x:c r="AA533" s="17" t="n">
        <x:v>21.67713</x:v>
      </x:c>
      <x:c r="AB533" s="4" t="n">
        <x:f>COUNT(D533:O533)</x:f>
        <x:v>12</x:v>
      </x:c>
      <x:c r="AC533" s="4" t="n">
        <x:f>COUNT(P533:AA533)</x:f>
        <x:v>12</x:v>
      </x:c>
      <x:c r="AD533" s="4" t="n">
        <x:f>COUNTIF(D533:AA533,"&gt;0")</x:f>
        <x:v>24</x:v>
      </x:c>
      <x:c r="AE533" s="19" t="n">
        <x:f>IF(AB533=0,"",AVERAGE(D533:O533))</x:f>
        <x:v>30.5250325</x:v>
      </x:c>
      <x:c r="AF533" s="19" t="n">
        <x:f>IF(AC533=0,"",AVERAGE(P533:AA533))</x:f>
        <x:v>24.125182500000005</x:v>
      </x:c>
      <x:c r="AG533" s="19" t="n">
        <x:f>IF(OR(AB533&lt;'산출기준'!$B$19,AC533&lt;'산출기준'!$B$19,AE533=0),"",AF533/AE533)</x:f>
        <x:v>0.7903409275649422</x:v>
      </x:c>
      <x:c r="AH533" s="21" t="n">
        <x:f>IF(SUM(P533:AA533)=0,"",MAX(P533:AA533)/SUM(P533:AA533))</x:f>
        <x:v>0.12264750052495284</x:v>
      </x:c>
      <x:c r="AI533" s="23" t="n">
        <x:f>IF(AG533="","",AD533/'산출기준'!$B$18*'산출기준'!$B$20+MIN(1,AG533)*'산출기준'!$B$21+(1-AH533)*'산출기준'!$B$22)</x:f>
        <x:v>91.2572778164492</x:v>
      </x:c>
      <x:c r="AJ533" s="4" t="str">
        <x:v>24개월 중 양수 지수 24개월; 전반/후반 자료 12/12개월. 최근12개월/이전12개월 관측월 평균비 0.79배, 최근 최댓달 비중 12.3%. 미래 1년 지속을 보장하지 않음.</x:v>
      </x:c>
      <x:c r="AK533" s="4" t="str">
        <x:v>https://developers.naver.com/docs/serviceapi/datalab/search/search.md</x:v>
      </x:c>
    </x:row>
    <x:row r="534" ht="25" customHeight="1">
      <x:c r="A534" s="4" t="str">
        <x:v>K0530</x:v>
      </x:c>
      <x:c r="B534" s="4" t="str">
        <x:v>자동차·IT·테크</x:v>
      </x:c>
      <x:c r="C534" s="4" t="str">
        <x:v>자동차밧데리교체</x:v>
      </x:c>
      <x:c r="D534" s="17" t="n">
        <x:v>13.35017</x:v>
      </x:c>
      <x:c r="E534" s="17" t="n">
        <x:v>21.37443</x:v>
      </x:c>
      <x:c r="F534" s="17" t="n">
        <x:v>16.97827</x:v>
      </x:c>
      <x:c r="G534" s="17" t="n">
        <x:v>19.76755</x:v>
      </x:c>
      <x:c r="H534" s="17" t="n">
        <x:v>24.07276</x:v>
      </x:c>
      <x:c r="I534" s="17" t="n">
        <x:v>20.13137</x:v>
      </x:c>
      <x:c r="J534" s="17" t="n">
        <x:v>14.98736</x:v>
      </x:c>
      <x:c r="K534" s="17" t="n">
        <x:v>14.74482</x:v>
      </x:c>
      <x:c r="L534" s="17" t="n">
        <x:v>12.96614</x:v>
      </x:c>
      <x:c r="M534" s="17" t="n">
        <x:v>11.54118</x:v>
      </x:c>
      <x:c r="N534" s="17" t="n">
        <x:v>15.51288</x:v>
      </x:c>
      <x:c r="O534" s="17" t="n">
        <x:v>18.05962</x:v>
      </x:c>
      <x:c r="P534" s="17" t="n">
        <x:v>16.85699</x:v>
      </x:c>
      <x:c r="Q534" s="17" t="n">
        <x:v>17.56442</x:v>
      </x:c>
      <x:c r="R534" s="17" t="n">
        <x:v>19.0197</x:v>
      </x:c>
      <x:c r="S534" s="17" t="n">
        <x:v>26.85194</x:v>
      </x:c>
      <x:c r="T534" s="17" t="n">
        <x:v>29.00454</x:v>
      </x:c>
      <x:c r="U534" s="17" t="n">
        <x:v>17.09954</x:v>
      </x:c>
      <x:c r="V534" s="17" t="n">
        <x:v>15.80596</x:v>
      </x:c>
      <x:c r="W534" s="17" t="n">
        <x:v>28.06467</x:v>
      </x:c>
      <x:c r="X534" s="17" t="n">
        <x:v>31.71298</x:v>
      </x:c>
      <x:c r="Y534" s="17" t="n">
        <x:v>32.70338</x:v>
      </x:c>
      <x:c r="Z534" s="17" t="n">
        <x:v>39.66649</x:v>
      </x:c>
      <x:c r="AA534" s="17" t="n">
        <x:v>47.92319</x:v>
      </x:c>
      <x:c r="AB534" s="4" t="n">
        <x:f>COUNT(D534:O534)</x:f>
        <x:v>12</x:v>
      </x:c>
      <x:c r="AC534" s="4" t="n">
        <x:f>COUNT(P534:AA534)</x:f>
        <x:v>12</x:v>
      </x:c>
      <x:c r="AD534" s="4" t="n">
        <x:f>COUNTIF(D534:AA534,"&gt;0")</x:f>
        <x:v>24</x:v>
      </x:c>
      <x:c r="AE534" s="19" t="n">
        <x:f>IF(AB534=0,"",AVERAGE(D534:O534))</x:f>
        <x:v>16.9572125</x:v>
      </x:c>
      <x:c r="AF534" s="19" t="n">
        <x:f>IF(AC534=0,"",AVERAGE(P534:AA534))</x:f>
        <x:v>26.85615</x:v>
      </x:c>
      <x:c r="AG534" s="19" t="n">
        <x:f>IF(OR(AB534&lt;'산출기준'!$B$19,AC534&lt;'산출기준'!$B$19,AE534=0),"",AF534/AE534)</x:f>
        <x:v>1.5837597128655432</x:v>
      </x:c>
      <x:c r="AH534" s="21" t="n">
        <x:f>IF(SUM(P534:AA534)=0,"",MAX(P534:AA534)/SUM(P534:AA534))</x:f>
        <x:v>0.14870333858973334</x:v>
      </x:c>
      <x:c r="AI534" s="23" t="n">
        <x:f>IF(AG534="","",AD534/'산출기준'!$B$18*'산출기준'!$B$20+MIN(1,AG534)*'산출기준'!$B$21+(1-AH534)*'산출기준'!$B$22)</x:f>
        <x:v>97.02593322820533</x:v>
      </x:c>
      <x:c r="AJ534" s="4" t="str">
        <x:v>24개월 중 양수 지수 24개월; 전반/후반 자료 12/12개월. 최근12개월/이전12개월 관측월 평균비 1.58배, 최근 최댓달 비중 14.9%. 미래 1년 지속을 보장하지 않음.</x:v>
      </x:c>
      <x:c r="AK534" s="4" t="str">
        <x:v>https://developers.naver.com/docs/serviceapi/datalab/search/search.md</x:v>
      </x:c>
    </x:row>
    <x:row r="535" ht="25" customHeight="1">
      <x:c r="A535" s="4" t="str">
        <x:v>K0531</x:v>
      </x:c>
      <x:c r="B535" s="4" t="str">
        <x:v>자동차·IT·테크</x:v>
      </x:c>
      <x:c r="C535" s="4" t="str">
        <x:v>자동차정기검사비용</x:v>
      </x:c>
      <x:c r="D535" s="17" t="n">
        <x:v>53.07731</x:v>
      </x:c>
      <x:c r="E535" s="17" t="n">
        <x:v>60.6771</x:v>
      </x:c>
      <x:c r="F535" s="17" t="n">
        <x:v>55.05811</x:v>
      </x:c>
      <x:c r="G535" s="17" t="n">
        <x:v>60.90955</x:v>
      </x:c>
      <x:c r="H535" s="17" t="n">
        <x:v>87.50884</x:v>
      </x:c>
      <x:c r="I535" s="17" t="n">
        <x:v>100</x:v>
      </x:c>
      <x:c r="J535" s="17" t="n">
        <x:v>81.43506</x:v>
      </x:c>
      <x:c r="K535" s="17" t="n">
        <x:v>73.70389</x:v>
      </x:c>
      <x:c r="L535" s="17" t="n">
        <x:v>73.20869</x:v>
      </x:c>
      <x:c r="M535" s="17" t="n">
        <x:v>69.08539</x:v>
      </x:c>
      <x:c r="N535" s="17" t="n">
        <x:v>70.06568</x:v>
      </x:c>
      <x:c r="O535" s="17" t="n">
        <x:v>65.37645</x:v>
      </x:c>
      <x:c r="P535" s="17" t="n">
        <x:v>60.6771</x:v>
      </x:c>
      <x:c r="Q535" s="17" t="n">
        <x:v>54.03739</x:v>
      </x:c>
      <x:c r="R535" s="17" t="n">
        <x:v>53.36028</x:v>
      </x:c>
      <x:c r="S535" s="17" t="n">
        <x:v>47.03385</x:v>
      </x:c>
      <x:c r="T535" s="17" t="n">
        <x:v>50.97524</x:v>
      </x:c>
      <x:c r="U535" s="17" t="n">
        <x:v>45.9525</x:v>
      </x:c>
      <x:c r="V535" s="17" t="n">
        <x:v>61.63719</x:v>
      </x:c>
      <x:c r="W535" s="17" t="n">
        <x:v>55.58362</x:v>
      </x:c>
      <x:c r="X535" s="17" t="n">
        <x:v>47.19555</x:v>
      </x:c>
      <x:c r="Y535" s="17" t="n">
        <x:v>46.53865</x:v>
      </x:c>
      <x:c r="Z535" s="17" t="n">
        <x:v>49.71197</x:v>
      </x:c>
      <x:c r="AA535" s="17" t="n">
        <x:v>46.74077</x:v>
      </x:c>
      <x:c r="AB535" s="4" t="n">
        <x:f>COUNT(D535:O535)</x:f>
        <x:v>12</x:v>
      </x:c>
      <x:c r="AC535" s="4" t="n">
        <x:f>COUNT(P535:AA535)</x:f>
        <x:v>12</x:v>
      </x:c>
      <x:c r="AD535" s="4" t="n">
        <x:f>COUNTIF(D535:AA535,"&gt;0")</x:f>
        <x:v>24</x:v>
      </x:c>
      <x:c r="AE535" s="19" t="n">
        <x:f>IF(AB535=0,"",AVERAGE(D535:O535))</x:f>
        <x:v>70.8421725</x:v>
      </x:c>
      <x:c r="AF535" s="19" t="n">
        <x:f>IF(AC535=0,"",AVERAGE(P535:AA535))</x:f>
        <x:v>51.62034249999999</x:v>
      </x:c>
      <x:c r="AG535" s="19" t="n">
        <x:f>IF(OR(AB535&lt;'산출기준'!$B$19,AC535&lt;'산출기준'!$B$19,AE535=0),"",AF535/AE535)</x:f>
        <x:v>0.7286668474205812</x:v>
      </x:c>
      <x:c r="AH535" s="21" t="n">
        <x:f>IF(SUM(P535:AA535)=0,"",MAX(P535:AA535)/SUM(P535:AA535))</x:f>
        <x:v>0.09950403757975841</x:v>
      </x:c>
      <x:c r="AI535" s="23" t="n">
        <x:f>IF(AG535="","",AD535/'산출기준'!$B$18*'산출기준'!$B$20+MIN(1,AG535)*'산출기준'!$B$21+(1-AH535)*'산출기준'!$B$22)</x:f>
        <x:v>89.86992467102226</x:v>
      </x:c>
      <x:c r="AJ535" s="4" t="str">
        <x:v>24개월 중 양수 지수 24개월; 전반/후반 자료 12/12개월. 최근12개월/이전12개월 관측월 평균비 0.73배, 최근 최댓달 비중 10.0%. 미래 1년 지속을 보장하지 않음.</x:v>
      </x:c>
      <x:c r="AK535" s="4" t="str">
        <x:v>https://developers.naver.com/docs/serviceapi/datalab/search/search.md</x:v>
      </x:c>
    </x:row>
    <x:row r="536" ht="25" customHeight="1">
      <x:c r="A536" s="4" t="str">
        <x:v>K0532</x:v>
      </x:c>
      <x:c r="B536" s="4" t="str">
        <x:v>자동차·IT·테크</x:v>
      </x:c>
      <x:c r="C536" s="4" t="str">
        <x:v>전기차충전시간</x:v>
      </x:c>
      <x:c r="D536" s="17" t="n">
        <x:v>37.61495</x:v>
      </x:c>
      <x:c r="E536" s="17" t="n">
        <x:v>35.92723</x:v>
      </x:c>
      <x:c r="F536" s="17" t="n">
        <x:v>33.08741</x:v>
      </x:c>
      <x:c r="G536" s="17" t="n">
        <x:v>26.99343</x:v>
      </x:c>
      <x:c r="H536" s="17" t="n">
        <x:v>32.76402</x:v>
      </x:c>
      <x:c r="I536" s="17" t="n">
        <x:v>41.31379</x:v>
      </x:c>
      <x:c r="J536" s="17" t="n">
        <x:v>42.83981</x:v>
      </x:c>
      <x:c r="K536" s="17" t="n">
        <x:v>35.58362</x:v>
      </x:c>
      <x:c r="L536" s="17" t="n">
        <x:v>35.06821</x:v>
      </x:c>
      <x:c r="M536" s="17" t="n">
        <x:v>35.69479</x:v>
      </x:c>
      <x:c r="N536" s="17" t="n">
        <x:v>38.5144</x:v>
      </x:c>
      <x:c r="O536" s="17" t="n">
        <x:v>42.27387</x:v>
      </x:c>
      <x:c r="P536" s="17" t="n">
        <x:v>38.47397</x:v>
      </x:c>
      <x:c r="Q536" s="17" t="n">
        <x:v>36.40222</x:v>
      </x:c>
      <x:c r="R536" s="17" t="n">
        <x:v>34.47195</x:v>
      </x:c>
      <x:c r="S536" s="17" t="n">
        <x:v>38.43355</x:v>
      </x:c>
      <x:c r="T536" s="17" t="n">
        <x:v>55.81606</x:v>
      </x:c>
      <x:c r="U536" s="17" t="n">
        <x:v>54.2193</x:v>
      </x:c>
      <x:c r="V536" s="17" t="n">
        <x:v>59.54522</x:v>
      </x:c>
      <x:c r="W536" s="17" t="n">
        <x:v>63.10257</x:v>
      </x:c>
      <x:c r="X536" s="17" t="n">
        <x:v>48.13542</x:v>
      </x:c>
      <x:c r="Y536" s="17" t="n">
        <x:v>42.96109</x:v>
      </x:c>
      <x:c r="Z536" s="17" t="n">
        <x:v>44.72966</x:v>
      </x:c>
      <x:c r="AA536" s="17" t="n">
        <x:v>45.67963</x:v>
      </x:c>
      <x:c r="AB536" s="4" t="n">
        <x:f>COUNT(D536:O536)</x:f>
        <x:v>12</x:v>
      </x:c>
      <x:c r="AC536" s="4" t="n">
        <x:f>COUNT(P536:AA536)</x:f>
        <x:v>12</x:v>
      </x:c>
      <x:c r="AD536" s="4" t="n">
        <x:f>COUNTIF(D536:AA536,"&gt;0")</x:f>
        <x:v>24</x:v>
      </x:c>
      <x:c r="AE536" s="19" t="n">
        <x:f>IF(AB536=0,"",AVERAGE(D536:O536))</x:f>
        <x:v>36.47296083333334</x:v>
      </x:c>
      <x:c r="AF536" s="19" t="n">
        <x:f>IF(AC536=0,"",AVERAGE(P536:AA536))</x:f>
        <x:v>46.830886666666665</x:v>
      </x:c>
      <x:c r="AG536" s="19" t="n">
        <x:f>IF(OR(AB536&lt;'산출기준'!$B$19,AC536&lt;'산출기준'!$B$19,AE536=0),"",AF536/AE536)</x:f>
        <x:v>1.2839891688712866</x:v>
      </x:c>
      <x:c r="AH536" s="21" t="n">
        <x:f>IF(SUM(P536:AA536)=0,"",MAX(P536:AA536)/SUM(P536:AA536))</x:f>
        <x:v>0.11228801917480956</x:v>
      </x:c>
      <x:c r="AI536" s="23" t="n">
        <x:f>IF(AG536="","",AD536/'산출기준'!$B$18*'산출기준'!$B$20+MIN(1,AG536)*'산출기준'!$B$21+(1-AH536)*'산출기준'!$B$22)</x:f>
        <x:v>97.75423961650381</x:v>
      </x:c>
      <x:c r="AJ536" s="4" t="str">
        <x:v>24개월 중 양수 지수 24개월; 전반/후반 자료 12/12개월. 최근12개월/이전12개월 관측월 평균비 1.28배, 최근 최댓달 비중 11.2%. 미래 1년 지속을 보장하지 않음.</x:v>
      </x:c>
      <x:c r="AK536" s="4" t="str">
        <x:v>https://developers.naver.com/docs/serviceapi/datalab/search/search.md</x:v>
      </x:c>
    </x:row>
    <x:row r="537" ht="25" customHeight="1">
      <x:c r="A537" s="4" t="str">
        <x:v>K0533</x:v>
      </x:c>
      <x:c r="B537" s="4" t="str">
        <x:v>자동차·IT·테크</x:v>
      </x:c>
      <x:c r="C537" s="4" t="str">
        <x:v>가정용전기차충전기설치</x:v>
      </x:c>
      <x:c r="D537" s="17" t="n">
        <x:v>0.16169</x:v>
      </x:c>
      <x:c r="E537" s="17" t="n">
        <x:v>0.68721</x:v>
      </x:c>
      <x:c r="F537" s="17" t="n">
        <x:v>0.53562</x:v>
      </x:c>
      <x:c r="G537" s="17" t="n">
        <x:v>0.19201</x:v>
      </x:c>
      <x:c r="H537" s="17" t="n">
        <x:v>1.11167</x:v>
      </x:c>
      <x:c r="I537" s="17" t="n">
        <x:v>2.76907</x:v>
      </x:c>
      <x:c r="J537" s="17" t="n">
        <x:v>5.93228</x:v>
      </x:c>
      <x:c r="K537" s="17" t="n">
        <x:v>5.59878</x:v>
      </x:c>
      <x:c r="L537" s="17" t="n">
        <x:v>6.32642</x:v>
      </x:c>
      <x:c r="M537" s="17" t="n">
        <x:v>6.4477</x:v>
      </x:c>
      <x:c r="N537" s="17" t="n">
        <x:v>7.59979</x:v>
      </x:c>
      <x:c r="O537" s="17" t="n">
        <x:v>9.11571</x:v>
      </x:c>
      <x:c r="P537" s="17" t="n">
        <x:v>7.52905</x:v>
      </x:c>
      <x:c r="Q537" s="17" t="n">
        <x:v>6.07377</x:v>
      </x:c>
      <x:c r="R537" s="17" t="n">
        <x:v>6.60939</x:v>
      </x:c>
      <x:c r="S537" s="17" t="n">
        <x:v>7.85245</x:v>
      </x:c>
      <x:c r="T537" s="17" t="n">
        <x:v>9.86356</x:v>
      </x:c>
      <x:c r="U537" s="17" t="n">
        <x:v>10.4295</x:v>
      </x:c>
      <x:c r="V537" s="17" t="n">
        <x:v>12.97625</x:v>
      </x:c>
      <x:c r="W537" s="17" t="n">
        <x:v>13.3906</x:v>
      </x:c>
      <x:c r="X537" s="17" t="n">
        <x:v>12.70338</x:v>
      </x:c>
      <x:c r="Y537" s="17" t="n">
        <x:v>17.45325</x:v>
      </x:c>
      <x:c r="Z537" s="17" t="n">
        <x:v>38.45376</x:v>
      </x:c>
      <x:c r="AA537" s="17" t="n">
        <x:v>45.26528</x:v>
      </x:c>
      <x:c r="AB537" s="4" t="n">
        <x:f>COUNT(D537:O537)</x:f>
        <x:v>12</x:v>
      </x:c>
      <x:c r="AC537" s="4" t="n">
        <x:f>COUNT(P537:AA537)</x:f>
        <x:v>12</x:v>
      </x:c>
      <x:c r="AD537" s="4" t="n">
        <x:f>COUNTIF(D537:AA537,"&gt;0")</x:f>
        <x:v>24</x:v>
      </x:c>
      <x:c r="AE537" s="19" t="n">
        <x:f>IF(AB537=0,"",AVERAGE(D537:O537))</x:f>
        <x:v>3.8731625</x:v>
      </x:c>
      <x:c r="AF537" s="19" t="n">
        <x:f>IF(AC537=0,"",AVERAGE(P537:AA537))</x:f>
        <x:v>15.716686666666666</x:v>
      </x:c>
      <x:c r="AG537" s="19" t="n">
        <x:f>IF(OR(AB537&lt;'산출기준'!$B$19,AC537&lt;'산출기준'!$B$19,AE537=0),"",AF537/AE537)</x:f>
        <x:v>4.057843342918524</x:v>
      </x:c>
      <x:c r="AH537" s="21" t="n">
        <x:f>IF(SUM(P537:AA537)=0,"",MAX(P537:AA537)/SUM(P537:AA537))</x:f>
        <x:v>0.2400064814339579</x:v>
      </x:c>
      <x:c r="AI537" s="23" t="n">
        <x:f>IF(AG537="","",AD537/'산출기준'!$B$18*'산출기준'!$B$20+MIN(1,AG537)*'산출기준'!$B$21+(1-AH537)*'산출기준'!$B$22)</x:f>
        <x:v>95.19987037132084</x:v>
      </x:c>
      <x:c r="AJ537" s="4" t="str">
        <x:v>24개월 중 양수 지수 24개월; 전반/후반 자료 12/12개월. 최근12개월/이전12개월 관측월 평균비 4.06배, 최근 최댓달 비중 24.0%. 미래 1년 지속을 보장하지 않음.</x:v>
      </x:c>
      <x:c r="AK537" s="4" t="str">
        <x:v>https://developers.naver.com/docs/serviceapi/datalab/search/search.md</x:v>
      </x:c>
    </x:row>
    <x:row r="538" ht="25" customHeight="1">
      <x:c r="A538" s="4" t="str">
        <x:v>K0534</x:v>
      </x:c>
      <x:c r="B538" s="4" t="str">
        <x:v>자동차·IT·테크</x:v>
      </x:c>
      <x:c r="C538" s="4" t="str">
        <x:v>타이어교체시기</x:v>
      </x:c>
      <x:c r="D538" s="17" t="n">
        <x:v>56.06309</x:v>
      </x:c>
      <x:c r="E538" s="17" t="n">
        <x:v>61.80248</x:v>
      </x:c>
      <x:c r="F538" s="17" t="n">
        <x:v>66.89446</x:v>
      </x:c>
      <x:c r="G538" s="17" t="n">
        <x:v>54.69119</x:v>
      </x:c>
      <x:c r="H538" s="17" t="n">
        <x:v>55.52872</x:v>
      </x:c>
      <x:c r="I538" s="17" t="n">
        <x:v>50.52409</x:v>
      </x:c>
      <x:c r="J538" s="17" t="n">
        <x:v>52.23512</x:v>
      </x:c>
      <x:c r="K538" s="17" t="n">
        <x:v>30.77278</x:v>
      </x:c>
      <x:c r="L538" s="17" t="n">
        <x:v>29.3906</x:v>
      </x:c>
      <x:c r="M538" s="17" t="n">
        <x:v>29.35463</x:v>
      </x:c>
      <x:c r="N538" s="17" t="n">
        <x:v>33.65019</x:v>
      </x:c>
      <x:c r="O538" s="17" t="n">
        <x:v>32.65337</x:v>
      </x:c>
      <x:c r="P538" s="17" t="n">
        <x:v>31.43047</x:v>
      </x:c>
      <x:c r="Q538" s="17" t="n">
        <x:v>35.67464</x:v>
      </x:c>
      <x:c r="R538" s="17" t="n">
        <x:v>39.08128</x:v>
      </x:c>
      <x:c r="S538" s="17" t="n">
        <x:v>40.07296</x:v>
      </x:c>
      <x:c r="T538" s="17" t="n">
        <x:v>28.41948</x:v>
      </x:c>
      <x:c r="U538" s="17" t="n">
        <x:v>22.80854</x:v>
      </x:c>
      <x:c r="V538" s="17" t="n">
        <x:v>23.73856</x:v>
      </x:c>
      <x:c r="W538" s="17" t="n">
        <x:v>22.37693</x:v>
      </x:c>
      <x:c r="X538" s="17" t="n">
        <x:v>19.86435</x:v>
      </x:c>
      <x:c r="Y538" s="17" t="n">
        <x:v>20.22402</x:v>
      </x:c>
      <x:c r="Z538" s="17" t="n">
        <x:v>23.34292</x:v>
      </x:c>
      <x:c r="AA538" s="17" t="n">
        <x:v>21.80145</x:v>
      </x:c>
      <x:c r="AB538" s="4" t="n">
        <x:f>COUNT(D538:O538)</x:f>
        <x:v>12</x:v>
      </x:c>
      <x:c r="AC538" s="4" t="n">
        <x:f>COUNT(P538:AA538)</x:f>
        <x:v>12</x:v>
      </x:c>
      <x:c r="AD538" s="4" t="n">
        <x:f>COUNTIF(D538:AA538,"&gt;0")</x:f>
        <x:v>24</x:v>
      </x:c>
      <x:c r="AE538" s="19" t="n">
        <x:f>IF(AB538=0,"",AVERAGE(D538:O538))</x:f>
        <x:v>46.13005999999999</x:v>
      </x:c>
      <x:c r="AF538" s="19" t="n">
        <x:f>IF(AC538=0,"",AVERAGE(P538:AA538))</x:f>
        <x:v>27.40296666666666</x:v>
      </x:c>
      <x:c r="AG538" s="19" t="n">
        <x:f>IF(OR(AB538&lt;'산출기준'!$B$19,AC538&lt;'산출기준'!$B$19,AE538=0),"",AF538/AE538)</x:f>
        <x:v>0.594037091360095</x:v>
      </x:c>
      <x:c r="AH538" s="21" t="n">
        <x:f>IF(SUM(P538:AA538)=0,"",MAX(P538:AA538)/SUM(P538:AA538))</x:f>
        <x:v>0.12186320459220355</x:v>
      </x:c>
      <x:c r="AI538" s="23" t="n">
        <x:f>IF(AG538="","",AD538/'산출기준'!$B$18*'산출기준'!$B$20+MIN(1,AG538)*'산출기준'!$B$21+(1-AH538)*'산출기준'!$B$22)</x:f>
        <x:v>85.38384864895878</x:v>
      </x:c>
      <x:c r="AJ538" s="4" t="str">
        <x:v>24개월 중 양수 지수 24개월; 전반/후반 자료 12/12개월. 최근12개월/이전12개월 관측월 평균비 0.59배, 최근 최댓달 비중 12.2%. 미래 1년 지속을 보장하지 않음.</x:v>
      </x:c>
      <x:c r="AK538" s="4" t="str">
        <x:v>https://developers.naver.com/docs/serviceapi/datalab/search/search.md</x:v>
      </x:c>
    </x:row>
    <x:row r="539" ht="25" customHeight="1">
      <x:c r="A539" s="4" t="str">
        <x:v>K0535</x:v>
      </x:c>
      <x:c r="B539" s="4" t="str">
        <x:v>자동차·IT·테크</x:v>
      </x:c>
      <x:c r="C539" s="4" t="str">
        <x:v>배터리교체</x:v>
      </x:c>
      <x:c r="D539" s="17" t="n">
        <x:v>44.19381</x:v>
      </x:c>
      <x:c r="E539" s="17" t="n">
        <x:v>56.17099</x:v>
      </x:c>
      <x:c r="F539" s="17" t="n">
        <x:v>55.61607</x:v>
      </x:c>
      <x:c r="G539" s="17" t="n">
        <x:v>82.11386</x:v>
      </x:c>
      <x:c r="H539" s="17" t="n">
        <x:v>79.86846</x:v>
      </x:c>
      <x:c r="I539" s="17" t="n">
        <x:v>65.01387</x:v>
      </x:c>
      <x:c r="J539" s="17" t="n">
        <x:v>42.02034</x:v>
      </x:c>
      <x:c r="K539" s="17" t="n">
        <x:v>35.15568</x:v>
      </x:c>
      <x:c r="L539" s="17" t="n">
        <x:v>38.45956</x:v>
      </x:c>
      <x:c r="M539" s="17" t="n">
        <x:v>30.75737</x:v>
      </x:c>
      <x:c r="N539" s="17" t="n">
        <x:v>33.45493</x:v>
      </x:c>
      <x:c r="O539" s="17" t="n">
        <x:v>41.43972</x:v>
      </x:c>
      <x:c r="P539" s="17" t="n">
        <x:v>49.6917</x:v>
      </x:c>
      <x:c r="Q539" s="17" t="n">
        <x:v>52.67701</x:v>
      </x:c>
      <x:c r="R539" s="17" t="n">
        <x:v>70.61453</x:v>
      </x:c>
      <x:c r="S539" s="17" t="n">
        <x:v>93.75192</x:v>
      </x:c>
      <x:c r="T539" s="17" t="n">
        <x:v>100</x:v>
      </x:c>
      <x:c r="U539" s="17" t="n">
        <x:v>35.79282</x:v>
      </x:c>
      <x:c r="V539" s="17" t="n">
        <x:v>24.96146</x:v>
      </x:c>
      <x:c r="W539" s="17" t="n">
        <x:v>21.8477</x:v>
      </x:c>
      <x:c r="X539" s="17" t="n">
        <x:v>20.39872</x:v>
      </x:c>
      <x:c r="Y539" s="17" t="n">
        <x:v>19.1861</x:v>
      </x:c>
      <x:c r="Z539" s="17" t="n">
        <x:v>19.26317</x:v>
      </x:c>
      <x:c r="AA539" s="17" t="n">
        <x:v>20.15209</x:v>
      </x:c>
      <x:c r="AB539" s="4" t="n">
        <x:f>COUNT(D539:O539)</x:f>
        <x:v>12</x:v>
      </x:c>
      <x:c r="AC539" s="4" t="n">
        <x:f>COUNT(P539:AA539)</x:f>
        <x:v>12</x:v>
      </x:c>
      <x:c r="AD539" s="4" t="n">
        <x:f>COUNTIF(D539:AA539,"&gt;0")</x:f>
        <x:v>24</x:v>
      </x:c>
      <x:c r="AE539" s="19" t="n">
        <x:f>IF(AB539=0,"",AVERAGE(D539:O539))</x:f>
        <x:v>50.35538833333334</x:v>
      </x:c>
      <x:c r="AF539" s="19" t="n">
        <x:f>IF(AC539=0,"",AVERAGE(P539:AA539))</x:f>
        <x:v>44.028101666666664</x:v>
      </x:c>
      <x:c r="AG539" s="19" t="n">
        <x:f>IF(OR(AB539&lt;'산출기준'!$B$19,AC539&lt;'산출기준'!$B$19,AE539=0),"",AF539/AE539)</x:f>
        <x:v>0.8743473761977076</x:v>
      </x:c>
      <x:c r="AH539" s="21" t="n">
        <x:f>IF(SUM(P539:AA539)=0,"",MAX(P539:AA539)/SUM(P539:AA539))</x:f>
        <x:v>0.18927305556856283</x:v>
      </x:c>
      <x:c r="AI539" s="23" t="n">
        <x:f>IF(AG539="","",AD539/'산출기준'!$B$18*'산출기준'!$B$20+MIN(1,AG539)*'산출기준'!$B$21+(1-AH539)*'산출기준'!$B$22)</x:f>
        <x:v>92.44496017455997</x:v>
      </x:c>
      <x:c r="AJ539" s="4" t="str">
        <x:v>24개월 중 양수 지수 24개월; 전반/후반 자료 12/12개월. 최근12개월/이전12개월 관측월 평균비 0.87배, 최근 최댓달 비중 18.9%. 미래 1년 지속을 보장하지 않음.</x:v>
      </x:c>
      <x:c r="AK539" s="4" t="str">
        <x:v>https://developers.naver.com/docs/serviceapi/datalab/search/search.md</x:v>
      </x:c>
    </x:row>
    <x:row r="540" ht="25" customHeight="1">
      <x:c r="A540" s="4" t="str">
        <x:v>K0536</x:v>
      </x:c>
      <x:c r="B540" s="4" t="str">
        <x:v>자동차·IT·테크</x:v>
      </x:c>
      <x:c r="C540" s="4" t="str">
        <x:v>타이어위치교환비용</x:v>
      </x:c>
      <x:c r="D540" s="17" t="n">
        <x:v>36.40941</x:v>
      </x:c>
      <x:c r="E540" s="17" t="n">
        <x:v>42.00493</x:v>
      </x:c>
      <x:c r="F540" s="17" t="n">
        <x:v>41.7326</x:v>
      </x:c>
      <x:c r="G540" s="17" t="n">
        <x:v>36.32206</x:v>
      </x:c>
      <x:c r="H540" s="17" t="n">
        <x:v>35.95725</x:v>
      </x:c>
      <x:c r="I540" s="17" t="n">
        <x:v>34.83711</x:v>
      </x:c>
      <x:c r="J540" s="17" t="n">
        <x:v>35.90072</x:v>
      </x:c>
      <x:c r="K540" s="17" t="n">
        <x:v>28.01356</x:v>
      </x:c>
      <x:c r="L540" s="17" t="n">
        <x:v>28.02384</x:v>
      </x:c>
      <x:c r="M540" s="17" t="n">
        <x:v>27.83372</x:v>
      </x:c>
      <x:c r="N540" s="17" t="n">
        <x:v>29.97122</x:v>
      </x:c>
      <x:c r="O540" s="17" t="n">
        <x:v>27.29935</x:v>
      </x:c>
      <x:c r="P540" s="17" t="n">
        <x:v>28.74833</x:v>
      </x:c>
      <x:c r="Q540" s="17" t="n">
        <x:v>31.29688</x:v>
      </x:c>
      <x:c r="R540" s="17" t="n">
        <x:v>30.60836</x:v>
      </x:c>
      <x:c r="S540" s="17" t="n">
        <x:v>30.32062</x:v>
      </x:c>
      <x:c r="T540" s="17" t="n">
        <x:v>24.38598</x:v>
      </x:c>
      <x:c r="U540" s="17" t="n">
        <x:v>23.60497</x:v>
      </x:c>
      <x:c r="V540" s="17" t="n">
        <x:v>22.96783</x:v>
      </x:c>
      <x:c r="W540" s="17" t="n">
        <x:v>20.32165</x:v>
      </x:c>
      <x:c r="X540" s="17" t="n">
        <x:v>18.43078</x:v>
      </x:c>
      <x:c r="Y540" s="17" t="n">
        <x:v>19.35566</x:v>
      </x:c>
      <x:c r="Z540" s="17" t="n">
        <x:v>23.18363</x:v>
      </x:c>
      <x:c r="AA540" s="17" t="n">
        <x:v>22.04809</x:v>
      </x:c>
      <x:c r="AB540" s="4" t="n">
        <x:f>COUNT(D540:O540)</x:f>
        <x:v>12</x:v>
      </x:c>
      <x:c r="AC540" s="4" t="n">
        <x:f>COUNT(P540:AA540)</x:f>
        <x:v>12</x:v>
      </x:c>
      <x:c r="AD540" s="4" t="n">
        <x:f>COUNTIF(D540:AA540,"&gt;0")</x:f>
        <x:v>24</x:v>
      </x:c>
      <x:c r="AE540" s="19" t="n">
        <x:f>IF(AB540=0,"",AVERAGE(D540:O540))</x:f>
        <x:v>33.6921475</x:v>
      </x:c>
      <x:c r="AF540" s="19" t="n">
        <x:f>IF(AC540=0,"",AVERAGE(P540:AA540))</x:f>
        <x:v>24.606065</x:v>
      </x:c>
      <x:c r="AG540" s="19" t="n">
        <x:f>IF(OR(AB540&lt;'산출기준'!$B$19,AC540&lt;'산출기준'!$B$19,AE540=0),"",AF540/AE540)</x:f>
        <x:v>0.7303204700739245</x:v>
      </x:c>
      <x:c r="AH540" s="21" t="n">
        <x:f>IF(SUM(P540:AA540)=0,"",MAX(P540:AA540)/SUM(P540:AA540))</x:f>
        <x:v>0.10599310915147682</x:v>
      </x:c>
      <x:c r="AI540" s="23" t="n">
        <x:f>IF(AG540="","",AD540/'산출기준'!$B$18*'산출기준'!$B$20+MIN(1,AG540)*'산출기준'!$B$21+(1-AH540)*'산출기준'!$B$22)</x:f>
        <x:v>89.7897519191882</x:v>
      </x:c>
      <x:c r="AJ540" s="4" t="str">
        <x:v>24개월 중 양수 지수 24개월; 전반/후반 자료 12/12개월. 최근12개월/이전12개월 관측월 평균비 0.73배, 최근 최댓달 비중 10.6%. 미래 1년 지속을 보장하지 않음.</x:v>
      </x:c>
      <x:c r="AK540" s="4" t="str">
        <x:v>https://developers.naver.com/docs/serviceapi/datalab/search/search.md</x:v>
      </x:c>
    </x:row>
    <x:row r="541" ht="25" customHeight="1">
      <x:c r="A541" s="4" t="str">
        <x:v>K0537</x:v>
      </x:c>
      <x:c r="B541" s="4" t="str">
        <x:v>자동차·IT·테크</x:v>
      </x:c>
      <x:c r="C541" s="4" t="str">
        <x:v>타이어위치교환주기</x:v>
      </x:c>
      <x:c r="D541" s="17" t="n">
        <x:v>23.80022</x:v>
      </x:c>
      <x:c r="E541" s="17" t="n">
        <x:v>26.28198</x:v>
      </x:c>
      <x:c r="F541" s="17" t="n">
        <x:v>24.38598</x:v>
      </x:c>
      <x:c r="G541" s="17" t="n">
        <x:v>21.96588</x:v>
      </x:c>
      <x:c r="H541" s="17" t="n">
        <x:v>22.51053</x:v>
      </x:c>
      <x:c r="I541" s="17" t="n">
        <x:v>22.14058</x:v>
      </x:c>
      <x:c r="J541" s="17" t="n">
        <x:v>24.58637</x:v>
      </x:c>
      <x:c r="K541" s="17" t="n">
        <x:v>22.10975</x:v>
      </x:c>
      <x:c r="L541" s="17" t="n">
        <x:v>22.83937</x:v>
      </x:c>
      <x:c r="M541" s="17" t="n">
        <x:v>22.21251</x:v>
      </x:c>
      <x:c r="N541" s="17" t="n">
        <x:v>24.52985</x:v>
      </x:c>
      <x:c r="O541" s="17" t="n">
        <x:v>25.61401</x:v>
      </x:c>
      <x:c r="P541" s="17" t="n">
        <x:v>24.98201</x:v>
      </x:c>
      <x:c r="Q541" s="17" t="n">
        <x:v>27.51515</x:v>
      </x:c>
      <x:c r="R541" s="17" t="n">
        <x:v>29.6989</x:v>
      </x:c>
      <x:c r="S541" s="17" t="n">
        <x:v>28.39893</x:v>
      </x:c>
      <x:c r="T541" s="17" t="n">
        <x:v>24.43222</x:v>
      </x:c>
      <x:c r="U541" s="17" t="n">
        <x:v>20.4501</x:v>
      </x:c>
      <x:c r="V541" s="17" t="n">
        <x:v>21.21056</x:v>
      </x:c>
      <x:c r="W541" s="17" t="n">
        <x:v>19.23235</x:v>
      </x:c>
      <x:c r="X541" s="17" t="n">
        <x:v>19.22207</x:v>
      </x:c>
      <x:c r="Y541" s="17" t="n">
        <x:v>17.09485</x:v>
      </x:c>
      <x:c r="Z541" s="17" t="n">
        <x:v>20.70188</x:v>
      </x:c>
      <x:c r="AA541" s="17" t="n">
        <x:v>21.52913</x:v>
      </x:c>
      <x:c r="AB541" s="4" t="n">
        <x:f>COUNT(D541:O541)</x:f>
        <x:v>12</x:v>
      </x:c>
      <x:c r="AC541" s="4" t="n">
        <x:f>COUNT(P541:AA541)</x:f>
        <x:v>12</x:v>
      </x:c>
      <x:c r="AD541" s="4" t="n">
        <x:f>COUNTIF(D541:AA541,"&gt;0")</x:f>
        <x:v>24</x:v>
      </x:c>
      <x:c r="AE541" s="19" t="n">
        <x:f>IF(AB541=0,"",AVERAGE(D541:O541))</x:f>
        <x:v>23.581419166666667</x:v>
      </x:c>
      <x:c r="AF541" s="19" t="n">
        <x:f>IF(AC541=0,"",AVERAGE(P541:AA541))</x:f>
        <x:v>22.87234583333333</x:v>
      </x:c>
      <x:c r="AG541" s="19" t="n">
        <x:f>IF(OR(AB541&lt;'산출기준'!$B$19,AC541&lt;'산출기준'!$B$19,AE541=0),"",AF541/AE541)</x:f>
        <x:v>0.9699308456237595</x:v>
      </x:c>
      <x:c r="AH541" s="21" t="n">
        <x:f>IF(SUM(P541:AA541)=0,"",MAX(P541:AA541)/SUM(P541:AA541))</x:f>
        <x:v>0.1082052689902271</x:v>
      </x:c>
      <x:c r="AI541" s="23" t="n">
        <x:f>IF(AG541="","",AD541/'산출기준'!$B$18*'산출기준'!$B$20+MIN(1,AG541)*'산출기준'!$B$21+(1-AH541)*'산출기준'!$B$22)</x:f>
        <x:v>96.93381998890825</x:v>
      </x:c>
      <x:c r="AJ541" s="4" t="str">
        <x:v>24개월 중 양수 지수 24개월; 전반/후반 자료 12/12개월. 최근12개월/이전12개월 관측월 평균비 0.97배, 최근 최댓달 비중 10.8%. 미래 1년 지속을 보장하지 않음.</x:v>
      </x:c>
      <x:c r="AK541" s="4" t="str">
        <x:v>https://developers.naver.com/docs/serviceapi/datalab/search/search.md</x:v>
      </x:c>
    </x:row>
    <x:row r="542" ht="25" customHeight="1">
      <x:c r="A542" s="4" t="str">
        <x:v>K0538</x:v>
      </x:c>
      <x:c r="B542" s="4" t="str">
        <x:v>자동차·IT·테크</x:v>
      </x:c>
      <x:c r="C542" s="4" t="str">
        <x:v>아이폰13미니배터리교체</x:v>
      </x:c>
      <x:c r="D542" s="17" t="n">
        <x:v>27.3499</x:v>
      </x:c>
      <x:c r="E542" s="17" t="n">
        <x:v>20.04244</x:v>
      </x:c>
      <x:c r="F542" s="17" t="n">
        <x:v>16.37962</x:v>
      </x:c>
      <x:c r="G542" s="17" t="n">
        <x:v>17.71983</x:v>
      </x:c>
      <x:c r="H542" s="17" t="n">
        <x:v>20.63068</x:v>
      </x:c>
      <x:c r="I542" s="17" t="n">
        <x:v>20.62462</x:v>
      </x:c>
      <x:c r="J542" s="17" t="n">
        <x:v>22.9533</x:v>
      </x:c>
      <x:c r="K542" s="17" t="n">
        <x:v>26.19769</x:v>
      </x:c>
      <x:c r="L542" s="17" t="n">
        <x:v>24.96664</x:v>
      </x:c>
      <x:c r="M542" s="17" t="n">
        <x:v>19.95755</x:v>
      </x:c>
      <x:c r="N542" s="17" t="n">
        <x:v>20.77622</x:v>
      </x:c>
      <x:c r="O542" s="17" t="n">
        <x:v>21.51607</x:v>
      </x:c>
      <x:c r="P542" s="17" t="n">
        <x:v>30.07883</x:v>
      </x:c>
      <x:c r="Q542" s="17" t="n">
        <x:v>26.11279</x:v>
      </x:c>
      <x:c r="R542" s="17" t="n">
        <x:v>19.73923</x:v>
      </x:c>
      <x:c r="S542" s="17" t="n">
        <x:v>22.6986</x:v>
      </x:c>
      <x:c r="T542" s="17" t="n">
        <x:v>35.08793</x:v>
      </x:c>
      <x:c r="U542" s="17" t="n">
        <x:v>32.46816</x:v>
      </x:c>
      <x:c r="V542" s="17" t="n">
        <x:v>29.96967</x:v>
      </x:c>
      <x:c r="W542" s="17" t="n">
        <x:v>23.14129</x:v>
      </x:c>
      <x:c r="X542" s="17" t="n">
        <x:v>21.58277</x:v>
      </x:c>
      <x:c r="Y542" s="17" t="n">
        <x:v>19.61188</x:v>
      </x:c>
      <x:c r="Z542" s="17" t="n">
        <x:v>23.65069</x:v>
      </x:c>
      <x:c r="AA542" s="17" t="n">
        <x:v>24.43298</x:v>
      </x:c>
      <x:c r="AB542" s="4" t="n">
        <x:f>COUNT(D542:O542)</x:f>
        <x:v>12</x:v>
      </x:c>
      <x:c r="AC542" s="4" t="n">
        <x:f>COUNT(P542:AA542)</x:f>
        <x:v>12</x:v>
      </x:c>
      <x:c r="AD542" s="4" t="n">
        <x:f>COUNTIF(D542:AA542,"&gt;0")</x:f>
        <x:v>24</x:v>
      </x:c>
      <x:c r="AE542" s="19" t="n">
        <x:f>IF(AB542=0,"",AVERAGE(D542:O542))</x:f>
        <x:v>21.592880000000005</x:v>
      </x:c>
      <x:c r="AF542" s="19" t="n">
        <x:f>IF(AC542=0,"",AVERAGE(P542:AA542))</x:f>
        <x:v>25.714568333333332</x:v>
      </x:c>
      <x:c r="AG542" s="19" t="n">
        <x:f>IF(OR(AB542&lt;'산출기준'!$B$19,AC542&lt;'산출기준'!$B$19,AE542=0),"",AF542/AE542)</x:f>
        <x:v>1.190881824626142</x:v>
      </x:c>
      <x:c r="AH542" s="21" t="n">
        <x:f>IF(SUM(P542:AA542)=0,"",MAX(P542:AA542)/SUM(P542:AA542))</x:f>
        <x:v>0.11370963450614668</x:v>
      </x:c>
      <x:c r="AI542" s="23" t="n">
        <x:f>IF(AG542="","",AD542/'산출기준'!$B$18*'산출기준'!$B$20+MIN(1,AG542)*'산출기준'!$B$21+(1-AH542)*'산출기준'!$B$22)</x:f>
        <x:v>97.72580730987707</x:v>
      </x:c>
      <x:c r="AJ542" s="4" t="str">
        <x:v>24개월 중 양수 지수 24개월; 전반/후반 자료 12/12개월. 최근12개월/이전12개월 관측월 평균비 1.19배, 최근 최댓달 비중 11.4%. 미래 1년 지속을 보장하지 않음.</x:v>
      </x:c>
      <x:c r="AK542" s="4" t="str">
        <x:v>https://developers.naver.com/docs/serviceapi/datalab/search/search.md</x:v>
      </x:c>
    </x:row>
    <x:row r="543" ht="25" customHeight="1">
      <x:c r="A543" s="4" t="str">
        <x:v>K0539</x:v>
      </x:c>
      <x:c r="B543" s="4" t="str">
        <x:v>자동차·IT·테크</x:v>
      </x:c>
      <x:c r="C543" s="4" t="str">
        <x:v>자동차정기검사예약</x:v>
      </x:c>
      <x:c r="D543" s="17" t="n">
        <x:v>19.38144</x:v>
      </x:c>
      <x:c r="E543" s="17" t="n">
        <x:v>23.36567</x:v>
      </x:c>
      <x:c r="F543" s="17" t="n">
        <x:v>25.94906</x:v>
      </x:c>
      <x:c r="G543" s="17" t="n">
        <x:v>39.45421</x:v>
      </x:c>
      <x:c r="H543" s="17" t="n">
        <x:v>52.04366</x:v>
      </x:c>
      <x:c r="I543" s="17" t="n">
        <x:v>43.61431</x:v>
      </x:c>
      <x:c r="J543" s="17" t="n">
        <x:v>34.79078</x:v>
      </x:c>
      <x:c r="K543" s="17" t="n">
        <x:v>31.00667</x:v>
      </x:c>
      <x:c r="L543" s="17" t="n">
        <x:v>26.13098</x:v>
      </x:c>
      <x:c r="M543" s="17" t="n">
        <x:v>22.89872</x:v>
      </x:c>
      <x:c r="N543" s="17" t="n">
        <x:v>21.0006</x:v>
      </x:c>
      <x:c r="O543" s="17" t="n">
        <x:v>17.91388</x:v>
      </x:c>
      <x:c r="P543" s="17" t="n">
        <x:v>17.86537</x:v>
      </x:c>
      <x:c r="Q543" s="17" t="n">
        <x:v>20.03638</x:v>
      </x:c>
      <x:c r="R543" s="17" t="n">
        <x:v>22.71073</x:v>
      </x:c>
      <x:c r="S543" s="17" t="n">
        <x:v>21.36446</x:v>
      </x:c>
      <x:c r="T543" s="17" t="n">
        <x:v>22.69254</x:v>
      </x:c>
      <x:c r="U543" s="17" t="n">
        <x:v>18.49605</x:v>
      </x:c>
      <x:c r="V543" s="17" t="n">
        <x:v>31.81322</x:v>
      </x:c>
      <x:c r="W543" s="17" t="n">
        <x:v>29.29047</x:v>
      </x:c>
      <x:c r="X543" s="17" t="n">
        <x:v>28.42935</x:v>
      </x:c>
      <x:c r="Y543" s="17" t="n">
        <x:v>25.11218</x:v>
      </x:c>
      <x:c r="Z543" s="17" t="n">
        <x:v>22.55912</x:v>
      </x:c>
      <x:c r="AA543" s="17" t="n">
        <x:v>23.74772</x:v>
      </x:c>
      <x:c r="AB543" s="4" t="n">
        <x:f>COUNT(D543:O543)</x:f>
        <x:v>12</x:v>
      </x:c>
      <x:c r="AC543" s="4" t="n">
        <x:f>COUNT(P543:AA543)</x:f>
        <x:v>12</x:v>
      </x:c>
      <x:c r="AD543" s="4" t="n">
        <x:f>COUNTIF(D543:AA543,"&gt;0")</x:f>
        <x:v>24</x:v>
      </x:c>
      <x:c r="AE543" s="19" t="n">
        <x:f>IF(AB543=0,"",AVERAGE(D543:O543))</x:f>
        <x:v>29.795831666666672</x:v>
      </x:c>
      <x:c r="AF543" s="19" t="n">
        <x:f>IF(AC543=0,"",AVERAGE(P543:AA543))</x:f>
        <x:v>23.676465833333335</x:v>
      </x:c>
      <x:c r="AG543" s="19" t="n">
        <x:f>IF(OR(AB543&lt;'산출기준'!$B$19,AC543&lt;'산출기준'!$B$19,AE543=0),"",AF543/AE543)</x:f>
        <x:v>0.7946234257935072</x:v>
      </x:c>
      <x:c r="AH543" s="21" t="n">
        <x:f>IF(SUM(P543:AA543)=0,"",MAX(P543:AA543)/SUM(P543:AA543))</x:f>
        <x:v>0.11197201834634737</x:v>
      </x:c>
      <x:c r="AI543" s="23" t="n">
        <x:f>IF(AG543="","",AD543/'산출기준'!$B$18*'산출기준'!$B$20+MIN(1,AG543)*'산출기준'!$B$21+(1-AH543)*'산출기준'!$B$22)</x:f>
        <x:v>91.59926240687827</x:v>
      </x:c>
      <x:c r="AJ543" s="4" t="str">
        <x:v>24개월 중 양수 지수 24개월; 전반/후반 자료 12/12개월. 최근12개월/이전12개월 관측월 평균비 0.79배, 최근 최댓달 비중 11.2%. 미래 1년 지속을 보장하지 않음.</x:v>
      </x:c>
      <x:c r="AK543" s="4" t="str">
        <x:v>https://developers.naver.com/docs/serviceapi/datalab/search/search.md</x:v>
      </x:c>
    </x:row>
    <x:row r="544" ht="25" customHeight="1">
      <x:c r="A544" s="4" t="str">
        <x:v>K0540</x:v>
      </x:c>
      <x:c r="B544" s="4" t="str">
        <x:v>자동차·IT·테크</x:v>
      </x:c>
      <x:c r="C544" s="4" t="str">
        <x:v>타이어수명</x:v>
      </x:c>
      <x:c r="D544" s="17" t="n">
        <x:v>39.02365</x:v>
      </x:c>
      <x:c r="E544" s="17" t="n">
        <x:v>44.72407</x:v>
      </x:c>
      <x:c r="F544" s="17" t="n">
        <x:v>48.2171</x:v>
      </x:c>
      <x:c r="G544" s="17" t="n">
        <x:v>39.79987</x:v>
      </x:c>
      <x:c r="H544" s="17" t="n">
        <x:v>40.4063</x:v>
      </x:c>
      <x:c r="I544" s="17" t="n">
        <x:v>39.50272</x:v>
      </x:c>
      <x:c r="J544" s="17" t="n">
        <x:v>40.65494</x:v>
      </x:c>
      <x:c r="K544" s="17" t="n">
        <x:v>35.26986</x:v>
      </x:c>
      <x:c r="L544" s="17" t="n">
        <x:v>34.38447</x:v>
      </x:c>
      <x:c r="M544" s="17" t="n">
        <x:v>33.76591</x:v>
      </x:c>
      <x:c r="N544" s="17" t="n">
        <x:v>38.39902</x:v>
      </x:c>
      <x:c r="O544" s="17" t="n">
        <x:v>37.42874</x:v>
      </x:c>
      <x:c r="P544" s="17" t="n">
        <x:v>36.08853</x:v>
      </x:c>
      <x:c r="Q544" s="17" t="n">
        <x:v>38.0291</x:v>
      </x:c>
      <x:c r="R544" s="17" t="n">
        <x:v>37.76834</x:v>
      </x:c>
      <x:c r="S544" s="17" t="n">
        <x:v>39.26015</x:v>
      </x:c>
      <x:c r="T544" s="17" t="n">
        <x:v>30.05457</x:v>
      </x:c>
      <x:c r="U544" s="17" t="n">
        <x:v>25.29411</x:v>
      </x:c>
      <x:c r="V544" s="17" t="n">
        <x:v>26.25227</x:v>
      </x:c>
      <x:c r="W544" s="17" t="n">
        <x:v>24.5664</x:v>
      </x:c>
      <x:c r="X544" s="17" t="n">
        <x:v>21.10976</x:v>
      </x:c>
      <x:c r="Y544" s="17" t="n">
        <x:v>19.4057</x:v>
      </x:c>
      <x:c r="Z544" s="17" t="n">
        <x:v>21.81322</x:v>
      </x:c>
      <x:c r="AA544" s="17" t="n">
        <x:v>22.67434</x:v>
      </x:c>
      <x:c r="AB544" s="4" t="n">
        <x:f>COUNT(D544:O544)</x:f>
        <x:v>12</x:v>
      </x:c>
      <x:c r="AC544" s="4" t="n">
        <x:f>COUNT(P544:AA544)</x:f>
        <x:v>12</x:v>
      </x:c>
      <x:c r="AD544" s="4" t="n">
        <x:f>COUNTIF(D544:AA544,"&gt;0")</x:f>
        <x:v>24</x:v>
      </x:c>
      <x:c r="AE544" s="19" t="n">
        <x:f>IF(AB544=0,"",AVERAGE(D544:O544))</x:f>
        <x:v>39.298054166666674</x:v>
      </x:c>
      <x:c r="AF544" s="19" t="n">
        <x:f>IF(AC544=0,"",AVERAGE(P544:AA544))</x:f>
        <x:v>28.52637416666667</x:v>
      </x:c>
      <x:c r="AG544" s="19" t="n">
        <x:f>IF(OR(AB544&lt;'산출기준'!$B$19,AC544&lt;'산출기준'!$B$19,AE544=0),"",AF544/AE544)</x:f>
        <x:v>0.7258978789556267</x:v>
      </x:c>
      <x:c r="AH544" s="21" t="n">
        <x:f>IF(SUM(P544:AA544)=0,"",MAX(P544:AA544)/SUM(P544:AA544))</x:f>
        <x:v>0.1146896253814708</x:v>
      </x:c>
      <x:c r="AI544" s="23" t="n">
        <x:f>IF(AG544="","",AD544/'산출기준'!$B$18*'산출기준'!$B$20+MIN(1,AG544)*'산출기준'!$B$21+(1-AH544)*'산출기준'!$B$22)</x:f>
        <x:v>89.48314386103938</x:v>
      </x:c>
      <x:c r="AJ544" s="4" t="str">
        <x:v>24개월 중 양수 지수 24개월; 전반/후반 자료 12/12개월. 최근12개월/이전12개월 관측월 평균비 0.73배, 최근 최댓달 비중 11.5%. 미래 1년 지속을 보장하지 않음.</x:v>
      </x:c>
      <x:c r="AK544" s="4" t="str">
        <x:v>https://developers.naver.com/docs/serviceapi/datalab/search/search.md</x:v>
      </x:c>
    </x:row>
    <x:row r="545" ht="25" customHeight="1">
      <x:c r="A545" s="4" t="str">
        <x:v>K0541</x:v>
      </x:c>
      <x:c r="B545" s="4" t="str">
        <x:v>자동차·IT·테크</x:v>
      </x:c>
      <x:c r="C545" s="4" t="str">
        <x:v>자동차배터리교체비용</x:v>
      </x:c>
      <x:c r="D545" s="17" t="n">
        <x:v>14.34808</x:v>
      </x:c>
      <x:c r="E545" s="17" t="n">
        <x:v>19.19345</x:v>
      </x:c>
      <x:c r="F545" s="17" t="n">
        <x:v>21.77077</x:v>
      </x:c>
      <x:c r="G545" s="17" t="n">
        <x:v>36.12492</x:v>
      </x:c>
      <x:c r="H545" s="17" t="n">
        <x:v>49.93329</x:v>
      </x:c>
      <x:c r="I545" s="17" t="n">
        <x:v>40.20618</x:v>
      </x:c>
      <x:c r="J545" s="17" t="n">
        <x:v>23.33535</x:v>
      </x:c>
      <x:c r="K545" s="17" t="n">
        <x:v>18.69011</x:v>
      </x:c>
      <x:c r="L545" s="17" t="n">
        <x:v>18.33838</x:v>
      </x:c>
      <x:c r="M545" s="17" t="n">
        <x:v>18.61734</x:v>
      </x:c>
      <x:c r="N545" s="17" t="n">
        <x:v>19.59369</x:v>
      </x:c>
      <x:c r="O545" s="17" t="n">
        <x:v>24.41479</x:v>
      </x:c>
      <x:c r="P545" s="17" t="n">
        <x:v>26.15524</x:v>
      </x:c>
      <x:c r="Q545" s="17" t="n">
        <x:v>32.09824</x:v>
      </x:c>
      <x:c r="R545" s="17" t="n">
        <x:v>32.58338</x:v>
      </x:c>
      <x:c r="S545" s="17" t="n">
        <x:v>43.40206</x:v>
      </x:c>
      <x:c r="T545" s="17" t="n">
        <x:v>42.24984</x:v>
      </x:c>
      <x:c r="U545" s="17" t="n">
        <x:v>19.26015</x:v>
      </x:c>
      <x:c r="V545" s="17" t="n">
        <x:v>13.65069</x:v>
      </x:c>
      <x:c r="W545" s="17" t="n">
        <x:v>12.04972</x:v>
      </x:c>
      <x:c r="X545" s="17" t="n">
        <x:v>12.69254</x:v>
      </x:c>
      <x:c r="Y545" s="17" t="n">
        <x:v>13.72953</x:v>
      </x:c>
      <x:c r="Z545" s="17" t="n">
        <x:v>16.30078</x:v>
      </x:c>
      <x:c r="AA545" s="17" t="n">
        <x:v>20.92177</x:v>
      </x:c>
      <x:c r="AB545" s="4" t="n">
        <x:f>COUNT(D545:O545)</x:f>
        <x:v>12</x:v>
      </x:c>
      <x:c r="AC545" s="4" t="n">
        <x:f>COUNT(P545:AA545)</x:f>
        <x:v>12</x:v>
      </x:c>
      <x:c r="AD545" s="4" t="n">
        <x:f>COUNTIF(D545:AA545,"&gt;0")</x:f>
        <x:v>24</x:v>
      </x:c>
      <x:c r="AE545" s="19" t="n">
        <x:f>IF(AB545=0,"",AVERAGE(D545:O545))</x:f>
        <x:v>25.380529166666662</x:v>
      </x:c>
      <x:c r="AF545" s="19" t="n">
        <x:f>IF(AC545=0,"",AVERAGE(P545:AA545))</x:f>
        <x:v>23.757828333333336</x:v>
      </x:c>
      <x:c r="AG545" s="19" t="n">
        <x:f>IF(OR(AB545&lt;'산출기준'!$B$19,AC545&lt;'산출기준'!$B$19,AE545=0),"",AF545/AE545)</x:f>
        <x:v>0.9360651299790672</x:v>
      </x:c>
      <x:c r="AH545" s="21" t="n">
        <x:f>IF(SUM(P545:AA545)=0,"",MAX(P545:AA545)/SUM(P545:AA545))</x:f>
        <x:v>0.15223775012544985</x:v>
      </x:c>
      <x:c r="AI545" s="23" t="n">
        <x:f>IF(AG545="","",AD545/'산출기준'!$B$18*'산출기준'!$B$20+MIN(1,AG545)*'산출기준'!$B$21+(1-AH545)*'산출기준'!$B$22)</x:f>
        <x:v>95.03719889686303</x:v>
      </x:c>
      <x:c r="AJ545" s="4" t="str">
        <x:v>24개월 중 양수 지수 24개월; 전반/후반 자료 12/12개월. 최근12개월/이전12개월 관측월 평균비 0.94배, 최근 최댓달 비중 15.2%. 미래 1년 지속을 보장하지 않음.</x:v>
      </x:c>
      <x:c r="AK545" s="4" t="str">
        <x:v>https://developers.naver.com/docs/serviceapi/datalab/search/search.md</x:v>
      </x:c>
    </x:row>
    <x:row r="546" ht="25" customHeight="1">
      <x:c r="A546" s="4" t="str">
        <x:v>K0542</x:v>
      </x:c>
      <x:c r="B546" s="4" t="str">
        <x:v>자동차·IT·테크</x:v>
      </x:c>
      <x:c r="C546" s="4" t="str">
        <x:v>자동차검사유효기간</x:v>
      </x:c>
      <x:c r="D546" s="17" t="n">
        <x:v>37.79866</x:v>
      </x:c>
      <x:c r="E546" s="17" t="n">
        <x:v>42.33474</x:v>
      </x:c>
      <x:c r="F546" s="17" t="n">
        <x:v>37.23468</x:v>
      </x:c>
      <x:c r="G546" s="17" t="n">
        <x:v>46.86476</x:v>
      </x:c>
      <x:c r="H546" s="17" t="n">
        <x:v>79.43602</x:v>
      </x:c>
      <x:c r="I546" s="17" t="n">
        <x:v>93.85081</x:v>
      </x:c>
      <x:c r="J546" s="17" t="n">
        <x:v>87.78653</x:v>
      </x:c>
      <x:c r="K546" s="17" t="n">
        <x:v>71.04912</x:v>
      </x:c>
      <x:c r="L546" s="17" t="n">
        <x:v>71.35839</x:v>
      </x:c>
      <x:c r="M546" s="17" t="n">
        <x:v>74.71801</x:v>
      </x:c>
      <x:c r="N546" s="17" t="n">
        <x:v>74.58459</x:v>
      </x:c>
      <x:c r="O546" s="17" t="n">
        <x:v>75.52456</x:v>
      </x:c>
      <x:c r="P546" s="17" t="n">
        <x:v>72.70466</x:v>
      </x:c>
      <x:c r="Q546" s="17" t="n">
        <x:v>71.31594</x:v>
      </x:c>
      <x:c r="R546" s="17" t="n">
        <x:v>64.96664</x:v>
      </x:c>
      <x:c r="S546" s="17" t="n">
        <x:v>73.32322</x:v>
      </x:c>
      <x:c r="T546" s="17" t="n">
        <x:v>100</x:v>
      </x:c>
      <x:c r="U546" s="17" t="n">
        <x:v>70.98847</x:v>
      </x:c>
      <x:c r="V546" s="17" t="n">
        <x:v>60.5761</x:v>
      </x:c>
      <x:c r="W546" s="17" t="n">
        <x:v>37.98665</x:v>
      </x:c>
      <x:c r="X546" s="17" t="n">
        <x:v>28.10794</x:v>
      </x:c>
      <x:c r="Y546" s="17" t="n">
        <x:v>25.71861</x:v>
      </x:c>
      <x:c r="Z546" s="17" t="n">
        <x:v>23.99636</x:v>
      </x:c>
      <x:c r="AA546" s="17" t="n">
        <x:v>21.74651</x:v>
      </x:c>
      <x:c r="AB546" s="4" t="n">
        <x:f>COUNT(D546:O546)</x:f>
        <x:v>12</x:v>
      </x:c>
      <x:c r="AC546" s="4" t="n">
        <x:f>COUNT(P546:AA546)</x:f>
        <x:v>12</x:v>
      </x:c>
      <x:c r="AD546" s="4" t="n">
        <x:f>COUNTIF(D546:AA546,"&gt;0")</x:f>
        <x:v>24</x:v>
      </x:c>
      <x:c r="AE546" s="19" t="n">
        <x:f>IF(AB546=0,"",AVERAGE(D546:O546))</x:f>
        <x:v>66.0450725</x:v>
      </x:c>
      <x:c r="AF546" s="19" t="n">
        <x:f>IF(AC546=0,"",AVERAGE(P546:AA546))</x:f>
        <x:v>54.285925</x:v>
      </x:c>
      <x:c r="AG546" s="19" t="n">
        <x:f>IF(OR(AB546&lt;'산출기준'!$B$19,AC546&lt;'산출기준'!$B$19,AE546=0),"",AF546/AE546)</x:f>
        <x:v>0.8219526899603297</x:v>
      </x:c>
      <x:c r="AH546" s="21" t="n">
        <x:f>IF(SUM(P546:AA546)=0,"",MAX(P546:AA546)/SUM(P546:AA546))</x:f>
        <x:v>0.15350817607572007</x:v>
      </x:c>
      <x:c r="AI546" s="23" t="n">
        <x:f>IF(AG546="","",AD546/'산출기준'!$B$18*'산출기준'!$B$20+MIN(1,AG546)*'산출기준'!$B$21+(1-AH546)*'산출기준'!$B$22)</x:f>
        <x:v>91.58841717729548</x:v>
      </x:c>
      <x:c r="AJ546" s="4" t="str">
        <x:v>24개월 중 양수 지수 24개월; 전반/후반 자료 12/12개월. 최근12개월/이전12개월 관측월 평균비 0.82배, 최근 최댓달 비중 15.4%. 미래 1년 지속을 보장하지 않음.</x:v>
      </x:c>
      <x:c r="AK546" s="4" t="str">
        <x:v>https://developers.naver.com/docs/serviceapi/datalab/search/search.md</x:v>
      </x:c>
    </x:row>
    <x:row r="547" ht="25" customHeight="1">
      <x:c r="A547" s="4" t="str">
        <x:v>K0543</x:v>
      </x:c>
      <x:c r="B547" s="4" t="str">
        <x:v>자동차·IT·테크</x:v>
      </x:c>
      <x:c r="C547" s="4" t="str">
        <x:v>컴퓨터와이파이연결</x:v>
      </x:c>
      <x:c r="D547" s="17" t="n">
        <x:v>100</x:v>
      </x:c>
      <x:c r="E547" s="17" t="n">
        <x:v>93.77472</x:v>
      </x:c>
      <x:c r="F547" s="17" t="n">
        <x:v>91.88868</x:v>
      </x:c>
      <x:c r="G547" s="17" t="n">
        <x:v>97.67871</x:v>
      </x:c>
      <x:c r="H547" s="17" t="n">
        <x:v>94.43418</x:v>
      </x:c>
      <x:c r="I547" s="17" t="n">
        <x:v>87.08783</x:v>
      </x:c>
      <x:c r="J547" s="17" t="n">
        <x:v>91.22922</x:v>
      </x:c>
      <x:c r="K547" s="17" t="n">
        <x:v>71.44552</x:v>
      </x:c>
      <x:c r="L547" s="17" t="n">
        <x:v>70.3772</x:v>
      </x:c>
      <x:c r="M547" s="17" t="n">
        <x:v>70.40358</x:v>
      </x:c>
      <x:c r="N547" s="17" t="n">
        <x:v>77.51252</x:v>
      </x:c>
      <x:c r="O547" s="17" t="n">
        <x:v>69.25613</x:v>
      </x:c>
      <x:c r="P547" s="17" t="n">
        <x:v>62.134</x:v>
      </x:c>
      <x:c r="Q547" s="17" t="n">
        <x:v>60.60406</x:v>
      </x:c>
      <x:c r="R547" s="17" t="n">
        <x:v>58.57293</x:v>
      </x:c>
      <x:c r="S547" s="17" t="n">
        <x:v>62.72751</x:v>
      </x:c>
      <x:c r="T547" s="17" t="n">
        <x:v>70.08704</x:v>
      </x:c>
      <x:c r="U547" s="17" t="n">
        <x:v>59.90503</x:v>
      </x:c>
      <x:c r="V547" s="17" t="n">
        <x:v>62.22632</x:v>
      </x:c>
      <x:c r="W547" s="17" t="n">
        <x:v>49.19546</x:v>
      </x:c>
      <x:c r="X547" s="17" t="n">
        <x:v>47.88973</x:v>
      </x:c>
      <x:c r="Y547" s="17" t="n">
        <x:v>45.41018</x:v>
      </x:c>
      <x:c r="Z547" s="17" t="n">
        <x:v>47.40174</x:v>
      </x:c>
      <x:c r="AA547" s="17" t="n">
        <x:v>44.15721</x:v>
      </x:c>
      <x:c r="AB547" s="4" t="n">
        <x:f>COUNT(D547:O547)</x:f>
        <x:v>12</x:v>
      </x:c>
      <x:c r="AC547" s="4" t="n">
        <x:f>COUNT(P547:AA547)</x:f>
        <x:v>12</x:v>
      </x:c>
      <x:c r="AD547" s="4" t="n">
        <x:f>COUNTIF(D547:AA547,"&gt;0")</x:f>
        <x:v>24</x:v>
      </x:c>
      <x:c r="AE547" s="19" t="n">
        <x:f>IF(AB547=0,"",AVERAGE(D547:O547))</x:f>
        <x:v>84.59069083333333</x:v>
      </x:c>
      <x:c r="AF547" s="19" t="n">
        <x:f>IF(AC547=0,"",AVERAGE(P547:AA547))</x:f>
        <x:v>55.859267499999994</x:v>
      </x:c>
      <x:c r="AG547" s="19" t="n">
        <x:f>IF(OR(AB547&lt;'산출기준'!$B$19,AC547&lt;'산출기준'!$B$19,AE547=0),"",AF547/AE547)</x:f>
        <x:v>0.6603476925145102</x:v>
      </x:c>
      <x:c r="AH547" s="21" t="n">
        <x:f>IF(SUM(P547:AA547)=0,"",MAX(P547:AA547)/SUM(P547:AA547))</x:f>
        <x:v>0.10455895553350511</x:v>
      </x:c>
      <x:c r="AI547" s="23" t="n">
        <x:f>IF(AG547="","",AD547/'산출기준'!$B$18*'산출기준'!$B$20+MIN(1,AG547)*'산출기준'!$B$21+(1-AH547)*'산출기준'!$B$22)</x:f>
        <x:v>87.71925166476521</x:v>
      </x:c>
      <x:c r="AJ547" s="4" t="str">
        <x:v>24개월 중 양수 지수 24개월; 전반/후반 자료 12/12개월. 최근12개월/이전12개월 관측월 평균비 0.66배, 최근 최댓달 비중 10.5%. 미래 1년 지속을 보장하지 않음.</x:v>
      </x:c>
      <x:c r="AK547" s="4" t="str">
        <x:v>https://developers.naver.com/docs/serviceapi/datalab/search/search.md</x:v>
      </x:c>
    </x:row>
    <x:row r="548" ht="25" customHeight="1">
      <x:c r="A548" s="4" t="str">
        <x:v>K0544</x:v>
      </x:c>
      <x:c r="B548" s="4" t="str">
        <x:v>자동차·IT·테크</x:v>
      </x:c>
      <x:c r="C548" s="4" t="str">
        <x:v>아이폰14프로배터리교체</x:v>
      </x:c>
      <x:c r="D548" s="17" t="n">
        <x:v>56.76602</x:v>
      </x:c>
      <x:c r="E548" s="17" t="n">
        <x:v>65.62912</x:v>
      </x:c>
      <x:c r="F548" s="17" t="n">
        <x:v>46.90055</x:v>
      </x:c>
      <x:c r="G548" s="17" t="n">
        <x:v>48.86573</x:v>
      </x:c>
      <x:c r="H548" s="17" t="n">
        <x:v>35.47876</x:v>
      </x:c>
      <x:c r="I548" s="17" t="n">
        <x:v>24.12292</x:v>
      </x:c>
      <x:c r="J548" s="17" t="n">
        <x:v>26.80031</x:v>
      </x:c>
      <x:c r="K548" s="17" t="n">
        <x:v>31.53521</x:v>
      </x:c>
      <x:c r="L548" s="17" t="n">
        <x:v>32.62991</x:v>
      </x:c>
      <x:c r="M548" s="17" t="n">
        <x:v>28.42257</x:v>
      </x:c>
      <x:c r="N548" s="17" t="n">
        <x:v>31.87813</x:v>
      </x:c>
      <x:c r="O548" s="17" t="n">
        <x:v>29.7283</x:v>
      </x:c>
      <x:c r="P548" s="17" t="n">
        <x:v>48.47006</x:v>
      </x:c>
      <x:c r="Q548" s="17" t="n">
        <x:v>35.83487</x:v>
      </x:c>
      <x:c r="R548" s="17" t="n">
        <x:v>29.47771</x:v>
      </x:c>
      <x:c r="S548" s="17" t="n">
        <x:v>32.82774</x:v>
      </x:c>
      <x:c r="T548" s="17" t="n">
        <x:v>48.23265</x:v>
      </x:c>
      <x:c r="U548" s="17" t="n">
        <x:v>53.02031</x:v>
      </x:c>
      <x:c r="V548" s="17" t="n">
        <x:v>52.57188</x:v>
      </x:c>
      <x:c r="W548" s="17" t="n">
        <x:v>41.17647</x:v>
      </x:c>
      <x:c r="X548" s="17" t="n">
        <x:v>34.38406</x:v>
      </x:c>
      <x:c r="Y548" s="17" t="n">
        <x:v>30.51965</x:v>
      </x:c>
      <x:c r="Z548" s="17" t="n">
        <x:v>38.07702</x:v>
      </x:c>
      <x:c r="AA548" s="17" t="n">
        <x:v>41.78317</x:v>
      </x:c>
      <x:c r="AB548" s="4" t="n">
        <x:f>COUNT(D548:O548)</x:f>
        <x:v>12</x:v>
      </x:c>
      <x:c r="AC548" s="4" t="n">
        <x:f>COUNT(P548:AA548)</x:f>
        <x:v>12</x:v>
      </x:c>
      <x:c r="AD548" s="4" t="n">
        <x:f>COUNTIF(D548:AA548,"&gt;0")</x:f>
        <x:v>24</x:v>
      </x:c>
      <x:c r="AE548" s="19" t="n">
        <x:f>IF(AB548=0,"",AVERAGE(D548:O548))</x:f>
        <x:v>38.22979416666667</x:v>
      </x:c>
      <x:c r="AF548" s="19" t="n">
        <x:f>IF(AC548=0,"",AVERAGE(P548:AA548))</x:f>
        <x:v>40.53129916666666</x:v>
      </x:c>
      <x:c r="AG548" s="19" t="n">
        <x:f>IF(OR(AB548&lt;'산출기준'!$B$19,AC548&lt;'산출기준'!$B$19,AE548=0),"",AF548/AE548)</x:f>
        <x:v>1.0602018674222087</x:v>
      </x:c>
      <x:c r="AH548" s="21" t="n">
        <x:f>IF(SUM(P548:AA548)=0,"",MAX(P548:AA548)/SUM(P548:AA548))</x:f>
        <x:v>0.10901104226879478</x:v>
      </x:c>
      <x:c r="AI548" s="23" t="n">
        <x:f>IF(AG548="","",AD548/'산출기준'!$B$18*'산출기준'!$B$20+MIN(1,AG548)*'산출기준'!$B$21+(1-AH548)*'산출기준'!$B$22)</x:f>
        <x:v>97.8197791546241</x:v>
      </x:c>
      <x:c r="AJ548" s="4" t="str">
        <x:v>24개월 중 양수 지수 24개월; 전반/후반 자료 12/12개월. 최근12개월/이전12개월 관측월 평균비 1.06배, 최근 최댓달 비중 10.9%. 미래 1년 지속을 보장하지 않음.</x:v>
      </x:c>
      <x:c r="AK548" s="4" t="str">
        <x:v>https://developers.naver.com/docs/serviceapi/datalab/search/search.md</x:v>
      </x:c>
    </x:row>
    <x:row r="549" ht="25" customHeight="1">
      <x:c r="A549" s="4" t="str">
        <x:v>K0545</x:v>
      </x:c>
      <x:c r="B549" s="4" t="str">
        <x:v>자동차·IT·테크</x:v>
      </x:c>
      <x:c r="C549" s="4" t="str">
        <x:v>엔진오일교체비용</x:v>
      </x:c>
      <x:c r="D549" s="17" t="n">
        <x:v>49.52519</x:v>
      </x:c>
      <x:c r="E549" s="17" t="n">
        <x:v>54.03587</x:v>
      </x:c>
      <x:c r="F549" s="17" t="n">
        <x:v>48.17989</x:v>
      </x:c>
      <x:c r="G549" s="17" t="n">
        <x:v>48.93168</x:v>
      </x:c>
      <x:c r="H549" s="17" t="n">
        <x:v>48.76022</x:v>
      </x:c>
      <x:c r="I549" s="17" t="n">
        <x:v>47.79741</x:v>
      </x:c>
      <x:c r="J549" s="17" t="n">
        <x:v>47.2039</x:v>
      </x:c>
      <x:c r="K549" s="17" t="n">
        <x:v>49.84173</x:v>
      </x:c>
      <x:c r="L549" s="17" t="n">
        <x:v>50.6067</x:v>
      </x:c>
      <x:c r="M549" s="17" t="n">
        <x:v>48.85254</x:v>
      </x:c>
      <x:c r="N549" s="17" t="n">
        <x:v>56.19889</x:v>
      </x:c>
      <x:c r="O549" s="17" t="n">
        <x:v>52.18939</x:v>
      </x:c>
      <x:c r="P549" s="17" t="n">
        <x:v>49.43286</x:v>
      </x:c>
      <x:c r="Q549" s="17" t="n">
        <x:v>55.52624</x:v>
      </x:c>
      <x:c r="R549" s="17" t="n">
        <x:v>49.48562</x:v>
      </x:c>
      <x:c r="S549" s="17" t="n">
        <x:v>51.99155</x:v>
      </x:c>
      <x:c r="T549" s="17" t="n">
        <x:v>46.18834</x:v>
      </x:c>
      <x:c r="U549" s="17" t="n">
        <x:v>39.32999</x:v>
      </x:c>
      <x:c r="V549" s="17" t="n">
        <x:v>40.45106</x:v>
      </x:c>
      <x:c r="W549" s="17" t="n">
        <x:v>39.10577</x:v>
      </x:c>
      <x:c r="X549" s="17" t="n">
        <x:v>33.10472</x:v>
      </x:c>
      <x:c r="Y549" s="17" t="n">
        <x:v>33.15747</x:v>
      </x:c>
      <x:c r="Z549" s="17" t="n">
        <x:v>35.24136</x:v>
      </x:c>
      <x:c r="AA549" s="17" t="n">
        <x:v>38.26167</x:v>
      </x:c>
      <x:c r="AB549" s="4" t="n">
        <x:f>COUNT(D549:O549)</x:f>
        <x:v>12</x:v>
      </x:c>
      <x:c r="AC549" s="4" t="n">
        <x:f>COUNT(P549:AA549)</x:f>
        <x:v>12</x:v>
      </x:c>
      <x:c r="AD549" s="4" t="n">
        <x:f>COUNTIF(D549:AA549,"&gt;0")</x:f>
        <x:v>24</x:v>
      </x:c>
      <x:c r="AE549" s="19" t="n">
        <x:f>IF(AB549=0,"",AVERAGE(D549:O549))</x:f>
        <x:v>50.17695083333333</x:v>
      </x:c>
      <x:c r="AF549" s="19" t="n">
        <x:f>IF(AC549=0,"",AVERAGE(P549:AA549))</x:f>
        <x:v>42.6063875</x:v>
      </x:c>
      <x:c r="AG549" s="19" t="n">
        <x:f>IF(OR(AB549&lt;'산출기준'!$B$19,AC549&lt;'산출기준'!$B$19,AE549=0),"",AF549/AE549)</x:f>
        <x:v>0.8491226906457598</x:v>
      </x:c>
      <x:c r="AH549" s="21" t="n">
        <x:f>IF(SUM(P549:AA549)=0,"",MAX(P549:AA549)/SUM(P549:AA549))</x:f>
        <x:v>0.10860312122605248</x:v>
      </x:c>
      <x:c r="AI549" s="23" t="n">
        <x:f>IF(AG549="","",AD549/'산출기준'!$B$18*'산출기준'!$B$20+MIN(1,AG549)*'산출기준'!$B$21+(1-AH549)*'산출기준'!$B$22)</x:f>
        <x:v>93.30161829485175</x:v>
      </x:c>
      <x:c r="AJ549" s="4" t="str">
        <x:v>24개월 중 양수 지수 24개월; 전반/후반 자료 12/12개월. 최근12개월/이전12개월 관측월 평균비 0.85배, 최근 최댓달 비중 10.9%. 미래 1년 지속을 보장하지 않음.</x:v>
      </x:c>
      <x:c r="AK549" s="4" t="str">
        <x:v>https://developers.naver.com/docs/serviceapi/datalab/search/search.md</x:v>
      </x:c>
    </x:row>
    <x:row r="550" ht="25" customHeight="1">
      <x:c r="A550" s="4" t="str">
        <x:v>K0546</x:v>
      </x:c>
      <x:c r="B550" s="4" t="str">
        <x:v>자동차·IT·테크</x:v>
      </x:c>
      <x:c r="C550" s="4" t="str">
        <x:v>자동차점검</x:v>
      </x:c>
      <x:c r="D550" s="17" t="n">
        <x:v>49.15589</x:v>
      </x:c>
      <x:c r="E550" s="17" t="n">
        <x:v>50.91005</x:v>
      </x:c>
      <x:c r="F550" s="17" t="n">
        <x:v>46.58401</x:v>
      </x:c>
      <x:c r="G550" s="17" t="n">
        <x:v>47.99525</x:v>
      </x:c>
      <x:c r="H550" s="17" t="n">
        <x:v>59.78633</x:v>
      </x:c>
      <x:c r="I550" s="17" t="n">
        <x:v>58.66525</x:v>
      </x:c>
      <x:c r="J550" s="17" t="n">
        <x:v>54.18095</x:v>
      </x:c>
      <x:c r="K550" s="17" t="n">
        <x:v>53.11263</x:v>
      </x:c>
      <x:c r="L550" s="17" t="n">
        <x:v>53.86441</x:v>
      </x:c>
      <x:c r="M550" s="17" t="n">
        <x:v>48.08757</x:v>
      </x:c>
      <x:c r="N550" s="17" t="n">
        <x:v>50.38248</x:v>
      </x:c>
      <x:c r="O550" s="17" t="n">
        <x:v>41.981</x:v>
      </x:c>
      <x:c r="P550" s="17" t="n">
        <x:v>43.04932</x:v>
      </x:c>
      <x:c r="Q550" s="17" t="n">
        <x:v>43.59008</x:v>
      </x:c>
      <x:c r="R550" s="17" t="n">
        <x:v>39.17172</x:v>
      </x:c>
      <x:c r="S550" s="17" t="n">
        <x:v>41.70403</x:v>
      </x:c>
      <x:c r="T550" s="17" t="n">
        <x:v>42.91743</x:v>
      </x:c>
      <x:c r="U550" s="17" t="n">
        <x:v>35.914</x:v>
      </x:c>
      <x:c r="V550" s="17" t="n">
        <x:v>41.70403</x:v>
      </x:c>
      <x:c r="W550" s="17" t="n">
        <x:v>39.17172</x:v>
      </x:c>
      <x:c r="X550" s="17" t="n">
        <x:v>40.4115</x:v>
      </x:c>
      <x:c r="Y550" s="17" t="n">
        <x:v>38.68372</x:v>
      </x:c>
      <x:c r="Z550" s="17" t="n">
        <x:v>35.41281</x:v>
      </x:c>
      <x:c r="AA550" s="17" t="n">
        <x:v>34.99076</x:v>
      </x:c>
      <x:c r="AB550" s="4" t="n">
        <x:f>COUNT(D550:O550)</x:f>
        <x:v>12</x:v>
      </x:c>
      <x:c r="AC550" s="4" t="n">
        <x:f>COUNT(P550:AA550)</x:f>
        <x:v>12</x:v>
      </x:c>
      <x:c r="AD550" s="4" t="n">
        <x:f>COUNTIF(D550:AA550,"&gt;0")</x:f>
        <x:v>24</x:v>
      </x:c>
      <x:c r="AE550" s="19" t="n">
        <x:f>IF(AB550=0,"",AVERAGE(D550:O550))</x:f>
        <x:v>51.225485</x:v>
      </x:c>
      <x:c r="AF550" s="19" t="n">
        <x:f>IF(AC550=0,"",AVERAGE(P550:AA550))</x:f>
        <x:v>39.72676</x:v>
      </x:c>
      <x:c r="AG550" s="19" t="n">
        <x:f>IF(OR(AB550&lt;'산출기준'!$B$19,AC550&lt;'산출기준'!$B$19,AE550=0),"",AF550/AE550)</x:f>
        <x:v>0.775527259527167</x:v>
      </x:c>
      <x:c r="AH550" s="21" t="n">
        <x:f>IF(SUM(P550:AA550)=0,"",MAX(P550:AA550)/SUM(P550:AA550))</x:f>
        <x:v>0.09143727469007457</x:v>
      </x:c>
      <x:c r="AI550" s="23" t="n">
        <x:f>IF(AG550="","",AD550/'산출기준'!$B$18*'산출기준'!$B$20+MIN(1,AG550)*'산출기준'!$B$21+(1-AH550)*'산출기준'!$B$22)</x:f>
        <x:v>91.43707229201353</x:v>
      </x:c>
      <x:c r="AJ550" s="4" t="str">
        <x:v>24개월 중 양수 지수 24개월; 전반/후반 자료 12/12개월. 최근12개월/이전12개월 관측월 평균비 0.78배, 최근 최댓달 비중 9.1%. 미래 1년 지속을 보장하지 않음.</x:v>
      </x:c>
      <x:c r="AK550" s="4" t="str">
        <x:v>https://developers.naver.com/docs/serviceapi/datalab/search/search.md</x:v>
      </x:c>
    </x:row>
    <x:row r="551" ht="25" customHeight="1">
      <x:c r="A551" s="4" t="str">
        <x:v>K0547</x:v>
      </x:c>
      <x:c r="B551" s="4" t="str">
        <x:v>자동차·IT·테크</x:v>
      </x:c>
      <x:c r="C551" s="4" t="str">
        <x:v>전기차가격</x:v>
      </x:c>
      <x:c r="D551" s="17" t="n">
        <x:v>13.89026</x:v>
      </x:c>
      <x:c r="E551" s="17" t="n">
        <x:v>13.04992</x:v>
      </x:c>
      <x:c r="F551" s="17" t="n">
        <x:v>11.82119</x:v>
      </x:c>
      <x:c r="G551" s="17" t="n">
        <x:v>11.31982</x:v>
      </x:c>
      <x:c r="H551" s="17" t="n">
        <x:v>18.32497</x:v>
      </x:c>
      <x:c r="I551" s="17" t="n">
        <x:v>21.82049</x:v>
      </x:c>
      <x:c r="J551" s="17" t="n">
        <x:v>20.07626</x:v>
      </x:c>
      <x:c r="K551" s="17" t="n">
        <x:v>18.91109</x:v>
      </x:c>
      <x:c r="L551" s="17" t="n">
        <x:v>18.41677</x:v>
      </x:c>
      <x:c r="M551" s="17" t="n">
        <x:v>21.62276</x:v>
      </x:c>
      <x:c r="N551" s="17" t="n">
        <x:v>23.55059</x:v>
      </x:c>
      <x:c r="O551" s="17" t="n">
        <x:v>24.07315</x:v>
      </x:c>
      <x:c r="P551" s="17" t="n">
        <x:v>20.78949</x:v>
      </x:c>
      <x:c r="Q551" s="17" t="n">
        <x:v>18.52976</x:v>
      </x:c>
      <x:c r="R551" s="17" t="n">
        <x:v>17.60468</x:v>
      </x:c>
      <x:c r="S551" s="17" t="n">
        <x:v>18.76279</x:v>
      </x:c>
      <x:c r="T551" s="17" t="n">
        <x:v>31.80566</x:v>
      </x:c>
      <x:c r="U551" s="17" t="n">
        <x:v>21.04371</x:v>
      </x:c>
      <x:c r="V551" s="17" t="n">
        <x:v>33.59226</x:v>
      </x:c>
      <x:c r="W551" s="17" t="n">
        <x:v>39.15683</x:v>
      </x:c>
      <x:c r="X551" s="17" t="n">
        <x:v>26.22696</x:v>
      </x:c>
      <x:c r="Y551" s="17" t="n">
        <x:v>21.82049</x:v>
      </x:c>
      <x:c r="Z551" s="17" t="n">
        <x:v>20.94484</x:v>
      </x:c>
      <x:c r="AA551" s="17" t="n">
        <x:v>22.47722</x:v>
      </x:c>
      <x:c r="AB551" s="4" t="n">
        <x:f>COUNT(D551:O551)</x:f>
        <x:v>12</x:v>
      </x:c>
      <x:c r="AC551" s="4" t="n">
        <x:f>COUNT(P551:AA551)</x:f>
        <x:v>12</x:v>
      </x:c>
      <x:c r="AD551" s="4" t="n">
        <x:f>COUNTIF(D551:AA551,"&gt;0")</x:f>
        <x:v>24</x:v>
      </x:c>
      <x:c r="AE551" s="19" t="n">
        <x:f>IF(AB551=0,"",AVERAGE(D551:O551))</x:f>
        <x:v>18.073105833333333</x:v>
      </x:c>
      <x:c r="AF551" s="19" t="n">
        <x:f>IF(AC551=0,"",AVERAGE(P551:AA551))</x:f>
        <x:v>24.396224166666666</x:v>
      </x:c>
      <x:c r="AG551" s="19" t="n">
        <x:f>IF(OR(AB551&lt;'산출기준'!$B$19,AC551&lt;'산출기준'!$B$19,AE551=0),"",AF551/AE551)</x:f>
        <x:v>1.3498634043115723</x:v>
      </x:c>
      <x:c r="AH551" s="21" t="n">
        <x:f>IF(SUM(P551:AA551)=0,"",MAX(P551:AA551)/SUM(P551:AA551))</x:f>
        <x:v>0.13375304081379533</x:v>
      </x:c>
      <x:c r="AI551" s="23" t="n">
        <x:f>IF(AG551="","",AD551/'산출기준'!$B$18*'산출기준'!$B$20+MIN(1,AG551)*'산출기준'!$B$21+(1-AH551)*'산출기준'!$B$22)</x:f>
        <x:v>97.3249391837241</x:v>
      </x:c>
      <x:c r="AJ551" s="4" t="str">
        <x:v>24개월 중 양수 지수 24개월; 전반/후반 자료 12/12개월. 최근12개월/이전12개월 관측월 평균비 1.35배, 최근 최댓달 비중 13.4%. 미래 1년 지속을 보장하지 않음.</x:v>
      </x:c>
      <x:c r="AK551" s="4" t="str">
        <x:v>https://developers.naver.com/docs/serviceapi/datalab/search/search.md</x:v>
      </x:c>
    </x:row>
    <x:row r="552" ht="25" customHeight="1">
      <x:c r="A552" s="4" t="str">
        <x:v>K0548</x:v>
      </x:c>
      <x:c r="B552" s="4" t="str">
        <x:v>자동차·IT·테크</x:v>
      </x:c>
      <x:c r="C552" s="4" t="str">
        <x:v>자동차에어컨냄새</x:v>
      </x:c>
      <x:c r="D552" s="17" t="n">
        <x:v>35.56246</x:v>
      </x:c>
      <x:c r="E552" s="17" t="n">
        <x:v>35.6472</x:v>
      </x:c>
      <x:c r="F552" s="17" t="n">
        <x:v>17.65412</x:v>
      </x:c>
      <x:c r="G552" s="17" t="n">
        <x:v>5.63519</x:v>
      </x:c>
      <x:c r="H552" s="17" t="n">
        <x:v>11.26332</x:v>
      </x:c>
      <x:c r="I552" s="17" t="n">
        <x:v>9.87218</x:v>
      </x:c>
      <x:c r="J552" s="17" t="n">
        <x:v>66.84556</x:v>
      </x:c>
      <x:c r="K552" s="17" t="n">
        <x:v>88.36946</x:v>
      </x:c>
      <x:c r="L552" s="17" t="n">
        <x:v>91.48365</x:v>
      </x:c>
      <x:c r="M552" s="17" t="n">
        <x:v>100</x:v>
      </x:c>
      <x:c r="N552" s="17" t="n">
        <x:v>52.95529</x:v>
      </x:c>
      <x:c r="O552" s="17" t="n">
        <x:v>31.81978</x:v>
      </x:c>
      <x:c r="P552" s="17" t="n">
        <x:v>25.86681</x:v>
      </x:c>
      <x:c r="Q552" s="17" t="n">
        <x:v>20.33048</x:v>
      </x:c>
      <x:c r="R552" s="17" t="n">
        <x:v>11.36219</x:v>
      </x:c>
      <x:c r="S552" s="17" t="n">
        <x:v>6.41197</x:v>
      </x:c>
      <x:c r="T552" s="17" t="n">
        <x:v>2.99413</x:v>
      </x:c>
      <x:c r="U552" s="17" t="n">
        <x:v>14.5823</x:v>
      </x:c>
      <x:c r="V552" s="17" t="n">
        <x:v>20.74006</x:v>
      </x:c>
      <x:c r="W552" s="17" t="n">
        <x:v>28.52199</x:v>
      </x:c>
      <x:c r="X552" s="17" t="n">
        <x:v>27.82289</x:v>
      </x:c>
      <x:c r="Y552" s="17" t="n">
        <x:v>23.19045</x:v>
      </x:c>
      <x:c r="Z552" s="17" t="n">
        <x:v>17.01857</x:v>
      </x:c>
      <x:c r="AA552" s="17" t="n">
        <x:v>18.95346</x:v>
      </x:c>
      <x:c r="AB552" s="4" t="n">
        <x:f>COUNT(D552:O552)</x:f>
        <x:v>12</x:v>
      </x:c>
      <x:c r="AC552" s="4" t="n">
        <x:f>COUNT(P552:AA552)</x:f>
        <x:v>12</x:v>
      </x:c>
      <x:c r="AD552" s="4" t="n">
        <x:f>COUNTIF(D552:AA552,"&gt;0")</x:f>
        <x:v>24</x:v>
      </x:c>
      <x:c r="AE552" s="19" t="n">
        <x:f>IF(AB552=0,"",AVERAGE(D552:O552))</x:f>
        <x:v>45.59235083333334</x:v>
      </x:c>
      <x:c r="AF552" s="19" t="n">
        <x:f>IF(AC552=0,"",AVERAGE(P552:AA552))</x:f>
        <x:v>18.149608333333337</x:v>
      </x:c>
      <x:c r="AG552" s="19" t="n">
        <x:f>IF(OR(AB552&lt;'산출기준'!$B$19,AC552&lt;'산출기준'!$B$19,AE552=0),"",AF552/AE552)</x:f>
        <x:v>0.39808450324662464</x:v>
      </x:c>
      <x:c r="AH552" s="21" t="n">
        <x:f>IF(SUM(P552:AA552)=0,"",MAX(P552:AA552)/SUM(P552:AA552))</x:f>
        <x:v>0.130957784672121</x:v>
      </x:c>
      <x:c r="AI552" s="23" t="n">
        <x:f>IF(AG552="","",AD552/'산출기준'!$B$18*'산출기준'!$B$20+MIN(1,AG552)*'산출기준'!$B$21+(1-AH552)*'산출기준'!$B$22)</x:f>
        <x:v>79.32337940395632</x:v>
      </x:c>
      <x:c r="AJ552" s="4" t="str">
        <x:v>24개월 중 양수 지수 24개월; 전반/후반 자료 12/12개월. 최근12개월/이전12개월 관측월 평균비 0.40배, 최근 최댓달 비중 13.1%. 미래 1년 지속을 보장하지 않음.</x:v>
      </x:c>
      <x:c r="AK552" s="4" t="str">
        <x:v>https://developers.naver.com/docs/serviceapi/datalab/search/search.md</x:v>
      </x:c>
    </x:row>
    <x:row r="553" ht="25" customHeight="1">
      <x:c r="A553" s="4" t="str">
        <x:v>K0549</x:v>
      </x:c>
      <x:c r="B553" s="4" t="str">
        <x:v>자동차·IT·테크</x:v>
      </x:c>
      <x:c r="C553" s="4" t="str">
        <x:v>와이파이속도</x:v>
      </x:c>
      <x:c r="D553" s="17" t="n">
        <x:v>45.08862</x:v>
      </x:c>
      <x:c r="E553" s="17" t="n">
        <x:v>42.7159</x:v>
      </x:c>
      <x:c r="F553" s="17" t="n">
        <x:v>39.30513</x:v>
      </x:c>
      <x:c r="G553" s="17" t="n">
        <x:v>42.7724</x:v>
      </x:c>
      <x:c r="H553" s="17" t="n">
        <x:v>47.652</x:v>
      </x:c>
      <x:c r="I553" s="17" t="n">
        <x:v>55.18678</x:v>
      </x:c>
      <x:c r="J553" s="17" t="n">
        <x:v>52.73638</x:v>
      </x:c>
      <x:c r="K553" s="17" t="n">
        <x:v>41.52955</x:v>
      </x:c>
      <x:c r="L553" s="17" t="n">
        <x:v>42.54643</x:v>
      </x:c>
      <x:c r="M553" s="17" t="n">
        <x:v>43.61273</x:v>
      </x:c>
      <x:c r="N553" s="17" t="n">
        <x:v>45.69592</x:v>
      </x:c>
      <x:c r="O553" s="17" t="n">
        <x:v>56.23896</x:v>
      </x:c>
      <x:c r="P553" s="17" t="n">
        <x:v>49.72106</x:v>
      </x:c>
      <x:c r="Q553" s="17" t="n">
        <x:v>55.25033</x:v>
      </x:c>
      <x:c r="R553" s="17" t="n">
        <x:v>53.25188</x:v>
      </x:c>
      <x:c r="S553" s="17" t="n">
        <x:v>49.57983</x:v>
      </x:c>
      <x:c r="T553" s="17" t="n">
        <x:v>45.63943</x:v>
      </x:c>
      <x:c r="U553" s="17" t="n">
        <x:v>20.22456</x:v>
      </x:c>
      <x:c r="V553" s="17" t="n">
        <x:v>17.37871</x:v>
      </x:c>
      <x:c r="W553" s="17" t="n">
        <x:v>14.15154</x:v>
      </x:c>
      <x:c r="X553" s="17" t="n">
        <x:v>11.84944</x:v>
      </x:c>
      <x:c r="Y553" s="17" t="n">
        <x:v>13.28296</x:v>
      </x:c>
      <x:c r="Z553" s="17" t="n">
        <x:v>12.55561</x:v>
      </x:c>
      <x:c r="AA553" s="17" t="n">
        <x:v>15.63448</x:v>
      </x:c>
      <x:c r="AB553" s="4" t="n">
        <x:f>COUNT(D553:O553)</x:f>
        <x:v>12</x:v>
      </x:c>
      <x:c r="AC553" s="4" t="n">
        <x:f>COUNT(P553:AA553)</x:f>
        <x:v>12</x:v>
      </x:c>
      <x:c r="AD553" s="4" t="n">
        <x:f>COUNTIF(D553:AA553,"&gt;0")</x:f>
        <x:v>24</x:v>
      </x:c>
      <x:c r="AE553" s="19" t="n">
        <x:f>IF(AB553=0,"",AVERAGE(D553:O553))</x:f>
        <x:v>46.25673333333333</x:v>
      </x:c>
      <x:c r="AF553" s="19" t="n">
        <x:f>IF(AC553=0,"",AVERAGE(P553:AA553))</x:f>
        <x:v>29.876652500000006</x:v>
      </x:c>
      <x:c r="AG553" s="19" t="n">
        <x:f>IF(OR(AB553&lt;'산출기준'!$B$19,AC553&lt;'산출기준'!$B$19,AE553=0),"",AF553/AE553)</x:f>
        <x:v>0.6458876437448388</x:v>
      </x:c>
      <x:c r="AH553" s="21" t="n">
        <x:f>IF(SUM(P553:AA553)=0,"",MAX(P553:AA553)/SUM(P553:AA553))</x:f>
        <x:v>0.15410676168177362</x:v>
      </x:c>
      <x:c r="AI553" s="23" t="n">
        <x:f>IF(AG553="","",AD553/'산출기준'!$B$18*'산출기준'!$B$20+MIN(1,AG553)*'산출기준'!$B$21+(1-AH553)*'산출기준'!$B$22)</x:f>
        <x:v>86.29449407870969</x:v>
      </x:c>
      <x:c r="AJ553" s="4" t="str">
        <x:v>24개월 중 양수 지수 24개월; 전반/후반 자료 12/12개월. 최근12개월/이전12개월 관측월 평균비 0.65배, 최근 최댓달 비중 15.4%. 미래 1년 지속을 보장하지 않음.</x:v>
      </x:c>
      <x:c r="AK553" s="4" t="str">
        <x:v>https://developers.naver.com/docs/serviceapi/datalab/search/search.md</x:v>
      </x:c>
    </x:row>
    <x:row r="554" ht="25" customHeight="1">
      <x:c r="A554" s="4" t="str">
        <x:v>K0550</x:v>
      </x:c>
      <x:c r="B554" s="4" t="str">
        <x:v>자동차·IT·테크</x:v>
      </x:c>
      <x:c r="C554" s="4" t="str">
        <x:v>자동차배터리교체주기</x:v>
      </x:c>
      <x:c r="D554" s="17" t="n">
        <x:v>23.66401</x:v>
      </x:c>
      <x:c r="E554" s="17" t="n">
        <x:v>28.11497</x:v>
      </x:c>
      <x:c r="F554" s="17" t="n">
        <x:v>45.52811</x:v>
      </x:c>
      <x:c r="G554" s="17" t="n">
        <x:v>77.99637</x:v>
      </x:c>
      <x:c r="H554" s="17" t="n">
        <x:v>78.23357</x:v>
      </x:c>
      <x:c r="I554" s="17" t="n">
        <x:v>68.28519</x:v>
      </x:c>
      <x:c r="J554" s="17" t="n">
        <x:v>40.39347</x:v>
      </x:c>
      <x:c r="K554" s="17" t="n">
        <x:v>29.94279</x:v>
      </x:c>
      <x:c r="L554" s="17" t="n">
        <x:v>26.51039</x:v>
      </x:c>
      <x:c r="M554" s="17" t="n">
        <x:v>25.63136</x:v>
      </x:c>
      <x:c r="N554" s="17" t="n">
        <x:v>30.2358</x:v>
      </x:c>
      <x:c r="O554" s="17" t="n">
        <x:v>31.64503</x:v>
      </x:c>
      <x:c r="P554" s="17" t="n">
        <x:v>33.71005</x:v>
      </x:c>
      <x:c r="Q554" s="17" t="n">
        <x:v>46.33737</x:v>
      </x:c>
      <x:c r="R554" s="17" t="n">
        <x:v>59.55071</x:v>
      </x:c>
      <x:c r="S554" s="17" t="n">
        <x:v>82.15431</x:v>
      </x:c>
      <x:c r="T554" s="17" t="n">
        <x:v>79.43351</x:v>
      </x:c>
      <x:c r="U554" s="17" t="n">
        <x:v>42.89102</x:v>
      </x:c>
      <x:c r="V554" s="17" t="n">
        <x:v>30.45904</x:v>
      </x:c>
      <x:c r="W554" s="17" t="n">
        <x:v>24.59885</x:v>
      </x:c>
      <x:c r="X554" s="17" t="n">
        <x:v>21.16645</x:v>
      </x:c>
      <x:c r="Y554" s="17" t="n">
        <x:v>20.81763</x:v>
      </x:c>
      <x:c r="Z554" s="17" t="n">
        <x:v>23.23147</x:v>
      </x:c>
      <x:c r="AA554" s="17" t="n">
        <x:v>29.17538</x:v>
      </x:c>
      <x:c r="AB554" s="4" t="n">
        <x:f>COUNT(D554:O554)</x:f>
        <x:v>12</x:v>
      </x:c>
      <x:c r="AC554" s="4" t="n">
        <x:f>COUNT(P554:AA554)</x:f>
        <x:v>12</x:v>
      </x:c>
      <x:c r="AD554" s="4" t="n">
        <x:f>COUNTIF(D554:AA554,"&gt;0")</x:f>
        <x:v>24</x:v>
      </x:c>
      <x:c r="AE554" s="19" t="n">
        <x:f>IF(AB554=0,"",AVERAGE(D554:O554))</x:f>
        <x:v>42.181754999999995</x:v>
      </x:c>
      <x:c r="AF554" s="19" t="n">
        <x:f>IF(AC554=0,"",AVERAGE(P554:AA554))</x:f>
        <x:v>41.12714916666667</x:v>
      </x:c>
      <x:c r="AG554" s="19" t="n">
        <x:f>IF(OR(AB554&lt;'산출기준'!$B$19,AC554&lt;'산출기준'!$B$19,AE554=0),"",AF554/AE554)</x:f>
        <x:v>0.9749985311580012</x:v>
      </x:c>
      <x:c r="AH554" s="21" t="n">
        <x:f>IF(SUM(P554:AA554)=0,"",MAX(P554:AA554)/SUM(P554:AA554))</x:f>
        <x:v>0.16646406664989075</x:v>
      </x:c>
      <x:c r="AI554" s="23" t="n">
        <x:f>IF(AG554="","",AD554/'산출기준'!$B$18*'산출기준'!$B$20+MIN(1,AG554)*'산출기준'!$B$21+(1-AH554)*'산출기준'!$B$22)</x:f>
        <x:v>95.9206746017422</x:v>
      </x:c>
      <x:c r="AJ554" s="4" t="str">
        <x:v>24개월 중 양수 지수 24개월; 전반/후반 자료 12/12개월. 최근12개월/이전12개월 관측월 평균비 0.97배, 최근 최댓달 비중 16.6%. 미래 1년 지속을 보장하지 않음.</x:v>
      </x:c>
      <x:c r="AK554" s="4" t="str">
        <x:v>https://developers.naver.com/docs/serviceapi/datalab/search/search.md</x:v>
      </x:c>
    </x:row>
    <x:row r="555" ht="25" customHeight="1">
      <x:c r="A555" s="4" t="str">
        <x:v>K0551</x:v>
      </x:c>
      <x:c r="B555" s="4" t="str">
        <x:v>자동차·IT·테크</x:v>
      </x:c>
      <x:c r="C555" s="4" t="str">
        <x:v>자동차에어컨</x:v>
      </x:c>
      <x:c r="D555" s="17" t="n">
        <x:v>49.00237</x:v>
      </x:c>
      <x:c r="E555" s="17" t="n">
        <x:v>13.19938</x:v>
      </x:c>
      <x:c r="F555" s="17" t="n">
        <x:v>7.84149</x:v>
      </x:c>
      <x:c r="G555" s="17" t="n">
        <x:v>4.57653</x:v>
      </x:c>
      <x:c r="H555" s="17" t="n">
        <x:v>4.75791</x:v>
      </x:c>
      <x:c r="I555" s="17" t="n">
        <x:v>5.97181</x:v>
      </x:c>
      <x:c r="J555" s="17" t="n">
        <x:v>27.33361</x:v>
      </x:c>
      <x:c r="K555" s="17" t="n">
        <x:v>36.16575</x:v>
      </x:c>
      <x:c r="L555" s="17" t="n">
        <x:v>42.08176</x:v>
      </x:c>
      <x:c r="M555" s="17" t="n">
        <x:v>60.42974</x:v>
      </x:c>
      <x:c r="N555" s="17" t="n">
        <x:v>91.8934</x:v>
      </x:c>
      <x:c r="O555" s="17" t="n">
        <x:v>50.91391</x:v>
      </x:c>
      <x:c r="P555" s="17" t="n">
        <x:v>18.78052</x:v>
      </x:c>
      <x:c r="Q555" s="17" t="n">
        <x:v>9.08329</x:v>
      </x:c>
      <x:c r="R555" s="17" t="n">
        <x:v>3.41844</x:v>
      </x:c>
      <x:c r="S555" s="17" t="n">
        <x:v>3.12543</x:v>
      </x:c>
      <x:c r="T555" s="17" t="n">
        <x:v>2.26035</x:v>
      </x:c>
      <x:c r="U555" s="17" t="n">
        <x:v>3.65564</x:v>
      </x:c>
      <x:c r="V555" s="17" t="n">
        <x:v>8.83214</x:v>
      </x:c>
      <x:c r="W555" s="17" t="n">
        <x:v>23.11985</x:v>
      </x:c>
      <x:c r="X555" s="17" t="n">
        <x:v>32.25896</x:v>
      </x:c>
      <x:c r="Y555" s="17" t="n">
        <x:v>30.69624</x:v>
      </x:c>
      <x:c r="Z555" s="17" t="n">
        <x:v>43.07241</x:v>
      </x:c>
      <x:c r="AA555" s="17" t="n">
        <x:v>36.45876</x:v>
      </x:c>
      <x:c r="AB555" s="4" t="n">
        <x:f>COUNT(D555:O555)</x:f>
        <x:v>12</x:v>
      </x:c>
      <x:c r="AC555" s="4" t="n">
        <x:f>COUNT(P555:AA555)</x:f>
        <x:v>12</x:v>
      </x:c>
      <x:c r="AD555" s="4" t="n">
        <x:f>COUNTIF(D555:AA555,"&gt;0")</x:f>
        <x:v>24</x:v>
      </x:c>
      <x:c r="AE555" s="19" t="n">
        <x:f>IF(AB555=0,"",AVERAGE(D555:O555))</x:f>
        <x:v>32.847305</x:v>
      </x:c>
      <x:c r="AF555" s="19" t="n">
        <x:f>IF(AC555=0,"",AVERAGE(P555:AA555))</x:f>
        <x:v>17.89683583333333</x:v>
      </x:c>
      <x:c r="AG555" s="19" t="n">
        <x:f>IF(OR(AB555&lt;'산출기준'!$B$19,AC555&lt;'산출기준'!$B$19,AE555=0),"",AF555/AE555)</x:f>
        <x:v>0.5448494430009808</x:v>
      </x:c>
      <x:c r="AH555" s="21" t="n">
        <x:f>IF(SUM(P555:AA555)=0,"",MAX(P555:AA555)/SUM(P555:AA555))</x:f>
        <x:v>0.20055877661428326</x:v>
      </x:c>
      <x:c r="AI555" s="23" t="n">
        <x:f>IF(AG555="","",AD555/'산출기준'!$B$18*'산출기준'!$B$20+MIN(1,AG555)*'산출기준'!$B$21+(1-AH555)*'산출기준'!$B$22)</x:f>
        <x:v>82.33430775774376</x:v>
      </x:c>
      <x:c r="AJ555" s="4" t="str">
        <x:v>24개월 중 양수 지수 24개월; 전반/후반 자료 12/12개월. 최근12개월/이전12개월 관측월 평균비 0.54배, 최근 최댓달 비중 20.1%. 미래 1년 지속을 보장하지 않음.</x:v>
      </x:c>
      <x:c r="AK555" s="4" t="str">
        <x:v>https://developers.naver.com/docs/serviceapi/datalab/search/search.md</x:v>
      </x:c>
    </x:row>
    <x:row r="556" ht="25" customHeight="1">
      <x:c r="A556" s="4" t="str">
        <x:v>K0552</x:v>
      </x:c>
      <x:c r="B556" s="4" t="str">
        <x:v>자동차·IT·테크</x:v>
      </x:c>
      <x:c r="C556" s="4" t="str">
        <x:v>노트북초기화</x:v>
      </x:c>
      <x:c r="D556" s="17" t="n">
        <x:v>74.11748</x:v>
      </x:c>
      <x:c r="E556" s="17" t="n">
        <x:v>68.53634</x:v>
      </x:c>
      <x:c r="F556" s="17" t="n">
        <x:v>71.66178</x:v>
      </x:c>
      <x:c r="G556" s="17" t="n">
        <x:v>73.04311</x:v>
      </x:c>
      <x:c r="H556" s="17" t="n">
        <x:v>82.75429</x:v>
      </x:c>
      <x:c r="I556" s="17" t="n">
        <x:v>96.73503</x:v>
      </x:c>
      <x:c r="J556" s="17" t="n">
        <x:v>100</x:v>
      </x:c>
      <x:c r="K556" s="17" t="n">
        <x:v>69.51304</x:v>
      </x:c>
      <x:c r="L556" s="17" t="n">
        <x:v>65.34114</x:v>
      </x:c>
      <x:c r="M556" s="17" t="n">
        <x:v>63.6668</x:v>
      </x:c>
      <x:c r="N556" s="17" t="n">
        <x:v>68.17357</x:v>
      </x:c>
      <x:c r="O556" s="17" t="n">
        <x:v>65.66206</x:v>
      </x:c>
      <x:c r="P556" s="17" t="n">
        <x:v>61.78317</x:v>
      </x:c>
      <x:c r="Q556" s="17" t="n">
        <x:v>59.00655</x:v>
      </x:c>
      <x:c r="R556" s="17" t="n">
        <x:v>50.07674</x:v>
      </x:c>
      <x:c r="S556" s="17" t="n">
        <x:v>47.78847</x:v>
      </x:c>
      <x:c r="T556" s="17" t="n">
        <x:v>46.01646</x:v>
      </x:c>
      <x:c r="U556" s="17" t="n">
        <x:v>42.66778</x:v>
      </x:c>
      <x:c r="V556" s="17" t="n">
        <x:v>40.11441</x:v>
      </x:c>
      <x:c r="W556" s="17" t="n">
        <x:v>30.15208</x:v>
      </x:c>
      <x:c r="X556" s="17" t="n">
        <x:v>27.52895</x:v>
      </x:c>
      <x:c r="Y556" s="17" t="n">
        <x:v>25.31045</x:v>
      </x:c>
      <x:c r="Z556" s="17" t="n">
        <x:v>27.89172</x:v>
      </x:c>
      <x:c r="AA556" s="17" t="n">
        <x:v>29.37072</x:v>
      </x:c>
      <x:c r="AB556" s="4" t="n">
        <x:f>COUNT(D556:O556)</x:f>
        <x:v>12</x:v>
      </x:c>
      <x:c r="AC556" s="4" t="n">
        <x:f>COUNT(P556:AA556)</x:f>
        <x:v>12</x:v>
      </x:c>
      <x:c r="AD556" s="4" t="n">
        <x:f>COUNTIF(D556:AA556,"&gt;0")</x:f>
        <x:v>24</x:v>
      </x:c>
      <x:c r="AE556" s="19" t="n">
        <x:f>IF(AB556=0,"",AVERAGE(D556:O556))</x:f>
        <x:v>74.93372</x:v>
      </x:c>
      <x:c r="AF556" s="19" t="n">
        <x:f>IF(AC556=0,"",AVERAGE(P556:AA556))</x:f>
        <x:v>40.64229166666667</x:v>
      </x:c>
      <x:c r="AG556" s="19" t="n">
        <x:f>IF(OR(AB556&lt;'산출기준'!$B$19,AC556&lt;'산출기준'!$B$19,AE556=0),"",AF556/AE556)</x:f>
        <x:v>0.5423765384484672</x:v>
      </x:c>
      <x:c r="AH556" s="21" t="n">
        <x:f>IF(SUM(P556:AA556)=0,"",MAX(P556:AA556)/SUM(P556:AA556))</x:f>
        <x:v>0.12668078715213524</x:v>
      </x:c>
      <x:c r="AI556" s="23" t="n">
        <x:f>IF(AG556="","",AD556/'산출기준'!$B$18*'산출기준'!$B$20+MIN(1,AG556)*'산출기준'!$B$21+(1-AH556)*'산출기준'!$B$22)</x:f>
        <x:v>83.73768041041131</x:v>
      </x:c>
      <x:c r="AJ556" s="4" t="str">
        <x:v>24개월 중 양수 지수 24개월; 전반/후반 자료 12/12개월. 최근12개월/이전12개월 관측월 평균비 0.54배, 최근 최댓달 비중 12.7%. 미래 1년 지속을 보장하지 않음.</x:v>
      </x:c>
      <x:c r="AK556" s="4" t="str">
        <x:v>https://developers.naver.com/docs/serviceapi/datalab/search/search.md</x:v>
      </x:c>
    </x:row>
    <x:row r="557" ht="25" customHeight="1">
      <x:c r="A557" s="4" t="str">
        <x:v>K0553</x:v>
      </x:c>
      <x:c r="B557" s="4" t="str">
        <x:v>자동차·IT·테크</x:v>
      </x:c>
      <x:c r="C557" s="4" t="str">
        <x:v>타이어규격보는법</x:v>
      </x:c>
      <x:c r="D557" s="17" t="n">
        <x:v>0.70549</x:v>
      </x:c>
      <x:c r="E557" s="17" t="n">
        <x:v>1.63231</x:v>
      </x:c>
      <x:c r="F557" s="17" t="n">
        <x:v>3.23696</x:v>
      </x:c>
      <x:c r="G557" s="17" t="n">
        <x:v>2.48997</x:v>
      </x:c>
      <x:c r="H557" s="17" t="n">
        <x:v>1.39715</x:v>
      </x:c>
      <x:c r="I557" s="17" t="n">
        <x:v>2.01964</x:v>
      </x:c>
      <x:c r="J557" s="17" t="n">
        <x:v>1.30031</x:v>
      </x:c>
      <x:c r="K557" s="17" t="n">
        <x:v>22.93539</x:v>
      </x:c>
      <x:c r="L557" s="17" t="n">
        <x:v>35.46825</x:v>
      </x:c>
      <x:c r="M557" s="17" t="n">
        <x:v>32.77078</x:v>
      </x:c>
      <x:c r="N557" s="17" t="n">
        <x:v>35.96624</x:v>
      </x:c>
      <x:c r="O557" s="17" t="n">
        <x:v>39.2032</x:v>
      </x:c>
      <x:c r="P557" s="17" t="n">
        <x:v>37.47406</x:v>
      </x:c>
      <x:c r="Q557" s="17" t="n">
        <x:v>36.7409</x:v>
      </x:c>
      <x:c r="R557" s="17" t="n">
        <x:v>30.41914</x:v>
      </x:c>
      <x:c r="S557" s="17" t="n">
        <x:v>28.17817</x:v>
      </x:c>
      <x:c r="T557" s="17" t="n">
        <x:v>18.21828</x:v>
      </x:c>
      <x:c r="U557" s="17" t="n">
        <x:v>28.63466</x:v>
      </x:c>
      <x:c r="V557" s="17" t="n">
        <x:v>32.42495</x:v>
      </x:c>
      <x:c r="W557" s="17" t="n">
        <x:v>29.27099</x:v>
      </x:c>
      <x:c r="X557" s="17" t="n">
        <x:v>27.14068</x:v>
      </x:c>
      <x:c r="Y557" s="17" t="n">
        <x:v>19.42177</x:v>
      </x:c>
      <x:c r="Z557" s="17" t="n">
        <x:v>24.78904</x:v>
      </x:c>
      <x:c r="AA557" s="17" t="n">
        <x:v>29.39549</x:v>
      </x:c>
      <x:c r="AB557" s="4" t="n">
        <x:f>COUNT(D557:O557)</x:f>
        <x:v>12</x:v>
      </x:c>
      <x:c r="AC557" s="4" t="n">
        <x:f>COUNT(P557:AA557)</x:f>
        <x:v>12</x:v>
      </x:c>
      <x:c r="AD557" s="4" t="n">
        <x:f>COUNTIF(D557:AA557,"&gt;0")</x:f>
        <x:v>24</x:v>
      </x:c>
      <x:c r="AE557" s="19" t="n">
        <x:f>IF(AB557=0,"",AVERAGE(D557:O557))</x:f>
        <x:v>14.927140833333333</x:v>
      </x:c>
      <x:c r="AF557" s="19" t="n">
        <x:f>IF(AC557=0,"",AVERAGE(P557:AA557))</x:f>
        <x:v>28.50901083333333</x:v>
      </x:c>
      <x:c r="AG557" s="19" t="n">
        <x:f>IF(OR(AB557&lt;'산출기준'!$B$19,AC557&lt;'산출기준'!$B$19,AE557=0),"",AF557/AE557)</x:f>
        <x:v>1.9098775278967521</x:v>
      </x:c>
      <x:c r="AH557" s="21" t="n">
        <x:f>IF(SUM(P557:AA557)=0,"",MAX(P557:AA557)/SUM(P557:AA557))</x:f>
        <x:v>0.1095386420661795</x:v>
      </x:c>
      <x:c r="AI557" s="23" t="n">
        <x:f>IF(AG557="","",AD557/'산출기준'!$B$18*'산출기준'!$B$20+MIN(1,AG557)*'산출기준'!$B$21+(1-AH557)*'산출기준'!$B$22)</x:f>
        <x:v>97.8092271586764</x:v>
      </x:c>
      <x:c r="AJ557" s="4" t="str">
        <x:v>24개월 중 양수 지수 24개월; 전반/후반 자료 12/12개월. 최근12개월/이전12개월 관측월 평균비 1.91배, 최근 최댓달 비중 11.0%. 미래 1년 지속을 보장하지 않음.</x:v>
      </x:c>
      <x:c r="AK557" s="4" t="str">
        <x:v>https://developers.naver.com/docs/serviceapi/datalab/search/search.md</x:v>
      </x:c>
    </x:row>
    <x:row r="558" ht="25" customHeight="1">
      <x:c r="A558" s="4" t="str">
        <x:v>K0554</x:v>
      </x:c>
      <x:c r="B558" s="4" t="str">
        <x:v>자동차·IT·테크</x:v>
      </x:c>
      <x:c r="C558" s="4" t="str">
        <x:v>아이폰사진복구</x:v>
      </x:c>
      <x:c r="D558" s="17" t="n">
        <x:v>100</x:v>
      </x:c>
      <x:c r="E558" s="17" t="n">
        <x:v>98.81034</x:v>
      </x:c>
      <x:c r="F558" s="17" t="n">
        <x:v>95.89154</x:v>
      </x:c>
      <x:c r="G558" s="17" t="n">
        <x:v>92.23959</x:v>
      </x:c>
      <x:c r="H558" s="17" t="n">
        <x:v>88.2418</x:v>
      </x:c>
      <x:c r="I558" s="17" t="n">
        <x:v>86.89998</x:v>
      </x:c>
      <x:c r="J558" s="17" t="n">
        <x:v>83.20652</x:v>
      </x:c>
      <x:c r="K558" s="17" t="n">
        <x:v>73.8968</x:v>
      </x:c>
      <x:c r="L558" s="17" t="n">
        <x:v>72.67948</x:v>
      </x:c>
      <x:c r="M558" s="17" t="n">
        <x:v>68.2667</x:v>
      </x:c>
      <x:c r="N558" s="17" t="n">
        <x:v>68.15603</x:v>
      </x:c>
      <x:c r="O558" s="17" t="n">
        <x:v>58.40365</x:v>
      </x:c>
      <x:c r="P558" s="17" t="n">
        <x:v>53.47904</x:v>
      </x:c>
      <x:c r="Q558" s="17" t="n">
        <x:v>51.0444</x:v>
      </x:c>
      <x:c r="R558" s="17" t="n">
        <x:v>50.61557</x:v>
      </x:c>
      <x:c r="S558" s="17" t="n">
        <x:v>47.24028</x:v>
      </x:c>
      <x:c r="T558" s="17" t="n">
        <x:v>46.83912</x:v>
      </x:c>
      <x:c r="U558" s="17" t="n">
        <x:v>40.40669</x:v>
      </x:c>
      <x:c r="V558" s="17" t="n">
        <x:v>39.13404</x:v>
      </x:c>
      <x:c r="W558" s="17" t="n">
        <x:v>34.26476</x:v>
      </x:c>
      <x:c r="X558" s="17" t="n">
        <x:v>32.09295</x:v>
      </x:c>
      <x:c r="Y558" s="17" t="n">
        <x:v>29.21565</x:v>
      </x:c>
      <x:c r="Z558" s="17" t="n">
        <x:v>31.69179</x:v>
      </x:c>
      <x:c r="AA558" s="17" t="n">
        <x:v>29.53382</x:v>
      </x:c>
      <x:c r="AB558" s="4" t="n">
        <x:f>COUNT(D558:O558)</x:f>
        <x:v>12</x:v>
      </x:c>
      <x:c r="AC558" s="4" t="n">
        <x:f>COUNT(P558:AA558)</x:f>
        <x:v>12</x:v>
      </x:c>
      <x:c r="AD558" s="4" t="n">
        <x:f>COUNTIF(D558:AA558,"&gt;0")</x:f>
        <x:v>24</x:v>
      </x:c>
      <x:c r="AE558" s="19" t="n">
        <x:f>IF(AB558=0,"",AVERAGE(D558:O558))</x:f>
        <x:v>82.22436916666666</x:v>
      </x:c>
      <x:c r="AF558" s="19" t="n">
        <x:f>IF(AC558=0,"",AVERAGE(P558:AA558))</x:f>
        <x:v>40.46317583333333</x:v>
      </x:c>
      <x:c r="AG558" s="19" t="n">
        <x:f>IF(OR(AB558&lt;'산출기준'!$B$19,AC558&lt;'산출기준'!$B$19,AE558=0),"",AF558/AE558)</x:f>
        <x:v>0.49210685643954927</x:v>
      </x:c>
      <x:c r="AH558" s="21" t="n">
        <x:f>IF(SUM(P558:AA558)=0,"",MAX(P558:AA558)/SUM(P558:AA558))</x:f>
        <x:v>0.11013931988490522</x:v>
      </x:c>
      <x:c r="AI558" s="23" t="n">
        <x:f>IF(AG558="","",AD558/'산출기준'!$B$18*'산출기준'!$B$20+MIN(1,AG558)*'산출기준'!$B$21+(1-AH558)*'산출기준'!$B$22)</x:f>
        <x:v>82.56041929548837</x:v>
      </x:c>
      <x:c r="AJ558" s="4" t="str">
        <x:v>24개월 중 양수 지수 24개월; 전반/후반 자료 12/12개월. 최근12개월/이전12개월 관측월 평균비 0.49배, 최근 최댓달 비중 11.0%. 미래 1년 지속을 보장하지 않음.</x:v>
      </x:c>
      <x:c r="AK558" s="4" t="str">
        <x:v>https://developers.naver.com/docs/serviceapi/datalab/search/search.md</x:v>
      </x:c>
    </x:row>
    <x:row r="559" ht="25" customHeight="1">
      <x:c r="A559" s="4" t="str">
        <x:v>K0555</x:v>
      </x:c>
      <x:c r="B559" s="4" t="str">
        <x:v>자동차·IT·테크</x:v>
      </x:c>
      <x:c r="C559" s="4" t="str">
        <x:v>자동차에어컨수리</x:v>
      </x:c>
      <x:c r="D559" s="17" t="n">
        <x:v>17.88629</x:v>
      </x:c>
      <x:c r="E559" s="17" t="n">
        <x:v>6.19726</x:v>
      </x:c>
      <x:c r="F559" s="17" t="n">
        <x:v>2.91879</x:v>
      </x:c>
      <x:c r="G559" s="17" t="n">
        <x:v>0.59482</x:v>
      </x:c>
      <x:c r="H559" s="17" t="n">
        <x:v>0.31816</x:v>
      </x:c>
      <x:c r="I559" s="17" t="n">
        <x:v>1.50781</x:v>
      </x:c>
      <x:c r="J559" s="17" t="n">
        <x:v>22.3544</x:v>
      </x:c>
      <x:c r="K559" s="17" t="n">
        <x:v>34.51376</x:v>
      </x:c>
      <x:c r="L559" s="17" t="n">
        <x:v>38.47005</x:v>
      </x:c>
      <x:c r="M559" s="17" t="n">
        <x:v>64.04758</x:v>
      </x:c>
      <x:c r="N559" s="17" t="n">
        <x:v>91.1606</x:v>
      </x:c>
      <x:c r="O559" s="17" t="n">
        <x:v>50.46341</x:v>
      </x:c>
      <x:c r="P559" s="17" t="n">
        <x:v>18.66094</x:v>
      </x:c>
      <x:c r="Q559" s="17" t="n">
        <x:v>7.56674</x:v>
      </x:c>
      <x:c r="R559" s="17" t="n">
        <x:v>0.76082</x:v>
      </x:c>
      <x:c r="S559" s="17" t="n">
        <x:v>0.06916</x:v>
      </x:c>
      <x:c r="T559" s="17" t="n">
        <x:v>0.34582</x:v>
      </x:c>
      <x:c r="U559" s="17" t="n">
        <x:v>1.27265</x:v>
      </x:c>
      <x:c r="V559" s="17" t="n">
        <x:v>9.53105</x:v>
      </x:c>
      <x:c r="W559" s="17" t="n">
        <x:v>24.40171</x:v>
      </x:c>
      <x:c r="X559" s="17" t="n">
        <x:v>25.1902</x:v>
      </x:c>
      <x:c r="Y559" s="17" t="n">
        <x:v>21.46908</x:v>
      </x:c>
      <x:c r="Z559" s="17" t="n">
        <x:v>24.91354</x:v>
      </x:c>
      <x:c r="AA559" s="17" t="n">
        <x:v>31.65029</x:v>
      </x:c>
      <x:c r="AB559" s="4" t="n">
        <x:f>COUNT(D559:O559)</x:f>
        <x:v>12</x:v>
      </x:c>
      <x:c r="AC559" s="4" t="n">
        <x:f>COUNT(P559:AA559)</x:f>
        <x:v>12</x:v>
      </x:c>
      <x:c r="AD559" s="4" t="n">
        <x:f>COUNTIF(D559:AA559,"&gt;0")</x:f>
        <x:v>24</x:v>
      </x:c>
      <x:c r="AE559" s="19" t="n">
        <x:f>IF(AB559=0,"",AVERAGE(D559:O559))</x:f>
        <x:v>27.5360775</x:v>
      </x:c>
      <x:c r="AF559" s="19" t="n">
        <x:f>IF(AC559=0,"",AVERAGE(P559:AA559))</x:f>
        <x:v>13.819333333333333</x:v>
      </x:c>
      <x:c r="AG559" s="19" t="n">
        <x:f>IF(OR(AB559&lt;'산출기준'!$B$19,AC559&lt;'산출기준'!$B$19,AE559=0),"",AF559/AE559)</x:f>
        <x:v>0.501862813733486</x:v>
      </x:c>
      <x:c r="AH559" s="21" t="n">
        <x:f>IF(SUM(P559:AA559)=0,"",MAX(P559:AA559)/SUM(P559:AA559))</x:f>
        <x:v>0.1908575546336051</x:v>
      </x:c>
      <x:c r="AI559" s="23" t="n">
        <x:f>IF(AG559="","",AD559/'산출기준'!$B$18*'산출기준'!$B$20+MIN(1,AG559)*'산출기준'!$B$21+(1-AH559)*'산출기준'!$B$22)</x:f>
        <x:v>81.23873331933247</x:v>
      </x:c>
      <x:c r="AJ559" s="4" t="str">
        <x:v>24개월 중 양수 지수 24개월; 전반/후반 자료 12/12개월. 최근12개월/이전12개월 관측월 평균비 0.50배, 최근 최댓달 비중 19.1%. 미래 1년 지속을 보장하지 않음.</x:v>
      </x:c>
      <x:c r="AK559" s="4" t="str">
        <x:v>https://developers.naver.com/docs/serviceapi/datalab/search/search.md</x:v>
      </x:c>
    </x:row>
    <x:row r="560" ht="25" customHeight="1">
      <x:c r="A560" s="4" t="str">
        <x:v>K0556</x:v>
      </x:c>
      <x:c r="B560" s="4" t="str">
        <x:v>자동차·IT·테크</x:v>
      </x:c>
      <x:c r="C560" s="4" t="str">
        <x:v>타이어위치교환</x:v>
      </x:c>
      <x:c r="D560" s="17" t="n">
        <x:v>80.95172</x:v>
      </x:c>
      <x:c r="E560" s="17" t="n">
        <x:v>92.12892</x:v>
      </x:c>
      <x:c r="F560" s="17" t="n">
        <x:v>86.49882</x:v>
      </x:c>
      <x:c r="G560" s="17" t="n">
        <x:v>76.84327</x:v>
      </x:c>
      <x:c r="H560" s="17" t="n">
        <x:v>73.38497</x:v>
      </x:c>
      <x:c r="I560" s="17" t="n">
        <x:v>67.39521</x:v>
      </x:c>
      <x:c r="J560" s="17" t="n">
        <x:v>64.96057</x:v>
      </x:c>
      <x:c r="K560" s="17" t="n">
        <x:v>55.15285</x:v>
      </x:c>
      <x:c r="L560" s="17" t="n">
        <x:v>56.86816</x:v>
      </x:c>
      <x:c r="M560" s="17" t="n">
        <x:v>55.00069</x:v>
      </x:c>
      <x:c r="N560" s="17" t="n">
        <x:v>61.88961</x:v>
      </x:c>
      <x:c r="O560" s="17" t="n">
        <x:v>61.40545</x:v>
      </x:c>
      <x:c r="P560" s="17" t="n">
        <x:v>60.52012</x:v>
      </x:c>
      <x:c r="Q560" s="17" t="n">
        <x:v>63.07926</x:v>
      </x:c>
      <x:c r="R560" s="17" t="n">
        <x:v>43.89265</x:v>
      </x:c>
      <x:c r="S560" s="17" t="n">
        <x:v>44.83331</x:v>
      </x:c>
      <x:c r="T560" s="17" t="n">
        <x:v>37.58472</x:v>
      </x:c>
      <x:c r="U560" s="17" t="n">
        <x:v>30.7788</x:v>
      </x:c>
      <x:c r="V560" s="17" t="n">
        <x:v>30.76497</x:v>
      </x:c>
      <x:c r="W560" s="17" t="n">
        <x:v>27.9015</x:v>
      </x:c>
      <x:c r="X560" s="17" t="n">
        <x:v>25.84036</x:v>
      </x:c>
      <x:c r="Y560" s="17" t="n">
        <x:v>24.91354</x:v>
      </x:c>
      <x:c r="Z560" s="17" t="n">
        <x:v>25.34237</x:v>
      </x:c>
      <x:c r="AA560" s="17" t="n">
        <x:v>26.71185</x:v>
      </x:c>
      <x:c r="AB560" s="4" t="n">
        <x:f>COUNT(D560:O560)</x:f>
        <x:v>12</x:v>
      </x:c>
      <x:c r="AC560" s="4" t="n">
        <x:f>COUNT(P560:AA560)</x:f>
        <x:v>12</x:v>
      </x:c>
      <x:c r="AD560" s="4" t="n">
        <x:f>COUNTIF(D560:AA560,"&gt;0")</x:f>
        <x:v>24</x:v>
      </x:c>
      <x:c r="AE560" s="19" t="n">
        <x:f>IF(AB560=0,"",AVERAGE(D560:O560))</x:f>
        <x:v>69.37335333333333</x:v>
      </x:c>
      <x:c r="AF560" s="19" t="n">
        <x:f>IF(AC560=0,"",AVERAGE(P560:AA560))</x:f>
        <x:v>36.84695416666667</x:v>
      </x:c>
      <x:c r="AG560" s="19" t="n">
        <x:f>IF(OR(AB560&lt;'산출기준'!$B$19,AC560&lt;'산출기준'!$B$19,AE560=0),"",AF560/AE560)</x:f>
        <x:v>0.5311398742629616</x:v>
      </x:c>
      <x:c r="AH560" s="21" t="n">
        <x:f>IF(SUM(P560:AA560)=0,"",MAX(P560:AA560)/SUM(P560:AA560))</x:f>
        <x:v>0.14266050258111565</x:v>
      </x:c>
      <x:c r="AI560" s="23" t="n">
        <x:f>IF(AG560="","",AD560/'산출기준'!$B$18*'산출기준'!$B$20+MIN(1,AG560)*'산출기준'!$B$21+(1-AH560)*'산출기준'!$B$22)</x:f>
        <x:v>83.08098617626653</x:v>
      </x:c>
      <x:c r="AJ560" s="4" t="str">
        <x:v>24개월 중 양수 지수 24개월; 전반/후반 자료 12/12개월. 최근12개월/이전12개월 관측월 평균비 0.53배, 최근 최댓달 비중 14.3%. 미래 1년 지속을 보장하지 않음.</x:v>
      </x:c>
      <x:c r="AK560" s="4" t="str">
        <x:v>https://developers.naver.com/docs/serviceapi/datalab/search/search.md</x:v>
      </x:c>
    </x:row>
    <x:row r="561" ht="25" customHeight="1">
      <x:c r="A561" s="4" t="str">
        <x:v>K0557</x:v>
      </x:c>
      <x:c r="B561" s="4" t="str">
        <x:v>자동차·IT·테크</x:v>
      </x:c>
      <x:c r="C561" s="4" t="str">
        <x:v>자동차타이어수명</x:v>
      </x:c>
      <x:c r="D561" s="17" t="n">
        <x:v>36.15991</x:v>
      </x:c>
      <x:c r="E561" s="17" t="n">
        <x:v>38.12422</x:v>
      </x:c>
      <x:c r="F561" s="17" t="n">
        <x:v>38.60838</x:v>
      </x:c>
      <x:c r="G561" s="17" t="n">
        <x:v>32.43878</x:v>
      </x:c>
      <x:c r="H561" s="17" t="n">
        <x:v>25.28703</x:v>
      </x:c>
      <x:c r="I561" s="17" t="n">
        <x:v>13.08618</x:v>
      </x:c>
      <x:c r="J561" s="17" t="n">
        <x:v>15.05049</x:v>
      </x:c>
      <x:c r="K561" s="17" t="n">
        <x:v>17.52662</x:v>
      </x:c>
      <x:c r="L561" s="17" t="n">
        <x:v>19.58777</x:v>
      </x:c>
      <x:c r="M561" s="17" t="n">
        <x:v>18.92377</x:v>
      </x:c>
      <x:c r="N561" s="17" t="n">
        <x:v>19.20044</x:v>
      </x:c>
      <x:c r="O561" s="17" t="n">
        <x:v>13.29367</x:v>
      </x:c>
      <x:c r="P561" s="17" t="n">
        <x:v>17.34679</x:v>
      </x:c>
      <x:c r="Q561" s="17" t="n">
        <x:v>19.42177</x:v>
      </x:c>
      <x:c r="R561" s="17" t="n">
        <x:v>22.45123</x:v>
      </x:c>
      <x:c r="S561" s="17" t="n">
        <x:v>17.07013</x:v>
      </x:c>
      <x:c r="T561" s="17" t="n">
        <x:v>9.68322</x:v>
      </x:c>
      <x:c r="U561" s="17" t="n">
        <x:v>16.73813</x:v>
      </x:c>
      <x:c r="V561" s="17" t="n">
        <x:v>23.10139</x:v>
      </x:c>
      <x:c r="W561" s="17" t="n">
        <x:v>19.02061</x:v>
      </x:c>
      <x:c r="X561" s="17" t="n">
        <x:v>19.87826</x:v>
      </x:c>
      <x:c r="Y561" s="17" t="n">
        <x:v>18.42578</x:v>
      </x:c>
      <x:c r="Z561" s="17" t="n">
        <x:v>22.03624</x:v>
      </x:c>
      <x:c r="AA561" s="17" t="n">
        <x:v>28.109</x:v>
      </x:c>
      <x:c r="AB561" s="4" t="n">
        <x:f>COUNT(D561:O561)</x:f>
        <x:v>12</x:v>
      </x:c>
      <x:c r="AC561" s="4" t="n">
        <x:f>COUNT(P561:AA561)</x:f>
        <x:v>12</x:v>
      </x:c>
      <x:c r="AD561" s="4" t="n">
        <x:f>COUNTIF(D561:AA561,"&gt;0")</x:f>
        <x:v>24</x:v>
      </x:c>
      <x:c r="AE561" s="19" t="n">
        <x:f>IF(AB561=0,"",AVERAGE(D561:O561))</x:f>
        <x:v>23.940605</x:v>
      </x:c>
      <x:c r="AF561" s="19" t="n">
        <x:f>IF(AC561=0,"",AVERAGE(P561:AA561))</x:f>
        <x:v>19.4402125</x:v>
      </x:c>
      <x:c r="AG561" s="19" t="n">
        <x:f>IF(OR(AB561&lt;'산출기준'!$B$19,AC561&lt;'산출기준'!$B$19,AE561=0),"",AF561/AE561)</x:f>
        <x:v>0.8120184306119248</x:v>
      </x:c>
      <x:c r="AH561" s="21" t="n">
        <x:f>IF(SUM(P561:AA561)=0,"",MAX(P561:AA561)/SUM(P561:AA561))</x:f>
        <x:v>0.12049336737788574</x:v>
      </x:c>
      <x:c r="AI561" s="23" t="n">
        <x:f>IF(AG561="","",AD561/'산출기준'!$B$18*'산출기준'!$B$20+MIN(1,AG561)*'산출기준'!$B$21+(1-AH561)*'산출기준'!$B$22)</x:f>
        <x:v>91.95068557080003</x:v>
      </x:c>
      <x:c r="AJ561" s="4" t="str">
        <x:v>24개월 중 양수 지수 24개월; 전반/후반 자료 12/12개월. 최근12개월/이전12개월 관측월 평균비 0.81배, 최근 최댓달 비중 12.0%. 미래 1년 지속을 보장하지 않음.</x:v>
      </x:c>
      <x:c r="AK561" s="4" t="str">
        <x:v>https://developers.naver.com/docs/serviceapi/datalab/search/search.md</x:v>
      </x:c>
    </x:row>
    <x:row r="562" ht="25" customHeight="1">
      <x:c r="A562" s="4" t="str">
        <x:v>K0558</x:v>
      </x:c>
      <x:c r="B562" s="4" t="str">
        <x:v>자동차·IT·테크</x:v>
      </x:c>
      <x:c r="C562" s="4" t="str">
        <x:v>아이폰뒷면수리비용</x:v>
      </x:c>
      <x:c r="D562" s="17" t="n">
        <x:v>15.58696</x:v>
      </x:c>
      <x:c r="E562" s="17" t="n">
        <x:v>18.11935</x:v>
      </x:c>
      <x:c r="F562" s="17" t="n">
        <x:v>16.54888</x:v>
      </x:c>
      <x:c r="G562" s="17" t="n">
        <x:v>15.78327</x:v>
      </x:c>
      <x:c r="H562" s="17" t="n">
        <x:v>21.27993</x:v>
      </x:c>
      <x:c r="I562" s="17" t="n">
        <x:v>20.65174</x:v>
      </x:c>
      <x:c r="J562" s="17" t="n">
        <x:v>21.24067</x:v>
      </x:c>
      <x:c r="K562" s="17" t="n">
        <x:v>16.48998</x:v>
      </x:c>
      <x:c r="L562" s="17" t="n">
        <x:v>14.84098</x:v>
      </x:c>
      <x:c r="M562" s="17" t="n">
        <x:v>17.58932</x:v>
      </x:c>
      <x:c r="N562" s="17" t="n">
        <x:v>17.92304</x:v>
      </x:c>
      <x:c r="O562" s="17" t="n">
        <x:v>16.86297</x:v>
      </x:c>
      <x:c r="P562" s="17" t="n">
        <x:v>17.09854</x:v>
      </x:c>
      <x:c r="Q562" s="17" t="n">
        <x:v>15.35139</x:v>
      </x:c>
      <x:c r="R562" s="17" t="n">
        <x:v>15.92069</x:v>
      </x:c>
      <x:c r="S562" s="17" t="n">
        <x:v>20.76953</x:v>
      </x:c>
      <x:c r="T562" s="17" t="n">
        <x:v>33.33333</x:v>
      </x:c>
      <x:c r="U562" s="17" t="n">
        <x:v>32.97997</x:v>
      </x:c>
      <x:c r="V562" s="17" t="n">
        <x:v>31.76285</x:v>
      </x:c>
      <x:c r="W562" s="17" t="n">
        <x:v>31.86101</x:v>
      </x:c>
      <x:c r="X562" s="17" t="n">
        <x:v>31.50765</x:v>
      </x:c>
      <x:c r="Y562" s="17" t="n">
        <x:v>36.69022</x:v>
      </x:c>
      <x:c r="Z562" s="17" t="n">
        <x:v>36.5528</x:v>
      </x:c>
      <x:c r="AA562" s="17" t="n">
        <x:v>37.90734</x:v>
      </x:c>
      <x:c r="AB562" s="4" t="n">
        <x:f>COUNT(D562:O562)</x:f>
        <x:v>12</x:v>
      </x:c>
      <x:c r="AC562" s="4" t="n">
        <x:f>COUNT(P562:AA562)</x:f>
        <x:v>12</x:v>
      </x:c>
      <x:c r="AD562" s="4" t="n">
        <x:f>COUNTIF(D562:AA562,"&gt;0")</x:f>
        <x:v>24</x:v>
      </x:c>
      <x:c r="AE562" s="19" t="n">
        <x:f>IF(AB562=0,"",AVERAGE(D562:O562))</x:f>
        <x:v>17.743090833333333</x:v>
      </x:c>
      <x:c r="AF562" s="19" t="n">
        <x:f>IF(AC562=0,"",AVERAGE(P562:AA562))</x:f>
        <x:v>28.47794333333333</x:v>
      </x:c>
      <x:c r="AG562" s="19" t="n">
        <x:f>IF(OR(AB562&lt;'산출기준'!$B$19,AC562&lt;'산출기준'!$B$19,AE562=0),"",AF562/AE562)</x:f>
        <x:v>1.605015924273622</x:v>
      </x:c>
      <x:c r="AH562" s="21" t="n">
        <x:f>IF(SUM(P562:AA562)=0,"",MAX(P562:AA562)/SUM(P562:AA562))</x:f>
        <x:v>0.11092602309881228</x:v>
      </x:c>
      <x:c r="AI562" s="23" t="n">
        <x:f>IF(AG562="","",AD562/'산출기준'!$B$18*'산출기준'!$B$20+MIN(1,AG562)*'산출기준'!$B$21+(1-AH562)*'산출기준'!$B$22)</x:f>
        <x:v>97.78147953802375</x:v>
      </x:c>
      <x:c r="AJ562" s="4" t="str">
        <x:v>24개월 중 양수 지수 24개월; 전반/후반 자료 12/12개월. 최근12개월/이전12개월 관측월 평균비 1.61배, 최근 최댓달 비중 11.1%. 미래 1년 지속을 보장하지 않음.</x:v>
      </x:c>
      <x:c r="AK562" s="4" t="str">
        <x:v>https://developers.naver.com/docs/serviceapi/datalab/search/search.md</x:v>
      </x:c>
    </x:row>
    <x:row r="563" ht="25" customHeight="1">
      <x:c r="A563" s="4" t="str">
        <x:v>K0559</x:v>
      </x:c>
      <x:c r="B563" s="4" t="str">
        <x:v>자동차·IT·테크</x:v>
      </x:c>
      <x:c r="C563" s="4" t="str">
        <x:v>차량블루투스연결</x:v>
      </x:c>
      <x:c r="D563" s="17" t="n">
        <x:v>81.0954</x:v>
      </x:c>
      <x:c r="E563" s="17" t="n">
        <x:v>63.09383</x:v>
      </x:c>
      <x:c r="F563" s="17" t="n">
        <x:v>58.00942</x:v>
      </x:c>
      <x:c r="G563" s="17" t="n">
        <x:v>52.23792</x:v>
      </x:c>
      <x:c r="H563" s="17" t="n">
        <x:v>55.37887</x:v>
      </x:c>
      <x:c r="I563" s="17" t="n">
        <x:v>62.23007</x:v>
      </x:c>
      <x:c r="J563" s="17" t="n">
        <x:v>61.89634</x:v>
      </x:c>
      <x:c r="K563" s="17" t="n">
        <x:v>55.1433</x:v>
      </x:c>
      <x:c r="L563" s="17" t="n">
        <x:v>58.48056</x:v>
      </x:c>
      <x:c r="M563" s="17" t="n">
        <x:v>59.10875</x:v>
      </x:c>
      <x:c r="N563" s="17" t="n">
        <x:v>59.22654</x:v>
      </x:c>
      <x:c r="O563" s="17" t="n">
        <x:v>63.34903</x:v>
      </x:c>
      <x:c r="P563" s="17" t="n">
        <x:v>46.36827</x:v>
      </x:c>
      <x:c r="Q563" s="17" t="n">
        <x:v>52.1594</x:v>
      </x:c>
      <x:c r="R563" s="17" t="n">
        <x:v>41.36238</x:v>
      </x:c>
      <x:c r="S563" s="17" t="n">
        <x:v>40.51825</x:v>
      </x:c>
      <x:c r="T563" s="17" t="n">
        <x:v>41.44091</x:v>
      </x:c>
      <x:c r="U563" s="17" t="n">
        <x:v>39.98822</x:v>
      </x:c>
      <x:c r="V563" s="17" t="n">
        <x:v>44.87632</x:v>
      </x:c>
      <x:c r="W563" s="17" t="n">
        <x:v>36.82764</x:v>
      </x:c>
      <x:c r="X563" s="17" t="n">
        <x:v>41.26423</x:v>
      </x:c>
      <x:c r="Y563" s="17" t="n">
        <x:v>39.55634</x:v>
      </x:c>
      <x:c r="Z563" s="17" t="n">
        <x:v>38.57479</x:v>
      </x:c>
      <x:c r="AA563" s="17" t="n">
        <x:v>38.35885</x:v>
      </x:c>
      <x:c r="AB563" s="4" t="n">
        <x:f>COUNT(D563:O563)</x:f>
        <x:v>12</x:v>
      </x:c>
      <x:c r="AC563" s="4" t="n">
        <x:f>COUNT(P563:AA563)</x:f>
        <x:v>12</x:v>
      </x:c>
      <x:c r="AD563" s="4" t="n">
        <x:f>COUNTIF(D563:AA563,"&gt;0")</x:f>
        <x:v>24</x:v>
      </x:c>
      <x:c r="AE563" s="19" t="n">
        <x:f>IF(AB563=0,"",AVERAGE(D563:O563))</x:f>
        <x:v>60.77083583333334</x:v>
      </x:c>
      <x:c r="AF563" s="19" t="n">
        <x:f>IF(AC563=0,"",AVERAGE(P563:AA563))</x:f>
        <x:v>41.774633333333334</x:v>
      </x:c>
      <x:c r="AG563" s="19" t="n">
        <x:f>IF(OR(AB563&lt;'산출기준'!$B$19,AC563&lt;'산출기준'!$B$19,AE563=0),"",AF563/AE563)</x:f>
        <x:v>0.6874125188585868</x:v>
      </x:c>
      <x:c r="AH563" s="21" t="n">
        <x:f>IF(SUM(P563:AA563)=0,"",MAX(P563:AA563)/SUM(P563:AA563))</x:f>
        <x:v>0.10404918774471589</x:v>
      </x:c>
      <x:c r="AI563" s="23" t="n">
        <x:f>IF(AG563="","",AD563/'산출기준'!$B$18*'산출기준'!$B$20+MIN(1,AG563)*'산출기준'!$B$21+(1-AH563)*'산출기준'!$B$22)</x:f>
        <x:v>88.54139181086329</x:v>
      </x:c>
      <x:c r="AJ563" s="4" t="str">
        <x:v>24개월 중 양수 지수 24개월; 전반/후반 자료 12/12개월. 최근12개월/이전12개월 관측월 평균비 0.69배, 최근 최댓달 비중 10.4%. 미래 1년 지속을 보장하지 않음.</x:v>
      </x:c>
      <x:c r="AK563" s="4" t="str">
        <x:v>https://developers.naver.com/docs/serviceapi/datalab/search/search.md</x:v>
      </x:c>
    </x:row>
    <x:row r="564" ht="25" customHeight="1">
      <x:c r="A564" s="4" t="str">
        <x:v>K0560</x:v>
      </x:c>
      <x:c r="B564" s="4" t="str">
        <x:v>자동차·IT·테크</x:v>
      </x:c>
      <x:c r="C564" s="4" t="str">
        <x:v>노트북인터넷연결</x:v>
      </x:c>
      <x:c r="D564" s="17" t="n">
        <x:v>64.03612</x:v>
      </x:c>
      <x:c r="E564" s="17" t="n">
        <x:v>67.82489</x:v>
      </x:c>
      <x:c r="F564" s="17" t="n">
        <x:v>93.83588</x:v>
      </x:c>
      <x:c r="G564" s="17" t="n">
        <x:v>83.92226</x:v>
      </x:c>
      <x:c r="H564" s="17" t="n">
        <x:v>84.00078</x:v>
      </x:c>
      <x:c r="I564" s="17" t="n">
        <x:v>89.37966</x:v>
      </x:c>
      <x:c r="J564" s="17" t="n">
        <x:v>94.66038</x:v>
      </x:c>
      <x:c r="K564" s="17" t="n">
        <x:v>72.9093</x:v>
      </x:c>
      <x:c r="L564" s="17" t="n">
        <x:v>64.33058</x:v>
      </x:c>
      <x:c r="M564" s="17" t="n">
        <x:v>62.2497</x:v>
      </x:c>
      <x:c r="N564" s="17" t="n">
        <x:v>60.24734</x:v>
      </x:c>
      <x:c r="O564" s="17" t="n">
        <x:v>57.42049</x:v>
      </x:c>
      <x:c r="P564" s="17" t="n">
        <x:v>53.67098</x:v>
      </x:c>
      <x:c r="Q564" s="17" t="n">
        <x:v>47.76207</x:v>
      </x:c>
      <x:c r="R564" s="17" t="n">
        <x:v>45.93639</x:v>
      </x:c>
      <x:c r="S564" s="17" t="n">
        <x:v>47.03572</x:v>
      </x:c>
      <x:c r="T564" s="17" t="n">
        <x:v>59.79583</x:v>
      </x:c>
      <x:c r="U564" s="17" t="n">
        <x:v>50.54966</x:v>
      </x:c>
      <x:c r="V564" s="17" t="n">
        <x:v>53.47467</x:v>
      </x:c>
      <x:c r="W564" s="17" t="n">
        <x:v>33.2548</x:v>
      </x:c>
      <x:c r="X564" s="17" t="n">
        <x:v>33.49038</x:v>
      </x:c>
      <x:c r="Y564" s="17" t="n">
        <x:v>33.62779</x:v>
      </x:c>
      <x:c r="Z564" s="17" t="n">
        <x:v>34.88417</x:v>
      </x:c>
      <x:c r="AA564" s="17" t="n">
        <x:v>35.37495</x:v>
      </x:c>
      <x:c r="AB564" s="4" t="n">
        <x:f>COUNT(D564:O564)</x:f>
        <x:v>12</x:v>
      </x:c>
      <x:c r="AC564" s="4" t="n">
        <x:f>COUNT(P564:AA564)</x:f>
        <x:v>12</x:v>
      </x:c>
      <x:c r="AD564" s="4" t="n">
        <x:f>COUNTIF(D564:AA564,"&gt;0")</x:f>
        <x:v>24</x:v>
      </x:c>
      <x:c r="AE564" s="19" t="n">
        <x:f>IF(AB564=0,"",AVERAGE(D564:O564))</x:f>
        <x:v>74.56811499999999</x:v>
      </x:c>
      <x:c r="AF564" s="19" t="n">
        <x:f>IF(AC564=0,"",AVERAGE(P564:AA564))</x:f>
        <x:v>44.07145083333333</x:v>
      </x:c>
      <x:c r="AG564" s="19" t="n">
        <x:f>IF(OR(AB564&lt;'산출기준'!$B$19,AC564&lt;'산출기준'!$B$19,AE564=0),"",AF564/AE564)</x:f>
        <x:v>0.5910227291293784</x:v>
      </x:c>
      <x:c r="AH564" s="21" t="n">
        <x:f>IF(SUM(P564:AA564)=0,"",MAX(P564:AA564)/SUM(P564:AA564))</x:f>
        <x:v>0.11306607200606304</x:v>
      </x:c>
      <x:c r="AI564" s="23" t="n">
        <x:f>IF(AG564="","",AD564/'산출기준'!$B$18*'산출기준'!$B$20+MIN(1,AG564)*'산출기준'!$B$21+(1-AH564)*'산출기준'!$B$22)</x:f>
        <x:v>85.46936043376009</x:v>
      </x:c>
      <x:c r="AJ564" s="4" t="str">
        <x:v>24개월 중 양수 지수 24개월; 전반/후반 자료 12/12개월. 최근12개월/이전12개월 관측월 평균비 0.59배, 최근 최댓달 비중 11.3%. 미래 1년 지속을 보장하지 않음.</x:v>
      </x:c>
      <x:c r="AK564" s="4" t="str">
        <x:v>https://developers.naver.com/docs/serviceapi/datalab/search/search.md</x:v>
      </x:c>
    </x:row>
    <x:row r="565" ht="25" customHeight="1">
      <x:c r="A565" s="4" t="str">
        <x:v>K0561</x:v>
      </x:c>
      <x:c r="B565" s="4" t="str">
        <x:v>자동차·IT·테크</x:v>
      </x:c>
      <x:c r="C565" s="4" t="str">
        <x:v>컴퓨터인터넷연결</x:v>
      </x:c>
      <x:c r="D565" s="17" t="n">
        <x:v>68.8457</x:v>
      </x:c>
      <x:c r="E565" s="17" t="n">
        <x:v>71.75107</x:v>
      </x:c>
      <x:c r="F565" s="17" t="n">
        <x:v>100</x:v>
      </x:c>
      <x:c r="G565" s="17" t="n">
        <x:v>97.27129</x:v>
      </x:c>
      <x:c r="H565" s="17" t="n">
        <x:v>95.70082</x:v>
      </x:c>
      <x:c r="I565" s="17" t="n">
        <x:v>94.46407</x:v>
      </x:c>
      <x:c r="J565" s="17" t="n">
        <x:v>95.58303</x:v>
      </x:c>
      <x:c r="K565" s="17" t="n">
        <x:v>64.74283</x:v>
      </x:c>
      <x:c r="L565" s="17" t="n">
        <x:v>57.75422</x:v>
      </x:c>
      <x:c r="M565" s="17" t="n">
        <x:v>58.65724</x:v>
      </x:c>
      <x:c r="N565" s="17" t="n">
        <x:v>60.99332</x:v>
      </x:c>
      <x:c r="O565" s="17" t="n">
        <x:v>59.48174</x:v>
      </x:c>
      <x:c r="P565" s="17" t="n">
        <x:v>54.49548</x:v>
      </x:c>
      <x:c r="Q565" s="17" t="n">
        <x:v>54.33843</x:v>
      </x:c>
      <x:c r="R565" s="17" t="n">
        <x:v>45.81861</x:v>
      </x:c>
      <x:c r="S565" s="17" t="n">
        <x:v>50.92265</x:v>
      </x:c>
      <x:c r="T565" s="17" t="n">
        <x:v>53.00353</x:v>
      </x:c>
      <x:c r="U565" s="17" t="n">
        <x:v>54.08323</x:v>
      </x:c>
      <x:c r="V565" s="17" t="n">
        <x:v>52.10051</x:v>
      </x:c>
      <x:c r="W565" s="17" t="n">
        <x:v>41.91205</x:v>
      </x:c>
      <x:c r="X565" s="17" t="n">
        <x:v>33.0585</x:v>
      </x:c>
      <x:c r="Y565" s="17" t="n">
        <x:v>31.48802</x:v>
      </x:c>
      <x:c r="Z565" s="17" t="n">
        <x:v>36.94542</x:v>
      </x:c>
      <x:c r="AA565" s="17" t="n">
        <x:v>34.3934</x:v>
      </x:c>
      <x:c r="AB565" s="4" t="n">
        <x:f>COUNT(D565:O565)</x:f>
        <x:v>12</x:v>
      </x:c>
      <x:c r="AC565" s="4" t="n">
        <x:f>COUNT(P565:AA565)</x:f>
        <x:v>12</x:v>
      </x:c>
      <x:c r="AD565" s="4" t="n">
        <x:f>COUNTIF(D565:AA565,"&gt;0")</x:f>
        <x:v>24</x:v>
      </x:c>
      <x:c r="AE565" s="19" t="n">
        <x:f>IF(AB565=0,"",AVERAGE(D565:O565))</x:f>
        <x:v>77.10377750000002</x:v>
      </x:c>
      <x:c r="AF565" s="19" t="n">
        <x:f>IF(AC565=0,"",AVERAGE(P565:AA565))</x:f>
        <x:v>45.21331916666667</x:v>
      </x:c>
      <x:c r="AG565" s="19" t="n">
        <x:f>IF(OR(AB565&lt;'산출기준'!$B$19,AC565&lt;'산출기준'!$B$19,AE565=0),"",AF565/AE565)</x:f>
        <x:v>0.5863956427642817</x:v>
      </x:c>
      <x:c r="AH565" s="21" t="n">
        <x:f>IF(SUM(P565:AA565)=0,"",MAX(P565:AA565)/SUM(P565:AA565))</x:f>
        <x:v>0.1004414204420552</x:v>
      </x:c>
      <x:c r="AI565" s="23" t="n">
        <x:f>IF(AG565="","",AD565/'산출기준'!$B$18*'산출기준'!$B$20+MIN(1,AG565)*'산출기준'!$B$21+(1-AH565)*'산출기준'!$B$22)</x:f>
        <x:v>85.58304087408735</x:v>
      </x:c>
      <x:c r="AJ565" s="4" t="str">
        <x:v>24개월 중 양수 지수 24개월; 전반/후반 자료 12/12개월. 최근12개월/이전12개월 관측월 평균비 0.59배, 최근 최댓달 비중 10.0%. 미래 1년 지속을 보장하지 않음.</x:v>
      </x:c>
      <x:c r="AK565" s="4" t="str">
        <x:v>https://developers.naver.com/docs/serviceapi/datalab/search/search.md</x:v>
      </x:c>
    </x:row>
    <x:row r="566" ht="25" customHeight="1">
      <x:c r="A566" s="4" t="str">
        <x:v>K0562</x:v>
      </x:c>
      <x:c r="B566" s="4" t="str">
        <x:v>자동차·IT·테크</x:v>
      </x:c>
      <x:c r="C566" s="4" t="str">
        <x:v>아이폰14프로배터리교체비용</x:v>
      </x:c>
      <x:c r="D566" s="17" t="n">
        <x:v>26.1969</x:v>
      </x:c>
      <x:c r="E566" s="17" t="n">
        <x:v>16.05696</x:v>
      </x:c>
      <x:c r="F566" s="17" t="n">
        <x:v>14.78026</x:v>
      </x:c>
      <x:c r="G566" s="17" t="n">
        <x:v>18.03339</x:v>
      </x:c>
      <x:c r="H566" s="17" t="n">
        <x:v>26.01276</x:v>
      </x:c>
      <x:c r="I566" s="17" t="n">
        <x:v>33.20648</x:v>
      </x:c>
      <x:c r="J566" s="17" t="n">
        <x:v>39.40584</x:v>
      </x:c>
      <x:c r="K566" s="17" t="n">
        <x:v>36.27547</x:v>
      </x:c>
      <x:c r="L566" s="17" t="n">
        <x:v>37.61355</x:v>
      </x:c>
      <x:c r="M566" s="17" t="n">
        <x:v>31.53695</x:v>
      </x:c>
      <x:c r="N566" s="17" t="n">
        <x:v>37.20844</x:v>
      </x:c>
      <x:c r="O566" s="17" t="n">
        <x:v>36.76651</x:v>
      </x:c>
      <x:c r="P566" s="17" t="n">
        <x:v>64.54701</x:v>
      </x:c>
      <x:c r="Q566" s="17" t="n">
        <x:v>52.16056</x:v>
      </x:c>
      <x:c r="R566" s="17" t="n">
        <x:v>44.77043</x:v>
      </x:c>
      <x:c r="S566" s="17" t="n">
        <x:v>43.73925</x:v>
      </x:c>
      <x:c r="T566" s="17" t="n">
        <x:v>40.89123</x:v>
      </x:c>
      <x:c r="U566" s="17" t="n">
        <x:v>28.1365</x:v>
      </x:c>
      <x:c r="V566" s="17" t="n">
        <x:v>31.38963</x:v>
      </x:c>
      <x:c r="W566" s="17" t="n">
        <x:v>25.06751</x:v>
      </x:c>
      <x:c r="X566" s="17" t="n">
        <x:v>19.1996</x:v>
      </x:c>
      <x:c r="Y566" s="17" t="n">
        <x:v>16.57255</x:v>
      </x:c>
      <x:c r="Z566" s="17" t="n">
        <x:v>28.02602</x:v>
      </x:c>
      <x:c r="AA566" s="17" t="n">
        <x:v>24.3064</x:v>
      </x:c>
      <x:c r="AB566" s="4" t="n">
        <x:f>COUNT(D566:O566)</x:f>
        <x:v>12</x:v>
      </x:c>
      <x:c r="AC566" s="4" t="n">
        <x:f>COUNT(P566:AA566)</x:f>
        <x:v>12</x:v>
      </x:c>
      <x:c r="AD566" s="4" t="n">
        <x:f>COUNTIF(D566:AA566,"&gt;0")</x:f>
        <x:v>24</x:v>
      </x:c>
      <x:c r="AE566" s="19" t="n">
        <x:f>IF(AB566=0,"",AVERAGE(D566:O566))</x:f>
        <x:v>29.424459166666665</x:v>
      </x:c>
      <x:c r="AF566" s="19" t="n">
        <x:f>IF(AC566=0,"",AVERAGE(P566:AA566))</x:f>
        <x:v>34.9005575</x:v>
      </x:c>
      <x:c r="AG566" s="19" t="n">
        <x:f>IF(OR(AB566&lt;'산출기준'!$B$19,AC566&lt;'산출기준'!$B$19,AE566=0),"",AF566/AE566)</x:f>
        <x:v>1.1861070173733865</x:v>
      </x:c>
      <x:c r="AH566" s="21" t="n">
        <x:f>IF(SUM(P566:AA566)=0,"",MAX(P566:AA566)/SUM(P566:AA566))</x:f>
        <x:v>0.1541212486362145</x:v>
      </x:c>
      <x:c r="AI566" s="23" t="n">
        <x:f>IF(AG566="","",AD566/'산출기준'!$B$18*'산출기준'!$B$20+MIN(1,AG566)*'산출기준'!$B$21+(1-AH566)*'산출기준'!$B$22)</x:f>
        <x:v>96.91757502727572</x:v>
      </x:c>
      <x:c r="AJ566" s="4" t="str">
        <x:v>24개월 중 양수 지수 24개월; 전반/후반 자료 12/12개월. 최근12개월/이전12개월 관측월 평균비 1.19배, 최근 최댓달 비중 15.4%. 미래 1년 지속을 보장하지 않음.</x:v>
      </x:c>
      <x:c r="AK566" s="4" t="str">
        <x:v>https://developers.naver.com/docs/serviceapi/datalab/search/search.md</x:v>
      </x:c>
    </x:row>
    <x:row r="567" ht="25" customHeight="1">
      <x:c r="A567" s="4" t="str">
        <x:v>K0563</x:v>
      </x:c>
      <x:c r="B567" s="4" t="str">
        <x:v>자동차·IT·테크</x:v>
      </x:c>
      <x:c r="C567" s="4" t="str">
        <x:v>컴퓨터초기화</x:v>
      </x:c>
      <x:c r="D567" s="17" t="n">
        <x:v>87.50306</x:v>
      </x:c>
      <x:c r="E567" s="17" t="n">
        <x:v>88.49742</x:v>
      </x:c>
      <x:c r="F567" s="17" t="n">
        <x:v>93.46918</x:v>
      </x:c>
      <x:c r="G567" s="17" t="n">
        <x:v>100</x:v>
      </x:c>
      <x:c r="H567" s="17" t="n">
        <x:v>87.53989</x:v>
      </x:c>
      <x:c r="I567" s="17" t="n">
        <x:v>74.24502</x:v>
      </x:c>
      <x:c r="J567" s="17" t="n">
        <x:v>65.49226</x:v>
      </x:c>
      <x:c r="K567" s="17" t="n">
        <x:v>49.77903</x:v>
      </x:c>
      <x:c r="L567" s="17" t="n">
        <x:v>41.34544</x:v>
      </x:c>
      <x:c r="M567" s="17" t="n">
        <x:v>43.50601</x:v>
      </x:c>
      <x:c r="N567" s="17" t="n">
        <x:v>44.77043</x:v>
      </x:c>
      <x:c r="O567" s="17" t="n">
        <x:v>43.21139</x:v>
      </x:c>
      <x:c r="P567" s="17" t="n">
        <x:v>41.01399</x:v>
      </x:c>
      <x:c r="Q567" s="17" t="n">
        <x:v>36.54554</x:v>
      </x:c>
      <x:c r="R567" s="17" t="n">
        <x:v>33.32924</x:v>
      </x:c>
      <x:c r="S567" s="17" t="n">
        <x:v>33.41517</x:v>
      </x:c>
      <x:c r="T567" s="17" t="n">
        <x:v>35.06015</x:v>
      </x:c>
      <x:c r="U567" s="17" t="n">
        <x:v>31.72109</x:v>
      </x:c>
      <x:c r="V567" s="17" t="n">
        <x:v>26.7616</x:v>
      </x:c>
      <x:c r="W567" s="17" t="n">
        <x:v>22.14583</x:v>
      </x:c>
      <x:c r="X567" s="17" t="n">
        <x:v>19.92388</x:v>
      </x:c>
      <x:c r="Y567" s="17" t="n">
        <x:v>20.21851</x:v>
      </x:c>
      <x:c r="Z567" s="17" t="n">
        <x:v>22.60004</x:v>
      </x:c>
      <x:c r="AA567" s="17" t="n">
        <x:v>20.70955</x:v>
      </x:c>
      <x:c r="AB567" s="4" t="n">
        <x:f>COUNT(D567:O567)</x:f>
        <x:v>12</x:v>
      </x:c>
      <x:c r="AC567" s="4" t="n">
        <x:f>COUNT(P567:AA567)</x:f>
        <x:v>12</x:v>
      </x:c>
      <x:c r="AD567" s="4" t="n">
        <x:f>COUNTIF(D567:AA567,"&gt;0")</x:f>
        <x:v>24</x:v>
      </x:c>
      <x:c r="AE567" s="19" t="n">
        <x:f>IF(AB567=0,"",AVERAGE(D567:O567))</x:f>
        <x:v>68.27992750000001</x:v>
      </x:c>
      <x:c r="AF567" s="19" t="n">
        <x:f>IF(AC567=0,"",AVERAGE(P567:AA567))</x:f>
        <x:v>28.620382499999995</x:v>
      </x:c>
      <x:c r="AG567" s="19" t="n">
        <x:f>IF(OR(AB567&lt;'산출기준'!$B$19,AC567&lt;'산출기준'!$B$19,AE567=0),"",AF567/AE567)</x:f>
        <x:v>0.4191624617644767</x:v>
      </x:c>
      <x:c r="AH567" s="21" t="n">
        <x:f>IF(SUM(P567:AA567)=0,"",MAX(P567:AA567)/SUM(P567:AA567))</x:f>
        <x:v>0.1194195255776194</x:v>
      </x:c>
      <x:c r="AI567" s="23" t="n">
        <x:f>IF(AG567="","",AD567/'산출기준'!$B$18*'산출기준'!$B$20+MIN(1,AG567)*'산출기준'!$B$21+(1-AH567)*'산출기준'!$B$22)</x:f>
        <x:v>80.18648334138192</x:v>
      </x:c>
      <x:c r="AJ567" s="4" t="str">
        <x:v>24개월 중 양수 지수 24개월; 전반/후반 자료 12/12개월. 최근12개월/이전12개월 관측월 평균비 0.42배, 최근 최댓달 비중 11.9%. 미래 1년 지속을 보장하지 않음.</x:v>
      </x:c>
      <x:c r="AK567" s="4" t="str">
        <x:v>https://developers.naver.com/docs/serviceapi/datalab/search/search.md</x:v>
      </x:c>
    </x:row>
    <x:row r="568" ht="25" customHeight="1">
      <x:c r="A568" s="4" t="str">
        <x:v>K0564</x:v>
      </x:c>
      <x:c r="B568" s="4" t="str">
        <x:v>자동차·IT·테크</x:v>
      </x:c>
      <x:c r="C568" s="4" t="str">
        <x:v>갤럭시백업</x:v>
      </x:c>
      <x:c r="D568" s="17" t="n">
        <x:v>62.60741</x:v>
      </x:c>
      <x:c r="E568" s="17" t="n">
        <x:v>64.24011</x:v>
      </x:c>
      <x:c r="F568" s="17" t="n">
        <x:v>53.94058</x:v>
      </x:c>
      <x:c r="G568" s="17" t="n">
        <x:v>51.36263</x:v>
      </x:c>
      <x:c r="H568" s="17" t="n">
        <x:v>47.34839</x:v>
      </x:c>
      <x:c r="I568" s="17" t="n">
        <x:v>49.77903</x:v>
      </x:c>
      <x:c r="J568" s="17" t="n">
        <x:v>37.82224</x:v>
      </x:c>
      <x:c r="K568" s="17" t="n">
        <x:v>38.70611</x:v>
      </x:c>
      <x:c r="L568" s="17" t="n">
        <x:v>40.5475</x:v>
      </x:c>
      <x:c r="M568" s="17" t="n">
        <x:v>34.54456</x:v>
      </x:c>
      <x:c r="N568" s="17" t="n">
        <x:v>41.39454</x:v>
      </x:c>
      <x:c r="O568" s="17" t="n">
        <x:v>36.04222</x:v>
      </x:c>
      <x:c r="P568" s="17" t="n">
        <x:v>31.23005</x:v>
      </x:c>
      <x:c r="Q568" s="17" t="n">
        <x:v>30.37073</x:v>
      </x:c>
      <x:c r="R568" s="17" t="n">
        <x:v>26.01276</x:v>
      </x:c>
      <x:c r="S568" s="17" t="n">
        <x:v>23.92585</x:v>
      </x:c>
      <x:c r="T568" s="17" t="n">
        <x:v>22.6737</x:v>
      </x:c>
      <x:c r="U568" s="17" t="n">
        <x:v>18.96636</x:v>
      </x:c>
      <x:c r="V568" s="17" t="n">
        <x:v>25.33758</x:v>
      </x:c>
      <x:c r="W568" s="17" t="n">
        <x:v>18.88043</x:v>
      </x:c>
      <x:c r="X568" s="17" t="n">
        <x:v>19.53105</x:v>
      </x:c>
      <x:c r="Y568" s="17" t="n">
        <x:v>18.81905</x:v>
      </x:c>
      <x:c r="Z568" s="17" t="n">
        <x:v>20.95506</x:v>
      </x:c>
      <x:c r="AA568" s="17" t="n">
        <x:v>20.97962</x:v>
      </x:c>
      <x:c r="AB568" s="4" t="n">
        <x:f>COUNT(D568:O568)</x:f>
        <x:v>12</x:v>
      </x:c>
      <x:c r="AC568" s="4" t="n">
        <x:f>COUNT(P568:AA568)</x:f>
        <x:v>12</x:v>
      </x:c>
      <x:c r="AD568" s="4" t="n">
        <x:f>COUNTIF(D568:AA568,"&gt;0")</x:f>
        <x:v>24</x:v>
      </x:c>
      <x:c r="AE568" s="19" t="n">
        <x:f>IF(AB568=0,"",AVERAGE(D568:O568))</x:f>
        <x:v>46.52794333333333</x:v>
      </x:c>
      <x:c r="AF568" s="19" t="n">
        <x:f>IF(AC568=0,"",AVERAGE(P568:AA568))</x:f>
        <x:v>23.140186666666665</x:v>
      </x:c>
      <x:c r="AG568" s="19" t="n">
        <x:f>IF(OR(AB568&lt;'산출기준'!$B$19,AC568&lt;'산출기준'!$B$19,AE568=0),"",AF568/AE568)</x:f>
        <x:v>0.49733955573507327</x:v>
      </x:c>
      <x:c r="AH568" s="21" t="n">
        <x:f>IF(SUM(P568:AA568)=0,"",MAX(P568:AA568)/SUM(P568:AA568))</x:f>
        <x:v>0.11246686140244332</x:v>
      </x:c>
      <x:c r="AI568" s="23" t="n">
        <x:f>IF(AG568="","",AD568/'산출기준'!$B$18*'산출기준'!$B$20+MIN(1,AG568)*'산출기준'!$B$21+(1-AH568)*'산출기준'!$B$22)</x:f>
        <x:v>82.67084944400332</x:v>
      </x:c>
      <x:c r="AJ568" s="4" t="str">
        <x:v>24개월 중 양수 지수 24개월; 전반/후반 자료 12/12개월. 최근12개월/이전12개월 관측월 평균비 0.50배, 최근 최댓달 비중 11.2%. 미래 1년 지속을 보장하지 않음.</x:v>
      </x:c>
      <x:c r="AK568" s="4" t="str">
        <x:v>https://developers.naver.com/docs/serviceapi/datalab/search/search.md</x:v>
      </x:c>
    </x:row>
    <x:row r="569" ht="25" customHeight="1">
      <x:c r="A569" s="4" t="str">
        <x:v>K0565</x:v>
      </x:c>
      <x:c r="B569" s="4" t="str">
        <x:v>자동차·IT·테크</x:v>
      </x:c>
      <x:c r="C569" s="4" t="str">
        <x:v>와이파이공유기설치방법</x:v>
      </x:c>
      <x:c r="D569" s="17" t="n">
        <x:v>7.29192</x:v>
      </x:c>
      <x:c r="E569" s="17" t="n">
        <x:v>7.36557</x:v>
      </x:c>
      <x:c r="F569" s="17" t="n">
        <x:v>7.46378</x:v>
      </x:c>
      <x:c r="G569" s="17" t="n">
        <x:v>9.21924</x:v>
      </x:c>
      <x:c r="H569" s="17" t="n">
        <x:v>12.06727</x:v>
      </x:c>
      <x:c r="I569" s="17" t="n">
        <x:v>15.13626</x:v>
      </x:c>
      <x:c r="J569" s="17" t="n">
        <x:v>15.9833</x:v>
      </x:c>
      <x:c r="K569" s="17" t="n">
        <x:v>10.33636</x:v>
      </x:c>
      <x:c r="L569" s="17" t="n">
        <x:v>12.69334</x:v>
      </x:c>
      <x:c r="M569" s="17" t="n">
        <x:v>11.64988</x:v>
      </x:c>
      <x:c r="N569" s="17" t="n">
        <x:v>14.95212</x:v>
      </x:c>
      <x:c r="O569" s="17" t="n">
        <x:v>13.46673</x:v>
      </x:c>
      <x:c r="P569" s="17" t="n">
        <x:v>12.2023</x:v>
      </x:c>
      <x:c r="Q569" s="17" t="n">
        <x:v>10.99926</x:v>
      </x:c>
      <x:c r="R569" s="17" t="n">
        <x:v>9.9067</x:v>
      </x:c>
      <x:c r="S569" s="17" t="n">
        <x:v>12.65651</x:v>
      </x:c>
      <x:c r="T569" s="17" t="n">
        <x:v>23.81536</x:v>
      </x:c>
      <x:c r="U569" s="17" t="n">
        <x:v>31.13184</x:v>
      </x:c>
      <x:c r="V569" s="17" t="n">
        <x:v>33.23103</x:v>
      </x:c>
      <x:c r="W569" s="17" t="n">
        <x:v>18.2298</x:v>
      </x:c>
      <x:c r="X569" s="17" t="n">
        <x:v>15.20991</x:v>
      </x:c>
      <x:c r="Y569" s="17" t="n">
        <x:v>16.43751</x:v>
      </x:c>
      <x:c r="Z569" s="17" t="n">
        <x:v>19.42057</x:v>
      </x:c>
      <x:c r="AA569" s="17" t="n">
        <x:v>21.10238</x:v>
      </x:c>
      <x:c r="AB569" s="4" t="n">
        <x:f>COUNT(D569:O569)</x:f>
        <x:v>12</x:v>
      </x:c>
      <x:c r="AC569" s="4" t="n">
        <x:f>COUNT(P569:AA569)</x:f>
        <x:v>12</x:v>
      </x:c>
      <x:c r="AD569" s="4" t="n">
        <x:f>COUNTIF(D569:AA569,"&gt;0")</x:f>
        <x:v>24</x:v>
      </x:c>
      <x:c r="AE569" s="19" t="n">
        <x:f>IF(AB569=0,"",AVERAGE(D569:O569))</x:f>
        <x:v>11.468814166666668</x:v>
      </x:c>
      <x:c r="AF569" s="19" t="n">
        <x:f>IF(AC569=0,"",AVERAGE(P569:AA569))</x:f>
        <x:v>18.695264166666668</x:v>
      </x:c>
      <x:c r="AG569" s="19" t="n">
        <x:f>IF(OR(AB569&lt;'산출기준'!$B$19,AC569&lt;'산출기준'!$B$19,AE569=0),"",AF569/AE569)</x:f>
        <x:v>1.6300956572304734</x:v>
      </x:c>
      <x:c r="AH569" s="21" t="n">
        <x:f>IF(SUM(P569:AA569)=0,"",MAX(P569:AA569)/SUM(P569:AA569))</x:f>
        <x:v>0.14812588232572443</x:v>
      </x:c>
      <x:c r="AI569" s="23" t="n">
        <x:f>IF(AG569="","",AD569/'산출기준'!$B$18*'산출기준'!$B$20+MIN(1,AG569)*'산출기준'!$B$21+(1-AH569)*'산출기준'!$B$22)</x:f>
        <x:v>97.03748235348552</x:v>
      </x:c>
      <x:c r="AJ569" s="4" t="str">
        <x:v>24개월 중 양수 지수 24개월; 전반/후반 자료 12/12개월. 최근12개월/이전12개월 관측월 평균비 1.63배, 최근 최댓달 비중 14.8%. 미래 1년 지속을 보장하지 않음.</x:v>
      </x:c>
      <x:c r="AK569" s="4" t="str">
        <x:v>https://developers.naver.com/docs/serviceapi/datalab/search/search.md</x:v>
      </x:c>
    </x:row>
    <x:row r="570" ht="25" customHeight="1">
      <x:c r="A570" s="4" t="str">
        <x:v>K0566</x:v>
      </x:c>
      <x:c r="B570" s="4" t="str">
        <x:v>자동차·IT·테크</x:v>
      </x:c>
      <x:c r="C570" s="4" t="str">
        <x:v>자동차정기점검</x:v>
      </x:c>
      <x:c r="D570" s="17" t="n">
        <x:v>35.19518</x:v>
      </x:c>
      <x:c r="E570" s="17" t="n">
        <x:v>39.89688</x:v>
      </x:c>
      <x:c r="F570" s="17" t="n">
        <x:v>37.56444</x:v>
      </x:c>
      <x:c r="G570" s="17" t="n">
        <x:v>38.11686</x:v>
      </x:c>
      <x:c r="H570" s="17" t="n">
        <x:v>40.31426</x:v>
      </x:c>
      <x:c r="I570" s="17" t="n">
        <x:v>43.53056</x:v>
      </x:c>
      <x:c r="J570" s="17" t="n">
        <x:v>39.84777</x:v>
      </x:c>
      <x:c r="K570" s="17" t="n">
        <x:v>37.17161</x:v>
      </x:c>
      <x:c r="L570" s="17" t="n">
        <x:v>37.31892</x:v>
      </x:c>
      <x:c r="M570" s="17" t="n">
        <x:v>34.67959</x:v>
      </x:c>
      <x:c r="N570" s="17" t="n">
        <x:v>30.22342</x:v>
      </x:c>
      <x:c r="O570" s="17" t="n">
        <x:v>27.68229</x:v>
      </x:c>
      <x:c r="P570" s="17" t="n">
        <x:v>24.06088</x:v>
      </x:c>
      <x:c r="Q570" s="17" t="n">
        <x:v>24.26958</x:v>
      </x:c>
      <x:c r="R570" s="17" t="n">
        <x:v>22.13356</x:v>
      </x:c>
      <x:c r="S570" s="17" t="n">
        <x:v>22.34225</x:v>
      </x:c>
      <x:c r="T570" s="17" t="n">
        <x:v>23.27522</x:v>
      </x:c>
      <x:c r="U570" s="17" t="n">
        <x:v>16.81807</x:v>
      </x:c>
      <x:c r="V570" s="17" t="n">
        <x:v>22.46501</x:v>
      </x:c>
      <x:c r="W570" s="17" t="n">
        <x:v>19.04001</x:v>
      </x:c>
      <x:c r="X570" s="17" t="n">
        <x:v>18.19297</x:v>
      </x:c>
      <x:c r="Y570" s="17" t="n">
        <x:v>18.4876</x:v>
      </x:c>
      <x:c r="Z570" s="17" t="n">
        <x:v>18.8436</x:v>
      </x:c>
      <x:c r="AA570" s="17" t="n">
        <x:v>17.07586</x:v>
      </x:c>
      <x:c r="AB570" s="4" t="n">
        <x:f>COUNT(D570:O570)</x:f>
        <x:v>12</x:v>
      </x:c>
      <x:c r="AC570" s="4" t="n">
        <x:f>COUNT(P570:AA570)</x:f>
        <x:v>12</x:v>
      </x:c>
      <x:c r="AD570" s="4" t="n">
        <x:f>COUNTIF(D570:AA570,"&gt;0")</x:f>
        <x:v>24</x:v>
      </x:c>
      <x:c r="AE570" s="19" t="n">
        <x:f>IF(AB570=0,"",AVERAGE(D570:O570))</x:f>
        <x:v>36.79514833333334</x:v>
      </x:c>
      <x:c r="AF570" s="19" t="n">
        <x:f>IF(AC570=0,"",AVERAGE(P570:AA570))</x:f>
        <x:v>20.583717500000002</x:v>
      </x:c>
      <x:c r="AG570" s="19" t="n">
        <x:f>IF(OR(AB570&lt;'산출기준'!$B$19,AC570&lt;'산출기준'!$B$19,AE570=0),"",AF570/AE570)</x:f>
        <x:v>0.5594139018962146</x:v>
      </x:c>
      <x:c r="AH570" s="21" t="n">
        <x:f>IF(SUM(P570:AA570)=0,"",MAX(P570:AA570)/SUM(P570:AA570))</x:f>
        <x:v>0.09825557506801189</x:v>
      </x:c>
      <x:c r="AI570" s="23" t="n">
        <x:f>IF(AG570="","",AD570/'산출기준'!$B$18*'산출기준'!$B$20+MIN(1,AG570)*'산출기준'!$B$21+(1-AH570)*'산출기준'!$B$22)</x:f>
        <x:v>84.8173055555262</x:v>
      </x:c>
      <x:c r="AJ570" s="4" t="str">
        <x:v>24개월 중 양수 지수 24개월; 전반/후반 자료 12/12개월. 최근12개월/이전12개월 관측월 평균비 0.56배, 최근 최댓달 비중 9.8%. 미래 1년 지속을 보장하지 않음.</x:v>
      </x:c>
      <x:c r="AK570" s="4" t="str">
        <x:v>https://developers.naver.com/docs/serviceapi/datalab/search/search.md</x:v>
      </x:c>
    </x:row>
    <x:row r="571" ht="25" customHeight="1">
      <x:c r="A571" s="4" t="str">
        <x:v>K0567</x:v>
      </x:c>
      <x:c r="B571" s="4" t="str">
        <x:v>자동차·IT·테크</x:v>
      </x:c>
      <x:c r="C571" s="4" t="str">
        <x:v>컴퓨터청소</x:v>
      </x:c>
      <x:c r="D571" s="17" t="n">
        <x:v>72.07289</x:v>
      </x:c>
      <x:c r="E571" s="17" t="n">
        <x:v>78.9066</x:v>
      </x:c>
      <x:c r="F571" s="17" t="n">
        <x:v>75.89977</x:v>
      </x:c>
      <x:c r="G571" s="17" t="n">
        <x:v>75.89977</x:v>
      </x:c>
      <x:c r="H571" s="17" t="n">
        <x:v>77.40318</x:v>
      </x:c>
      <x:c r="I571" s="17" t="n">
        <x:v>75.5353</x:v>
      </x:c>
      <x:c r="J571" s="17" t="n">
        <x:v>74.46469</x:v>
      </x:c>
      <x:c r="K571" s="17" t="n">
        <x:v>58.08656</x:v>
      </x:c>
      <x:c r="L571" s="17" t="n">
        <x:v>55.01138</x:v>
      </x:c>
      <x:c r="M571" s="17" t="n">
        <x:v>56.81093</x:v>
      </x:c>
      <x:c r="N571" s="17" t="n">
        <x:v>54.123</x:v>
      </x:c>
      <x:c r="O571" s="17" t="n">
        <x:v>51.57175</x:v>
      </x:c>
      <x:c r="P571" s="17" t="n">
        <x:v>44.6697</x:v>
      </x:c>
      <x:c r="Q571" s="17" t="n">
        <x:v>43.39407</x:v>
      </x:c>
      <x:c r="R571" s="17" t="n">
        <x:v>51.82232</x:v>
      </x:c>
      <x:c r="S571" s="17" t="n">
        <x:v>48.54214</x:v>
      </x:c>
      <x:c r="T571" s="17" t="n">
        <x:v>54.98861</x:v>
      </x:c>
      <x:c r="U571" s="17" t="n">
        <x:v>45.35307</x:v>
      </x:c>
      <x:c r="V571" s="17" t="n">
        <x:v>44.48747</x:v>
      </x:c>
      <x:c r="W571" s="17" t="n">
        <x:v>37.22095</x:v>
      </x:c>
      <x:c r="X571" s="17" t="n">
        <x:v>38.24601</x:v>
      </x:c>
      <x:c r="Y571" s="17" t="n">
        <x:v>36.99316</x:v>
      </x:c>
      <x:c r="Z571" s="17" t="n">
        <x:v>39.97722</x:v>
      </x:c>
      <x:c r="AA571" s="17" t="n">
        <x:v>36.90205</x:v>
      </x:c>
      <x:c r="AB571" s="4" t="n">
        <x:f>COUNT(D571:O571)</x:f>
        <x:v>12</x:v>
      </x:c>
      <x:c r="AC571" s="4" t="n">
        <x:f>COUNT(P571:AA571)</x:f>
        <x:v>12</x:v>
      </x:c>
      <x:c r="AD571" s="4" t="n">
        <x:f>COUNTIF(D571:AA571,"&gt;0")</x:f>
        <x:v>24</x:v>
      </x:c>
      <x:c r="AE571" s="19" t="n">
        <x:f>IF(AB571=0,"",AVERAGE(D571:O571))</x:f>
        <x:v>67.14881833333332</x:v>
      </x:c>
      <x:c r="AF571" s="19" t="n">
        <x:f>IF(AC571=0,"",AVERAGE(P571:AA571))</x:f>
        <x:v>43.549730833333335</x:v>
      </x:c>
      <x:c r="AG571" s="19" t="n">
        <x:f>IF(OR(AB571&lt;'산출기준'!$B$19,AC571&lt;'산출기준'!$B$19,AE571=0),"",AF571/AE571)</x:f>
        <x:v>0.648555431268324</x:v>
      </x:c>
      <x:c r="AH571" s="21" t="n">
        <x:f>IF(SUM(P571:AA571)=0,"",MAX(P571:AA571)/SUM(P571:AA571))</x:f>
        <x:v>0.10522187115699165</x:v>
      </x:c>
      <x:c r="AI571" s="23" t="n">
        <x:f>IF(AG571="","",AD571/'산출기준'!$B$18*'산출기준'!$B$20+MIN(1,AG571)*'산출기준'!$B$21+(1-AH571)*'산출기준'!$B$22)</x:f>
        <x:v>87.35222551490989</x:v>
      </x:c>
      <x:c r="AJ571" s="4" t="str">
        <x:v>24개월 중 양수 지수 24개월; 전반/후반 자료 12/12개월. 최근12개월/이전12개월 관측월 평균비 0.65배, 최근 최댓달 비중 10.5%. 미래 1년 지속을 보장하지 않음.</x:v>
      </x:c>
      <x:c r="AK571" s="4" t="str">
        <x:v>https://developers.naver.com/docs/serviceapi/datalab/search/search.md</x:v>
      </x:c>
    </x:row>
    <x:row r="572" ht="25" customHeight="1">
      <x:c r="A572" s="4" t="str">
        <x:v>K0568</x:v>
      </x:c>
      <x:c r="B572" s="4" t="str">
        <x:v>자동차·IT·테크</x:v>
      </x:c>
      <x:c r="C572" s="4" t="str">
        <x:v>경차중고차가격</x:v>
      </x:c>
      <x:c r="D572" s="17" t="n">
        <x:v>35.51252</x:v>
      </x:c>
      <x:c r="E572" s="17" t="n">
        <x:v>36.03644</x:v>
      </x:c>
      <x:c r="F572" s="17" t="n">
        <x:v>31.18451</x:v>
      </x:c>
      <x:c r="G572" s="17" t="n">
        <x:v>32.57403</x:v>
      </x:c>
      <x:c r="H572" s="17" t="n">
        <x:v>40.66059</x:v>
      </x:c>
      <x:c r="I572" s="17" t="n">
        <x:v>47.72209</x:v>
      </x:c>
      <x:c r="J572" s="17" t="n">
        <x:v>42.91571</x:v>
      </x:c>
      <x:c r="K572" s="17" t="n">
        <x:v>36.03644</x:v>
      </x:c>
      <x:c r="L572" s="17" t="n">
        <x:v>36.81093</x:v>
      </x:c>
      <x:c r="M572" s="17" t="n">
        <x:v>35.28473</x:v>
      </x:c>
      <x:c r="N572" s="17" t="n">
        <x:v>35.28473</x:v>
      </x:c>
      <x:c r="O572" s="17" t="n">
        <x:v>37.6082</x:v>
      </x:c>
      <x:c r="P572" s="17" t="n">
        <x:v>33.87243</x:v>
      </x:c>
      <x:c r="Q572" s="17" t="n">
        <x:v>28.33712</x:v>
      </x:c>
      <x:c r="R572" s="17" t="n">
        <x:v>41.98177</x:v>
      </x:c>
      <x:c r="S572" s="17" t="n">
        <x:v>41.52619</x:v>
      </x:c>
      <x:c r="T572" s="17" t="n">
        <x:v>51.43507</x:v>
      </x:c>
      <x:c r="U572" s="17" t="n">
        <x:v>47.90432</x:v>
      </x:c>
      <x:c r="V572" s="17" t="n">
        <x:v>49.15717</x:v>
      </x:c>
      <x:c r="W572" s="17" t="n">
        <x:v>38.97494</x:v>
      </x:c>
      <x:c r="X572" s="17" t="n">
        <x:v>29.04328</x:v>
      </x:c>
      <x:c r="Y572" s="17" t="n">
        <x:v>30.27334</x:v>
      </x:c>
      <x:c r="Z572" s="17" t="n">
        <x:v>31.13895</x:v>
      </x:c>
      <x:c r="AA572" s="17" t="n">
        <x:v>36.40091</x:v>
      </x:c>
      <x:c r="AB572" s="4" t="n">
        <x:f>COUNT(D572:O572)</x:f>
        <x:v>12</x:v>
      </x:c>
      <x:c r="AC572" s="4" t="n">
        <x:f>COUNT(P572:AA572)</x:f>
        <x:v>12</x:v>
      </x:c>
      <x:c r="AD572" s="4" t="n">
        <x:f>COUNTIF(D572:AA572,"&gt;0")</x:f>
        <x:v>24</x:v>
      </x:c>
      <x:c r="AE572" s="19" t="n">
        <x:f>IF(AB572=0,"",AVERAGE(D572:O572))</x:f>
        <x:v>37.302576666666674</x:v>
      </x:c>
      <x:c r="AF572" s="19" t="n">
        <x:f>IF(AC572=0,"",AVERAGE(P572:AA572))</x:f>
        <x:v>38.33712416666667</x:v>
      </x:c>
      <x:c r="AG572" s="19" t="n">
        <x:f>IF(OR(AB572&lt;'산출기준'!$B$19,AC572&lt;'산출기준'!$B$19,AE572=0),"",AF572/AE572)</x:f>
        <x:v>1.0277339420610174</x:v>
      </x:c>
      <x:c r="AH572" s="21" t="n">
        <x:f>IF(SUM(P572:AA572)=0,"",MAX(P572:AA572)/SUM(P572:AA572))</x:f>
        <x:v>0.11180431309086412</x:v>
      </x:c>
      <x:c r="AI572" s="23" t="n">
        <x:f>IF(AG572="","",AD572/'산출기준'!$B$18*'산출기준'!$B$20+MIN(1,AG572)*'산출기준'!$B$21+(1-AH572)*'산출기준'!$B$22)</x:f>
        <x:v>97.76391373818271</x:v>
      </x:c>
      <x:c r="AJ572" s="4" t="str">
        <x:v>24개월 중 양수 지수 24개월; 전반/후반 자료 12/12개월. 최근12개월/이전12개월 관측월 평균비 1.03배, 최근 최댓달 비중 11.2%. 미래 1년 지속을 보장하지 않음.</x:v>
      </x:c>
      <x:c r="AK572" s="4" t="str">
        <x:v>https://developers.naver.com/docs/serviceapi/datalab/search/search.md</x:v>
      </x:c>
    </x:row>
    <x:row r="573" ht="25" customHeight="1">
      <x:c r="A573" s="4" t="str">
        <x:v>K0569</x:v>
      </x:c>
      <x:c r="B573" s="4" t="str">
        <x:v>자동차·IT·테크</x:v>
      </x:c>
      <x:c r="C573" s="4" t="str">
        <x:v>컴퓨터느려졌을때</x:v>
      </x:c>
      <x:c r="D573" s="17" t="n">
        <x:v>87.10706</x:v>
      </x:c>
      <x:c r="E573" s="17" t="n">
        <x:v>90.06833</x:v>
      </x:c>
      <x:c r="F573" s="17" t="n">
        <x:v>87.17539</x:v>
      </x:c>
      <x:c r="G573" s="17" t="n">
        <x:v>81.00227</x:v>
      </x:c>
      <x:c r="H573" s="17" t="n">
        <x:v>85.60364</x:v>
      </x:c>
      <x:c r="I573" s="17" t="n">
        <x:v>88.17767</x:v>
      </x:c>
      <x:c r="J573" s="17" t="n">
        <x:v>86.10478</x:v>
      </x:c>
      <x:c r="K573" s="17" t="n">
        <x:v>69.29384</x:v>
      </x:c>
      <x:c r="L573" s="17" t="n">
        <x:v>64.78359</x:v>
      </x:c>
      <x:c r="M573" s="17" t="n">
        <x:v>60.59225</x:v>
      </x:c>
      <x:c r="N573" s="17" t="n">
        <x:v>66.37813</x:v>
      </x:c>
      <x:c r="O573" s="17" t="n">
        <x:v>53.18906</x:v>
      </x:c>
      <x:c r="P573" s="17" t="n">
        <x:v>50.54669</x:v>
      </x:c>
      <x:c r="Q573" s="17" t="n">
        <x:v>45.14806</x:v>
      </x:c>
      <x:c r="R573" s="17" t="n">
        <x:v>39.47608</x:v>
      </x:c>
      <x:c r="S573" s="17" t="n">
        <x:v>31.25284</x:v>
      </x:c>
      <x:c r="T573" s="17" t="n">
        <x:v>8.9066</x:v>
      </x:c>
      <x:c r="U573" s="17" t="n">
        <x:v>2.7107</x:v>
      </x:c>
      <x:c r="V573" s="17" t="n">
        <x:v>2.09567</x:v>
      </x:c>
      <x:c r="W573" s="17" t="n">
        <x:v>4.87471</x:v>
      </x:c>
      <x:c r="X573" s="17" t="n">
        <x:v>5.05694</x:v>
      </x:c>
      <x:c r="Y573" s="17" t="n">
        <x:v>27.19817</x:v>
      </x:c>
      <x:c r="Z573" s="17" t="n">
        <x:v>42.32346</x:v>
      </x:c>
      <x:c r="AA573" s="17" t="n">
        <x:v>36.15034</x:v>
      </x:c>
      <x:c r="AB573" s="4" t="n">
        <x:f>COUNT(D573:O573)</x:f>
        <x:v>12</x:v>
      </x:c>
      <x:c r="AC573" s="4" t="n">
        <x:f>COUNT(P573:AA573)</x:f>
        <x:v>12</x:v>
      </x:c>
      <x:c r="AD573" s="4" t="n">
        <x:f>COUNTIF(D573:AA573,"&gt;0")</x:f>
        <x:v>24</x:v>
      </x:c>
      <x:c r="AE573" s="19" t="n">
        <x:f>IF(AB573=0,"",AVERAGE(D573:O573))</x:f>
        <x:v>76.62300083333335</x:v>
      </x:c>
      <x:c r="AF573" s="19" t="n">
        <x:f>IF(AC573=0,"",AVERAGE(P573:AA573))</x:f>
        <x:v>24.64502166666667</x:v>
      </x:c>
      <x:c r="AG573" s="19" t="n">
        <x:f>IF(OR(AB573&lt;'산출기준'!$B$19,AC573&lt;'산출기준'!$B$19,AE573=0),"",AF573/AE573)</x:f>
        <x:v>0.32163999580587205</x:v>
      </x:c>
      <x:c r="AH573" s="21" t="n">
        <x:f>IF(SUM(P573:AA573)=0,"",MAX(P573:AA573)/SUM(P573:AA573))</x:f>
        <x:v>0.17091582322947843</x:v>
      </x:c>
      <x:c r="AI573" s="23" t="n">
        <x:f>IF(AG573="","",AD573/'산출기준'!$B$18*'산출기준'!$B$20+MIN(1,AG573)*'산출기준'!$B$21+(1-AH573)*'산출기준'!$B$22)</x:f>
        <x:v>76.2308834095866</x:v>
      </x:c>
      <x:c r="AJ573" s="4" t="str">
        <x:v>24개월 중 양수 지수 24개월; 전반/후반 자료 12/12개월. 최근12개월/이전12개월 관측월 평균비 0.32배, 최근 최댓달 비중 17.1%. 미래 1년 지속을 보장하지 않음.</x:v>
      </x:c>
      <x:c r="AK573" s="4" t="str">
        <x:v>https://developers.naver.com/docs/serviceapi/datalab/search/search.md</x:v>
      </x:c>
    </x:row>
    <x:row r="574" ht="25" customHeight="1">
      <x:c r="A574" s="4" t="str">
        <x:v>K0570</x:v>
      </x:c>
      <x:c r="B574" s="4" t="str">
        <x:v>자동차·IT·테크</x:v>
      </x:c>
      <x:c r="C574" s="4" t="str">
        <x:v>아이폰13배터리교체비용</x:v>
      </x:c>
      <x:c r="D574" s="17" t="n">
        <x:v>100</x:v>
      </x:c>
      <x:c r="E574" s="17" t="n">
        <x:v>84.10022</x:v>
      </x:c>
      <x:c r="F574" s="17" t="n">
        <x:v>59.72665</x:v>
      </x:c>
      <x:c r="G574" s="17" t="n">
        <x:v>55.80865</x:v>
      </x:c>
      <x:c r="H574" s="17" t="n">
        <x:v>63.39407</x:v>
      </x:c>
      <x:c r="I574" s="17" t="n">
        <x:v>67.6082</x:v>
      </x:c>
      <x:c r="J574" s="17" t="n">
        <x:v>53.89521</x:v>
      </x:c>
      <x:c r="K574" s="17" t="n">
        <x:v>49.97722</x:v>
      </x:c>
      <x:c r="L574" s="17" t="n">
        <x:v>53.64464</x:v>
      </x:c>
      <x:c r="M574" s="17" t="n">
        <x:v>53.43963</x:v>
      </x:c>
      <x:c r="N574" s="17" t="n">
        <x:v>58.72437</x:v>
      </x:c>
      <x:c r="O574" s="17" t="n">
        <x:v>60.84282</x:v>
      </x:c>
      <x:c r="P574" s="17" t="n">
        <x:v>67.6082</x:v>
      </x:c>
      <x:c r="Q574" s="17" t="n">
        <x:v>65.55808</x:v>
      </x:c>
      <x:c r="R574" s="17" t="n">
        <x:v>64.28246</x:v>
      </x:c>
      <x:c r="S574" s="17" t="n">
        <x:v>56.69703</x:v>
      </x:c>
      <x:c r="T574" s="17" t="n">
        <x:v>63.28018</x:v>
      </x:c>
      <x:c r="U574" s="17" t="n">
        <x:v>54.92027</x:v>
      </x:c>
      <x:c r="V574" s="17" t="n">
        <x:v>54.35079</x:v>
      </x:c>
      <x:c r="W574" s="17" t="n">
        <x:v>38.81548</x:v>
      </x:c>
      <x:c r="X574" s="17" t="n">
        <x:v>36.15034</x:v>
      </x:c>
      <x:c r="Y574" s="17" t="n">
        <x:v>31.52619</x:v>
      </x:c>
      <x:c r="Z574" s="17" t="n">
        <x:v>38.92938</x:v>
      </x:c>
      <x:c r="AA574" s="17" t="n">
        <x:v>35.6492</x:v>
      </x:c>
      <x:c r="AB574" s="4" t="n">
        <x:f>COUNT(D574:O574)</x:f>
        <x:v>12</x:v>
      </x:c>
      <x:c r="AC574" s="4" t="n">
        <x:f>COUNT(P574:AA574)</x:f>
        <x:v>12</x:v>
      </x:c>
      <x:c r="AD574" s="4" t="n">
        <x:f>COUNTIF(D574:AA574,"&gt;0")</x:f>
        <x:v>24</x:v>
      </x:c>
      <x:c r="AE574" s="19" t="n">
        <x:f>IF(AB574=0,"",AVERAGE(D574:O574))</x:f>
        <x:v>63.430139999999994</x:v>
      </x:c>
      <x:c r="AF574" s="19" t="n">
        <x:f>IF(AC574=0,"",AVERAGE(P574:AA574))</x:f>
        <x:v>50.6473</x:v>
      </x:c>
      <x:c r="AG574" s="19" t="n">
        <x:f>IF(OR(AB574&lt;'산출기준'!$B$19,AC574&lt;'산출기준'!$B$19,AE574=0),"",AF574/AE574)</x:f>
        <x:v>0.7984737224291166</x:v>
      </x:c>
      <x:c r="AH574" s="21" t="n">
        <x:f>IF(SUM(P574:AA574)=0,"",MAX(P574:AA574)/SUM(P574:AA574))</x:f>
        <x:v>0.11124021747786489</x:v>
      </x:c>
      <x:c r="AI574" s="23" t="n">
        <x:f>IF(AG574="","",AD574/'산출기준'!$B$18*'산출기준'!$B$20+MIN(1,AG574)*'산출기준'!$B$21+(1-AH574)*'산출기준'!$B$22)</x:f>
        <x:v>91.7294073233162</x:v>
      </x:c>
      <x:c r="AJ574" s="4" t="str">
        <x:v>24개월 중 양수 지수 24개월; 전반/후반 자료 12/12개월. 최근12개월/이전12개월 관측월 평균비 0.80배, 최근 최댓달 비중 11.1%. 미래 1년 지속을 보장하지 않음.</x:v>
      </x:c>
      <x:c r="AK574" s="4" t="str">
        <x:v>https://developers.naver.com/docs/serviceapi/datalab/search/search.md</x:v>
      </x:c>
    </x:row>
    <x:row r="575" ht="25" customHeight="1">
      <x:c r="A575" s="4" t="str">
        <x:v>K0571</x:v>
      </x:c>
      <x:c r="B575" s="4" t="str">
        <x:v>자동차·IT·테크</x:v>
      </x:c>
      <x:c r="C575" s="4" t="str">
        <x:v>블루투스연결</x:v>
      </x:c>
      <x:c r="D575" s="17" t="n">
        <x:v>66.96546</x:v>
      </x:c>
      <x:c r="E575" s="17" t="n">
        <x:v>67.78275</x:v>
      </x:c>
      <x:c r="F575" s="17" t="n">
        <x:v>65.43633</x:v>
      </x:c>
      <x:c r="G575" s="17" t="n">
        <x:v>56.86791</x:v>
      </x:c>
      <x:c r="H575" s="17" t="n">
        <x:v>56.60427</x:v>
      </x:c>
      <x:c r="I575" s="17" t="n">
        <x:v>57.26337</x:v>
      </x:c>
      <x:c r="J575" s="17" t="n">
        <x:v>62.85262</x:v>
      </x:c>
      <x:c r="K575" s="17" t="n">
        <x:v>58.42341</x:v>
      </x:c>
      <x:c r="L575" s="17" t="n">
        <x:v>57.44793</x:v>
      </x:c>
      <x:c r="M575" s="17" t="n">
        <x:v>53.1769</x:v>
      </x:c>
      <x:c r="N575" s="17" t="n">
        <x:v>51.77959</x:v>
      </x:c>
      <x:c r="O575" s="17" t="n">
        <x:v>49.01133</x:v>
      </x:c>
      <x:c r="P575" s="17" t="n">
        <x:v>45.37305</x:v>
      </x:c>
      <x:c r="Q575" s="17" t="n">
        <x:v>47.37674</x:v>
      </x:c>
      <x:c r="R575" s="17" t="n">
        <x:v>49.6968</x:v>
      </x:c>
      <x:c r="S575" s="17" t="n">
        <x:v>43.39572</x:v>
      </x:c>
      <x:c r="T575" s="17" t="n">
        <x:v>40.86475</x:v>
      </x:c>
      <x:c r="U575" s="17" t="n">
        <x:v>25.73161</x:v>
      </x:c>
      <x:c r="V575" s="17" t="n">
        <x:v>27.91985</x:v>
      </x:c>
      <x:c r="W575" s="17" t="n">
        <x:v>34.95913</x:v>
      </x:c>
      <x:c r="X575" s="17" t="n">
        <x:v>36.96282</x:v>
      </x:c>
      <x:c r="Y575" s="17" t="n">
        <x:v>37.38465</x:v>
      </x:c>
      <x:c r="Z575" s="17" t="n">
        <x:v>37.35829</x:v>
      </x:c>
      <x:c r="AA575" s="17" t="n">
        <x:v>38.07012</x:v>
      </x:c>
      <x:c r="AB575" s="4" t="n">
        <x:f>COUNT(D575:O575)</x:f>
        <x:v>12</x:v>
      </x:c>
      <x:c r="AC575" s="4" t="n">
        <x:f>COUNT(P575:AA575)</x:f>
        <x:v>12</x:v>
      </x:c>
      <x:c r="AD575" s="4" t="n">
        <x:f>COUNTIF(D575:AA575,"&gt;0")</x:f>
        <x:v>24</x:v>
      </x:c>
      <x:c r="AE575" s="19" t="n">
        <x:f>IF(AB575=0,"",AVERAGE(D575:O575))</x:f>
        <x:v>58.6343225</x:v>
      </x:c>
      <x:c r="AF575" s="19" t="n">
        <x:f>IF(AC575=0,"",AVERAGE(P575:AA575))</x:f>
        <x:v>38.75779416666668</x:v>
      </x:c>
      <x:c r="AG575" s="19" t="n">
        <x:f>IF(OR(AB575&lt;'산출기준'!$B$19,AC575&lt;'산출기준'!$B$19,AE575=0),"",AF575/AE575)</x:f>
        <x:v>0.6610086467131376</x:v>
      </x:c>
      <x:c r="AH575" s="21" t="n">
        <x:f>IF(SUM(P575:AA575)=0,"",MAX(P575:AA575)/SUM(P575:AA575))</x:f>
        <x:v>0.10685334625059177</x:v>
      </x:c>
      <x:c r="AI575" s="23" t="n">
        <x:f>IF(AG575="","",AD575/'산출기준'!$B$18*'산출기준'!$B$20+MIN(1,AG575)*'산출기준'!$B$21+(1-AH575)*'산출기준'!$B$22)</x:f>
        <x:v>87.6931924763823</x:v>
      </x:c>
      <x:c r="AJ575" s="4" t="str">
        <x:v>24개월 중 양수 지수 24개월; 전반/후반 자료 12/12개월. 최근12개월/이전12개월 관측월 평균비 0.66배, 최근 최댓달 비중 10.7%. 미래 1년 지속을 보장하지 않음.</x:v>
      </x:c>
      <x:c r="AK575" s="4" t="str">
        <x:v>https://developers.naver.com/docs/serviceapi/datalab/search/search.md</x:v>
      </x:c>
    </x:row>
    <x:row r="576" ht="25" customHeight="1">
      <x:c r="A576" s="4" t="str">
        <x:v>K0572</x:v>
      </x:c>
      <x:c r="B576" s="4" t="str">
        <x:v>자동차·IT·테크</x:v>
      </x:c>
      <x:c r="C576" s="4" t="str">
        <x:v>전기차급속충전</x:v>
      </x:c>
      <x:c r="D576" s="17" t="n">
        <x:v>20.98602</x:v>
      </x:c>
      <x:c r="E576" s="17" t="n">
        <x:v>29.18534</x:v>
      </x:c>
      <x:c r="F576" s="17" t="n">
        <x:v>16.97864</x:v>
      </x:c>
      <x:c r="G576" s="17" t="n">
        <x:v>19.24597</x:v>
      </x:c>
      <x:c r="H576" s="17" t="n">
        <x:v>24.3343</x:v>
      </x:c>
      <x:c r="I576" s="17" t="n">
        <x:v>27.49802</x:v>
      </x:c>
      <x:c r="J576" s="17" t="n">
        <x:v>31.74268</x:v>
      </x:c>
      <x:c r="K576" s="17" t="n">
        <x:v>19.77326</x:v>
      </x:c>
      <x:c r="L576" s="17" t="n">
        <x:v>20.72238</x:v>
      </x:c>
      <x:c r="M576" s="17" t="n">
        <x:v>23.72791</x:v>
      </x:c>
      <x:c r="N576" s="17" t="n">
        <x:v>26.10071</x:v>
      </x:c>
      <x:c r="O576" s="17" t="n">
        <x:v>18.37595</x:v>
      </x:c>
      <x:c r="P576" s="17" t="n">
        <x:v>22.11969</x:v>
      </x:c>
      <x:c r="Q576" s="17" t="n">
        <x:v>22.17242</x:v>
      </x:c>
      <x:c r="R576" s="17" t="n">
        <x:v>24.75612</x:v>
      </x:c>
      <x:c r="S576" s="17" t="n">
        <x:v>24.78249</x:v>
      </x:c>
      <x:c r="T576" s="17" t="n">
        <x:v>18.42868</x:v>
      </x:c>
      <x:c r="U576" s="17" t="n">
        <x:v>30.34537</x:v>
      </x:c>
      <x:c r="V576" s="17" t="n">
        <x:v>36.67281</x:v>
      </x:c>
      <x:c r="W576" s="17" t="n">
        <x:v>38.70287</x:v>
      </x:c>
      <x:c r="X576" s="17" t="n">
        <x:v>34.11547</x:v>
      </x:c>
      <x:c r="Y576" s="17" t="n">
        <x:v>31.71631</x:v>
      </x:c>
      <x:c r="Z576" s="17" t="n">
        <x:v>41.49749</x:v>
      </x:c>
      <x:c r="AA576" s="17" t="n">
        <x:v>40.83838</x:v>
      </x:c>
      <x:c r="AB576" s="4" t="n">
        <x:f>COUNT(D576:O576)</x:f>
        <x:v>12</x:v>
      </x:c>
      <x:c r="AC576" s="4" t="n">
        <x:f>COUNT(P576:AA576)</x:f>
        <x:v>12</x:v>
      </x:c>
      <x:c r="AD576" s="4" t="n">
        <x:f>COUNTIF(D576:AA576,"&gt;0")</x:f>
        <x:v>24</x:v>
      </x:c>
      <x:c r="AE576" s="19" t="n">
        <x:f>IF(AB576=0,"",AVERAGE(D576:O576))</x:f>
        <x:v>23.222598333333334</x:v>
      </x:c>
      <x:c r="AF576" s="19" t="n">
        <x:f>IF(AC576=0,"",AVERAGE(P576:AA576))</x:f>
        <x:v>30.512341666666668</x:v>
      </x:c>
      <x:c r="AG576" s="19" t="n">
        <x:f>IF(OR(AB576&lt;'산출기준'!$B$19,AC576&lt;'산출기준'!$B$19,AE576=0),"",AF576/AE576)</x:f>
        <x:v>1.313907308247663</x:v>
      </x:c>
      <x:c r="AH576" s="21" t="n">
        <x:f>IF(SUM(P576:AA576)=0,"",MAX(P576:AA576)/SUM(P576:AA576))</x:f>
        <x:v>0.11333525969409645</x:v>
      </x:c>
      <x:c r="AI576" s="23" t="n">
        <x:f>IF(AG576="","",AD576/'산출기준'!$B$18*'산출기준'!$B$20+MIN(1,AG576)*'산출기준'!$B$21+(1-AH576)*'산출기준'!$B$22)</x:f>
        <x:v>97.73329480611807</x:v>
      </x:c>
      <x:c r="AJ576" s="4" t="str">
        <x:v>24개월 중 양수 지수 24개월; 전반/후반 자료 12/12개월. 최근12개월/이전12개월 관측월 평균비 1.31배, 최근 최댓달 비중 11.3%. 미래 1년 지속을 보장하지 않음.</x:v>
      </x:c>
      <x:c r="AK576" s="4" t="str">
        <x:v>https://developers.naver.com/docs/serviceapi/datalab/search/search.md</x:v>
      </x:c>
    </x:row>
    <x:row r="577" ht="25" customHeight="1">
      <x:c r="A577" s="4" t="str">
        <x:v>K0573</x:v>
      </x:c>
      <x:c r="B577" s="4" t="str">
        <x:v>자동차·IT·테크</x:v>
      </x:c>
      <x:c r="C577" s="4" t="str">
        <x:v>전기차충전기설치비용</x:v>
      </x:c>
      <x:c r="D577" s="17" t="n">
        <x:v>47.58766</x:v>
      </x:c>
      <x:c r="E577" s="17" t="n">
        <x:v>44.95122</x:v>
      </x:c>
      <x:c r="F577" s="17" t="n">
        <x:v>41.10203</x:v>
      </x:c>
      <x:c r="G577" s="17" t="n">
        <x:v>37.2001</x:v>
      </x:c>
      <x:c r="H577" s="17" t="n">
        <x:v>41.57658</x:v>
      </x:c>
      <x:c r="I577" s="17" t="n">
        <x:v>60.98075</x:v>
      </x:c>
      <x:c r="J577" s="17" t="n">
        <x:v>56.68336</x:v>
      </x:c>
      <x:c r="K577" s="17" t="n">
        <x:v>52.12233</x:v>
      </x:c>
      <x:c r="L577" s="17" t="n">
        <x:v>48.00949</x:v>
      </x:c>
      <x:c r="M577" s="17" t="n">
        <x:v>52.30688</x:v>
      </x:c>
      <x:c r="N577" s="17" t="n">
        <x:v>58.26522</x:v>
      </x:c>
      <x:c r="O577" s="17" t="n">
        <x:v>54.67967</x:v>
      </x:c>
      <x:c r="P577" s="17" t="n">
        <x:v>55.04877</x:v>
      </x:c>
      <x:c r="Q577" s="17" t="n">
        <x:v>52.22778</x:v>
      </x:c>
      <x:c r="R577" s="17" t="n">
        <x:v>52.96598</x:v>
      </x:c>
      <x:c r="S577" s="17" t="n">
        <x:v>64.11811</x:v>
      </x:c>
      <x:c r="T577" s="17" t="n">
        <x:v>92.14342</x:v>
      </x:c>
      <x:c r="U577" s="17" t="n">
        <x:v>85.10413</x:v>
      </x:c>
      <x:c r="V577" s="17" t="n">
        <x:v>96.07171</x:v>
      </x:c>
      <x:c r="W577" s="17" t="n">
        <x:v>96.36171</x:v>
      </x:c>
      <x:c r="X577" s="17" t="n">
        <x:v>71.97469</x:v>
      </x:c>
      <x:c r="Y577" s="17" t="n">
        <x:v>50.09227</x:v>
      </x:c>
      <x:c r="Z577" s="17" t="n">
        <x:v>37.88557</x:v>
      </x:c>
      <x:c r="AA577" s="17" t="n">
        <x:v>38.04376</x:v>
      </x:c>
      <x:c r="AB577" s="4" t="n">
        <x:f>COUNT(D577:O577)</x:f>
        <x:v>12</x:v>
      </x:c>
      <x:c r="AC577" s="4" t="n">
        <x:f>COUNT(P577:AA577)</x:f>
        <x:v>12</x:v>
      </x:c>
      <x:c r="AD577" s="4" t="n">
        <x:f>COUNTIF(D577:AA577,"&gt;0")</x:f>
        <x:v>24</x:v>
      </x:c>
      <x:c r="AE577" s="19" t="n">
        <x:f>IF(AB577=0,"",AVERAGE(D577:O577))</x:f>
        <x:v>49.6221075</x:v>
      </x:c>
      <x:c r="AF577" s="19" t="n">
        <x:f>IF(AC577=0,"",AVERAGE(P577:AA577))</x:f>
        <x:v>66.00315833333333</x:v>
      </x:c>
      <x:c r="AG577" s="19" t="n">
        <x:f>IF(OR(AB577&lt;'산출기준'!$B$19,AC577&lt;'산출기준'!$B$19,AE577=0),"",AF577/AE577)</x:f>
        <x:v>1.3301159837544856</x:v>
      </x:c>
      <x:c r="AH577" s="21" t="n">
        <x:f>IF(SUM(P577:AA577)=0,"",MAX(P577:AA577)/SUM(P577:AA577))</x:f>
        <x:v>0.12166300375272446</x:v>
      </x:c>
      <x:c r="AI577" s="23" t="n">
        <x:f>IF(AG577="","",AD577/'산출기준'!$B$18*'산출기준'!$B$20+MIN(1,AG577)*'산출기준'!$B$21+(1-AH577)*'산출기준'!$B$22)</x:f>
        <x:v>97.56673992494551</x:v>
      </x:c>
      <x:c r="AJ577" s="4" t="str">
        <x:v>24개월 중 양수 지수 24개월; 전반/후반 자료 12/12개월. 최근12개월/이전12개월 관측월 평균비 1.33배, 최근 최댓달 비중 12.2%. 미래 1년 지속을 보장하지 않음.</x:v>
      </x:c>
      <x:c r="AK577" s="4" t="str">
        <x:v>https://developers.naver.com/docs/serviceapi/datalab/search/search.md</x:v>
      </x:c>
    </x:row>
    <x:row r="578" ht="25" customHeight="1">
      <x:c r="A578" s="4" t="str">
        <x:v>K0574</x:v>
      </x:c>
      <x:c r="B578" s="4" t="str">
        <x:v>자동차·IT·테크</x:v>
      </x:c>
      <x:c r="C578" s="4" t="str">
        <x:v>타이어교체시간</x:v>
      </x:c>
      <x:c r="D578" s="17" t="n">
        <x:v>62.7208</x:v>
      </x:c>
      <x:c r="E578" s="17" t="n">
        <x:v>68.89006</x:v>
      </x:c>
      <x:c r="F578" s="17" t="n">
        <x:v>100</x:v>
      </x:c>
      <x:c r="G578" s="17" t="n">
        <x:v>87.08146</x:v>
      </x:c>
      <x:c r="H578" s="17" t="n">
        <x:v>73.34563</x:v>
      </x:c>
      <x:c r="I578" s="17" t="n">
        <x:v>64.48721</x:v>
      </x:c>
      <x:c r="J578" s="17" t="n">
        <x:v>51.72686</x:v>
      </x:c>
      <x:c r="K578" s="17" t="n">
        <x:v>57.71157</x:v>
      </x:c>
      <x:c r="L578" s="17" t="n">
        <x:v>54.75876</x:v>
      </x:c>
      <x:c r="M578" s="17" t="n">
        <x:v>59.55707</x:v>
      </x:c>
      <x:c r="N578" s="17" t="n">
        <x:v>62.37806</x:v>
      </x:c>
      <x:c r="O578" s="17" t="n">
        <x:v>60.24255</x:v>
      </x:c>
      <x:c r="P578" s="17" t="n">
        <x:v>63.37991</x:v>
      </x:c>
      <x:c r="Q578" s="17" t="n">
        <x:v>69.8919</x:v>
      </x:c>
      <x:c r="R578" s="17" t="n">
        <x:v>71.79013</x:v>
      </x:c>
      <x:c r="S578" s="17" t="n">
        <x:v>90.95702</x:v>
      </x:c>
      <x:c r="T578" s="17" t="n">
        <x:v>58.79251</x:v>
      </x:c>
      <x:c r="U578" s="17" t="n">
        <x:v>40.49564</x:v>
      </x:c>
      <x:c r="V578" s="17" t="n">
        <x:v>38.96651</x:v>
      </x:c>
      <x:c r="W578" s="17" t="n">
        <x:v>38.57105</x:v>
      </x:c>
      <x:c r="X578" s="17" t="n">
        <x:v>35.46005</x:v>
      </x:c>
      <x:c r="Y578" s="17" t="n">
        <x:v>32.42815</x:v>
      </x:c>
      <x:c r="Z578" s="17" t="n">
        <x:v>40.75929</x:v>
      </x:c>
      <x:c r="AA578" s="17" t="n">
        <x:v>37.59557</x:v>
      </x:c>
      <x:c r="AB578" s="4" t="n">
        <x:f>COUNT(D578:O578)</x:f>
        <x:v>12</x:v>
      </x:c>
      <x:c r="AC578" s="4" t="n">
        <x:f>COUNT(P578:AA578)</x:f>
        <x:v>12</x:v>
      </x:c>
      <x:c r="AD578" s="4" t="n">
        <x:f>COUNTIF(D578:AA578,"&gt;0")</x:f>
        <x:v>24</x:v>
      </x:c>
      <x:c r="AE578" s="19" t="n">
        <x:f>IF(AB578=0,"",AVERAGE(D578:O578))</x:f>
        <x:v>66.90833583333334</x:v>
      </x:c>
      <x:c r="AF578" s="19" t="n">
        <x:f>IF(AC578=0,"",AVERAGE(P578:AA578))</x:f>
        <x:v>51.59064416666666</x:v>
      </x:c>
      <x:c r="AG578" s="19" t="n">
        <x:f>IF(OR(AB578&lt;'산출기준'!$B$19,AC578&lt;'산출기준'!$B$19,AE578=0),"",AF578/AE578)</x:f>
        <x:v>0.7710645246831038</x:v>
      </x:c>
      <x:c r="AH578" s="21" t="n">
        <x:f>IF(SUM(P578:AA578)=0,"",MAX(P578:AA578)/SUM(P578:AA578))</x:f>
        <x:v>0.1469210510762344</x:v>
      </x:c>
      <x:c r="AI578" s="23" t="n">
        <x:f>IF(AG578="","",AD578/'산출기준'!$B$18*'산출기준'!$B$20+MIN(1,AG578)*'산출기준'!$B$21+(1-AH578)*'산출기준'!$B$22)</x:f>
        <x:v>90.19351471896843</x:v>
      </x:c>
      <x:c r="AJ578" s="4" t="str">
        <x:v>24개월 중 양수 지수 24개월; 전반/후반 자료 12/12개월. 최근12개월/이전12개월 관측월 평균비 0.77배, 최근 최댓달 비중 14.7%. 미래 1년 지속을 보장하지 않음.</x:v>
      </x:c>
      <x:c r="AK578" s="4" t="str">
        <x:v>https://developers.naver.com/docs/serviceapi/datalab/search/search.md</x:v>
      </x:c>
    </x:row>
    <x:row r="579" ht="25" customHeight="1">
      <x:c r="A579" s="4" t="str">
        <x:v>K0575</x:v>
      </x:c>
      <x:c r="B579" s="4" t="str">
        <x:v>자동차·IT·테크</x:v>
      </x:c>
      <x:c r="C579" s="4" t="str">
        <x:v>아이폰12미니배터리교체</x:v>
      </x:c>
      <x:c r="D579" s="17" t="n">
        <x:v>73.50382</x:v>
      </x:c>
      <x:c r="E579" s="17" t="n">
        <x:v>53.51964</x:v>
      </x:c>
      <x:c r="F579" s="17" t="n">
        <x:v>44.0812</x:v>
      </x:c>
      <x:c r="G579" s="17" t="n">
        <x:v>47.42947</x:v>
      </x:c>
      <x:c r="H579" s="17" t="n">
        <x:v>58.84524</x:v>
      </x:c>
      <x:c r="I579" s="17" t="n">
        <x:v>65.09359</x:v>
      </x:c>
      <x:c r="J579" s="17" t="n">
        <x:v>60.11073</x:v>
      </x:c>
      <x:c r="K579" s="17" t="n">
        <x:v>55.1015</x:v>
      </x:c>
      <x:c r="L579" s="17" t="n">
        <x:v>55.8397</x:v>
      </x:c>
      <x:c r="M579" s="17" t="n">
        <x:v>43.31663</x:v>
      </x:c>
      <x:c r="N579" s="17" t="n">
        <x:v>44.92486</x:v>
      </x:c>
      <x:c r="O579" s="17" t="n">
        <x:v>46.34853</x:v>
      </x:c>
      <x:c r="P579" s="17" t="n">
        <x:v>53.62509</x:v>
      </x:c>
      <x:c r="Q579" s="17" t="n">
        <x:v>46.55945</x:v>
      </x:c>
      <x:c r="R579" s="17" t="n">
        <x:v>38.6765</x:v>
      </x:c>
      <x:c r="S579" s="17" t="n">
        <x:v>47.8513</x:v>
      </x:c>
      <x:c r="T579" s="17" t="n">
        <x:v>61.9035</x:v>
      </x:c>
      <x:c r="U579" s="17" t="n">
        <x:v>61.85077</x:v>
      </x:c>
      <x:c r="V579" s="17" t="n">
        <x:v>54.60058</x:v>
      </x:c>
      <x:c r="W579" s="17" t="n">
        <x:v>41.60295</x:v>
      </x:c>
      <x:c r="X579" s="17" t="n">
        <x:v>39.15106</x:v>
      </x:c>
      <x:c r="Y579" s="17" t="n">
        <x:v>30.63538</x:v>
      </x:c>
      <x:c r="Z579" s="17" t="n">
        <x:v>34.98549</x:v>
      </x:c>
      <x:c r="AA579" s="17" t="n">
        <x:v>38.83469</x:v>
      </x:c>
      <x:c r="AB579" s="4" t="n">
        <x:f>COUNT(D579:O579)</x:f>
        <x:v>12</x:v>
      </x:c>
      <x:c r="AC579" s="4" t="n">
        <x:f>COUNT(P579:AA579)</x:f>
        <x:v>12</x:v>
      </x:c>
      <x:c r="AD579" s="4" t="n">
        <x:f>COUNTIF(D579:AA579,"&gt;0")</x:f>
        <x:v>24</x:v>
      </x:c>
      <x:c r="AE579" s="19" t="n">
        <x:f>IF(AB579=0,"",AVERAGE(D579:O579))</x:f>
        <x:v>54.00957583333334</x:v>
      </x:c>
      <x:c r="AF579" s="19" t="n">
        <x:f>IF(AC579=0,"",AVERAGE(P579:AA579))</x:f>
        <x:v>45.85639666666666</x:v>
      </x:c>
      <x:c r="AG579" s="19" t="n">
        <x:f>IF(OR(AB579&lt;'산출기준'!$B$19,AC579&lt;'산출기준'!$B$19,AE579=0),"",AF579/AE579)</x:f>
        <x:v>0.8490419700420099</x:v>
      </x:c>
      <x:c r="AH579" s="21" t="n">
        <x:f>IF(SUM(P579:AA579)=0,"",MAX(P579:AA579)/SUM(P579:AA579))</x:f>
        <x:v>0.11249521059184837</x:v>
      </x:c>
      <x:c r="AI579" s="23" t="n">
        <x:f>IF(AG579="","",AD579/'산출기준'!$B$18*'산출기준'!$B$20+MIN(1,AG579)*'산출기준'!$B$21+(1-AH579)*'산출기준'!$B$22)</x:f>
        <x:v>93.22135488942334</x:v>
      </x:c>
      <x:c r="AJ579" s="4" t="str">
        <x:v>24개월 중 양수 지수 24개월; 전반/후반 자료 12/12개월. 최근12개월/이전12개월 관측월 평균비 0.85배, 최근 최댓달 비중 11.2%. 미래 1년 지속을 보장하지 않음.</x:v>
      </x:c>
      <x:c r="AK579" s="4" t="str">
        <x:v>https://developers.naver.com/docs/serviceapi/datalab/search/search.md</x:v>
      </x:c>
    </x:row>
    <x:row r="580" ht="25" customHeight="1">
      <x:c r="A580" s="4" t="str">
        <x:v>K0576</x:v>
      </x:c>
      <x:c r="B580" s="4" t="str">
        <x:v>자동차·IT·테크</x:v>
      </x:c>
      <x:c r="C580" s="4" t="str">
        <x:v>윈도우설치방법</x:v>
      </x:c>
      <x:c r="D580" s="17" t="n">
        <x:v>33.7516</x:v>
      </x:c>
      <x:c r="E580" s="17" t="n">
        <x:v>26.90717</x:v>
      </x:c>
      <x:c r="F580" s="17" t="n">
        <x:v>34.77826</x:v>
      </x:c>
      <x:c r="G580" s="17" t="n">
        <x:v>33.32382</x:v>
      </x:c>
      <x:c r="H580" s="17" t="n">
        <x:v>38.52844</x:v>
      </x:c>
      <x:c r="I580" s="17" t="n">
        <x:v>38.57122</x:v>
      </x:c>
      <x:c r="J580" s="17" t="n">
        <x:v>38.04363</x:v>
      </x:c>
      <x:c r="K580" s="17" t="n">
        <x:v>26.82161</x:v>
      </x:c>
      <x:c r="L580" s="17" t="n">
        <x:v>24.76828</x:v>
      </x:c>
      <x:c r="M580" s="17" t="n">
        <x:v>22.41551</x:v>
      </x:c>
      <x:c r="N580" s="17" t="n">
        <x:v>26.60772</x:v>
      </x:c>
      <x:c r="O580" s="17" t="n">
        <x:v>27.16383</x:v>
      </x:c>
      <x:c r="P580" s="17" t="n">
        <x:v>29.6592</x:v>
      </x:c>
      <x:c r="Q580" s="17" t="n">
        <x:v>29.5879</x:v>
      </x:c>
      <x:c r="R580" s="17" t="n">
        <x:v>28.73235</x:v>
      </x:c>
      <x:c r="S580" s="17" t="n">
        <x:v>30.94253</x:v>
      </x:c>
      <x:c r="T580" s="17" t="n">
        <x:v>33.96549</x:v>
      </x:c>
      <x:c r="U580" s="17" t="n">
        <x:v>29.6592</x:v>
      </x:c>
      <x:c r="V580" s="17" t="n">
        <x:v>31.55568</x:v>
      </x:c>
      <x:c r="W580" s="17" t="n">
        <x:v>22.95736</x:v>
      </x:c>
      <x:c r="X580" s="17" t="n">
        <x:v>19.84885</x:v>
      </x:c>
      <x:c r="Y580" s="17" t="n">
        <x:v>18.62255</x:v>
      </x:c>
      <x:c r="Z580" s="17" t="n">
        <x:v>22.28718</x:v>
      </x:c>
      <x:c r="AA580" s="17" t="n">
        <x:v>19.97718</x:v>
      </x:c>
      <x:c r="AB580" s="4" t="n">
        <x:f>COUNT(D580:O580)</x:f>
        <x:v>12</x:v>
      </x:c>
      <x:c r="AC580" s="4" t="n">
        <x:f>COUNT(P580:AA580)</x:f>
        <x:v>12</x:v>
      </x:c>
      <x:c r="AD580" s="4" t="n">
        <x:f>COUNTIF(D580:AA580,"&gt;0")</x:f>
        <x:v>24</x:v>
      </x:c>
      <x:c r="AE580" s="19" t="n">
        <x:f>IF(AB580=0,"",AVERAGE(D580:O580))</x:f>
        <x:v>30.973424166666664</x:v>
      </x:c>
      <x:c r="AF580" s="19" t="n">
        <x:f>IF(AC580=0,"",AVERAGE(P580:AA580))</x:f>
        <x:v>26.482955833333325</x:v>
      </x:c>
      <x:c r="AG580" s="19" t="n">
        <x:f>IF(OR(AB580&lt;'산출기준'!$B$19,AC580&lt;'산출기준'!$B$19,AE580=0),"",AF580/AE580)</x:f>
        <x:v>0.8550218952489618</x:v>
      </x:c>
      <x:c r="AH580" s="21" t="n">
        <x:f>IF(SUM(P580:AA580)=0,"",MAX(P580:AA580)/SUM(P580:AA580))</x:f>
        <x:v>0.10687845865140876</x:v>
      </x:c>
      <x:c r="AI580" s="23" t="n">
        <x:f>IF(AG580="","",AD580/'산출기준'!$B$18*'산출기준'!$B$20+MIN(1,AG580)*'산출기준'!$B$21+(1-AH580)*'산출기준'!$B$22)</x:f>
        <x:v>93.51308768444068</x:v>
      </x:c>
      <x:c r="AJ580" s="4" t="str">
        <x:v>24개월 중 양수 지수 24개월; 전반/후반 자료 12/12개월. 최근12개월/이전12개월 관측월 평균비 0.86배, 최근 최댓달 비중 10.7%. 미래 1년 지속을 보장하지 않음.</x:v>
      </x:c>
      <x:c r="AK580" s="4" t="str">
        <x:v>https://developers.naver.com/docs/serviceapi/datalab/search/search.md</x:v>
      </x:c>
    </x:row>
    <x:row r="581" ht="25" customHeight="1">
      <x:c r="A581" s="4" t="str">
        <x:v>K0577</x:v>
      </x:c>
      <x:c r="B581" s="4" t="str">
        <x:v>자동차·IT·테크</x:v>
      </x:c>
      <x:c r="C581" s="4" t="str">
        <x:v>타이어교환주기</x:v>
      </x:c>
      <x:c r="D581" s="17" t="n">
        <x:v>61.44303</x:v>
      </x:c>
      <x:c r="E581" s="17" t="n">
        <x:v>65.17895</x:v>
      </x:c>
      <x:c r="F581" s="17" t="n">
        <x:v>63.53914</x:v>
      </x:c>
      <x:c r="G581" s="17" t="n">
        <x:v>48.60972</x:v>
      </x:c>
      <x:c r="H581" s="17" t="n">
        <x:v>51.68971</x:v>
      </x:c>
      <x:c r="I581" s="17" t="n">
        <x:v>47.69713</x:v>
      </x:c>
      <x:c r="J581" s="17" t="n">
        <x:v>55.88193</x:v>
      </x:c>
      <x:c r="K581" s="17" t="n">
        <x:v>72.8219</x:v>
      </x:c>
      <x:c r="L581" s="17" t="n">
        <x:v>72.37986</x:v>
      </x:c>
      <x:c r="M581" s="17" t="n">
        <x:v>76.28689</x:v>
      </x:c>
      <x:c r="N581" s="17" t="n">
        <x:v>85.27021</x:v>
      </x:c>
      <x:c r="O581" s="17" t="n">
        <x:v>89.93298</x:v>
      </x:c>
      <x:c r="P581" s="17" t="n">
        <x:v>86.12576</x:v>
      </x:c>
      <x:c r="Q581" s="17" t="n">
        <x:v>94.03964</x:v>
      </x:c>
      <x:c r="R581" s="17" t="n">
        <x:v>84.18651</x:v>
      </x:c>
      <x:c r="S581" s="17" t="n">
        <x:v>100</x:v>
      </x:c>
      <x:c r="T581" s="17" t="n">
        <x:v>68.38728</x:v>
      </x:c>
      <x:c r="U581" s="17" t="n">
        <x:v>22.61514</x:v>
      </x:c>
      <x:c r="V581" s="17" t="n">
        <x:v>22.6294</x:v>
      </x:c>
      <x:c r="W581" s="17" t="n">
        <x:v>18.40866</x:v>
      </x:c>
      <x:c r="X581" s="17" t="n">
        <x:v>15.49978</x:v>
      </x:c>
      <x:c r="Y581" s="17" t="n">
        <x:v>17.33922</x:v>
      </x:c>
      <x:c r="Z581" s="17" t="n">
        <x:v>19.39255</x:v>
      </x:c>
      <x:c r="AA581" s="17" t="n">
        <x:v>19.692</x:v>
      </x:c>
      <x:c r="AB581" s="4" t="n">
        <x:f>COUNT(D581:O581)</x:f>
        <x:v>12</x:v>
      </x:c>
      <x:c r="AC581" s="4" t="n">
        <x:f>COUNT(P581:AA581)</x:f>
        <x:v>12</x:v>
      </x:c>
      <x:c r="AD581" s="4" t="n">
        <x:f>COUNTIF(D581:AA581,"&gt;0")</x:f>
        <x:v>24</x:v>
      </x:c>
      <x:c r="AE581" s="19" t="n">
        <x:f>IF(AB581=0,"",AVERAGE(D581:O581))</x:f>
        <x:v>65.8942875</x:v>
      </x:c>
      <x:c r="AF581" s="19" t="n">
        <x:f>IF(AC581=0,"",AVERAGE(P581:AA581))</x:f>
        <x:v>47.35966166666666</x:v>
      </x:c>
      <x:c r="AG581" s="19" t="n">
        <x:f>IF(OR(AB581&lt;'산출기준'!$B$19,AC581&lt;'산출기준'!$B$19,AE581=0),"",AF581/AE581)</x:f>
        <x:v>0.7187218113052161</x:v>
      </x:c>
      <x:c r="AH581" s="21" t="n">
        <x:f>IF(SUM(P581:AA581)=0,"",MAX(P581:AA581)/SUM(P581:AA581))</x:f>
        <x:v>0.1759584642303012</x:v>
      </x:c>
      <x:c r="AI581" s="23" t="n">
        <x:f>IF(AG581="","",AD581/'산출기준'!$B$18*'산출기준'!$B$20+MIN(1,AG581)*'산출기준'!$B$21+(1-AH581)*'산출기준'!$B$22)</x:f>
        <x:v>88.04248505455047</x:v>
      </x:c>
      <x:c r="AJ581" s="4" t="str">
        <x:v>24개월 중 양수 지수 24개월; 전반/후반 자료 12/12개월. 최근12개월/이전12개월 관측월 평균비 0.72배, 최근 최댓달 비중 17.6%. 미래 1년 지속을 보장하지 않음.</x:v>
      </x:c>
      <x:c r="AK581" s="4" t="str">
        <x:v>https://developers.naver.com/docs/serviceapi/datalab/search/search.md</x:v>
      </x:c>
    </x:row>
    <x:row r="582" ht="25" customHeight="1">
      <x:c r="A582" s="4" t="str">
        <x:v>K0578</x:v>
      </x:c>
      <x:c r="B582" s="4" t="str">
        <x:v>자동차·IT·테크</x:v>
      </x:c>
      <x:c r="C582" s="4" t="str">
        <x:v>아이폰수리비용</x:v>
      </x:c>
      <x:c r="D582" s="17" t="n">
        <x:v>31.14216</x:v>
      </x:c>
      <x:c r="E582" s="17" t="n">
        <x:v>25.46698</x:v>
      </x:c>
      <x:c r="F582" s="17" t="n">
        <x:v>20.30514</x:v>
      </x:c>
      <x:c r="G582" s="17" t="n">
        <x:v>19.53514</x:v>
      </x:c>
      <x:c r="H582" s="17" t="n">
        <x:v>22.1731</x:v>
      </x:c>
      <x:c r="I582" s="17" t="n">
        <x:v>21.84514</x:v>
      </x:c>
      <x:c r="J582" s="17" t="n">
        <x:v>20.14829</x:v>
      </x:c>
      <x:c r="K582" s="17" t="n">
        <x:v>21.0894</x:v>
      </x:c>
      <x:c r="L582" s="17" t="n">
        <x:v>30.31512</x:v>
      </x:c>
      <x:c r="M582" s="17" t="n">
        <x:v>27.93383</x:v>
      </x:c>
      <x:c r="N582" s="17" t="n">
        <x:v>33.2953</x:v>
      </x:c>
      <x:c r="O582" s="17" t="n">
        <x:v>31.81234</x:v>
      </x:c>
      <x:c r="P582" s="17" t="n">
        <x:v>33.23827</x:v>
      </x:c>
      <x:c r="Q582" s="17" t="n">
        <x:v>31.74105</x:v>
      </x:c>
      <x:c r="R582" s="17" t="n">
        <x:v>24.7255</x:v>
      </x:c>
      <x:c r="S582" s="17" t="n">
        <x:v>25.5668</x:v>
      </x:c>
      <x:c r="T582" s="17" t="n">
        <x:v>26.10865</x:v>
      </x:c>
      <x:c r="U582" s="17" t="n">
        <x:v>20.91829</x:v>
      </x:c>
      <x:c r="V582" s="17" t="n">
        <x:v>21.97347</x:v>
      </x:c>
      <x:c r="W582" s="17" t="n">
        <x:v>17.98089</x:v>
      </x:c>
      <x:c r="X582" s="17" t="n">
        <x:v>19.82033</x:v>
      </x:c>
      <x:c r="Y582" s="17" t="n">
        <x:v>16.81163</x:v>
      </x:c>
      <x:c r="Z582" s="17" t="n">
        <x:v>19.72051</x:v>
      </x:c>
      <x:c r="AA582" s="17" t="n">
        <x:v>19.73477</x:v>
      </x:c>
      <x:c r="AB582" s="4" t="n">
        <x:f>COUNT(D582:O582)</x:f>
        <x:v>12</x:v>
      </x:c>
      <x:c r="AC582" s="4" t="n">
        <x:f>COUNT(P582:AA582)</x:f>
        <x:v>12</x:v>
      </x:c>
      <x:c r="AD582" s="4" t="n">
        <x:f>COUNTIF(D582:AA582,"&gt;0")</x:f>
        <x:v>24</x:v>
      </x:c>
      <x:c r="AE582" s="19" t="n">
        <x:f>IF(AB582=0,"",AVERAGE(D582:O582))</x:f>
        <x:v>25.421828333333334</x:v>
      </x:c>
      <x:c r="AF582" s="19" t="n">
        <x:f>IF(AC582=0,"",AVERAGE(P582:AA582))</x:f>
        <x:v>23.195013333333335</x:v>
      </x:c>
      <x:c r="AG582" s="19" t="n">
        <x:f>IF(OR(AB582&lt;'산출기준'!$B$19,AC582&lt;'산출기준'!$B$19,AE582=0),"",AF582/AE582)</x:f>
        <x:v>0.912405395441988</x:v>
      </x:c>
      <x:c r="AH582" s="21" t="n">
        <x:f>IF(SUM(P582:AA582)=0,"",MAX(P582:AA582)/SUM(P582:AA582))</x:f>
        <x:v>0.11941600522181203</x:v>
      </x:c>
      <x:c r="AI582" s="23" t="n">
        <x:f>IF(AG582="","",AD582/'산출기준'!$B$18*'산출기준'!$B$20+MIN(1,AG582)*'산출기준'!$B$21+(1-AH582)*'산출기준'!$B$22)</x:f>
        <x:v>94.98384175882339</x:v>
      </x:c>
      <x:c r="AJ582" s="4" t="str">
        <x:v>24개월 중 양수 지수 24개월; 전반/후반 자료 12/12개월. 최근12개월/이전12개월 관측월 평균비 0.91배, 최근 최댓달 비중 11.9%. 미래 1년 지속을 보장하지 않음.</x:v>
      </x:c>
      <x:c r="AK582" s="4" t="str">
        <x:v>https://developers.naver.com/docs/serviceapi/datalab/search/search.md</x:v>
      </x:c>
    </x:row>
    <x:row r="583" ht="25" customHeight="1">
      <x:c r="A583" s="4" t="str">
        <x:v>K0579</x:v>
      </x:c>
      <x:c r="B583" s="4" t="str">
        <x:v>자동차·IT·테크</x:v>
      </x:c>
      <x:c r="C583" s="4" t="str">
        <x:v>아이폰13미니배터리교체비용</x:v>
      </x:c>
      <x:c r="D583" s="17" t="n">
        <x:v>66.8758</x:v>
      </x:c>
      <x:c r="E583" s="17" t="n">
        <x:v>66.07728</x:v>
      </x:c>
      <x:c r="F583" s="17" t="n">
        <x:v>48.55268</x:v>
      </x:c>
      <x:c r="G583" s="17" t="n">
        <x:v>45.68658</x:v>
      </x:c>
      <x:c r="H583" s="17" t="n">
        <x:v>52.24582</x:v>
      </x:c>
      <x:c r="I583" s="17" t="n">
        <x:v>58.49137</x:v>
      </x:c>
      <x:c r="J583" s="17" t="n">
        <x:v>48.95194</x:v>
      </x:c>
      <x:c r="K583" s="17" t="n">
        <x:v>38.999</x:v>
      </x:c>
      <x:c r="L583" s="17" t="n">
        <x:v>45.45843</x:v>
      </x:c>
      <x:c r="M583" s="17" t="n">
        <x:v>40.35362</x:v>
      </x:c>
      <x:c r="N583" s="17" t="n">
        <x:v>38.9277</x:v>
      </x:c>
      <x:c r="O583" s="17" t="n">
        <x:v>41.40881</x:v>
      </x:c>
      <x:c r="P583" s="17" t="n">
        <x:v>56.15285</x:v>
      </x:c>
      <x:c r="Q583" s="17" t="n">
        <x:v>47.4975</x:v>
      </x:c>
      <x:c r="R583" s="17" t="n">
        <x:v>48.86639</x:v>
      </x:c>
      <x:c r="S583" s="17" t="n">
        <x:v>43.49066</x:v>
      </x:c>
      <x:c r="T583" s="17" t="n">
        <x:v>41.85084</x:v>
      </x:c>
      <x:c r="U583" s="17" t="n">
        <x:v>36.84585</x:v>
      </x:c>
      <x:c r="V583" s="17" t="n">
        <x:v>35.20604</x:v>
      </x:c>
      <x:c r="W583" s="17" t="n">
        <x:v>26.69328</x:v>
      </x:c>
      <x:c r="X583" s="17" t="n">
        <x:v>23.59903</x:v>
      </x:c>
      <x:c r="Y583" s="17" t="n">
        <x:v>19.692</x:v>
      </x:c>
      <x:c r="Z583" s="17" t="n">
        <x:v>19.15014</x:v>
      </x:c>
      <x:c r="AA583" s="17" t="n">
        <x:v>19.2357</x:v>
      </x:c>
      <x:c r="AB583" s="4" t="n">
        <x:f>COUNT(D583:O583)</x:f>
        <x:v>12</x:v>
      </x:c>
      <x:c r="AC583" s="4" t="n">
        <x:f>COUNT(P583:AA583)</x:f>
        <x:v>12</x:v>
      </x:c>
      <x:c r="AD583" s="4" t="n">
        <x:f>COUNTIF(D583:AA583,"&gt;0")</x:f>
        <x:v>24</x:v>
      </x:c>
      <x:c r="AE583" s="19" t="n">
        <x:f>IF(AB583=0,"",AVERAGE(D583:O583))</x:f>
        <x:v>49.335752500000005</x:v>
      </x:c>
      <x:c r="AF583" s="19" t="n">
        <x:f>IF(AC583=0,"",AVERAGE(P583:AA583))</x:f>
        <x:v>34.85669000000001</x:v>
      </x:c>
      <x:c r="AG583" s="19" t="n">
        <x:f>IF(OR(AB583&lt;'산출기준'!$B$19,AC583&lt;'산출기준'!$B$19,AE583=0),"",AF583/AE583)</x:f>
        <x:v>0.7065198812970371</x:v>
      </x:c>
      <x:c r="AH583" s="21" t="n">
        <x:f>IF(SUM(P583:AA583)=0,"",MAX(P583:AA583)/SUM(P583:AA583))</x:f>
        <x:v>0.1342469456126404</x:v>
      </x:c>
      <x:c r="AI583" s="23" t="n">
        <x:f>IF(AG583="","",AD583/'산출기준'!$B$18*'산출기준'!$B$20+MIN(1,AG583)*'산출기준'!$B$21+(1-AH583)*'산출기준'!$B$22)</x:f>
        <x:v>88.5106575266583</x:v>
      </x:c>
      <x:c r="AJ583" s="4" t="str">
        <x:v>24개월 중 양수 지수 24개월; 전반/후반 자료 12/12개월. 최근12개월/이전12개월 관측월 평균비 0.71배, 최근 최댓달 비중 13.4%. 미래 1년 지속을 보장하지 않음.</x:v>
      </x:c>
      <x:c r="AK583" s="4" t="str">
        <x:v>https://developers.naver.com/docs/serviceapi/datalab/search/search.md</x:v>
      </x:c>
    </x:row>
    <x:row r="584" ht="25" customHeight="1">
      <x:c r="A584" s="4" t="str">
        <x:v>K0580</x:v>
      </x:c>
      <x:c r="B584" s="4" t="str">
        <x:v>자동차·IT·테크</x:v>
      </x:c>
      <x:c r="C584" s="4" t="str">
        <x:v>노트북배터리교체</x:v>
      </x:c>
      <x:c r="D584" s="17" t="n">
        <x:v>43.24825</x:v>
      </x:c>
      <x:c r="E584" s="17" t="n">
        <x:v>40.99529</x:v>
      </x:c>
      <x:c r="F584" s="17" t="n">
        <x:v>38.78511</x:v>
      </x:c>
      <x:c r="G584" s="17" t="n">
        <x:v>40.42492</x:v>
      </x:c>
      <x:c r="H584" s="17" t="n">
        <x:v>48.05361</x:v>
      </x:c>
      <x:c r="I584" s="17" t="n">
        <x:v>52.7449</x:v>
      </x:c>
      <x:c r="J584" s="17" t="n">
        <x:v>55.78211</x:v>
      </x:c>
      <x:c r="K584" s="17" t="n">
        <x:v>36.23271</x:v>
      </x:c>
      <x:c r="L584" s="17" t="n">
        <x:v>30.18679</x:v>
      </x:c>
      <x:c r="M584" s="17" t="n">
        <x:v>28.03365</x:v>
      </x:c>
      <x:c r="N584" s="17" t="n">
        <x:v>29.21716</x:v>
      </x:c>
      <x:c r="O584" s="17" t="n">
        <x:v>29.28846</x:v>
      </x:c>
      <x:c r="P584" s="17" t="n">
        <x:v>27.50606</x:v>
      </x:c>
      <x:c r="Q584" s="17" t="n">
        <x:v>27.89105</x:v>
      </x:c>
      <x:c r="R584" s="17" t="n">
        <x:v>23.27106</x:v>
      </x:c>
      <x:c r="S584" s="17" t="n">
        <x:v>24.59717</x:v>
      </x:c>
      <x:c r="T584" s="17" t="n">
        <x:v>27.24939</x:v>
      </x:c>
      <x:c r="U584" s="17" t="n">
        <x:v>24.19791</x:v>
      </x:c>
      <x:c r="V584" s="17" t="n">
        <x:v>23.17125</x:v>
      </x:c>
      <x:c r="W584" s="17" t="n">
        <x:v>18.22329</x:v>
      </x:c>
      <x:c r="X584" s="17" t="n">
        <x:v>18.63681</x:v>
      </x:c>
      <x:c r="Y584" s="17" t="n">
        <x:v>18.03792</x:v>
      </x:c>
      <x:c r="Z584" s="17" t="n">
        <x:v>19.15014</x:v>
      </x:c>
      <x:c r="AA584" s="17" t="n">
        <x:v>18.05218</x:v>
      </x:c>
      <x:c r="AB584" s="4" t="n">
        <x:f>COUNT(D584:O584)</x:f>
        <x:v>12</x:v>
      </x:c>
      <x:c r="AC584" s="4" t="n">
        <x:f>COUNT(P584:AA584)</x:f>
        <x:v>12</x:v>
      </x:c>
      <x:c r="AD584" s="4" t="n">
        <x:f>COUNTIF(D584:AA584,"&gt;0")</x:f>
        <x:v>24</x:v>
      </x:c>
      <x:c r="AE584" s="19" t="n">
        <x:f>IF(AB584=0,"",AVERAGE(D584:O584))</x:f>
        <x:v>39.416079999999994</x:v>
      </x:c>
      <x:c r="AF584" s="19" t="n">
        <x:f>IF(AC584=0,"",AVERAGE(P584:AA584))</x:f>
        <x:v>22.49868583333333</x:v>
      </x:c>
      <x:c r="AG584" s="19" t="n">
        <x:f>IF(OR(AB584&lt;'산출기준'!$B$19,AC584&lt;'산출기준'!$B$19,AE584=0),"",AF584/AE584)</x:f>
        <x:v>0.5707996795554843</x:v>
      </x:c>
      <x:c r="AH584" s="21" t="n">
        <x:f>IF(SUM(P584:AA584)=0,"",MAX(P584:AA584)/SUM(P584:AA584))</x:f>
        <x:v>0.10330621903360801</x:v>
      </x:c>
      <x:c r="AI584" s="23" t="n">
        <x:f>IF(AG584="","",AD584/'산출기준'!$B$18*'산출기준'!$B$20+MIN(1,AG584)*'산출기준'!$B$21+(1-AH584)*'산출기준'!$B$22)</x:f>
        <x:v>85.05786600599237</x:v>
      </x:c>
      <x:c r="AJ584" s="4" t="str">
        <x:v>24개월 중 양수 지수 24개월; 전반/후반 자료 12/12개월. 최근12개월/이전12개월 관측월 평균비 0.57배, 최근 최댓달 비중 10.3%. 미래 1년 지속을 보장하지 않음.</x:v>
      </x:c>
      <x:c r="AK584" s="4" t="str">
        <x:v>https://developers.naver.com/docs/serviceapi/datalab/search/search.md</x:v>
      </x:c>
    </x:row>
    <x:row r="585" ht="25" customHeight="1">
      <x:c r="A585" s="4" t="str">
        <x:v>K0581</x:v>
      </x:c>
      <x:c r="B585" s="4" t="str">
        <x:v>자동차·IT·테크</x:v>
      </x:c>
      <x:c r="C585" s="4" t="str">
        <x:v>자동차엔진오일교체</x:v>
      </x:c>
      <x:c r="D585" s="17" t="n">
        <x:v>18.38166</x:v>
      </x:c>
      <x:c r="E585" s="17" t="n">
        <x:v>18.59214</x:v>
      </x:c>
      <x:c r="F585" s="17" t="n">
        <x:v>20.74368</x:v>
      </x:c>
      <x:c r="G585" s="17" t="n">
        <x:v>16.81478</x:v>
      </x:c>
      <x:c r="H585" s="17" t="n">
        <x:v>17.6333</x:v>
      </x:c>
      <x:c r="I585" s="17" t="n">
        <x:v>14.28905</x:v>
      </x:c>
      <x:c r="J585" s="17" t="n">
        <x:v>16.88493</x:v>
      </x:c>
      <x:c r="K585" s="17" t="n">
        <x:v>28.53133</x:v>
      </x:c>
      <x:c r="L585" s="17" t="n">
        <x:v>28.53133</x:v>
      </x:c>
      <x:c r="M585" s="17" t="n">
        <x:v>29.70065</x:v>
      </x:c>
      <x:c r="N585" s="17" t="n">
        <x:v>27.59588</x:v>
      </x:c>
      <x:c r="O585" s="17" t="n">
        <x:v>28.34424</x:v>
      </x:c>
      <x:c r="P585" s="17" t="n">
        <x:v>26.1927</x:v>
      </x:c>
      <x:c r="Q585" s="17" t="n">
        <x:v>26.28624</x:v>
      </x:c>
      <x:c r="R585" s="17" t="n">
        <x:v>27.19831</x:v>
      </x:c>
      <x:c r="S585" s="17" t="n">
        <x:v>26.61365</x:v>
      </x:c>
      <x:c r="T585" s="17" t="n">
        <x:v>30.33208</x:v>
      </x:c>
      <x:c r="U585" s="17" t="n">
        <x:v>27.17492</x:v>
      </x:c>
      <x:c r="V585" s="17" t="n">
        <x:v>28.78858</x:v>
      </x:c>
      <x:c r="W585" s="17" t="n">
        <x:v>25.23386</x:v>
      </x:c>
      <x:c r="X585" s="17" t="n">
        <x:v>27.29186</x:v>
      </x:c>
      <x:c r="Y585" s="17" t="n">
        <x:v>25.07015</x:v>
      </x:c>
      <x:c r="Z585" s="17" t="n">
        <x:v>29.32647</x:v>
      </x:c>
      <x:c r="AA585" s="17" t="n">
        <x:v>31.26753</x:v>
      </x:c>
      <x:c r="AB585" s="4" t="n">
        <x:f>COUNT(D585:O585)</x:f>
        <x:v>12</x:v>
      </x:c>
      <x:c r="AC585" s="4" t="n">
        <x:f>COUNT(P585:AA585)</x:f>
        <x:v>12</x:v>
      </x:c>
      <x:c r="AD585" s="4" t="n">
        <x:f>COUNTIF(D585:AA585,"&gt;0")</x:f>
        <x:v>24</x:v>
      </x:c>
      <x:c r="AE585" s="19" t="n">
        <x:f>IF(AB585=0,"",AVERAGE(D585:O585))</x:f>
        <x:v>22.1702475</x:v>
      </x:c>
      <x:c r="AF585" s="19" t="n">
        <x:f>IF(AC585=0,"",AVERAGE(P585:AA585))</x:f>
        <x:v>27.564695833333335</x:v>
      </x:c>
      <x:c r="AG585" s="19" t="n">
        <x:f>IF(OR(AB585&lt;'산출기준'!$B$19,AC585&lt;'산출기준'!$B$19,AE585=0),"",AF585/AE585)</x:f>
        <x:v>1.24331926530515</x:v>
      </x:c>
      <x:c r="AH585" s="21" t="n">
        <x:f>IF(SUM(P585:AA585)=0,"",MAX(P585:AA585)/SUM(P585:AA585))</x:f>
        <x:v>0.09452770731643903</x:v>
      </x:c>
      <x:c r="AI585" s="23" t="n">
        <x:f>IF(AG585="","",AD585/'산출기준'!$B$18*'산출기준'!$B$20+MIN(1,AG585)*'산출기준'!$B$21+(1-AH585)*'산출기준'!$B$22)</x:f>
        <x:v>98.10944585367122</x:v>
      </x:c>
      <x:c r="AJ585" s="4" t="str">
        <x:v>24개월 중 양수 지수 24개월; 전반/후반 자료 12/12개월. 최근12개월/이전12개월 관측월 평균비 1.24배, 최근 최댓달 비중 9.5%. 미래 1년 지속을 보장하지 않음.</x:v>
      </x:c>
      <x:c r="AK585" s="4" t="str">
        <x:v>https://developers.naver.com/docs/serviceapi/datalab/search/search.md</x:v>
      </x:c>
    </x:row>
    <x:row r="586" ht="25" customHeight="1">
      <x:c r="A586" s="4" t="str">
        <x:v>K0582</x:v>
      </x:c>
      <x:c r="B586" s="4" t="str">
        <x:v>자동차·IT·테크</x:v>
      </x:c>
      <x:c r="C586" s="4" t="str">
        <x:v>자동차종합검사예약</x:v>
      </x:c>
      <x:c r="D586" s="17" t="n">
        <x:v>40.03741</x:v>
      </x:c>
      <x:c r="E586" s="17" t="n">
        <x:v>51.56688</x:v>
      </x:c>
      <x:c r="F586" s="17" t="n">
        <x:v>57.85781</x:v>
      </x:c>
      <x:c r="G586" s="17" t="n">
        <x:v>86.99719</x:v>
      </x:c>
      <x:c r="H586" s="17" t="n">
        <x:v>100</x:v>
      </x:c>
      <x:c r="I586" s="17" t="n">
        <x:v>82.06267</x:v>
      </x:c>
      <x:c r="J586" s="17" t="n">
        <x:v>58.69971</x:v>
      </x:c>
      <x:c r="K586" s="17" t="n">
        <x:v>36.71655</x:v>
      </x:c>
      <x:c r="L586" s="17" t="n">
        <x:v>29.25631</x:v>
      </x:c>
      <x:c r="M586" s="17" t="n">
        <x:v>26.05238</x:v>
      </x:c>
      <x:c r="N586" s="17" t="n">
        <x:v>27.92329</x:v>
      </x:c>
      <x:c r="O586" s="17" t="n">
        <x:v>25.98222</x:v>
      </x:c>
      <x:c r="P586" s="17" t="n">
        <x:v>26.54349</x:v>
      </x:c>
      <x:c r="Q586" s="17" t="n">
        <x:v>28.29747</x:v>
      </x:c>
      <x:c r="R586" s="17" t="n">
        <x:v>34.28437</x:v>
      </x:c>
      <x:c r="S586" s="17" t="n">
        <x:v>39.87371</x:v>
      </x:c>
      <x:c r="T586" s="17" t="n">
        <x:v>32.1796</x:v>
      </x:c>
      <x:c r="U586" s="17" t="n">
        <x:v>18.1478</x:v>
      </x:c>
      <x:c r="V586" s="17" t="n">
        <x:v>24.25163</x:v>
      </x:c>
      <x:c r="W586" s="17" t="n">
        <x:v>29.18615</x:v>
      </x:c>
      <x:c r="X586" s="17" t="n">
        <x:v>27.36202</x:v>
      </x:c>
      <x:c r="Y586" s="17" t="n">
        <x:v>28.83536</x:v>
      </x:c>
      <x:c r="Z586" s="17" t="n">
        <x:v>26.52011</x:v>
      </x:c>
      <x:c r="AA586" s="17" t="n">
        <x:v>29.49017</x:v>
      </x:c>
      <x:c r="AB586" s="4" t="n">
        <x:f>COUNT(D586:O586)</x:f>
        <x:v>12</x:v>
      </x:c>
      <x:c r="AC586" s="4" t="n">
        <x:f>COUNT(P586:AA586)</x:f>
        <x:v>12</x:v>
      </x:c>
      <x:c r="AD586" s="4" t="n">
        <x:f>COUNTIF(D586:AA586,"&gt;0")</x:f>
        <x:v>24</x:v>
      </x:c>
      <x:c r="AE586" s="19" t="n">
        <x:f>IF(AB586=0,"",AVERAGE(D586:O586))</x:f>
        <x:v>51.92936833333332</x:v>
      </x:c>
      <x:c r="AF586" s="19" t="n">
        <x:f>IF(AC586=0,"",AVERAGE(P586:AA586))</x:f>
        <x:v>28.747656666666657</x:v>
      </x:c>
      <x:c r="AG586" s="19" t="n">
        <x:f>IF(OR(AB586&lt;'산출기준'!$B$19,AC586&lt;'산출기준'!$B$19,AE586=0),"",AF586/AE586)</x:f>
        <x:v>0.553591495319877</x:v>
      </x:c>
      <x:c r="AH586" s="21" t="n">
        <x:f>IF(SUM(P586:AA586)=0,"",MAX(P586:AA586)/SUM(P586:AA586))</x:f>
        <x:v>0.11558539206152112</x:v>
      </x:c>
      <x:c r="AI586" s="23" t="n">
        <x:f>IF(AG586="","",AD586/'산출기준'!$B$18*'산출기준'!$B$20+MIN(1,AG586)*'산출기준'!$B$21+(1-AH586)*'산출기준'!$B$22)</x:f>
        <x:v>84.2960370183659</x:v>
      </x:c>
      <x:c r="AJ586" s="4" t="str">
        <x:v>24개월 중 양수 지수 24개월; 전반/후반 자료 12/12개월. 최근12개월/이전12개월 관측월 평균비 0.55배, 최근 최댓달 비중 11.6%. 미래 1년 지속을 보장하지 않음.</x:v>
      </x:c>
      <x:c r="AK586" s="4" t="str">
        <x:v>https://developers.naver.com/docs/serviceapi/datalab/search/search.md</x:v>
      </x:c>
    </x:row>
    <x:row r="587" ht="25" customHeight="1">
      <x:c r="A587" s="4" t="str">
        <x:v>K0583</x:v>
      </x:c>
      <x:c r="B587" s="4" t="str">
        <x:v>자동차·IT·테크</x:v>
      </x:c>
      <x:c r="C587" s="4" t="str">
        <x:v>KT공유기설정</x:v>
      </x:c>
      <x:c r="D587" s="17" t="n">
        <x:v>57.12282</x:v>
      </x:c>
      <x:c r="E587" s="17" t="n">
        <x:v>58.553</x:v>
      </x:c>
      <x:c r="F587" s="17" t="n">
        <x:v>56.2535</x:v>
      </x:c>
      <x:c r="G587" s="17" t="n">
        <x:v>52.15928</x:v>
      </x:c>
      <x:c r="H587" s="17" t="n">
        <x:v>54.96354</x:v>
      </x:c>
      <x:c r="I587" s="17" t="n">
        <x:v>57.34716</x:v>
      </x:c>
      <x:c r="J587" s="17" t="n">
        <x:v>63.06786</x:v>
      </x:c>
      <x:c r="K587" s="17" t="n">
        <x:v>51.62647</x:v>
      </x:c>
      <x:c r="L587" s="17" t="n">
        <x:v>54.85137</x:v>
      </x:c>
      <x:c r="M587" s="17" t="n">
        <x:v>56.95457</x:v>
      </x:c>
      <x:c r="N587" s="17" t="n">
        <x:v>61.46943</x:v>
      </x:c>
      <x:c r="O587" s="17" t="n">
        <x:v>55.07571</x:v>
      </x:c>
      <x:c r="P587" s="17" t="n">
        <x:v>52.77621</x:v>
      </x:c>
      <x:c r="Q587" s="17" t="n">
        <x:v>47.98093</x:v>
      </x:c>
      <x:c r="R587" s="17" t="n">
        <x:v>41.86763</x:v>
      </x:c>
      <x:c r="S587" s="17" t="n">
        <x:v>35.78238</x:v>
      </x:c>
      <x:c r="T587" s="17" t="n">
        <x:v>40.10095</x:v>
      </x:c>
      <x:c r="U587" s="17" t="n">
        <x:v>41.30678</x:v>
      </x:c>
      <x:c r="V587" s="17" t="n">
        <x:v>46.41054</x:v>
      </x:c>
      <x:c r="W587" s="17" t="n">
        <x:v>39.56814</x:v>
      </x:c>
      <x:c r="X587" s="17" t="n">
        <x:v>40.35333</x:v>
      </x:c>
      <x:c r="Y587" s="17" t="n">
        <x:v>34.24004</x:v>
      </x:c>
      <x:c r="Z587" s="17" t="n">
        <x:v>37.38081</x:v>
      </x:c>
      <x:c r="AA587" s="17" t="n">
        <x:v>36.20302</x:v>
      </x:c>
      <x:c r="AB587" s="4" t="n">
        <x:f>COUNT(D587:O587)</x:f>
        <x:v>12</x:v>
      </x:c>
      <x:c r="AC587" s="4" t="n">
        <x:f>COUNT(P587:AA587)</x:f>
        <x:v>12</x:v>
      </x:c>
      <x:c r="AD587" s="4" t="n">
        <x:f>COUNTIF(D587:AA587,"&gt;0")</x:f>
        <x:v>24</x:v>
      </x:c>
      <x:c r="AE587" s="19" t="n">
        <x:f>IF(AB587=0,"",AVERAGE(D587:O587))</x:f>
        <x:v>56.6203925</x:v>
      </x:c>
      <x:c r="AF587" s="19" t="n">
        <x:f>IF(AC587=0,"",AVERAGE(P587:AA587))</x:f>
        <x:v>41.164229999999996</x:v>
      </x:c>
      <x:c r="AG587" s="19" t="n">
        <x:f>IF(OR(AB587&lt;'산출기준'!$B$19,AC587&lt;'산출기준'!$B$19,AE587=0),"",AF587/AE587)</x:f>
        <x:v>0.7270212759475306</x:v>
      </x:c>
      <x:c r="AH587" s="21" t="n">
        <x:f>IF(SUM(P587:AA587)=0,"",MAX(P587:AA587)/SUM(P587:AA587))</x:f>
        <x:v>0.10684075713307403</x:v>
      </x:c>
      <x:c r="AI587" s="23" t="n">
        <x:f>IF(AG587="","",AD587/'산출기준'!$B$18*'산출기준'!$B$20+MIN(1,AG587)*'산출기준'!$B$21+(1-AH587)*'산출기준'!$B$22)</x:f>
        <x:v>89.67382313576445</x:v>
      </x:c>
      <x:c r="AJ587" s="4" t="str">
        <x:v>24개월 중 양수 지수 24개월; 전반/후반 자료 12/12개월. 최근12개월/이전12개월 관측월 평균비 0.73배, 최근 최댓달 비중 10.7%. 미래 1년 지속을 보장하지 않음.</x:v>
      </x:c>
      <x:c r="AK587" s="4" t="str">
        <x:v>https://developers.naver.com/docs/serviceapi/datalab/search/search.md</x:v>
      </x:c>
    </x:row>
    <x:row r="588" ht="25" customHeight="1">
      <x:c r="A588" s="4" t="str">
        <x:v>K0584</x:v>
      </x:c>
      <x:c r="B588" s="4" t="str">
        <x:v>자동차·IT·테크</x:v>
      </x:c>
      <x:c r="C588" s="4" t="str">
        <x:v>자동차블루투스연결</x:v>
      </x:c>
      <x:c r="D588" s="17" t="n">
        <x:v>100</x:v>
      </x:c>
      <x:c r="E588" s="17" t="n">
        <x:v>89.42793</x:v>
      </x:c>
      <x:c r="F588" s="17" t="n">
        <x:v>75.2664</x:v>
      </x:c>
      <x:c r="G588" s="17" t="n">
        <x:v>74.8738</x:v>
      </x:c>
      <x:c r="H588" s="17" t="n">
        <x:v>76.33202</x:v>
      </x:c>
      <x:c r="I588" s="17" t="n">
        <x:v>71.06001</x:v>
      </x:c>
      <x:c r="J588" s="17" t="n">
        <x:v>75.57487</x:v>
      </x:c>
      <x:c r="K588" s="17" t="n">
        <x:v>48.65395</x:v>
      </x:c>
      <x:c r="L588" s="17" t="n">
        <x:v>34.88502</x:v>
      </x:c>
      <x:c r="M588" s="17" t="n">
        <x:v>63.79697</x:v>
      </x:c>
      <x:c r="N588" s="17" t="n">
        <x:v>68.90072</x:v>
      </x:c>
      <x:c r="O588" s="17" t="n">
        <x:v>74.39708</x:v>
      </x:c>
      <x:c r="P588" s="17" t="n">
        <x:v>57.40325</x:v>
      </x:c>
      <x:c r="Q588" s="17" t="n">
        <x:v>65.45148</x:v>
      </x:c>
      <x:c r="R588" s="17" t="n">
        <x:v>44.16713</x:v>
      </x:c>
      <x:c r="S588" s="17" t="n">
        <x:v>40.99831</x:v>
      </x:c>
      <x:c r="T588" s="17" t="n">
        <x:v>38.58665</x:v>
      </x:c>
      <x:c r="U588" s="17" t="n">
        <x:v>42.23219</x:v>
      </x:c>
      <x:c r="V588" s="17" t="n">
        <x:v>43.80257</x:v>
      </x:c>
      <x:c r="W588" s="17" t="n">
        <x:v>32.27706</x:v>
      </x:c>
      <x:c r="X588" s="17" t="n">
        <x:v>37.10039</x:v>
      </x:c>
      <x:c r="Y588" s="17" t="n">
        <x:v>32.36118</x:v>
      </x:c>
      <x:c r="Z588" s="17" t="n">
        <x:v>36.62366</x:v>
      </x:c>
      <x:c r="AA588" s="17" t="n">
        <x:v>36.20302</x:v>
      </x:c>
      <x:c r="AB588" s="4" t="n">
        <x:f>COUNT(D588:O588)</x:f>
        <x:v>12</x:v>
      </x:c>
      <x:c r="AC588" s="4" t="n">
        <x:f>COUNT(P588:AA588)</x:f>
        <x:v>12</x:v>
      </x:c>
      <x:c r="AD588" s="4" t="n">
        <x:f>COUNTIF(D588:AA588,"&gt;0")</x:f>
        <x:v>24</x:v>
      </x:c>
      <x:c r="AE588" s="19" t="n">
        <x:f>IF(AB588=0,"",AVERAGE(D588:O588))</x:f>
        <x:v>71.0973975</x:v>
      </x:c>
      <x:c r="AF588" s="19" t="n">
        <x:f>IF(AC588=0,"",AVERAGE(P588:AA588))</x:f>
        <x:v>42.26724083333333</x:v>
      </x:c>
      <x:c r="AG588" s="19" t="n">
        <x:f>IF(OR(AB588&lt;'산출기준'!$B$19,AC588&lt;'산출기준'!$B$19,AE588=0),"",AF588/AE588)</x:f>
        <x:v>0.5944977217110279</x:v>
      </x:c>
      <x:c r="AH588" s="21" t="n">
        <x:f>IF(SUM(P588:AA588)=0,"",MAX(P588:AA588)/SUM(P588:AA588))</x:f>
        <x:v>0.12904296311905386</x:v>
      </x:c>
      <x:c r="AI588" s="23" t="n">
        <x:f>IF(AG588="","",AD588/'산출기준'!$B$18*'산출기준'!$B$20+MIN(1,AG588)*'산출기준'!$B$21+(1-AH588)*'산출기준'!$B$22)</x:f>
        <x:v>85.25407238894977</x:v>
      </x:c>
      <x:c r="AJ588" s="4" t="str">
        <x:v>24개월 중 양수 지수 24개월; 전반/후반 자료 12/12개월. 최근12개월/이전12개월 관측월 평균비 0.59배, 최근 최댓달 비중 12.9%. 미래 1년 지속을 보장하지 않음.</x:v>
      </x:c>
      <x:c r="AK588" s="4" t="str">
        <x:v>https://developers.naver.com/docs/serviceapi/datalab/search/search.md</x:v>
      </x:c>
    </x:row>
    <x:row r="589" ht="25" customHeight="1">
      <x:c r="A589" s="4" t="str">
        <x:v>K0585</x:v>
      </x:c>
      <x:c r="B589" s="4" t="str">
        <x:v>자동차·IT·테크</x:v>
      </x:c>
      <x:c r="C589" s="4" t="str">
        <x:v>아이폰침수수리비용</x:v>
      </x:c>
      <x:c r="D589" s="17" t="n">
        <x:v>24.8738</x:v>
      </x:c>
      <x:c r="E589" s="17" t="n">
        <x:v>12.36679</x:v>
      </x:c>
      <x:c r="F589" s="17" t="n">
        <x:v>7.15086</x:v>
      </x:c>
      <x:c r="G589" s="17" t="n">
        <x:v>8.02019</x:v>
      </x:c>
      <x:c r="H589" s="17" t="n">
        <x:v>11.7779</x:v>
      </x:c>
      <x:c r="I589" s="17" t="n">
        <x:v>10.34772</x:v>
      </x:c>
      <x:c r="J589" s="17" t="n">
        <x:v>9.25406</x:v>
      </x:c>
      <x:c r="K589" s="17" t="n">
        <x:v>9.6747</x:v>
      </x:c>
      <x:c r="L589" s="17" t="n">
        <x:v>10.71228</x:v>
      </x:c>
      <x:c r="M589" s="17" t="n">
        <x:v>14.21761</x:v>
      </x:c>
      <x:c r="N589" s="17" t="n">
        <x:v>41.53112</x:v>
      </x:c>
      <x:c r="O589" s="17" t="n">
        <x:v>54.37464</x:v>
      </x:c>
      <x:c r="P589" s="17" t="n">
        <x:v>21.81716</x:v>
      </x:c>
      <x:c r="Q589" s="17" t="n">
        <x:v>13.0959</x:v>
      </x:c>
      <x:c r="R589" s="17" t="n">
        <x:v>3.64554</x:v>
      </x:c>
      <x:c r="S589" s="17"/>
      <x:c r="T589" s="17" t="n">
        <x:v>2.77621</x:v>
      </x:c>
      <x:c r="U589" s="17" t="n">
        <x:v>5.69265</x:v>
      </x:c>
      <x:c r="V589" s="17" t="n">
        <x:v>1.68255</x:v>
      </x:c>
      <x:c r="W589" s="17" t="n">
        <x:v>0.25238</x:v>
      </x:c>
      <x:c r="X589" s="17" t="n">
        <x:v>8.18844</x:v>
      </x:c>
      <x:c r="Y589" s="17" t="n">
        <x:v>8.27257</x:v>
      </x:c>
      <x:c r="Z589" s="17" t="n">
        <x:v>30.95905</x:v>
      </x:c>
      <x:c r="AA589" s="17" t="n">
        <x:v>39.03533</x:v>
      </x:c>
      <x:c r="AB589" s="4" t="n">
        <x:f>COUNT(D589:O589)</x:f>
        <x:v>12</x:v>
      </x:c>
      <x:c r="AC589" s="4" t="n">
        <x:f>COUNT(P589:AA589)</x:f>
        <x:v>11</x:v>
      </x:c>
      <x:c r="AD589" s="4" t="n">
        <x:f>COUNTIF(D589:AA589,"&gt;0")</x:f>
        <x:v>23</x:v>
      </x:c>
      <x:c r="AE589" s="19" t="n">
        <x:f>IF(AB589=0,"",AVERAGE(D589:O589))</x:f>
        <x:v>17.8584725</x:v>
      </x:c>
      <x:c r="AF589" s="19" t="n">
        <x:f>IF(AC589=0,"",AVERAGE(P589:AA589))</x:f>
        <x:v>12.310707272727273</x:v>
      </x:c>
      <x:c r="AG589" s="19" t="n">
        <x:f>IF(OR(AB589&lt;'산출기준'!$B$19,AC589&lt;'산출기준'!$B$19,AE589=0),"",AF589/AE589)</x:f>
        <x:v>0.6893482783999175</x:v>
      </x:c>
      <x:c r="AH589" s="21" t="n">
        <x:f>IF(SUM(P589:AA589)=0,"",MAX(P589:AA589)/SUM(P589:AA589))</x:f>
        <x:v>0.2882585285329593</x:v>
      </x:c>
      <x:c r="AI589" s="23" t="n">
        <x:f>IF(AG589="","",AD589/'산출기준'!$B$18*'산출기준'!$B$20+MIN(1,AG589)*'산출기준'!$B$21+(1-AH589)*'산출기준'!$B$22)</x:f>
        <x:v>82.831944448005</x:v>
      </x:c>
      <x:c r="AJ589" s="4" t="str">
        <x:v>24개월 중 양수 지수 23개월; 전반/후반 자료 12/11개월. 최근12개월/이전12개월 관측월 평균비 0.69배, 최근 최댓달 비중 28.8%. 미래 1년 지속을 보장하지 않음.</x:v>
      </x:c>
      <x:c r="AK589" s="4" t="str">
        <x:v>https://developers.naver.com/docs/serviceapi/datalab/search/search.md</x:v>
      </x:c>
    </x:row>
    <x:row r="590" ht="25" customHeight="1">
      <x:c r="A590" s="4" t="str">
        <x:v>K0586</x:v>
      </x:c>
      <x:c r="B590" s="4" t="str">
        <x:v>자동차·IT·테크</x:v>
      </x:c>
      <x:c r="C590" s="4" t="str">
        <x:v>타이어교환</x:v>
      </x:c>
      <x:c r="D590" s="17" t="n">
        <x:v>63.93718</x:v>
      </x:c>
      <x:c r="E590" s="17" t="n">
        <x:v>71.56477</x:v>
      </x:c>
      <x:c r="F590" s="17" t="n">
        <x:v>77.39764</x:v>
      </x:c>
      <x:c r="G590" s="17" t="n">
        <x:v>63.20807</x:v>
      </x:c>
      <x:c r="H590" s="17" t="n">
        <x:v>56.2535</x:v>
      </x:c>
      <x:c r="I590" s="17" t="n">
        <x:v>45.09254</x:v>
      </x:c>
      <x:c r="J590" s="17" t="n">
        <x:v>47.84071</x:v>
      </x:c>
      <x:c r="K590" s="17" t="n">
        <x:v>44.05496</x:v>
      </x:c>
      <x:c r="L590" s="17" t="n">
        <x:v>40.77397</x:v>
      </x:c>
      <x:c r="M590" s="17" t="n">
        <x:v>46.46662</x:v>
      </x:c>
      <x:c r="N590" s="17" t="n">
        <x:v>51.06561</x:v>
      </x:c>
      <x:c r="O590" s="17" t="n">
        <x:v>45.37296</x:v>
      </x:c>
      <x:c r="P590" s="17" t="n">
        <x:v>44.55973</x:v>
      </x:c>
      <x:c r="Q590" s="17" t="n">
        <x:v>44.84015</x:v>
      </x:c>
      <x:c r="R590" s="17" t="n">
        <x:v>42.65283</x:v>
      </x:c>
      <x:c r="S590" s="17" t="n">
        <x:v>44.16713</x:v>
      </x:c>
      <x:c r="T590" s="17" t="n">
        <x:v>36.73583</x:v>
      </x:c>
      <x:c r="U590" s="17" t="n">
        <x:v>30.28603</x:v>
      </x:c>
      <x:c r="V590" s="17" t="n">
        <x:v>29.22041</x:v>
      </x:c>
      <x:c r="W590" s="17" t="n">
        <x:v>24.81772</x:v>
      </x:c>
      <x:c r="X590" s="17" t="n">
        <x:v>27.93045</x:v>
      </x:c>
      <x:c r="Y590" s="17" t="n">
        <x:v>29.10824</x:v>
      </x:c>
      <x:c r="Z590" s="17" t="n">
        <x:v>32.19293</x:v>
      </x:c>
      <x:c r="AA590" s="17" t="n">
        <x:v>31.35165</x:v>
      </x:c>
      <x:c r="AB590" s="4" t="n">
        <x:f>COUNT(D590:O590)</x:f>
        <x:v>12</x:v>
      </x:c>
      <x:c r="AC590" s="4" t="n">
        <x:f>COUNT(P590:AA590)</x:f>
        <x:v>12</x:v>
      </x:c>
      <x:c r="AD590" s="4" t="n">
        <x:f>COUNTIF(D590:AA590,"&gt;0")</x:f>
        <x:v>24</x:v>
      </x:c>
      <x:c r="AE590" s="19" t="n">
        <x:f>IF(AB590=0,"",AVERAGE(D590:O590))</x:f>
        <x:v>54.41904416666667</x:v>
      </x:c>
      <x:c r="AF590" s="19" t="n">
        <x:f>IF(AC590=0,"",AVERAGE(P590:AA590))</x:f>
        <x:v>34.821925</x:v>
      </x:c>
      <x:c r="AG590" s="19" t="n">
        <x:f>IF(OR(AB590&lt;'산출기준'!$B$19,AC590&lt;'산출기준'!$B$19,AE590=0),"",AF590/AE590)</x:f>
        <x:v>0.6398849067130343</x:v>
      </x:c>
      <x:c r="AH590" s="21" t="n">
        <x:f>IF(SUM(P590:AA590)=0,"",MAX(P590:AA590)/SUM(P590:AA590))</x:f>
        <x:v>0.10730823085359774</x:v>
      </x:c>
      <x:c r="AI590" s="23" t="n">
        <x:f>IF(AG590="","",AD590/'산출기준'!$B$18*'산출기준'!$B$20+MIN(1,AG590)*'산출기준'!$B$21+(1-AH590)*'산출기준'!$B$22)</x:f>
        <x:v>87.05038258431907</x:v>
      </x:c>
      <x:c r="AJ590" s="4" t="str">
        <x:v>24개월 중 양수 지수 24개월; 전반/후반 자료 12/12개월. 최근12개월/이전12개월 관측월 평균비 0.64배, 최근 최댓달 비중 10.7%. 미래 1년 지속을 보장하지 않음.</x:v>
      </x:c>
      <x:c r="AK590" s="4" t="str">
        <x:v>https://developers.naver.com/docs/serviceapi/datalab/search/search.md</x:v>
      </x:c>
    </x:row>
    <x:row r="591" ht="25" customHeight="1">
      <x:c r="A591" s="4" t="str">
        <x:v>K0587</x:v>
      </x:c>
      <x:c r="B591" s="4" t="str">
        <x:v>자동차·IT·테크</x:v>
      </x:c>
      <x:c r="C591" s="4" t="str">
        <x:v>타이어가격비교표</x:v>
      </x:c>
      <x:c r="D591" s="17" t="n">
        <x:v>36.65022</x:v>
      </x:c>
      <x:c r="E591" s="17" t="n">
        <x:v>40.55329</x:v>
      </x:c>
      <x:c r="F591" s="17" t="n">
        <x:v>50.50396</x:v>
      </x:c>
      <x:c r="G591" s="17" t="n">
        <x:v>54.23547</x:v>
      </x:c>
      <x:c r="H591" s="17" t="n">
        <x:v>45.16405</x:v>
      </x:c>
      <x:c r="I591" s="17" t="n">
        <x:v>44.32768</x:v>
      </x:c>
      <x:c r="J591" s="17" t="n">
        <x:v>38.43019</x:v>
      </x:c>
      <x:c r="K591" s="17" t="n">
        <x:v>39.69547</x:v>
      </x:c>
      <x:c r="L591" s="17" t="n">
        <x:v>37.50804</x:v>
      </x:c>
      <x:c r="M591" s="17" t="n">
        <x:v>37.82972</x:v>
      </x:c>
      <x:c r="N591" s="17" t="n">
        <x:v>26.89255</x:v>
      </x:c>
      <x:c r="O591" s="17" t="n">
        <x:v>13.10315</x:v>
      </x:c>
      <x:c r="P591" s="17" t="n">
        <x:v>36.37143</x:v>
      </x:c>
      <x:c r="Q591" s="17" t="n">
        <x:v>41.77568</x:v>
      </x:c>
      <x:c r="R591" s="17" t="n">
        <x:v>42.18314</x:v>
      </x:c>
      <x:c r="S591" s="17" t="n">
        <x:v>42.89084</x:v>
      </x:c>
      <x:c r="T591" s="17" t="n">
        <x:v>30.94574</x:v>
      </x:c>
      <x:c r="U591" s="17" t="n">
        <x:v>27.12845</x:v>
      </x:c>
      <x:c r="V591" s="17" t="n">
        <x:v>29.273</x:v>
      </x:c>
      <x:c r="W591" s="17" t="n">
        <x:v>26.52798</x:v>
      </x:c>
      <x:c r="X591" s="17" t="n">
        <x:v>21.27385</x:v>
      </x:c>
      <x:c r="Y591" s="17" t="n">
        <x:v>21.63843</x:v>
      </x:c>
      <x:c r="Z591" s="17" t="n">
        <x:v>26.97834</x:v>
      </x:c>
      <x:c r="AA591" s="17" t="n">
        <x:v>24.85524</x:v>
      </x:c>
      <x:c r="AB591" s="4" t="n">
        <x:f>COUNT(D591:O591)</x:f>
        <x:v>12</x:v>
      </x:c>
      <x:c r="AC591" s="4" t="n">
        <x:f>COUNT(P591:AA591)</x:f>
        <x:v>12</x:v>
      </x:c>
      <x:c r="AD591" s="4" t="n">
        <x:f>COUNTIF(D591:AA591,"&gt;0")</x:f>
        <x:v>24</x:v>
      </x:c>
      <x:c r="AE591" s="19" t="n">
        <x:f>IF(AB591=0,"",AVERAGE(D591:O591))</x:f>
        <x:v>38.741149166666666</x:v>
      </x:c>
      <x:c r="AF591" s="19" t="n">
        <x:f>IF(AC591=0,"",AVERAGE(P591:AA591))</x:f>
        <x:v>30.986843333333326</x:v>
      </x:c>
      <x:c r="AG591" s="19" t="n">
        <x:f>IF(OR(AB591&lt;'산출기준'!$B$19,AC591&lt;'산출기준'!$B$19,AE591=0),"",AF591/AE591)</x:f>
        <x:v>0.7998431641773488</x:v>
      </x:c>
      <x:c r="AH591" s="21" t="n">
        <x:f>IF(SUM(P591:AA591)=0,"",MAX(P591:AA591)/SUM(P591:AA591))</x:f>
        <x:v>0.1153469112105966</x:v>
      </x:c>
      <x:c r="AI591" s="23" t="n">
        <x:f>IF(AG591="","",AD591/'산출기준'!$B$18*'산출기준'!$B$20+MIN(1,AG591)*'산출기준'!$B$21+(1-AH591)*'산출기준'!$B$22)</x:f>
        <x:v>91.68835670110853</x:v>
      </x:c>
      <x:c r="AJ591" s="4" t="str">
        <x:v>24개월 중 양수 지수 24개월; 전반/후반 자료 12/12개월. 최근12개월/이전12개월 관측월 평균비 0.80배, 최근 최댓달 비중 11.5%. 미래 1년 지속을 보장하지 않음.</x:v>
      </x:c>
      <x:c r="AK591" s="4" t="str">
        <x:v>https://developers.naver.com/docs/serviceapi/datalab/search/search.md</x:v>
      </x:c>
    </x:row>
    <x:row r="592" ht="25" customHeight="1">
      <x:c r="A592" s="4" t="str">
        <x:v>K0588</x:v>
      </x:c>
      <x:c r="B592" s="4" t="str">
        <x:v>자동차·IT·테크</x:v>
      </x:c>
      <x:c r="C592" s="4" t="str">
        <x:v>쏘렌토타이어가격</x:v>
      </x:c>
      <x:c r="D592" s="17" t="n">
        <x:v>26.65665</x:v>
      </x:c>
      <x:c r="E592" s="17" t="n">
        <x:v>28.17928</x:v>
      </x:c>
      <x:c r="F592" s="17" t="n">
        <x:v>34.26978</x:v>
      </x:c>
      <x:c r="G592" s="17" t="n">
        <x:v>26.84966</x:v>
      </x:c>
      <x:c r="H592" s="17" t="n">
        <x:v>27.10701</x:v>
      </x:c>
      <x:c r="I592" s="17" t="n">
        <x:v>20.97362</x:v>
      </x:c>
      <x:c r="J592" s="17" t="n">
        <x:v>16.92043</x:v>
      </x:c>
      <x:c r="K592" s="17" t="n">
        <x:v>19.23654</x:v>
      </x:c>
      <x:c r="L592" s="17" t="n">
        <x:v>21.59553</x:v>
      </x:c>
      <x:c r="M592" s="17" t="n">
        <x:v>21.55264</x:v>
      </x:c>
      <x:c r="N592" s="17" t="n">
        <x:v>32.42547</x:v>
      </x:c>
      <x:c r="O592" s="17" t="n">
        <x:v>29.57323</x:v>
      </x:c>
      <x:c r="P592" s="17" t="n">
        <x:v>25.56294</x:v>
      </x:c>
      <x:c r="Q592" s="17" t="n">
        <x:v>29.20866</x:v>
      </x:c>
      <x:c r="R592" s="17" t="n">
        <x:v>26.33497</x:v>
      </x:c>
      <x:c r="S592" s="17" t="n">
        <x:v>30.85996</x:v>
      </x:c>
      <x:c r="T592" s="17" t="n">
        <x:v>25.13403</x:v>
      </x:c>
      <x:c r="U592" s="17" t="n">
        <x:v>21.16663</x:v>
      </x:c>
      <x:c r="V592" s="17" t="n">
        <x:v>19.83701</x:v>
      </x:c>
      <x:c r="W592" s="17" t="n">
        <x:v>18.05704</x:v>
      </x:c>
      <x:c r="X592" s="17" t="n">
        <x:v>20.24447</x:v>
      </x:c>
      <x:c r="Y592" s="17" t="n">
        <x:v>20.65194</x:v>
      </x:c>
      <x:c r="Z592" s="17" t="n">
        <x:v>21.80999</x:v>
      </x:c>
      <x:c r="AA592" s="17" t="n">
        <x:v>24.23332</x:v>
      </x:c>
      <x:c r="AB592" s="4" t="n">
        <x:f>COUNT(D592:O592)</x:f>
        <x:v>12</x:v>
      </x:c>
      <x:c r="AC592" s="4" t="n">
        <x:f>COUNT(P592:AA592)</x:f>
        <x:v>12</x:v>
      </x:c>
      <x:c r="AD592" s="4" t="n">
        <x:f>COUNTIF(D592:AA592,"&gt;0")</x:f>
        <x:v>24</x:v>
      </x:c>
      <x:c r="AE592" s="19" t="n">
        <x:f>IF(AB592=0,"",AVERAGE(D592:O592))</x:f>
        <x:v>25.44498666666667</x:v>
      </x:c>
      <x:c r="AF592" s="19" t="n">
        <x:f>IF(AC592=0,"",AVERAGE(P592:AA592))</x:f>
        <x:v>23.591746666666666</x:v>
      </x:c>
      <x:c r="AG592" s="19" t="n">
        <x:f>IF(OR(AB592&lt;'산출기준'!$B$19,AC592&lt;'산출기준'!$B$19,AE592=0),"",AF592/AE592)</x:f>
        <x:v>0.92716679225351</x:v>
      </x:c>
      <x:c r="AH592" s="21" t="n">
        <x:f>IF(SUM(P592:AA592)=0,"",MAX(P592:AA592)/SUM(P592:AA592))</x:f>
        <x:v>0.10900690693525024</x:v>
      </x:c>
      <x:c r="AI592" s="23" t="n">
        <x:f>IF(AG592="","",AD592/'산출기준'!$B$18*'산출기준'!$B$20+MIN(1,AG592)*'산출기준'!$B$21+(1-AH592)*'산출기준'!$B$22)</x:f>
        <x:v>95.6348656289003</x:v>
      </x:c>
      <x:c r="AJ592" s="4" t="str">
        <x:v>24개월 중 양수 지수 24개월; 전반/후반 자료 12/12개월. 최근12개월/이전12개월 관측월 평균비 0.93배, 최근 최댓달 비중 10.9%. 미래 1년 지속을 보장하지 않음.</x:v>
      </x:c>
      <x:c r="AK592" s="4" t="str">
        <x:v>https://developers.naver.com/docs/serviceapi/datalab/search/search.md</x:v>
      </x:c>
    </x:row>
    <x:row r="593" ht="25" customHeight="1">
      <x:c r="A593" s="4" t="str">
        <x:v>K0589</x:v>
      </x:c>
      <x:c r="B593" s="4" t="str">
        <x:v>자동차·IT·테크</x:v>
      </x:c>
      <x:c r="C593" s="4" t="str">
        <x:v>노트북청소</x:v>
      </x:c>
      <x:c r="D593" s="17" t="n">
        <x:v>28.77975</x:v>
      </x:c>
      <x:c r="E593" s="17" t="n">
        <x:v>28.60819</x:v>
      </x:c>
      <x:c r="F593" s="17" t="n">
        <x:v>26.48509</x:v>
      </x:c>
      <x:c r="G593" s="17" t="n">
        <x:v>28.5653</x:v>
      </x:c>
      <x:c r="H593" s="17" t="n">
        <x:v>29.61612</x:v>
      </x:c>
      <x:c r="I593" s="17" t="n">
        <x:v>23.97598</x:v>
      </x:c>
      <x:c r="J593" s="17" t="n">
        <x:v>26.42075</x:v>
      </x:c>
      <x:c r="K593" s="17" t="n">
        <x:v>21.63843</x:v>
      </x:c>
      <x:c r="L593" s="17" t="n">
        <x:v>19.04353</x:v>
      </x:c>
      <x:c r="M593" s="17" t="n">
        <x:v>15.84816</x:v>
      </x:c>
      <x:c r="N593" s="17" t="n">
        <x:v>17.69247</x:v>
      </x:c>
      <x:c r="O593" s="17" t="n">
        <x:v>15.80527</x:v>
      </x:c>
      <x:c r="P593" s="17" t="n">
        <x:v>15.03324</x:v>
      </x:c>
      <x:c r="Q593" s="17" t="n">
        <x:v>11.81642</x:v>
      </x:c>
      <x:c r="R593" s="17" t="n">
        <x:v>13.61784</x:v>
      </x:c>
      <x:c r="S593" s="17" t="n">
        <x:v>13.18893</x:v>
      </x:c>
      <x:c r="T593" s="17" t="n">
        <x:v>13.06026</x:v>
      </x:c>
      <x:c r="U593" s="17" t="n">
        <x:v>14.28265</x:v>
      </x:c>
      <x:c r="V593" s="17" t="n">
        <x:v>14.79734</x:v>
      </x:c>
      <x:c r="W593" s="17" t="n">
        <x:v>18.01415</x:v>
      </x:c>
      <x:c r="X593" s="17" t="n">
        <x:v>23.67574</x:v>
      </x:c>
      <x:c r="Y593" s="17" t="n">
        <x:v>30.4096</x:v>
      </x:c>
      <x:c r="Z593" s="17" t="n">
        <x:v>30.1737</x:v>
      </x:c>
      <x:c r="AA593" s="17" t="n">
        <x:v>29.55179</x:v>
      </x:c>
      <x:c r="AB593" s="4" t="n">
        <x:f>COUNT(D593:O593)</x:f>
        <x:v>12</x:v>
      </x:c>
      <x:c r="AC593" s="4" t="n">
        <x:f>COUNT(P593:AA593)</x:f>
        <x:v>12</x:v>
      </x:c>
      <x:c r="AD593" s="4" t="n">
        <x:f>COUNTIF(D593:AA593,"&gt;0")</x:f>
        <x:v>24</x:v>
      </x:c>
      <x:c r="AE593" s="19" t="n">
        <x:f>IF(AB593=0,"",AVERAGE(D593:O593))</x:f>
        <x:v>23.53992</x:v>
      </x:c>
      <x:c r="AF593" s="19" t="n">
        <x:f>IF(AC593=0,"",AVERAGE(P593:AA593))</x:f>
        <x:v>18.96847166666667</x:v>
      </x:c>
      <x:c r="AG593" s="19" t="n">
        <x:f>IF(OR(AB593&lt;'산출기준'!$B$19,AC593&lt;'산출기준'!$B$19,AE593=0),"",AF593/AE593)</x:f>
        <x:v>0.8058001754749664</x:v>
      </x:c>
      <x:c r="AH593" s="21" t="n">
        <x:f>IF(SUM(P593:AA593)=0,"",MAX(P593:AA593)/SUM(P593:AA593))</x:f>
        <x:v>0.13359712779530736</x:v>
      </x:c>
      <x:c r="AI593" s="23" t="n">
        <x:f>IF(AG593="","",AD593/'산출기준'!$B$18*'산출기준'!$B$20+MIN(1,AG593)*'산출기준'!$B$21+(1-AH593)*'산출기준'!$B$22)</x:f>
        <x:v>91.50206270834283</x:v>
      </x:c>
      <x:c r="AJ593" s="4" t="str">
        <x:v>24개월 중 양수 지수 24개월; 전반/후반 자료 12/12개월. 최근12개월/이전12개월 관측월 평균비 0.81배, 최근 최댓달 비중 13.4%. 미래 1년 지속을 보장하지 않음.</x:v>
      </x:c>
      <x:c r="AK593" s="4" t="str">
        <x:v>https://developers.naver.com/docs/serviceapi/datalab/search/search.md</x:v>
      </x:c>
    </x:row>
    <x:row r="594" ht="25" customHeight="1">
      <x:c r="A594" s="4" t="str">
        <x:v>K0590</x:v>
      </x:c>
      <x:c r="B594" s="4" t="str">
        <x:v>자동차·IT·테크</x:v>
      </x:c>
      <x:c r="C594" s="4" t="str">
        <x:v>차량배터리교체</x:v>
      </x:c>
      <x:c r="D594" s="17" t="n">
        <x:v>41.49689</x:v>
      </x:c>
      <x:c r="E594" s="17" t="n">
        <x:v>55.99399</x:v>
      </x:c>
      <x:c r="F594" s="17" t="n">
        <x:v>64.31481</x:v>
      </x:c>
      <x:c r="G594" s="17" t="n">
        <x:v>100</x:v>
      </x:c>
      <x:c r="H594" s="17" t="n">
        <x:v>87.3472</x:v>
      </x:c>
      <x:c r="I594" s="17" t="n">
        <x:v>70.06219</x:v>
      </x:c>
      <x:c r="J594" s="17" t="n">
        <x:v>42.69783</x:v>
      </x:c>
      <x:c r="K594" s="17" t="n">
        <x:v>32.25391</x:v>
      </x:c>
      <x:c r="L594" s="17" t="n">
        <x:v>33.19751</x:v>
      </x:c>
      <x:c r="M594" s="17" t="n">
        <x:v>33.77653</x:v>
      </x:c>
      <x:c r="N594" s="17" t="n">
        <x:v>35.53506</x:v>
      </x:c>
      <x:c r="O594" s="17" t="n">
        <x:v>41.47544</x:v>
      </x:c>
      <x:c r="P594" s="17" t="n">
        <x:v>40.76774</x:v>
      </x:c>
      <x:c r="Q594" s="17" t="n">
        <x:v>55.65086</x:v>
      </x:c>
      <x:c r="R594" s="17" t="n">
        <x:v>57.25927</x:v>
      </x:c>
      <x:c r="S594" s="17" t="n">
        <x:v>80.12009</x:v>
      </x:c>
      <x:c r="T594" s="17" t="n">
        <x:v>80.27021</x:v>
      </x:c>
      <x:c r="U594" s="17" t="n">
        <x:v>32.81149</x:v>
      </x:c>
      <x:c r="V594" s="17" t="n">
        <x:v>27.25713</x:v>
      </x:c>
      <x:c r="W594" s="17" t="n">
        <x:v>20.03002</x:v>
      </x:c>
      <x:c r="X594" s="17" t="n">
        <x:v>18.29294</x:v>
      </x:c>
      <x:c r="Y594" s="17" t="n">
        <x:v>17.47801</x:v>
      </x:c>
      <x:c r="Z594" s="17" t="n">
        <x:v>20.52326</x:v>
      </x:c>
      <x:c r="AA594" s="17" t="n">
        <x:v>22.92515</x:v>
      </x:c>
      <x:c r="AB594" s="4" t="n">
        <x:f>COUNT(D594:O594)</x:f>
        <x:v>12</x:v>
      </x:c>
      <x:c r="AC594" s="4" t="n">
        <x:f>COUNT(P594:AA594)</x:f>
        <x:v>12</x:v>
      </x:c>
      <x:c r="AD594" s="4" t="n">
        <x:f>COUNTIF(D594:AA594,"&gt;0")</x:f>
        <x:v>24</x:v>
      </x:c>
      <x:c r="AE594" s="19" t="n">
        <x:f>IF(AB594=0,"",AVERAGE(D594:O594))</x:f>
        <x:v>53.179280000000006</x:v>
      </x:c>
      <x:c r="AF594" s="19" t="n">
        <x:f>IF(AC594=0,"",AVERAGE(P594:AA594))</x:f>
        <x:v>39.44884749999999</x:v>
      </x:c>
      <x:c r="AG594" s="19" t="n">
        <x:f>IF(OR(AB594&lt;'산출기준'!$B$19,AC594&lt;'산출기준'!$B$19,AE594=0),"",AF594/AE594)</x:f>
        <x:v>0.7418086047799065</x:v>
      </x:c>
      <x:c r="AH594" s="21" t="n">
        <x:f>IF(SUM(P594:AA594)=0,"",MAX(P594:AA594)/SUM(P594:AA594))</x:f>
        <x:v>0.1695660225984211</x:v>
      </x:c>
      <x:c r="AI594" s="23" t="n">
        <x:f>IF(AG594="","",AD594/'산출기준'!$B$18*'산출기준'!$B$20+MIN(1,AG594)*'산출기준'!$B$21+(1-AH594)*'산출기준'!$B$22)</x:f>
        <x:v>88.86293769142877</x:v>
      </x:c>
      <x:c r="AJ594" s="4" t="str">
        <x:v>24개월 중 양수 지수 24개월; 전반/후반 자료 12/12개월. 최근12개월/이전12개월 관측월 평균비 0.74배, 최근 최댓달 비중 17.0%. 미래 1년 지속을 보장하지 않음.</x:v>
      </x:c>
      <x:c r="AK594" s="4" t="str">
        <x:v>https://developers.naver.com/docs/serviceapi/datalab/search/search.md</x:v>
      </x:c>
    </x:row>
    <x:row r="595" ht="25" customHeight="1">
      <x:c r="A595" s="4" t="str">
        <x:v>K0591</x:v>
      </x:c>
      <x:c r="B595" s="4" t="str">
        <x:v>자동차·IT·테크</x:v>
      </x:c>
      <x:c r="C595" s="4" t="str">
        <x:v>아이폰13프로배터리교체</x:v>
      </x:c>
      <x:c r="D595" s="17" t="n">
        <x:v>83.05794</x:v>
      </x:c>
      <x:c r="E595" s="17" t="n">
        <x:v>100</x:v>
      </x:c>
      <x:c r="F595" s="17" t="n">
        <x:v>79.40423</x:v>
      </x:c>
      <x:c r="G595" s="17" t="n">
        <x:v>57.13288</x:v>
      </x:c>
      <x:c r="H595" s="17" t="n">
        <x:v>53.80498</x:v>
      </x:c>
      <x:c r="I595" s="17" t="n">
        <x:v>36.14149</x:v>
      </x:c>
      <x:c r="J595" s="17" t="n">
        <x:v>46.2881</x:v>
      </x:c>
      <x:c r="K595" s="17" t="n">
        <x:v>49.40656</x:v>
      </x:c>
      <x:c r="L595" s="17" t="n">
        <x:v>35.16406</x:v>
      </x:c>
      <x:c r="M595" s="17" t="n">
        <x:v>27.94973</x:v>
      </x:c>
      <x:c r="N595" s="17" t="n">
        <x:v>41.00535</x:v>
      </x:c>
      <x:c r="O595" s="17" t="n">
        <x:v>30.69583</x:v>
      </x:c>
      <x:c r="P595" s="17" t="n">
        <x:v>51.15196</x:v>
      </x:c>
      <x:c r="Q595" s="17" t="n">
        <x:v>37.32836</x:v>
      </x:c>
      <x:c r="R595" s="17" t="n">
        <x:v>30.7191</x:v>
      </x:c>
      <x:c r="S595" s="17" t="n">
        <x:v>38.93414</x:v>
      </x:c>
      <x:c r="T595" s="17" t="n">
        <x:v>57.87758</x:v>
      </x:c>
      <x:c r="U595" s="17" t="n">
        <x:v>43.07656</x:v>
      </x:c>
      <x:c r="V595" s="17" t="n">
        <x:v>45.49685</x:v>
      </x:c>
      <x:c r="W595" s="17" t="n">
        <x:v>33.04631</x:v>
      </x:c>
      <x:c r="X595" s="17" t="n">
        <x:v>31.62671</x:v>
      </x:c>
      <x:c r="Y595" s="17" t="n">
        <x:v>24.90109</x:v>
      </x:c>
      <x:c r="Z595" s="17" t="n">
        <x:v>28.46171</x:v>
      </x:c>
      <x:c r="AA595" s="17" t="n">
        <x:v>26.99557</x:v>
      </x:c>
      <x:c r="AB595" s="4" t="n">
        <x:f>COUNT(D595:O595)</x:f>
        <x:v>12</x:v>
      </x:c>
      <x:c r="AC595" s="4" t="n">
        <x:f>COUNT(P595:AA595)</x:f>
        <x:v>12</x:v>
      </x:c>
      <x:c r="AD595" s="4" t="n">
        <x:f>COUNTIF(D595:AA595,"&gt;0")</x:f>
        <x:v>24</x:v>
      </x:c>
      <x:c r="AE595" s="19" t="n">
        <x:f>IF(AB595=0,"",AVERAGE(D595:O595))</x:f>
        <x:v>53.33759583333333</x:v>
      </x:c>
      <x:c r="AF595" s="19" t="n">
        <x:f>IF(AC595=0,"",AVERAGE(P595:AA595))</x:f>
        <x:v>37.467994999999995</x:v>
      </x:c>
      <x:c r="AG595" s="19" t="n">
        <x:f>IF(OR(AB595&lt;'산출기준'!$B$19,AC595&lt;'산출기준'!$B$19,AE595=0),"",AF595/AE595)</x:f>
        <x:v>0.7024687636292818</x:v>
      </x:c>
      <x:c r="AH595" s="21" t="n">
        <x:f>IF(SUM(P595:AA595)=0,"",MAX(P595:AA595)/SUM(P595:AA595))</x:f>
        <x:v>0.12872670839917288</x:v>
      </x:c>
      <x:c r="AI595" s="23" t="n">
        <x:f>IF(AG595="","",AD595/'산출기준'!$B$18*'산출기준'!$B$20+MIN(1,AG595)*'산출기준'!$B$21+(1-AH595)*'산출기준'!$B$22)</x:f>
        <x:v>88.499528740895</x:v>
      </x:c>
      <x:c r="AJ595" s="4" t="str">
        <x:v>24개월 중 양수 지수 24개월; 전반/후반 자료 12/12개월. 최근12개월/이전12개월 관측월 평균비 0.70배, 최근 최댓달 비중 12.9%. 미래 1년 지속을 보장하지 않음.</x:v>
      </x:c>
      <x:c r="AK595" s="4" t="str">
        <x:v>https://developers.naver.com/docs/serviceapi/datalab/search/search.md</x:v>
      </x:c>
    </x:row>
    <x:row r="596" ht="25" customHeight="1">
      <x:c r="A596" s="4" t="str">
        <x:v>K0592</x:v>
      </x:c>
      <x:c r="B596" s="4" t="str">
        <x:v>자동차·IT·테크</x:v>
      </x:c>
      <x:c r="C596" s="4" t="str">
        <x:v>타이어교체공임비</x:v>
      </x:c>
      <x:c r="D596" s="17" t="n">
        <x:v>43.14638</x:v>
      </x:c>
      <x:c r="E596" s="17" t="n">
        <x:v>50.43053</x:v>
      </x:c>
      <x:c r="F596" s="17" t="n">
        <x:v>70.56085</x:v>
      </x:c>
      <x:c r="G596" s="17" t="n">
        <x:v>51.57086</x:v>
      </x:c>
      <x:c r="H596" s="17" t="n">
        <x:v>36.39748</x:v>
      </x:c>
      <x:c r="I596" s="17" t="n">
        <x:v>33.11612</x:v>
      </x:c>
      <x:c r="J596" s="17" t="n">
        <x:v>46.707</x:v>
      </x:c>
      <x:c r="K596" s="17" t="n">
        <x:v>41.19152</x:v>
      </x:c>
      <x:c r="L596" s="17" t="n">
        <x:v>40.2141</x:v>
      </x:c>
      <x:c r="M596" s="17" t="n">
        <x:v>38.70141</x:v>
      </x:c>
      <x:c r="N596" s="17" t="n">
        <x:v>43.86781</x:v>
      </x:c>
      <x:c r="O596" s="17" t="n">
        <x:v>41.16825</x:v>
      </x:c>
      <x:c r="P596" s="17" t="n">
        <x:v>41.7966</x:v>
      </x:c>
      <x:c r="Q596" s="17" t="n">
        <x:v>44.49616</x:v>
      </x:c>
      <x:c r="R596" s="17" t="n">
        <x:v>52.1992</x:v>
      </x:c>
      <x:c r="S596" s="17" t="n">
        <x:v>61.46148</x:v>
      </x:c>
      <x:c r="T596" s="17" t="n">
        <x:v>36.93274</x:v>
      </x:c>
      <x:c r="U596" s="17" t="n">
        <x:v>24.24947</x:v>
      </x:c>
      <x:c r="V596" s="17" t="n">
        <x:v>28.83407</x:v>
      </x:c>
      <x:c r="W596" s="17" t="n">
        <x:v>27.50756</x:v>
      </x:c>
      <x:c r="X596" s="17" t="n">
        <x:v>23.34186</x:v>
      </x:c>
      <x:c r="Y596" s="17" t="n">
        <x:v>22.99278</x:v>
      </x:c>
      <x:c r="Z596" s="17" t="n">
        <x:v>25.57598</x:v>
      </x:c>
      <x:c r="AA596" s="17" t="n">
        <x:v>26.01815</x:v>
      </x:c>
      <x:c r="AB596" s="4" t="n">
        <x:f>COUNT(D596:O596)</x:f>
        <x:v>12</x:v>
      </x:c>
      <x:c r="AC596" s="4" t="n">
        <x:f>COUNT(P596:AA596)</x:f>
        <x:v>12</x:v>
      </x:c>
      <x:c r="AD596" s="4" t="n">
        <x:f>COUNTIF(D596:AA596,"&gt;0")</x:f>
        <x:v>24</x:v>
      </x:c>
      <x:c r="AE596" s="19" t="n">
        <x:f>IF(AB596=0,"",AVERAGE(D596:O596))</x:f>
        <x:v>44.75602583333335</x:v>
      </x:c>
      <x:c r="AF596" s="19" t="n">
        <x:f>IF(AC596=0,"",AVERAGE(P596:AA596))</x:f>
        <x:v>34.61717083333333</x:v>
      </x:c>
      <x:c r="AG596" s="19" t="n">
        <x:f>IF(OR(AB596&lt;'산출기준'!$B$19,AC596&lt;'산출기준'!$B$19,AE596=0),"",AF596/AE596)</x:f>
        <x:v>0.7734639121499298</x:v>
      </x:c>
      <x:c r="AH596" s="21" t="n">
        <x:f>IF(SUM(P596:AA596)=0,"",MAX(P596:AA596)/SUM(P596:AA596))</x:f>
        <x:v>0.14795518746055816</x:v>
      </x:c>
      <x:c r="AI596" s="23" t="n">
        <x:f>IF(AG596="","",AD596/'산출기준'!$B$18*'산출기준'!$B$20+MIN(1,AG596)*'산출기준'!$B$21+(1-AH596)*'산출기준'!$B$22)</x:f>
        <x:v>90.24481361528673</x:v>
      </x:c>
      <x:c r="AJ596" s="4" t="str">
        <x:v>24개월 중 양수 지수 24개월; 전반/후반 자료 12/12개월. 최근12개월/이전12개월 관측월 평균비 0.77배, 최근 최댓달 비중 14.8%. 미래 1년 지속을 보장하지 않음.</x:v>
      </x:c>
      <x:c r="AK596" s="4" t="str">
        <x:v>https://developers.naver.com/docs/serviceapi/datalab/search/search.md</x:v>
      </x:c>
    </x:row>
    <x:row r="597" ht="25" customHeight="1">
      <x:c r="A597" s="4" t="str">
        <x:v>K0593</x:v>
      </x:c>
      <x:c r="B597" s="4" t="str">
        <x:v>자동차·IT·테크</x:v>
      </x:c>
      <x:c r="C597" s="4" t="str">
        <x:v>스마트폰복구</x:v>
      </x:c>
      <x:c r="D597" s="17" t="n">
        <x:v>3.77007</x:v>
      </x:c>
      <x:c r="E597" s="17" t="n">
        <x:v>2.42029</x:v>
      </x:c>
      <x:c r="F597" s="17" t="n">
        <x:v>3.28135</x:v>
      </x:c>
      <x:c r="G597" s="17" t="n">
        <x:v>1.95485</x:v>
      </x:c>
      <x:c r="H597" s="17" t="n">
        <x:v>0.34908</x:v>
      </x:c>
      <x:c r="I597" s="17" t="n">
        <x:v>2.07121</x:v>
      </x:c>
      <x:c r="J597" s="17" t="n">
        <x:v>7.16779</x:v>
      </x:c>
      <x:c r="K597" s="17" t="n">
        <x:v>1.11705</x:v>
      </x:c>
      <x:c r="L597" s="17" t="n">
        <x:v>1.51268</x:v>
      </x:c>
      <x:c r="M597" s="17" t="n">
        <x:v>1.1636</x:v>
      </x:c>
      <x:c r="N597" s="17" t="n">
        <x:v>0.25599</x:v>
      </x:c>
      <x:c r="O597" s="17" t="n">
        <x:v>0.9076</x:v>
      </x:c>
      <x:c r="P597" s="17" t="n">
        <x:v>0.79124</x:v>
      </x:c>
      <x:c r="Q597" s="17" t="n">
        <x:v>0.39562</x:v>
      </x:c>
      <x:c r="R597" s="17" t="n">
        <x:v>2.00139</x:v>
      </x:c>
      <x:c r="S597" s="17" t="n">
        <x:v>1.11705</x:v>
      </x:c>
      <x:c r="T597" s="17" t="n">
        <x:v>1.02397</x:v>
      </x:c>
      <x:c r="U597" s="17" t="n">
        <x:v>0.23272</x:v>
      </x:c>
      <x:c r="V597" s="17" t="n">
        <x:v>0.13963</x:v>
      </x:c>
      <x:c r="W597" s="17" t="n">
        <x:v>60.6935</x:v>
      </x:c>
      <x:c r="X597" s="17" t="n">
        <x:v>65.32464</x:v>
      </x:c>
      <x:c r="Y597" s="17" t="n">
        <x:v>1.60577</x:v>
      </x:c>
      <x:c r="Z597" s="17" t="n">
        <x:v>11.70584</x:v>
      </x:c>
      <x:c r="AA597" s="17" t="n">
        <x:v>83.05794</x:v>
      </x:c>
      <x:c r="AB597" s="4" t="n">
        <x:f>COUNT(D597:O597)</x:f>
        <x:v>12</x:v>
      </x:c>
      <x:c r="AC597" s="4" t="n">
        <x:f>COUNT(P597:AA597)</x:f>
        <x:v>12</x:v>
      </x:c>
      <x:c r="AD597" s="4" t="n">
        <x:f>COUNTIF(D597:AA597,"&gt;0")</x:f>
        <x:v>24</x:v>
      </x:c>
      <x:c r="AE597" s="19" t="n">
        <x:f>IF(AB597=0,"",AVERAGE(D597:O597))</x:f>
        <x:v>2.1642966666666665</x:v>
      </x:c>
      <x:c r="AF597" s="19" t="n">
        <x:f>IF(AC597=0,"",AVERAGE(P597:AA597))</x:f>
        <x:v>19.0074425</x:v>
      </x:c>
      <x:c r="AG597" s="19" t="n">
        <x:f>IF(OR(AB597&lt;'산출기준'!$B$19,AC597&lt;'산출기준'!$B$19,AE597=0),"",AF597/AE597)</x:f>
        <x:v>8.78227222392494</x:v>
      </x:c>
      <x:c r="AH597" s="21" t="n">
        <x:f>IF(SUM(P597:AA597)=0,"",MAX(P597:AA597)/SUM(P597:AA597))</x:f>
        <x:v>0.36414657048153637</x:v>
      </x:c>
      <x:c r="AI597" s="23" t="n">
        <x:f>IF(AG597="","",AD597/'산출기준'!$B$18*'산출기준'!$B$20+MIN(1,AG597)*'산출기준'!$B$21+(1-AH597)*'산출기준'!$B$22)</x:f>
        <x:v>92.71706859036928</x:v>
      </x:c>
      <x:c r="AJ597" s="4" t="str">
        <x:v>24개월 중 양수 지수 24개월; 전반/후반 자료 12/12개월. 최근12개월/이전12개월 관측월 평균비 8.78배, 최근 최댓달 비중 36.4%. 미래 1년 지속을 보장하지 않음.</x:v>
      </x:c>
      <x:c r="AK597" s="4" t="str">
        <x:v>https://developers.naver.com/docs/serviceapi/datalab/search/search.md</x:v>
      </x:c>
    </x:row>
    <x:row r="598" ht="25" customHeight="1">
      <x:c r="A598" s="4" t="str">
        <x:v>K0594</x:v>
      </x:c>
      <x:c r="B598" s="4" t="str">
        <x:v>자동차·IT·테크</x:v>
      </x:c>
      <x:c r="C598" s="4" t="str">
        <x:v>스파크타이어가격</x:v>
      </x:c>
      <x:c r="D598" s="17" t="n">
        <x:v>36.23458</x:v>
      </x:c>
      <x:c r="E598" s="17" t="n">
        <x:v>42.72748</x:v>
      </x:c>
      <x:c r="F598" s="17" t="n">
        <x:v>46.63718</x:v>
      </x:c>
      <x:c r="G598" s="17" t="n">
        <x:v>37.0491</x:v>
      </x:c>
      <x:c r="H598" s="17" t="n">
        <x:v>31.60344</x:v>
      </x:c>
      <x:c r="I598" s="17" t="n">
        <x:v>24.73818</x:v>
      </x:c>
      <x:c r="J598" s="17" t="n">
        <x:v>33.18594</x:v>
      </x:c>
      <x:c r="K598" s="17" t="n">
        <x:v>26.50686</x:v>
      </x:c>
      <x:c r="L598" s="17" t="n">
        <x:v>24.9709</x:v>
      </x:c>
      <x:c r="M598" s="17" t="n">
        <x:v>33.53502</x:v>
      </x:c>
      <x:c r="N598" s="17" t="n">
        <x:v>42.07586</x:v>
      </x:c>
      <x:c r="O598" s="17" t="n">
        <x:v>39.00395</x:v>
      </x:c>
      <x:c r="P598" s="17" t="n">
        <x:v>30.92855</x:v>
      </x:c>
      <x:c r="Q598" s="17" t="n">
        <x:v>30.85873</x:v>
      </x:c>
      <x:c r="R598" s="17" t="n">
        <x:v>36.4673</x:v>
      </x:c>
      <x:c r="S598" s="17" t="n">
        <x:v>42.49476</x:v>
      </x:c>
      <x:c r="T598" s="17" t="n">
        <x:v>32.69723</x:v>
      </x:c>
      <x:c r="U598" s="17" t="n">
        <x:v>24.6451</x:v>
      </x:c>
      <x:c r="V598" s="17" t="n">
        <x:v>26.9723</x:v>
      </x:c>
      <x:c r="W598" s="17" t="n">
        <x:v>23.34186</x:v>
      </x:c>
      <x:c r="X598" s="17" t="n">
        <x:v>27.34465</x:v>
      </x:c>
      <x:c r="Y598" s="17" t="n">
        <x:v>26.41377</x:v>
      </x:c>
      <x:c r="Z598" s="17" t="n">
        <x:v>24.69164</x:v>
      </x:c>
      <x:c r="AA598" s="17" t="n">
        <x:v>23.99348</x:v>
      </x:c>
      <x:c r="AB598" s="4" t="n">
        <x:f>COUNT(D598:O598)</x:f>
        <x:v>12</x:v>
      </x:c>
      <x:c r="AC598" s="4" t="n">
        <x:f>COUNT(P598:AA598)</x:f>
        <x:v>12</x:v>
      </x:c>
      <x:c r="AD598" s="4" t="n">
        <x:f>COUNTIF(D598:AA598,"&gt;0")</x:f>
        <x:v>24</x:v>
      </x:c>
      <x:c r="AE598" s="19" t="n">
        <x:f>IF(AB598=0,"",AVERAGE(D598:O598))</x:f>
        <x:v>34.8557075</x:v>
      </x:c>
      <x:c r="AF598" s="19" t="n">
        <x:f>IF(AC598=0,"",AVERAGE(P598:AA598))</x:f>
        <x:v>29.237447500000002</x:v>
      </x:c>
      <x:c r="AG598" s="19" t="n">
        <x:f>IF(OR(AB598&lt;'산출기준'!$B$19,AC598&lt;'산출기준'!$B$19,AE598=0),"",AF598/AE598)</x:f>
        <x:v>0.8388137724646674</x:v>
      </x:c>
      <x:c r="AH598" s="21" t="n">
        <x:f>IF(SUM(P598:AA598)=0,"",MAX(P598:AA598)/SUM(P598:AA598))</x:f>
        <x:v>0.12111967024481189</x:v>
      </x:c>
      <x:c r="AI598" s="23" t="n">
        <x:f>IF(AG598="","",AD598/'산출기준'!$B$18*'산출기준'!$B$20+MIN(1,AG598)*'산출기준'!$B$21+(1-AH598)*'산출기준'!$B$22)</x:f>
        <x:v>92.74201976904378</x:v>
      </x:c>
      <x:c r="AJ598" s="4" t="str">
        <x:v>24개월 중 양수 지수 24개월; 전반/후반 자료 12/12개월. 최근12개월/이전12개월 관측월 평균비 0.84배, 최근 최댓달 비중 12.1%. 미래 1년 지속을 보장하지 않음.</x:v>
      </x:c>
      <x:c r="AK598" s="4" t="str">
        <x:v>https://developers.naver.com/docs/serviceapi/datalab/search/search.md</x:v>
      </x:c>
    </x:row>
    <x:row r="599" ht="25" customHeight="1">
      <x:c r="A599" s="4" t="str">
        <x:v>K0595</x:v>
      </x:c>
      <x:c r="B599" s="4" t="str">
        <x:v>자동차·IT·테크</x:v>
      </x:c>
      <x:c r="C599" s="4" t="str">
        <x:v>컴퓨터본체청소</x:v>
      </x:c>
      <x:c r="D599" s="17" t="n">
        <x:v>53.58719</x:v>
      </x:c>
      <x:c r="E599" s="17" t="n">
        <x:v>58.74724</x:v>
      </x:c>
      <x:c r="F599" s="17" t="n">
        <x:v>56.6777</x:v>
      </x:c>
      <x:c r="G599" s="17" t="n">
        <x:v>63.8245</x:v>
      </x:c>
      <x:c r="H599" s="17" t="n">
        <x:v>63.85209</x:v>
      </x:c>
      <x:c r="I599" s="17" t="n">
        <x:v>59.3543</x:v>
      </x:c>
      <x:c r="J599" s="17" t="n">
        <x:v>56.34657</x:v>
      </x:c>
      <x:c r="K599" s="17" t="n">
        <x:v>37.27924</x:v>
      </x:c>
      <x:c r="L599" s="17" t="n">
        <x:v>39.90066</x:v>
      </x:c>
      <x:c r="M599" s="17" t="n">
        <x:v>40.1766</x:v>
      </x:c>
      <x:c r="N599" s="17" t="n">
        <x:v>38.383</x:v>
      </x:c>
      <x:c r="O599" s="17" t="n">
        <x:v>34.29911</x:v>
      </x:c>
      <x:c r="P599" s="17" t="n">
        <x:v>29.60816</x:v>
      </x:c>
      <x:c r="Q599" s="17" t="n">
        <x:v>29.63576</x:v>
      </x:c>
      <x:c r="R599" s="17" t="n">
        <x:v>34.82339</x:v>
      </x:c>
      <x:c r="S599" s="17" t="n">
        <x:v>42.77041</x:v>
      </x:c>
      <x:c r="T599" s="17" t="n">
        <x:v>39.62472</x:v>
      </x:c>
      <x:c r="U599" s="17" t="n">
        <x:v>38.87969</x:v>
      </x:c>
      <x:c r="V599" s="17" t="n">
        <x:v>40.5905</x:v>
      </x:c>
      <x:c r="W599" s="17" t="n">
        <x:v>36.00993</x:v>
      </x:c>
      <x:c r="X599" s="17" t="n">
        <x:v>35.95474</x:v>
      </x:c>
      <x:c r="Y599" s="17" t="n">
        <x:v>29.60816</x:v>
      </x:c>
      <x:c r="Z599" s="17" t="n">
        <x:v>35.07174</x:v>
      </x:c>
      <x:c r="AA599" s="17" t="n">
        <x:v>30.57395</x:v>
      </x:c>
      <x:c r="AB599" s="4" t="n">
        <x:f>COUNT(D599:O599)</x:f>
        <x:v>12</x:v>
      </x:c>
      <x:c r="AC599" s="4" t="n">
        <x:f>COUNT(P599:AA599)</x:f>
        <x:v>12</x:v>
      </x:c>
      <x:c r="AD599" s="4" t="n">
        <x:f>COUNTIF(D599:AA599,"&gt;0")</x:f>
        <x:v>24</x:v>
      </x:c>
      <x:c r="AE599" s="19" t="n">
        <x:f>IF(AB599=0,"",AVERAGE(D599:O599))</x:f>
        <x:v>50.20235</x:v>
      </x:c>
      <x:c r="AF599" s="19" t="n">
        <x:f>IF(AC599=0,"",AVERAGE(P599:AA599))</x:f>
        <x:v>35.26259583333333</x:v>
      </x:c>
      <x:c r="AG599" s="19" t="n">
        <x:f>IF(OR(AB599&lt;'산출기준'!$B$19,AC599&lt;'산출기준'!$B$19,AE599=0),"",AF599/AE599)</x:f>
        <x:v>0.7024092663656846</x:v>
      </x:c>
      <x:c r="AH599" s="21" t="n">
        <x:f>IF(SUM(P599:AA599)=0,"",MAX(P599:AA599)/SUM(P599:AA599))</x:f>
        <x:v>0.10107596304535625</x:v>
      </x:c>
      <x:c r="AI599" s="23" t="n">
        <x:f>IF(AG599="","",AD599/'산출기준'!$B$18*'산출기준'!$B$20+MIN(1,AG599)*'산출기준'!$B$21+(1-AH599)*'산출기준'!$B$22)</x:f>
        <x:v>89.05075873006341</x:v>
      </x:c>
      <x:c r="AJ599" s="4" t="str">
        <x:v>24개월 중 양수 지수 24개월; 전반/후반 자료 12/12개월. 최근12개월/이전12개월 관측월 평균비 0.70배, 최근 최댓달 비중 10.1%. 미래 1년 지속을 보장하지 않음.</x:v>
      </x:c>
      <x:c r="AK599" s="4" t="str">
        <x:v>https://developers.naver.com/docs/serviceapi/datalab/search/search.md</x:v>
      </x:c>
    </x:row>
    <x:row r="600" ht="25" customHeight="1">
      <x:c r="A600" s="4" t="str">
        <x:v>K0596</x:v>
      </x:c>
      <x:c r="B600" s="4" t="str">
        <x:v>자동차·IT·테크</x:v>
      </x:c>
      <x:c r="C600" s="4" t="str">
        <x:v>휴대폰해킹검사</x:v>
      </x:c>
      <x:c r="D600" s="17" t="n">
        <x:v>0.4139</x:v>
      </x:c>
      <x:c r="E600" s="17" t="n">
        <x:v>0.13796</x:v>
      </x:c>
      <x:c r="F600" s="17"/>
      <x:c r="G600" s="17" t="n">
        <x:v>0.8554</x:v>
      </x:c>
      <x:c r="H600" s="17" t="n">
        <x:v>1.82119</x:v>
      </x:c>
      <x:c r="I600" s="17" t="n">
        <x:v>2.34547</x:v>
      </x:c>
      <x:c r="J600" s="17" t="n">
        <x:v>66.14238</x:v>
      </x:c>
      <x:c r="K600" s="17" t="n">
        <x:v>100</x:v>
      </x:c>
      <x:c r="L600" s="17" t="n">
        <x:v>81.37417</x:v>
      </x:c>
      <x:c r="M600" s="17" t="n">
        <x:v>46.60596</x:v>
      </x:c>
      <x:c r="N600" s="17" t="n">
        <x:v>52.84216</x:v>
      </x:c>
      <x:c r="O600" s="17" t="n">
        <x:v>55.7671</x:v>
      </x:c>
      <x:c r="P600" s="17" t="n">
        <x:v>52.01434</x:v>
      </x:c>
      <x:c r="Q600" s="17" t="n">
        <x:v>45.47461</x:v>
      </x:c>
      <x:c r="R600" s="17" t="n">
        <x:v>40.97682</x:v>
      </x:c>
      <x:c r="S600" s="17" t="n">
        <x:v>40.64569</x:v>
      </x:c>
      <x:c r="T600" s="17" t="n">
        <x:v>46.16445</x:v>
      </x:c>
      <x:c r="U600" s="17" t="n">
        <x:v>33.96799</x:v>
      </x:c>
      <x:c r="V600" s="17" t="n">
        <x:v>34.13355</x:v>
      </x:c>
      <x:c r="W600" s="17" t="n">
        <x:v>30.3532</x:v>
      </x:c>
      <x:c r="X600" s="17" t="n">
        <x:v>36.53421</x:v>
      </x:c>
      <x:c r="Y600" s="17" t="n">
        <x:v>27.51103</x:v>
      </x:c>
      <x:c r="Z600" s="17" t="n">
        <x:v>29.02869</x:v>
      </x:c>
      <x:c r="AA600" s="17" t="n">
        <x:v>30.96026</x:v>
      </x:c>
      <x:c r="AB600" s="4" t="n">
        <x:f>COUNT(D600:O600)</x:f>
        <x:v>11</x:v>
      </x:c>
      <x:c r="AC600" s="4" t="n">
        <x:f>COUNT(P600:AA600)</x:f>
        <x:v>12</x:v>
      </x:c>
      <x:c r="AD600" s="4" t="n">
        <x:f>COUNTIF(D600:AA600,"&gt;0")</x:f>
        <x:v>23</x:v>
      </x:c>
      <x:c r="AE600" s="19" t="n">
        <x:f>IF(AB600=0,"",AVERAGE(D600:O600))</x:f>
        <x:v>37.11869909090908</x:v>
      </x:c>
      <x:c r="AF600" s="19" t="n">
        <x:f>IF(AC600=0,"",AVERAGE(P600:AA600))</x:f>
        <x:v>37.313736666666664</x:v>
      </x:c>
      <x:c r="AG600" s="19" t="n">
        <x:f>IF(OR(AB600&lt;'산출기준'!$B$19,AC600&lt;'산출기준'!$B$19,AE600=0),"",AF600/AE600)</x:f>
        <x:v>1.0052544291835204</x:v>
      </x:c>
      <x:c r="AH600" s="21" t="n">
        <x:f>IF(SUM(P600:AA600)=0,"",MAX(P600:AA600)/SUM(P600:AA600))</x:f>
        <x:v>0.11616441344523612</x:v>
      </x:c>
      <x:c r="AI600" s="23" t="n">
        <x:f>IF(AG600="","",AD600/'산출기준'!$B$18*'산출기준'!$B$20+MIN(1,AG600)*'산출기준'!$B$21+(1-AH600)*'산출기준'!$B$22)</x:f>
        <x:v>95.59337839776195</x:v>
      </x:c>
      <x:c r="AJ600" s="4" t="str">
        <x:v>24개월 중 양수 지수 23개월; 전반/후반 자료 11/12개월. 최근12개월/이전12개월 관측월 평균비 1.01배, 최근 최댓달 비중 11.6%. 미래 1년 지속을 보장하지 않음.</x:v>
      </x:c>
      <x:c r="AK600" s="4" t="str">
        <x:v>https://developers.naver.com/docs/serviceapi/datalab/search/search.md</x:v>
      </x:c>
    </x:row>
    <x:row r="601" ht="25" customHeight="1">
      <x:c r="A601" s="4" t="str">
        <x:v>K0597</x:v>
      </x:c>
      <x:c r="B601" s="4" t="str">
        <x:v>자동차·IT·테크</x:v>
      </x:c>
      <x:c r="C601" s="4" t="str">
        <x:v>전기차충전비용</x:v>
      </x:c>
      <x:c r="D601" s="17" t="n">
        <x:v>55.4724</x:v>
      </x:c>
      <x:c r="E601" s="17" t="n">
        <x:v>59.68194</x:v>
      </x:c>
      <x:c r="F601" s="17" t="n">
        <x:v>54.63049</x:v>
      </x:c>
      <x:c r="G601" s="17" t="n">
        <x:v>48.80729</x:v>
      </x:c>
      <x:c r="H601" s="17" t="n">
        <x:v>60.40692</x:v>
      </x:c>
      <x:c r="I601" s="17" t="n">
        <x:v>72.56782</x:v>
      </x:c>
      <x:c r="J601" s="17" t="n">
        <x:v>64.75678</x:v>
      </x:c>
      <x:c r="K601" s="17" t="n">
        <x:v>45.81384</x:v>
      </x:c>
      <x:c r="L601" s="17" t="n">
        <x:v>47.33395</x:v>
      </x:c>
      <x:c r="M601" s="17" t="n">
        <x:v>51.14593</x:v>
      </x:c>
      <x:c r="N601" s="17" t="n">
        <x:v>50.77174</x:v>
      </x:c>
      <x:c r="O601" s="17" t="n">
        <x:v>56.6651</x:v>
      </x:c>
      <x:c r="P601" s="17" t="n">
        <x:v>47.05332</x:v>
      </x:c>
      <x:c r="Q601" s="17" t="n">
        <x:v>43.54536</x:v>
      </x:c>
      <x:c r="R601" s="17" t="n">
        <x:v>43.40505</x:v>
      </x:c>
      <x:c r="S601" s="17" t="n">
        <x:v>40.31805</x:v>
      </x:c>
      <x:c r="T601" s="17" t="n">
        <x:v>50.53788</x:v>
      </x:c>
      <x:c r="U601" s="17" t="n">
        <x:v>44.1768</x:v>
      </x:c>
      <x:c r="V601" s="17" t="n">
        <x:v>67.89055</x:v>
      </x:c>
      <x:c r="W601" s="17" t="n">
        <x:v>67.70346</x:v>
      </x:c>
      <x:c r="X601" s="17" t="n">
        <x:v>46.86623</x:v>
      </x:c>
      <x:c r="Y601" s="17" t="n">
        <x:v>39.47614</x:v>
      </x:c>
      <x:c r="Z601" s="17" t="n">
        <x:v>37.06735</x:v>
      </x:c>
      <x:c r="AA601" s="17" t="n">
        <x:v>35.03274</x:v>
      </x:c>
      <x:c r="AB601" s="4" t="n">
        <x:f>COUNT(D601:O601)</x:f>
        <x:v>12</x:v>
      </x:c>
      <x:c r="AC601" s="4" t="n">
        <x:f>COUNT(P601:AA601)</x:f>
        <x:v>12</x:v>
      </x:c>
      <x:c r="AD601" s="4" t="n">
        <x:f>COUNTIF(D601:AA601,"&gt;0")</x:f>
        <x:v>24</x:v>
      </x:c>
      <x:c r="AE601" s="19" t="n">
        <x:f>IF(AB601=0,"",AVERAGE(D601:O601))</x:f>
        <x:v>55.67118333333334</x:v>
      </x:c>
      <x:c r="AF601" s="19" t="n">
        <x:f>IF(AC601=0,"",AVERAGE(P601:AA601))</x:f>
        <x:v>46.92274416666667</x:v>
      </x:c>
      <x:c r="AG601" s="19" t="n">
        <x:f>IF(OR(AB601&lt;'산출기준'!$B$19,AC601&lt;'산출기준'!$B$19,AE601=0),"",AF601/AE601)</x:f>
        <x:v>0.8428551605543382</x:v>
      </x:c>
      <x:c r="AH601" s="21" t="n">
        <x:f>IF(SUM(P601:AA601)=0,"",MAX(P601:AA601)/SUM(P601:AA601))</x:f>
        <x:v>0.12057150394354778</x:v>
      </x:c>
      <x:c r="AI601" s="23" t="n">
        <x:f>IF(AG601="","",AD601/'산출기준'!$B$18*'산출기준'!$B$20+MIN(1,AG601)*'산출기준'!$B$21+(1-AH601)*'산출기준'!$B$22)</x:f>
        <x:v>92.87422473775919</x:v>
      </x:c>
      <x:c r="AJ601" s="4" t="str">
        <x:v>24개월 중 양수 지수 24개월; 전반/후반 자료 12/12개월. 최근12개월/이전12개월 관측월 평균비 0.84배, 최근 최댓달 비중 12.1%. 미래 1년 지속을 보장하지 않음.</x:v>
      </x:c>
      <x:c r="AK601" s="4" t="str">
        <x:v>https://developers.naver.com/docs/serviceapi/datalab/search/search.md</x:v>
      </x:c>
    </x:row>
    <x:row r="602" ht="25" customHeight="1">
      <x:c r="A602" s="4" t="str">
        <x:v>K0598</x:v>
      </x:c>
      <x:c r="B602" s="4" t="str">
        <x:v>자동차·IT·테크</x:v>
      </x:c>
      <x:c r="C602" s="4" t="str">
        <x:v>전기차장단점</x:v>
      </x:c>
      <x:c r="D602" s="17" t="n">
        <x:v>10.19644</x:v>
      </x:c>
      <x:c r="E602" s="17" t="n">
        <x:v>9.5884</x:v>
      </x:c>
      <x:c r="F602" s="17" t="n">
        <x:v>9.2376</x:v>
      </x:c>
      <x:c r="G602" s="17" t="n">
        <x:v>6.19738</x:v>
      </x:c>
      <x:c r="H602" s="17" t="n">
        <x:v>9.4013</x:v>
      </x:c>
      <x:c r="I602" s="17" t="n">
        <x:v>14.21889</x:v>
      </x:c>
      <x:c r="J602" s="17" t="n">
        <x:v>14.42937</x:v>
      </x:c>
      <x:c r="K602" s="17" t="n">
        <x:v>15.27128</x:v>
      </x:c>
      <x:c r="L602" s="17" t="n">
        <x:v>12.81571</x:v>
      </x:c>
      <x:c r="M602" s="17" t="n">
        <x:v>13.98503</x:v>
      </x:c>
      <x:c r="N602" s="17" t="n">
        <x:v>14.66323</x:v>
      </x:c>
      <x:c r="O602" s="17" t="n">
        <x:v>15.34144</x:v>
      </x:c>
      <x:c r="P602" s="17" t="n">
        <x:v>15.45837</x:v>
      </x:c>
      <x:c r="Q602" s="17" t="n">
        <x:v>10.92142</x:v>
      </x:c>
      <x:c r="R602" s="17" t="n">
        <x:v>8.60617</x:v>
      </x:c>
      <x:c r="S602" s="17" t="n">
        <x:v>15.76239</x:v>
      </x:c>
      <x:c r="T602" s="17" t="n">
        <x:v>14.07857</x:v>
      </x:c>
      <x:c r="U602" s="17" t="n">
        <x:v>11.31898</x:v>
      </x:c>
      <x:c r="V602" s="17" t="n">
        <x:v>15.76239</x:v>
      </x:c>
      <x:c r="W602" s="17" t="n">
        <x:v>17.60991</x:v>
      </x:c>
      <x:c r="X602" s="17" t="n">
        <x:v>11.34237</x:v>
      </x:c>
      <x:c r="Y602" s="17" t="n">
        <x:v>10.07951</x:v>
      </x:c>
      <x:c r="Z602" s="17" t="n">
        <x:v>9.63517</x:v>
      </x:c>
      <x:c r="AA602" s="17" t="n">
        <x:v>8.5594</x:v>
      </x:c>
      <x:c r="AB602" s="4" t="n">
        <x:f>COUNT(D602:O602)</x:f>
        <x:v>12</x:v>
      </x:c>
      <x:c r="AC602" s="4" t="n">
        <x:f>COUNT(P602:AA602)</x:f>
        <x:v>12</x:v>
      </x:c>
      <x:c r="AD602" s="4" t="n">
        <x:f>COUNTIF(D602:AA602,"&gt;0")</x:f>
        <x:v>24</x:v>
      </x:c>
      <x:c r="AE602" s="19" t="n">
        <x:f>IF(AB602=0,"",AVERAGE(D602:O602))</x:f>
        <x:v>12.112172500000002</x:v>
      </x:c>
      <x:c r="AF602" s="19" t="n">
        <x:f>IF(AC602=0,"",AVERAGE(P602:AA602))</x:f>
        <x:v>12.427887499999999</x:v>
      </x:c>
      <x:c r="AG602" s="19" t="n">
        <x:f>IF(OR(AB602&lt;'산출기준'!$B$19,AC602&lt;'산출기준'!$B$19,AE602=0),"",AF602/AE602)</x:f>
        <x:v>1.0260659266535377</x:v>
      </x:c>
      <x:c r="AH602" s="21" t="n">
        <x:f>IF(SUM(P602:AA602)=0,"",MAX(P602:AA602)/SUM(P602:AA602))</x:f>
        <x:v>0.1180806070219094</x:v>
      </x:c>
      <x:c r="AI602" s="23" t="n">
        <x:f>IF(AG602="","",AD602/'산출기준'!$B$18*'산출기준'!$B$20+MIN(1,AG602)*'산출기준'!$B$21+(1-AH602)*'산출기준'!$B$22)</x:f>
        <x:v>97.63838785956182</x:v>
      </x:c>
      <x:c r="AJ602" s="4" t="str">
        <x:v>24개월 중 양수 지수 24개월; 전반/후반 자료 12/12개월. 최근12개월/이전12개월 관측월 평균비 1.03배, 최근 최댓달 비중 11.8%. 미래 1년 지속을 보장하지 않음.</x:v>
      </x:c>
      <x:c r="AK602" s="4" t="str">
        <x:v>https://developers.naver.com/docs/serviceapi/datalab/search/search.md</x:v>
      </x:c>
    </x:row>
    <x:row r="603" ht="25" customHeight="1">
      <x:c r="A603" s="4" t="str">
        <x:v>K0599</x:v>
      </x:c>
      <x:c r="B603" s="4" t="str">
        <x:v>자동차·IT·테크</x:v>
      </x:c>
      <x:c r="C603" s="4" t="str">
        <x:v>하이브리드자동차장단점</x:v>
      </x:c>
      <x:c r="D603" s="17" t="n">
        <x:v>6.71188</x:v>
      </x:c>
      <x:c r="E603" s="17" t="n">
        <x:v>10.03274</x:v>
      </x:c>
      <x:c r="F603" s="17" t="n">
        <x:v>11.2956</x:v>
      </x:c>
      <x:c r="G603" s="17" t="n">
        <x:v>2.7362</x:v>
      </x:c>
      <x:c r="H603" s="17" t="n">
        <x:v>1.26286</x:v>
      </x:c>
      <x:c r="I603" s="17" t="n">
        <x:v>1.96445</x:v>
      </x:c>
      <x:c r="J603" s="17" t="n">
        <x:v>4.88774</x:v>
      </x:c>
      <x:c r="K603" s="17" t="n">
        <x:v>18.1478</x:v>
      </x:c>
      <x:c r="L603" s="17" t="n">
        <x:v>13.75116</x:v>
      </x:c>
      <x:c r="M603" s="17" t="n">
        <x:v>18.00748</x:v>
      </x:c>
      <x:c r="N603" s="17" t="n">
        <x:v>21.25818</x:v>
      </x:c>
      <x:c r="O603" s="17" t="n">
        <x:v>19.10664</x:v>
      </x:c>
      <x:c r="P603" s="17" t="n">
        <x:v>22.73152</x:v>
      </x:c>
      <x:c r="Q603" s="17" t="n">
        <x:v>17.72684</x:v>
      </x:c>
      <x:c r="R603" s="17" t="n">
        <x:v>19.59775</x:v>
      </x:c>
      <x:c r="S603" s="17" t="n">
        <x:v>14.56969</x:v>
      </x:c>
      <x:c r="T603" s="17" t="n">
        <x:v>8.62956</x:v>
      </x:c>
      <x:c r="U603" s="17" t="n">
        <x:v>0.70159</x:v>
      </x:c>
      <x:c r="V603" s="17" t="n">
        <x:v>1.56688</x:v>
      </x:c>
      <x:c r="W603" s="17" t="n">
        <x:v>2.19831</x:v>
      </x:c>
      <x:c r="X603" s="17" t="n">
        <x:v>2.10477</x:v>
      </x:c>
      <x:c r="Y603" s="17" t="n">
        <x:v>3.88213</x:v>
      </x:c>
      <x:c r="Z603" s="17" t="n">
        <x:v>1.30963</x:v>
      </x:c>
      <x:c r="AA603" s="17" t="n">
        <x:v>1.7072</x:v>
      </x:c>
      <x:c r="AB603" s="4" t="n">
        <x:f>COUNT(D603:O603)</x:f>
        <x:v>12</x:v>
      </x:c>
      <x:c r="AC603" s="4" t="n">
        <x:f>COUNT(P603:AA603)</x:f>
        <x:v>12</x:v>
      </x:c>
      <x:c r="AD603" s="4" t="n">
        <x:f>COUNTIF(D603:AA603,"&gt;0")</x:f>
        <x:v>24</x:v>
      </x:c>
      <x:c r="AE603" s="19" t="n">
        <x:f>IF(AB603=0,"",AVERAGE(D603:O603))</x:f>
        <x:v>10.763560833333335</x:v>
      </x:c>
      <x:c r="AF603" s="19" t="n">
        <x:f>IF(AC603=0,"",AVERAGE(P603:AA603))</x:f>
        <x:v>8.060489166666667</x:v>
      </x:c>
      <x:c r="AG603" s="19" t="n">
        <x:f>IF(OR(AB603&lt;'산출기준'!$B$19,AC603&lt;'산출기준'!$B$19,AE603=0),"",AF603/AE603)</x:f>
        <x:v>0.7488682687335579</x:v>
      </x:c>
      <x:c r="AH603" s="21" t="n">
        <x:f>IF(SUM(P603:AA603)=0,"",MAX(P603:AA603)/SUM(P603:AA603))</x:f>
        <x:v>0.23500972387221744</x:v>
      </x:c>
      <x:c r="AI603" s="23" t="n">
        <x:f>IF(AG603="","",AD603/'산출기준'!$B$18*'산출기준'!$B$20+MIN(1,AG603)*'산출기준'!$B$21+(1-AH603)*'산출기준'!$B$22)</x:f>
        <x:v>87.7658535845624</x:v>
      </x:c>
      <x:c r="AJ603" s="4" t="str">
        <x:v>24개월 중 양수 지수 24개월; 전반/후반 자료 12/12개월. 최근12개월/이전12개월 관측월 평균비 0.75배, 최근 최댓달 비중 23.5%. 미래 1년 지속을 보장하지 않음.</x:v>
      </x:c>
      <x:c r="AK603" s="4" t="str">
        <x:v>https://developers.naver.com/docs/serviceapi/datalab/search/search.md</x:v>
      </x:c>
    </x:row>
    <x:row r="604" ht="25" customHeight="1">
      <x:c r="A604" s="4" t="str">
        <x:v>K0600</x:v>
      </x:c>
      <x:c r="B604" s="4" t="str">
        <x:v>자동차·IT·테크</x:v>
      </x:c>
      <x:c r="C604" s="4" t="str">
        <x:v>노트북배터리수명</x:v>
      </x:c>
      <x:c r="D604" s="17" t="n">
        <x:v>1.31742</x:v>
      </x:c>
      <x:c r="E604" s="17" t="n">
        <x:v>1.17775</x:v>
      </x:c>
      <x:c r="F604" s="17" t="n">
        <x:v>1.06885</x:v>
      </x:c>
      <x:c r="G604" s="17" t="n">
        <x:v>1.11975</x:v>
      </x:c>
      <x:c r="H604" s="17" t="n">
        <x:v>1.18603</x:v>
      </x:c>
      <x:c r="I604" s="17" t="n">
        <x:v>1.30085</x:v>
      </x:c>
      <x:c r="J604" s="17" t="n">
        <x:v>1.06293</x:v>
      </x:c>
      <x:c r="K604" s="17" t="n">
        <x:v>0.74216</x:v>
      </x:c>
      <x:c r="L604" s="17" t="n">
        <x:v>0.74571</x:v>
      </x:c>
      <x:c r="M604" s="17" t="n">
        <x:v>0.61195</x:v>
      </x:c>
      <x:c r="N604" s="17" t="n">
        <x:v>0.6735</x:v>
      </x:c>
      <x:c r="O604" s="17" t="n">
        <x:v>0.66403</x:v>
      </x:c>
      <x:c r="P604" s="17" t="n">
        <x:v>0.71967</x:v>
      </x:c>
      <x:c r="Q604" s="17" t="n">
        <x:v>0.62616</x:v>
      </x:c>
      <x:c r="R604" s="17" t="n">
        <x:v>0.59656</x:v>
      </x:c>
      <x:c r="S604" s="17" t="n">
        <x:v>0.58828</x:v>
      </x:c>
      <x:c r="T604" s="17" t="n">
        <x:v>0.53383</x:v>
      </x:c>
      <x:c r="U604" s="17" t="n">
        <x:v>0.33852</x:v>
      </x:c>
      <x:c r="V604" s="17" t="n">
        <x:v>0.40954</x:v>
      </x:c>
      <x:c r="W604" s="17" t="n">
        <x:v>0.0935</x:v>
      </x:c>
      <x:c r="X604" s="17" t="n">
        <x:v>0.14085</x:v>
      </x:c>
      <x:c r="Y604" s="17" t="n">
        <x:v>0.11718</x:v>
      </x:c>
      <x:c r="Z604" s="17" t="n">
        <x:v>0.10771</x:v>
      </x:c>
      <x:c r="AA604" s="17" t="n">
        <x:v>0.04497</x:v>
      </x:c>
      <x:c r="AB604" s="4" t="n">
        <x:f>COUNT(D604:O604)</x:f>
        <x:v>12</x:v>
      </x:c>
      <x:c r="AC604" s="4" t="n">
        <x:f>COUNT(P604:AA604)</x:f>
        <x:v>12</x:v>
      </x:c>
      <x:c r="AD604" s="4" t="n">
        <x:f>COUNTIF(D604:AA604,"&gt;0")</x:f>
        <x:v>24</x:v>
      </x:c>
      <x:c r="AE604" s="19" t="n">
        <x:f>IF(AB604=0,"",AVERAGE(D604:O604))</x:f>
        <x:v>0.9725775000000002</x:v>
      </x:c>
      <x:c r="AF604" s="19" t="n">
        <x:f>IF(AC604=0,"",AVERAGE(P604:AA604))</x:f>
        <x:v>0.3597308333333334</x:v>
      </x:c>
      <x:c r="AG604" s="19" t="n">
        <x:f>IF(OR(AB604&lt;'산출기준'!$B$19,AC604&lt;'산출기준'!$B$19,AE604=0),"",AF604/AE604)</x:f>
        <x:v>0.36987369472698406</x:v>
      </x:c>
      <x:c r="AH604" s="21" t="n">
        <x:f>IF(SUM(P604:AA604)=0,"",MAX(P604:AA604)/SUM(P604:AA604))</x:f>
        <x:v>0.16671492805963717</x:v>
      </x:c>
      <x:c r="AI604" s="23" t="n">
        <x:f>IF(AG604="","",AD604/'산출기준'!$B$18*'산출기준'!$B$20+MIN(1,AG604)*'산출기준'!$B$21+(1-AH604)*'산출기준'!$B$22)</x:f>
        <x:v>77.76191228061678</x:v>
      </x:c>
      <x:c r="AJ604" s="4" t="str">
        <x:v>24개월 중 양수 지수 24개월; 전반/후반 자료 12/12개월. 최근12개월/이전12개월 관측월 평균비 0.37배, 최근 최댓달 비중 16.7%. 미래 1년 지속을 보장하지 않음.</x:v>
      </x:c>
      <x:c r="AK604" s="4" t="str">
        <x:v>https://developers.naver.com/docs/serviceapi/datalab/search/search.md</x:v>
      </x:c>
    </x:row>
    <x:row r="605" ht="25" customHeight="1">
      <x:c r="A605" s="4" t="str">
        <x:v>K0601</x:v>
      </x:c>
      <x:c r="B605" s="4" t="str">
        <x:v>패션·뷰티</x:v>
      </x:c>
      <x:c r="C605" s="4" t="str">
        <x:v>퍼스널컬러진단</x:v>
      </x:c>
      <x:c r="D605" s="17" t="n">
        <x:v>90.6928</x:v>
      </x:c>
      <x:c r="E605" s="17" t="n">
        <x:v>84.26073</x:v>
      </x:c>
      <x:c r="F605" s="17" t="n">
        <x:v>95.29254</x:v>
      </x:c>
      <x:c r="G605" s="17" t="n">
        <x:v>89.82398</x:v>
      </x:c>
      <x:c r="H605" s="17" t="n">
        <x:v>98.19135</x:v>
      </x:c>
      <x:c r="I605" s="17" t="n">
        <x:v>100</x:v>
      </x:c>
      <x:c r="J605" s="17" t="n">
        <x:v>82.14433</x:v>
      </x:c>
      <x:c r="K605" s="17" t="n">
        <x:v>62.37349</x:v>
      </x:c>
      <x:c r="L605" s="17" t="n">
        <x:v>63.25888</x:v>
      </x:c>
      <x:c r="M605" s="17" t="n">
        <x:v>64.61063</x:v>
      </x:c>
      <x:c r="N605" s="17" t="n">
        <x:v>67.81482</x:v>
      </x:c>
      <x:c r="O605" s="17" t="n">
        <x:v>78.82414</x:v>
      </x:c>
      <x:c r="P605" s="17" t="n">
        <x:v>65.05569</x:v>
      </x:c>
      <x:c r="Q605" s="17" t="n">
        <x:v>60.94954</x:v>
      </x:c>
      <x:c r="R605" s="17" t="n">
        <x:v>68.9618</x:v>
      </x:c>
      <x:c r="S605" s="17" t="n">
        <x:v>59.94697</x:v>
      </x:c>
      <x:c r="T605" s="17" t="n">
        <x:v>67.24311</x:v>
      </x:c>
      <x:c r="U605" s="17" t="n">
        <x:v>58.27089</x:v>
      </x:c>
      <x:c r="V605" s="17" t="n">
        <x:v>58.21289</x:v>
      </x:c>
      <x:c r="W605" s="17" t="n">
        <x:v>54.3198</x:v>
      </x:c>
      <x:c r="X605" s="17" t="n">
        <x:v>49.26434</x:v>
      </x:c>
      <x:c r="Y605" s="17" t="n">
        <x:v>43.02285</x:v>
      </x:c>
      <x:c r="Z605" s="17" t="n">
        <x:v>43.33061</x:v>
      </x:c>
      <x:c r="AA605" s="17" t="n">
        <x:v>43.08795</x:v>
      </x:c>
      <x:c r="AB605" s="4" t="n">
        <x:f>COUNT(D605:O605)</x:f>
        <x:v>12</x:v>
      </x:c>
      <x:c r="AC605" s="4" t="n">
        <x:f>COUNT(P605:AA605)</x:f>
        <x:v>12</x:v>
      </x:c>
      <x:c r="AD605" s="4" t="n">
        <x:f>COUNTIF(D605:AA605,"&gt;0")</x:f>
        <x:v>24</x:v>
      </x:c>
      <x:c r="AE605" s="19" t="n">
        <x:f>IF(AB605=0,"",AVERAGE(D605:O605))</x:f>
        <x:v>81.44064083333332</x:v>
      </x:c>
      <x:c r="AF605" s="19" t="n">
        <x:f>IF(AC605=0,"",AVERAGE(P605:AA605))</x:f>
        <x:v>55.97220333333332</x:v>
      </x:c>
      <x:c r="AG605" s="19" t="n">
        <x:f>IF(OR(AB605&lt;'산출기준'!$B$19,AC605&lt;'산출기준'!$B$19,AE605=0),"",AF605/AE605)</x:f>
        <x:v>0.6872760670913597</x:v>
      </x:c>
      <x:c r="AH605" s="21" t="n">
        <x:f>IF(SUM(P605:AA605)=0,"",MAX(P605:AA605)/SUM(P605:AA605))</x:f>
        <x:v>0.1026726897356968</x:v>
      </x:c>
      <x:c r="AI605" s="23" t="n">
        <x:f>IF(AG605="","",AD605/'산출기준'!$B$18*'산출기준'!$B$20+MIN(1,AG605)*'산출기준'!$B$21+(1-AH605)*'산출기준'!$B$22)</x:f>
        <x:v>88.56482821802686</x:v>
      </x:c>
      <x:c r="AJ605" s="4" t="str">
        <x:v>24개월 중 양수 지수 24개월; 전반/후반 자료 12/12개월. 최근12개월/이전12개월 관측월 평균비 0.69배, 최근 최댓달 비중 10.3%. 미래 1년 지속을 보장하지 않음.</x:v>
      </x:c>
      <x:c r="AK605" s="4" t="str">
        <x:v>https://developers.naver.com/docs/serviceapi/datalab/search/search.md</x:v>
      </x:c>
    </x:row>
    <x:row r="606" ht="25" customHeight="1">
      <x:c r="A606" s="4" t="str">
        <x:v>K0602</x:v>
      </x:c>
      <x:c r="B606" s="4" t="str">
        <x:v>패션·뷰티</x:v>
      </x:c>
      <x:c r="C606" s="4" t="str">
        <x:v>레티놀효과</x:v>
      </x:c>
      <x:c r="D606" s="17" t="n">
        <x:v>16.96554</x:v>
      </x:c>
      <x:c r="E606" s="17" t="n">
        <x:v>20.32243</x:v>
      </x:c>
      <x:c r="F606" s="17" t="n">
        <x:v>16.52048</x:v>
      </x:c>
      <x:c r="G606" s="17" t="n">
        <x:v>16.72762</x:v>
      </x:c>
      <x:c r="H606" s="17" t="n">
        <x:v>20.59585</x:v>
      </x:c>
      <x:c r="I606" s="17" t="n">
        <x:v>21.61026</x:v>
      </x:c>
      <x:c r="J606" s="17" t="n">
        <x:v>19.87382</x:v>
      </x:c>
      <x:c r="K606" s="17" t="n">
        <x:v>19.30921</x:v>
      </x:c>
      <x:c r="L606" s="17" t="n">
        <x:v>19.76965</x:v>
      </x:c>
      <x:c r="M606" s="17" t="n">
        <x:v>18.02019</x:v>
      </x:c>
      <x:c r="N606" s="17" t="n">
        <x:v>18.3457</x:v>
      </x:c>
      <x:c r="O606" s="17" t="n">
        <x:v>21.43744</x:v>
      </x:c>
      <x:c r="P606" s="17" t="n">
        <x:v>18.95529</x:v>
      </x:c>
      <x:c r="Q606" s="17" t="n">
        <x:v>18.06162</x:v>
      </x:c>
      <x:c r="R606" s="17" t="n">
        <x:v>20.30941</x:v>
      </x:c>
      <x:c r="S606" s="17" t="n">
        <x:v>21.61855</x:v>
      </x:c>
      <x:c r="T606" s="17" t="n">
        <x:v>18.90084</x:v>
      </x:c>
      <x:c r="U606" s="17" t="n">
        <x:v>16.81166</x:v>
      </x:c>
      <x:c r="V606" s="17" t="n">
        <x:v>18.87717</x:v>
      </x:c>
      <x:c r="W606" s="17" t="n">
        <x:v>18.39304</x:v>
      </x:c>
      <x:c r="X606" s="17" t="n">
        <x:v>20.15198</x:v>
      </x:c>
      <x:c r="Y606" s="17" t="n">
        <x:v>16.46485</x:v>
      </x:c>
      <x:c r="Z606" s="17" t="n">
        <x:v>15.11309</x:v>
      </x:c>
      <x:c r="AA606" s="17" t="n">
        <x:v>15.22909</x:v>
      </x:c>
      <x:c r="AB606" s="4" t="n">
        <x:f>COUNT(D606:O606)</x:f>
        <x:v>12</x:v>
      </x:c>
      <x:c r="AC606" s="4" t="n">
        <x:f>COUNT(P606:AA606)</x:f>
        <x:v>12</x:v>
      </x:c>
      <x:c r="AD606" s="4" t="n">
        <x:f>COUNTIF(D606:AA606,"&gt;0")</x:f>
        <x:v>24</x:v>
      </x:c>
      <x:c r="AE606" s="19" t="n">
        <x:f>IF(AB606=0,"",AVERAGE(D606:O606))</x:f>
        <x:v>19.124849166666667</x:v>
      </x:c>
      <x:c r="AF606" s="19" t="n">
        <x:f>IF(AC606=0,"",AVERAGE(P606:AA606))</x:f>
        <x:v>18.240549166666668</x:v>
      </x:c>
      <x:c r="AG606" s="19" t="n">
        <x:f>IF(OR(AB606&lt;'산출기준'!$B$19,AC606&lt;'산출기준'!$B$19,AE606=0),"",AF606/AE606)</x:f>
        <x:v>0.9537617268354056</x:v>
      </x:c>
      <x:c r="AH606" s="21" t="n">
        <x:f>IF(SUM(P606:AA606)=0,"",MAX(P606:AA606)/SUM(P606:AA606))</x:f>
        <x:v>0.09876598653211235</x:v>
      </x:c>
      <x:c r="AI606" s="23" t="n">
        <x:f>IF(AG606="","",AD606/'산출기준'!$B$18*'산출기준'!$B$20+MIN(1,AG606)*'산출기준'!$B$21+(1-AH606)*'산출기준'!$B$22)</x:f>
        <x:v>96.63753207441991</x:v>
      </x:c>
      <x:c r="AJ606" s="4" t="str">
        <x:v>24개월 중 양수 지수 24개월; 전반/후반 자료 12/12개월. 최근12개월/이전12개월 관측월 평균비 0.95배, 최근 최댓달 비중 9.9%. 미래 1년 지속을 보장하지 않음.</x:v>
      </x:c>
      <x:c r="AK606" s="4" t="str">
        <x:v>https://developers.naver.com/docs/serviceapi/datalab/search/search.md</x:v>
      </x:c>
    </x:row>
    <x:row r="607" ht="25" customHeight="1">
      <x:c r="A607" s="4" t="str">
        <x:v>K0603</x:v>
      </x:c>
      <x:c r="B607" s="4" t="str">
        <x:v>패션·뷰티</x:v>
      </x:c>
      <x:c r="C607" s="4" t="str">
        <x:v>50대헤어스타일</x:v>
      </x:c>
      <x:c r="D607" s="17" t="n">
        <x:v>16.07187</x:v>
      </x:c>
      <x:c r="E607" s="17" t="n">
        <x:v>15.58183</x:v>
      </x:c>
      <x:c r="F607" s="17" t="n">
        <x:v>13.46306</x:v>
      </x:c>
      <x:c r="G607" s="17" t="n">
        <x:v>14.49522</x:v>
      </x:c>
      <x:c r="H607" s="17" t="n">
        <x:v>16.10383</x:v>
      </x:c>
      <x:c r="I607" s="17" t="n">
        <x:v>16.83533</x:v>
      </x:c>
      <x:c r="J607" s="17" t="n">
        <x:v>17.98941</x:v>
      </x:c>
      <x:c r="K607" s="17" t="n">
        <x:v>14.89767</x:v>
      </x:c>
      <x:c r="L607" s="17" t="n">
        <x:v>15.15926</x:v>
      </x:c>
      <x:c r="M607" s="17" t="n">
        <x:v>13.25473</x:v>
      </x:c>
      <x:c r="N607" s="17" t="n">
        <x:v>12.83216</x:v>
      </x:c>
      <x:c r="O607" s="17" t="n">
        <x:v>16.62701</x:v>
      </x:c>
      <x:c r="P607" s="17" t="n">
        <x:v>16.79627</x:v>
      </x:c>
      <x:c r="Q607" s="17" t="n">
        <x:v>16.90991</x:v>
      </x:c>
      <x:c r="R607" s="17" t="n">
        <x:v>15.69664</x:v>
      </x:c>
      <x:c r="S607" s="17" t="n">
        <x:v>16.34766</x:v>
      </x:c>
      <x:c r="T607" s="17" t="n">
        <x:v>18.00835</x:v>
      </x:c>
      <x:c r="U607" s="17" t="n">
        <x:v>15.46464</x:v>
      </x:c>
      <x:c r="V607" s="17" t="n">
        <x:v>17.55382</x:v>
      </x:c>
      <x:c r="W607" s="17" t="n">
        <x:v>13.49383</x:v>
      </x:c>
      <x:c r="X607" s="17" t="n">
        <x:v>11.59996</x:v>
      </x:c>
      <x:c r="Y607" s="17" t="n">
        <x:v>9.95584</x:v>
      </x:c>
      <x:c r="Z607" s="17" t="n">
        <x:v>11.37743</x:v>
      </x:c>
      <x:c r="AA607" s="17" t="n">
        <x:v>13.68559</x:v>
      </x:c>
      <x:c r="AB607" s="4" t="n">
        <x:f>COUNT(D607:O607)</x:f>
        <x:v>12</x:v>
      </x:c>
      <x:c r="AC607" s="4" t="n">
        <x:f>COUNT(P607:AA607)</x:f>
        <x:v>12</x:v>
      </x:c>
      <x:c r="AD607" s="4" t="n">
        <x:f>COUNTIF(D607:AA607,"&gt;0")</x:f>
        <x:v>24</x:v>
      </x:c>
      <x:c r="AE607" s="19" t="n">
        <x:f>IF(AB607=0,"",AVERAGE(D607:O607))</x:f>
        <x:v>15.275948333333332</x:v>
      </x:c>
      <x:c r="AF607" s="19" t="n">
        <x:f>IF(AC607=0,"",AVERAGE(P607:AA607))</x:f>
        <x:v>14.740828333333335</x:v>
      </x:c>
      <x:c r="AG607" s="19" t="n">
        <x:f>IF(OR(AB607&lt;'산출기준'!$B$19,AC607&lt;'산출기준'!$B$19,AE607=0),"",AF607/AE607)</x:f>
        <x:v>0.964969768925421</x:v>
      </x:c>
      <x:c r="AH607" s="21" t="n">
        <x:f>IF(SUM(P607:AA607)=0,"",MAX(P607:AA607)/SUM(P607:AA607))</x:f>
        <x:v>0.10180539379458209</x:v>
      </x:c>
      <x:c r="AI607" s="23" t="n">
        <x:f>IF(AG607="","",AD607/'산출기준'!$B$18*'산출기준'!$B$20+MIN(1,AG607)*'산출기준'!$B$21+(1-AH607)*'산출기준'!$B$22)</x:f>
        <x:v>96.91298519187099</x:v>
      </x:c>
      <x:c r="AJ607" s="4" t="str">
        <x:v>24개월 중 양수 지수 24개월; 전반/후반 자료 12/12개월. 최근12개월/이전12개월 관측월 평균비 0.96배, 최근 최댓달 비중 10.2%. 미래 1년 지속을 보장하지 않음.</x:v>
      </x:c>
      <x:c r="AK607" s="4" t="str">
        <x:v>https://developers.naver.com/docs/serviceapi/datalab/search/search.md</x:v>
      </x:c>
    </x:row>
    <x:row r="608" ht="25" customHeight="1">
      <x:c r="A608" s="4" t="str">
        <x:v>K0604</x:v>
      </x:c>
      <x:c r="B608" s="4" t="str">
        <x:v>패션·뷰티</x:v>
      </x:c>
      <x:c r="C608" s="4" t="str">
        <x:v>턱여드름원인</x:v>
      </x:c>
      <x:c r="D608" s="17" t="n">
        <x:v>25.71523</x:v>
      </x:c>
      <x:c r="E608" s="17" t="n">
        <x:v>26.41123</x:v>
      </x:c>
      <x:c r="F608" s="17" t="n">
        <x:v>23.36209</x:v>
      </x:c>
      <x:c r="G608" s="17" t="n">
        <x:v>20.82549</x:v>
      </x:c>
      <x:c r="H608" s="17" t="n">
        <x:v>20.99002</x:v>
      </x:c>
      <x:c r="I608" s="17" t="n">
        <x:v>19.60157</x:v>
      </x:c>
      <x:c r="J608" s="17" t="n">
        <x:v>20.91189</x:v>
      </x:c>
      <x:c r="K608" s="17" t="n">
        <x:v>21.12732</x:v>
      </x:c>
      <x:c r="L608" s="17" t="n">
        <x:v>21.13798</x:v>
      </x:c>
      <x:c r="M608" s="17" t="n">
        <x:v>20.78051</x:v>
      </x:c>
      <x:c r="N608" s="17" t="n">
        <x:v>21.87303</x:v>
      </x:c>
      <x:c r="O608" s="17" t="n">
        <x:v>22.18671</x:v>
      </x:c>
      <x:c r="P608" s="17" t="n">
        <x:v>21.04447</x:v>
      </x:c>
      <x:c r="Q608" s="17" t="n">
        <x:v>20.5201</x:v>
      </x:c>
      <x:c r="R608" s="17" t="n">
        <x:v>18.62859</x:v>
      </x:c>
      <x:c r="S608" s="17" t="n">
        <x:v>17.9397</x:v>
      </x:c>
      <x:c r="T608" s="17" t="n">
        <x:v>17.11231</x:v>
      </x:c>
      <x:c r="U608" s="17" t="n">
        <x:v>14.02649</x:v>
      </x:c>
      <x:c r="V608" s="17" t="n">
        <x:v>14.81244</x:v>
      </x:c>
      <x:c r="W608" s="17" t="n">
        <x:v>13.44885</x:v>
      </x:c>
      <x:c r="X608" s="17" t="n">
        <x:v>12.4309</x:v>
      </x:c>
      <x:c r="Y608" s="17" t="n">
        <x:v>12.39776</x:v>
      </x:c>
      <x:c r="Z608" s="17" t="n">
        <x:v>12.48535</x:v>
      </x:c>
      <x:c r="AA608" s="17" t="n">
        <x:v>13.17779</x:v>
      </x:c>
      <x:c r="AB608" s="4" t="n">
        <x:f>COUNT(D608:O608)</x:f>
        <x:v>12</x:v>
      </x:c>
      <x:c r="AC608" s="4" t="n">
        <x:f>COUNT(P608:AA608)</x:f>
        <x:v>12</x:v>
      </x:c>
      <x:c r="AD608" s="4" t="n">
        <x:f>COUNTIF(D608:AA608,"&gt;0")</x:f>
        <x:v>24</x:v>
      </x:c>
      <x:c r="AE608" s="19" t="n">
        <x:f>IF(AB608=0,"",AVERAGE(D608:O608))</x:f>
        <x:v>22.0769225</x:v>
      </x:c>
      <x:c r="AF608" s="19" t="n">
        <x:f>IF(AC608=0,"",AVERAGE(P608:AA608))</x:f>
        <x:v>15.668729166666667</x:v>
      </x:c>
      <x:c r="AG608" s="19" t="n">
        <x:f>IF(OR(AB608&lt;'산출기준'!$B$19,AC608&lt;'산출기준'!$B$19,AE608=0),"",AF608/AE608)</x:f>
        <x:v>0.7097333954343803</x:v>
      </x:c>
      <x:c r="AH608" s="21" t="n">
        <x:f>IF(SUM(P608:AA608)=0,"",MAX(P608:AA608)/SUM(P608:AA608))</x:f>
        <x:v>0.11192393554571937</x:v>
      </x:c>
      <x:c r="AI608" s="23" t="n">
        <x:f>IF(AG608="","",AD608/'산출기준'!$B$18*'산출기준'!$B$20+MIN(1,AG608)*'산출기준'!$B$21+(1-AH608)*'산출기준'!$B$22)</x:f>
        <x:v>89.05352315211701</x:v>
      </x:c>
      <x:c r="AJ608" s="4" t="str">
        <x:v>24개월 중 양수 지수 24개월; 전반/후반 자료 12/12개월. 최근12개월/이전12개월 관측월 평균비 0.71배, 최근 최댓달 비중 11.2%. 미래 1년 지속을 보장하지 않음.</x:v>
      </x:c>
      <x:c r="AK608" s="4" t="str">
        <x:v>https://developers.naver.com/docs/serviceapi/datalab/search/search.md</x:v>
      </x:c>
    </x:row>
    <x:row r="609" ht="25" customHeight="1">
      <x:c r="A609" s="4" t="str">
        <x:v>K0605</x:v>
      </x:c>
      <x:c r="B609" s="4" t="str">
        <x:v>패션·뷰티</x:v>
      </x:c>
      <x:c r="C609" s="4" t="str">
        <x:v>발각질제거</x:v>
      </x:c>
      <x:c r="D609" s="17" t="n">
        <x:v>38.10503</x:v>
      </x:c>
      <x:c r="E609" s="17" t="n">
        <x:v>36.83011</x:v>
      </x:c>
      <x:c r="F609" s="17" t="n">
        <x:v>47.23188</x:v>
      </x:c>
      <x:c r="G609" s="17" t="n">
        <x:v>71.89496</x:v>
      </x:c>
      <x:c r="H609" s="17" t="n">
        <x:v>60.55994</x:v>
      </x:c>
      <x:c r="I609" s="17" t="n">
        <x:v>51.08193</x:v>
      </x:c>
      <x:c r="J609" s="17" t="n">
        <x:v>37.43435</x:v>
      </x:c>
      <x:c r="K609" s="17" t="n">
        <x:v>34.21701</x:v>
      </x:c>
      <x:c r="L609" s="17" t="n">
        <x:v>35.0079</x:v>
      </x:c>
      <x:c r="M609" s="17" t="n">
        <x:v>39.88611</x:v>
      </x:c>
      <x:c r="N609" s="17" t="n">
        <x:v>33.32806</x:v>
      </x:c>
      <x:c r="O609" s="17" t="n">
        <x:v>33.81524</x:v>
      </x:c>
      <x:c r="P609" s="17" t="n">
        <x:v>26.70041</x:v>
      </x:c>
      <x:c r="Q609" s="17" t="n">
        <x:v>25.61847</x:v>
      </x:c>
      <x:c r="R609" s="17" t="n">
        <x:v>40.7371</x:v>
      </x:c>
      <x:c r="S609" s="17" t="n">
        <x:v>55.6944</x:v>
      </x:c>
      <x:c r="T609" s="17" t="n">
        <x:v>63.23315</x:v>
      </x:c>
      <x:c r="U609" s="17" t="n">
        <x:v>47.93103</x:v>
      </x:c>
      <x:c r="V609" s="17" t="n">
        <x:v>41.92027</x:v>
      </x:c>
      <x:c r="W609" s="17" t="n">
        <x:v>38.21891</x:v>
      </x:c>
      <x:c r="X609" s="17" t="n">
        <x:v>45.28313</x:v>
      </x:c>
      <x:c r="Y609" s="17" t="n">
        <x:v>53.4894</x:v>
      </x:c>
      <x:c r="Z609" s="17" t="n">
        <x:v>37.81714</x:v>
      </x:c>
      <x:c r="AA609" s="17" t="n">
        <x:v>35.33375</x:v>
      </x:c>
      <x:c r="AB609" s="4" t="n">
        <x:f>COUNT(D609:O609)</x:f>
        <x:v>12</x:v>
      </x:c>
      <x:c r="AC609" s="4" t="n">
        <x:f>COUNT(P609:AA609)</x:f>
        <x:v>12</x:v>
      </x:c>
      <x:c r="AD609" s="4" t="n">
        <x:f>COUNTIF(D609:AA609,"&gt;0")</x:f>
        <x:v>24</x:v>
      </x:c>
      <x:c r="AE609" s="19" t="n">
        <x:f>IF(AB609=0,"",AVERAGE(D609:O609))</x:f>
        <x:v>43.28271</x:v>
      </x:c>
      <x:c r="AF609" s="19" t="n">
        <x:f>IF(AC609=0,"",AVERAGE(P609:AA609))</x:f>
        <x:v>42.66476333333333</x:v>
      </x:c>
      <x:c r="AG609" s="19" t="n">
        <x:f>IF(OR(AB609&lt;'산출기준'!$B$19,AC609&lt;'산출기준'!$B$19,AE609=0),"",AF609/AE609)</x:f>
        <x:v>0.9857230134927626</x:v>
      </x:c>
      <x:c r="AH609" s="21" t="n">
        <x:f>IF(SUM(P609:AA609)=0,"",MAX(P609:AA609)/SUM(P609:AA609))</x:f>
        <x:v>0.12350775569753933</x:v>
      </x:c>
      <x:c r="AI609" s="23" t="n">
        <x:f>IF(AG609="","",AD609/'산출기준'!$B$18*'산출기준'!$B$20+MIN(1,AG609)*'산출기준'!$B$21+(1-AH609)*'산출기준'!$B$22)</x:f>
        <x:v>97.10153529083209</x:v>
      </x:c>
      <x:c r="AJ609" s="4" t="str">
        <x:v>24개월 중 양수 지수 24개월; 전반/후반 자료 12/12개월. 최근12개월/이전12개월 관측월 평균비 0.99배, 최근 최댓달 비중 12.4%. 미래 1년 지속을 보장하지 않음.</x:v>
      </x:c>
      <x:c r="AK609" s="4" t="str">
        <x:v>https://developers.naver.com/docs/serviceapi/datalab/search/search.md</x:v>
      </x:c>
    </x:row>
    <x:row r="610" ht="25" customHeight="1">
      <x:c r="A610" s="4" t="str">
        <x:v>K0606</x:v>
      </x:c>
      <x:c r="B610" s="4" t="str">
        <x:v>패션·뷰티</x:v>
      </x:c>
      <x:c r="C610" s="4" t="str">
        <x:v>남자헤어스타일</x:v>
      </x:c>
      <x:c r="D610" s="17" t="n">
        <x:v>100</x:v>
      </x:c>
      <x:c r="E610" s="17" t="n">
        <x:v>87.64631</x:v>
      </x:c>
      <x:c r="F610" s="17" t="n">
        <x:v>73.64125</x:v>
      </x:c>
      <x:c r="G610" s="17" t="n">
        <x:v>76.22904</x:v>
      </x:c>
      <x:c r="H610" s="17" t="n">
        <x:v>78.70294</x:v>
      </x:c>
      <x:c r="I610" s="17" t="n">
        <x:v>70.2689</x:v>
      </x:c>
      <x:c r="J610" s="17" t="n">
        <x:v>65.72603</x:v>
      </x:c>
      <x:c r="K610" s="17" t="n">
        <x:v>56.25751</x:v>
      </x:c>
      <x:c r="L610" s="17" t="n">
        <x:v>53.90066</x:v>
      </x:c>
      <x:c r="M610" s="17" t="n">
        <x:v>50.22777</x:v>
      </x:c>
      <x:c r="N610" s="17" t="n">
        <x:v>50.44606</x:v>
      </x:c>
      <x:c r="O610" s="17" t="n">
        <x:v>47.37108</x:v>
      </x:c>
      <x:c r="P610" s="17" t="n">
        <x:v>42.65738</x:v>
      </x:c>
      <x:c r="Q610" s="17" t="n">
        <x:v>43.6887</x:v>
      </x:c>
      <x:c r="R610" s="17" t="n">
        <x:v>44.96678</x:v>
      </x:c>
      <x:c r="S610" s="17" t="n">
        <x:v>44.93831</x:v>
      </x:c>
      <x:c r="T610" s="17" t="n">
        <x:v>46.22271</x:v>
      </x:c>
      <x:c r="U610" s="17" t="n">
        <x:v>39.06042</x:v>
      </x:c>
      <x:c r="V610" s="17" t="n">
        <x:v>40.12337</x:v>
      </x:c>
      <x:c r="W610" s="17" t="n">
        <x:v>39.10787</x:v>
      </x:c>
      <x:c r="X610" s="17" t="n">
        <x:v>37.26036</x:v>
      </x:c>
      <x:c r="Y610" s="17" t="n">
        <x:v>33.98924</x:v>
      </x:c>
      <x:c r="Z610" s="17" t="n">
        <x:v>35.2515</x:v>
      </x:c>
      <x:c r="AA610" s="17" t="n">
        <x:v>33.53685</x:v>
      </x:c>
      <x:c r="AB610" s="4" t="n">
        <x:f>COUNT(D610:O610)</x:f>
        <x:v>12</x:v>
      </x:c>
      <x:c r="AC610" s="4" t="n">
        <x:f>COUNT(P610:AA610)</x:f>
        <x:v>12</x:v>
      </x:c>
      <x:c r="AD610" s="4" t="n">
        <x:f>COUNTIF(D610:AA610,"&gt;0")</x:f>
        <x:v>24</x:v>
      </x:c>
      <x:c r="AE610" s="19" t="n">
        <x:f>IF(AB610=0,"",AVERAGE(D610:O610))</x:f>
        <x:v>67.53479583333333</x:v>
      </x:c>
      <x:c r="AF610" s="19" t="n">
        <x:f>IF(AC610=0,"",AVERAGE(P610:AA610))</x:f>
        <x:v>40.06695750000001</x:v>
      </x:c>
      <x:c r="AG610" s="19" t="n">
        <x:f>IF(OR(AB610&lt;'산출기준'!$B$19,AC610&lt;'산출기준'!$B$19,AE610=0),"",AF610/AE610)</x:f>
        <x:v>0.5932787240355297</x:v>
      </x:c>
      <x:c r="AH610" s="21" t="n">
        <x:f>IF(SUM(P610:AA610)=0,"",MAX(P610:AA610)/SUM(P610:AA610))</x:f>
        <x:v>0.09613638619802863</x:v>
      </x:c>
      <x:c r="AI610" s="23" t="n">
        <x:f>IF(AG610="","",AD610/'산출기준'!$B$18*'산출기준'!$B$20+MIN(1,AG610)*'산출기준'!$B$21+(1-AH610)*'산출기준'!$B$22)</x:f>
        <x:v>85.87563399710531</x:v>
      </x:c>
      <x:c r="AJ610" s="4" t="str">
        <x:v>24개월 중 양수 지수 24개월; 전반/후반 자료 12/12개월. 최근12개월/이전12개월 관측월 평균비 0.59배, 최근 최댓달 비중 9.6%. 미래 1년 지속을 보장하지 않음.</x:v>
      </x:c>
      <x:c r="AK610" s="4" t="str">
        <x:v>https://developers.naver.com/docs/serviceapi/datalab/search/search.md</x:v>
      </x:c>
    </x:row>
    <x:row r="611" ht="25" customHeight="1">
      <x:c r="A611" s="4" t="str">
        <x:v>K0607</x:v>
      </x:c>
      <x:c r="B611" s="4" t="str">
        <x:v>패션·뷰티</x:v>
      </x:c>
      <x:c r="C611" s="4" t="str">
        <x:v>얼굴붓기빼는법</x:v>
      </x:c>
      <x:c r="D611" s="17" t="n">
        <x:v>56.9092</x:v>
      </x:c>
      <x:c r="E611" s="17" t="n">
        <x:v>58.16513</x:v>
      </x:c>
      <x:c r="F611" s="17" t="n">
        <x:v>52.60993</x:v>
      </x:c>
      <x:c r="G611" s="17" t="n">
        <x:v>56.10882</x:v>
      </x:c>
      <x:c r="H611" s="17" t="n">
        <x:v>56.01075</x:v>
      </x:c>
      <x:c r="I611" s="17" t="n">
        <x:v>59.16798</x:v>
      </x:c>
      <x:c r="J611" s="17" t="n">
        <x:v>67.41537</x:v>
      </x:c>
      <x:c r="K611" s="17" t="n">
        <x:v>55.51407</x:v>
      </x:c>
      <x:c r="L611" s="17" t="n">
        <x:v>54.06516</x:v>
      </x:c>
      <x:c r="M611" s="17" t="n">
        <x:v>43.73932</x:v>
      </x:c>
      <x:c r="N611" s="17" t="n">
        <x:v>41.49636</x:v>
      </x:c>
      <x:c r="O611" s="17" t="n">
        <x:v>40.58209</x:v>
      </x:c>
      <x:c r="P611" s="17" t="n">
        <x:v>32.33154</x:v>
      </x:c>
      <x:c r="Q611" s="17" t="n">
        <x:v>27.39639</x:v>
      </x:c>
      <x:c r="R611" s="17" t="n">
        <x:v>25.37804</x:v>
      </x:c>
      <x:c r="S611" s="17" t="n">
        <x:v>25.69123</x:v>
      </x:c>
      <x:c r="T611" s="17" t="n">
        <x:v>29.16482</x:v>
      </x:c>
      <x:c r="U611" s="17" t="n">
        <x:v>38.63967</x:v>
      </x:c>
      <x:c r="V611" s="17" t="n">
        <x:v>46.81113</x:v>
      </x:c>
      <x:c r="W611" s="17" t="n">
        <x:v>46.83011</x:v>
      </x:c>
      <x:c r="X611" s="17" t="n">
        <x:v>45.43815</x:v>
      </x:c>
      <x:c r="Y611" s="17" t="n">
        <x:v>32.73647</x:v>
      </x:c>
      <x:c r="Z611" s="17" t="n">
        <x:v>28.30433</x:v>
      </x:c>
      <x:c r="AA611" s="17" t="n">
        <x:v>29.81018</x:v>
      </x:c>
      <x:c r="AB611" s="4" t="n">
        <x:f>COUNT(D611:O611)</x:f>
        <x:v>12</x:v>
      </x:c>
      <x:c r="AC611" s="4" t="n">
        <x:f>COUNT(P611:AA611)</x:f>
        <x:v>12</x:v>
      </x:c>
      <x:c r="AD611" s="4" t="n">
        <x:f>COUNTIF(D611:AA611,"&gt;0")</x:f>
        <x:v>24</x:v>
      </x:c>
      <x:c r="AE611" s="19" t="n">
        <x:f>IF(AB611=0,"",AVERAGE(D611:O611))</x:f>
        <x:v>53.482015</x:v>
      </x:c>
      <x:c r="AF611" s="19" t="n">
        <x:f>IF(AC611=0,"",AVERAGE(P611:AA611))</x:f>
        <x:v>34.044338333333336</x:v>
      </x:c>
      <x:c r="AG611" s="19" t="n">
        <x:f>IF(OR(AB611&lt;'산출기준'!$B$19,AC611&lt;'산출기준'!$B$19,AE611=0),"",AF611/AE611)</x:f>
        <x:v>0.6365567627422665</x:v>
      </x:c>
      <x:c r="AH611" s="21" t="n">
        <x:f>IF(SUM(P611:AA611)=0,"",MAX(P611:AA611)/SUM(P611:AA611))</x:f>
        <x:v>0.11463019573053826</x:v>
      </x:c>
      <x:c r="AI611" s="23" t="n">
        <x:f>IF(AG611="","",AD611/'산출기준'!$B$18*'산출기준'!$B$20+MIN(1,AG611)*'산출기준'!$B$21+(1-AH611)*'산출기준'!$B$22)</x:f>
        <x:v>86.80409896765723</x:v>
      </x:c>
      <x:c r="AJ611" s="4" t="str">
        <x:v>24개월 중 양수 지수 24개월; 전반/후반 자료 12/12개월. 최근12개월/이전12개월 관측월 평균비 0.64배, 최근 최댓달 비중 11.5%. 미래 1년 지속을 보장하지 않음.</x:v>
      </x:c>
      <x:c r="AK611" s="4" t="str">
        <x:v>https://developers.naver.com/docs/serviceapi/datalab/search/search.md</x:v>
      </x:c>
    </x:row>
    <x:row r="612" ht="25" customHeight="1">
      <x:c r="A612" s="4" t="str">
        <x:v>K0608</x:v>
      </x:c>
      <x:c r="B612" s="4" t="str">
        <x:v>패션·뷰티</x:v>
      </x:c>
      <x:c r="C612" s="4" t="str">
        <x:v>붓기빼는법</x:v>
      </x:c>
      <x:c r="D612" s="17" t="n">
        <x:v>64.2613</x:v>
      </x:c>
      <x:c r="E612" s="17" t="n">
        <x:v>56.04555</x:v>
      </x:c>
      <x:c r="F612" s="17" t="n">
        <x:v>51.08826</x:v>
      </x:c>
      <x:c r="G612" s="17" t="n">
        <x:v>51.54065</x:v>
      </x:c>
      <x:c r="H612" s="17" t="n">
        <x:v>56.5707</x:v>
      </x:c>
      <x:c r="I612" s="17" t="n">
        <x:v>61.35083</x:v>
      </x:c>
      <x:c r="J612" s="17" t="n">
        <x:v>71.12938</x:v>
      </x:c>
      <x:c r="K612" s="17" t="n">
        <x:v>61.09459</x:v>
      </x:c>
      <x:c r="L612" s="17" t="n">
        <x:v>63.55267</x:v>
      </x:c>
      <x:c r="M612" s="17" t="n">
        <x:v>53.52103</x:v>
      </x:c>
      <x:c r="N612" s="17" t="n">
        <x:v>49.05726</x:v>
      </x:c>
      <x:c r="O612" s="17" t="n">
        <x:v>48.29167</x:v>
      </x:c>
      <x:c r="P612" s="17" t="n">
        <x:v>43.7235</x:v>
      </x:c>
      <x:c r="Q612" s="17" t="n">
        <x:v>38.98133</x:v>
      </x:c>
      <x:c r="R612" s="17" t="n">
        <x:v>33.6887</x:v>
      </x:c>
      <x:c r="S612" s="17" t="n">
        <x:v>33.90699</x:v>
      </x:c>
      <x:c r="T612" s="17" t="n">
        <x:v>36.08035</x:v>
      </x:c>
      <x:c r="U612" s="17" t="n">
        <x:v>35.0427</x:v>
      </x:c>
      <x:c r="V612" s="17" t="n">
        <x:v>39.01613</x:v>
      </x:c>
      <x:c r="W612" s="17" t="n">
        <x:v>37.33944</x:v>
      </x:c>
      <x:c r="X612" s="17" t="n">
        <x:v>39.30401</x:v>
      </x:c>
      <x:c r="Y612" s="17" t="n">
        <x:v>30.99968</x:v>
      </x:c>
      <x:c r="Z612" s="17" t="n">
        <x:v>28.41822</x:v>
      </x:c>
      <x:c r="AA612" s="17" t="n">
        <x:v>28.81366</x:v>
      </x:c>
      <x:c r="AB612" s="4" t="n">
        <x:f>COUNT(D612:O612)</x:f>
        <x:v>12</x:v>
      </x:c>
      <x:c r="AC612" s="4" t="n">
        <x:f>COUNT(P612:AA612)</x:f>
        <x:v>12</x:v>
      </x:c>
      <x:c r="AD612" s="4" t="n">
        <x:f>COUNTIF(D612:AA612,"&gt;0")</x:f>
        <x:v>24</x:v>
      </x:c>
      <x:c r="AE612" s="19" t="n">
        <x:f>IF(AB612=0,"",AVERAGE(D612:O612))</x:f>
        <x:v>57.29199083333333</x:v>
      </x:c>
      <x:c r="AF612" s="19" t="n">
        <x:f>IF(AC612=0,"",AVERAGE(P612:AA612))</x:f>
        <x:v>35.442892500000006</x:v>
      </x:c>
      <x:c r="AG612" s="19" t="n">
        <x:f>IF(OR(AB612&lt;'산출기준'!$B$19,AC612&lt;'산출기준'!$B$19,AE612=0),"",AF612/AE612)</x:f>
        <x:v>0.6186360778264107</x:v>
      </x:c>
      <x:c r="AH612" s="21" t="n">
        <x:f>IF(SUM(P612:AA612)=0,"",MAX(P612:AA612)/SUM(P612:AA612))</x:f>
        <x:v>0.1028026987357197</x:v>
      </x:c>
      <x:c r="AI612" s="23" t="n">
        <x:f>IF(AG612="","",AD612/'산출기준'!$B$18*'산출기준'!$B$20+MIN(1,AG612)*'산출기준'!$B$21+(1-AH612)*'산출기준'!$B$22)</x:f>
        <x:v>86.50302836007793</x:v>
      </x:c>
      <x:c r="AJ612" s="4" t="str">
        <x:v>24개월 중 양수 지수 24개월; 전반/후반 자료 12/12개월. 최근12개월/이전12개월 관측월 평균비 0.62배, 최근 최댓달 비중 10.3%. 미래 1년 지속을 보장하지 않음.</x:v>
      </x:c>
      <x:c r="AK612" s="4" t="str">
        <x:v>https://developers.naver.com/docs/serviceapi/datalab/search/search.md</x:v>
      </x:c>
    </x:row>
    <x:row r="613" ht="25" customHeight="1">
      <x:c r="A613" s="4" t="str">
        <x:v>K0609</x:v>
      </x:c>
      <x:c r="B613" s="4" t="str">
        <x:v>패션·뷰티</x:v>
      </x:c>
      <x:c r="C613" s="4" t="str">
        <x:v>얼굴피지제거</x:v>
      </x:c>
      <x:c r="D613" s="17" t="n">
        <x:v>9.29452</x:v>
      </x:c>
      <x:c r="E613" s="17" t="n">
        <x:v>7.50711</x:v>
      </x:c>
      <x:c r="F613" s="17" t="n">
        <x:v>5.65327</x:v>
      </x:c>
      <x:c r="G613" s="17" t="n">
        <x:v>5.53622</x:v>
      </x:c>
      <x:c r="H613" s="17" t="n">
        <x:v>5.76716</x:v>
      </x:c>
      <x:c r="I613" s="17" t="n">
        <x:v>5.54254</x:v>
      </x:c>
      <x:c r="J613" s="17" t="n">
        <x:v>5.86523</x:v>
      </x:c>
      <x:c r="K613" s="17" t="n">
        <x:v>5.80196</x:v>
      </x:c>
      <x:c r="L613" s="17" t="n">
        <x:v>6.46947</x:v>
      </x:c>
      <x:c r="M613" s="17" t="n">
        <x:v>6.45365</x:v>
      </x:c>
      <x:c r="N613" s="17" t="n">
        <x:v>6.8744</x:v>
      </x:c>
      <x:c r="O613" s="17" t="n">
        <x:v>7.52609</x:v>
      </x:c>
      <x:c r="P613" s="17" t="n">
        <x:v>6.31129</x:v>
      </x:c>
      <x:c r="Q613" s="17" t="n">
        <x:v>6.58968</x:v>
      </x:c>
      <x:c r="R613" s="17" t="n">
        <x:v>4.45745</x:v>
      </x:c>
      <x:c r="S613" s="17" t="n">
        <x:v>4.09047</x:v>
      </x:c>
      <x:c r="T613" s="17" t="n">
        <x:v>4.59981</x:v>
      </x:c>
      <x:c r="U613" s="17" t="n">
        <x:v>5.43815</x:v>
      </x:c>
      <x:c r="V613" s="17" t="n">
        <x:v>7.1085</x:v>
      </x:c>
      <x:c r="W613" s="17" t="n">
        <x:v>12.50237</x:v>
      </x:c>
      <x:c r="X613" s="17" t="n">
        <x:v>19.50964</x:v>
      </x:c>
      <x:c r="Y613" s="17" t="n">
        <x:v>25.96013</x:v>
      </x:c>
      <x:c r="Z613" s="17" t="n">
        <x:v>38.95919</x:v>
      </x:c>
      <x:c r="AA613" s="17" t="n">
        <x:v>29.08573</x:v>
      </x:c>
      <x:c r="AB613" s="4" t="n">
        <x:f>COUNT(D613:O613)</x:f>
        <x:v>12</x:v>
      </x:c>
      <x:c r="AC613" s="4" t="n">
        <x:f>COUNT(P613:AA613)</x:f>
        <x:v>12</x:v>
      </x:c>
      <x:c r="AD613" s="4" t="n">
        <x:f>COUNTIF(D613:AA613,"&gt;0")</x:f>
        <x:v>24</x:v>
      </x:c>
      <x:c r="AE613" s="19" t="n">
        <x:f>IF(AB613=0,"",AVERAGE(D613:O613))</x:f>
        <x:v>6.524301666666666</x:v>
      </x:c>
      <x:c r="AF613" s="19" t="n">
        <x:f>IF(AC613=0,"",AVERAGE(P613:AA613))</x:f>
        <x:v>13.717700833333334</x:v>
      </x:c>
      <x:c r="AG613" s="19" t="n">
        <x:f>IF(OR(AB613&lt;'산출기준'!$B$19,AC613&lt;'산출기준'!$B$19,AE613=0),"",AF613/AE613)</x:f>
        <x:v>2.1025546539974522</x:v>
      </x:c>
      <x:c r="AH613" s="21" t="n">
        <x:f>IF(SUM(P613:AA613)=0,"",MAX(P613:AA613)/SUM(P613:AA613))</x:f>
        <x:v>0.2366722533252505</x:v>
      </x:c>
      <x:c r="AI613" s="23" t="n">
        <x:f>IF(AG613="","",AD613/'산출기준'!$B$18*'산출기준'!$B$20+MIN(1,AG613)*'산출기준'!$B$21+(1-AH613)*'산출기준'!$B$22)</x:f>
        <x:v>95.26655493349499</x:v>
      </x:c>
      <x:c r="AJ613" s="4" t="str">
        <x:v>24개월 중 양수 지수 24개월; 전반/후반 자료 12/12개월. 최근12개월/이전12개월 관측월 평균비 2.10배, 최근 최댓달 비중 23.7%. 미래 1년 지속을 보장하지 않음.</x:v>
      </x:c>
      <x:c r="AK613" s="4" t="str">
        <x:v>https://developers.naver.com/docs/serviceapi/datalab/search/search.md</x:v>
      </x:c>
    </x:row>
    <x:row r="614" ht="25" customHeight="1">
      <x:c r="A614" s="4" t="str">
        <x:v>K0610</x:v>
      </x:c>
      <x:c r="B614" s="4" t="str">
        <x:v>패션·뷰티</x:v>
      </x:c>
      <x:c r="C614" s="4" t="str">
        <x:v>블랙헤드제거</x:v>
      </x:c>
      <x:c r="D614" s="17" t="n">
        <x:v>92.73086</x:v>
      </x:c>
      <x:c r="E614" s="17" t="n">
        <x:v>75.85427</x:v>
      </x:c>
      <x:c r="F614" s="17" t="n">
        <x:v>65.47303</x:v>
      </x:c>
      <x:c r="G614" s="17" t="n">
        <x:v>72.1604</x:v>
      </x:c>
      <x:c r="H614" s="17" t="n">
        <x:v>86.80033</x:v>
      </x:c>
      <x:c r="I614" s="17" t="n">
        <x:v>95.87122</x:v>
      </x:c>
      <x:c r="J614" s="17" t="n">
        <x:v>81.25388</x:v>
      </x:c>
      <x:c r="K614" s="17" t="n">
        <x:v>75.09743</x:v>
      </x:c>
      <x:c r="L614" s="17" t="n">
        <x:v>85.84015</x:v>
      </x:c>
      <x:c r="M614" s="17" t="n">
        <x:v>90.58458</x:v>
      </x:c>
      <x:c r="N614" s="17" t="n">
        <x:v>90.34735</x:v>
      </x:c>
      <x:c r="O614" s="17" t="n">
        <x:v>100</x:v>
      </x:c>
      <x:c r="P614" s="17" t="n">
        <x:v>82.21971</x:v>
      </x:c>
      <x:c r="Q614" s="17" t="n">
        <x:v>74.91104</x:v>
      </x:c>
      <x:c r="R614" s="17" t="n">
        <x:v>52.88336</x:v>
      </x:c>
      <x:c r="S614" s="17" t="n">
        <x:v>50.47161</x:v>
      </x:c>
      <x:c r="T614" s="17" t="n">
        <x:v>53.40864</x:v>
      </x:c>
      <x:c r="U614" s="17" t="n">
        <x:v>49.20079</x:v>
      </x:c>
      <x:c r="V614" s="17" t="n">
        <x:v>49.82208</x:v>
      </x:c>
      <x:c r="W614" s="17" t="n">
        <x:v>45.56904</x:v>
      </x:c>
      <x:c r="X614" s="17" t="n">
        <x:v>48.4157</x:v>
      </x:c>
      <x:c r="Y614" s="17" t="n">
        <x:v>48.96356</x:v>
      </x:c>
      <x:c r="Z614" s="17" t="n">
        <x:v>61.59277</x:v>
      </x:c>
      <x:c r="AA614" s="17" t="n">
        <x:v>51.48828</x:v>
      </x:c>
      <x:c r="AB614" s="4" t="n">
        <x:f>COUNT(D614:O614)</x:f>
        <x:v>12</x:v>
      </x:c>
      <x:c r="AC614" s="4" t="n">
        <x:f>COUNT(P614:AA614)</x:f>
        <x:v>12</x:v>
      </x:c>
      <x:c r="AD614" s="4" t="n">
        <x:f>COUNTIF(D614:AA614,"&gt;0")</x:f>
        <x:v>24</x:v>
      </x:c>
      <x:c r="AE614" s="19" t="n">
        <x:f>IF(AB614=0,"",AVERAGE(D614:O614))</x:f>
        <x:v>84.33445833333333</x:v>
      </x:c>
      <x:c r="AF614" s="19" t="n">
        <x:f>IF(AC614=0,"",AVERAGE(P614:AA614))</x:f>
        <x:v>55.74554833333334</x:v>
      </x:c>
      <x:c r="AG614" s="19" t="n">
        <x:f>IF(OR(AB614&lt;'산출기준'!$B$19,AC614&lt;'산출기준'!$B$19,AE614=0),"",AF614/AE614)</x:f>
        <x:v>0.661005589352316</x:v>
      </x:c>
      <x:c r="AH614" s="21" t="n">
        <x:f>IF(SUM(P614:AA614)=0,"",MAX(P614:AA614)/SUM(P614:AA614))</x:f>
        <x:v>0.12290923140678886</x:v>
      </x:c>
      <x:c r="AI614" s="23" t="n">
        <x:f>IF(AG614="","",AD614/'산출기준'!$B$18*'산출기준'!$B$20+MIN(1,AG614)*'산출기준'!$B$21+(1-AH614)*'산출기준'!$B$22)</x:f>
        <x:v>87.37198305243369</x:v>
      </x:c>
      <x:c r="AJ614" s="4" t="str">
        <x:v>24개월 중 양수 지수 24개월; 전반/후반 자료 12/12개월. 최근12개월/이전12개월 관측월 평균비 0.66배, 최근 최댓달 비중 12.3%. 미래 1년 지속을 보장하지 않음.</x:v>
      </x:c>
      <x:c r="AK614" s="4" t="str">
        <x:v>https://developers.naver.com/docs/serviceapi/datalab/search/search.md</x:v>
      </x:c>
    </x:row>
    <x:row r="615" ht="25" customHeight="1">
      <x:c r="A615" s="4" t="str">
        <x:v>K0611</x:v>
      </x:c>
      <x:c r="B615" s="4" t="str">
        <x:v>패션·뷰티</x:v>
      </x:c>
      <x:c r="C615" s="4" t="str">
        <x:v>여드름부위별원인</x:v>
      </x:c>
      <x:c r="D615" s="17" t="n">
        <x:v>86.39367</x:v>
      </x:c>
      <x:c r="E615" s="17" t="n">
        <x:v>92.1604</x:v>
      </x:c>
      <x:c r="F615" s="17" t="n">
        <x:v>35.39678</x:v>
      </x:c>
      <x:c r="G615" s="17" t="n">
        <x:v>49.03699</x:v>
      </x:c>
      <x:c r="H615" s="17" t="n">
        <x:v>58.79695</x:v>
      </x:c>
      <x:c r="I615" s="17" t="n">
        <x:v>56.91612</x:v>
      </x:c>
      <x:c r="J615" s="17" t="n">
        <x:v>56.27788</x:v>
      </x:c>
      <x:c r="K615" s="17" t="n">
        <x:v>53.77576</x:v>
      </x:c>
      <x:c r="L615" s="17" t="n">
        <x:v>55.30641</x:v>
      </x:c>
      <x:c r="M615" s="17" t="n">
        <x:v>53.03021</x:v>
      </x:c>
      <x:c r="N615" s="17" t="n">
        <x:v>55.08613</x:v>
      </x:c>
      <x:c r="O615" s="17" t="n">
        <x:v>58.00056</x:v>
      </x:c>
      <x:c r="P615" s="17" t="n">
        <x:v>57.55436</x:v>
      </x:c>
      <x:c r="Q615" s="17" t="n">
        <x:v>61.65489</x:v>
      </x:c>
      <x:c r="R615" s="17" t="n">
        <x:v>51.82151</x:v>
      </x:c>
      <x:c r="S615" s="17" t="n">
        <x:v>47.29737</x:v>
      </x:c>
      <x:c r="T615" s="17" t="n">
        <x:v>42.01637</x:v>
      </x:c>
      <x:c r="U615" s="17" t="n">
        <x:v>36.76927</x:v>
      </x:c>
      <x:c r="V615" s="17" t="n">
        <x:v>39.72324</x:v>
      </x:c>
      <x:c r="W615" s="17" t="n">
        <x:v>36.80316</x:v>
      </x:c>
      <x:c r="X615" s="17" t="n">
        <x:v>35.06354</x:v>
      </x:c>
      <x:c r="Y615" s="17" t="n">
        <x:v>34.39706</x:v>
      </x:c>
      <x:c r="Z615" s="17" t="n">
        <x:v>38.67269</x:v>
      </x:c>
      <x:c r="AA615" s="17" t="n">
        <x:v>48.96921</x:v>
      </x:c>
      <x:c r="AB615" s="4" t="n">
        <x:f>COUNT(D615:O615)</x:f>
        <x:v>12</x:v>
      </x:c>
      <x:c r="AC615" s="4" t="n">
        <x:f>COUNT(P615:AA615)</x:f>
        <x:v>12</x:v>
      </x:c>
      <x:c r="AD615" s="4" t="n">
        <x:f>COUNTIF(D615:AA615,"&gt;0")</x:f>
        <x:v>24</x:v>
      </x:c>
      <x:c r="AE615" s="19" t="n">
        <x:f>IF(AB615=0,"",AVERAGE(D615:O615))</x:f>
        <x:v>59.18148833333333</x:v>
      </x:c>
      <x:c r="AF615" s="19" t="n">
        <x:f>IF(AC615=0,"",AVERAGE(P615:AA615))</x:f>
        <x:v>44.22855583333333</x:v>
      </x:c>
      <x:c r="AG615" s="19" t="n">
        <x:f>IF(OR(AB615&lt;'산출기준'!$B$19,AC615&lt;'산출기준'!$B$19,AE615=0),"",AF615/AE615)</x:f>
        <x:v>0.7473376739736719</x:v>
      </x:c>
      <x:c r="AH615" s="21" t="n">
        <x:f>IF(SUM(P615:AA615)=0,"",MAX(P615:AA615)/SUM(P615:AA615))</x:f>
        <x:v>0.11616720019892127</x:v>
      </x:c>
      <x:c r="AI615" s="23" t="n">
        <x:f>IF(AG615="","",AD615/'산출기준'!$B$18*'산출기준'!$B$20+MIN(1,AG615)*'산출기준'!$B$21+(1-AH615)*'산출기준'!$B$22)</x:f>
        <x:v>90.09678621523175</x:v>
      </x:c>
      <x:c r="AJ615" s="4" t="str">
        <x:v>24개월 중 양수 지수 24개월; 전반/후반 자료 12/12개월. 최근12개월/이전12개월 관측월 평균비 0.75배, 최근 최댓달 비중 11.6%. 미래 1년 지속을 보장하지 않음.</x:v>
      </x:c>
      <x:c r="AK615" s="4" t="str">
        <x:v>https://developers.naver.com/docs/serviceapi/datalab/search/search.md</x:v>
      </x:c>
    </x:row>
    <x:row r="616" ht="25" customHeight="1">
      <x:c r="A616" s="4" t="str">
        <x:v>K0612</x:v>
      </x:c>
      <x:c r="B616" s="4" t="str">
        <x:v>패션·뷰티</x:v>
      </x:c>
      <x:c r="C616" s="4" t="str">
        <x:v>옷기름얼룩제거</x:v>
      </x:c>
      <x:c r="D616" s="17" t="n">
        <x:v>47.86783</x:v>
      </x:c>
      <x:c r="E616" s="17" t="n">
        <x:v>59.35046</x:v>
      </x:c>
      <x:c r="F616" s="17" t="n">
        <x:v>50.90087</x:v>
      </x:c>
      <x:c r="G616" s="17" t="n">
        <x:v>48.03727</x:v>
      </x:c>
      <x:c r="H616" s="17" t="n">
        <x:v>45.29793</x:v>
      </x:c>
      <x:c r="I616" s="17" t="n">
        <x:v>38.17</x:v>
      </x:c>
      <x:c r="J616" s="17" t="n">
        <x:v>50.59587</x:v>
      </x:c>
      <x:c r="K616" s="17" t="n">
        <x:v>49.48884</x:v>
      </x:c>
      <x:c r="L616" s="17" t="n">
        <x:v>55.39113</x:v>
      </x:c>
      <x:c r="M616" s="17" t="n">
        <x:v>50.51115</x:v>
      </x:c>
      <x:c r="N616" s="17" t="n">
        <x:v>42.3835</x:v>
      </x:c>
      <x:c r="O616" s="17" t="n">
        <x:v>40.69471</x:v>
      </x:c>
      <x:c r="P616" s="17" t="n">
        <x:v>36.55464</x:v>
      </x:c>
      <x:c r="Q616" s="17" t="n">
        <x:v>47.63626</x:v>
      </x:c>
      <x:c r="R616" s="17" t="n">
        <x:v>39.40694</x:v>
      </x:c>
      <x:c r="S616" s="17" t="n">
        <x:v>35.40807</x:v>
      </x:c>
      <x:c r="T616" s="17" t="n">
        <x:v>34.96752</x:v>
      </x:c>
      <x:c r="U616" s="17" t="n">
        <x:v>46.72126</x:v>
      </x:c>
      <x:c r="V616" s="17" t="n">
        <x:v>71.21717</x:v>
      </x:c>
      <x:c r="W616" s="17" t="n">
        <x:v>76.30048</x:v>
      </x:c>
      <x:c r="X616" s="17" t="n">
        <x:v>66.34848</x:v>
      </x:c>
      <x:c r="Y616" s="17" t="n">
        <x:v>60.88675</x:v>
      </x:c>
      <x:c r="Z616" s="17" t="n">
        <x:v>51.07596</x:v>
      </x:c>
      <x:c r="AA616" s="17" t="n">
        <x:v>47.93561</x:v>
      </x:c>
      <x:c r="AB616" s="4" t="n">
        <x:f>COUNT(D616:O616)</x:f>
        <x:v>12</x:v>
      </x:c>
      <x:c r="AC616" s="4" t="n">
        <x:f>COUNT(P616:AA616)</x:f>
        <x:v>12</x:v>
      </x:c>
      <x:c r="AD616" s="4" t="n">
        <x:f>COUNTIF(D616:AA616,"&gt;0")</x:f>
        <x:v>24</x:v>
      </x:c>
      <x:c r="AE616" s="19" t="n">
        <x:f>IF(AB616=0,"",AVERAGE(D616:O616))</x:f>
        <x:v>48.224129999999995</x:v>
      </x:c>
      <x:c r="AF616" s="19" t="n">
        <x:f>IF(AC616=0,"",AVERAGE(P616:AA616))</x:f>
        <x:v>51.20492833333333</x:v>
      </x:c>
      <x:c r="AG616" s="19" t="n">
        <x:f>IF(OR(AB616&lt;'산출기준'!$B$19,AC616&lt;'산출기준'!$B$19,AE616=0),"",AF616/AE616)</x:f>
        <x:v>1.0618113449290496</x:v>
      </x:c>
      <x:c r="AH616" s="21" t="n">
        <x:f>IF(SUM(P616:AA616)=0,"",MAX(P616:AA616)/SUM(P616:AA616))</x:f>
        <x:v>0.12417502651193374</x:v>
      </x:c>
      <x:c r="AI616" s="23" t="n">
        <x:f>IF(AG616="","",AD616/'산출기준'!$B$18*'산출기준'!$B$20+MIN(1,AG616)*'산출기준'!$B$21+(1-AH616)*'산출기준'!$B$22)</x:f>
        <x:v>97.51649946976133</x:v>
      </x:c>
      <x:c r="AJ616" s="4" t="str">
        <x:v>24개월 중 양수 지수 24개월; 전반/후반 자료 12/12개월. 최근12개월/이전12개월 관측월 평균비 1.06배, 최근 최댓달 비중 12.4%. 미래 1년 지속을 보장하지 않음.</x:v>
      </x:c>
      <x:c r="AK616" s="4" t="str">
        <x:v>https://developers.naver.com/docs/serviceapi/datalab/search/search.md</x:v>
      </x:c>
    </x:row>
    <x:row r="617" ht="25" customHeight="1">
      <x:c r="A617" s="4" t="str">
        <x:v>K0613</x:v>
      </x:c>
      <x:c r="B617" s="4" t="str">
        <x:v>패션·뷰티</x:v>
      </x:c>
      <x:c r="C617" s="4" t="str">
        <x:v>붓기빼는차</x:v>
      </x:c>
      <x:c r="D617" s="17" t="n">
        <x:v>26.38237</x:v>
      </x:c>
      <x:c r="E617" s="17" t="n">
        <x:v>24.54109</x:v>
      </x:c>
      <x:c r="F617" s="17" t="n">
        <x:v>21.85258</x:v>
      </x:c>
      <x:c r="G617" s="17" t="n">
        <x:v>22.51341</x:v>
      </x:c>
      <x:c r="H617" s="17" t="n">
        <x:v>27.04885</x:v>
      </x:c>
      <x:c r="I617" s="17" t="n">
        <x:v>26.59135</x:v>
      </x:c>
      <x:c r="J617" s="17" t="n">
        <x:v>29.37023</x:v>
      </x:c>
      <x:c r="K617" s="17" t="n">
        <x:v>33.86613</x:v>
      </x:c>
      <x:c r="L617" s="17" t="n">
        <x:v>55.71872</x:v>
      </x:c>
      <x:c r="M617" s="17" t="n">
        <x:v>54.64558</x:v>
      </x:c>
      <x:c r="N617" s="17" t="n">
        <x:v>54.47613</x:v>
      </x:c>
      <x:c r="O617" s="17" t="n">
        <x:v>55.24428</x:v>
      </x:c>
      <x:c r="P617" s="17" t="n">
        <x:v>52.34679</x:v>
      </x:c>
      <x:c r="Q617" s="17" t="n">
        <x:v>48.50607</x:v>
      </x:c>
      <x:c r="R617" s="17" t="n">
        <x:v>46.63089</x:v>
      </x:c>
      <x:c r="S617" s="17" t="n">
        <x:v>48.77718</x:v>
      </x:c>
      <x:c r="T617" s="17" t="n">
        <x:v>60.46314</x:v>
      </x:c>
      <x:c r="U617" s="17" t="n">
        <x:v>55.81474</x:v>
      </x:c>
      <x:c r="V617" s="17" t="n">
        <x:v>63.24767</x:v>
      </x:c>
      <x:c r="W617" s="17" t="n">
        <x:v>60.68342</x:v>
      </x:c>
      <x:c r="X617" s="17" t="n">
        <x:v>59.64981</x:v>
      </x:c>
      <x:c r="Y617" s="17" t="n">
        <x:v>48.50042</x:v>
      </x:c>
      <x:c r="Z617" s="17" t="n">
        <x:v>44.59757</x:v>
      </x:c>
      <x:c r="AA617" s="17" t="n">
        <x:v>45.60293</x:v>
      </x:c>
      <x:c r="AB617" s="4" t="n">
        <x:f>COUNT(D617:O617)</x:f>
        <x:v>12</x:v>
      </x:c>
      <x:c r="AC617" s="4" t="n">
        <x:f>COUNT(P617:AA617)</x:f>
        <x:v>12</x:v>
      </x:c>
      <x:c r="AD617" s="4" t="n">
        <x:f>COUNTIF(D617:AA617,"&gt;0")</x:f>
        <x:v>24</x:v>
      </x:c>
      <x:c r="AE617" s="19" t="n">
        <x:f>IF(AB617=0,"",AVERAGE(D617:O617))</x:f>
        <x:v>36.02089333333333</x:v>
      </x:c>
      <x:c r="AF617" s="19" t="n">
        <x:f>IF(AC617=0,"",AVERAGE(P617:AA617))</x:f>
        <x:v>52.90171916666667</x:v>
      </x:c>
      <x:c r="AG617" s="19" t="n">
        <x:f>IF(OR(AB617&lt;'산출기준'!$B$19,AC617&lt;'산출기준'!$B$19,AE617=0),"",AF617/AE617)</x:f>
        <x:v>1.4686398440238575</x:v>
      </x:c>
      <x:c r="AH617" s="21" t="n">
        <x:f>IF(SUM(P617:AA617)=0,"",MAX(P617:AA617)/SUM(P617:AA617))</x:f>
        <x:v>0.09963077286886533</x:v>
      </x:c>
      <x:c r="AI617" s="23" t="n">
        <x:f>IF(AG617="","",AD617/'산출기준'!$B$18*'산출기준'!$B$20+MIN(1,AG617)*'산출기준'!$B$21+(1-AH617)*'산출기준'!$B$22)</x:f>
        <x:v>98.00738454262269</x:v>
      </x:c>
      <x:c r="AJ617" s="4" t="str">
        <x:v>24개월 중 양수 지수 24개월; 전반/후반 자료 12/12개월. 최근12개월/이전12개월 관측월 평균비 1.47배, 최근 최댓달 비중 10.0%. 미래 1년 지속을 보장하지 않음.</x:v>
      </x:c>
      <x:c r="AK617" s="4" t="str">
        <x:v>https://developers.naver.com/docs/serviceapi/datalab/search/search.md</x:v>
      </x:c>
    </x:row>
    <x:row r="618" ht="25" customHeight="1">
      <x:c r="A618" s="4" t="str">
        <x:v>K0614</x:v>
      </x:c>
      <x:c r="B618" s="4" t="str">
        <x:v>패션·뷰티</x:v>
      </x:c>
      <x:c r="C618" s="4" t="str">
        <x:v>얼굴각질제거</x:v>
      </x:c>
      <x:c r="D618" s="17" t="n">
        <x:v>40.09036</x:v>
      </x:c>
      <x:c r="E618" s="17" t="n">
        <x:v>46.58006</x:v>
      </x:c>
      <x:c r="F618" s="17" t="n">
        <x:v>47.34255</x:v>
      </x:c>
      <x:c r="G618" s="17" t="n">
        <x:v>52.44281</x:v>
      </x:c>
      <x:c r="H618" s="17" t="n">
        <x:v>49.70347</x:v>
      </x:c>
      <x:c r="I618" s="17" t="n">
        <x:v>53.15447</x:v>
      </x:c>
      <x:c r="J618" s="17" t="n">
        <x:v>47.87348</x:v>
      </x:c>
      <x:c r="K618" s="17" t="n">
        <x:v>51.83281</x:v>
      </x:c>
      <x:c r="L618" s="17" t="n">
        <x:v>42.83535</x:v>
      </x:c>
      <x:c r="M618" s="17" t="n">
        <x:v>36.26659</x:v>
      </x:c>
      <x:c r="N618" s="17" t="n">
        <x:v>31.45439</x:v>
      </x:c>
      <x:c r="O618" s="17" t="n">
        <x:v>33.69104</x:v>
      </x:c>
      <x:c r="P618" s="17" t="n">
        <x:v>27.6419</x:v>
      </x:c>
      <x:c r="Q618" s="17" t="n">
        <x:v>33.48206</x:v>
      </x:c>
      <x:c r="R618" s="17" t="n">
        <x:v>32.93984</x:v>
      </x:c>
      <x:c r="S618" s="17" t="n">
        <x:v>30.89522</x:v>
      </x:c>
      <x:c r="T618" s="17" t="n">
        <x:v>43.69951</x:v>
      </x:c>
      <x:c r="U618" s="17" t="n">
        <x:v>40.52527</x:v>
      </x:c>
      <x:c r="V618" s="17" t="n">
        <x:v>42.73369</x:v>
      </x:c>
      <x:c r="W618" s="17" t="n">
        <x:v>43.02739</x:v>
      </x:c>
      <x:c r="X618" s="17" t="n">
        <x:v>38.75741</x:v>
      </x:c>
      <x:c r="Y618" s="17" t="n">
        <x:v>31.878</x:v>
      </x:c>
      <x:c r="Z618" s="17" t="n">
        <x:v>40.60999</x:v>
      </x:c>
      <x:c r="AA618" s="17" t="n">
        <x:v>46.72126</x:v>
      </x:c>
      <x:c r="AB618" s="4" t="n">
        <x:f>COUNT(D618:O618)</x:f>
        <x:v>12</x:v>
      </x:c>
      <x:c r="AC618" s="4" t="n">
        <x:f>COUNT(P618:AA618)</x:f>
        <x:v>12</x:v>
      </x:c>
      <x:c r="AD618" s="4" t="n">
        <x:f>COUNTIF(D618:AA618,"&gt;0")</x:f>
        <x:v>24</x:v>
      </x:c>
      <x:c r="AE618" s="19" t="n">
        <x:f>IF(AB618=0,"",AVERAGE(D618:O618))</x:f>
        <x:v>44.438948333333336</x:v>
      </x:c>
      <x:c r="AF618" s="19" t="n">
        <x:f>IF(AC618=0,"",AVERAGE(P618:AA618))</x:f>
        <x:v>37.74262833333333</x:v>
      </x:c>
      <x:c r="AG618" s="19" t="n">
        <x:f>IF(OR(AB618&lt;'산출기준'!$B$19,AC618&lt;'산출기준'!$B$19,AE618=0),"",AF618/AE618)</x:f>
        <x:v>0.8493141658130297</x:v>
      </x:c>
      <x:c r="AH618" s="21" t="n">
        <x:f>IF(SUM(P618:AA618)=0,"",MAX(P618:AA618)/SUM(P618:AA618))</x:f>
        <x:v>0.10315758348749517</x:v>
      </x:c>
      <x:c r="AI618" s="23" t="n">
        <x:f>IF(AG618="","",AD618/'산출기준'!$B$18*'산출기준'!$B$20+MIN(1,AG618)*'산출기준'!$B$21+(1-AH618)*'산출기준'!$B$22)</x:f>
        <x:v>93.416273304641</x:v>
      </x:c>
      <x:c r="AJ618" s="4" t="str">
        <x:v>24개월 중 양수 지수 24개월; 전반/후반 자료 12/12개월. 최근12개월/이전12개월 관측월 평균비 0.85배, 최근 최댓달 비중 10.3%. 미래 1년 지속을 보장하지 않음.</x:v>
      </x:c>
      <x:c r="AK618" s="4" t="str">
        <x:v>https://developers.naver.com/docs/serviceapi/datalab/search/search.md</x:v>
      </x:c>
    </x:row>
    <x:row r="619" ht="25" customHeight="1">
      <x:c r="A619" s="4" t="str">
        <x:v>K0615</x:v>
      </x:c>
      <x:c r="B619" s="4" t="str">
        <x:v>패션·뷰티</x:v>
      </x:c>
      <x:c r="C619" s="4" t="str">
        <x:v>신발세탁</x:v>
      </x:c>
      <x:c r="D619" s="17" t="n">
        <x:v>80.9514</x:v>
      </x:c>
      <x:c r="E619" s="17" t="n">
        <x:v>98.69334</x:v>
      </x:c>
      <x:c r="F619" s="17" t="n">
        <x:v>83.99346</x:v>
      </x:c>
      <x:c r="G619" s="17" t="n">
        <x:v>63.02572</x:v>
      </x:c>
      <x:c r="H619" s="17" t="n">
        <x:v>60.67782</x:v>
      </x:c>
      <x:c r="I619" s="17" t="n">
        <x:v>71.64148</x:v>
      </x:c>
      <x:c r="J619" s="17" t="n">
        <x:v>95.71934</x:v>
      </x:c>
      <x:c r="K619" s="17" t="n">
        <x:v>83.64638</x:v>
      </x:c>
      <x:c r="L619" s="17" t="n">
        <x:v>76.41894</x:v>
      </x:c>
      <x:c r="M619" s="17" t="n">
        <x:v>58.98325</x:v>
      </x:c>
      <x:c r="N619" s="17" t="n">
        <x:v>56.14536</x:v>
      </x:c>
      <x:c r="O619" s="17" t="n">
        <x:v>52.04845</x:v>
      </x:c>
      <x:c r="P619" s="17" t="n">
        <x:v>62.42003</x:v>
      </x:c>
      <x:c r="Q619" s="17" t="n">
        <x:v>63.01891</x:v>
      </x:c>
      <x:c r="R619" s="17" t="n">
        <x:v>49.53722</x:v>
      </x:c>
      <x:c r="S619" s="17" t="n">
        <x:v>43.91588</x:v>
      </x:c>
      <x:c r="T619" s="17" t="n">
        <x:v>42.89505</x:v>
      </x:c>
      <x:c r="U619" s="17" t="n">
        <x:v>45.0524</x:v>
      </x:c>
      <x:c r="V619" s="17" t="n">
        <x:v>55.62134</x:v>
      </x:c>
      <x:c r="W619" s="17" t="n">
        <x:v>55.43759</x:v>
      </x:c>
      <x:c r="X619" s="17" t="n">
        <x:v>57.97604</x:v>
      </x:c>
      <x:c r="Y619" s="17" t="n">
        <x:v>47.75418</x:v>
      </x:c>
      <x:c r="Z619" s="17" t="n">
        <x:v>49.05403</x:v>
      </x:c>
      <x:c r="AA619" s="17" t="n">
        <x:v>45.16809</x:v>
      </x:c>
      <x:c r="AB619" s="4" t="n">
        <x:f>COUNT(D619:O619)</x:f>
        <x:v>12</x:v>
      </x:c>
      <x:c r="AC619" s="4" t="n">
        <x:f>COUNT(P619:AA619)</x:f>
        <x:v>12</x:v>
      </x:c>
      <x:c r="AD619" s="4" t="n">
        <x:f>COUNTIF(D619:AA619,"&gt;0")</x:f>
        <x:v>24</x:v>
      </x:c>
      <x:c r="AE619" s="19" t="n">
        <x:f>IF(AB619=0,"",AVERAGE(D619:O619))</x:f>
        <x:v>73.49541166666667</x:v>
      </x:c>
      <x:c r="AF619" s="19" t="n">
        <x:f>IF(AC619=0,"",AVERAGE(P619:AA619))</x:f>
        <x:v>51.487563333333334</x:v>
      </x:c>
      <x:c r="AG619" s="19" t="n">
        <x:f>IF(OR(AB619&lt;'산출기준'!$B$19,AC619&lt;'산출기준'!$B$19,AE619=0),"",AF619/AE619)</x:f>
        <x:v>0.7005547988063745</x:v>
      </x:c>
      <x:c r="AH619" s="21" t="n">
        <x:f>IF(SUM(P619:AA619)=0,"",MAX(P619:AA619)/SUM(P619:AA619))</x:f>
        <x:v>0.101996977393052</x:v>
      </x:c>
      <x:c r="AI619" s="23" t="n">
        <x:f>IF(AG619="","",AD619/'산출기준'!$B$18*'산출기준'!$B$20+MIN(1,AG619)*'산출기준'!$B$21+(1-AH619)*'산출기준'!$B$22)</x:f>
        <x:v>88.9767044163302</x:v>
      </x:c>
      <x:c r="AJ619" s="4" t="str">
        <x:v>24개월 중 양수 지수 24개월; 전반/후반 자료 12/12개월. 최근12개월/이전12개월 관측월 평균비 0.70배, 최근 최댓달 비중 10.2%. 미래 1년 지속을 보장하지 않음.</x:v>
      </x:c>
      <x:c r="AK619" s="4" t="str">
        <x:v>https://developers.naver.com/docs/serviceapi/datalab/search/search.md</x:v>
      </x:c>
    </x:row>
    <x:row r="620" ht="25" customHeight="1">
      <x:c r="A620" s="4" t="str">
        <x:v>K0616</x:v>
      </x:c>
      <x:c r="B620" s="4" t="str">
        <x:v>패션·뷰티</x:v>
      </x:c>
      <x:c r="C620" s="4" t="str">
        <x:v>탈모예방</x:v>
      </x:c>
      <x:c r="D620" s="17" t="n">
        <x:v>83.57833</x:v>
      </x:c>
      <x:c r="E620" s="17" t="n">
        <x:v>86.55913</x:v>
      </x:c>
      <x:c r="F620" s="17" t="n">
        <x:v>74.22757</x:v>
      </x:c>
      <x:c r="G620" s="17" t="n">
        <x:v>67.3336</x:v>
      </x:c>
      <x:c r="H620" s="17" t="n">
        <x:v>63.121</x:v>
      </x:c>
      <x:c r="I620" s="17" t="n">
        <x:v>58.00326</x:v>
      </x:c>
      <x:c r="J620" s="17" t="n">
        <x:v>55.85272</x:v>
      </x:c>
      <x:c r="K620" s="17" t="n">
        <x:v>49.76861</x:v>
      </x:c>
      <x:c r="L620" s="17" t="n">
        <x:v>54.54607</x:v>
      </x:c>
      <x:c r="M620" s="17" t="n">
        <x:v>48.24418</x:v>
      </x:c>
      <x:c r="N620" s="17" t="n">
        <x:v>54.91357</x:v>
      </x:c>
      <x:c r="O620" s="17" t="n">
        <x:v>65.8432</x:v>
      </x:c>
      <x:c r="P620" s="17" t="n">
        <x:v>63.01211</x:v>
      </x:c>
      <x:c r="Q620" s="17" t="n">
        <x:v>64.88362</x:v>
      </x:c>
      <x:c r="R620" s="17" t="n">
        <x:v>55.19259</x:v>
      </x:c>
      <x:c r="S620" s="17" t="n">
        <x:v>53.19858</x:v>
      </x:c>
      <x:c r="T620" s="17" t="n">
        <x:v>49.50319</x:v>
      </x:c>
      <x:c r="U620" s="17" t="n">
        <x:v>36.8858</x:v>
      </x:c>
      <x:c r="V620" s="17" t="n">
        <x:v>35.61317</x:v>
      </x:c>
      <x:c r="W620" s="17" t="n">
        <x:v>33.53069</x:v>
      </x:c>
      <x:c r="X620" s="17" t="n">
        <x:v>33.65319</x:v>
      </x:c>
      <x:c r="Y620" s="17" t="n">
        <x:v>33.53749</x:v>
      </x:c>
      <x:c r="Z620" s="17" t="n">
        <x:v>39.71689</x:v>
      </x:c>
      <x:c r="AA620" s="17" t="n">
        <x:v>46.25697</x:v>
      </x:c>
      <x:c r="AB620" s="4" t="n">
        <x:f>COUNT(D620:O620)</x:f>
        <x:v>12</x:v>
      </x:c>
      <x:c r="AC620" s="4" t="n">
        <x:f>COUNT(P620:AA620)</x:f>
        <x:v>12</x:v>
      </x:c>
      <x:c r="AD620" s="4" t="n">
        <x:f>COUNTIF(D620:AA620,"&gt;0")</x:f>
        <x:v>24</x:v>
      </x:c>
      <x:c r="AE620" s="19" t="n">
        <x:f>IF(AB620=0,"",AVERAGE(D620:O620))</x:f>
        <x:v>63.49927</x:v>
      </x:c>
      <x:c r="AF620" s="19" t="n">
        <x:f>IF(AC620=0,"",AVERAGE(P620:AA620))</x:f>
        <x:v>45.41535749999999</x:v>
      </x:c>
      <x:c r="AG620" s="19" t="n">
        <x:f>IF(OR(AB620&lt;'산출기준'!$B$19,AC620&lt;'산출기준'!$B$19,AE620=0),"",AF620/AE620)</x:f>
        <x:v>0.7152107024222482</x:v>
      </x:c>
      <x:c r="AH620" s="21" t="n">
        <x:f>IF(SUM(P620:AA620)=0,"",MAX(P620:AA620)/SUM(P620:AA620))</x:f>
        <x:v>0.11905594563101995</x:v>
      </x:c>
      <x:c r="AI620" s="23" t="n">
        <x:f>IF(AG620="","",AD620/'산출기준'!$B$18*'산출기준'!$B$20+MIN(1,AG620)*'산출기준'!$B$21+(1-AH620)*'산출기준'!$B$22)</x:f>
        <x:v>89.07520216004706</x:v>
      </x:c>
      <x:c r="AJ620" s="4" t="str">
        <x:v>24개월 중 양수 지수 24개월; 전반/후반 자료 12/12개월. 최근12개월/이전12개월 관측월 평균비 0.72배, 최근 최댓달 비중 11.9%. 미래 1년 지속을 보장하지 않음.</x:v>
      </x:c>
      <x:c r="AK620" s="4" t="str">
        <x:v>https://developers.naver.com/docs/serviceapi/datalab/search/search.md</x:v>
      </x:c>
    </x:row>
    <x:row r="621" ht="25" customHeight="1">
      <x:c r="A621" s="4" t="str">
        <x:v>K0617</x:v>
      </x:c>
      <x:c r="B621" s="4" t="str">
        <x:v>패션·뷰티</x:v>
      </x:c>
      <x:c r="C621" s="4" t="str">
        <x:v>좁쌀여드름원인</x:v>
      </x:c>
      <x:c r="D621" s="17" t="n">
        <x:v>46.83544</x:v>
      </x:c>
      <x:c r="E621" s="17" t="n">
        <x:v>44.58962</x:v>
      </x:c>
      <x:c r="F621" s="17" t="n">
        <x:v>52.66095</x:v>
      </x:c>
      <x:c r="G621" s="17" t="n">
        <x:v>45.87586</x:v>
      </x:c>
      <x:c r="H621" s="17" t="n">
        <x:v>48.46876</x:v>
      </x:c>
      <x:c r="I621" s="17" t="n">
        <x:v>44.5624</x:v>
      </x:c>
      <x:c r="J621" s="17" t="n">
        <x:v>47.96515</x:v>
      </x:c>
      <x:c r="K621" s="17" t="n">
        <x:v>51.6129</x:v>
      </x:c>
      <x:c r="L621" s="17" t="n">
        <x:v>53.72941</x:v>
      </x:c>
      <x:c r="M621" s="17" t="n">
        <x:v>53.32788</x:v>
      </x:c>
      <x:c r="N621" s="17" t="n">
        <x:v>56.07731</x:v>
      </x:c>
      <x:c r="O621" s="17" t="n">
        <x:v>62.46086</x:v>
      </x:c>
      <x:c r="P621" s="17" t="n">
        <x:v>60.84115</x:v>
      </x:c>
      <x:c r="Q621" s="17" t="n">
        <x:v>61.33796</x:v>
      </x:c>
      <x:c r="R621" s="17" t="n">
        <x:v>54.27385</x:v>
      </x:c>
      <x:c r="S621" s="17" t="n">
        <x:v>48.99959</x:v>
      </x:c>
      <x:c r="T621" s="17" t="n">
        <x:v>46.80141</x:v>
      </x:c>
      <x:c r="U621" s="17" t="n">
        <x:v>39.28814</x:v>
      </x:c>
      <x:c r="V621" s="17" t="n">
        <x:v>38.27412</x:v>
      </x:c>
      <x:c r="W621" s="17" t="n">
        <x:v>36.66122</x:v>
      </x:c>
      <x:c r="X621" s="17" t="n">
        <x:v>37.36218</x:v>
      </x:c>
      <x:c r="Y621" s="17" t="n">
        <x:v>37.24649</x:v>
      </x:c>
      <x:c r="Z621" s="17" t="n">
        <x:v>39.65564</x:v>
      </x:c>
      <x:c r="AA621" s="17" t="n">
        <x:v>43.88866</x:v>
      </x:c>
      <x:c r="AB621" s="4" t="n">
        <x:f>COUNT(D621:O621)</x:f>
        <x:v>12</x:v>
      </x:c>
      <x:c r="AC621" s="4" t="n">
        <x:f>COUNT(P621:AA621)</x:f>
        <x:v>12</x:v>
      </x:c>
      <x:c r="AD621" s="4" t="n">
        <x:f>COUNTIF(D621:AA621,"&gt;0")</x:f>
        <x:v>24</x:v>
      </x:c>
      <x:c r="AE621" s="19" t="n">
        <x:f>IF(AB621=0,"",AVERAGE(D621:O621))</x:f>
        <x:v>50.680544999999995</x:v>
      </x:c>
      <x:c r="AF621" s="19" t="n">
        <x:f>IF(AC621=0,"",AVERAGE(P621:AA621))</x:f>
        <x:v>45.385867499999996</x:v>
      </x:c>
      <x:c r="AG621" s="19" t="n">
        <x:f>IF(OR(AB621&lt;'산출기준'!$B$19,AC621&lt;'산출기준'!$B$19,AE621=0),"",AF621/AE621)</x:f>
        <x:v>0.8955284024668638</x:v>
      </x:c>
      <x:c r="AH621" s="21" t="n">
        <x:f>IF(SUM(P621:AA621)=0,"",MAX(P621:AA621)/SUM(P621:AA621))</x:f>
        <x:v>0.11262309058357575</x:v>
      </x:c>
      <x:c r="AI621" s="23" t="n">
        <x:f>IF(AG621="","",AD621/'산출기준'!$B$18*'산출기준'!$B$20+MIN(1,AG621)*'산출기준'!$B$21+(1-AH621)*'산출기준'!$B$22)</x:f>
        <x:v>94.6133902623344</x:v>
      </x:c>
      <x:c r="AJ621" s="4" t="str">
        <x:v>24개월 중 양수 지수 24개월; 전반/후반 자료 12/12개월. 최근12개월/이전12개월 관측월 평균비 0.90배, 최근 최댓달 비중 11.3%. 미래 1년 지속을 보장하지 않음.</x:v>
      </x:c>
      <x:c r="AK621" s="4" t="str">
        <x:v>https://developers.naver.com/docs/serviceapi/datalab/search/search.md</x:v>
      </x:c>
    </x:row>
    <x:row r="622" ht="25" customHeight="1">
      <x:c r="A622" s="4" t="str">
        <x:v>K0618</x:v>
      </x:c>
      <x:c r="B622" s="4" t="str">
        <x:v>패션·뷰티</x:v>
      </x:c>
      <x:c r="C622" s="4" t="str">
        <x:v>흰옷얼룩제거</x:v>
      </x:c>
      <x:c r="D622" s="17" t="n">
        <x:v>100</x:v>
      </x:c>
      <x:c r="E622" s="17" t="n">
        <x:v>84.1704</x:v>
      </x:c>
      <x:c r="F622" s="17" t="n">
        <x:v>48.81584</x:v>
      </x:c>
      <x:c r="G622" s="17" t="n">
        <x:v>32.65278</x:v>
      </x:c>
      <x:c r="H622" s="17" t="n">
        <x:v>26.20117</x:v>
      </x:c>
      <x:c r="I622" s="17" t="n">
        <x:v>24.96256</x:v>
      </x:c>
      <x:c r="J622" s="17" t="n">
        <x:v>42.99033</x:v>
      </x:c>
      <x:c r="K622" s="17" t="n">
        <x:v>59.412</x:v>
      </x:c>
      <x:c r="L622" s="17" t="n">
        <x:v>82.56431</x:v>
      </x:c>
      <x:c r="M622" s="17" t="n">
        <x:v>85.62678</x:v>
      </x:c>
      <x:c r="N622" s="17" t="n">
        <x:v>82.48945</x:v>
      </x:c>
      <x:c r="O622" s="17" t="n">
        <x:v>75.6295</x:v>
      </x:c>
      <x:c r="P622" s="17" t="n">
        <x:v>64.56376</x:v>
      </x:c>
      <x:c r="Q622" s="17" t="n">
        <x:v>58.69742</x:v>
      </x:c>
      <x:c r="R622" s="17" t="n">
        <x:v>36.06233</x:v>
      </x:c>
      <x:c r="S622" s="17" t="n">
        <x:v>25.44576</x:v>
      </x:c>
      <x:c r="T622" s="17" t="n">
        <x:v>16.47611</x:v>
      </x:c>
      <x:c r="U622" s="17" t="n">
        <x:v>14.9789</x:v>
      </x:c>
      <x:c r="V622" s="17" t="n">
        <x:v>29.84211</x:v>
      </x:c>
      <x:c r="W622" s="17" t="n">
        <x:v>33.68041</x:v>
      </x:c>
      <x:c r="X622" s="17" t="n">
        <x:v>45.1749</x:v>
      </x:c>
      <x:c r="Y622" s="17" t="n">
        <x:v>44.22213</x:v>
      </x:c>
      <x:c r="Z622" s="17" t="n">
        <x:v>45.69211</x:v>
      </x:c>
      <x:c r="AA622" s="17" t="n">
        <x:v>43.78657</x:v>
      </x:c>
      <x:c r="AB622" s="4" t="n">
        <x:f>COUNT(D622:O622)</x:f>
        <x:v>12</x:v>
      </x:c>
      <x:c r="AC622" s="4" t="n">
        <x:f>COUNT(P622:AA622)</x:f>
        <x:v>12</x:v>
      </x:c>
      <x:c r="AD622" s="4" t="n">
        <x:f>COUNTIF(D622:AA622,"&gt;0")</x:f>
        <x:v>24</x:v>
      </x:c>
      <x:c r="AE622" s="19" t="n">
        <x:f>IF(AB622=0,"",AVERAGE(D622:O622))</x:f>
        <x:v>62.12626</x:v>
      </x:c>
      <x:c r="AF622" s="19" t="n">
        <x:f>IF(AC622=0,"",AVERAGE(P622:AA622))</x:f>
        <x:v>38.2185425</x:v>
      </x:c>
      <x:c r="AG622" s="19" t="n">
        <x:f>IF(OR(AB622&lt;'산출기준'!$B$19,AC622&lt;'산출기준'!$B$19,AE622=0),"",AF622/AE622)</x:f>
        <x:v>0.61517533004562</x:v>
      </x:c>
      <x:c r="AH622" s="21" t="n">
        <x:f>IF(SUM(P622:AA622)=0,"",MAX(P622:AA622)/SUM(P622:AA622))</x:f>
        <x:v>0.14077756453777204</x:v>
      </x:c>
      <x:c r="AI622" s="23" t="n">
        <x:f>IF(AG622="","",AD622/'산출기준'!$B$18*'산출기준'!$B$20+MIN(1,AG622)*'산출기준'!$B$21+(1-AH622)*'산출기준'!$B$22)</x:f>
        <x:v>85.63970861061317</x:v>
      </x:c>
      <x:c r="AJ622" s="4" t="str">
        <x:v>24개월 중 양수 지수 24개월; 전반/후반 자료 12/12개월. 최근12개월/이전12개월 관측월 평균비 0.62배, 최근 최댓달 비중 14.1%. 미래 1년 지속을 보장하지 않음.</x:v>
      </x:c>
      <x:c r="AK622" s="4" t="str">
        <x:v>https://developers.naver.com/docs/serviceapi/datalab/search/search.md</x:v>
      </x:c>
    </x:row>
    <x:row r="623" ht="25" customHeight="1">
      <x:c r="A623" s="4" t="str">
        <x:v>K0619</x:v>
      </x:c>
      <x:c r="B623" s="4" t="str">
        <x:v>패션·뷰티</x:v>
      </x:c>
      <x:c r="C623" s="4" t="str">
        <x:v>옷기름때제거</x:v>
      </x:c>
      <x:c r="D623" s="17" t="n">
        <x:v>25.2552</x:v>
      </x:c>
      <x:c r="E623" s="17" t="n">
        <x:v>33.21083</x:v>
      </x:c>
      <x:c r="F623" s="17" t="n">
        <x:v>30.23683</x:v>
      </x:c>
      <x:c r="G623" s="17" t="n">
        <x:v>26.21478</x:v>
      </x:c>
      <x:c r="H623" s="17" t="n">
        <x:v>19.24595</x:v>
      </x:c>
      <x:c r="I623" s="17" t="n">
        <x:v>12.22267</x:v>
      </x:c>
      <x:c r="J623" s="17" t="n">
        <x:v>19.04859</x:v>
      </x:c>
      <x:c r="K623" s="17" t="n">
        <x:v>19.74275</x:v>
      </x:c>
      <x:c r="L623" s="17" t="n">
        <x:v>23.60146</x:v>
      </x:c>
      <x:c r="M623" s="17" t="n">
        <x:v>20.43691</x:v>
      </x:c>
      <x:c r="N623" s="17" t="n">
        <x:v>19.3072</x:v>
      </x:c>
      <x:c r="O623" s="17" t="n">
        <x:v>19.96052</x:v>
      </x:c>
      <x:c r="P623" s="17" t="n">
        <x:v>17.29277</x:v>
      </x:c>
      <x:c r="Q623" s="17" t="n">
        <x:v>20.9201</x:v>
      </x:c>
      <x:c r="R623" s="17" t="n">
        <x:v>20.83843</x:v>
      </x:c>
      <x:c r="S623" s="17" t="n">
        <x:v>19.23914</x:v>
      </x:c>
      <x:c r="T623" s="17" t="n">
        <x:v>18.78317</x:v>
      </x:c>
      <x:c r="U623" s="17" t="n">
        <x:v>34.25888</x:v>
      </x:c>
      <x:c r="V623" s="17" t="n">
        <x:v>50</x:v>
      </x:c>
      <x:c r="W623" s="17" t="n">
        <x:v>58.61576</x:v>
      </x:c>
      <x:c r="X623" s="17" t="n">
        <x:v>59.6638</x:v>
      </x:c>
      <x:c r="Y623" s="17" t="n">
        <x:v>50.2518</x:v>
      </x:c>
      <x:c r="Z623" s="17" t="n">
        <x:v>42.77936</x:v>
      </x:c>
      <x:c r="AA623" s="17" t="n">
        <x:v>41.07799</x:v>
      </x:c>
      <x:c r="AB623" s="4" t="n">
        <x:f>COUNT(D623:O623)</x:f>
        <x:v>12</x:v>
      </x:c>
      <x:c r="AC623" s="4" t="n">
        <x:f>COUNT(P623:AA623)</x:f>
        <x:v>12</x:v>
      </x:c>
      <x:c r="AD623" s="4" t="n">
        <x:f>COUNTIF(D623:AA623,"&gt;0")</x:f>
        <x:v>24</x:v>
      </x:c>
      <x:c r="AE623" s="19" t="n">
        <x:f>IF(AB623=0,"",AVERAGE(D623:O623))</x:f>
        <x:v>22.37364083333333</x:v>
      </x:c>
      <x:c r="AF623" s="19" t="n">
        <x:f>IF(AC623=0,"",AVERAGE(P623:AA623))</x:f>
        <x:v>36.14343333333333</x:v>
      </x:c>
      <x:c r="AG623" s="19" t="n">
        <x:f>IF(OR(AB623&lt;'산출기준'!$B$19,AC623&lt;'산출기준'!$B$19,AE623=0),"",AF623/AE623)</x:f>
        <x:v>1.6154471059303452</x:v>
      </x:c>
      <x:c r="AH623" s="21" t="n">
        <x:f>IF(SUM(P623:AA623)=0,"",MAX(P623:AA623)/SUM(P623:AA623))</x:f>
        <x:v>0.13756256323186417</x:v>
      </x:c>
      <x:c r="AI623" s="23" t="n">
        <x:f>IF(AG623="","",AD623/'산출기준'!$B$18*'산출기준'!$B$20+MIN(1,AG623)*'산출기준'!$B$21+(1-AH623)*'산출기준'!$B$22)</x:f>
        <x:v>97.24874873536271</x:v>
      </x:c>
      <x:c r="AJ623" s="4" t="str">
        <x:v>24개월 중 양수 지수 24개월; 전반/후반 자료 12/12개월. 최근12개월/이전12개월 관측월 평균비 1.62배, 최근 최댓달 비중 13.8%. 미래 1년 지속을 보장하지 않음.</x:v>
      </x:c>
      <x:c r="AK623" s="4" t="str">
        <x:v>https://developers.naver.com/docs/serviceapi/datalab/search/search.md</x:v>
      </x:c>
    </x:row>
    <x:row r="624" ht="25" customHeight="1">
      <x:c r="A624" s="4" t="str">
        <x:v>K0620</x:v>
      </x:c>
      <x:c r="B624" s="4" t="str">
        <x:v>패션·뷰티</x:v>
      </x:c>
      <x:c r="C624" s="4" t="str">
        <x:v>40대헤어스타일</x:v>
      </x:c>
      <x:c r="D624" s="17" t="n">
        <x:v>54.41261</x:v>
      </x:c>
      <x:c r="E624" s="17" t="n">
        <x:v>46.02056</x:v>
      </x:c>
      <x:c r="F624" s="17" t="n">
        <x:v>44.6806</x:v>
      </x:c>
      <x:c r="G624" s="17" t="n">
        <x:v>54.55123</x:v>
      </x:c>
      <x:c r="H624" s="17" t="n">
        <x:v>55.93161</x:v>
      </x:c>
      <x:c r="I624" s="17" t="n">
        <x:v>52.1832</x:v>
      </x:c>
      <x:c r="J624" s="17" t="n">
        <x:v>49.94224</x:v>
      </x:c>
      <x:c r="K624" s="17" t="n">
        <x:v>43.6352</x:v>
      </x:c>
      <x:c r="L624" s="17" t="n">
        <x:v>47.245</x:v>
      </x:c>
      <x:c r="M624" s="17" t="n">
        <x:v>45.63936</x:v>
      </x:c>
      <x:c r="N624" s="17" t="n">
        <x:v>41.75811</x:v>
      </x:c>
      <x:c r="O624" s="17" t="n">
        <x:v>49.26071</x:v>
      </x:c>
      <x:c r="P624" s="17" t="n">
        <x:v>49.28959</x:v>
      </x:c>
      <x:c r="Q624" s="17" t="n">
        <x:v>45.80686</x:v>
      </x:c>
      <x:c r="R624" s="17" t="n">
        <x:v>40.67806</x:v>
      </x:c>
      <x:c r="S624" s="17" t="n">
        <x:v>42.00069</x:v>
      </x:c>
      <x:c r="T624" s="17" t="n">
        <x:v>45.63936</x:v>
      </x:c>
      <x:c r="U624" s="17" t="n">
        <x:v>40.71849</x:v>
      </x:c>
      <x:c r="V624" s="17" t="n">
        <x:v>43.35797</x:v>
      </x:c>
      <x:c r="W624" s="17" t="n">
        <x:v>35.32979</x:v>
      </x:c>
      <x:c r="X624" s="17" t="n">
        <x:v>33.38338</x:v>
      </x:c>
      <x:c r="Y624" s="17" t="n">
        <x:v>30.01039</x:v>
      </x:c>
      <x:c r="Z624" s="17" t="n">
        <x:v>33.72992</x:v>
      </x:c>
      <x:c r="AA624" s="17" t="n">
        <x:v>32.99064</x:v>
      </x:c>
      <x:c r="AB624" s="4" t="n">
        <x:f>COUNT(D624:O624)</x:f>
        <x:v>12</x:v>
      </x:c>
      <x:c r="AC624" s="4" t="n">
        <x:f>COUNT(P624:AA624)</x:f>
        <x:v>12</x:v>
      </x:c>
      <x:c r="AD624" s="4" t="n">
        <x:f>COUNTIF(D624:AA624,"&gt;0")</x:f>
        <x:v>24</x:v>
      </x:c>
      <x:c r="AE624" s="19" t="n">
        <x:f>IF(AB624=0,"",AVERAGE(D624:O624))</x:f>
        <x:v>48.7717025</x:v>
      </x:c>
      <x:c r="AF624" s="19" t="n">
        <x:f>IF(AC624=0,"",AVERAGE(P624:AA624))</x:f>
        <x:v>39.41126166666667</x:v>
      </x:c>
      <x:c r="AG624" s="19" t="n">
        <x:f>IF(OR(AB624&lt;'산출기준'!$B$19,AC624&lt;'산출기준'!$B$19,AE624=0),"",AF624/AE624)</x:f>
        <x:v>0.8080763977157998</x:v>
      </x:c>
      <x:c r="AH624" s="21" t="n">
        <x:f>IF(SUM(P624:AA624)=0,"",MAX(P624:AA624)/SUM(P624:AA624))</x:f>
        <x:v>0.1042206125770227</x:v>
      </x:c>
      <x:c r="AI624" s="23" t="n">
        <x:f>IF(AG624="","",AD624/'산출기준'!$B$18*'산출기준'!$B$20+MIN(1,AG624)*'산출기준'!$B$21+(1-AH624)*'산출기준'!$B$22)</x:f>
        <x:v>92.15787967993354</x:v>
      </x:c>
      <x:c r="AJ624" s="4" t="str">
        <x:v>24개월 중 양수 지수 24개월; 전반/후반 자료 12/12개월. 최근12개월/이전12개월 관측월 평균비 0.81배, 최근 최댓달 비중 10.4%. 미래 1년 지속을 보장하지 않음.</x:v>
      </x:c>
      <x:c r="AK624" s="4" t="str">
        <x:v>https://developers.naver.com/docs/serviceapi/datalab/search/search.md</x:v>
      </x:c>
    </x:row>
    <x:row r="625" ht="25" customHeight="1">
      <x:c r="A625" s="4" t="str">
        <x:v>K0621</x:v>
      </x:c>
      <x:c r="B625" s="4" t="str">
        <x:v>패션·뷰티</x:v>
      </x:c>
      <x:c r="C625" s="4" t="str">
        <x:v>흰옷누런때제거</x:v>
      </x:c>
      <x:c r="D625" s="17" t="n">
        <x:v>7.26002</x:v>
      </x:c>
      <x:c r="E625" s="17" t="n">
        <x:v>10.65034</x:v>
      </x:c>
      <x:c r="F625" s="17" t="n">
        <x:v>6.74021</x:v>
      </x:c>
      <x:c r="G625" s="17" t="n">
        <x:v>5.71791</x:v>
      </x:c>
      <x:c r="H625" s="17" t="n">
        <x:v>4.92087</x:v>
      </x:c>
      <x:c r="I625" s="17" t="n">
        <x:v>4.89199</x:v>
      </x:c>
      <x:c r="J625" s="17" t="n">
        <x:v>9.84752</x:v>
      </x:c>
      <x:c r="K625" s="17" t="n">
        <x:v>15.96973</x:v>
      </x:c>
      <x:c r="L625" s="17" t="n">
        <x:v>20.49786</x:v>
      </x:c>
      <x:c r="M625" s="17" t="n">
        <x:v>19.09437</x:v>
      </x:c>
      <x:c r="N625" s="17" t="n">
        <x:v>17.88148</x:v>
      </x:c>
      <x:c r="O625" s="17" t="n">
        <x:v>12.90862</x:v>
      </x:c>
      <x:c r="P625" s="17" t="n">
        <x:v>11.37807</x:v>
      </x:c>
      <x:c r="Q625" s="17" t="n">
        <x:v>12.44657</x:v>
      </x:c>
      <x:c r="R625" s="17" t="n">
        <x:v>9.32771</x:v>
      </x:c>
      <x:c r="S625" s="17" t="n">
        <x:v>8.68083</x:v>
      </x:c>
      <x:c r="T625" s="17" t="n">
        <x:v>21.67032</x:v>
      </x:c>
      <x:c r="U625" s="17" t="n">
        <x:v>37.02206</x:v>
      </x:c>
      <x:c r="V625" s="17" t="n">
        <x:v>63.03569</x:v>
      </x:c>
      <x:c r="W625" s="17" t="n">
        <x:v>85.8958</x:v>
      </x:c>
      <x:c r="X625" s="17" t="n">
        <x:v>100</x:v>
      </x:c>
      <x:c r="Y625" s="17" t="n">
        <x:v>67.41365</x:v>
      </x:c>
      <x:c r="Z625" s="17" t="n">
        <x:v>50.6642</x:v>
      </x:c>
      <x:c r="AA625" s="17" t="n">
        <x:v>32.66143</x:v>
      </x:c>
      <x:c r="AB625" s="4" t="n">
        <x:f>COUNT(D625:O625)</x:f>
        <x:v>12</x:v>
      </x:c>
      <x:c r="AC625" s="4" t="n">
        <x:f>COUNT(P625:AA625)</x:f>
        <x:v>12</x:v>
      </x:c>
      <x:c r="AD625" s="4" t="n">
        <x:f>COUNTIF(D625:AA625,"&gt;0")</x:f>
        <x:v>24</x:v>
      </x:c>
      <x:c r="AE625" s="19" t="n">
        <x:f>IF(AB625=0,"",AVERAGE(D625:O625))</x:f>
        <x:v>11.365076666666667</x:v>
      </x:c>
      <x:c r="AF625" s="19" t="n">
        <x:f>IF(AC625=0,"",AVERAGE(P625:AA625))</x:f>
        <x:v>41.6830275</x:v>
      </x:c>
      <x:c r="AG625" s="19" t="n">
        <x:f>IF(OR(AB625&lt;'산출기준'!$B$19,AC625&lt;'산출기준'!$B$19,AE625=0),"",AF625/AE625)</x:f>
        <x:v>3.667641558657912</x:v>
      </x:c>
      <x:c r="AH625" s="21" t="n">
        <x:f>IF(SUM(P625:AA625)=0,"",MAX(P625:AA625)/SUM(P625:AA625))</x:f>
        <x:v>0.19992149882427165</x:v>
      </x:c>
      <x:c r="AI625" s="23" t="n">
        <x:f>IF(AG625="","",AD625/'산출기준'!$B$18*'산출기준'!$B$20+MIN(1,AG625)*'산출기준'!$B$21+(1-AH625)*'산출기준'!$B$22)</x:f>
        <x:v>96.00157002351457</x:v>
      </x:c>
      <x:c r="AJ625" s="4" t="str">
        <x:v>24개월 중 양수 지수 24개월; 전반/후반 자료 12/12개월. 최근12개월/이전12개월 관측월 평균비 3.67배, 최근 최댓달 비중 20.0%. 미래 1년 지속을 보장하지 않음.</x:v>
      </x:c>
      <x:c r="AK625" s="4" t="str">
        <x:v>https://developers.naver.com/docs/serviceapi/datalab/search/search.md</x:v>
      </x:c>
    </x:row>
    <x:row r="626" ht="25" customHeight="1">
      <x:c r="A626" s="4" t="str">
        <x:v>K0622</x:v>
      </x:c>
      <x:c r="B626" s="4" t="str">
        <x:v>패션·뷰티</x:v>
      </x:c>
      <x:c r="C626" s="4" t="str">
        <x:v>발뒤꿈치각질</x:v>
      </x:c>
      <x:c r="D626" s="17" t="n">
        <x:v>8.72704</x:v>
      </x:c>
      <x:c r="E626" s="17" t="n">
        <x:v>13.5324</x:v>
      </x:c>
      <x:c r="F626" s="17" t="n">
        <x:v>44.36294</x:v>
      </x:c>
      <x:c r="G626" s="17" t="n">
        <x:v>70.27261</x:v>
      </x:c>
      <x:c r="H626" s="17" t="n">
        <x:v>57.26002</x:v>
      </x:c>
      <x:c r="I626" s="17" t="n">
        <x:v>40.06584</x:v>
      </x:c>
      <x:c r="J626" s="17" t="n">
        <x:v>25.592</x:v>
      </x:c>
      <x:c r="K626" s="17" t="n">
        <x:v>22.54245</x:v>
      </x:c>
      <x:c r="L626" s="17" t="n">
        <x:v>24.44264</x:v>
      </x:c>
      <x:c r="M626" s="17" t="n">
        <x:v>33.94362</x:v>
      </x:c>
      <x:c r="N626" s="17" t="n">
        <x:v>25.63243</x:v>
      </x:c>
      <x:c r="O626" s="17" t="n">
        <x:v>26.26198</x:v>
      </x:c>
      <x:c r="P626" s="17" t="n">
        <x:v>22.19013</x:v>
      </x:c>
      <x:c r="Q626" s="17" t="n">
        <x:v>18.27422</x:v>
      </x:c>
      <x:c r="R626" s="17" t="n">
        <x:v>43.23668</x:v>
      </x:c>
      <x:c r="S626" s="17" t="n">
        <x:v>52.72034</x:v>
      </x:c>
      <x:c r="T626" s="17" t="n">
        <x:v>56.5034</x:v>
      </x:c>
      <x:c r="U626" s="17" t="n">
        <x:v>40.48746</x:v>
      </x:c>
      <x:c r="V626" s="17" t="n">
        <x:v>38.0328</x:v>
      </x:c>
      <x:c r="W626" s="17" t="n">
        <x:v>39.66732</x:v>
      </x:c>
      <x:c r="X626" s="17" t="n">
        <x:v>50.50825</x:v>
      </x:c>
      <x:c r="Y626" s="17" t="n">
        <x:v>49.73431</x:v>
      </x:c>
      <x:c r="Z626" s="17" t="n">
        <x:v>32.49971</x:v>
      </x:c>
      <x:c r="AA626" s="17" t="n">
        <x:v>31.58137</x:v>
      </x:c>
      <x:c r="AB626" s="4" t="n">
        <x:f>COUNT(D626:O626)</x:f>
        <x:v>12</x:v>
      </x:c>
      <x:c r="AC626" s="4" t="n">
        <x:f>COUNT(P626:AA626)</x:f>
        <x:v>12</x:v>
      </x:c>
      <x:c r="AD626" s="4" t="n">
        <x:f>COUNTIF(D626:AA626,"&gt;0")</x:f>
        <x:v>24</x:v>
      </x:c>
      <x:c r="AE626" s="19" t="n">
        <x:f>IF(AB626=0,"",AVERAGE(D626:O626))</x:f>
        <x:v>32.71966416666667</x:v>
      </x:c>
      <x:c r="AF626" s="19" t="n">
        <x:f>IF(AC626=0,"",AVERAGE(P626:AA626))</x:f>
        <x:v>39.61966583333333</x:v>
      </x:c>
      <x:c r="AG626" s="19" t="n">
        <x:f>IF(OR(AB626&lt;'산출기준'!$B$19,AC626&lt;'산출기준'!$B$19,AE626=0),"",AF626/AE626)</x:f>
        <x:v>1.2108824110027412</x:v>
      </x:c>
      <x:c r="AH626" s="21" t="n">
        <x:f>IF(SUM(P626:AA626)=0,"",MAX(P626:AA626)/SUM(P626:AA626))</x:f>
        <x:v>0.11884544121281186</x:v>
      </x:c>
      <x:c r="AI626" s="23" t="n">
        <x:f>IF(AG626="","",AD626/'산출기준'!$B$18*'산출기준'!$B$20+MIN(1,AG626)*'산출기준'!$B$21+(1-AH626)*'산출기준'!$B$22)</x:f>
        <x:v>97.62309117574377</x:v>
      </x:c>
      <x:c r="AJ626" s="4" t="str">
        <x:v>24개월 중 양수 지수 24개월; 전반/후반 자료 12/12개월. 최근12개월/이전12개월 관측월 평균비 1.21배, 최근 최댓달 비중 11.9%. 미래 1년 지속을 보장하지 않음.</x:v>
      </x:c>
      <x:c r="AK626" s="4" t="str">
        <x:v>https://developers.naver.com/docs/serviceapi/datalab/search/search.md</x:v>
      </x:c>
    </x:row>
    <x:row r="627" ht="25" customHeight="1">
      <x:c r="A627" s="4" t="str">
        <x:v>K0623</x:v>
      </x:c>
      <x:c r="B627" s="4" t="str">
        <x:v>패션·뷰티</x:v>
      </x:c>
      <x:c r="C627" s="4" t="str">
        <x:v>두피관리</x:v>
      </x:c>
      <x:c r="D627" s="17" t="n">
        <x:v>41.04193</x:v>
      </x:c>
      <x:c r="E627" s="17" t="n">
        <x:v>41.98914</x:v>
      </x:c>
      <x:c r="F627" s="17" t="n">
        <x:v>37.72091</x:v>
      </x:c>
      <x:c r="G627" s="17" t="n">
        <x:v>39.25147</x:v>
      </x:c>
      <x:c r="H627" s="17" t="n">
        <x:v>42.89592</x:v>
      </x:c>
      <x:c r="I627" s="17" t="n">
        <x:v>39.36698</x:v>
      </x:c>
      <x:c r="J627" s="17" t="n">
        <x:v>37.65738</x:v>
      </x:c>
      <x:c r="K627" s="17" t="n">
        <x:v>34.26706</x:v>
      </x:c>
      <x:c r="L627" s="17" t="n">
        <x:v>35.08721</x:v>
      </x:c>
      <x:c r="M627" s="17" t="n">
        <x:v>32.30333</x:v>
      </x:c>
      <x:c r="N627" s="17" t="n">
        <x:v>34.14</x:v>
      </x:c>
      <x:c r="O627" s="17" t="n">
        <x:v>36.9643</x:v>
      </x:c>
      <x:c r="P627" s="17" t="n">
        <x:v>35.66477</x:v>
      </x:c>
      <x:c r="Q627" s="17" t="n">
        <x:v>32.52281</x:v>
      </x:c>
      <x:c r="R627" s="17" t="n">
        <x:v>31.24061</x:v>
      </x:c>
      <x:c r="S627" s="17" t="n">
        <x:v>33.56243</x:v>
      </x:c>
      <x:c r="T627" s="17" t="n">
        <x:v>54.16426</x:v>
      </x:c>
      <x:c r="U627" s="17" t="n">
        <x:v>31.1482</x:v>
      </x:c>
      <x:c r="V627" s="17" t="n">
        <x:v>34.49809</x:v>
      </x:c>
      <x:c r="W627" s="17" t="n">
        <x:v>29.47903</x:v>
      </x:c>
      <x:c r="X627" s="17" t="n">
        <x:v>29.32886</x:v>
      </x:c>
      <x:c r="Y627" s="17" t="n">
        <x:v>26.38904</x:v>
      </x:c>
      <x:c r="Z627" s="17" t="n">
        <x:v>29.14404</x:v>
      </x:c>
      <x:c r="AA627" s="17" t="n">
        <x:v>28.76285</x:v>
      </x:c>
      <x:c r="AB627" s="4" t="n">
        <x:f>COUNT(D627:O627)</x:f>
        <x:v>12</x:v>
      </x:c>
      <x:c r="AC627" s="4" t="n">
        <x:f>COUNT(P627:AA627)</x:f>
        <x:v>12</x:v>
      </x:c>
      <x:c r="AD627" s="4" t="n">
        <x:f>COUNTIF(D627:AA627,"&gt;0")</x:f>
        <x:v>24</x:v>
      </x:c>
      <x:c r="AE627" s="19" t="n">
        <x:f>IF(AB627=0,"",AVERAGE(D627:O627))</x:f>
        <x:v>37.7238025</x:v>
      </x:c>
      <x:c r="AF627" s="19" t="n">
        <x:f>IF(AC627=0,"",AVERAGE(P627:AA627))</x:f>
        <x:v>32.9920825</x:v>
      </x:c>
      <x:c r="AG627" s="19" t="n">
        <x:f>IF(OR(AB627&lt;'산출기준'!$B$19,AC627&lt;'산출기준'!$B$19,AE627=0),"",AF627/AE627)</x:f>
        <x:v>0.8745693783122739</x:v>
      </x:c>
      <x:c r="AH627" s="21" t="n">
        <x:f>IF(SUM(P627:AA627)=0,"",MAX(P627:AA627)/SUM(P627:AA627))</x:f>
        <x:v>0.13681125868102847</x:v>
      </x:c>
      <x:c r="AI627" s="23" t="n">
        <x:f>IF(AG627="","",AD627/'산출기준'!$B$18*'산출기준'!$B$20+MIN(1,AG627)*'산출기준'!$B$21+(1-AH627)*'산출기준'!$B$22)</x:f>
        <x:v>93.50085617574766</x:v>
      </x:c>
      <x:c r="AJ627" s="4" t="str">
        <x:v>24개월 중 양수 지수 24개월; 전반/후반 자료 12/12개월. 최근12개월/이전12개월 관측월 평균비 0.87배, 최근 최댓달 비중 13.7%. 미래 1년 지속을 보장하지 않음.</x:v>
      </x:c>
      <x:c r="AK627" s="4" t="str">
        <x:v>https://developers.naver.com/docs/serviceapi/datalab/search/search.md</x:v>
      </x:c>
    </x:row>
    <x:row r="628" ht="25" customHeight="1">
      <x:c r="A628" s="4" t="str">
        <x:v>K0624</x:v>
      </x:c>
      <x:c r="B628" s="4" t="str">
        <x:v>패션·뷰티</x:v>
      </x:c>
      <x:c r="C628" s="4" t="str">
        <x:v>여드름없애는법</x:v>
      </x:c>
      <x:c r="D628" s="17" t="n">
        <x:v>88.53528</x:v>
      </x:c>
      <x:c r="E628" s="17" t="n">
        <x:v>92.85549</x:v>
      </x:c>
      <x:c r="F628" s="17" t="n">
        <x:v>75.5689</x:v>
      </x:c>
      <x:c r="G628" s="17" t="n">
        <x:v>68.05475</x:v>
      </x:c>
      <x:c r="H628" s="17" t="n">
        <x:v>80.72657</x:v>
      </x:c>
      <x:c r="I628" s="17" t="n">
        <x:v>80.9114</x:v>
      </x:c>
      <x:c r="J628" s="17" t="n">
        <x:v>68.37819</x:v>
      </x:c>
      <x:c r="K628" s="17" t="n">
        <x:v>57.13295</x:v>
      </x:c>
      <x:c r="L628" s="17" t="n">
        <x:v>56.23772</x:v>
      </x:c>
      <x:c r="M628" s="17" t="n">
        <x:v>51.79045</x:v>
      </x:c>
      <x:c r="N628" s="17" t="n">
        <x:v>56.2666</x:v>
      </x:c>
      <x:c r="O628" s="17" t="n">
        <x:v>62.2964</x:v>
      </x:c>
      <x:c r="P628" s="17" t="n">
        <x:v>56.91925</x:v>
      </x:c>
      <x:c r="Q628" s="17" t="n">
        <x:v>57.96465</x:v>
      </x:c>
      <x:c r="R628" s="17" t="n">
        <x:v>46.49416</x:v>
      </x:c>
      <x:c r="S628" s="17" t="n">
        <x:v>40.92641</x:v>
      </x:c>
      <x:c r="T628" s="17" t="n">
        <x:v>45.00981</x:v>
      </x:c>
      <x:c r="U628" s="17" t="n">
        <x:v>41.11123</x:v>
      </x:c>
      <x:c r="V628" s="17" t="n">
        <x:v>36.50225</x:v>
      </x:c>
      <x:c r="W628" s="17" t="n">
        <x:v>32.61522</x:v>
      </x:c>
      <x:c r="X628" s="17" t="n">
        <x:v>28.72819</x:v>
      </x:c>
      <x:c r="Y628" s="17" t="n">
        <x:v>25.81148</x:v>
      </x:c>
      <x:c r="Z628" s="17" t="n">
        <x:v>24.23472</x:v>
      </x:c>
      <x:c r="AA628" s="17" t="n">
        <x:v>27.2554</x:v>
      </x:c>
      <x:c r="AB628" s="4" t="n">
        <x:f>COUNT(D628:O628)</x:f>
        <x:v>12</x:v>
      </x:c>
      <x:c r="AC628" s="4" t="n">
        <x:f>COUNT(P628:AA628)</x:f>
        <x:v>12</x:v>
      </x:c>
      <x:c r="AD628" s="4" t="n">
        <x:f>COUNTIF(D628:AA628,"&gt;0")</x:f>
        <x:v>24</x:v>
      </x:c>
      <x:c r="AE628" s="19" t="n">
        <x:f>IF(AB628=0,"",AVERAGE(D628:O628))</x:f>
        <x:v>69.896225</x:v>
      </x:c>
      <x:c r="AF628" s="19" t="n">
        <x:f>IF(AC628=0,"",AVERAGE(P628:AA628))</x:f>
        <x:v>38.63106416666667</x:v>
      </x:c>
      <x:c r="AG628" s="19" t="n">
        <x:f>IF(OR(AB628&lt;'산출기준'!$B$19,AC628&lt;'산출기준'!$B$19,AE628=0),"",AF628/AE628)</x:f>
        <x:v>0.5526917106992069</x:v>
      </x:c>
      <x:c r="AH628" s="21" t="n">
        <x:f>IF(SUM(P628:AA628)=0,"",MAX(P628:AA628)/SUM(P628:AA628))</x:f>
        <x:v>0.12503894480256034</x:v>
      </x:c>
      <x:c r="AI628" s="23" t="n">
        <x:f>IF(AG628="","",AD628/'산출기준'!$B$18*'산출기준'!$B$20+MIN(1,AG628)*'산출기준'!$B$21+(1-AH628)*'산출기준'!$B$22)</x:f>
        <x:v>84.07997242492499</x:v>
      </x:c>
      <x:c r="AJ628" s="4" t="str">
        <x:v>24개월 중 양수 지수 24개월; 전반/후반 자료 12/12개월. 최근12개월/이전12개월 관측월 평균비 0.55배, 최근 최댓달 비중 12.5%. 미래 1년 지속을 보장하지 않음.</x:v>
      </x:c>
      <x:c r="AK628" s="4" t="str">
        <x:v>https://developers.naver.com/docs/serviceapi/datalab/search/search.md</x:v>
      </x:c>
    </x:row>
    <x:row r="629" ht="25" customHeight="1">
      <x:c r="A629" s="4" t="str">
        <x:v>K0625</x:v>
      </x:c>
      <x:c r="B629" s="4" t="str">
        <x:v>패션·뷰티</x:v>
      </x:c>
      <x:c r="C629" s="4" t="str">
        <x:v>퍼스널컬러자가진단</x:v>
      </x:c>
      <x:c r="D629" s="17" t="n">
        <x:v>100</x:v>
      </x:c>
      <x:c r="E629" s="17" t="n">
        <x:v>86.45104</x:v>
      </x:c>
      <x:c r="F629" s="17" t="n">
        <x:v>52.49446</x:v>
      </x:c>
      <x:c r="G629" s="17" t="n">
        <x:v>54.31546</x:v>
      </x:c>
      <x:c r="H629" s="17" t="n">
        <x:v>63.50022</x:v>
      </x:c>
      <x:c r="I629" s="17" t="n">
        <x:v>75.84404</x:v>
      </x:c>
      <x:c r="J629" s="17" t="n">
        <x:v>67.68276</x:v>
      </x:c>
      <x:c r="K629" s="17" t="n">
        <x:v>46.89853</x:v>
      </x:c>
      <x:c r="L629" s="17" t="n">
        <x:v>46.32698</x:v>
      </x:c>
      <x:c r="M629" s="17" t="n">
        <x:v>45.50731</x:v>
      </x:c>
      <x:c r="N629" s="17" t="n">
        <x:v>47.41692</x:v>
      </x:c>
      <x:c r="O629" s="17" t="n">
        <x:v>54.0762</x:v>
      </x:c>
      <x:c r="P629" s="17" t="n">
        <x:v>45.99468</x:v>
      </x:c>
      <x:c r="Q629" s="17" t="n">
        <x:v>56.58396</x:v>
      </x:c>
      <x:c r="R629" s="17" t="n">
        <x:v>43.59769</x:v>
      </x:c>
      <x:c r="S629" s="17" t="n">
        <x:v>37.29286</x:v>
      </x:c>
      <x:c r="T629" s="17" t="n">
        <x:v>42.04253</x:v>
      </x:c>
      <x:c r="U629" s="17" t="n">
        <x:v>35.95923</x:v>
      </x:c>
      <x:c r="V629" s="17" t="n">
        <x:v>41.33805</x:v>
      </x:c>
      <x:c r="W629" s="17" t="n">
        <x:v>38.81701</x:v>
      </x:c>
      <x:c r="X629" s="17" t="n">
        <x:v>32.6451</x:v>
      </x:c>
      <x:c r="Y629" s="17" t="n">
        <x:v>24.01417</x:v>
      </x:c>
      <x:c r="Z629" s="17" t="n">
        <x:v>20.25697</x:v>
      </x:c>
      <x:c r="AA629" s="17" t="n">
        <x:v>19.66326</x:v>
      </x:c>
      <x:c r="AB629" s="4" t="n">
        <x:f>COUNT(D629:O629)</x:f>
        <x:v>12</x:v>
      </x:c>
      <x:c r="AC629" s="4" t="n">
        <x:f>COUNT(P629:AA629)</x:f>
        <x:v>12</x:v>
      </x:c>
      <x:c r="AD629" s="4" t="n">
        <x:f>COUNTIF(D629:AA629,"&gt;0")</x:f>
        <x:v>24</x:v>
      </x:c>
      <x:c r="AE629" s="19" t="n">
        <x:f>IF(AB629=0,"",AVERAGE(D629:O629))</x:f>
        <x:v>61.70949333333334</x:v>
      </x:c>
      <x:c r="AF629" s="19" t="n">
        <x:f>IF(AC629=0,"",AVERAGE(P629:AA629))</x:f>
        <x:v>36.51712583333333</x:v>
      </x:c>
      <x:c r="AG629" s="19" t="n">
        <x:f>IF(OR(AB629&lt;'산출기준'!$B$19,AC629&lt;'산출기준'!$B$19,AE629=0),"",AF629/AE629)</x:f>
        <x:v>0.5917586397295542</x:v>
      </x:c>
      <x:c r="AH629" s="21" t="n">
        <x:f>IF(SUM(P629:AA629)=0,"",MAX(P629:AA629)/SUM(P629:AA629))</x:f>
        <x:v>0.1291265369985877</x:v>
      </x:c>
      <x:c r="AI629" s="23" t="n">
        <x:f>IF(AG629="","",AD629/'산출기준'!$B$18*'산출기준'!$B$20+MIN(1,AG629)*'산출기준'!$B$21+(1-AH629)*'산출기준'!$B$22)</x:f>
        <x:v>85.17022845191488</x:v>
      </x:c>
      <x:c r="AJ629" s="4" t="str">
        <x:v>24개월 중 양수 지수 24개월; 전반/후반 자료 12/12개월. 최근12개월/이전12개월 관측월 평균비 0.59배, 최근 최댓달 비중 12.9%. 미래 1년 지속을 보장하지 않음.</x:v>
      </x:c>
      <x:c r="AK629" s="4" t="str">
        <x:v>https://developers.naver.com/docs/serviceapi/datalab/search/search.md</x:v>
      </x:c>
    </x:row>
    <x:row r="630" ht="25" customHeight="1">
      <x:c r="A630" s="4" t="str">
        <x:v>K0626</x:v>
      </x:c>
      <x:c r="B630" s="4" t="str">
        <x:v>패션·뷰티</x:v>
      </x:c>
      <x:c r="C630" s="4" t="str">
        <x:v>얼굴살빼는법</x:v>
      </x:c>
      <x:c r="D630" s="17" t="n">
        <x:v>50.98803</x:v>
      </x:c>
      <x:c r="E630" s="17" t="n">
        <x:v>56.74346</x:v>
      </x:c>
      <x:c r="F630" s="17" t="n">
        <x:v>54.49268</x:v>
      </x:c>
      <x:c r="G630" s="17" t="n">
        <x:v>54.6832</x:v>
      </x:c>
      <x:c r="H630" s="17" t="n">
        <x:v>63.04829</x:v>
      </x:c>
      <x:c r="I630" s="17" t="n">
        <x:v>67.70491</x:v>
      </x:c>
      <x:c r="J630" s="17" t="n">
        <x:v>65.36996</x:v>
      </x:c>
      <x:c r="K630" s="17" t="n">
        <x:v>58.86132</x:v>
      </x:c>
      <x:c r="L630" s="17" t="n">
        <x:v>52.46344</x:v>
      </x:c>
      <x:c r="M630" s="17" t="n">
        <x:v>44.04519</x:v>
      </x:c>
      <x:c r="N630" s="17" t="n">
        <x:v>42.07354</x:v>
      </x:c>
      <x:c r="O630" s="17" t="n">
        <x:v>40.39875</x:v>
      </x:c>
      <x:c r="P630" s="17" t="n">
        <x:v>36.05228</x:v>
      </x:c>
      <x:c r="Q630" s="17" t="n">
        <x:v>36.29153</x:v>
      </x:c>
      <x:c r="R630" s="17" t="n">
        <x:v>31.46211</x:v>
      </x:c>
      <x:c r="S630" s="17" t="n">
        <x:v>30.14621</x:v>
      </x:c>
      <x:c r="T630" s="17" t="n">
        <x:v>36.31369</x:v>
      </x:c>
      <x:c r="U630" s="17" t="n">
        <x:v>28.28976</x:v>
      </x:c>
      <x:c r="V630" s="17" t="n">
        <x:v>26.30039</x:v>
      </x:c>
      <x:c r="W630" s="17" t="n">
        <x:v>24.72308</x:v>
      </x:c>
      <x:c r="X630" s="17" t="n">
        <x:v>22.23305</x:v>
      </x:c>
      <x:c r="Y630" s="17" t="n">
        <x:v>16.6194</x:v>
      </x:c>
      <x:c r="Z630" s="17" t="n">
        <x:v>18.46256</x:v>
      </x:c>
      <x:c r="AA630" s="17" t="n">
        <x:v>19.12272</x:v>
      </x:c>
      <x:c r="AB630" s="4" t="n">
        <x:f>COUNT(D630:O630)</x:f>
        <x:v>12</x:v>
      </x:c>
      <x:c r="AC630" s="4" t="n">
        <x:f>COUNT(P630:AA630)</x:f>
        <x:v>12</x:v>
      </x:c>
      <x:c r="AD630" s="4" t="n">
        <x:f>COUNTIF(D630:AA630,"&gt;0")</x:f>
        <x:v>24</x:v>
      </x:c>
      <x:c r="AE630" s="19" t="n">
        <x:f>IF(AB630=0,"",AVERAGE(D630:O630))</x:f>
        <x:v>54.239397499999995</x:v>
      </x:c>
      <x:c r="AF630" s="19" t="n">
        <x:f>IF(AC630=0,"",AVERAGE(P630:AA630))</x:f>
        <x:v>27.168065000000002</x:v>
      </x:c>
      <x:c r="AG630" s="19" t="n">
        <x:f>IF(OR(AB630&lt;'산출기준'!$B$19,AC630&lt;'산출기준'!$B$19,AE630=0),"",AF630/AE630)</x:f>
        <x:v>0.500891718054206</x:v>
      </x:c>
      <x:c r="AH630" s="21" t="n">
        <x:f>IF(SUM(P630:AA630)=0,"",MAX(P630:AA630)/SUM(P630:AA630))</x:f>
        <x:v>0.11138595381501527</x:v>
      </x:c>
      <x:c r="AI630" s="23" t="n">
        <x:f>IF(AG630="","",AD630/'산출기준'!$B$18*'산출기준'!$B$20+MIN(1,AG630)*'산출기준'!$B$21+(1-AH630)*'산출기준'!$B$22)</x:f>
        <x:v>82.79903246532588</x:v>
      </x:c>
      <x:c r="AJ630" s="4" t="str">
        <x:v>24개월 중 양수 지수 24개월; 전반/후반 자료 12/12개월. 최근12개월/이전12개월 관측월 평균비 0.50배, 최근 최댓달 비중 11.1%. 미래 1년 지속을 보장하지 않음.</x:v>
      </x:c>
      <x:c r="AK630" s="4" t="str">
        <x:v>https://developers.naver.com/docs/serviceapi/datalab/search/search.md</x:v>
      </x:c>
    </x:row>
    <x:row r="631" ht="25" customHeight="1">
      <x:c r="A631" s="4" t="str">
        <x:v>K0627</x:v>
      </x:c>
      <x:c r="B631" s="4" t="str">
        <x:v>패션·뷰티</x:v>
      </x:c>
      <x:c r="C631" s="4" t="str">
        <x:v>얼굴이붓는이유</x:v>
      </x:c>
      <x:c r="D631" s="17" t="n">
        <x:v>23.86796</x:v>
      </x:c>
      <x:c r="E631" s="17" t="n">
        <x:v>23.48249</x:v>
      </x:c>
      <x:c r="F631" s="17" t="n">
        <x:v>26.08772</x:v>
      </x:c>
      <x:c r="G631" s="17" t="n">
        <x:v>27.69605</x:v>
      </x:c>
      <x:c r="H631" s="17" t="n">
        <x:v>29.33983</x:v>
      </x:c>
      <x:c r="I631" s="17" t="n">
        <x:v>32.78688</x:v>
      </x:c>
      <x:c r="J631" s="17" t="n">
        <x:v>33.1369</x:v>
      </x:c>
      <x:c r="K631" s="17" t="n">
        <x:v>28.46256</x:v>
      </x:c>
      <x:c r="L631" s="17" t="n">
        <x:v>25.0731</x:v>
      </x:c>
      <x:c r="M631" s="17" t="n">
        <x:v>22.17988</x:v>
      </x:c>
      <x:c r="N631" s="17" t="n">
        <x:v>20.21267</x:v>
      </x:c>
      <x:c r="O631" s="17" t="n">
        <x:v>19.69871</x:v>
      </x:c>
      <x:c r="P631" s="17" t="n">
        <x:v>17.74036</x:v>
      </x:c>
      <x:c r="Q631" s="17" t="n">
        <x:v>18.31191</x:v>
      </x:c>
      <x:c r="R631" s="17" t="n">
        <x:v>23.54009</x:v>
      </x:c>
      <x:c r="S631" s="17" t="n">
        <x:v>23.9167</x:v>
      </x:c>
      <x:c r="T631" s="17" t="n">
        <x:v>29.34426</x:v>
      </x:c>
      <x:c r="U631" s="17" t="n">
        <x:v>28.47585</x:v>
      </x:c>
      <x:c r="V631" s="17" t="n">
        <x:v>28.69738</x:v>
      </x:c>
      <x:c r="W631" s="17" t="n">
        <x:v>22.28622</x:v>
      </x:c>
      <x:c r="X631" s="17" t="n">
        <x:v>21.22286</x:v>
      </x:c>
      <x:c r="Y631" s="17" t="n">
        <x:v>18.0638</x:v>
      </x:c>
      <x:c r="Z631" s="17" t="n">
        <x:v>16.51307</x:v>
      </x:c>
      <x:c r="AA631" s="17" t="n">
        <x:v>17.25299</x:v>
      </x:c>
      <x:c r="AB631" s="4" t="n">
        <x:f>COUNT(D631:O631)</x:f>
        <x:v>12</x:v>
      </x:c>
      <x:c r="AC631" s="4" t="n">
        <x:f>COUNT(P631:AA631)</x:f>
        <x:v>12</x:v>
      </x:c>
      <x:c r="AD631" s="4" t="n">
        <x:f>COUNTIF(D631:AA631,"&gt;0")</x:f>
        <x:v>24</x:v>
      </x:c>
      <x:c r="AE631" s="19" t="n">
        <x:f>IF(AB631=0,"",AVERAGE(D631:O631))</x:f>
        <x:v>26.002062500000005</x:v>
      </x:c>
      <x:c r="AF631" s="19" t="n">
        <x:f>IF(AC631=0,"",AVERAGE(P631:AA631))</x:f>
        <x:v>22.11379083333333</x:v>
      </x:c>
      <x:c r="AG631" s="19" t="n">
        <x:f>IF(OR(AB631&lt;'산출기준'!$B$19,AC631&lt;'산출기준'!$B$19,AE631=0),"",AF631/AE631)</x:f>
        <x:v>0.8504629520574887</x:v>
      </x:c>
      <x:c r="AH631" s="21" t="n">
        <x:f>IF(SUM(P631:AA631)=0,"",MAX(P631:AA631)/SUM(P631:AA631))</x:f>
        <x:v>0.11058054308418175</x:v>
      </x:c>
      <x:c r="AI631" s="23" t="n">
        <x:f>IF(AG631="","",AD631/'산출기준'!$B$18*'산출기준'!$B$20+MIN(1,AG631)*'산출기준'!$B$21+(1-AH631)*'산출기준'!$B$22)</x:f>
        <x:v>93.30227770004102</x:v>
      </x:c>
      <x:c r="AJ631" s="4" t="str">
        <x:v>24개월 중 양수 지수 24개월; 전반/후반 자료 12/12개월. 최근12개월/이전12개월 관측월 평균비 0.85배, 최근 최댓달 비중 11.1%. 미래 1년 지속을 보장하지 않음.</x:v>
      </x:c>
      <x:c r="AK631" s="4" t="str">
        <x:v>https://developers.naver.com/docs/serviceapi/datalab/search/search.md</x:v>
      </x:c>
    </x:row>
    <x:row r="632" ht="25" customHeight="1">
      <x:c r="A632" s="4" t="str">
        <x:v>K0628</x:v>
      </x:c>
      <x:c r="B632" s="4" t="str">
        <x:v>패션·뷰티</x:v>
      </x:c>
      <x:c r="C632" s="4" t="str">
        <x:v>두피각질</x:v>
      </x:c>
      <x:c r="D632" s="17" t="n">
        <x:v>33.95657</x:v>
      </x:c>
      <x:c r="E632" s="17" t="n">
        <x:v>47.50996</x:v>
      </x:c>
      <x:c r="F632" s="17" t="n">
        <x:v>50.45635</x:v>
      </x:c>
      <x:c r="G632" s="17" t="n">
        <x:v>60.6513</x:v>
      </x:c>
      <x:c r="H632" s="17" t="n">
        <x:v>62.23305</x:v>
      </x:c>
      <x:c r="I632" s="17" t="n">
        <x:v>57.49667</x:v>
      </x:c>
      <x:c r="J632" s="17" t="n">
        <x:v>53.4116</x:v>
      </x:c>
      <x:c r="K632" s="17" t="n">
        <x:v>46.41559</x:v>
      </x:c>
      <x:c r="L632" s="17" t="n">
        <x:v>41.92733</x:v>
      </x:c>
      <x:c r="M632" s="17" t="n">
        <x:v>32.02481</x:v>
      </x:c>
      <x:c r="N632" s="17" t="n">
        <x:v>26.18963</x:v>
      </x:c>
      <x:c r="O632" s="17" t="n">
        <x:v>25.26805</x:v>
      </x:c>
      <x:c r="P632" s="17" t="n">
        <x:v>24.6832</x:v>
      </x:c>
      <x:c r="Q632" s="17" t="n">
        <x:v>34.46167</x:v>
      </x:c>
      <x:c r="R632" s="17" t="n">
        <x:v>40.4342</x:v>
      </x:c>
      <x:c r="S632" s="17" t="n">
        <x:v>42.99512</x:v>
      </x:c>
      <x:c r="T632" s="17" t="n">
        <x:v>43.67301</x:v>
      </x:c>
      <x:c r="U632" s="17" t="n">
        <x:v>37.63402</x:v>
      </x:c>
      <x:c r="V632" s="17" t="n">
        <x:v>37.78023</x:v>
      </x:c>
      <x:c r="W632" s="17" t="n">
        <x:v>29.5968</x:v>
      </x:c>
      <x:c r="X632" s="17" t="n">
        <x:v>25.99025</x:v>
      </x:c>
      <x:c r="Y632" s="17" t="n">
        <x:v>20.68232</x:v>
      </x:c>
      <x:c r="Z632" s="17" t="n">
        <x:v>15.60478</x:v>
      </x:c>
      <x:c r="AA632" s="17" t="n">
        <x:v>16.97385</x:v>
      </x:c>
      <x:c r="AB632" s="4" t="n">
        <x:f>COUNT(D632:O632)</x:f>
        <x:v>12</x:v>
      </x:c>
      <x:c r="AC632" s="4" t="n">
        <x:f>COUNT(P632:AA632)</x:f>
        <x:v>12</x:v>
      </x:c>
      <x:c r="AD632" s="4" t="n">
        <x:f>COUNTIF(D632:AA632,"&gt;0")</x:f>
        <x:v>24</x:v>
      </x:c>
      <x:c r="AE632" s="19" t="n">
        <x:f>IF(AB632=0,"",AVERAGE(D632:O632))</x:f>
        <x:v>44.795075833333335</x:v>
      </x:c>
      <x:c r="AF632" s="19" t="n">
        <x:f>IF(AC632=0,"",AVERAGE(P632:AA632))</x:f>
        <x:v>30.8757875</x:v>
      </x:c>
      <x:c r="AG632" s="19" t="n">
        <x:f>IF(OR(AB632&lt;'산출기준'!$B$19,AC632&lt;'산출기준'!$B$19,AE632=0),"",AF632/AE632)</x:f>
        <x:v>0.6892674457093879</x:v>
      </x:c>
      <x:c r="AH632" s="21" t="n">
        <x:f>IF(SUM(P632:AA632)=0,"",MAX(P632:AA632)/SUM(P632:AA632))</x:f>
        <x:v>0.11787286397148573</x:v>
      </x:c>
      <x:c r="AI632" s="23" t="n">
        <x:f>IF(AG632="","",AD632/'산출기준'!$B$18*'산출기준'!$B$20+MIN(1,AG632)*'산출기준'!$B$21+(1-AH632)*'산출기준'!$B$22)</x:f>
        <x:v>88.32056609185193</x:v>
      </x:c>
      <x:c r="AJ632" s="4" t="str">
        <x:v>24개월 중 양수 지수 24개월; 전반/후반 자료 12/12개월. 최근12개월/이전12개월 관측월 평균비 0.69배, 최근 최댓달 비중 11.8%. 미래 1년 지속을 보장하지 않음.</x:v>
      </x:c>
      <x:c r="AK632" s="4" t="str">
        <x:v>https://developers.naver.com/docs/serviceapi/datalab/search/search.md</x:v>
      </x:c>
    </x:row>
    <x:row r="633" ht="25" customHeight="1">
      <x:c r="A633" s="4" t="str">
        <x:v>K0629</x:v>
      </x:c>
      <x:c r="B633" s="4" t="str">
        <x:v>패션·뷰티</x:v>
      </x:c>
      <x:c r="C633" s="4" t="str">
        <x:v>기미제거</x:v>
      </x:c>
      <x:c r="D633" s="17" t="n">
        <x:v>31.08994</x:v>
      </x:c>
      <x:c r="E633" s="17" t="n">
        <x:v>27.40806</x:v>
      </x:c>
      <x:c r="F633" s="17" t="n">
        <x:v>25.72441</x:v>
      </x:c>
      <x:c r="G633" s="17" t="n">
        <x:v>27.1245</x:v>
      </x:c>
      <x:c r="H633" s="17" t="n">
        <x:v>28.22773</x:v>
      </x:c>
      <x:c r="I633" s="17" t="n">
        <x:v>26.08772</x:v>
      </x:c>
      <x:c r="J633" s="17" t="n">
        <x:v>27.93088</x:v>
      </x:c>
      <x:c r="K633" s="17" t="n">
        <x:v>28.70181</x:v>
      </x:c>
      <x:c r="L633" s="17" t="n">
        <x:v>26.44217</x:v>
      </x:c>
      <x:c r="M633" s="17" t="n">
        <x:v>21.81214</x:v>
      </x:c>
      <x:c r="N633" s="17" t="n">
        <x:v>19.47718</x:v>
      </x:c>
      <x:c r="O633" s="17" t="n">
        <x:v>22.60079</x:v>
      </x:c>
      <x:c r="P633" s="17" t="n">
        <x:v>19.48161</x:v>
      </x:c>
      <x:c r="Q633" s="17" t="n">
        <x:v>18.19672</x:v>
      </x:c>
      <x:c r="R633" s="17" t="n">
        <x:v>13.26982</x:v>
      </x:c>
      <x:c r="S633" s="17" t="n">
        <x:v>42.77802</x:v>
      </x:c>
      <x:c r="T633" s="17" t="n">
        <x:v>77.27957</x:v>
      </x:c>
      <x:c r="U633" s="17" t="n">
        <x:v>50.62472</x:v>
      </x:c>
      <x:c r="V633" s="17" t="n">
        <x:v>56.77891</x:v>
      </x:c>
      <x:c r="W633" s="17" t="n">
        <x:v>62.32609</x:v>
      </x:c>
      <x:c r="X633" s="17" t="n">
        <x:v>54.77625</x:v>
      </x:c>
      <x:c r="Y633" s="17" t="n">
        <x:v>37.70048</x:v>
      </x:c>
      <x:c r="Z633" s="17" t="n">
        <x:v>22.93309</x:v>
      </x:c>
      <x:c r="AA633" s="17" t="n">
        <x:v>17.67833</x:v>
      </x:c>
      <x:c r="AB633" s="4" t="n">
        <x:f>COUNT(D633:O633)</x:f>
        <x:v>12</x:v>
      </x:c>
      <x:c r="AC633" s="4" t="n">
        <x:f>COUNT(P633:AA633)</x:f>
        <x:v>12</x:v>
      </x:c>
      <x:c r="AD633" s="4" t="n">
        <x:f>COUNTIF(D633:AA633,"&gt;0")</x:f>
        <x:v>24</x:v>
      </x:c>
      <x:c r="AE633" s="19" t="n">
        <x:f>IF(AB633=0,"",AVERAGE(D633:O633))</x:f>
        <x:v>26.0522775</x:v>
      </x:c>
      <x:c r="AF633" s="19" t="n">
        <x:f>IF(AC633=0,"",AVERAGE(P633:AA633))</x:f>
        <x:v>39.48530083333334</x:v>
      </x:c>
      <x:c r="AG633" s="19" t="n">
        <x:f>IF(OR(AB633&lt;'산출기준'!$B$19,AC633&lt;'산출기준'!$B$19,AE633=0),"",AF633/AE633)</x:f>
        <x:v>1.5156180043504197</x:v>
      </x:c>
      <x:c r="AH633" s="21" t="n">
        <x:f>IF(SUM(P633:AA633)=0,"",MAX(P633:AA633)/SUM(P633:AA633))</x:f>
        <x:v>0.1630977612111815</x:v>
      </x:c>
      <x:c r="AI633" s="23" t="n">
        <x:f>IF(AG633="","",AD633/'산출기준'!$B$18*'산출기준'!$B$20+MIN(1,AG633)*'산출기준'!$B$21+(1-AH633)*'산출기준'!$B$22)</x:f>
        <x:v>96.73804477577637</x:v>
      </x:c>
      <x:c r="AJ633" s="4" t="str">
        <x:v>24개월 중 양수 지수 24개월; 전반/후반 자료 12/12개월. 최근12개월/이전12개월 관측월 평균비 1.52배, 최근 최댓달 비중 16.3%. 미래 1년 지속을 보장하지 않음.</x:v>
      </x:c>
      <x:c r="AK633" s="4" t="str">
        <x:v>https://developers.naver.com/docs/serviceapi/datalab/search/search.md</x:v>
      </x:c>
    </x:row>
    <x:row r="634" ht="25" customHeight="1">
      <x:c r="A634" s="4" t="str">
        <x:v>K0630</x:v>
      </x:c>
      <x:c r="B634" s="4" t="str">
        <x:v>패션·뷰티</x:v>
      </x:c>
      <x:c r="C634" s="4" t="str">
        <x:v>블랙헤드없애는법</x:v>
      </x:c>
      <x:c r="D634" s="17" t="n">
        <x:v>87.11727</x:v>
      </x:c>
      <x:c r="E634" s="17" t="n">
        <x:v>81.0283</x:v>
      </x:c>
      <x:c r="F634" s="17" t="n">
        <x:v>69.76314</x:v>
      </x:c>
      <x:c r="G634" s="17" t="n">
        <x:v>64.78336</x:v>
      </x:c>
      <x:c r="H634" s="17" t="n">
        <x:v>87.11727</x:v>
      </x:c>
      <x:c r="I634" s="17" t="n">
        <x:v>91.16117</x:v>
      </x:c>
      <x:c r="J634" s="17" t="n">
        <x:v>83.0387</x:v>
      </x:c>
      <x:c r="K634" s="17" t="n">
        <x:v>67.81051</x:v>
      </x:c>
      <x:c r="L634" s="17" t="n">
        <x:v>71.27671</x:v>
      </x:c>
      <x:c r="M634" s="17" t="n">
        <x:v>73.3911</x:v>
      </x:c>
      <x:c r="N634" s="17" t="n">
        <x:v>78.52108</x:v>
      </x:c>
      <x:c r="O634" s="17" t="n">
        <x:v>83.1889</x:v>
      </x:c>
      <x:c r="P634" s="17" t="n">
        <x:v>66.85153</x:v>
      </x:c>
      <x:c r="Q634" s="17" t="n">
        <x:v>64.15944</x:v>
      </x:c>
      <x:c r="R634" s="17" t="n">
        <x:v>45.51126</x:v>
      </x:c>
      <x:c r="S634" s="17" t="n">
        <x:v>45.08376</x:v>
      </x:c>
      <x:c r="T634" s="17" t="n">
        <x:v>51.96995</x:v>
      </x:c>
      <x:c r="U634" s="17" t="n">
        <x:v>51.21894</x:v>
      </x:c>
      <x:c r="V634" s="17" t="n">
        <x:v>46.73599</x:v>
      </x:c>
      <x:c r="W634" s="17" t="n">
        <x:v>42.91161</x:v>
      </x:c>
      <x:c r="X634" s="17" t="n">
        <x:v>43.91681</x:v>
      </x:c>
      <x:c r="Y634" s="17" t="n">
        <x:v>44.99133</x:v>
      </x:c>
      <x:c r="Z634" s="17" t="n">
        <x:v>44.88734</x:v>
      </x:c>
      <x:c r="AA634" s="17" t="n">
        <x:v>41.13229</x:v>
      </x:c>
      <x:c r="AB634" s="4" t="n">
        <x:f>COUNT(D634:O634)</x:f>
        <x:v>12</x:v>
      </x:c>
      <x:c r="AC634" s="4" t="n">
        <x:f>COUNT(P634:AA634)</x:f>
        <x:v>12</x:v>
      </x:c>
      <x:c r="AD634" s="4" t="n">
        <x:f>COUNTIF(D634:AA634,"&gt;0")</x:f>
        <x:v>24</x:v>
      </x:c>
      <x:c r="AE634" s="19" t="n">
        <x:f>IF(AB634=0,"",AVERAGE(D634:O634))</x:f>
        <x:v>78.18312583333334</x:v>
      </x:c>
      <x:c r="AF634" s="19" t="n">
        <x:f>IF(AC634=0,"",AVERAGE(P634:AA634))</x:f>
        <x:v>49.11418749999999</x:v>
      </x:c>
      <x:c r="AG634" s="19" t="n">
        <x:f>IF(OR(AB634&lt;'산출기준'!$B$19,AC634&lt;'산출기준'!$B$19,AE634=0),"",AF634/AE634)</x:f>
        <x:v>0.628194216801961</x:v>
      </x:c>
      <x:c r="AH634" s="21" t="n">
        <x:f>IF(SUM(P634:AA634)=0,"",MAX(P634:AA634)/SUM(P634:AA634))</x:f>
        <x:v>0.11342874873646915</x:v>
      </x:c>
      <x:c r="AI634" s="23" t="n">
        <x:f>IF(AG634="","",AD634/'산출기준'!$B$18*'산출기준'!$B$20+MIN(1,AG634)*'산출기준'!$B$21+(1-AH634)*'산출기준'!$B$22)</x:f>
        <x:v>86.57725152932946</x:v>
      </x:c>
      <x:c r="AJ634" s="4" t="str">
        <x:v>24개월 중 양수 지수 24개월; 전반/후반 자료 12/12개월. 최근12개월/이전12개월 관측월 평균비 0.63배, 최근 최댓달 비중 11.3%. 미래 1년 지속을 보장하지 않음.</x:v>
      </x:c>
      <x:c r="AK634" s="4" t="str">
        <x:v>https://developers.naver.com/docs/serviceapi/datalab/search/search.md</x:v>
      </x:c>
    </x:row>
    <x:row r="635" ht="25" customHeight="1">
      <x:c r="A635" s="4" t="str">
        <x:v>K0631</x:v>
      </x:c>
      <x:c r="B635" s="4" t="str">
        <x:v>패션·뷰티</x:v>
      </x:c>
      <x:c r="C635" s="4" t="str">
        <x:v>옷에묻은기름</x:v>
      </x:c>
      <x:c r="D635" s="17" t="n">
        <x:v>14.29231</x:v>
      </x:c>
      <x:c r="E635" s="17" t="n">
        <x:v>19.17966</x:v>
      </x:c>
      <x:c r="F635" s="17" t="n">
        <x:v>34.65049</x:v>
      </x:c>
      <x:c r="G635" s="17" t="n">
        <x:v>64.85268</x:v>
      </x:c>
      <x:c r="H635" s="17" t="n">
        <x:v>66.14673</x:v>
      </x:c>
      <x:c r="I635" s="17" t="n">
        <x:v>59.73425</x:v>
      </x:c>
      <x:c r="J635" s="17" t="n">
        <x:v>76.04852</x:v>
      </x:c>
      <x:c r="K635" s="17" t="n">
        <x:v>68.07625</x:v>
      </x:c>
      <x:c r="L635" s="17" t="n">
        <x:v>77.07683</x:v>
      </x:c>
      <x:c r="M635" s="17" t="n">
        <x:v>69.41652</x:v>
      </x:c>
      <x:c r="N635" s="17" t="n">
        <x:v>63.60485</x:v>
      </x:c>
      <x:c r="O635" s="17" t="n">
        <x:v>53.34488</x:v>
      </x:c>
      <x:c r="P635" s="17" t="n">
        <x:v>48.46909</x:v>
      </x:c>
      <x:c r="Q635" s="17" t="n">
        <x:v>60.43905</x:v>
      </x:c>
      <x:c r="R635" s="17" t="n">
        <x:v>46.75909</x:v>
      </x:c>
      <x:c r="S635" s="17" t="n">
        <x:v>40.77411</x:v>
      </x:c>
      <x:c r="T635" s="17" t="n">
        <x:v>37.8625</x:v>
      </x:c>
      <x:c r="U635" s="17" t="n">
        <x:v>36.68399</x:v>
      </x:c>
      <x:c r="V635" s="17" t="n">
        <x:v>44.48295</x:v>
      </x:c>
      <x:c r="W635" s="17" t="n">
        <x:v>52.09705</x:v>
      </x:c>
      <x:c r="X635" s="17" t="n">
        <x:v>51.20739</x:v>
      </x:c>
      <x:c r="Y635" s="17" t="n">
        <x:v>44.54072</x:v>
      </x:c>
      <x:c r="Z635" s="17" t="n">
        <x:v>38.65973</x:v>
      </x:c>
      <x:c r="AA635" s="17" t="n">
        <x:v>39.13344</x:v>
      </x:c>
      <x:c r="AB635" s="4" t="n">
        <x:f>COUNT(D635:O635)</x:f>
        <x:v>12</x:v>
      </x:c>
      <x:c r="AC635" s="4" t="n">
        <x:f>COUNT(P635:AA635)</x:f>
        <x:v>12</x:v>
      </x:c>
      <x:c r="AD635" s="4" t="n">
        <x:f>COUNTIF(D635:AA635,"&gt;0")</x:f>
        <x:v>24</x:v>
      </x:c>
      <x:c r="AE635" s="19" t="n">
        <x:f>IF(AB635=0,"",AVERAGE(D635:O635))</x:f>
        <x:v>55.535330833333326</x:v>
      </x:c>
      <x:c r="AF635" s="19" t="n">
        <x:f>IF(AC635=0,"",AVERAGE(P635:AA635))</x:f>
        <x:v>45.092425833333344</x:v>
      </x:c>
      <x:c r="AG635" s="19" t="n">
        <x:f>IF(OR(AB635&lt;'산출기준'!$B$19,AC635&lt;'산출기준'!$B$19,AE635=0),"",AF635/AE635)</x:f>
        <x:v>0.81195925470688</x:v>
      </x:c>
      <x:c r="AH635" s="21" t="n">
        <x:f>IF(SUM(P635:AA635)=0,"",MAX(P635:AA635)/SUM(P635:AA635))</x:f>
        <x:v>0.11169475597999079</x:v>
      </x:c>
      <x:c r="AI635" s="23" t="n">
        <x:f>IF(AG635="","",AD635/'산출기준'!$B$18*'산출기준'!$B$20+MIN(1,AG635)*'산출기준'!$B$21+(1-AH635)*'산출기준'!$B$22)</x:f>
        <x:v>92.1248825216066</x:v>
      </x:c>
      <x:c r="AJ635" s="4" t="str">
        <x:v>24개월 중 양수 지수 24개월; 전반/후반 자료 12/12개월. 최근12개월/이전12개월 관측월 평균비 0.81배, 최근 최댓달 비중 11.2%. 미래 1년 지속을 보장하지 않음.</x:v>
      </x:c>
      <x:c r="AK635" s="4" t="str">
        <x:v>https://developers.naver.com/docs/serviceapi/datalab/search/search.md</x:v>
      </x:c>
    </x:row>
    <x:row r="636" ht="25" customHeight="1">
      <x:c r="A636" s="4" t="str">
        <x:v>K0632</x:v>
      </x:c>
      <x:c r="B636" s="4" t="str">
        <x:v>패션·뷰티</x:v>
      </x:c>
      <x:c r="C636" s="4" t="str">
        <x:v>얼굴홍조원인</x:v>
      </x:c>
      <x:c r="D636" s="17" t="n">
        <x:v>20.16175</x:v>
      </x:c>
      <x:c r="E636" s="17" t="n">
        <x:v>29.31253</x:v>
      </x:c>
      <x:c r="F636" s="17" t="n">
        <x:v>42.05661</x:v>
      </x:c>
      <x:c r="G636" s="17" t="n">
        <x:v>52.84806</x:v>
      </x:c>
      <x:c r="H636" s="17" t="n">
        <x:v>64.42518</x:v>
      </x:c>
      <x:c r="I636" s="17" t="n">
        <x:v>78.53264</x:v>
      </x:c>
      <x:c r="J636" s="17" t="n">
        <x:v>80.48526</x:v>
      </x:c>
      <x:c r="K636" s="17" t="n">
        <x:v>66.68977</x:v>
      </x:c>
      <x:c r="L636" s="17" t="n">
        <x:v>48.72328</x:v>
      </x:c>
      <x:c r="M636" s="17" t="n">
        <x:v>36.52224</x:v>
      </x:c>
      <x:c r="N636" s="17" t="n">
        <x:v>22.98093</x:v>
      </x:c>
      <x:c r="O636" s="17" t="n">
        <x:v>12.84806</x:v>
      </x:c>
      <x:c r="P636" s="17" t="n">
        <x:v>13.06759</x:v>
      </x:c>
      <x:c r="Q636" s="17" t="n">
        <x:v>15.89832</x:v>
      </x:c>
      <x:c r="R636" s="17" t="n">
        <x:v>24.4714</x:v>
      </x:c>
      <x:c r="S636" s="17" t="n">
        <x:v>31.09185</x:v>
      </x:c>
      <x:c r="T636" s="17" t="n">
        <x:v>46.06585</x:v>
      </x:c>
      <x:c r="U636" s="17" t="n">
        <x:v>63.22357</x:v>
      </x:c>
      <x:c r="V636" s="17" t="n">
        <x:v>95.00866</x:v>
      </x:c>
      <x:c r="W636" s="17" t="n">
        <x:v>97.31946</x:v>
      </x:c>
      <x:c r="X636" s="17" t="n">
        <x:v>68.68861</x:v>
      </x:c>
      <x:c r="Y636" s="17" t="n">
        <x:v>52.75563</x:v>
      </x:c>
      <x:c r="Z636" s="17" t="n">
        <x:v>44.93356</x:v>
      </x:c>
      <x:c r="AA636" s="17" t="n">
        <x:v>37.61987</x:v>
      </x:c>
      <x:c r="AB636" s="4" t="n">
        <x:f>COUNT(D636:O636)</x:f>
        <x:v>12</x:v>
      </x:c>
      <x:c r="AC636" s="4" t="n">
        <x:f>COUNT(P636:AA636)</x:f>
        <x:v>12</x:v>
      </x:c>
      <x:c r="AD636" s="4" t="n">
        <x:f>COUNTIF(D636:AA636,"&gt;0")</x:f>
        <x:v>24</x:v>
      </x:c>
      <x:c r="AE636" s="19" t="n">
        <x:f>IF(AB636=0,"",AVERAGE(D636:O636))</x:f>
        <x:v>46.29885916666666</x:v>
      </x:c>
      <x:c r="AF636" s="19" t="n">
        <x:f>IF(AC636=0,"",AVERAGE(P636:AA636))</x:f>
        <x:v>49.1786975</x:v>
      </x:c>
      <x:c r="AG636" s="19" t="n">
        <x:f>IF(OR(AB636&lt;'산출기준'!$B$19,AC636&lt;'산출기준'!$B$19,AE636=0),"",AF636/AE636)</x:f>
        <x:v>1.0622010646734619</x:v>
      </x:c>
      <x:c r="AH636" s="21" t="n">
        <x:f>IF(SUM(P636:AA636)=0,"",MAX(P636:AA636)/SUM(P636:AA636))</x:f>
        <x:v>0.16490788516714988</x:v>
      </x:c>
      <x:c r="AI636" s="23" t="n">
        <x:f>IF(AG636="","",AD636/'산출기준'!$B$18*'산출기준'!$B$20+MIN(1,AG636)*'산출기준'!$B$21+(1-AH636)*'산출기준'!$B$22)</x:f>
        <x:v>96.701842296657</x:v>
      </x:c>
      <x:c r="AJ636" s="4" t="str">
        <x:v>24개월 중 양수 지수 24개월; 전반/후반 자료 12/12개월. 최근12개월/이전12개월 관측월 평균비 1.06배, 최근 최댓달 비중 16.5%. 미래 1년 지속을 보장하지 않음.</x:v>
      </x:c>
      <x:c r="AK636" s="4" t="str">
        <x:v>https://developers.naver.com/docs/serviceapi/datalab/search/search.md</x:v>
      </x:c>
    </x:row>
    <x:row r="637" ht="25" customHeight="1">
      <x:c r="A637" s="4" t="str">
        <x:v>K0633</x:v>
      </x:c>
      <x:c r="B637" s="4" t="str">
        <x:v>패션·뷰티</x:v>
      </x:c>
      <x:c r="C637" s="4" t="str">
        <x:v>원형탈모증치료</x:v>
      </x:c>
      <x:c r="D637" s="17"/>
      <x:c r="E637" s="17" t="n">
        <x:v>0.05777</x:v>
      </x:c>
      <x:c r="F637" s="17"/>
      <x:c r="G637" s="17" t="n">
        <x:v>0.05777</x:v>
      </x:c>
      <x:c r="H637" s="17"/>
      <x:c r="I637" s="17" t="n">
        <x:v>18.64818</x:v>
      </x:c>
      <x:c r="J637" s="17" t="n">
        <x:v>60.84344</x:v>
      </x:c>
      <x:c r="K637" s="17" t="n">
        <x:v>54.974</x:v>
      </x:c>
      <x:c r="L637" s="17" t="n">
        <x:v>53.3911</x:v>
      </x:c>
      <x:c r="M637" s="17" t="n">
        <x:v>50.6528</x:v>
      </x:c>
      <x:c r="N637" s="17" t="n">
        <x:v>51.11496</x:v>
      </x:c>
      <x:c r="O637" s="17" t="n">
        <x:v>54.58116</x:v>
      </x:c>
      <x:c r="P637" s="17" t="n">
        <x:v>48.74638</x:v>
      </x:c>
      <x:c r="Q637" s="17" t="n">
        <x:v>42.43789</x:v>
      </x:c>
      <x:c r="R637" s="17" t="n">
        <x:v>37.42345</x:v>
      </x:c>
      <x:c r="S637" s="17" t="n">
        <x:v>38.09358</x:v>
      </x:c>
      <x:c r="T637" s="17" t="n">
        <x:v>36.54534</x:v>
      </x:c>
      <x:c r="U637" s="17" t="n">
        <x:v>35.14731</x:v>
      </x:c>
      <x:c r="V637" s="17" t="n">
        <x:v>36.67244</x:v>
      </x:c>
      <x:c r="W637" s="17" t="n">
        <x:v>34.80069</x:v>
      </x:c>
      <x:c r="X637" s="17" t="n">
        <x:v>37.35413</x:v>
      </x:c>
      <x:c r="Y637" s="17" t="n">
        <x:v>35.20508</x:v>
      </x:c>
      <x:c r="Z637" s="17" t="n">
        <x:v>37.21548</x:v>
      </x:c>
      <x:c r="AA637" s="17" t="n">
        <x:v>35.94454</x:v>
      </x:c>
      <x:c r="AB637" s="4" t="n">
        <x:f>COUNT(D637:O637)</x:f>
        <x:v>9</x:v>
      </x:c>
      <x:c r="AC637" s="4" t="n">
        <x:f>COUNT(P637:AA637)</x:f>
        <x:v>12</x:v>
      </x:c>
      <x:c r="AD637" s="4" t="n">
        <x:f>COUNTIF(D637:AA637,"&gt;0")</x:f>
        <x:v>21</x:v>
      </x:c>
      <x:c r="AE637" s="19" t="n">
        <x:f>IF(AB637=0,"",AVERAGE(D637:O637))</x:f>
        <x:v>38.257908888888885</x:v>
      </x:c>
      <x:c r="AF637" s="19" t="n">
        <x:f>IF(AC637=0,"",AVERAGE(P637:AA637))</x:f>
        <x:v>37.96552583333334</x:v>
      </x:c>
      <x:c r="AG637" s="19" t="str">
        <x:f>IF(OR(AB637&lt;'산출기준'!$B$19,AC637&lt;'산출기준'!$B$19,AE637=0),"",AF637/AE637)</x:f>
      </x:c>
      <x:c r="AH637" s="21" t="n">
        <x:f>IF(SUM(P637:AA637)=0,"",MAX(P637:AA637)/SUM(P637:AA637))</x:f>
        <x:v>0.10699702543739736</x:v>
      </x:c>
      <x:c r="AI637" s="23" t="str">
        <x:f>IF(AG637="","",AD637/'산출기준'!$B$18*'산출기준'!$B$20+MIN(1,AG637)*'산출기준'!$B$21+(1-AH637)*'산출기준'!$B$22)</x:f>
      </x:c>
      <x:c r="AJ637" s="4" t="str">
        <x:v>24개월 중 양수 지수 21개월; 전반/후반 자료 9/12개월. 자료 부족으로 점수·전년비 미산정. 미래 1년 지속을 보장하지 않음.</x:v>
      </x:c>
      <x:c r="AK637" s="4" t="str">
        <x:v>https://developers.naver.com/docs/serviceapi/datalab/search/search.md</x:v>
      </x:c>
    </x:row>
    <x:row r="638" ht="25" customHeight="1">
      <x:c r="A638" s="4" t="str">
        <x:v>K0634</x:v>
      </x:c>
      <x:c r="B638" s="4" t="str">
        <x:v>패션·뷰티</x:v>
      </x:c>
      <x:c r="C638" s="4" t="str">
        <x:v>코모공축소</x:v>
      </x:c>
      <x:c r="D638" s="17" t="n">
        <x:v>45.91187</x:v>
      </x:c>
      <x:c r="E638" s="17" t="n">
        <x:v>39.23355</x:v>
      </x:c>
      <x:c r="F638" s="17" t="n">
        <x:v>29.25976</x:v>
      </x:c>
      <x:c r="G638" s="17" t="n">
        <x:v>26.58844</x:v>
      </x:c>
      <x:c r="H638" s="17" t="n">
        <x:v>30.1086</x:v>
      </x:c>
      <x:c r="I638" s="17" t="n">
        <x:v>28.04893</x:v>
      </x:c>
      <x:c r="J638" s="17" t="n">
        <x:v>28.99762</x:v>
      </x:c>
      <x:c r="K638" s="17" t="n">
        <x:v>29.64673</x:v>
      </x:c>
      <x:c r="L638" s="17" t="n">
        <x:v>28.74797</x:v>
      </x:c>
      <x:c r="M638" s="17" t="n">
        <x:v>26.55099</x:v>
      </x:c>
      <x:c r="N638" s="17" t="n">
        <x:v>22.61889</x:v>
      </x:c>
      <x:c r="O638" s="17" t="n">
        <x:v>18.29983</x:v>
      </x:c>
      <x:c r="P638" s="17" t="n">
        <x:v>13.78105</x:v>
      </x:c>
      <x:c r="Q638" s="17" t="n">
        <x:v>8.00149</x:v>
      </x:c>
      <x:c r="R638" s="17" t="n">
        <x:v>5.77955</x:v>
      </x:c>
      <x:c r="S638" s="17" t="n">
        <x:v>9.03757</x:v>
      </x:c>
      <x:c r="T638" s="17" t="n">
        <x:v>13.6687</x:v>
      </x:c>
      <x:c r="U638" s="17" t="n">
        <x:v>6.65335</x:v>
      </x:c>
      <x:c r="V638" s="17" t="n">
        <x:v>15.07926</x:v>
      </x:c>
      <x:c r="W638" s="17" t="n">
        <x:v>32.68006</x:v>
      </x:c>
      <x:c r="X638" s="17" t="n">
        <x:v>38.13506</x:v>
      </x:c>
      <x:c r="Y638" s="17" t="n">
        <x:v>42.72874</x:v>
      </x:c>
      <x:c r="Z638" s="17" t="n">
        <x:v>40.33204</x:v>
      </x:c>
      <x:c r="AA638" s="17" t="n">
        <x:v>38.45961</x:v>
      </x:c>
      <x:c r="AB638" s="4" t="n">
        <x:f>COUNT(D638:O638)</x:f>
        <x:v>12</x:v>
      </x:c>
      <x:c r="AC638" s="4" t="n">
        <x:f>COUNT(P638:AA638)</x:f>
        <x:v>12</x:v>
      </x:c>
      <x:c r="AD638" s="4" t="n">
        <x:f>COUNTIF(D638:AA638,"&gt;0")</x:f>
        <x:v>24</x:v>
      </x:c>
      <x:c r="AE638" s="19" t="n">
        <x:f>IF(AB638=0,"",AVERAGE(D638:O638))</x:f>
        <x:v>29.501098333333335</x:v>
      </x:c>
      <x:c r="AF638" s="19" t="n">
        <x:f>IF(AC638=0,"",AVERAGE(P638:AA638))</x:f>
        <x:v>22.02804</x:v>
      </x:c>
      <x:c r="AG638" s="19" t="n">
        <x:f>IF(OR(AB638&lt;'산출기준'!$B$19,AC638&lt;'산출기준'!$B$19,AE638=0),"",AF638/AE638)</x:f>
        <x:v>0.7466854200174129</x:v>
      </x:c>
      <x:c r="AH638" s="21" t="n">
        <x:f>IF(SUM(P638:AA638)=0,"",MAX(P638:AA638)/SUM(P638:AA638))</x:f>
        <x:v>0.16164526364276322</x:v>
      </x:c>
      <x:c r="AI638" s="23" t="n">
        <x:f>IF(AG638="","",AD638/'산출기준'!$B$18*'산출기준'!$B$20+MIN(1,AG638)*'산출기준'!$B$21+(1-AH638)*'산출기준'!$B$22)</x:f>
        <x:v>89.16765732766713</x:v>
      </x:c>
      <x:c r="AJ638" s="4" t="str">
        <x:v>24개월 중 양수 지수 24개월; 전반/후반 자료 12/12개월. 최근12개월/이전12개월 관측월 평균비 0.75배, 최근 최댓달 비중 16.2%. 미래 1년 지속을 보장하지 않음.</x:v>
      </x:c>
      <x:c r="AK638" s="4" t="str">
        <x:v>https://developers.naver.com/docs/serviceapi/datalab/search/search.md</x:v>
      </x:c>
    </x:row>
    <x:row r="639" ht="25" customHeight="1">
      <x:c r="A639" s="4" t="str">
        <x:v>K0635</x:v>
      </x:c>
      <x:c r="B639" s="4" t="str">
        <x:v>패션·뷰티</x:v>
      </x:c>
      <x:c r="C639" s="4" t="str">
        <x:v>과산화수소세탁</x:v>
      </x:c>
      <x:c r="D639" s="17" t="n">
        <x:v>43.40282</x:v>
      </x:c>
      <x:c r="E639" s="17" t="n">
        <x:v>41.43053</x:v>
      </x:c>
      <x:c r="F639" s="17" t="n">
        <x:v>27.63699</x:v>
      </x:c>
      <x:c r="G639" s="17" t="n">
        <x:v>21.00861</x:v>
      </x:c>
      <x:c r="H639" s="17" t="n">
        <x:v>15.56609</x:v>
      </x:c>
      <x:c r="I639" s="17" t="n">
        <x:v>17.06403</x:v>
      </x:c>
      <x:c r="J639" s="17" t="n">
        <x:v>22.40669</x:v>
      </x:c>
      <x:c r="K639" s="17" t="n">
        <x:v>21.90737</x:v>
      </x:c>
      <x:c r="L639" s="17" t="n">
        <x:v>27.54961</x:v>
      </x:c>
      <x:c r="M639" s="17" t="n">
        <x:v>28.08638</x:v>
      </x:c>
      <x:c r="N639" s="17" t="n">
        <x:v>33.12944</x:v>
      </x:c>
      <x:c r="O639" s="17" t="n">
        <x:v>36.42491</x:v>
      </x:c>
      <x:c r="P639" s="17" t="n">
        <x:v>30.17101</x:v>
      </x:c>
      <x:c r="Q639" s="17" t="n">
        <x:v>25.46498</x:v>
      </x:c>
      <x:c r="R639" s="17" t="n">
        <x:v>20.58419</x:v>
      </x:c>
      <x:c r="S639" s="17" t="n">
        <x:v>17.42603</x:v>
      </x:c>
      <x:c r="T639" s="17" t="n">
        <x:v>19.21108</x:v>
      </x:c>
      <x:c r="U639" s="17" t="n">
        <x:v>18.43714</x:v>
      </x:c>
      <x:c r="V639" s="17" t="n">
        <x:v>24.22918</x:v>
      </x:c>
      <x:c r="W639" s="17" t="n">
        <x:v>25.70215</x:v>
      </x:c>
      <x:c r="X639" s="17" t="n">
        <x:v>42.1795</x:v>
      </x:c>
      <x:c r="Y639" s="17" t="n">
        <x:v>42.92847</x:v>
      </x:c>
      <x:c r="Z639" s="17" t="n">
        <x:v>53.53888</x:v>
      </x:c>
      <x:c r="AA639" s="17" t="n">
        <x:v>40.54425</x:v>
      </x:c>
      <x:c r="AB639" s="4" t="n">
        <x:f>COUNT(D639:O639)</x:f>
        <x:v>12</x:v>
      </x:c>
      <x:c r="AC639" s="4" t="n">
        <x:f>COUNT(P639:AA639)</x:f>
        <x:v>12</x:v>
      </x:c>
      <x:c r="AD639" s="4" t="n">
        <x:f>COUNTIF(D639:AA639,"&gt;0")</x:f>
        <x:v>24</x:v>
      </x:c>
      <x:c r="AE639" s="19" t="n">
        <x:f>IF(AB639=0,"",AVERAGE(D639:O639))</x:f>
        <x:v>27.967789166666666</x:v>
      </x:c>
      <x:c r="AF639" s="19" t="n">
        <x:f>IF(AC639=0,"",AVERAGE(P639:AA639))</x:f>
        <x:v>30.034738333333326</x:v>
      </x:c>
      <x:c r="AG639" s="19" t="n">
        <x:f>IF(OR(AB639&lt;'산출기준'!$B$19,AC639&lt;'산출기준'!$B$19,AE639=0),"",AF639/AE639)</x:f>
        <x:v>1.0739046320161105</x:v>
      </x:c>
      <x:c r="AH639" s="21" t="n">
        <x:f>IF(SUM(P639:AA639)=0,"",MAX(P639:AA639)/SUM(P639:AA639))</x:f>
        <x:v>0.14854710181982056</x:v>
      </x:c>
      <x:c r="AI639" s="23" t="n">
        <x:f>IF(AG639="","",AD639/'산출기준'!$B$18*'산출기준'!$B$20+MIN(1,AG639)*'산출기준'!$B$21+(1-AH639)*'산출기준'!$B$22)</x:f>
        <x:v>97.02905796360359</x:v>
      </x:c>
      <x:c r="AJ639" s="4" t="str">
        <x:v>24개월 중 양수 지수 24개월; 전반/후반 자료 12/12개월. 최근12개월/이전12개월 관측월 평균비 1.07배, 최근 최댓달 비중 14.9%. 미래 1년 지속을 보장하지 않음.</x:v>
      </x:c>
      <x:c r="AK639" s="4" t="str">
        <x:v>https://developers.naver.com/docs/serviceapi/datalab/search/search.md</x:v>
      </x:c>
    </x:row>
    <x:row r="640" ht="25" customHeight="1">
      <x:c r="A640" s="4" t="str">
        <x:v>K0636</x:v>
      </x:c>
      <x:c r="B640" s="4" t="str">
        <x:v>패션·뷰티</x:v>
      </x:c>
      <x:c r="C640" s="4" t="str">
        <x:v>옷얼룩제거</x:v>
      </x:c>
      <x:c r="D640" s="17" t="n">
        <x:v>66.73324</x:v>
      </x:c>
      <x:c r="E640" s="17" t="n">
        <x:v>86.61839</x:v>
      </x:c>
      <x:c r="F640" s="17" t="n">
        <x:v>55.79827</x:v>
      </x:c>
      <x:c r="G640" s="17" t="n">
        <x:v>38.82162</x:v>
      </x:c>
      <x:c r="H640" s="17" t="n">
        <x:v>30.4706</x:v>
      </x:c>
      <x:c r="I640" s="17" t="n">
        <x:v>34.40269</x:v>
      </x:c>
      <x:c r="J640" s="17" t="n">
        <x:v>54.54999</x:v>
      </x:c>
      <x:c r="K640" s="17" t="n">
        <x:v>53.23929</x:v>
      </x:c>
      <x:c r="L640" s="17" t="n">
        <x:v>58.43215</x:v>
      </x:c>
      <x:c r="M640" s="17" t="n">
        <x:v>55.53613</x:v>
      </x:c>
      <x:c r="N640" s="17" t="n">
        <x:v>52.77743</x:v>
      </x:c>
      <x:c r="O640" s="17" t="n">
        <x:v>41.97977</x:v>
      </x:c>
      <x:c r="P640" s="17" t="n">
        <x:v>44.47634</x:v>
      </x:c>
      <x:c r="Q640" s="17" t="n">
        <x:v>47.24753</x:v>
      </x:c>
      <x:c r="R640" s="17" t="n">
        <x:v>33.24179</x:v>
      </x:c>
      <x:c r="S640" s="17" t="n">
        <x:v>27.94907</x:v>
      </x:c>
      <x:c r="T640" s="17" t="n">
        <x:v>26.81313</x:v>
      </x:c>
      <x:c r="U640" s="17" t="n">
        <x:v>23.72987</x:v>
      </x:c>
      <x:c r="V640" s="17" t="n">
        <x:v>46.81063</x:v>
      </x:c>
      <x:c r="W640" s="17" t="n">
        <x:v>57.44601</x:v>
      </x:c>
      <x:c r="X640" s="17" t="n">
        <x:v>61.10348</x:v>
      </x:c>
      <x:c r="Y640" s="17" t="n">
        <x:v>52.2157</x:v>
      </x:c>
      <x:c r="Z640" s="17" t="n">
        <x:v>46.08663</x:v>
      </x:c>
      <x:c r="AA640" s="17" t="n">
        <x:v>38.35975</x:v>
      </x:c>
      <x:c r="AB640" s="4" t="n">
        <x:f>COUNT(D640:O640)</x:f>
        <x:v>12</x:v>
      </x:c>
      <x:c r="AC640" s="4" t="n">
        <x:f>COUNT(P640:AA640)</x:f>
        <x:v>12</x:v>
      </x:c>
      <x:c r="AD640" s="4" t="n">
        <x:f>COUNTIF(D640:AA640,"&gt;0")</x:f>
        <x:v>24</x:v>
      </x:c>
      <x:c r="AE640" s="19" t="n">
        <x:f>IF(AB640=0,"",AVERAGE(D640:O640))</x:f>
        <x:v>52.44663083333333</x:v>
      </x:c>
      <x:c r="AF640" s="19" t="n">
        <x:f>IF(AC640=0,"",AVERAGE(P640:AA640))</x:f>
        <x:v>42.1233275</x:v>
      </x:c>
      <x:c r="AG640" s="19" t="n">
        <x:f>IF(OR(AB640&lt;'산출기준'!$B$19,AC640&lt;'산출기준'!$B$19,AE640=0),"",AF640/AE640)</x:f>
        <x:v>0.803165557647753</x:v>
      </x:c>
      <x:c r="AH640" s="21" t="n">
        <x:f>IF(SUM(P640:AA640)=0,"",MAX(P640:AA640)/SUM(P640:AA640))</x:f>
        <x:v>0.12088210900875924</x:v>
      </x:c>
      <x:c r="AI640" s="23" t="n">
        <x:f>IF(AG640="","",AD640/'산출기준'!$B$18*'산출기준'!$B$20+MIN(1,AG640)*'산출기준'!$B$21+(1-AH640)*'산출기준'!$B$22)</x:f>
        <x:v>91.6773245492574</x:v>
      </x:c>
      <x:c r="AJ640" s="4" t="str">
        <x:v>24개월 중 양수 지수 24개월; 전반/후반 자료 12/12개월. 최근12개월/이전12개월 관측월 평균비 0.80배, 최근 최댓달 비중 12.1%. 미래 1년 지속을 보장하지 않음.</x:v>
      </x:c>
      <x:c r="AK640" s="4" t="str">
        <x:v>https://developers.naver.com/docs/serviceapi/datalab/search/search.md</x:v>
      </x:c>
    </x:row>
    <x:row r="641" ht="25" customHeight="1">
      <x:c r="A641" s="4" t="str">
        <x:v>K0637</x:v>
      </x:c>
      <x:c r="B641" s="4" t="str">
        <x:v>패션·뷰티</x:v>
      </x:c>
      <x:c r="C641" s="4" t="str">
        <x:v>여드름흉터치료</x:v>
      </x:c>
      <x:c r="D641" s="17" t="n">
        <x:v>59.03133</x:v>
      </x:c>
      <x:c r="E641" s="17" t="n">
        <x:v>54.73723</x:v>
      </x:c>
      <x:c r="F641" s="17" t="n">
        <x:v>50.64286</x:v>
      </x:c>
      <x:c r="G641" s="17" t="n">
        <x:v>56.37248</x:v>
      </x:c>
      <x:c r="H641" s="17" t="n">
        <x:v>64.78591</x:v>
      </x:c>
      <x:c r="I641" s="17" t="n">
        <x:v>62.55149</x:v>
      </x:c>
      <x:c r="J641" s="17" t="n">
        <x:v>54.50006</x:v>
      </x:c>
      <x:c r="K641" s="17" t="n">
        <x:v>47.23505</x:v>
      </x:c>
      <x:c r="L641" s="17" t="n">
        <x:v>44.81338</x:v>
      </x:c>
      <x:c r="M641" s="17" t="n">
        <x:v>44.2891</x:v>
      </x:c>
      <x:c r="N641" s="17" t="n">
        <x:v>48.04643</x:v>
      </x:c>
      <x:c r="O641" s="17" t="n">
        <x:v>46.64835</x:v>
      </x:c>
      <x:c r="P641" s="17" t="n">
        <x:v>41.76756</x:v>
      </x:c>
      <x:c r="Q641" s="17" t="n">
        <x:v>47.08525</x:v>
      </x:c>
      <x:c r="R641" s="17" t="n">
        <x:v>50.16851</x:v>
      </x:c>
      <x:c r="S641" s="17" t="n">
        <x:v>62.63887</x:v>
      </x:c>
      <x:c r="T641" s="17" t="n">
        <x:v>70.70278</x:v>
      </x:c>
      <x:c r="U641" s="17" t="n">
        <x:v>53.06453</x:v>
      </x:c>
      <x:c r="V641" s="17" t="n">
        <x:v>69.97877</x:v>
      </x:c>
      <x:c r="W641" s="17" t="n">
        <x:v>61.00362</x:v>
      </x:c>
      <x:c r="X641" s="17" t="n">
        <x:v>39.7079</x:v>
      </x:c>
      <x:c r="Y641" s="17" t="n">
        <x:v>35.71339</x:v>
      </x:c>
      <x:c r="Z641" s="17" t="n">
        <x:v>37.58581</x:v>
      </x:c>
      <x:c r="AA641" s="17" t="n">
        <x:v>36.93671</x:v>
      </x:c>
      <x:c r="AB641" s="4" t="n">
        <x:f>COUNT(D641:O641)</x:f>
        <x:v>12</x:v>
      </x:c>
      <x:c r="AC641" s="4" t="n">
        <x:f>COUNT(P641:AA641)</x:f>
        <x:v>12</x:v>
      </x:c>
      <x:c r="AD641" s="4" t="n">
        <x:f>COUNTIF(D641:AA641,"&gt;0")</x:f>
        <x:v>24</x:v>
      </x:c>
      <x:c r="AE641" s="19" t="n">
        <x:f>IF(AB641=0,"",AVERAGE(D641:O641))</x:f>
        <x:v>52.8044725</x:v>
      </x:c>
      <x:c r="AF641" s="19" t="n">
        <x:f>IF(AC641=0,"",AVERAGE(P641:AA641))</x:f>
        <x:v>50.529475</x:v>
      </x:c>
      <x:c r="AG641" s="19" t="n">
        <x:f>IF(OR(AB641&lt;'산출기준'!$B$19,AC641&lt;'산출기준'!$B$19,AE641=0),"",AF641/AE641)</x:f>
        <x:v>0.9569165755798431</x:v>
      </x:c>
      <x:c r="AH641" s="21" t="n">
        <x:f>IF(SUM(P641:AA641)=0,"",MAX(P641:AA641)/SUM(P641:AA641))</x:f>
        <x:v>0.11660319711086121</x:v>
      </x:c>
      <x:c r="AI641" s="23" t="n">
        <x:f>IF(AG641="","",AD641/'산출기준'!$B$18*'산출기준'!$B$20+MIN(1,AG641)*'산출기준'!$B$21+(1-AH641)*'산출기준'!$B$22)</x:f>
        <x:v>96.37543332517808</x:v>
      </x:c>
      <x:c r="AJ641" s="4" t="str">
        <x:v>24개월 중 양수 지수 24개월; 전반/후반 자료 12/12개월. 최근12개월/이전12개월 관측월 평균비 0.96배, 최근 최댓달 비중 11.7%. 미래 1년 지속을 보장하지 않음.</x:v>
      </x:c>
      <x:c r="AK641" s="4" t="str">
        <x:v>https://developers.naver.com/docs/serviceapi/datalab/search/search.md</x:v>
      </x:c>
    </x:row>
    <x:row r="642" ht="25" customHeight="1">
      <x:c r="A642" s="4" t="str">
        <x:v>K0638</x:v>
      </x:c>
      <x:c r="B642" s="4" t="str">
        <x:v>패션·뷰티</x:v>
      </x:c>
      <x:c r="C642" s="4" t="str">
        <x:v>남자코디</x:v>
      </x:c>
      <x:c r="D642" s="17" t="n">
        <x:v>80.03994</x:v>
      </x:c>
      <x:c r="E642" s="17" t="n">
        <x:v>91.51167</x:v>
      </x:c>
      <x:c r="F642" s="17" t="n">
        <x:v>81.07602</x:v>
      </x:c>
      <x:c r="G642" s="17" t="n">
        <x:v>64.91074</x:v>
      </x:c>
      <x:c r="H642" s="17" t="n">
        <x:v>68.19373</x:v>
      </x:c>
      <x:c r="I642" s="17" t="n">
        <x:v>76.78192</x:v>
      </x:c>
      <x:c r="J642" s="17" t="n">
        <x:v>89.7391</x:v>
      </x:c>
      <x:c r="K642" s="17" t="n">
        <x:v>84.04693</x:v>
      </x:c>
      <x:c r="L642" s="17" t="n">
        <x:v>74.04818</x:v>
      </x:c>
      <x:c r="M642" s="17" t="n">
        <x:v>53.0895</x:v>
      </x:c>
      <x:c r="N642" s="17" t="n">
        <x:v>45.812</x:v>
      </x:c>
      <x:c r="O642" s="17" t="n">
        <x:v>49.89389</x:v>
      </x:c>
      <x:c r="P642" s="17" t="n">
        <x:v>58.02022</x:v>
      </x:c>
      <x:c r="Q642" s="17" t="n">
        <x:v>61.41555</x:v>
      </x:c>
      <x:c r="R642" s="17" t="n">
        <x:v>56.19772</x:v>
      </x:c>
      <x:c r="S642" s="17" t="n">
        <x:v>48.37098</x:v>
      </x:c>
      <x:c r="T642" s="17" t="n">
        <x:v>47.30994</x:v>
      </x:c>
      <x:c r="U642" s="17" t="n">
        <x:v>78.26738</x:v>
      </x:c>
      <x:c r="V642" s="17" t="n">
        <x:v>100</x:v>
      </x:c>
      <x:c r="W642" s="17" t="n">
        <x:v>91.46174</x:v>
      </x:c>
      <x:c r="X642" s="17" t="n">
        <x:v>77.93034</x:v>
      </x:c>
      <x:c r="Y642" s="17" t="n">
        <x:v>47.77181</x:v>
      </x:c>
      <x:c r="Z642" s="17" t="n">
        <x:v>35.25152</x:v>
      </x:c>
      <x:c r="AA642" s="17" t="n">
        <x:v>34.86456</x:v>
      </x:c>
      <x:c r="AB642" s="4" t="n">
        <x:f>COUNT(D642:O642)</x:f>
        <x:v>12</x:v>
      </x:c>
      <x:c r="AC642" s="4" t="n">
        <x:f>COUNT(P642:AA642)</x:f>
        <x:v>12</x:v>
      </x:c>
      <x:c r="AD642" s="4" t="n">
        <x:f>COUNTIF(D642:AA642,"&gt;0")</x:f>
        <x:v>24</x:v>
      </x:c>
      <x:c r="AE642" s="19" t="n">
        <x:f>IF(AB642=0,"",AVERAGE(D642:O642))</x:f>
        <x:v>71.59530166666667</x:v>
      </x:c>
      <x:c r="AF642" s="19" t="n">
        <x:f>IF(AC642=0,"",AVERAGE(P642:AA642))</x:f>
        <x:v>61.40514666666667</x:v>
      </x:c>
      <x:c r="AG642" s="19" t="n">
        <x:f>IF(OR(AB642&lt;'산출기준'!$B$19,AC642&lt;'산출기준'!$B$19,AE642=0),"",AF642/AE642)</x:f>
        <x:v>0.8576700598672896</x:v>
      </x:c>
      <x:c r="AH642" s="21" t="n">
        <x:f>IF(SUM(P642:AA642)=0,"",MAX(P642:AA642)/SUM(P642:AA642))</x:f>
        <x:v>0.1357106657292136</x:v>
      </x:c>
      <x:c r="AI642" s="23" t="n">
        <x:f>IF(AG642="","",AD642/'산출기준'!$B$18*'산출기준'!$B$20+MIN(1,AG642)*'산출기준'!$B$21+(1-AH642)*'산출기준'!$B$22)</x:f>
        <x:v>93.01588848143442</x:v>
      </x:c>
      <x:c r="AJ642" s="4" t="str">
        <x:v>24개월 중 양수 지수 24개월; 전반/후반 자료 12/12개월. 최근12개월/이전12개월 관측월 평균비 0.86배, 최근 최댓달 비중 13.6%. 미래 1년 지속을 보장하지 않음.</x:v>
      </x:c>
      <x:c r="AK642" s="4" t="str">
        <x:v>https://developers.naver.com/docs/serviceapi/datalab/search/search.md</x:v>
      </x:c>
    </x:row>
    <x:row r="643" ht="25" customHeight="1">
      <x:c r="A643" s="4" t="str">
        <x:v>K0639</x:v>
      </x:c>
      <x:c r="B643" s="4" t="str">
        <x:v>패션·뷰티</x:v>
      </x:c>
      <x:c r="C643" s="4" t="str">
        <x:v>헤어스타일추천</x:v>
      </x:c>
      <x:c r="D643" s="17" t="n">
        <x:v>37.97981</x:v>
      </x:c>
      <x:c r="E643" s="17" t="n">
        <x:v>36.44288</x:v>
      </x:c>
      <x:c r="F643" s="17" t="n">
        <x:v>36.7105</x:v>
      </x:c>
      <x:c r="G643" s="17" t="n">
        <x:v>39.73084</x:v>
      </x:c>
      <x:c r="H643" s="17" t="n">
        <x:v>45.25156</x:v>
      </x:c>
      <x:c r="I643" s="17" t="n">
        <x:v>43.66111</x:v>
      </x:c>
      <x:c r="J643" s="17" t="n">
        <x:v>45.07569</x:v>
      </x:c>
      <x:c r="K643" s="17" t="n">
        <x:v>38.3239</x:v>
      </x:c>
      <x:c r="L643" s="17" t="n">
        <x:v>42.85823</x:v>
      </x:c>
      <x:c r="M643" s="17" t="n">
        <x:v>50.93286</x:v>
      </x:c>
      <x:c r="N643" s="17" t="n">
        <x:v>59.28276</x:v>
      </x:c>
      <x:c r="O643" s="17" t="n">
        <x:v>65.06346</x:v>
      </x:c>
      <x:c r="P643" s="17" t="n">
        <x:v>59.16042</x:v>
      </x:c>
      <x:c r="Q643" s="17" t="n">
        <x:v>55.55895</x:v>
      </x:c>
      <x:c r="R643" s="17" t="n">
        <x:v>55.24545</x:v>
      </x:c>
      <x:c r="S643" s="17" t="n">
        <x:v>55.31426</x:v>
      </x:c>
      <x:c r="T643" s="17" t="n">
        <x:v>56.35418</x:v>
      </x:c>
      <x:c r="U643" s="17" t="n">
        <x:v>52.29392</x:v>
      </x:c>
      <x:c r="V643" s="17" t="n">
        <x:v>56.66768</x:v>
      </x:c>
      <x:c r="W643" s="17" t="n">
        <x:v>44.12754</x:v>
      </x:c>
      <x:c r="X643" s="17" t="n">
        <x:v>31.61798</x:v>
      </x:c>
      <x:c r="Y643" s="17" t="n">
        <x:v>16.30218</x:v>
      </x:c>
      <x:c r="Z643" s="17" t="n">
        <x:v>19.66661</x:v>
      </x:c>
      <x:c r="AA643" s="17" t="n">
        <x:v>22.4652</x:v>
      </x:c>
      <x:c r="AB643" s="4" t="n">
        <x:f>COUNT(D643:O643)</x:f>
        <x:v>12</x:v>
      </x:c>
      <x:c r="AC643" s="4" t="n">
        <x:f>COUNT(P643:AA643)</x:f>
        <x:v>12</x:v>
      </x:c>
      <x:c r="AD643" s="4" t="n">
        <x:f>COUNTIF(D643:AA643,"&gt;0")</x:f>
        <x:v>24</x:v>
      </x:c>
      <x:c r="AE643" s="19" t="n">
        <x:f>IF(AB643=0,"",AVERAGE(D643:O643))</x:f>
        <x:v>45.10946666666666</x:v>
      </x:c>
      <x:c r="AF643" s="19" t="n">
        <x:f>IF(AC643=0,"",AVERAGE(P643:AA643))</x:f>
        <x:v>43.73119750000001</x:v>
      </x:c>
      <x:c r="AG643" s="19" t="n">
        <x:f>IF(OR(AB643&lt;'산출기준'!$B$19,AC643&lt;'산출기준'!$B$19,AE643=0),"",AF643/AE643)</x:f>
        <x:v>0.9694461214349688</x:v>
      </x:c>
      <x:c r="AH643" s="21" t="n">
        <x:f>IF(SUM(P643:AA643)=0,"",MAX(P643:AA643)/SUM(P643:AA643))</x:f>
        <x:v>0.11273496455247994</x:v>
      </x:c>
      <x:c r="AI643" s="23" t="n">
        <x:f>IF(AG643="","",AD643/'산출기준'!$B$18*'산출기준'!$B$20+MIN(1,AG643)*'산출기준'!$B$21+(1-AH643)*'산출기준'!$B$22)</x:f>
        <x:v>96.82868435199946</x:v>
      </x:c>
      <x:c r="AJ643" s="4" t="str">
        <x:v>24개월 중 양수 지수 24개월; 전반/후반 자료 12/12개월. 최근12개월/이전12개월 관측월 평균비 0.97배, 최근 최댓달 비중 11.3%. 미래 1년 지속을 보장하지 않음.</x:v>
      </x:c>
      <x:c r="AK643" s="4" t="str">
        <x:v>https://developers.naver.com/docs/serviceapi/datalab/search/search.md</x:v>
      </x:c>
    </x:row>
    <x:row r="644" ht="25" customHeight="1">
      <x:c r="A644" s="4" t="str">
        <x:v>K0640</x:v>
      </x:c>
      <x:c r="B644" s="4" t="str">
        <x:v>패션·뷰티</x:v>
      </x:c>
      <x:c r="C644" s="4" t="str">
        <x:v>눈붓기빨리빼는법</x:v>
      </x:c>
      <x:c r="D644" s="17" t="n">
        <x:v>100</x:v>
      </x:c>
      <x:c r="E644" s="17" t="n">
        <x:v>85.12769</x:v>
      </x:c>
      <x:c r="F644" s="17" t="n">
        <x:v>51.12402</x:v>
      </x:c>
      <x:c r="G644" s="17" t="n">
        <x:v>45.35861</x:v>
      </x:c>
      <x:c r="H644" s="17" t="n">
        <x:v>39.95259</x:v>
      </x:c>
      <x:c r="I644" s="17" t="n">
        <x:v>39.98317</x:v>
      </x:c>
      <x:c r="J644" s="17" t="n">
        <x:v>56.49181</x:v>
      </x:c>
      <x:c r="K644" s="17" t="n">
        <x:v>43.9899</x:v>
      </x:c>
      <x:c r="L644" s="17" t="n">
        <x:v>45.22862</x:v>
      </x:c>
      <x:c r="M644" s="17" t="n">
        <x:v>39.47086</x:v>
      </x:c>
      <x:c r="N644" s="17" t="n">
        <x:v>36.48111</x:v>
      </x:c>
      <x:c r="O644" s="17" t="n">
        <x:v>34.32482</x:v>
      </x:c>
      <x:c r="P644" s="17" t="n">
        <x:v>35.93057</x:v>
      </x:c>
      <x:c r="Q644" s="17" t="n">
        <x:v>34.34011</x:v>
      </x:c>
      <x:c r="R644" s="17" t="n">
        <x:v>27.68007</x:v>
      </x:c>
      <x:c r="S644" s="17" t="n">
        <x:v>20.90533</x:v>
      </x:c>
      <x:c r="T644" s="17" t="n">
        <x:v>21.41</x:v>
      </x:c>
      <x:c r="U644" s="17" t="n">
        <x:v>22.98516</x:v>
      </x:c>
      <x:c r="V644" s="17" t="n">
        <x:v>26.7472</x:v>
      </x:c>
      <x:c r="W644" s="17" t="n">
        <x:v>23.26808</x:v>
      </x:c>
      <x:c r="X644" s="17" t="n">
        <x:v>22.75577</x:v>
      </x:c>
      <x:c r="Y644" s="17" t="n">
        <x:v>20.3242</x:v>
      </x:c>
      <x:c r="Z644" s="17" t="n">
        <x:v>20.08716</x:v>
      </x:c>
      <x:c r="AA644" s="17" t="n">
        <x:v>21.06591</x:v>
      </x:c>
      <x:c r="AB644" s="4" t="n">
        <x:f>COUNT(D644:O644)</x:f>
        <x:v>12</x:v>
      </x:c>
      <x:c r="AC644" s="4" t="n">
        <x:f>COUNT(P644:AA644)</x:f>
        <x:v>12</x:v>
      </x:c>
      <x:c r="AD644" s="4" t="n">
        <x:f>COUNTIF(D644:AA644,"&gt;0")</x:f>
        <x:v>24</x:v>
      </x:c>
      <x:c r="AE644" s="19" t="n">
        <x:f>IF(AB644=0,"",AVERAGE(D644:O644))</x:f>
        <x:v>51.46109999999999</x:v>
      </x:c>
      <x:c r="AF644" s="19" t="n">
        <x:f>IF(AC644=0,"",AVERAGE(P644:AA644))</x:f>
        <x:v>24.791629999999998</x:v>
      </x:c>
      <x:c r="AG644" s="19" t="n">
        <x:f>IF(OR(AB644&lt;'산출기준'!$B$19,AC644&lt;'산출기준'!$B$19,AE644=0),"",AF644/AE644)</x:f>
        <x:v>0.4817547623350454</x:v>
      </x:c>
      <x:c r="AH644" s="21" t="n">
        <x:f>IF(SUM(P644:AA644)=0,"",MAX(P644:AA644)/SUM(P644:AA644))</x:f>
        <x:v>0.1207752038355956</x:v>
      </x:c>
      <x:c r="AI644" s="23" t="n">
        <x:f>IF(AG644="","",AD644/'산출기준'!$B$18*'산출기준'!$B$20+MIN(1,AG644)*'산출기준'!$B$21+(1-AH644)*'산출기준'!$B$22)</x:f>
        <x:v>82.03713879333945</x:v>
      </x:c>
      <x:c r="AJ644" s="4" t="str">
        <x:v>24개월 중 양수 지수 24개월; 전반/후반 자료 12/12개월. 최근12개월/이전12개월 관측월 평균비 0.48배, 최근 최댓달 비중 12.1%. 미래 1년 지속을 보장하지 않음.</x:v>
      </x:c>
      <x:c r="AK644" s="4" t="str">
        <x:v>https://developers.naver.com/docs/serviceapi/datalab/search/search.md</x:v>
      </x:c>
    </x:row>
    <x:row r="645" ht="25" customHeight="1">
      <x:c r="A645" s="4" t="str">
        <x:v>K0641</x:v>
      </x:c>
      <x:c r="B645" s="4" t="str">
        <x:v>패션·뷰티</x:v>
      </x:c>
      <x:c r="C645" s="4" t="str">
        <x:v>클렌징오일사용법</x:v>
      </x:c>
      <x:c r="D645" s="17" t="n">
        <x:v>36.4964</x:v>
      </x:c>
      <x:c r="E645" s="17" t="n">
        <x:v>38.3086</x:v>
      </x:c>
      <x:c r="F645" s="17" t="n">
        <x:v>32.68083</x:v>
      </x:c>
      <x:c r="G645" s="17" t="n">
        <x:v>29.96635</x:v>
      </x:c>
      <x:c r="H645" s="17" t="n">
        <x:v>25.66141</x:v>
      </x:c>
      <x:c r="I645" s="17" t="n">
        <x:v>28.69704</x:v>
      </x:c>
      <x:c r="J645" s="17" t="n">
        <x:v>33.30784</x:v>
      </x:c>
      <x:c r="K645" s="17" t="n">
        <x:v>28.6741</x:v>
      </x:c>
      <x:c r="L645" s="17" t="n">
        <x:v>30.70041</x:v>
      </x:c>
      <x:c r="M645" s="17" t="n">
        <x:v>36.11408</x:v>
      </x:c>
      <x:c r="N645" s="17" t="n">
        <x:v>35.88469</x:v>
      </x:c>
      <x:c r="O645" s="17" t="n">
        <x:v>36.43523</x:v>
      </x:c>
      <x:c r="P645" s="17" t="n">
        <x:v>30.10399</x:v>
      </x:c>
      <x:c r="Q645" s="17" t="n">
        <x:v>27.13717</x:v>
      </x:c>
      <x:c r="R645" s="17" t="n">
        <x:v>23.52806</x:v>
      </x:c>
      <x:c r="S645" s="17" t="n">
        <x:v>23.9792</x:v>
      </x:c>
      <x:c r="T645" s="17" t="n">
        <x:v>20.56124</x:v>
      </x:c>
      <x:c r="U645" s="17" t="n">
        <x:v>18.23673</x:v>
      </x:c>
      <x:c r="V645" s="17" t="n">
        <x:v>23.16103</x:v>
      </x:c>
      <x:c r="W645" s="17" t="n">
        <x:v>20.27833</x:v>
      </x:c>
      <x:c r="X645" s="17" t="n">
        <x:v>20.67594</x:v>
      </x:c>
      <x:c r="Y645" s="17" t="n">
        <x:v>20.79064</x:v>
      </x:c>
      <x:c r="Z645" s="17" t="n">
        <x:v>18.12203</x:v>
      </x:c>
      <x:c r="AA645" s="17" t="n">
        <x:v>18.38201</x:v>
      </x:c>
      <x:c r="AB645" s="4" t="n">
        <x:f>COUNT(D645:O645)</x:f>
        <x:v>12</x:v>
      </x:c>
      <x:c r="AC645" s="4" t="n">
        <x:f>COUNT(P645:AA645)</x:f>
        <x:v>12</x:v>
      </x:c>
      <x:c r="AD645" s="4" t="n">
        <x:f>COUNTIF(D645:AA645,"&gt;0")</x:f>
        <x:v>24</x:v>
      </x:c>
      <x:c r="AE645" s="19" t="n">
        <x:f>IF(AB645=0,"",AVERAGE(D645:O645))</x:f>
        <x:v>32.743914999999994</x:v>
      </x:c>
      <x:c r="AF645" s="19" t="n">
        <x:f>IF(AC645=0,"",AVERAGE(P645:AA645))</x:f>
        <x:v>22.079697499999998</x:v>
      </x:c>
      <x:c r="AG645" s="19" t="n">
        <x:f>IF(OR(AB645&lt;'산출기준'!$B$19,AC645&lt;'산출기준'!$B$19,AE645=0),"",AF645/AE645)</x:f>
        <x:v>0.6743145253095117</x:v>
      </x:c>
      <x:c r="AH645" s="21" t="n">
        <x:f>IF(SUM(P645:AA645)=0,"",MAX(P645:AA645)/SUM(P645:AA645))</x:f>
        <x:v>0.1136186686132513</x:v>
      </x:c>
      <x:c r="AI645" s="23" t="n">
        <x:f>IF(AG645="","",AD645/'산출기준'!$B$18*'산출기준'!$B$20+MIN(1,AG645)*'산출기준'!$B$21+(1-AH645)*'산출기준'!$B$22)</x:f>
        <x:v>87.95706238702033</x:v>
      </x:c>
      <x:c r="AJ645" s="4" t="str">
        <x:v>24개월 중 양수 지수 24개월; 전반/후반 자료 12/12개월. 최근12개월/이전12개월 관측월 평균비 0.67배, 최근 최댓달 비중 11.4%. 미래 1년 지속을 보장하지 않음.</x:v>
      </x:c>
      <x:c r="AK645" s="4" t="str">
        <x:v>https://developers.naver.com/docs/serviceapi/datalab/search/search.md</x:v>
      </x:c>
    </x:row>
    <x:row r="646" ht="25" customHeight="1">
      <x:c r="A646" s="4" t="str">
        <x:v>K0642</x:v>
      </x:c>
      <x:c r="B646" s="4" t="str">
        <x:v>패션·뷰티</x:v>
      </x:c>
      <x:c r="C646" s="4" t="str">
        <x:v>피부좋아지는법</x:v>
      </x:c>
      <x:c r="D646" s="17" t="n">
        <x:v>81.43447</x:v>
      </x:c>
      <x:c r="E646" s="17" t="n">
        <x:v>83.60605</x:v>
      </x:c>
      <x:c r="F646" s="17" t="n">
        <x:v>77.06071</x:v>
      </x:c>
      <x:c r="G646" s="17" t="n">
        <x:v>76.9613</x:v>
      </x:c>
      <x:c r="H646" s="17" t="n">
        <x:v>87.90334</x:v>
      </x:c>
      <x:c r="I646" s="17" t="n">
        <x:v>83.20079</x:v>
      </x:c>
      <x:c r="J646" s="17" t="n">
        <x:v>80.79981</x:v>
      </x:c>
      <x:c r="K646" s="17" t="n">
        <x:v>74.59856</x:v>
      </x:c>
      <x:c r="L646" s="17" t="n">
        <x:v>72.05994</x:v>
      </x:c>
      <x:c r="M646" s="17" t="n">
        <x:v>65.17816</x:v>
      </x:c>
      <x:c r="N646" s="17" t="n">
        <x:v>61.50787</x:v>
      </x:c>
      <x:c r="O646" s="17" t="n">
        <x:v>61.3473</x:v>
      </x:c>
      <x:c r="P646" s="17" t="n">
        <x:v>50.68817</x:v>
      </x:c>
      <x:c r="Q646" s="17" t="n">
        <x:v>54.10613</x:v>
      </x:c>
      <x:c r="R646" s="17" t="n">
        <x:v>43.19467</x:v>
      </x:c>
      <x:c r="S646" s="17" t="n">
        <x:v>43.85227</x:v>
      </x:c>
      <x:c r="T646" s="17" t="n">
        <x:v>50.59642</x:v>
      </x:c>
      <x:c r="U646" s="17" t="n">
        <x:v>44.16577</x:v>
      </x:c>
      <x:c r="V646" s="17" t="n">
        <x:v>43.59229</x:v>
      </x:c>
      <x:c r="W646" s="17" t="n">
        <x:v>37.05459</x:v>
      </x:c>
      <x:c r="X646" s="17" t="n">
        <x:v>17.6556</x:v>
      </x:c>
      <x:c r="Y646" s="17" t="n">
        <x:v>16.23336</x:v>
      </x:c>
      <x:c r="Z646" s="17" t="n">
        <x:v>18.50435</x:v>
      </x:c>
      <x:c r="AA646" s="17" t="n">
        <x:v>19.66661</x:v>
      </x:c>
      <x:c r="AB646" s="4" t="n">
        <x:f>COUNT(D646:O646)</x:f>
        <x:v>12</x:v>
      </x:c>
      <x:c r="AC646" s="4" t="n">
        <x:f>COUNT(P646:AA646)</x:f>
        <x:v>12</x:v>
      </x:c>
      <x:c r="AD646" s="4" t="n">
        <x:f>COUNTIF(D646:AA646,"&gt;0")</x:f>
        <x:v>24</x:v>
      </x:c>
      <x:c r="AE646" s="19" t="n">
        <x:f>IF(AB646=0,"",AVERAGE(D646:O646))</x:f>
        <x:v>75.47152500000001</x:v>
      </x:c>
      <x:c r="AF646" s="19" t="n">
        <x:f>IF(AC646=0,"",AVERAGE(P646:AA646))</x:f>
        <x:v>36.609185833333335</x:v>
      </x:c>
      <x:c r="AG646" s="19" t="n">
        <x:f>IF(OR(AB646&lt;'산출기준'!$B$19,AC646&lt;'산출기준'!$B$19,AE646=0),"",AF646/AE646)</x:f>
        <x:v>0.4850728249274588</x:v>
      </x:c>
      <x:c r="AH646" s="21" t="n">
        <x:f>IF(SUM(P646:AA646)=0,"",MAX(P646:AA646)/SUM(P646:AA646))</x:f>
        <x:v>0.12316155260031163</x:v>
      </x:c>
      <x:c r="AI646" s="23" t="n">
        <x:f>IF(AG646="","",AD646/'산출기준'!$B$18*'산출기준'!$B$20+MIN(1,AG646)*'산출기준'!$B$21+(1-AH646)*'산출기준'!$B$22)</x:f>
        <x:v>82.08895369581752</x:v>
      </x:c>
      <x:c r="AJ646" s="4" t="str">
        <x:v>24개월 중 양수 지수 24개월; 전반/후반 자료 12/12개월. 최근12개월/이전12개월 관측월 평균비 0.49배, 최근 최댓달 비중 12.3%. 미래 1년 지속을 보장하지 않음.</x:v>
      </x:c>
      <x:c r="AK646" s="4" t="str">
        <x:v>https://developers.naver.com/docs/serviceapi/datalab/search/search.md</x:v>
      </x:c>
    </x:row>
    <x:row r="647" ht="25" customHeight="1">
      <x:c r="A647" s="4" t="str">
        <x:v>K0643</x:v>
      </x:c>
      <x:c r="B647" s="4" t="str">
        <x:v>패션·뷰티</x:v>
      </x:c>
      <x:c r="C647" s="4" t="str">
        <x:v>중년여성헤어스타일</x:v>
      </x:c>
      <x:c r="D647" s="17" t="n">
        <x:v>75.88316</x:v>
      </x:c>
      <x:c r="E647" s="17" t="n">
        <x:v>76.82367</x:v>
      </x:c>
      <x:c r="F647" s="17" t="n">
        <x:v>22.58755</x:v>
      </x:c>
      <x:c r="G647" s="17" t="n">
        <x:v>19.55956</x:v>
      </x:c>
      <x:c r="H647" s="17" t="n">
        <x:v>19.98011</x:v>
      </x:c>
      <x:c r="I647" s="17" t="n">
        <x:v>22.44226</x:v>
      </x:c>
      <x:c r="J647" s="17" t="n">
        <x:v>23.28337</x:v>
      </x:c>
      <x:c r="K647" s="17" t="n">
        <x:v>23.59688</x:v>
      </x:c>
      <x:c r="L647" s="17" t="n">
        <x:v>21.81526</x:v>
      </x:c>
      <x:c r="M647" s="17" t="n">
        <x:v>21.00474</x:v>
      </x:c>
      <x:c r="N647" s="17" t="n">
        <x:v>20.04893</x:v>
      </x:c>
      <x:c r="O647" s="17" t="n">
        <x:v>23.91038</x:v>
      </x:c>
      <x:c r="P647" s="17" t="n">
        <x:v>22.0523</x:v>
      </x:c>
      <x:c r="Q647" s="17" t="n">
        <x:v>19.32252</x:v>
      </x:c>
      <x:c r="R647" s="17" t="n">
        <x:v>21.56293</x:v>
      </x:c>
      <x:c r="S647" s="17" t="n">
        <x:v>20.653</x:v>
      </x:c>
      <x:c r="T647" s="17" t="n">
        <x:v>21.02768</x:v>
      </x:c>
      <x:c r="U647" s="17" t="n">
        <x:v>19.81189</x:v>
      </x:c>
      <x:c r="V647" s="17" t="n">
        <x:v>22.82459</x:v>
      </x:c>
      <x:c r="W647" s="17" t="n">
        <x:v>20.8671</x:v>
      </x:c>
      <x:c r="X647" s="17" t="n">
        <x:v>18.10674</x:v>
      </x:c>
      <x:c r="Y647" s="17" t="n">
        <x:v>16.08808</x:v>
      </x:c>
      <x:c r="Z647" s="17" t="n">
        <x:v>19.45251</x:v>
      </x:c>
      <x:c r="AA647" s="17" t="n">
        <x:v>18.76433</x:v>
      </x:c>
      <x:c r="AB647" s="4" t="n">
        <x:f>COUNT(D647:O647)</x:f>
        <x:v>12</x:v>
      </x:c>
      <x:c r="AC647" s="4" t="n">
        <x:f>COUNT(P647:AA647)</x:f>
        <x:v>12</x:v>
      </x:c>
      <x:c r="AD647" s="4" t="n">
        <x:f>COUNTIF(D647:AA647,"&gt;0")</x:f>
        <x:v>24</x:v>
      </x:c>
      <x:c r="AE647" s="19" t="n">
        <x:f>IF(AB647=0,"",AVERAGE(D647:O647))</x:f>
        <x:v>30.9113225</x:v>
      </x:c>
      <x:c r="AF647" s="19" t="n">
        <x:f>IF(AC647=0,"",AVERAGE(P647:AA647))</x:f>
        <x:v>20.044472499999998</x:v>
      </x:c>
      <x:c r="AG647" s="19" t="n">
        <x:f>IF(OR(AB647&lt;'산출기준'!$B$19,AC647&lt;'산출기준'!$B$19,AE647=0),"",AF647/AE647)</x:f>
        <x:v>0.6484508225101012</x:v>
      </x:c>
      <x:c r="AH647" s="21" t="n">
        <x:f>IF(SUM(P647:AA647)=0,"",MAX(P647:AA647)/SUM(P647:AA647))</x:f>
        <x:v>0.0948914553209952</x:v>
      </x:c>
      <x:c r="AI647" s="23" t="n">
        <x:f>IF(AG647="","",AD647/'산출기준'!$B$18*'산출기준'!$B$20+MIN(1,AG647)*'산출기준'!$B$21+(1-AH647)*'산출기준'!$B$22)</x:f>
        <x:v>87.55569556888314</x:v>
      </x:c>
      <x:c r="AJ647" s="4" t="str">
        <x:v>24개월 중 양수 지수 24개월; 전반/후반 자료 12/12개월. 최근12개월/이전12개월 관측월 평균비 0.65배, 최근 최댓달 비중 9.5%. 미래 1년 지속을 보장하지 않음.</x:v>
      </x:c>
      <x:c r="AK647" s="4" t="str">
        <x:v>https://developers.naver.com/docs/serviceapi/datalab/search/search.md</x:v>
      </x:c>
    </x:row>
    <x:row r="648" ht="25" customHeight="1">
      <x:c r="A648" s="4" t="str">
        <x:v>K0644</x:v>
      </x:c>
      <x:c r="B648" s="4" t="str">
        <x:v>패션·뷰티</x:v>
      </x:c>
      <x:c r="C648" s="4" t="str">
        <x:v>퍼스널컬러진단사이트</x:v>
      </x:c>
      <x:c r="D648" s="17" t="n">
        <x:v>10.65703</x:v>
      </x:c>
      <x:c r="E648" s="17" t="n">
        <x:v>8.22617</x:v>
      </x:c>
      <x:c r="F648" s="17" t="n">
        <x:v>8.77223</x:v>
      </x:c>
      <x:c r="G648" s="17" t="n">
        <x:v>11.89008</x:v>
      </x:c>
      <x:c r="H648" s="17" t="n">
        <x:v>16.52281</x:v>
      </x:c>
      <x:c r="I648" s="17" t="n">
        <x:v>35.2651</x:v>
      </x:c>
      <x:c r="J648" s="17" t="n">
        <x:v>31.23128</x:v>
      </x:c>
      <x:c r="K648" s="17" t="n">
        <x:v>24.1853</x:v>
      </x:c>
      <x:c r="L648" s="17" t="n">
        <x:v>23.60401</x:v>
      </x:c>
      <x:c r="M648" s="17" t="n">
        <x:v>29.4874</x:v>
      </x:c>
      <x:c r="N648" s="17" t="n">
        <x:v>28.11344</x:v>
      </x:c>
      <x:c r="O648" s="17" t="n">
        <x:v>33.36269</x:v>
      </x:c>
      <x:c r="P648" s="17" t="n">
        <x:v>25.85872</x:v>
      </x:c>
      <x:c r="Q648" s="17" t="n">
        <x:v>32.97516</x:v>
      </x:c>
      <x:c r="R648" s="17" t="n">
        <x:v>32.65809</x:v>
      </x:c>
      <x:c r="S648" s="17" t="n">
        <x:v>29.52263</x:v>
      </x:c>
      <x:c r="T648" s="17" t="n">
        <x:v>42.66337</x:v>
      </x:c>
      <x:c r="U648" s="17" t="n">
        <x:v>39.05231</x:v>
      </x:c>
      <x:c r="V648" s="17" t="n">
        <x:v>34.80711</x:v>
      </x:c>
      <x:c r="W648" s="17" t="n">
        <x:v>41.58886</x:v>
      </x:c>
      <x:c r="X648" s="17" t="n">
        <x:v>57.82983</x:v>
      </x:c>
      <x:c r="Y648" s="17" t="n">
        <x:v>45.05901</x:v>
      </x:c>
      <x:c r="Z648" s="17" t="n">
        <x:v>41.34225</x:v>
      </x:c>
      <x:c r="AA648" s="17" t="n">
        <x:v>43.17421</x:v>
      </x:c>
      <x:c r="AB648" s="4" t="n">
        <x:f>COUNT(D648:O648)</x:f>
        <x:v>12</x:v>
      </x:c>
      <x:c r="AC648" s="4" t="n">
        <x:f>COUNT(P648:AA648)</x:f>
        <x:v>12</x:v>
      </x:c>
      <x:c r="AD648" s="4" t="n">
        <x:f>COUNTIF(D648:AA648,"&gt;0")</x:f>
        <x:v>24</x:v>
      </x:c>
      <x:c r="AE648" s="19" t="n">
        <x:f>IF(AB648=0,"",AVERAGE(D648:O648))</x:f>
        <x:v>21.776461666666666</x:v>
      </x:c>
      <x:c r="AF648" s="19" t="n">
        <x:f>IF(AC648=0,"",AVERAGE(P648:AA648))</x:f>
        <x:v>38.87762916666667</x:v>
      </x:c>
      <x:c r="AG648" s="19" t="n">
        <x:f>IF(OR(AB648&lt;'산출기준'!$B$19,AC648&lt;'산출기준'!$B$19,AE648=0),"",AF648/AE648)</x:f>
        <x:v>1.785305150201552</x:v>
      </x:c>
      <x:c r="AH648" s="21" t="n">
        <x:f>IF(SUM(P648:AA648)=0,"",MAX(P648:AA648)/SUM(P648:AA648))</x:f>
        <x:v>0.12395695425100402</x:v>
      </x:c>
      <x:c r="AI648" s="23" t="n">
        <x:f>IF(AG648="","",AD648/'산출기준'!$B$18*'산출기준'!$B$20+MIN(1,AG648)*'산출기준'!$B$21+(1-AH648)*'산출기준'!$B$22)</x:f>
        <x:v>97.52086091497992</x:v>
      </x:c>
      <x:c r="AJ648" s="4" t="str">
        <x:v>24개월 중 양수 지수 24개월; 전반/후반 자료 12/12개월. 최근12개월/이전12개월 관측월 평균비 1.79배, 최근 최댓달 비중 12.4%. 미래 1년 지속을 보장하지 않음.</x:v>
      </x:c>
      <x:c r="AK648" s="4" t="str">
        <x:v>https://developers.naver.com/docs/serviceapi/datalab/search/search.md</x:v>
      </x:c>
    </x:row>
    <x:row r="649" ht="25" customHeight="1">
      <x:c r="A649" s="4" t="str">
        <x:v>K0645</x:v>
      </x:c>
      <x:c r="B649" s="4" t="str">
        <x:v>패션·뷰티</x:v>
      </x:c>
      <x:c r="C649" s="4" t="str">
        <x:v>기미치료</x:v>
      </x:c>
      <x:c r="D649" s="17" t="n">
        <x:v>77.41765</x:v>
      </x:c>
      <x:c r="E649" s="17" t="n">
        <x:v>68.53972</x:v>
      </x:c>
      <x:c r="F649" s="17" t="n">
        <x:v>67.37713</x:v>
      </x:c>
      <x:c r="G649" s="17" t="n">
        <x:v>43.10375</x:v>
      </x:c>
      <x:c r="H649" s="17" t="n">
        <x:v>43.82596</x:v>
      </x:c>
      <x:c r="I649" s="17" t="n">
        <x:v>44.79478</x:v>
      </x:c>
      <x:c r="J649" s="17" t="n">
        <x:v>50.66056</x:v>
      </x:c>
      <x:c r="K649" s="17" t="n">
        <x:v>52.80958</x:v>
      </x:c>
      <x:c r="L649" s="17" t="n">
        <x:v>52.06975</x:v>
      </x:c>
      <x:c r="M649" s="17" t="n">
        <x:v>44.17826</x:v>
      </x:c>
      <x:c r="N649" s="17" t="n">
        <x:v>37.90734</x:v>
      </x:c>
      <x:c r="O649" s="17" t="n">
        <x:v>42.87475</x:v>
      </x:c>
      <x:c r="P649" s="17" t="n">
        <x:v>44.77717</x:v>
      </x:c>
      <x:c r="Q649" s="17" t="n">
        <x:v>45.42892</x:v>
      </x:c>
      <x:c r="R649" s="17" t="n">
        <x:v>34.03205</x:v>
      </x:c>
      <x:c r="S649" s="17" t="n">
        <x:v>43.22705</x:v>
      </x:c>
      <x:c r="T649" s="17" t="n">
        <x:v>38.50625</x:v>
      </x:c>
      <x:c r="U649" s="17" t="n">
        <x:v>35.24748</x:v>
      </x:c>
      <x:c r="V649" s="17" t="n">
        <x:v>42.78668</x:v>
      </x:c>
      <x:c r="W649" s="17" t="n">
        <x:v>52.03452</x:v>
      </x:c>
      <x:c r="X649" s="17" t="n">
        <x:v>44.1078</x:v>
      </x:c>
      <x:c r="Y649" s="17" t="n">
        <x:v>42.04685</x:v>
      </x:c>
      <x:c r="Z649" s="17" t="n">
        <x:v>40.2149</x:v>
      </x:c>
      <x:c r="AA649" s="17" t="n">
        <x:v>42.02924</x:v>
      </x:c>
      <x:c r="AB649" s="4" t="n">
        <x:f>COUNT(D649:O649)</x:f>
        <x:v>12</x:v>
      </x:c>
      <x:c r="AC649" s="4" t="n">
        <x:f>COUNT(P649:AA649)</x:f>
        <x:v>12</x:v>
      </x:c>
      <x:c r="AD649" s="4" t="n">
        <x:f>COUNTIF(D649:AA649,"&gt;0")</x:f>
        <x:v>24</x:v>
      </x:c>
      <x:c r="AE649" s="19" t="n">
        <x:f>IF(AB649=0,"",AVERAGE(D649:O649))</x:f>
        <x:v>52.12993583333332</x:v>
      </x:c>
      <x:c r="AF649" s="19" t="n">
        <x:f>IF(AC649=0,"",AVERAGE(P649:AA649))</x:f>
        <x:v>42.03657583333333</x:v>
      </x:c>
      <x:c r="AG649" s="19" t="n">
        <x:f>IF(OR(AB649&lt;'산출기준'!$B$19,AC649&lt;'산출기준'!$B$19,AE649=0),"",AF649/AE649)</x:f>
        <x:v>0.8063807323248993</x:v>
      </x:c>
      <x:c r="AH649" s="21" t="n">
        <x:f>IF(SUM(P649:AA649)=0,"",MAX(P649:AA649)/SUM(P649:AA649))</x:f>
        <x:v>0.10315326389076529</x:v>
      </x:c>
      <x:c r="AI649" s="23" t="n">
        <x:f>IF(AG649="","",AD649/'산출기준'!$B$18*'산출기준'!$B$20+MIN(1,AG649)*'산출기준'!$B$21+(1-AH649)*'산출기준'!$B$22)</x:f>
        <x:v>92.12835669193169</x:v>
      </x:c>
      <x:c r="AJ649" s="4" t="str">
        <x:v>24개월 중 양수 지수 24개월; 전반/후반 자료 12/12개월. 최근12개월/이전12개월 관측월 평균비 0.81배, 최근 최댓달 비중 10.3%. 미래 1년 지속을 보장하지 않음.</x:v>
      </x:c>
      <x:c r="AK649" s="4" t="str">
        <x:v>https://developers.naver.com/docs/serviceapi/datalab/search/search.md</x:v>
      </x:c>
    </x:row>
    <x:row r="650" ht="25" customHeight="1">
      <x:c r="A650" s="4" t="str">
        <x:v>K0646</x:v>
      </x:c>
      <x:c r="B650" s="4" t="str">
        <x:v>패션·뷰티</x:v>
      </x:c>
      <x:c r="C650" s="4" t="str">
        <x:v>흰운동화세탁법</x:v>
      </x:c>
      <x:c r="D650" s="17" t="n">
        <x:v>12.41853</x:v>
      </x:c>
      <x:c r="E650" s="17" t="n">
        <x:v>13.51065</x:v>
      </x:c>
      <x:c r="F650" s="17" t="n">
        <x:v>8.84269</x:v>
      </x:c>
      <x:c r="G650" s="17" t="n">
        <x:v>7.13404</x:v>
      </x:c>
      <x:c r="H650" s="17" t="n">
        <x:v>8.6137</x:v>
      </x:c>
      <x:c r="I650" s="17" t="n">
        <x:v>1.81433</x:v>
      </x:c>
      <x:c r="J650" s="17" t="n">
        <x:v>1.72626</x:v>
      </x:c>
      <x:c r="K650" s="17" t="n">
        <x:v>0.86313</x:v>
      </x:c>
      <x:c r="L650" s="17" t="n">
        <x:v>1.32112</x:v>
      </x:c>
      <x:c r="M650" s="17" t="n">
        <x:v>0.66936</x:v>
      </x:c>
      <x:c r="N650" s="17" t="n">
        <x:v>3.01215</x:v>
      </x:c>
      <x:c r="O650" s="17" t="n">
        <x:v>1.81433</x:v>
      </x:c>
      <x:c r="P650" s="17" t="n">
        <x:v>3.68152</x:v>
      </x:c>
      <x:c r="Q650" s="17" t="n">
        <x:v>2.34278</x:v>
      </x:c>
      <x:c r="R650" s="17"/>
      <x:c r="S650" s="17" t="n">
        <x:v>0.91597</x:v>
      </x:c>
      <x:c r="T650" s="17" t="n">
        <x:v>8.10287</x:v>
      </x:c>
      <x:c r="U650" s="17" t="n">
        <x:v>3.82244</x:v>
      </x:c>
      <x:c r="V650" s="17" t="n">
        <x:v>17.96723</x:v>
      </x:c>
      <x:c r="W650" s="17" t="n">
        <x:v>39.387</x:v>
      </x:c>
      <x:c r="X650" s="17" t="n">
        <x:v>55.50466</x:v>
      </x:c>
      <x:c r="Y650" s="17" t="n">
        <x:v>49.51558</x:v>
      </x:c>
      <x:c r="Z650" s="17" t="n">
        <x:v>36.19869</x:v>
      </x:c>
      <x:c r="AA650" s="17" t="n">
        <x:v>40.26774</x:v>
      </x:c>
      <x:c r="AB650" s="4" t="n">
        <x:f>COUNT(D650:O650)</x:f>
        <x:v>12</x:v>
      </x:c>
      <x:c r="AC650" s="4" t="n">
        <x:f>COUNT(P650:AA650)</x:f>
        <x:v>11</x:v>
      </x:c>
      <x:c r="AD650" s="4" t="n">
        <x:f>COUNTIF(D650:AA650,"&gt;0")</x:f>
        <x:v>23</x:v>
      </x:c>
      <x:c r="AE650" s="19" t="n">
        <x:f>IF(AB650=0,"",AVERAGE(D650:O650))</x:f>
        <x:v>5.145024166666666</x:v>
      </x:c>
      <x:c r="AF650" s="19" t="n">
        <x:f>IF(AC650=0,"",AVERAGE(P650:AA650))</x:f>
        <x:v>23.427861818181817</x:v>
      </x:c>
      <x:c r="AG650" s="19" t="n">
        <x:f>IF(OR(AB650&lt;'산출기준'!$B$19,AC650&lt;'산출기준'!$B$19,AE650=0),"",AF650/AE650)</x:f>
        <x:v>4.553498887325956</x:v>
      </x:c>
      <x:c r="AH650" s="21" t="n">
        <x:f>IF(SUM(P650:AA650)=0,"",MAX(P650:AA650)/SUM(P650:AA650))</x:f>
        <x:v>0.21537937268787344</x:v>
      </x:c>
      <x:c r="AI650" s="23" t="n">
        <x:f>IF(AG650="","",AD650/'산출기준'!$B$18*'산출기준'!$B$20+MIN(1,AG650)*'산출기준'!$B$21+(1-AH650)*'산출기준'!$B$22)</x:f>
        <x:v>93.60907921290921</x:v>
      </x:c>
      <x:c r="AJ650" s="4" t="str">
        <x:v>24개월 중 양수 지수 23개월; 전반/후반 자료 12/11개월. 최근12개월/이전12개월 관측월 평균비 4.55배, 최근 최댓달 비중 21.5%. 미래 1년 지속을 보장하지 않음.</x:v>
      </x:c>
      <x:c r="AK650" s="4" t="str">
        <x:v>https://developers.naver.com/docs/serviceapi/datalab/search/search.md</x:v>
      </x:c>
    </x:row>
    <x:row r="651" ht="25" customHeight="1">
      <x:c r="A651" s="4" t="str">
        <x:v>K0647</x:v>
      </x:c>
      <x:c r="B651" s="4" t="str">
        <x:v>패션·뷰티</x:v>
      </x:c>
      <x:c r="C651" s="4" t="str">
        <x:v>두피각질제거</x:v>
      </x:c>
      <x:c r="D651" s="17" t="n">
        <x:v>59.06288</x:v>
      </x:c>
      <x:c r="E651" s="17" t="n">
        <x:v>80.0775</x:v>
      </x:c>
      <x:c r="F651" s="17" t="n">
        <x:v>79.56667</x:v>
      </x:c>
      <x:c r="G651" s="17" t="n">
        <x:v>94.43367</x:v>
      </x:c>
      <x:c r="H651" s="17" t="n">
        <x:v>97.37537</x:v>
      </x:c>
      <x:c r="I651" s="17" t="n">
        <x:v>100</x:v>
      </x:c>
      <x:c r="J651" s="17" t="n">
        <x:v>84.56931</x:v>
      </x:c>
      <x:c r="K651" s="17" t="n">
        <x:v>68.68064</x:v>
      </x:c>
      <x:c r="L651" s="17" t="n">
        <x:v>70.74158</x:v>
      </x:c>
      <x:c r="M651" s="17" t="n">
        <x:v>52.3692</x:v>
      </x:c>
      <x:c r="N651" s="17" t="n">
        <x:v>46.80288</x:v>
      </x:c>
      <x:c r="O651" s="17" t="n">
        <x:v>46.1159</x:v>
      </x:c>
      <x:c r="P651" s="17" t="n">
        <x:v>43.0509</x:v>
      </x:c>
      <x:c r="Q651" s="17" t="n">
        <x:v>66.74299</x:v>
      </x:c>
      <x:c r="R651" s="17" t="n">
        <x:v>75.25101</x:v>
      </x:c>
      <x:c r="S651" s="17" t="n">
        <x:v>68.61018</x:v>
      </x:c>
      <x:c r="T651" s="17" t="n">
        <x:v>75.21578</x:v>
      </x:c>
      <x:c r="U651" s="17" t="n">
        <x:v>57.7946</x:v>
      </x:c>
      <x:c r="V651" s="17" t="n">
        <x:v>61.42328</x:v>
      </x:c>
      <x:c r="W651" s="17" t="n">
        <x:v>45.53461</x:v>
      </x:c>
      <x:c r="X651" s="17" t="n">
        <x:v>41.32464</x:v>
      </x:c>
      <x:c r="Y651" s="17" t="n">
        <x:v>35.54694</x:v>
      </x:c>
      <x:c r="Z651" s="17" t="n">
        <x:v>28.58904</x:v>
      </x:c>
      <x:c r="AA651" s="17" t="n">
        <x:v>35.00088</x:v>
      </x:c>
      <x:c r="AB651" s="4" t="n">
        <x:f>COUNT(D651:O651)</x:f>
        <x:v>12</x:v>
      </x:c>
      <x:c r="AC651" s="4" t="n">
        <x:f>COUNT(P651:AA651)</x:f>
        <x:v>12</x:v>
      </x:c>
      <x:c r="AD651" s="4" t="n">
        <x:f>COUNTIF(D651:AA651,"&gt;0")</x:f>
        <x:v>24</x:v>
      </x:c>
      <x:c r="AE651" s="19" t="n">
        <x:f>IF(AB651=0,"",AVERAGE(D651:O651))</x:f>
        <x:v>73.3163</x:v>
      </x:c>
      <x:c r="AF651" s="19" t="n">
        <x:f>IF(AC651=0,"",AVERAGE(P651:AA651))</x:f>
        <x:v>52.840404166666666</x:v>
      </x:c>
      <x:c r="AG651" s="19" t="n">
        <x:f>IF(OR(AB651&lt;'산출기준'!$B$19,AC651&lt;'산출기준'!$B$19,AE651=0),"",AF651/AE651)</x:f>
        <x:v>0.7207183691302843</x:v>
      </x:c>
      <x:c r="AH651" s="21" t="n">
        <x:f>IF(SUM(P651:AA651)=0,"",MAX(P651:AA651)/SUM(P651:AA651))</x:f>
        <x:v>0.11867656197747037</x:v>
      </x:c>
      <x:c r="AI651" s="23" t="n">
        <x:f>IF(AG651="","",AD651/'산출기준'!$B$18*'산출기준'!$B$20+MIN(1,AG651)*'산출기준'!$B$21+(1-AH651)*'산출기준'!$B$22)</x:f>
        <x:v>89.24801983435913</x:v>
      </x:c>
      <x:c r="AJ651" s="4" t="str">
        <x:v>24개월 중 양수 지수 24개월; 전반/후반 자료 12/12개월. 최근12개월/이전12개월 관측월 평균비 0.72배, 최근 최댓달 비중 11.9%. 미래 1년 지속을 보장하지 않음.</x:v>
      </x:c>
      <x:c r="AK651" s="4" t="str">
        <x:v>https://developers.naver.com/docs/serviceapi/datalab/search/search.md</x:v>
      </x:c>
    </x:row>
    <x:row r="652" ht="25" customHeight="1">
      <x:c r="A652" s="4" t="str">
        <x:v>K0648</x:v>
      </x:c>
      <x:c r="B652" s="4" t="str">
        <x:v>패션·뷰티</x:v>
      </x:c>
      <x:c r="C652" s="4" t="str">
        <x:v>모공관리</x:v>
      </x:c>
      <x:c r="D652" s="17" t="n">
        <x:v>66.12647</x:v>
      </x:c>
      <x:c r="E652" s="17" t="n">
        <x:v>57.1957</x:v>
      </x:c>
      <x:c r="F652" s="17" t="n">
        <x:v>43.22705</x:v>
      </x:c>
      <x:c r="G652" s="17" t="n">
        <x:v>44.44248</x:v>
      </x:c>
      <x:c r="H652" s="17" t="n">
        <x:v>52.96811</x:v>
      </x:c>
      <x:c r="I652" s="17" t="n">
        <x:v>47.15518</x:v>
      </x:c>
      <x:c r="J652" s="17" t="n">
        <x:v>53.44372</x:v>
      </x:c>
      <x:c r="K652" s="17" t="n">
        <x:v>53.02096</x:v>
      </x:c>
      <x:c r="L652" s="17" t="n">
        <x:v>54.04262</x:v>
      </x:c>
      <x:c r="M652" s="17" t="n">
        <x:v>53.16188</x:v>
      </x:c>
      <x:c r="N652" s="17" t="n">
        <x:v>56.89624</x:v>
      </x:c>
      <x:c r="O652" s="17" t="n">
        <x:v>59.87317</x:v>
      </x:c>
      <x:c r="P652" s="17" t="n">
        <x:v>53.83124</x:v>
      </x:c>
      <x:c r="Q652" s="17" t="n">
        <x:v>43.19182</x:v>
      </x:c>
      <x:c r="R652" s="17" t="n">
        <x:v>29.55786</x:v>
      </x:c>
      <x:c r="S652" s="17" t="n">
        <x:v>26.61617</x:v>
      </x:c>
      <x:c r="T652" s="17" t="n">
        <x:v>28.83565</x:v>
      </x:c>
      <x:c r="U652" s="17" t="n">
        <x:v>26.56332</x:v>
      </x:c>
      <x:c r="V652" s="17" t="n">
        <x:v>34.94803</x:v>
      </x:c>
      <x:c r="W652" s="17" t="n">
        <x:v>35.1418</x:v>
      </x:c>
      <x:c r="X652" s="17" t="n">
        <x:v>32.51717</x:v>
      </x:c>
      <x:c r="Y652" s="17" t="n">
        <x:v>31.60119</x:v>
      </x:c>
      <x:c r="Z652" s="17" t="n">
        <x:v>30.82614</x:v>
      </x:c>
      <x:c r="AA652" s="17" t="n">
        <x:v>31.00228</x:v>
      </x:c>
      <x:c r="AB652" s="4" t="n">
        <x:f>COUNT(D652:O652)</x:f>
        <x:v>12</x:v>
      </x:c>
      <x:c r="AC652" s="4" t="n">
        <x:f>COUNT(P652:AA652)</x:f>
        <x:v>12</x:v>
      </x:c>
      <x:c r="AD652" s="4" t="n">
        <x:f>COUNTIF(D652:AA652,"&gt;0")</x:f>
        <x:v>24</x:v>
      </x:c>
      <x:c r="AE652" s="19" t="n">
        <x:f>IF(AB652=0,"",AVERAGE(D652:O652))</x:f>
        <x:v>53.46279833333333</x:v>
      </x:c>
      <x:c r="AF652" s="19" t="n">
        <x:f>IF(AC652=0,"",AVERAGE(P652:AA652))</x:f>
        <x:v>33.719389166666666</x:v>
      </x:c>
      <x:c r="AG652" s="19" t="n">
        <x:f>IF(OR(AB652&lt;'산출기준'!$B$19,AC652&lt;'산출기준'!$B$19,AE652=0),"",AF652/AE652)</x:f>
        <x:v>0.6307075240699304</x:v>
      </x:c>
      <x:c r="AH652" s="21" t="n">
        <x:f>IF(SUM(P652:AA652)=0,"",MAX(P652:AA652)/SUM(P652:AA652))</x:f>
        <x:v>0.13303730516866077</x:v>
      </x:c>
      <x:c r="AI652" s="23" t="n">
        <x:f>IF(AG652="","",AD652/'산출기준'!$B$18*'산출기준'!$B$20+MIN(1,AG652)*'산출기준'!$B$21+(1-AH652)*'산출기준'!$B$22)</x:f>
        <x:v>86.2604796187247</x:v>
      </x:c>
      <x:c r="AJ652" s="4" t="str">
        <x:v>24개월 중 양수 지수 24개월; 전반/후반 자료 12/12개월. 최근12개월/이전12개월 관측월 평균비 0.63배, 최근 최댓달 비중 13.3%. 미래 1년 지속을 보장하지 않음.</x:v>
      </x:c>
      <x:c r="AK652" s="4" t="str">
        <x:v>https://developers.naver.com/docs/serviceapi/datalab/search/search.md</x:v>
      </x:c>
    </x:row>
    <x:row r="653" ht="25" customHeight="1">
      <x:c r="A653" s="4" t="str">
        <x:v>K0649</x:v>
      </x:c>
      <x:c r="B653" s="4" t="str">
        <x:v>패션·뷰티</x:v>
      </x:c>
      <x:c r="C653" s="4" t="str">
        <x:v>여드름치료</x:v>
      </x:c>
      <x:c r="D653" s="17" t="n">
        <x:v>32.99264</x:v>
      </x:c>
      <x:c r="E653" s="17" t="n">
        <x:v>33.69787</x:v>
      </x:c>
      <x:c r="F653" s="17" t="n">
        <x:v>32.1852</x:v>
      </x:c>
      <x:c r="G653" s="17" t="n">
        <x:v>31.16312</x:v>
      </x:c>
      <x:c r="H653" s="17" t="n">
        <x:v>45.49264</x:v>
      </x:c>
      <x:c r="I653" s="17" t="n">
        <x:v>42.72281</x:v>
      </x:c>
      <x:c r="J653" s="17" t="n">
        <x:v>32.03188</x:v>
      </x:c>
      <x:c r="K653" s="17" t="n">
        <x:v>27.53475</x:v>
      </x:c>
      <x:c r="L653" s="17" t="n">
        <x:v>27.36099</x:v>
      </x:c>
      <x:c r="M653" s="17" t="n">
        <x:v>28.10711</x:v>
      </x:c>
      <x:c r="N653" s="17" t="n">
        <x:v>33.03352</x:v>
      </x:c>
      <x:c r="O653" s="17" t="n">
        <x:v>33.6161</x:v>
      </x:c>
      <x:c r="P653" s="17" t="n">
        <x:v>30.63164</x:v>
      </x:c>
      <x:c r="Q653" s="17" t="n">
        <x:v>31.40842</x:v>
      </x:c>
      <x:c r="R653" s="17" t="n">
        <x:v>28.55682</x:v>
      </x:c>
      <x:c r="S653" s="17" t="n">
        <x:v>35.16966</x:v>
      </x:c>
      <x:c r="T653" s="17" t="n">
        <x:v>37.69419</x:v>
      </x:c>
      <x:c r="U653" s="17" t="n">
        <x:v>26.82951</x:v>
      </x:c>
      <x:c r="V653" s="17" t="n">
        <x:v>23.31357</x:v>
      </x:c>
      <x:c r="W653" s="17" t="n">
        <x:v>18.32583</x:v>
      </x:c>
      <x:c r="X653" s="17" t="n">
        <x:v>17.74325</x:v>
      </x:c>
      <x:c r="Y653" s="17" t="n">
        <x:v>17.50817</x:v>
      </x:c>
      <x:c r="Z653" s="17" t="n">
        <x:v>20.65617</x:v>
      </x:c>
      <x:c r="AA653" s="17" t="n">
        <x:v>18.4076</x:v>
      </x:c>
      <x:c r="AB653" s="4" t="n">
        <x:f>COUNT(D653:O653)</x:f>
        <x:v>12</x:v>
      </x:c>
      <x:c r="AC653" s="4" t="n">
        <x:f>COUNT(P653:AA653)</x:f>
        <x:v>12</x:v>
      </x:c>
      <x:c r="AD653" s="4" t="n">
        <x:f>COUNTIF(D653:AA653,"&gt;0")</x:f>
        <x:v>24</x:v>
      </x:c>
      <x:c r="AE653" s="19" t="n">
        <x:f>IF(AB653=0,"",AVERAGE(D653:O653))</x:f>
        <x:v>33.32821916666666</x:v>
      </x:c>
      <x:c r="AF653" s="19" t="n">
        <x:f>IF(AC653=0,"",AVERAGE(P653:AA653))</x:f>
        <x:v>25.520402499999992</x:v>
      </x:c>
      <x:c r="AG653" s="19" t="n">
        <x:f>IF(OR(AB653&lt;'산출기준'!$B$19,AC653&lt;'산출기준'!$B$19,AE653=0),"",AF653/AE653)</x:f>
        <x:v>0.7657295570572914</x:v>
      </x:c>
      <x:c r="AH653" s="21" t="n">
        <x:f>IF(SUM(P653:AA653)=0,"",MAX(P653:AA653)/SUM(P653:AA653))</x:f>
        <x:v>0.12308514726599633</x:v>
      </x:c>
      <x:c r="AI653" s="23" t="n">
        <x:f>IF(AG653="","",AD653/'산출기준'!$B$18*'산출기준'!$B$20+MIN(1,AG653)*'산출기준'!$B$21+(1-AH653)*'산출기준'!$B$22)</x:f>
        <x:v>90.51018376639881</x:v>
      </x:c>
      <x:c r="AJ653" s="4" t="str">
        <x:v>24개월 중 양수 지수 24개월; 전반/후반 자료 12/12개월. 최근12개월/이전12개월 관측월 평균비 0.77배, 최근 최댓달 비중 12.3%. 미래 1년 지속을 보장하지 않음.</x:v>
      </x:c>
      <x:c r="AK653" s="4" t="str">
        <x:v>https://developers.naver.com/docs/serviceapi/datalab/search/search.md</x:v>
      </x:c>
    </x:row>
    <x:row r="654" ht="25" customHeight="1">
      <x:c r="A654" s="4" t="str">
        <x:v>K0650</x:v>
      </x:c>
      <x:c r="B654" s="4" t="str">
        <x:v>패션·뷰티</x:v>
      </x:c>
      <x:c r="C654" s="4" t="str">
        <x:v>나비존모공</x:v>
      </x:c>
      <x:c r="D654" s="17" t="n">
        <x:v>39.44194</x:v>
      </x:c>
      <x:c r="E654" s="17" t="n">
        <x:v>30.46811</x:v>
      </x:c>
      <x:c r="F654" s="17" t="n">
        <x:v>22.53679</x:v>
      </x:c>
      <x:c r="G654" s="17" t="n">
        <x:v>24.05968</x:v>
      </x:c>
      <x:c r="H654" s="17" t="n">
        <x:v>30.7134</x:v>
      </x:c>
      <x:c r="I654" s="17" t="n">
        <x:v>28.96565</x:v>
      </x:c>
      <x:c r="J654" s="17" t="n">
        <x:v>28.81234</x:v>
      </x:c>
      <x:c r="K654" s="17" t="n">
        <x:v>25.98119</x:v>
      </x:c>
      <x:c r="L654" s="17" t="n">
        <x:v>26.90106</x:v>
      </x:c>
      <x:c r="M654" s="17" t="n">
        <x:v>28.12755</x:v>
      </x:c>
      <x:c r="N654" s="17" t="n">
        <x:v>30.11038</x:v>
      </x:c>
      <x:c r="O654" s="17" t="n">
        <x:v>26.74775</x:v>
      </x:c>
      <x:c r="P654" s="17" t="n">
        <x:v>15.51512</x:v>
      </x:c>
      <x:c r="Q654" s="17" t="n">
        <x:v>17.47751</x:v>
      </x:c>
      <x:c r="R654" s="17" t="n">
        <x:v>14.9632</x:v>
      </x:c>
      <x:c r="S654" s="17" t="n">
        <x:v>14.11488</x:v>
      </x:c>
      <x:c r="T654" s="17" t="n">
        <x:v>17.23221</x:v>
      </x:c>
      <x:c r="U654" s="17" t="n">
        <x:v>15.05519</x:v>
      </x:c>
      <x:c r="V654" s="17" t="n">
        <x:v>16.47587</x:v>
      </x:c>
      <x:c r="W654" s="17" t="n">
        <x:v>17.50817</x:v>
      </x:c>
      <x:c r="X654" s="17" t="n">
        <x:v>20.0327</x:v>
      </x:c>
      <x:c r="Y654" s="17" t="n">
        <x:v>21.77023</x:v>
      </x:c>
      <x:c r="Z654" s="17" t="n">
        <x:v>20.78904</x:v>
      </x:c>
      <x:c r="AA654" s="17" t="n">
        <x:v>18.53025</x:v>
      </x:c>
      <x:c r="AB654" s="4" t="n">
        <x:f>COUNT(D654:O654)</x:f>
        <x:v>12</x:v>
      </x:c>
      <x:c r="AC654" s="4" t="n">
        <x:f>COUNT(P654:AA654)</x:f>
        <x:v>12</x:v>
      </x:c>
      <x:c r="AD654" s="4" t="n">
        <x:f>COUNTIF(D654:AA654,"&gt;0")</x:f>
        <x:v>24</x:v>
      </x:c>
      <x:c r="AE654" s="19" t="n">
        <x:f>IF(AB654=0,"",AVERAGE(D654:O654))</x:f>
        <x:v>28.572153333333336</x:v>
      </x:c>
      <x:c r="AF654" s="19" t="n">
        <x:f>IF(AC654=0,"",AVERAGE(P654:AA654))</x:f>
        <x:v>17.455364166666666</x:v>
      </x:c>
      <x:c r="AG654" s="19" t="n">
        <x:f>IF(OR(AB654&lt;'산출기준'!$B$19,AC654&lt;'산출기준'!$B$19,AE654=0),"",AF654/AE654)</x:f>
        <x:v>0.6109222487722894</x:v>
      </x:c>
      <x:c r="AH654" s="21" t="n">
        <x:f>IF(SUM(P654:AA654)=0,"",MAX(P654:AA654)/SUM(P654:AA654))</x:f>
        <x:v>0.10393285502446073</x:v>
      </x:c>
      <x:c r="AI654" s="23" t="n">
        <x:f>IF(AG654="","",AD654/'산출기준'!$B$18*'산출기준'!$B$20+MIN(1,AG654)*'산출기준'!$B$21+(1-AH654)*'산출기준'!$B$22)</x:f>
        <x:v>86.24901036267947</x:v>
      </x:c>
      <x:c r="AJ654" s="4" t="str">
        <x:v>24개월 중 양수 지수 24개월; 전반/후반 자료 12/12개월. 최근12개월/이전12개월 관측월 평균비 0.61배, 최근 최댓달 비중 10.4%. 미래 1년 지속을 보장하지 않음.</x:v>
      </x:c>
      <x:c r="AK654" s="4" t="str">
        <x:v>https://developers.naver.com/docs/serviceapi/datalab/search/search.md</x:v>
      </x:c>
    </x:row>
    <x:row r="655" ht="25" customHeight="1">
      <x:c r="A655" s="4" t="str">
        <x:v>K0651</x:v>
      </x:c>
      <x:c r="B655" s="4" t="str">
        <x:v>패션·뷰티</x:v>
      </x:c>
      <x:c r="C655" s="4" t="str">
        <x:v>모공축소</x:v>
      </x:c>
      <x:c r="D655" s="17" t="n">
        <x:v>59.50531</x:v>
      </x:c>
      <x:c r="E655" s="17" t="n">
        <x:v>48.74284</x:v>
      </x:c>
      <x:c r="F655" s="17" t="n">
        <x:v>44.30703</x:v>
      </x:c>
      <x:c r="G655" s="17" t="n">
        <x:v>45.05314</x:v>
      </x:c>
      <x:c r="H655" s="17" t="n">
        <x:v>58.29926</x:v>
      </x:c>
      <x:c r="I655" s="17" t="n">
        <x:v>52.59607</x:v>
      </x:c>
      <x:c r="J655" s="17" t="n">
        <x:v>58.70809</x:v>
      </x:c>
      <x:c r="K655" s="17" t="n">
        <x:v>53.13777</x:v>
      </x:c>
      <x:c r="L655" s="17" t="n">
        <x:v>45.77882</x:v>
      </x:c>
      <x:c r="M655" s="17" t="n">
        <x:v>46.98487</x:v>
      </x:c>
      <x:c r="N655" s="17" t="n">
        <x:v>51.49223</x:v>
      </x:c>
      <x:c r="O655" s="17" t="n">
        <x:v>57.92109</x:v>
      </x:c>
      <x:c r="P655" s="17" t="n">
        <x:v>43.12142</x:v>
      </x:c>
      <x:c r="Q655" s="17" t="n">
        <x:v>28.43417</x:v>
      </x:c>
      <x:c r="R655" s="17" t="n">
        <x:v>21.50449</x:v>
      </x:c>
      <x:c r="S655" s="17" t="n">
        <x:v>21.69869</x:v>
      </x:c>
      <x:c r="T655" s="17" t="n">
        <x:v>23.84505</x:v>
      </x:c>
      <x:c r="U655" s="17" t="n">
        <x:v>19.84873</x:v>
      </x:c>
      <x:c r="V655" s="17" t="n">
        <x:v>24.20278</x:v>
      </x:c>
      <x:c r="W655" s="17" t="n">
        <x:v>21.57604</x:v>
      </x:c>
      <x:c r="X655" s="17" t="n">
        <x:v>20.28822</x:v>
      </x:c>
      <x:c r="Y655" s="17" t="n">
        <x:v>21.50449</x:v>
      </x:c>
      <x:c r="Z655" s="17" t="n">
        <x:v>22.76165</x:v>
      </x:c>
      <x:c r="AA655" s="17" t="n">
        <x:v>18.20318</x:v>
      </x:c>
      <x:c r="AB655" s="4" t="n">
        <x:f>COUNT(D655:O655)</x:f>
        <x:v>12</x:v>
      </x:c>
      <x:c r="AC655" s="4" t="n">
        <x:f>COUNT(P655:AA655)</x:f>
        <x:v>12</x:v>
      </x:c>
      <x:c r="AD655" s="4" t="n">
        <x:f>COUNTIF(D655:AA655,"&gt;0")</x:f>
        <x:v>24</x:v>
      </x:c>
      <x:c r="AE655" s="19" t="n">
        <x:f>IF(AB655=0,"",AVERAGE(D655:O655))</x:f>
        <x:v>51.87721</x:v>
      </x:c>
      <x:c r="AF655" s="19" t="n">
        <x:f>IF(AC655=0,"",AVERAGE(P655:AA655))</x:f>
        <x:v>23.915742499999993</x:v>
      </x:c>
      <x:c r="AG655" s="19" t="n">
        <x:f>IF(OR(AB655&lt;'산출기준'!$B$19,AC655&lt;'산출기준'!$B$19,AE655=0),"",AF655/AE655)</x:f>
        <x:v>0.46100672144858973</x:v>
      </x:c>
      <x:c r="AH655" s="21" t="n">
        <x:f>IF(SUM(P655:AA655)=0,"",MAX(P655:AA655)/SUM(P655:AA655))</x:f>
        <x:v>0.15025465618166226</x:v>
      </x:c>
      <x:c r="AI655" s="23" t="n">
        <x:f>IF(AG655="","",AD655/'산출기준'!$B$18*'산출기준'!$B$20+MIN(1,AG655)*'산출기준'!$B$21+(1-AH655)*'산출기준'!$B$22)</x:f>
        <x:v>80.82510851982445</x:v>
      </x:c>
      <x:c r="AJ655" s="4" t="str">
        <x:v>24개월 중 양수 지수 24개월; 전반/후반 자료 12/12개월. 최근12개월/이전12개월 관측월 평균비 0.46배, 최근 최댓달 비중 15.0%. 미래 1년 지속을 보장하지 않음.</x:v>
      </x:c>
      <x:c r="AK655" s="4" t="str">
        <x:v>https://developers.naver.com/docs/serviceapi/datalab/search/search.md</x:v>
      </x:c>
    </x:row>
    <x:row r="656" ht="25" customHeight="1">
      <x:c r="A656" s="4" t="str">
        <x:v>K0652</x:v>
      </x:c>
      <x:c r="B656" s="4" t="str">
        <x:v>패션·뷰티</x:v>
      </x:c>
      <x:c r="C656" s="4" t="str">
        <x:v>각질제거</x:v>
      </x:c>
      <x:c r="D656" s="17" t="n">
        <x:v>70.06336</x:v>
      </x:c>
      <x:c r="E656" s="17" t="n">
        <x:v>76.27759</x:v>
      </x:c>
      <x:c r="F656" s="17" t="n">
        <x:v>77.34055</x:v>
      </x:c>
      <x:c r="G656" s="17" t="n">
        <x:v>100</x:v>
      </x:c>
      <x:c r="H656" s="17" t="n">
        <x:v>79.58912</x:v>
      </x:c>
      <x:c r="I656" s="17" t="n">
        <x:v>79.59934</x:v>
      </x:c>
      <x:c r="J656" s="17" t="n">
        <x:v>62.76573</x:v>
      </x:c>
      <x:c r="K656" s="17" t="n">
        <x:v>56.23466</x:v>
      </x:c>
      <x:c r="L656" s="17" t="n">
        <x:v>55.49877</x:v>
      </x:c>
      <x:c r="M656" s="17" t="n">
        <x:v>52.83115</x:v>
      </x:c>
      <x:c r="N656" s="17" t="n">
        <x:v>47.60834</x:v>
      </x:c>
      <x:c r="O656" s="17" t="n">
        <x:v>46.83156</x:v>
      </x:c>
      <x:c r="P656" s="17" t="n">
        <x:v>40.39247</x:v>
      </x:c>
      <x:c r="Q656" s="17" t="n">
        <x:v>40.21872</x:v>
      </x:c>
      <x:c r="R656" s="17" t="n">
        <x:v>48.95748</x:v>
      </x:c>
      <x:c r="S656" s="17" t="n">
        <x:v>53.60793</x:v>
      </x:c>
      <x:c r="T656" s="17" t="n">
        <x:v>57.68601</x:v>
      </x:c>
      <x:c r="U656" s="17" t="n">
        <x:v>36.65167</x:v>
      </x:c>
      <x:c r="V656" s="17" t="n">
        <x:v>32.78822</x:v>
      </x:c>
      <x:c r="W656" s="17" t="n">
        <x:v>30.8565</x:v>
      </x:c>
      <x:c r="X656" s="17" t="n">
        <x:v>30.20237</x:v>
      </x:c>
      <x:c r="Y656" s="17" t="n">
        <x:v>23.6713</x:v>
      </x:c>
      <x:c r="Z656" s="17" t="n">
        <x:v>19.57277</x:v>
      </x:c>
      <x:c r="AA656" s="17" t="n">
        <x:v>17.94766</x:v>
      </x:c>
      <x:c r="AB656" s="4" t="n">
        <x:f>COUNT(D656:O656)</x:f>
        <x:v>12</x:v>
      </x:c>
      <x:c r="AC656" s="4" t="n">
        <x:f>COUNT(P656:AA656)</x:f>
        <x:v>12</x:v>
      </x:c>
      <x:c r="AD656" s="4" t="n">
        <x:f>COUNTIF(D656:AA656,"&gt;0")</x:f>
        <x:v>24</x:v>
      </x:c>
      <x:c r="AE656" s="19" t="n">
        <x:f>IF(AB656=0,"",AVERAGE(D656:O656))</x:f>
        <x:v>67.05334749999999</x:v>
      </x:c>
      <x:c r="AF656" s="19" t="n">
        <x:f>IF(AC656=0,"",AVERAGE(P656:AA656))</x:f>
        <x:v>36.04609166666666</x:v>
      </x:c>
      <x:c r="AG656" s="19" t="n">
        <x:f>IF(OR(AB656&lt;'산출기준'!$B$19,AC656&lt;'산출기준'!$B$19,AE656=0),"",AF656/AE656)</x:f>
        <x:v>0.5375733354202289</x:v>
      </x:c>
      <x:c r="AH656" s="21" t="n">
        <x:f>IF(SUM(P656:AA656)=0,"",MAX(P656:AA656)/SUM(P656:AA656))</x:f>
        <x:v>0.13336168438048418</x:v>
      </x:c>
      <x:c r="AI656" s="23" t="n">
        <x:f>IF(AG656="","",AD656/'산출기준'!$B$18*'산출기준'!$B$20+MIN(1,AG656)*'산출기준'!$B$21+(1-AH656)*'산출기준'!$B$22)</x:f>
        <x:v>83.4599663749972</x:v>
      </x:c>
      <x:c r="AJ656" s="4" t="str">
        <x:v>24개월 중 양수 지수 24개월; 전반/후반 자료 12/12개월. 최근12개월/이전12개월 관측월 평균비 0.54배, 최근 최댓달 비중 13.3%. 미래 1년 지속을 보장하지 않음.</x:v>
      </x:c>
      <x:c r="AK656" s="4" t="str">
        <x:v>https://developers.naver.com/docs/serviceapi/datalab/search/search.md</x:v>
      </x:c>
    </x:row>
    <x:row r="657" ht="25" customHeight="1">
      <x:c r="A657" s="4" t="str">
        <x:v>K0653</x:v>
      </x:c>
      <x:c r="B657" s="4" t="str">
        <x:v>패션·뷰티</x:v>
      </x:c>
      <x:c r="C657" s="4" t="str">
        <x:v>팔꿈치각질</x:v>
      </x:c>
      <x:c r="D657" s="17" t="n">
        <x:v>20.15535</x:v>
      </x:c>
      <x:c r="E657" s="17" t="n">
        <x:v>17.94766</x:v>
      </x:c>
      <x:c r="F657" s="17" t="n">
        <x:v>13.5834</x:v>
      </x:c>
      <x:c r="G657" s="17" t="n">
        <x:v>13.82869</x:v>
      </x:c>
      <x:c r="H657" s="17" t="n">
        <x:v>12.8986</x:v>
      </x:c>
      <x:c r="I657" s="17" t="n">
        <x:v>16.13859</x:v>
      </x:c>
      <x:c r="J657" s="17" t="n">
        <x:v>16.57808</x:v>
      </x:c>
      <x:c r="K657" s="17" t="n">
        <x:v>23.26246</x:v>
      </x:c>
      <x:c r="L657" s="17" t="n">
        <x:v>30.42722</x:v>
      </x:c>
      <x:c r="M657" s="17" t="n">
        <x:v>36.08953</x:v>
      </x:c>
      <x:c r="N657" s="17" t="n">
        <x:v>22.15862</x:v>
      </x:c>
      <x:c r="O657" s="17" t="n">
        <x:v>19.07195</x:v>
      </x:c>
      <x:c r="P657" s="17" t="n">
        <x:v>15.12673</x:v>
      </x:c>
      <x:c r="Q657" s="17" t="n">
        <x:v>11.01798</x:v>
      </x:c>
      <x:c r="R657" s="17" t="n">
        <x:v>11.34505</x:v>
      </x:c>
      <x:c r="S657" s="17" t="n">
        <x:v>8.25838</x:v>
      </x:c>
      <x:c r="T657" s="17" t="n">
        <x:v>11.80498</x:v>
      </x:c>
      <x:c r="U657" s="17" t="n">
        <x:v>11.72322</x:v>
      </x:c>
      <x:c r="V657" s="17" t="n">
        <x:v>13.12346</x:v>
      </x:c>
      <x:c r="W657" s="17" t="n">
        <x:v>20.15535</x:v>
      </x:c>
      <x:c r="X657" s="17" t="n">
        <x:v>27.02371</x:v>
      </x:c>
      <x:c r="Y657" s="17" t="n">
        <x:v>27.62673</x:v>
      </x:c>
      <x:c r="Z657" s="17" t="n">
        <x:v>17.71259</x:v>
      </x:c>
      <x:c r="AA657" s="17" t="n">
        <x:v>18.44848</x:v>
      </x:c>
      <x:c r="AB657" s="4" t="n">
        <x:f>COUNT(D657:O657)</x:f>
        <x:v>12</x:v>
      </x:c>
      <x:c r="AC657" s="4" t="n">
        <x:f>COUNT(P657:AA657)</x:f>
        <x:v>12</x:v>
      </x:c>
      <x:c r="AD657" s="4" t="n">
        <x:f>COUNTIF(D657:AA657,"&gt;0")</x:f>
        <x:v>24</x:v>
      </x:c>
      <x:c r="AE657" s="19" t="n">
        <x:f>IF(AB657=0,"",AVERAGE(D657:O657))</x:f>
        <x:v>20.178345833333335</x:v>
      </x:c>
      <x:c r="AF657" s="19" t="n">
        <x:f>IF(AC657=0,"",AVERAGE(P657:AA657))</x:f>
        <x:v>16.113888333333332</x:v>
      </x:c>
      <x:c r="AG657" s="19" t="n">
        <x:f>IF(OR(AB657&lt;'산출기준'!$B$19,AC657&lt;'산출기준'!$B$19,AE657=0),"",AF657/AE657)</x:f>
        <x:v>0.7985733055835638</x:v>
      </x:c>
      <x:c r="AH657" s="21" t="n">
        <x:f>IF(SUM(P657:AA657)=0,"",MAX(P657:AA657)/SUM(P657:AA657))</x:f>
        <x:v>0.14287225109023446</x:v>
      </x:c>
      <x:c r="AI657" s="23" t="n">
        <x:f>IF(AG657="","",AD657/'산출기준'!$B$18*'산출기준'!$B$20+MIN(1,AG657)*'산출기준'!$B$21+(1-AH657)*'산출기준'!$B$22)</x:f>
        <x:v>91.09975414570222</x:v>
      </x:c>
      <x:c r="AJ657" s="4" t="str">
        <x:v>24개월 중 양수 지수 24개월; 전반/후반 자료 12/12개월. 최근12개월/이전12개월 관측월 평균비 0.80배, 최근 최댓달 비중 14.3%. 미래 1년 지속을 보장하지 않음.</x:v>
      </x:c>
      <x:c r="AK657" s="4" t="str">
        <x:v>https://developers.naver.com/docs/serviceapi/datalab/search/search.md</x:v>
      </x:c>
    </x:row>
    <x:row r="658" ht="25" customHeight="1">
      <x:c r="A658" s="4" t="str">
        <x:v>K0654</x:v>
      </x:c>
      <x:c r="B658" s="4" t="str">
        <x:v>패션·뷰티</x:v>
      </x:c>
      <x:c r="C658" s="4" t="str">
        <x:v>좁쌀여드름없애기</x:v>
      </x:c>
      <x:c r="D658" s="17" t="n">
        <x:v>100</x:v>
      </x:c>
      <x:c r="E658" s="17" t="n">
        <x:v>91.92895</x:v>
      </x:c>
      <x:c r="F658" s="17" t="n">
        <x:v>27.54577</x:v>
      </x:c>
      <x:c r="G658" s="17" t="n">
        <x:v>21.01762</x:v>
      </x:c>
      <x:c r="H658" s="17" t="n">
        <x:v>20.09874</x:v>
      </x:c>
      <x:c r="I658" s="17" t="n">
        <x:v>19.38558</x:v>
      </x:c>
      <x:c r="J658" s="17" t="n">
        <x:v>18.48042</x:v>
      </x:c>
      <x:c r="K658" s="17" t="n">
        <x:v>16.0255</x:v>
      </x:c>
      <x:c r="L658" s="17" t="n">
        <x:v>14.73633</x:v>
      </x:c>
      <x:c r="M658" s="17" t="n">
        <x:v>15.93636</x:v>
      </x:c>
      <x:c r="N658" s="17" t="n">
        <x:v>18.42556</x:v>
      </x:c>
      <x:c r="O658" s="17" t="n">
        <x:v>23.90454</x:v>
      </x:c>
      <x:c r="P658" s="17" t="n">
        <x:v>20.3936</x:v>
      </x:c>
      <x:c r="Q658" s="17" t="n">
        <x:v>23.10224</x:v>
      </x:c>
      <x:c r="R658" s="17" t="n">
        <x:v>15.75807</x:v>
      </x:c>
      <x:c r="S658" s="17" t="n">
        <x:v>15.89522</x:v>
      </x:c>
      <x:c r="T658" s="17" t="n">
        <x:v>16.90324</x:v>
      </x:c>
      <x:c r="U658" s="17" t="n">
        <x:v>13.83117</x:v>
      </x:c>
      <x:c r="V658" s="17" t="n">
        <x:v>12.39114</x:v>
      </x:c>
      <x:c r="W658" s="17" t="n">
        <x:v>11.78084</x:v>
      </x:c>
      <x:c r="X658" s="17" t="n">
        <x:v>7.23445</x:v>
      </x:c>
      <x:c r="Y658" s="17" t="n">
        <x:v>5.13611</x:v>
      </x:c>
      <x:c r="Z658" s="17" t="n">
        <x:v>6.98073</x:v>
      </x:c>
      <x:c r="AA658" s="17" t="n">
        <x:v>10.77967</x:v>
      </x:c>
      <x:c r="AB658" s="4" t="n">
        <x:f>COUNT(D658:O658)</x:f>
        <x:v>12</x:v>
      </x:c>
      <x:c r="AC658" s="4" t="n">
        <x:f>COUNT(P658:AA658)</x:f>
        <x:v>12</x:v>
      </x:c>
      <x:c r="AD658" s="4" t="n">
        <x:f>COUNTIF(D658:AA658,"&gt;0")</x:f>
        <x:v>24</x:v>
      </x:c>
      <x:c r="AE658" s="19" t="n">
        <x:f>IF(AB658=0,"",AVERAGE(D658:O658))</x:f>
        <x:v>32.2904475</x:v>
      </x:c>
      <x:c r="AF658" s="19" t="n">
        <x:f>IF(AC658=0,"",AVERAGE(P658:AA658))</x:f>
        <x:v>13.348873333333335</x:v>
      </x:c>
      <x:c r="AG658" s="19" t="n">
        <x:f>IF(OR(AB658&lt;'산출기준'!$B$19,AC658&lt;'산출기준'!$B$19,AE658=0),"",AF658/AE658)</x:f>
        <x:v>0.41340007236918397</x:v>
      </x:c>
      <x:c r="AH658" s="21" t="n">
        <x:f>IF(SUM(P658:AA658)=0,"",MAX(P658:AA658)/SUM(P658:AA658))</x:f>
        <x:v>0.1442209105287787</x:v>
      </x:c>
      <x:c r="AI658" s="23" t="n">
        <x:f>IF(AG658="","",AD658/'산출기준'!$B$18*'산출기준'!$B$20+MIN(1,AG658)*'산출기준'!$B$21+(1-AH658)*'산출기준'!$B$22)</x:f>
        <x:v>79.51758396049995</x:v>
      </x:c>
      <x:c r="AJ658" s="4" t="str">
        <x:v>24개월 중 양수 지수 24개월; 전반/후반 자료 12/12개월. 최근12개월/이전12개월 관측월 평균비 0.41배, 최근 최댓달 비중 14.4%. 미래 1년 지속을 보장하지 않음.</x:v>
      </x:c>
      <x:c r="AK658" s="4" t="str">
        <x:v>https://developers.naver.com/docs/serviceapi/datalab/search/search.md</x:v>
      </x:c>
    </x:row>
    <x:row r="659" ht="25" customHeight="1">
      <x:c r="A659" s="4" t="str">
        <x:v>K0655</x:v>
      </x:c>
      <x:c r="B659" s="4" t="str">
        <x:v>패션·뷰티</x:v>
      </x:c>
      <x:c r="C659" s="4" t="str">
        <x:v>자외선차단</x:v>
      </x:c>
      <x:c r="D659" s="17" t="n">
        <x:v>10.45738</x:v>
      </x:c>
      <x:c r="E659" s="17" t="n">
        <x:v>7.16587</x:v>
      </x:c>
      <x:c r="F659" s="17" t="n">
        <x:v>5.47212</x:v>
      </x:c>
      <x:c r="G659" s="17" t="n">
        <x:v>4.62867</x:v>
      </x:c>
      <x:c r="H659" s="17" t="n">
        <x:v>4.22409</x:v>
      </x:c>
      <x:c r="I659" s="17" t="n">
        <x:v>6.76129</x:v>
      </x:c>
      <x:c r="J659" s="17" t="n">
        <x:v>13.92717</x:v>
      </x:c>
      <x:c r="K659" s="17" t="n">
        <x:v>18.04155</x:v>
      </x:c>
      <x:c r="L659" s="17" t="n">
        <x:v>20.43475</x:v>
      </x:c>
      <x:c r="M659" s="17" t="n">
        <x:v>23.73311</x:v>
      </x:c>
      <x:c r="N659" s="17" t="n">
        <x:v>23.46567</x:v>
      </x:c>
      <x:c r="O659" s="17" t="n">
        <x:v>11.10196</x:v>
      </x:c>
      <x:c r="P659" s="17" t="n">
        <x:v>5.44469</x:v>
      </x:c>
      <x:c r="Q659" s="17" t="n">
        <x:v>4.27895</x:v>
      </x:c>
      <x:c r="R659" s="17" t="n">
        <x:v>4.83439</x:v>
      </x:c>
      <x:c r="S659" s="17" t="n">
        <x:v>3.25036</x:v>
      </x:c>
      <x:c r="T659" s="17" t="n">
        <x:v>4.34067</x:v>
      </x:c>
      <x:c r="U659" s="17" t="n">
        <x:v>5.40355</x:v>
      </x:c>
      <x:c r="V659" s="17" t="n">
        <x:v>8.76362</x:v>
      </x:c>
      <x:c r="W659" s="17" t="n">
        <x:v>15.11348</x:v>
      </x:c>
      <x:c r="X659" s="17" t="n">
        <x:v>19.61873</x:v>
      </x:c>
      <x:c r="Y659" s="17" t="n">
        <x:v>22.34108</x:v>
      </x:c>
      <x:c r="Z659" s="17" t="n">
        <x:v>13.3923</x:v>
      </x:c>
      <x:c r="AA659" s="17" t="n">
        <x:v>11.16368</x:v>
      </x:c>
      <x:c r="AB659" s="4" t="n">
        <x:f>COUNT(D659:O659)</x:f>
        <x:v>12</x:v>
      </x:c>
      <x:c r="AC659" s="4" t="n">
        <x:f>COUNT(P659:AA659)</x:f>
        <x:v>12</x:v>
      </x:c>
      <x:c r="AD659" s="4" t="n">
        <x:f>COUNTIF(D659:AA659,"&gt;0")</x:f>
        <x:v>24</x:v>
      </x:c>
      <x:c r="AE659" s="19" t="n">
        <x:f>IF(AB659=0,"",AVERAGE(D659:O659))</x:f>
        <x:v>12.451135833333332</x:v>
      </x:c>
      <x:c r="AF659" s="19" t="n">
        <x:f>IF(AC659=0,"",AVERAGE(P659:AA659))</x:f>
        <x:v>9.828791666666667</x:v>
      </x:c>
      <x:c r="AG659" s="19" t="n">
        <x:f>IF(OR(AB659&lt;'산출기준'!$B$19,AC659&lt;'산출기준'!$B$19,AE659=0),"",AF659/AE659)</x:f>
        <x:v>0.7893891608148468</x:v>
      </x:c>
      <x:c r="AH659" s="21" t="n">
        <x:f>IF(SUM(P659:AA659)=0,"",MAX(P659:AA659)/SUM(P659:AA659))</x:f>
        <x:v>0.1894186721833389</x:v>
      </x:c>
      <x:c r="AI659" s="23" t="n">
        <x:f>IF(AG659="","",AD659/'산출기준'!$B$18*'산출기준'!$B$20+MIN(1,AG659)*'산출기준'!$B$21+(1-AH659)*'산출기준'!$B$22)</x:f>
        <x:v>89.89330138077861</x:v>
      </x:c>
      <x:c r="AJ659" s="4" t="str">
        <x:v>24개월 중 양수 지수 24개월; 전반/후반 자료 12/12개월. 최근12개월/이전12개월 관측월 평균비 0.79배, 최근 최댓달 비중 18.9%. 미래 1년 지속을 보장하지 않음.</x:v>
      </x:c>
      <x:c r="AK659" s="4" t="str">
        <x:v>https://developers.naver.com/docs/serviceapi/datalab/search/search.md</x:v>
      </x:c>
    </x:row>
    <x:row r="660" ht="25" customHeight="1">
      <x:c r="A660" s="4" t="str">
        <x:v>K0656</x:v>
      </x:c>
      <x:c r="B660" s="4" t="str">
        <x:v>패션·뷰티</x:v>
      </x:c>
      <x:c r="C660" s="4" t="str">
        <x:v>두피뾰루지원인</x:v>
      </x:c>
      <x:c r="D660" s="17" t="n">
        <x:v>5.9247</x:v>
      </x:c>
      <x:c r="E660" s="17" t="n">
        <x:v>5.95899</x:v>
      </x:c>
      <x:c r="F660" s="17" t="n">
        <x:v>6.30871</x:v>
      </x:c>
      <x:c r="G660" s="17" t="n">
        <x:v>6.80929</x:v>
      </x:c>
      <x:c r="H660" s="17" t="n">
        <x:v>9.40135</x:v>
      </x:c>
      <x:c r="I660" s="17" t="n">
        <x:v>9.60021</x:v>
      </x:c>
      <x:c r="J660" s="17" t="n">
        <x:v>14.73633</x:v>
      </x:c>
      <x:c r="K660" s="17" t="n">
        <x:v>15.94322</x:v>
      </x:c>
      <x:c r="L660" s="17" t="n">
        <x:v>16.70438</x:v>
      </x:c>
      <x:c r="M660" s="17" t="n">
        <x:v>13.40602</x:v>
      </x:c>
      <x:c r="N660" s="17" t="n">
        <x:v>13.39916</x:v>
      </x:c>
      <x:c r="O660" s="17" t="n">
        <x:v>12.60371</x:v>
      </x:c>
      <x:c r="P660" s="17" t="n">
        <x:v>11.54769</x:v>
      </x:c>
      <x:c r="Q660" s="17" t="n">
        <x:v>11.33511</x:v>
      </x:c>
      <x:c r="R660" s="17" t="n">
        <x:v>13.52259</x:v>
      </x:c>
      <x:c r="S660" s="17" t="n">
        <x:v>15.39463</x:v>
      </x:c>
      <x:c r="T660" s="17" t="n">
        <x:v>15.24377</x:v>
      </x:c>
      <x:c r="U660" s="17" t="n">
        <x:v>15.33292</x:v>
      </x:c>
      <x:c r="V660" s="17" t="n">
        <x:v>19.83131</x:v>
      </x:c>
      <x:c r="W660" s="17" t="n">
        <x:v>17.34896</x:v>
      </x:c>
      <x:c r="X660" s="17" t="n">
        <x:v>11.50654</x:v>
      </x:c>
      <x:c r="Y660" s="17" t="n">
        <x:v>11.24597</x:v>
      </x:c>
      <x:c r="Z660" s="17" t="n">
        <x:v>14.04374</x:v>
      </x:c>
      <x:c r="AA660" s="17" t="n">
        <x:v>9.80593</x:v>
      </x:c>
      <x:c r="AB660" s="4" t="n">
        <x:f>COUNT(D660:O660)</x:f>
        <x:v>12</x:v>
      </x:c>
      <x:c r="AC660" s="4" t="n">
        <x:f>COUNT(P660:AA660)</x:f>
        <x:v>12</x:v>
      </x:c>
      <x:c r="AD660" s="4" t="n">
        <x:f>COUNTIF(D660:AA660,"&gt;0")</x:f>
        <x:v>24</x:v>
      </x:c>
      <x:c r="AE660" s="19" t="n">
        <x:f>IF(AB660=0,"",AVERAGE(D660:O660))</x:f>
        <x:v>10.899672500000001</x:v>
      </x:c>
      <x:c r="AF660" s="19" t="n">
        <x:f>IF(AC660=0,"",AVERAGE(P660:AA660))</x:f>
        <x:v>13.846596666666665</x:v>
      </x:c>
      <x:c r="AG660" s="19" t="n">
        <x:f>IF(OR(AB660&lt;'산출기준'!$B$19,AC660&lt;'산출기준'!$B$19,AE660=0),"",AF660/AE660)</x:f>
        <x:v>1.27036813873689</x:v>
      </x:c>
      <x:c r="AH660" s="21" t="n">
        <x:f>IF(SUM(P660:AA660)=0,"",MAX(P660:AA660)/SUM(P660:AA660))</x:f>
        <x:v>0.11935128945042814</x:v>
      </x:c>
      <x:c r="AI660" s="23" t="n">
        <x:f>IF(AG660="","",AD660/'산출기준'!$B$18*'산출기준'!$B$20+MIN(1,AG660)*'산출기준'!$B$21+(1-AH660)*'산출기준'!$B$22)</x:f>
        <x:v>97.61297421099144</x:v>
      </x:c>
      <x:c r="AJ660" s="4" t="str">
        <x:v>24개월 중 양수 지수 24개월; 전반/후반 자료 12/12개월. 최근12개월/이전12개월 관측월 평균비 1.27배, 최근 최댓달 비중 11.9%. 미래 1년 지속을 보장하지 않음.</x:v>
      </x:c>
      <x:c r="AK660" s="4" t="str">
        <x:v>https://developers.naver.com/docs/serviceapi/datalab/search/search.md</x:v>
      </x:c>
    </x:row>
    <x:row r="661" ht="25" customHeight="1">
      <x:c r="A661" s="4" t="str">
        <x:v>K0657</x:v>
      </x:c>
      <x:c r="B661" s="4" t="str">
        <x:v>패션·뷰티</x:v>
      </x:c>
      <x:c r="C661" s="4" t="str">
        <x:v>발바닥각질</x:v>
      </x:c>
      <x:c r="D661" s="17" t="n">
        <x:v>53.51979</x:v>
      </x:c>
      <x:c r="E661" s="17" t="n">
        <x:v>49.68001</x:v>
      </x:c>
      <x:c r="F661" s="17" t="n">
        <x:v>47.14387</x:v>
      </x:c>
      <x:c r="G661" s="17" t="n">
        <x:v>70.96468</x:v>
      </x:c>
      <x:c r="H661" s="17" t="n">
        <x:v>61.24674</x:v>
      </x:c>
      <x:c r="I661" s="17" t="n">
        <x:v>52.19246</x:v>
      </x:c>
      <x:c r="J661" s="17" t="n">
        <x:v>39.46432</x:v>
      </x:c>
      <x:c r="K661" s="17" t="n">
        <x:v>36.47783</x:v>
      </x:c>
      <x:c r="L661" s="17" t="n">
        <x:v>38.04219</x:v>
      </x:c>
      <x:c r="M661" s="17" t="n">
        <x:v>46.4565</x:v>
      </x:c>
      <x:c r="N661" s="17" t="n">
        <x:v>45.72173</x:v>
      </x:c>
      <x:c r="O661" s="17" t="n">
        <x:v>49.30078</x:v>
      </x:c>
      <x:c r="P661" s="17" t="n">
        <x:v>36.76226</x:v>
      </x:c>
      <x:c r="Q661" s="17" t="n">
        <x:v>35.98009</x:v>
      </x:c>
      <x:c r="R661" s="17" t="n">
        <x:v>42.11898</x:v>
      </x:c>
      <x:c r="S661" s="17" t="n">
        <x:v>46.50391</x:v>
      </x:c>
      <x:c r="T661" s="17" t="n">
        <x:v>47.76013</x:v>
      </x:c>
      <x:c r="U661" s="17" t="n">
        <x:v>33.25432</x:v>
      </x:c>
      <x:c r="V661" s="17" t="n">
        <x:v>31.73737</x:v>
      </x:c>
      <x:c r="W661" s="17" t="n">
        <x:v>31.71367</x:v>
      </x:c>
      <x:c r="X661" s="17" t="n">
        <x:v>40.41242</x:v>
      </x:c>
      <x:c r="Y661" s="17" t="n">
        <x:v>43.87295</x:v>
      </x:c>
      <x:c r="Z661" s="17" t="n">
        <x:v>34.60535</x:v>
      </x:c>
      <x:c r="AA661" s="17" t="n">
        <x:v>34.60535</x:v>
      </x:c>
      <x:c r="AB661" s="4" t="n">
        <x:f>COUNT(D661:O661)</x:f>
        <x:v>12</x:v>
      </x:c>
      <x:c r="AC661" s="4" t="n">
        <x:f>COUNT(P661:AA661)</x:f>
        <x:v>12</x:v>
      </x:c>
      <x:c r="AD661" s="4" t="n">
        <x:f>COUNTIF(D661:AA661,"&gt;0")</x:f>
        <x:v>24</x:v>
      </x:c>
      <x:c r="AE661" s="19" t="n">
        <x:f>IF(AB661=0,"",AVERAGE(D661:O661))</x:f>
        <x:v>49.18424166666667</x:v>
      </x:c>
      <x:c r="AF661" s="19" t="n">
        <x:f>IF(AC661=0,"",AVERAGE(P661:AA661))</x:f>
        <x:v>38.27723333333333</x:v>
      </x:c>
      <x:c r="AG661" s="19" t="n">
        <x:f>IF(OR(AB661&lt;'산출기준'!$B$19,AC661&lt;'산출기준'!$B$19,AE661=0),"",AF661/AE661)</x:f>
        <x:v>0.7782418115287262</x:v>
      </x:c>
      <x:c r="AH661" s="21" t="n">
        <x:f>IF(SUM(P661:AA661)=0,"",MAX(P661:AA661)/SUM(P661:AA661))</x:f>
        <x:v>0.10397853989795501</x:v>
      </x:c>
      <x:c r="AI661" s="23" t="n">
        <x:f>IF(AG661="","",AD661/'산출기준'!$B$18*'산출기준'!$B$20+MIN(1,AG661)*'산출기준'!$B$21+(1-AH661)*'산출기준'!$B$22)</x:f>
        <x:v>91.26768354790269</x:v>
      </x:c>
      <x:c r="AJ661" s="4" t="str">
        <x:v>24개월 중 양수 지수 24개월; 전반/후반 자료 12/12개월. 최근12개월/이전12개월 관측월 평균비 0.78배, 최근 최댓달 비중 10.4%. 미래 1년 지속을 보장하지 않음.</x:v>
      </x:c>
      <x:c r="AK661" s="4" t="str">
        <x:v>https://developers.naver.com/docs/serviceapi/datalab/search/search.md</x:v>
      </x:c>
    </x:row>
    <x:row r="662" ht="25" customHeight="1">
      <x:c r="A662" s="4" t="str">
        <x:v>K0658</x:v>
      </x:c>
      <x:c r="B662" s="4" t="str">
        <x:v>패션·뷰티</x:v>
      </x:c>
      <x:c r="C662" s="4" t="str">
        <x:v>50대여성헤어스타일</x:v>
      </x:c>
      <x:c r="D662" s="17" t="n">
        <x:v>12.68073</x:v>
      </x:c>
      <x:c r="E662" s="17" t="n">
        <x:v>15.12206</x:v>
      </x:c>
      <x:c r="F662" s="17" t="n">
        <x:v>13.51031</x:v>
      </x:c>
      <x:c r="G662" s="17" t="n">
        <x:v>14.00805</x:v>
      </x:c>
      <x:c r="H662" s="17" t="n">
        <x:v>17.39748</x:v>
      </x:c>
      <x:c r="I662" s="17" t="n">
        <x:v>14.41099</x:v>
      </x:c>
      <x:c r="J662" s="17" t="n">
        <x:v>11.75634</x:v>
      </x:c>
      <x:c r="K662" s="17" t="n">
        <x:v>10.71343</x:v>
      </x:c>
      <x:c r="L662" s="17" t="n">
        <x:v>12.25408</x:v>
      </x:c>
      <x:c r="M662" s="17" t="n">
        <x:v>10.59492</x:v>
      </x:c>
      <x:c r="N662" s="17" t="n">
        <x:v>9.83645</x:v>
      </x:c>
      <x:c r="O662" s="17" t="n">
        <x:v>14.36359</x:v>
      </x:c>
      <x:c r="P662" s="17" t="n">
        <x:v>16.11756</x:v>
      </x:c>
      <x:c r="Q662" s="17" t="n">
        <x:v>16.66271</x:v>
      </x:c>
      <x:c r="R662" s="17" t="n">
        <x:v>18.32187</x:v>
      </x:c>
      <x:c r="S662" s="17" t="n">
        <x:v>13.74733</x:v>
      </x:c>
      <x:c r="T662" s="17" t="n">
        <x:v>20.57359</x:v>
      </x:c>
      <x:c r="U662" s="17" t="n">
        <x:v>16.61531</x:v>
      </x:c>
      <x:c r="V662" s="17" t="n">
        <x:v>21.7113</x:v>
      </x:c>
      <x:c r="W662" s="17" t="n">
        <x:v>19.74401</x:v>
      </x:c>
      <x:c r="X662" s="17" t="n">
        <x:v>21.90092</x:v>
      </x:c>
      <x:c r="Y662" s="17" t="n">
        <x:v>19.29367</x:v>
      </x:c>
      <x:c r="Z662" s="17" t="n">
        <x:v>27.8502</x:v>
      </x:c>
      <x:c r="AA662" s="17" t="n">
        <x:v>34.32092</x:v>
      </x:c>
      <x:c r="AB662" s="4" t="n">
        <x:f>COUNT(D662:O662)</x:f>
        <x:v>12</x:v>
      </x:c>
      <x:c r="AC662" s="4" t="n">
        <x:f>COUNT(P662:AA662)</x:f>
        <x:v>12</x:v>
      </x:c>
      <x:c r="AD662" s="4" t="n">
        <x:f>COUNTIF(D662:AA662,"&gt;0")</x:f>
        <x:v>24</x:v>
      </x:c>
      <x:c r="AE662" s="19" t="n">
        <x:f>IF(AB662=0,"",AVERAGE(D662:O662))</x:f>
        <x:v>13.05403583333333</x:v>
      </x:c>
      <x:c r="AF662" s="19" t="n">
        <x:f>IF(AC662=0,"",AVERAGE(P662:AA662))</x:f>
        <x:v>20.571615833333336</x:v>
      </x:c>
      <x:c r="AG662" s="19" t="n">
        <x:f>IF(OR(AB662&lt;'산출기준'!$B$19,AC662&lt;'산출기준'!$B$19,AE662=0),"",AF662/AE662)</x:f>
        <x:v>1.5758816733752141</x:v>
      </x:c>
      <x:c r="AH662" s="21" t="n">
        <x:f>IF(SUM(P662:AA662)=0,"",MAX(P662:AA662)/SUM(P662:AA662))</x:f>
        <x:v>0.13903023903607636</x:v>
      </x:c>
      <x:c r="AI662" s="23" t="n">
        <x:f>IF(AG662="","",AD662/'산출기준'!$B$18*'산출기준'!$B$20+MIN(1,AG662)*'산출기준'!$B$21+(1-AH662)*'산출기준'!$B$22)</x:f>
        <x:v>97.21939521927847</x:v>
      </x:c>
      <x:c r="AJ662" s="4" t="str">
        <x:v>24개월 중 양수 지수 24개월; 전반/후반 자료 12/12개월. 최근12개월/이전12개월 관측월 평균비 1.58배, 최근 최댓달 비중 13.9%. 미래 1년 지속을 보장하지 않음.</x:v>
      </x:c>
      <x:c r="AK662" s="4" t="str">
        <x:v>https://developers.naver.com/docs/serviceapi/datalab/search/search.md</x:v>
      </x:c>
    </x:row>
    <x:row r="663" ht="25" customHeight="1">
      <x:c r="A663" s="4" t="str">
        <x:v>K0659</x:v>
      </x:c>
      <x:c r="B663" s="4" t="str">
        <x:v>패션·뷰티</x:v>
      </x:c>
      <x:c r="C663" s="4" t="str">
        <x:v>향수뿌리는법</x:v>
      </x:c>
      <x:c r="D663" s="17" t="n">
        <x:v>83.598</x:v>
      </x:c>
      <x:c r="E663" s="17" t="n">
        <x:v>76.74804</x:v>
      </x:c>
      <x:c r="F663" s="17" t="n">
        <x:v>65.25242</x:v>
      </x:c>
      <x:c r="G663" s="17" t="n">
        <x:v>62.62147</x:v>
      </x:c>
      <x:c r="H663" s="17" t="n">
        <x:v>52.28727</x:v>
      </x:c>
      <x:c r="I663" s="17" t="n">
        <x:v>57.00402</x:v>
      </x:c>
      <x:c r="J663" s="17" t="n">
        <x:v>62.76368</x:v>
      </x:c>
      <x:c r="K663" s="17" t="n">
        <x:v>64.54136</x:v>
      </x:c>
      <x:c r="L663" s="17" t="n">
        <x:v>72.69495</x:v>
      </x:c>
      <x:c r="M663" s="17" t="n">
        <x:v>60.18013</x:v>
      </x:c>
      <x:c r="N663" s="17" t="n">
        <x:v>54.44418</x:v>
      </x:c>
      <x:c r="O663" s="17" t="n">
        <x:v>61.17563</x:v>
      </x:c>
      <x:c r="P663" s="17" t="n">
        <x:v>61.83929</x:v>
      </x:c>
      <x:c r="Q663" s="17" t="n">
        <x:v>58.30765</x:v>
      </x:c>
      <x:c r="R663" s="17" t="n">
        <x:v>50.29627</x:v>
      </x:c>
      <x:c r="S663" s="17" t="n">
        <x:v>48.35269</x:v>
      </x:c>
      <x:c r="T663" s="17" t="n">
        <x:v>44.13368</x:v>
      </x:c>
      <x:c r="U663" s="17" t="n">
        <x:v>42.56932</x:v>
      </x:c>
      <x:c r="V663" s="17" t="n">
        <x:v>49.30078</x:v>
      </x:c>
      <x:c r="W663" s="17" t="n">
        <x:v>42.73524</x:v>
      </x:c>
      <x:c r="X663" s="17" t="n">
        <x:v>37.23631</x:v>
      </x:c>
      <x:c r="Y663" s="17" t="n">
        <x:v>35.62455</x:v>
      </x:c>
      <x:c r="Z663" s="17" t="n">
        <x:v>39.1799</x:v>
      </x:c>
      <x:c r="AA663" s="17" t="n">
        <x:v>34.01279</x:v>
      </x:c>
      <x:c r="AB663" s="4" t="n">
        <x:f>COUNT(D663:O663)</x:f>
        <x:v>12</x:v>
      </x:c>
      <x:c r="AC663" s="4" t="n">
        <x:f>COUNT(P663:AA663)</x:f>
        <x:v>12</x:v>
      </x:c>
      <x:c r="AD663" s="4" t="n">
        <x:f>COUNTIF(D663:AA663,"&gt;0")</x:f>
        <x:v>24</x:v>
      </x:c>
      <x:c r="AE663" s="19" t="n">
        <x:f>IF(AB663=0,"",AVERAGE(D663:O663))</x:f>
        <x:v>64.44259583333333</x:v>
      </x:c>
      <x:c r="AF663" s="19" t="n">
        <x:f>IF(AC663=0,"",AVERAGE(P663:AA663))</x:f>
        <x:v>45.29903916666666</x:v>
      </x:c>
      <x:c r="AG663" s="19" t="n">
        <x:f>IF(OR(AB663&lt;'산출기준'!$B$19,AC663&lt;'산출기준'!$B$19,AE663=0),"",AF663/AE663)</x:f>
        <x:v>0.7029362889698408</x:v>
      </x:c>
      <x:c r="AH663" s="21" t="n">
        <x:f>IF(SUM(P663:AA663)=0,"",MAX(P663:AA663)/SUM(P663:AA663))</x:f>
        <x:v>0.11376122455283132</x:v>
      </x:c>
      <x:c r="AI663" s="23" t="n">
        <x:f>IF(AG663="","",AD663/'산출기준'!$B$18*'산출기준'!$B$20+MIN(1,AG663)*'산출기준'!$B$21+(1-AH663)*'산출기준'!$B$22)</x:f>
        <x:v>88.81286417803861</x:v>
      </x:c>
      <x:c r="AJ663" s="4" t="str">
        <x:v>24개월 중 양수 지수 24개월; 전반/후반 자료 12/12개월. 최근12개월/이전12개월 관측월 평균비 0.70배, 최근 최댓달 비중 11.4%. 미래 1년 지속을 보장하지 않음.</x:v>
      </x:c>
      <x:c r="AK663" s="4" t="str">
        <x:v>https://developers.naver.com/docs/serviceapi/datalab/search/search.md</x:v>
      </x:c>
    </x:row>
    <x:row r="664" ht="25" customHeight="1">
      <x:c r="A664" s="4" t="str">
        <x:v>K0660</x:v>
      </x:c>
      <x:c r="B664" s="4" t="str">
        <x:v>패션·뷰티</x:v>
      </x:c>
      <x:c r="C664" s="4" t="str">
        <x:v>얼굴형헤어스타일</x:v>
      </x:c>
      <x:c r="D664" s="17" t="n">
        <x:v>95.30694</x:v>
      </x:c>
      <x:c r="E664" s="17" t="n">
        <x:v>98.74377</x:v>
      </x:c>
      <x:c r="F664" s="17" t="n">
        <x:v>97.08461</x:v>
      </x:c>
      <x:c r="G664" s="17" t="n">
        <x:v>97.91419</x:v>
      </x:c>
      <x:c r="H664" s="17" t="n">
        <x:v>100</x:v>
      </x:c>
      <x:c r="I664" s="17" t="n">
        <x:v>92.46266</x:v>
      </x:c>
      <x:c r="J664" s="17" t="n">
        <x:v>84.80682</x:v>
      </x:c>
      <x:c r="K664" s="17" t="n">
        <x:v>82.98174</x:v>
      </x:c>
      <x:c r="L664" s="17" t="n">
        <x:v>82.27068</x:v>
      </x:c>
      <x:c r="M664" s="17" t="n">
        <x:v>71.13059</x:v>
      </x:c>
      <x:c r="N664" s="17" t="n">
        <x:v>73.40602</x:v>
      </x:c>
      <x:c r="O664" s="17" t="n">
        <x:v>68.1441</x:v>
      </x:c>
      <x:c r="P664" s="17" t="n">
        <x:v>58.28395</x:v>
      </x:c>
      <x:c r="Q664" s="17" t="n">
        <x:v>61.19933</x:v>
      </x:c>
      <x:c r="R664" s="17" t="n">
        <x:v>57.05143</x:v>
      </x:c>
      <x:c r="S664" s="17" t="n">
        <x:v>61.08082</x:v>
      </x:c>
      <x:c r="T664" s="17" t="n">
        <x:v>64.92059</x:v>
      </x:c>
      <x:c r="U664" s="17" t="n">
        <x:v>54.13605</x:v>
      </x:c>
      <x:c r="V664" s="17" t="n">
        <x:v>53.21166</x:v>
      </x:c>
      <x:c r="W664" s="17" t="n">
        <x:v>48.63711</x:v>
      </x:c>
      <x:c r="X664" s="17" t="n">
        <x:v>37.82886</x:v>
      </x:c>
      <x:c r="Y664" s="17" t="n">
        <x:v>36.02749</x:v>
      </x:c>
      <x:c r="Z664" s="17" t="n">
        <x:v>40.2228</x:v>
      </x:c>
      <x:c r="AA664" s="17" t="n">
        <x:v>34.15501</x:v>
      </x:c>
      <x:c r="AB664" s="4" t="n">
        <x:f>COUNT(D664:O664)</x:f>
        <x:v>12</x:v>
      </x:c>
      <x:c r="AC664" s="4" t="n">
        <x:f>COUNT(P664:AA664)</x:f>
        <x:v>12</x:v>
      </x:c>
      <x:c r="AD664" s="4" t="n">
        <x:f>COUNTIF(D664:AA664,"&gt;0")</x:f>
        <x:v>24</x:v>
      </x:c>
      <x:c r="AE664" s="19" t="n">
        <x:f>IF(AB664=0,"",AVERAGE(D664:O664))</x:f>
        <x:v>87.02100999999999</x:v>
      </x:c>
      <x:c r="AF664" s="19" t="n">
        <x:f>IF(AC664=0,"",AVERAGE(P664:AA664))</x:f>
        <x:v>50.56292500000001</x:v>
      </x:c>
      <x:c r="AG664" s="19" t="n">
        <x:f>IF(OR(AB664&lt;'산출기준'!$B$19,AC664&lt;'산출기준'!$B$19,AE664=0),"",AF664/AE664)</x:f>
        <x:v>0.581042727497647</x:v>
      </x:c>
      <x:c r="AH664" s="21" t="n">
        <x:f>IF(SUM(P664:AA664)=0,"",MAX(P664:AA664)/SUM(P664:AA664))</x:f>
        <x:v>0.10699636476067527</x:v>
      </x:c>
      <x:c r="AI664" s="23" t="n">
        <x:f>IF(AG664="","",AD664/'산출기준'!$B$18*'산출기준'!$B$20+MIN(1,AG664)*'산출기준'!$B$21+(1-AH664)*'산출기준'!$B$22)</x:f>
        <x:v>85.2913545297159</x:v>
      </x:c>
      <x:c r="AJ664" s="4" t="str">
        <x:v>24개월 중 양수 지수 24개월; 전반/후반 자료 12/12개월. 최근12개월/이전12개월 관측월 평균비 0.58배, 최근 최댓달 비중 10.7%. 미래 1년 지속을 보장하지 않음.</x:v>
      </x:c>
      <x:c r="AK664" s="4" t="str">
        <x:v>https://developers.naver.com/docs/serviceapi/datalab/search/search.md</x:v>
      </x:c>
    </x:row>
    <x:row r="665" ht="25" customHeight="1">
      <x:c r="A665" s="4" t="str">
        <x:v>K0661</x:v>
      </x:c>
      <x:c r="B665" s="4" t="str">
        <x:v>패션·뷰티</x:v>
      </x:c>
      <x:c r="C665" s="4" t="str">
        <x:v>두피각질원인</x:v>
      </x:c>
      <x:c r="D665" s="17" t="n">
        <x:v>26.831</x:v>
      </x:c>
      <x:c r="E665" s="17" t="n">
        <x:v>37.80516</x:v>
      </x:c>
      <x:c r="F665" s="17" t="n">
        <x:v>34.0839</x:v>
      </x:c>
      <x:c r="G665" s="17" t="n">
        <x:v>30.86039</x:v>
      </x:c>
      <x:c r="H665" s="17" t="n">
        <x:v>27.82649</x:v>
      </x:c>
      <x:c r="I665" s="17" t="n">
        <x:v>25.05333</x:v>
      </x:c>
      <x:c r="J665" s="17" t="n">
        <x:v>32.28253</x:v>
      </x:c>
      <x:c r="K665" s="17" t="n">
        <x:v>47.28608</x:v>
      </x:c>
      <x:c r="L665" s="17" t="n">
        <x:v>58.92391</x:v>
      </x:c>
      <x:c r="M665" s="17" t="n">
        <x:v>53.59089</x:v>
      </x:c>
      <x:c r="N665" s="17" t="n">
        <x:v>37.26001</x:v>
      </x:c>
      <x:c r="O665" s="17" t="n">
        <x:v>40.2228</x:v>
      </x:c>
      <x:c r="P665" s="17" t="n">
        <x:v>39.79616</x:v>
      </x:c>
      <x:c r="Q665" s="17" t="n">
        <x:v>50.98364</x:v>
      </x:c>
      <x:c r="R665" s="17" t="n">
        <x:v>50.5333</x:v>
      </x:c>
      <x:c r="S665" s="17" t="n">
        <x:v>53.14055</x:v>
      </x:c>
      <x:c r="T665" s="17" t="n">
        <x:v>72.45792</x:v>
      </x:c>
      <x:c r="U665" s="17" t="n">
        <x:v>83.43209</x:v>
      </x:c>
      <x:c r="V665" s="17" t="n">
        <x:v>91.08793</x:v>
      </x:c>
      <x:c r="W665" s="17" t="n">
        <x:v>71.79426</x:v>
      </x:c>
      <x:c r="X665" s="17" t="n">
        <x:v>64.04361</x:v>
      </x:c>
      <x:c r="Y665" s="17" t="n">
        <x:v>51.83692</x:v>
      </x:c>
      <x:c r="Z665" s="17" t="n">
        <x:v>41.38421</x:v>
      </x:c>
      <x:c r="AA665" s="17" t="n">
        <x:v>32.54325</x:v>
      </x:c>
      <x:c r="AB665" s="4" t="n">
        <x:f>COUNT(D665:O665)</x:f>
        <x:v>12</x:v>
      </x:c>
      <x:c r="AC665" s="4" t="n">
        <x:f>COUNT(P665:AA665)</x:f>
        <x:v>12</x:v>
      </x:c>
      <x:c r="AD665" s="4" t="n">
        <x:f>COUNTIF(D665:AA665,"&gt;0")</x:f>
        <x:v>24</x:v>
      </x:c>
      <x:c r="AE665" s="19" t="n">
        <x:f>IF(AB665=0,"",AVERAGE(D665:O665))</x:f>
        <x:v>37.66887416666667</x:v>
      </x:c>
      <x:c r="AF665" s="19" t="n">
        <x:f>IF(AC665=0,"",AVERAGE(P665:AA665))</x:f>
        <x:v>58.586153333333336</x:v>
      </x:c>
      <x:c r="AG665" s="19" t="n">
        <x:f>IF(OR(AB665&lt;'산출기준'!$B$19,AC665&lt;'산출기준'!$B$19,AE665=0),"",AF665/AE665)</x:f>
        <x:v>1.5552934519390667</x:v>
      </x:c>
      <x:c r="AH665" s="21" t="n">
        <x:f>IF(SUM(P665:AA665)=0,"",MAX(P665:AA665)/SUM(P665:AA665))</x:f>
        <x:v>0.1295640761759064</x:v>
      </x:c>
      <x:c r="AI665" s="23" t="n">
        <x:f>IF(AG665="","",AD665/'산출기준'!$B$18*'산출기준'!$B$20+MIN(1,AG665)*'산출기준'!$B$21+(1-AH665)*'산출기준'!$B$22)</x:f>
        <x:v>97.40871847648188</x:v>
      </x:c>
      <x:c r="AJ665" s="4" t="str">
        <x:v>24개월 중 양수 지수 24개월; 전반/후반 자료 12/12개월. 최근12개월/이전12개월 관측월 평균비 1.56배, 최근 최댓달 비중 13.0%. 미래 1년 지속을 보장하지 않음.</x:v>
      </x:c>
      <x:c r="AK665" s="4" t="str">
        <x:v>https://developers.naver.com/docs/serviceapi/datalab/search/search.md</x:v>
      </x:c>
    </x:row>
    <x:row r="666" ht="25" customHeight="1">
      <x:c r="A666" s="4" t="str">
        <x:v>K0662</x:v>
      </x:c>
      <x:c r="B666" s="4" t="str">
        <x:v>패션·뷰티</x:v>
      </x:c>
      <x:c r="C666" s="4" t="str">
        <x:v>탈모관리</x:v>
      </x:c>
      <x:c r="D666" s="17" t="n">
        <x:v>41.82349</x:v>
      </x:c>
      <x:c r="E666" s="17" t="n">
        <x:v>46.3731</x:v>
      </x:c>
      <x:c r="F666" s="17" t="n">
        <x:v>41.98794</x:v>
      </x:c>
      <x:c r="G666" s="17" t="n">
        <x:v>39.32029</x:v>
      </x:c>
      <x:c r="H666" s="17" t="n">
        <x:v>36.6892</x:v>
      </x:c>
      <x:c r="I666" s="17" t="n">
        <x:v>35.00822</x:v>
      </x:c>
      <x:c r="J666" s="17" t="n">
        <x:v>34.46007</x:v>
      </x:c>
      <x:c r="K666" s="17" t="n">
        <x:v>31.13466</x:v>
      </x:c>
      <x:c r="L666" s="17" t="n">
        <x:v>36.46994</x:v>
      </x:c>
      <x:c r="M666" s="17" t="n">
        <x:v>31.84725</x:v>
      </x:c>
      <x:c r="N666" s="17" t="n">
        <x:v>31.44527</x:v>
      </x:c>
      <x:c r="O666" s="17" t="n">
        <x:v>32.08477</x:v>
      </x:c>
      <x:c r="P666" s="17" t="n">
        <x:v>34.35044</x:v>
      </x:c>
      <x:c r="Q666" s="17" t="n">
        <x:v>33.50995</x:v>
      </x:c>
      <x:c r="R666" s="17" t="n">
        <x:v>32.01169</x:v>
      </x:c>
      <x:c r="S666" s="17" t="n">
        <x:v>29.16133</x:v>
      </x:c>
      <x:c r="T666" s="17" t="n">
        <x:v>28.63146</x:v>
      </x:c>
      <x:c r="U666" s="17" t="n">
        <x:v>23.15</x:v>
      </x:c>
      <x:c r="V666" s="17" t="n">
        <x:v>23.71642</x:v>
      </x:c>
      <x:c r="W666" s="17" t="n">
        <x:v>23.15</x:v>
      </x:c>
      <x:c r="X666" s="17" t="n">
        <x:v>21.08532</x:v>
      </x:c>
      <x:c r="Y666" s="17" t="n">
        <x:v>20.20829</x:v>
      </x:c>
      <x:c r="Z666" s="17" t="n">
        <x:v>22.27297</x:v>
      </x:c>
      <x:c r="AA666" s="17" t="n">
        <x:v>24.72135</x:v>
      </x:c>
      <x:c r="AB666" s="4" t="n">
        <x:f>COUNT(D666:O666)</x:f>
        <x:v>12</x:v>
      </x:c>
      <x:c r="AC666" s="4" t="n">
        <x:f>COUNT(P666:AA666)</x:f>
        <x:v>12</x:v>
      </x:c>
      <x:c r="AD666" s="4" t="n">
        <x:f>COUNTIF(D666:AA666,"&gt;0")</x:f>
        <x:v>24</x:v>
      </x:c>
      <x:c r="AE666" s="19" t="n">
        <x:f>IF(AB666=0,"",AVERAGE(D666:O666))</x:f>
        <x:v>36.55368333333333</x:v>
      </x:c>
      <x:c r="AF666" s="19" t="n">
        <x:f>IF(AC666=0,"",AVERAGE(P666:AA666))</x:f>
        <x:v>26.330768333333328</x:v>
      </x:c>
      <x:c r="AG666" s="19" t="n">
        <x:f>IF(OR(AB666&lt;'산출기준'!$B$19,AC666&lt;'산출기준'!$B$19,AE666=0),"",AF666/AE666)</x:f>
        <x:v>0.7203314668243646</x:v>
      </x:c>
      <x:c r="AH666" s="21" t="n">
        <x:f>IF(SUM(P666:AA666)=0,"",MAX(P666:AA666)/SUM(P666:AA666))</x:f>
        <x:v>0.1087145133946908</x:v>
      </x:c>
      <x:c r="AI666" s="23" t="n">
        <x:f>IF(AG666="","",AD666/'산출기준'!$B$18*'산출기준'!$B$20+MIN(1,AG666)*'산출기준'!$B$21+(1-AH666)*'산출기준'!$B$22)</x:f>
        <x:v>89.43565373683711</x:v>
      </x:c>
      <x:c r="AJ666" s="4" t="str">
        <x:v>24개월 중 양수 지수 24개월; 전반/후반 자료 12/12개월. 최근12개월/이전12개월 관측월 평균비 0.72배, 최근 최댓달 비중 10.9%. 미래 1년 지속을 보장하지 않음.</x:v>
      </x:c>
      <x:c r="AK666" s="4" t="str">
        <x:v>https://developers.naver.com/docs/serviceapi/datalab/search/search.md</x:v>
      </x:c>
    </x:row>
    <x:row r="667" ht="25" customHeight="1">
      <x:c r="A667" s="4" t="str">
        <x:v>K0663</x:v>
      </x:c>
      <x:c r="B667" s="4" t="str">
        <x:v>패션·뷰티</x:v>
      </x:c>
      <x:c r="C667" s="4" t="str">
        <x:v>발바닥각질제거</x:v>
      </x:c>
      <x:c r="D667" s="17" t="n">
        <x:v>25.7811</x:v>
      </x:c>
      <x:c r="E667" s="17" t="n">
        <x:v>29.23442</x:v>
      </x:c>
      <x:c r="F667" s="17" t="n">
        <x:v>25.06851</x:v>
      </x:c>
      <x:c r="G667" s="17" t="n">
        <x:v>44.83829</x:v>
      </x:c>
      <x:c r="H667" s="17" t="n">
        <x:v>40.27041</x:v>
      </x:c>
      <x:c r="I667" s="17" t="n">
        <x:v>33.91193</x:v>
      </x:c>
      <x:c r="J667" s="17" t="n">
        <x:v>17.65028</x:v>
      </x:c>
      <x:c r="K667" s="17" t="n">
        <x:v>29.47195</x:v>
      </x:c>
      <x:c r="L667" s="17" t="n">
        <x:v>25.23296</x:v>
      </x:c>
      <x:c r="M667" s="17" t="n">
        <x:v>26.78604</x:v>
      </x:c>
      <x:c r="N667" s="17" t="n">
        <x:v>26.21962</x:v>
      </x:c>
      <x:c r="O667" s="17" t="n">
        <x:v>26.89566</x:v>
      </x:c>
      <x:c r="P667" s="17" t="n">
        <x:v>26.34752</x:v>
      </x:c>
      <x:c r="Q667" s="17" t="n">
        <x:v>22.5105</x:v>
      </x:c>
      <x:c r="R667" s="17" t="n">
        <x:v>30.80577</x:v>
      </x:c>
      <x:c r="S667" s="17" t="n">
        <x:v>39.04622</x:v>
      </x:c>
      <x:c r="T667" s="17" t="n">
        <x:v>46.30001</x:v>
      </x:c>
      <x:c r="U667" s="17" t="n">
        <x:v>31.97515</x:v>
      </x:c>
      <x:c r="V667" s="17" t="n">
        <x:v>24.97716</x:v>
      </x:c>
      <x:c r="W667" s="17" t="n">
        <x:v>21.96236</x:v>
      </x:c>
      <x:c r="X667" s="17" t="n">
        <x:v>25.05024</x:v>
      </x:c>
      <x:c r="Y667" s="17" t="n">
        <x:v>26.05517</x:v>
      </x:c>
      <x:c r="Z667" s="17" t="n">
        <x:v>21.52384</x:v>
      </x:c>
      <x:c r="AA667" s="17" t="n">
        <x:v>24.28284</x:v>
      </x:c>
      <x:c r="AB667" s="4" t="n">
        <x:f>COUNT(D667:O667)</x:f>
        <x:v>12</x:v>
      </x:c>
      <x:c r="AC667" s="4" t="n">
        <x:f>COUNT(P667:AA667)</x:f>
        <x:v>12</x:v>
      </x:c>
      <x:c r="AD667" s="4" t="n">
        <x:f>COUNTIF(D667:AA667,"&gt;0")</x:f>
        <x:v>24</x:v>
      </x:c>
      <x:c r="AE667" s="19" t="n">
        <x:f>IF(AB667=0,"",AVERAGE(D667:O667))</x:f>
        <x:v>29.2800975</x:v>
      </x:c>
      <x:c r="AF667" s="19" t="n">
        <x:f>IF(AC667=0,"",AVERAGE(P667:AA667))</x:f>
        <x:v>28.403064999999998</x:v>
      </x:c>
      <x:c r="AG667" s="19" t="n">
        <x:f>IF(OR(AB667&lt;'산출기준'!$B$19,AC667&lt;'산출기준'!$B$19,AE667=0),"",AF667/AE667)</x:f>
        <x:v>0.9700468039766602</x:v>
      </x:c>
      <x:c r="AH667" s="21" t="n">
        <x:f>IF(SUM(P667:AA667)=0,"",MAX(P667:AA667)/SUM(P667:AA667))</x:f>
        <x:v>0.135842176422392</x:v>
      </x:c>
      <x:c r="AI667" s="23" t="n">
        <x:f>IF(AG667="","",AD667/'산출기준'!$B$18*'산출기준'!$B$20+MIN(1,AG667)*'산출기준'!$B$21+(1-AH667)*'산출기준'!$B$22)</x:f>
        <x:v>96.38456059085198</x:v>
      </x:c>
      <x:c r="AJ667" s="4" t="str">
        <x:v>24개월 중 양수 지수 24개월; 전반/후반 자료 12/12개월. 최근12개월/이전12개월 관측월 평균비 0.97배, 최근 최댓달 비중 13.6%. 미래 1년 지속을 보장하지 않음.</x:v>
      </x:c>
      <x:c r="AK667" s="4" t="str">
        <x:v>https://developers.naver.com/docs/serviceapi/datalab/search/search.md</x:v>
      </x:c>
    </x:row>
    <x:row r="668" ht="25" customHeight="1">
      <x:c r="A668" s="4" t="str">
        <x:v>K0664</x:v>
      </x:c>
      <x:c r="B668" s="4" t="str">
        <x:v>패션·뷰티</x:v>
      </x:c>
      <x:c r="C668" s="4" t="str">
        <x:v>지루성두피염치료</x:v>
      </x:c>
      <x:c r="D668" s="17" t="n">
        <x:v>25.30604</x:v>
      </x:c>
      <x:c r="E668" s="17" t="n">
        <x:v>28.10158</x:v>
      </x:c>
      <x:c r="F668" s="17" t="n">
        <x:v>23.67988</x:v>
      </x:c>
      <x:c r="G668" s="17" t="n">
        <x:v>22.60186</x:v>
      </x:c>
      <x:c r="H668" s="17" t="n">
        <x:v>29.34405</x:v>
      </x:c>
      <x:c r="I668" s="17" t="n">
        <x:v>29.50849</x:v>
      </x:c>
      <x:c r="J668" s="17" t="n">
        <x:v>31.6828</x:v>
      </x:c>
      <x:c r="K668" s="17" t="n">
        <x:v>29.08825</x:v>
      </x:c>
      <x:c r="L668" s="17" t="n">
        <x:v>31.9386</x:v>
      </x:c>
      <x:c r="M668" s="17" t="n">
        <x:v>36.61611</x:v>
      </x:c>
      <x:c r="N668" s="17" t="n">
        <x:v>40.54449</x:v>
      </x:c>
      <x:c r="O668" s="17" t="n">
        <x:v>38.05956</x:v>
      </x:c>
      <x:c r="P668" s="17" t="n">
        <x:v>30.97021</x:v>
      </x:c>
      <x:c r="Q668" s="17" t="n">
        <x:v>34.86205</x:v>
      </x:c>
      <x:c r="R668" s="17" t="n">
        <x:v>30.5317</x:v>
      </x:c>
      <x:c r="S668" s="17" t="n">
        <x:v>29.39886</x:v>
      </x:c>
      <x:c r="T668" s="17" t="n">
        <x:v>33.21761</x:v>
      </x:c>
      <x:c r="U668" s="17" t="n">
        <x:v>29.38059</x:v>
      </x:c>
      <x:c r="V668" s="17" t="n">
        <x:v>35.00822</x:v>
      </x:c>
      <x:c r="W668" s="17" t="n">
        <x:v>31.57317</x:v>
      </x:c>
      <x:c r="X668" s="17" t="n">
        <x:v>29.59985</x:v>
      </x:c>
      <x:c r="Y668" s="17" t="n">
        <x:v>32.70601</x:v>
      </x:c>
      <x:c r="Z668" s="17" t="n">
        <x:v>25.72629</x:v>
      </x:c>
      <x:c r="AA668" s="17" t="n">
        <x:v>23.53371</x:v>
      </x:c>
      <x:c r="AB668" s="4" t="n">
        <x:f>COUNT(D668:O668)</x:f>
        <x:v>12</x:v>
      </x:c>
      <x:c r="AC668" s="4" t="n">
        <x:f>COUNT(P668:AA668)</x:f>
        <x:v>12</x:v>
      </x:c>
      <x:c r="AD668" s="4" t="n">
        <x:f>COUNTIF(D668:AA668,"&gt;0")</x:f>
        <x:v>24</x:v>
      </x:c>
      <x:c r="AE668" s="19" t="n">
        <x:f>IF(AB668=0,"",AVERAGE(D668:O668))</x:f>
        <x:v>30.539309166666666</x:v>
      </x:c>
      <x:c r="AF668" s="19" t="n">
        <x:f>IF(AC668=0,"",AVERAGE(P668:AA668))</x:f>
        <x:v>30.542355833333332</x:v>
      </x:c>
      <x:c r="AG668" s="19" t="n">
        <x:f>IF(OR(AB668&lt;'산출기준'!$B$19,AC668&lt;'산출기준'!$B$19,AE668=0),"",AF668/AE668)</x:f>
        <x:v>1.0000997621344359</x:v>
      </x:c>
      <x:c r="AH668" s="21" t="n">
        <x:f>IF(SUM(P668:AA668)=0,"",MAX(P668:AA668)/SUM(P668:AA668))</x:f>
        <x:v>0.09551822664192544</x:v>
      </x:c>
      <x:c r="AI668" s="23" t="n">
        <x:f>IF(AG668="","",AD668/'산출기준'!$B$18*'산출기준'!$B$20+MIN(1,AG668)*'산출기준'!$B$21+(1-AH668)*'산출기준'!$B$22)</x:f>
        <x:v>98.08963546716149</x:v>
      </x:c>
      <x:c r="AJ668" s="4" t="str">
        <x:v>24개월 중 양수 지수 24개월; 전반/후반 자료 12/12개월. 최근12개월/이전12개월 관측월 평균비 1.00배, 최근 최댓달 비중 9.6%. 미래 1년 지속을 보장하지 않음.</x:v>
      </x:c>
      <x:c r="AK668" s="4" t="str">
        <x:v>https://developers.naver.com/docs/serviceapi/datalab/search/search.md</x:v>
      </x:c>
    </x:row>
    <x:row r="669" ht="25" customHeight="1">
      <x:c r="A669" s="4" t="str">
        <x:v>K0665</x:v>
      </x:c>
      <x:c r="B669" s="4" t="str">
        <x:v>패션·뷰티</x:v>
      </x:c>
      <x:c r="C669" s="4" t="str">
        <x:v>발뒷꿈치각질제거</x:v>
      </x:c>
      <x:c r="D669" s="17" t="n">
        <x:v>25.68974</x:v>
      </x:c>
      <x:c r="E669" s="17" t="n">
        <x:v>32.68773</x:v>
      </x:c>
      <x:c r="F669" s="17" t="n">
        <x:v>28.10158</x:v>
      </x:c>
      <x:c r="G669" s="17" t="n">
        <x:v>34.49661</x:v>
      </x:c>
      <x:c r="H669" s="17" t="n">
        <x:v>24.70308</x:v>
      </x:c>
      <x:c r="I669" s="17" t="n">
        <x:v>27.31591</x:v>
      </x:c>
      <x:c r="J669" s="17" t="n">
        <x:v>13.53919</x:v>
      </x:c>
      <x:c r="K669" s="17" t="n">
        <x:v>11.05426</x:v>
      </x:c>
      <x:c r="L669" s="17" t="n">
        <x:v>9.83007</x:v>
      </x:c>
      <x:c r="M669" s="17" t="n">
        <x:v>16.33473</x:v>
      </x:c>
      <x:c r="N669" s="17" t="n">
        <x:v>13.68536</x:v>
      </x:c>
      <x:c r="O669" s="17" t="n">
        <x:v>0.27407</x:v>
      </x:c>
      <x:c r="P669" s="17" t="n">
        <x:v>0.87703</x:v>
      </x:c>
      <x:c r="Q669" s="17" t="n">
        <x:v>8.91649</x:v>
      </x:c>
      <x:c r="R669" s="17" t="n">
        <x:v>16.04238</x:v>
      </x:c>
      <x:c r="S669" s="17" t="n">
        <x:v>41.96966</x:v>
      </x:c>
      <x:c r="T669" s="17" t="n">
        <x:v>50.42938</x:v>
      </x:c>
      <x:c r="U669" s="17" t="n">
        <x:v>43.65064</x:v>
      </x:c>
      <x:c r="V669" s="17" t="n">
        <x:v>38.58943</x:v>
      </x:c>
      <x:c r="W669" s="17" t="n">
        <x:v>38.69906</x:v>
      </x:c>
      <x:c r="X669" s="17" t="n">
        <x:v>42.64571</x:v>
      </x:c>
      <x:c r="Y669" s="17" t="n">
        <x:v>40.983</x:v>
      </x:c>
      <x:c r="Z669" s="17" t="n">
        <x:v>27.13319</x:v>
      </x:c>
      <x:c r="AA669" s="17" t="n">
        <x:v>22.14507</x:v>
      </x:c>
      <x:c r="AB669" s="4" t="n">
        <x:f>COUNT(D669:O669)</x:f>
        <x:v>12</x:v>
      </x:c>
      <x:c r="AC669" s="4" t="n">
        <x:f>COUNT(P669:AA669)</x:f>
        <x:v>12</x:v>
      </x:c>
      <x:c r="AD669" s="4" t="n">
        <x:f>COUNTIF(D669:AA669,"&gt;0")</x:f>
        <x:v>24</x:v>
      </x:c>
      <x:c r="AE669" s="19" t="n">
        <x:f>IF(AB669=0,"",AVERAGE(D669:O669))</x:f>
        <x:v>19.809360833333333</x:v>
      </x:c>
      <x:c r="AF669" s="19" t="n">
        <x:f>IF(AC669=0,"",AVERAGE(P669:AA669))</x:f>
        <x:v>31.006753333333332</x:v>
      </x:c>
      <x:c r="AG669" s="19" t="n">
        <x:f>IF(OR(AB669&lt;'산출기준'!$B$19,AC669&lt;'산출기준'!$B$19,AE669=0),"",AF669/AE669)</x:f>
        <x:v>1.5652576372458256</x:v>
      </x:c>
      <x:c r="AH669" s="21" t="n">
        <x:f>IF(SUM(P669:AA669)=0,"",MAX(P669:AA669)/SUM(P669:AA669))</x:f>
        <x:v>0.13553332360068657</x:v>
      </x:c>
      <x:c r="AI669" s="23" t="n">
        <x:f>IF(AG669="","",AD669/'산출기준'!$B$18*'산출기준'!$B$20+MIN(1,AG669)*'산출기준'!$B$21+(1-AH669)*'산출기준'!$B$22)</x:f>
        <x:v>97.28933352798627</x:v>
      </x:c>
      <x:c r="AJ669" s="4" t="str">
        <x:v>24개월 중 양수 지수 24개월; 전반/후반 자료 12/12개월. 최근12개월/이전12개월 관측월 평균비 1.57배, 최근 최댓달 비중 13.6%. 미래 1년 지속을 보장하지 않음.</x:v>
      </x:c>
      <x:c r="AK669" s="4" t="str">
        <x:v>https://developers.naver.com/docs/serviceapi/datalab/search/search.md</x:v>
      </x:c>
    </x:row>
    <x:row r="670" ht="25" customHeight="1">
      <x:c r="A670" s="4" t="str">
        <x:v>K0666</x:v>
      </x:c>
      <x:c r="B670" s="4" t="str">
        <x:v>패션·뷰티</x:v>
      </x:c>
      <x:c r="C670" s="4" t="str">
        <x:v>향수뿌리는위치</x:v>
      </x:c>
      <x:c r="D670" s="17" t="n">
        <x:v>31.77556</x:v>
      </x:c>
      <x:c r="E670" s="17" t="n">
        <x:v>29.58773</x:v>
      </x:c>
      <x:c r="F670" s="17" t="n">
        <x:v>21.95267</x:v>
      </x:c>
      <x:c r="G670" s="17" t="n">
        <x:v>29.30495</x:v>
      </x:c>
      <x:c r="H670" s="17" t="n">
        <x:v>20.46435</x:v>
      </x:c>
      <x:c r="I670" s="17" t="n">
        <x:v>22.05685</x:v>
      </x:c>
      <x:c r="J670" s="17" t="n">
        <x:v>27.60827</x:v>
      </x:c>
      <x:c r="K670" s="17" t="n">
        <x:v>29.06682</x:v>
      </x:c>
      <x:c r="L670" s="17" t="n">
        <x:v>31.93927</x:v>
      </x:c>
      <x:c r="M670" s="17" t="n">
        <x:v>28.39708</x:v>
      </x:c>
      <x:c r="N670" s="17" t="n">
        <x:v>24.82512</x:v>
      </x:c>
      <x:c r="O670" s="17" t="n">
        <x:v>24.94418</x:v>
      </x:c>
      <x:c r="P670" s="17" t="n">
        <x:v>28.2929</x:v>
      </x:c>
      <x:c r="Q670" s="17" t="n">
        <x:v>25.67346</x:v>
      </x:c>
      <x:c r="R670" s="17" t="n">
        <x:v>22.39916</x:v>
      </x:c>
      <x:c r="S670" s="17" t="n">
        <x:v>20.70248</x:v>
      </x:c>
      <x:c r="T670" s="17" t="n">
        <x:v>18.20211</x:v>
      </x:c>
      <x:c r="U670" s="17" t="n">
        <x:v>17.7705</x:v>
      </x:c>
      <x:c r="V670" s="17" t="n">
        <x:v>25.53951</x:v>
      </x:c>
      <x:c r="W670" s="17" t="n">
        <x:v>22.50334</x:v>
      </x:c>
      <x:c r="X670" s="17" t="n">
        <x:v>20.36017</x:v>
      </x:c>
      <x:c r="Y670" s="17" t="n">
        <x:v>18.79744</x:v>
      </x:c>
      <x:c r="Z670" s="17" t="n">
        <x:v>11.4005</x:v>
      </x:c>
      <x:c r="AA670" s="17" t="n">
        <x:v>16.44589</x:v>
      </x:c>
      <x:c r="AB670" s="4" t="n">
        <x:f>COUNT(D670:O670)</x:f>
        <x:v>12</x:v>
      </x:c>
      <x:c r="AC670" s="4" t="n">
        <x:f>COUNT(P670:AA670)</x:f>
        <x:v>12</x:v>
      </x:c>
      <x:c r="AD670" s="4" t="n">
        <x:f>COUNTIF(D670:AA670,"&gt;0")</x:f>
        <x:v>24</x:v>
      </x:c>
      <x:c r="AE670" s="19" t="n">
        <x:f>IF(AB670=0,"",AVERAGE(D670:O670))</x:f>
        <x:v>26.826904166666665</x:v>
      </x:c>
      <x:c r="AF670" s="19" t="n">
        <x:f>IF(AC670=0,"",AVERAGE(P670:AA670))</x:f>
        <x:v>20.673955</x:v>
      </x:c>
      <x:c r="AG670" s="19" t="n">
        <x:f>IF(OR(AB670&lt;'산출기준'!$B$19,AC670&lt;'산출기준'!$B$19,AE670=0),"",AF670/AE670)</x:f>
        <x:v>0.7706425934039787</x:v>
      </x:c>
      <x:c r="AH670" s="21" t="n">
        <x:f>IF(SUM(P670:AA670)=0,"",MAX(P670:AA670)/SUM(P670:AA670))</x:f>
        <x:v>0.1140440552698633</x:v>
      </x:c>
      <x:c r="AI670" s="23" t="n">
        <x:f>IF(AG670="","",AD670/'산출기준'!$B$18*'산출기준'!$B$20+MIN(1,AG670)*'산출기준'!$B$21+(1-AH670)*'산출기준'!$B$22)</x:f>
        <x:v>90.83839669672209</x:v>
      </x:c>
      <x:c r="AJ670" s="4" t="str">
        <x:v>24개월 중 양수 지수 24개월; 전반/후반 자료 12/12개월. 최근12개월/이전12개월 관측월 평균비 0.77배, 최근 최댓달 비중 11.4%. 미래 1년 지속을 보장하지 않음.</x:v>
      </x:c>
      <x:c r="AK670" s="4" t="str">
        <x:v>https://developers.naver.com/docs/serviceapi/datalab/search/search.md</x:v>
      </x:c>
    </x:row>
    <x:row r="671" ht="25" customHeight="1">
      <x:c r="A671" s="4" t="str">
        <x:v>K0667</x:v>
      </x:c>
      <x:c r="B671" s="4" t="str">
        <x:v>패션·뷰티</x:v>
      </x:c>
      <x:c r="C671" s="4" t="str">
        <x:v>얼굴윤곽관리</x:v>
      </x:c>
      <x:c r="D671" s="17" t="n">
        <x:v>7.62018</x:v>
      </x:c>
      <x:c r="E671" s="17" t="n">
        <x:v>7.54576</x:v>
      </x:c>
      <x:c r="F671" s="17" t="n">
        <x:v>9.94195</x:v>
      </x:c>
      <x:c r="G671" s="17" t="n">
        <x:v>14.3176</x:v>
      </x:c>
      <x:c r="H671" s="17" t="n">
        <x:v>17.66631</x:v>
      </x:c>
      <x:c r="I671" s="17" t="n">
        <x:v>13.54368</x:v>
      </x:c>
      <x:c r="J671" s="17" t="n">
        <x:v>15.79104</x:v>
      </x:c>
      <x:c r="K671" s="17" t="n">
        <x:v>17.93421</x:v>
      </x:c>
      <x:c r="L671" s="17" t="n">
        <x:v>14.83851</x:v>
      </x:c>
      <x:c r="M671" s="17" t="n">
        <x:v>7.64994</x:v>
      </x:c>
      <x:c r="N671" s="17" t="n">
        <x:v>8.69176</x:v>
      </x:c>
      <x:c r="O671" s="17" t="n">
        <x:v>13.37996</x:v>
      </x:c>
      <x:c r="P671" s="17" t="n">
        <x:v>11.53445</x:v>
      </x:c>
      <x:c r="Q671" s="17" t="n">
        <x:v>11.43027</x:v>
      </x:c>
      <x:c r="R671" s="17" t="n">
        <x:v>9.94195</x:v>
      </x:c>
      <x:c r="S671" s="17" t="n">
        <x:v>12.14466</x:v>
      </x:c>
      <x:c r="T671" s="17" t="n">
        <x:v>12.15954</x:v>
      </x:c>
      <x:c r="U671" s="17" t="n">
        <x:v>14.00506</x:v>
      </x:c>
      <x:c r="V671" s="17" t="n">
        <x:v>25.71811</x:v>
      </x:c>
      <x:c r="W671" s="17" t="n">
        <x:v>22.29498</x:v>
      </x:c>
      <x:c r="X671" s="17" t="n">
        <x:v>5.40258</x:v>
      </x:c>
      <x:c r="Y671" s="17" t="n">
        <x:v>7.21833</x:v>
      </x:c>
      <x:c r="Z671" s="17" t="n">
        <x:v>15.10641</x:v>
      </x:c>
      <x:c r="AA671" s="17" t="n">
        <x:v>16.69891</x:v>
      </x:c>
      <x:c r="AB671" s="4" t="n">
        <x:f>COUNT(D671:O671)</x:f>
        <x:v>12</x:v>
      </x:c>
      <x:c r="AC671" s="4" t="n">
        <x:f>COUNT(P671:AA671)</x:f>
        <x:v>12</x:v>
      </x:c>
      <x:c r="AD671" s="4" t="n">
        <x:f>COUNTIF(D671:AA671,"&gt;0")</x:f>
        <x:v>24</x:v>
      </x:c>
      <x:c r="AE671" s="19" t="n">
        <x:f>IF(AB671=0,"",AVERAGE(D671:O671))</x:f>
        <x:v>12.410074999999999</x:v>
      </x:c>
      <x:c r="AF671" s="19" t="n">
        <x:f>IF(AC671=0,"",AVERAGE(P671:AA671))</x:f>
        <x:v>13.637937500000001</x:v>
      </x:c>
      <x:c r="AG671" s="19" t="n">
        <x:f>IF(OR(AB671&lt;'산출기준'!$B$19,AC671&lt;'산출기준'!$B$19,AE671=0),"",AF671/AE671)</x:f>
        <x:v>1.0989407799711124</x:v>
      </x:c>
      <x:c r="AH671" s="21" t="n">
        <x:f>IF(SUM(P671:AA671)=0,"",MAX(P671:AA671)/SUM(P671:AA671))</x:f>
        <x:v>0.15714809026902588</x:v>
      </x:c>
      <x:c r="AI671" s="23" t="n">
        <x:f>IF(AG671="","",AD671/'산출기준'!$B$18*'산출기준'!$B$20+MIN(1,AG671)*'산출기준'!$B$21+(1-AH671)*'산출기준'!$B$22)</x:f>
        <x:v>96.85703819461949</x:v>
      </x:c>
      <x:c r="AJ671" s="4" t="str">
        <x:v>24개월 중 양수 지수 24개월; 전반/후반 자료 12/12개월. 최근12개월/이전12개월 관측월 평균비 1.10배, 최근 최댓달 비중 15.7%. 미래 1년 지속을 보장하지 않음.</x:v>
      </x:c>
      <x:c r="AK671" s="4" t="str">
        <x:v>https://developers.naver.com/docs/serviceapi/datalab/search/search.md</x:v>
      </x:c>
    </x:row>
    <x:row r="672" ht="25" customHeight="1">
      <x:c r="A672" s="4" t="str">
        <x:v>K0668</x:v>
      </x:c>
      <x:c r="B672" s="4" t="str">
        <x:v>패션·뷰티</x:v>
      </x:c>
      <x:c r="C672" s="4" t="str">
        <x:v>남자옷코디</x:v>
      </x:c>
      <x:c r="D672" s="17" t="n">
        <x:v>34.90102</x:v>
      </x:c>
      <x:c r="E672" s="17" t="n">
        <x:v>35.83866</x:v>
      </x:c>
      <x:c r="F672" s="17" t="n">
        <x:v>31.50766</x:v>
      </x:c>
      <x:c r="G672" s="17" t="n">
        <x:v>26.29855</x:v>
      </x:c>
      <x:c r="H672" s="17" t="n">
        <x:v>28.2036</x:v>
      </x:c>
      <x:c r="I672" s="17" t="n">
        <x:v>31.47789</x:v>
      </x:c>
      <x:c r="J672" s="17" t="n">
        <x:v>41.7324</x:v>
      </x:c>
      <x:c r="K672" s="17" t="n">
        <x:v>36.65724</x:v>
      </x:c>
      <x:c r="L672" s="17" t="n">
        <x:v>34.2164</x:v>
      </x:c>
      <x:c r="M672" s="17" t="n">
        <x:v>24.73582</x:v>
      </x:c>
      <x:c r="N672" s="17" t="n">
        <x:v>21.34246</x:v>
      </x:c>
      <x:c r="O672" s="17" t="n">
        <x:v>22.63729</x:v>
      </x:c>
      <x:c r="P672" s="17" t="n">
        <x:v>27.10224</x:v>
      </x:c>
      <x:c r="Q672" s="17" t="n">
        <x:v>27.4892</x:v>
      </x:c>
      <x:c r="R672" s="17" t="n">
        <x:v>24.36374</x:v>
      </x:c>
      <x:c r="S672" s="17" t="n">
        <x:v>20.71736</x:v>
      </x:c>
      <x:c r="T672" s="17" t="n">
        <x:v>21.75919</x:v>
      </x:c>
      <x:c r="U672" s="17" t="n">
        <x:v>27.26596</x:v>
      </x:c>
      <x:c r="V672" s="17" t="n">
        <x:v>33.27876</x:v>
      </x:c>
      <x:c r="W672" s="17" t="n">
        <x:v>30.55514</x:v>
      </x:c>
      <x:c r="X672" s="17" t="n">
        <x:v>23.96189</x:v>
      </x:c>
      <x:c r="Y672" s="17" t="n">
        <x:v>16.81797</x:v>
      </x:c>
      <x:c r="Z672" s="17" t="n">
        <x:v>14.92781</x:v>
      </x:c>
      <x:c r="AA672" s="17" t="n">
        <x:v>16.47566</x:v>
      </x:c>
      <x:c r="AB672" s="4" t="n">
        <x:f>COUNT(D672:O672)</x:f>
        <x:v>12</x:v>
      </x:c>
      <x:c r="AC672" s="4" t="n">
        <x:f>COUNT(P672:AA672)</x:f>
        <x:v>12</x:v>
      </x:c>
      <x:c r="AD672" s="4" t="n">
        <x:f>COUNTIF(D672:AA672,"&gt;0")</x:f>
        <x:v>24</x:v>
      </x:c>
      <x:c r="AE672" s="19" t="n">
        <x:f>IF(AB672=0,"",AVERAGE(D672:O672))</x:f>
        <x:v>30.795749166666667</x:v>
      </x:c>
      <x:c r="AF672" s="19" t="n">
        <x:f>IF(AC672=0,"",AVERAGE(P672:AA672))</x:f>
        <x:v>23.726243333333333</x:v>
      </x:c>
      <x:c r="AG672" s="19" t="n">
        <x:f>IF(OR(AB672&lt;'산출기준'!$B$19,AC672&lt;'산출기준'!$B$19,AE672=0),"",AF672/AE672)</x:f>
        <x:v>0.7704389071662731</x:v>
      </x:c>
      <x:c r="AH672" s="21" t="n">
        <x:f>IF(SUM(P672:AA672)=0,"",MAX(P672:AA672)/SUM(P672:AA672))</x:f>
        <x:v>0.11688449625330488</x:v>
      </x:c>
      <x:c r="AI672" s="23" t="n">
        <x:f>IF(AG672="","",AD672/'산출기준'!$B$18*'산출기준'!$B$20+MIN(1,AG672)*'산출기준'!$B$21+(1-AH672)*'산출기준'!$B$22)</x:f>
        <x:v>90.7754772899221</x:v>
      </x:c>
      <x:c r="AJ672" s="4" t="str">
        <x:v>24개월 중 양수 지수 24개월; 전반/후반 자료 12/12개월. 최근12개월/이전12개월 관측월 평균비 0.77배, 최근 최댓달 비중 11.7%. 미래 1년 지속을 보장하지 않음.</x:v>
      </x:c>
      <x:c r="AK672" s="4" t="str">
        <x:v>https://developers.naver.com/docs/serviceapi/datalab/search/search.md</x:v>
      </x:c>
    </x:row>
    <x:row r="673" ht="25" customHeight="1">
      <x:c r="A673" s="4" t="str">
        <x:v>K0669</x:v>
      </x:c>
      <x:c r="B673" s="4" t="str">
        <x:v>패션·뷰티</x:v>
      </x:c>
      <x:c r="C673" s="4" t="str">
        <x:v>퍼스널컬러테스트</x:v>
      </x:c>
      <x:c r="D673" s="17" t="n">
        <x:v>100</x:v>
      </x:c>
      <x:c r="E673" s="17" t="n">
        <x:v>83.86664</x:v>
      </x:c>
      <x:c r="F673" s="17" t="n">
        <x:v>61.05075</x:v>
      </x:c>
      <x:c r="G673" s="17" t="n">
        <x:v>54.15984</x:v>
      </x:c>
      <x:c r="H673" s="17" t="n">
        <x:v>64.71201</x:v>
      </x:c>
      <x:c r="I673" s="17" t="n">
        <x:v>77.91337</x:v>
      </x:c>
      <x:c r="J673" s="17" t="n">
        <x:v>57.44902</x:v>
      </x:c>
      <x:c r="K673" s="17" t="n">
        <x:v>42.23842</x:v>
      </x:c>
      <x:c r="L673" s="17" t="n">
        <x:v>48.6233</x:v>
      </x:c>
      <x:c r="M673" s="17" t="n">
        <x:v>48.19169</x:v>
      </x:c>
      <x:c r="N673" s="17" t="n">
        <x:v>50.3051</x:v>
      </x:c>
      <x:c r="O673" s="17" t="n">
        <x:v>83.76246</x:v>
      </x:c>
      <x:c r="P673" s="17" t="n">
        <x:v>56.55603</x:v>
      </x:c>
      <x:c r="Q673" s="17" t="n">
        <x:v>60.78285</x:v>
      </x:c>
      <x:c r="R673" s="17" t="n">
        <x:v>51.06414</x:v>
      </x:c>
      <x:c r="S673" s="17" t="n">
        <x:v>41.15195</x:v>
      </x:c>
      <x:c r="T673" s="17" t="n">
        <x:v>35.13915</x:v>
      </x:c>
      <x:c r="U673" s="17" t="n">
        <x:v>22.0122</x:v>
      </x:c>
      <x:c r="V673" s="17" t="n">
        <x:v>13.81157</x:v>
      </x:c>
      <x:c r="W673" s="17" t="n">
        <x:v>12.79952</x:v>
      </x:c>
      <x:c r="X673" s="17" t="n">
        <x:v>9.95683</x:v>
      </x:c>
      <x:c r="Y673" s="17" t="n">
        <x:v>6.87602</x:v>
      </x:c>
      <x:c r="Z673" s="17" t="n">
        <x:v>8.76618</x:v>
      </x:c>
      <x:c r="AA673" s="17" t="n">
        <x:v>15.86545</x:v>
      </x:c>
      <x:c r="AB673" s="4" t="n">
        <x:f>COUNT(D673:O673)</x:f>
        <x:v>12</x:v>
      </x:c>
      <x:c r="AC673" s="4" t="n">
        <x:f>COUNT(P673:AA673)</x:f>
        <x:v>12</x:v>
      </x:c>
      <x:c r="AD673" s="4" t="n">
        <x:f>COUNTIF(D673:AA673,"&gt;0")</x:f>
        <x:v>24</x:v>
      </x:c>
      <x:c r="AE673" s="19" t="n">
        <x:f>IF(AB673=0,"",AVERAGE(D673:O673))</x:f>
        <x:v>64.35605</x:v>
      </x:c>
      <x:c r="AF673" s="19" t="n">
        <x:f>IF(AC673=0,"",AVERAGE(P673:AA673))</x:f>
        <x:v>27.898490833333337</x:v>
      </x:c>
      <x:c r="AG673" s="19" t="n">
        <x:f>IF(OR(AB673&lt;'산출기준'!$B$19,AC673&lt;'산출기준'!$B$19,AE673=0),"",AF673/AE673)</x:f>
        <x:v>0.4335022244735862</x:v>
      </x:c>
      <x:c r="AH673" s="21" t="n">
        <x:f>IF(SUM(P673:AA673)=0,"",MAX(P673:AA673)/SUM(P673:AA673))</x:f>
        <x:v>0.1815595521012203</x:v>
      </x:c>
      <x:c r="AI673" s="23" t="n">
        <x:f>IF(AG673="","",AD673/'산출기준'!$B$18*'산출기준'!$B$20+MIN(1,AG673)*'산출기준'!$B$21+(1-AH673)*'산출기준'!$B$22)</x:f>
        <x:v>79.37387569218319</x:v>
      </x:c>
      <x:c r="AJ673" s="4" t="str">
        <x:v>24개월 중 양수 지수 24개월; 전반/후반 자료 12/12개월. 최근12개월/이전12개월 관측월 평균비 0.43배, 최근 최댓달 비중 18.2%. 미래 1년 지속을 보장하지 않음.</x:v>
      </x:c>
      <x:c r="AK673" s="4" t="str">
        <x:v>https://developers.naver.com/docs/serviceapi/datalab/search/search.md</x:v>
      </x:c>
    </x:row>
    <x:row r="674" ht="25" customHeight="1">
      <x:c r="A674" s="4" t="str">
        <x:v>K0670</x:v>
      </x:c>
      <x:c r="B674" s="4" t="str">
        <x:v>패션·뷰티</x:v>
      </x:c>
      <x:c r="C674" s="4" t="str">
        <x:v>여성탈모원인</x:v>
      </x:c>
      <x:c r="D674" s="17" t="n">
        <x:v>27.11713</x:v>
      </x:c>
      <x:c r="E674" s="17" t="n">
        <x:v>29.64726</x:v>
      </x:c>
      <x:c r="F674" s="17" t="n">
        <x:v>26.74505</x:v>
      </x:c>
      <x:c r="G674" s="17" t="n">
        <x:v>24.78047</x:v>
      </x:c>
      <x:c r="H674" s="17" t="n">
        <x:v>21.81872</x:v>
      </x:c>
      <x:c r="I674" s="17" t="n">
        <x:v>17.24959</x:v>
      </x:c>
      <x:c r="J674" s="17" t="n">
        <x:v>15.41896</x:v>
      </x:c>
      <x:c r="K674" s="17" t="n">
        <x:v>15.59755</x:v>
      </x:c>
      <x:c r="L674" s="17" t="n">
        <x:v>18.06816</x:v>
      </x:c>
      <x:c r="M674" s="17" t="n">
        <x:v>15.44872</x:v>
      </x:c>
      <x:c r="N674" s="17" t="n">
        <x:v>17.08587</x:v>
      </x:c>
      <x:c r="O674" s="17" t="n">
        <x:v>22.66706</x:v>
      </x:c>
      <x:c r="P674" s="17" t="n">
        <x:v>21.49129</x:v>
      </x:c>
      <x:c r="Q674" s="17" t="n">
        <x:v>21.02991</x:v>
      </x:c>
      <x:c r="R674" s="17" t="n">
        <x:v>18.9165</x:v>
      </x:c>
      <x:c r="S674" s="17" t="n">
        <x:v>15.83568</x:v>
      </x:c>
      <x:c r="T674" s="17" t="n">
        <x:v>16.28218</x:v>
      </x:c>
      <x:c r="U674" s="17" t="n">
        <x:v>12.75487</x:v>
      </x:c>
      <x:c r="V674" s="17" t="n">
        <x:v>14.86828</x:v>
      </x:c>
      <x:c r="W674" s="17" t="n">
        <x:v>14.09435</x:v>
      </x:c>
      <x:c r="X674" s="17" t="n">
        <x:v>13.20136</x:v>
      </x:c>
      <x:c r="Y674" s="17" t="n">
        <x:v>11.7577</x:v>
      </x:c>
      <x:c r="Z674" s="17" t="n">
        <x:v>13.94552</x:v>
      </x:c>
      <x:c r="AA674" s="17" t="n">
        <x:v>16.83286</x:v>
      </x:c>
      <x:c r="AB674" s="4" t="n">
        <x:f>COUNT(D674:O674)</x:f>
        <x:v>12</x:v>
      </x:c>
      <x:c r="AC674" s="4" t="n">
        <x:f>COUNT(P674:AA674)</x:f>
        <x:v>12</x:v>
      </x:c>
      <x:c r="AD674" s="4" t="n">
        <x:f>COUNTIF(D674:AA674,"&gt;0")</x:f>
        <x:v>24</x:v>
      </x:c>
      <x:c r="AE674" s="19" t="n">
        <x:f>IF(AB674=0,"",AVERAGE(D674:O674))</x:f>
        <x:v>20.970378333333336</x:v>
      </x:c>
      <x:c r="AF674" s="19" t="n">
        <x:f>IF(AC674=0,"",AVERAGE(P674:AA674))</x:f>
        <x:v>15.917541666666665</x:v>
      </x:c>
      <x:c r="AG674" s="19" t="n">
        <x:f>IF(OR(AB674&lt;'산출기준'!$B$19,AC674&lt;'산출기준'!$B$19,AE674=0),"",AF674/AE674)</x:f>
        <x:v>0.7590488551827906</x:v>
      </x:c>
      <x:c r="AH674" s="21" t="n">
        <x:f>IF(SUM(P674:AA674)=0,"",MAX(P674:AA674)/SUM(P674:AA674))</x:f>
        <x:v>0.11251365762615145</x:v>
      </x:c>
      <x:c r="AI674" s="23" t="n">
        <x:f>IF(AG674="","",AD674/'산출기준'!$B$18*'산출기준'!$B$20+MIN(1,AG674)*'산출기준'!$B$21+(1-AH674)*'산출기준'!$B$22)</x:f>
        <x:v>90.5211925029607</x:v>
      </x:c>
      <x:c r="AJ674" s="4" t="str">
        <x:v>24개월 중 양수 지수 24개월; 전반/후반 자료 12/12개월. 최근12개월/이전12개월 관측월 평균비 0.76배, 최근 최댓달 비중 11.3%. 미래 1년 지속을 보장하지 않음.</x:v>
      </x:c>
      <x:c r="AK674" s="4" t="str">
        <x:v>https://developers.naver.com/docs/serviceapi/datalab/search/search.md</x:v>
      </x:c>
    </x:row>
    <x:row r="675" ht="25" customHeight="1">
      <x:c r="A675" s="4" t="str">
        <x:v>K0671</x:v>
      </x:c>
      <x:c r="B675" s="4" t="str">
        <x:v>패션·뷰티</x:v>
      </x:c>
      <x:c r="C675" s="4" t="str">
        <x:v>기미제거비용</x:v>
      </x:c>
      <x:c r="D675" s="17" t="n">
        <x:v>50.85207</x:v>
      </x:c>
      <x:c r="E675" s="17" t="n">
        <x:v>45.50102</x:v>
      </x:c>
      <x:c r="F675" s="17" t="n">
        <x:v>46.38718</x:v>
      </x:c>
      <x:c r="G675" s="17" t="n">
        <x:v>48.90933</x:v>
      </x:c>
      <x:c r="H675" s="17" t="n">
        <x:v>66.25766</x:v>
      </x:c>
      <x:c r="I675" s="17" t="n">
        <x:v>64.45126</x:v>
      </x:c>
      <x:c r="J675" s="17" t="n">
        <x:v>62.91751</x:v>
      </x:c>
      <x:c r="K675" s="17" t="n">
        <x:v>62.1336</x:v>
      </x:c>
      <x:c r="L675" s="17" t="n">
        <x:v>60.83844</x:v>
      </x:c>
      <x:c r="M675" s="17" t="n">
        <x:v>50.03408</x:v>
      </x:c>
      <x:c r="N675" s="17" t="n">
        <x:v>52.14723</x:v>
      </x:c>
      <x:c r="O675" s="17" t="n">
        <x:v>53.74914</x:v>
      </x:c>
      <x:c r="P675" s="17" t="n">
        <x:v>52.28357</x:v>
      </x:c>
      <x:c r="Q675" s="17" t="n">
        <x:v>55.89638</x:v>
      </x:c>
      <x:c r="R675" s="17" t="n">
        <x:v>43.52419</x:v>
      </x:c>
      <x:c r="S675" s="17" t="n">
        <x:v>58.86162</x:v>
      </x:c>
      <x:c r="T675" s="17" t="n">
        <x:v>98.1595</x:v>
      </x:c>
      <x:c r="U675" s="17" t="n">
        <x:v>45.43285</x:v>
      </x:c>
      <x:c r="V675" s="17" t="n">
        <x:v>61.7246</x:v>
      </x:c>
      <x:c r="W675" s="17" t="n">
        <x:v>70.27948</x:v>
      </x:c>
      <x:c r="X675" s="17" t="n">
        <x:v>67.04158</x:v>
      </x:c>
      <x:c r="Y675" s="17" t="n">
        <x:v>50.81799</x:v>
      </x:c>
      <x:c r="Z675" s="17" t="n">
        <x:v>39.57055</x:v>
      </x:c>
      <x:c r="AA675" s="17" t="n">
        <x:v>39.22972</x:v>
      </x:c>
      <x:c r="AB675" s="4" t="n">
        <x:f>COUNT(D675:O675)</x:f>
        <x:v>12</x:v>
      </x:c>
      <x:c r="AC675" s="4" t="n">
        <x:f>COUNT(P675:AA675)</x:f>
        <x:v>12</x:v>
      </x:c>
      <x:c r="AD675" s="4" t="n">
        <x:f>COUNTIF(D675:AA675,"&gt;0")</x:f>
        <x:v>24</x:v>
      </x:c>
      <x:c r="AE675" s="19" t="n">
        <x:f>IF(AB675=0,"",AVERAGE(D675:O675))</x:f>
        <x:v>55.34821</x:v>
      </x:c>
      <x:c r="AF675" s="19" t="n">
        <x:f>IF(AC675=0,"",AVERAGE(P675:AA675))</x:f>
        <x:v>56.90183583333334</x:v>
      </x:c>
      <x:c r="AG675" s="19" t="n">
        <x:f>IF(OR(AB675&lt;'산출기준'!$B$19,AC675&lt;'산출기준'!$B$19,AE675=0),"",AF675/AE675)</x:f>
        <x:v>1.0280700285218498</x:v>
      </x:c>
      <x:c r="AH675" s="21" t="n">
        <x:f>IF(SUM(P675:AA675)=0,"",MAX(P675:AA675)/SUM(P675:AA675))</x:f>
        <x:v>0.14375561374315937</x:v>
      </x:c>
      <x:c r="AI675" s="23" t="n">
        <x:f>IF(AG675="","",AD675/'산출기준'!$B$18*'산출기준'!$B$20+MIN(1,AG675)*'산출기준'!$B$21+(1-AH675)*'산출기준'!$B$22)</x:f>
        <x:v>97.12488772513682</x:v>
      </x:c>
      <x:c r="AJ675" s="4" t="str">
        <x:v>24개월 중 양수 지수 24개월; 전반/후반 자료 12/12개월. 최근12개월/이전12개월 관측월 평균비 1.03배, 최근 최댓달 비중 14.4%. 미래 1년 지속을 보장하지 않음.</x:v>
      </x:c>
      <x:c r="AK675" s="4" t="str">
        <x:v>https://developers.naver.com/docs/serviceapi/datalab/search/search.md</x:v>
      </x:c>
    </x:row>
    <x:row r="676" ht="25" customHeight="1">
      <x:c r="A676" s="4" t="str">
        <x:v>K0672</x:v>
      </x:c>
      <x:c r="B676" s="4" t="str">
        <x:v>패션·뷰티</x:v>
      </x:c>
      <x:c r="C676" s="4" t="str">
        <x:v>피부장벽</x:v>
      </x:c>
      <x:c r="D676" s="17" t="n">
        <x:v>76.44853</x:v>
      </x:c>
      <x:c r="E676" s="17" t="n">
        <x:v>83.06066</x:v>
      </x:c>
      <x:c r="F676" s="17" t="n">
        <x:v>84.35582</x:v>
      </x:c>
      <x:c r="G676" s="17" t="n">
        <x:v>72.0518</x:v>
      </x:c>
      <x:c r="H676" s="17" t="n">
        <x:v>74.36946</x:v>
      </x:c>
      <x:c r="I676" s="17" t="n">
        <x:v>79.48193</x:v>
      </x:c>
      <x:c r="J676" s="17" t="n">
        <x:v>78.39127</x:v>
      </x:c>
      <x:c r="K676" s="17" t="n">
        <x:v>70.85889</x:v>
      </x:c>
      <x:c r="L676" s="17" t="n">
        <x:v>67.28016</x:v>
      </x:c>
      <x:c r="M676" s="17" t="n">
        <x:v>58.4867</x:v>
      </x:c>
      <x:c r="N676" s="17" t="n">
        <x:v>56.64621</x:v>
      </x:c>
      <x:c r="O676" s="17" t="n">
        <x:v>52.04498</x:v>
      </x:c>
      <x:c r="P676" s="17" t="n">
        <x:v>54.46489</x:v>
      </x:c>
      <x:c r="Q676" s="17" t="n">
        <x:v>50.40899</x:v>
      </x:c>
      <x:c r="R676" s="17" t="n">
        <x:v>53.27198</x:v>
      </x:c>
      <x:c r="S676" s="17" t="n">
        <x:v>51.02249</x:v>
      </x:c>
      <x:c r="T676" s="17" t="n">
        <x:v>47.64826</x:v>
      </x:c>
      <x:c r="U676" s="17" t="n">
        <x:v>41.8882</x:v>
      </x:c>
      <x:c r="V676" s="17" t="n">
        <x:v>48.50034</x:v>
      </x:c>
      <x:c r="W676" s="17" t="n">
        <x:v>50.37491</x:v>
      </x:c>
      <x:c r="X676" s="17" t="n">
        <x:v>39.43421</x:v>
      </x:c>
      <x:c r="Y676" s="17" t="n">
        <x:v>37.73006</x:v>
      </x:c>
      <x:c r="Z676" s="17" t="n">
        <x:v>36.19631</x:v>
      </x:c>
      <x:c r="AA676" s="17" t="n">
        <x:v>36.6394</x:v>
      </x:c>
      <x:c r="AB676" s="4" t="n">
        <x:f>COUNT(D676:O676)</x:f>
        <x:v>12</x:v>
      </x:c>
      <x:c r="AC676" s="4" t="n">
        <x:f>COUNT(P676:AA676)</x:f>
        <x:v>12</x:v>
      </x:c>
      <x:c r="AD676" s="4" t="n">
        <x:f>COUNTIF(D676:AA676,"&gt;0")</x:f>
        <x:v>24</x:v>
      </x:c>
      <x:c r="AE676" s="19" t="n">
        <x:f>IF(AB676=0,"",AVERAGE(D676:O676))</x:f>
        <x:v>71.12303416666667</x:v>
      </x:c>
      <x:c r="AF676" s="19" t="n">
        <x:f>IF(AC676=0,"",AVERAGE(P676:AA676))</x:f>
        <x:v>45.63166999999999</x:v>
      </x:c>
      <x:c r="AG676" s="19" t="n">
        <x:f>IF(OR(AB676&lt;'산출기준'!$B$19,AC676&lt;'산출기준'!$B$19,AE676=0),"",AF676/AE676)</x:f>
        <x:v>0.6415877856542044</x:v>
      </x:c>
      <x:c r="AH676" s="21" t="n">
        <x:f>IF(SUM(P676:AA676)=0,"",MAX(P676:AA676)/SUM(P676:AA676))</x:f>
        <x:v>0.09946471021843675</x:v>
      </x:c>
      <x:c r="AI676" s="23" t="n">
        <x:f>IF(AG676="","",AD676/'산출기준'!$B$18*'산출기준'!$B$20+MIN(1,AG676)*'산출기준'!$B$21+(1-AH676)*'산출기준'!$B$22)</x:f>
        <x:v>87.2583393652574</x:v>
      </x:c>
      <x:c r="AJ676" s="4" t="str">
        <x:v>24개월 중 양수 지수 24개월; 전반/후반 자료 12/12개월. 최근12개월/이전12개월 관측월 평균비 0.64배, 최근 최댓달 비중 9.9%. 미래 1년 지속을 보장하지 않음.</x:v>
      </x:c>
      <x:c r="AK676" s="4" t="str">
        <x:v>https://developers.naver.com/docs/serviceapi/datalab/search/search.md</x:v>
      </x:c>
    </x:row>
    <x:row r="677" ht="25" customHeight="1">
      <x:c r="A677" s="4" t="str">
        <x:v>K0673</x:v>
      </x:c>
      <x:c r="B677" s="4" t="str">
        <x:v>패션·뷰티</x:v>
      </x:c>
      <x:c r="C677" s="4" t="str">
        <x:v>얼굴흉터제거</x:v>
      </x:c>
      <x:c r="D677" s="17" t="n">
        <x:v>40.42263</x:v>
      </x:c>
      <x:c r="E677" s="17" t="n">
        <x:v>44.47852</x:v>
      </x:c>
      <x:c r="F677" s="17" t="n">
        <x:v>39.57055</x:v>
      </x:c>
      <x:c r="G677" s="17" t="n">
        <x:v>44.17177</x:v>
      </x:c>
      <x:c r="H677" s="17" t="n">
        <x:v>48.364</x:v>
      </x:c>
      <x:c r="I677" s="17" t="n">
        <x:v>47.58009</x:v>
      </x:c>
      <x:c r="J677" s="17" t="n">
        <x:v>43.18336</x:v>
      </x:c>
      <x:c r="K677" s="17" t="n">
        <x:v>39.02522</x:v>
      </x:c>
      <x:c r="L677" s="17" t="n">
        <x:v>40.76346</x:v>
      </x:c>
      <x:c r="M677" s="17" t="n">
        <x:v>40.89979</x:v>
      </x:c>
      <x:c r="N677" s="17" t="n">
        <x:v>34.76482</x:v>
      </x:c>
      <x:c r="O677" s="17" t="n">
        <x:v>24.36946</x:v>
      </x:c>
      <x:c r="P677" s="17" t="n">
        <x:v>24.23312</x:v>
      </x:c>
      <x:c r="Q677" s="17" t="n">
        <x:v>29.03885</x:v>
      </x:c>
      <x:c r="R677" s="17" t="n">
        <x:v>29.99318</x:v>
      </x:c>
      <x:c r="S677" s="17" t="n">
        <x:v>30.23176</x:v>
      </x:c>
      <x:c r="T677" s="17" t="n">
        <x:v>37.32106</x:v>
      </x:c>
      <x:c r="U677" s="17" t="n">
        <x:v>50.34083</x:v>
      </x:c>
      <x:c r="V677" s="17" t="n">
        <x:v>53.40831</x:v>
      </x:c>
      <x:c r="W677" s="17" t="n">
        <x:v>44.34219</x:v>
      </x:c>
      <x:c r="X677" s="17" t="n">
        <x:v>35.4124</x:v>
      </x:c>
      <x:c r="Y677" s="17" t="n">
        <x:v>29.89093</x:v>
      </x:c>
      <x:c r="Z677" s="17" t="n">
        <x:v>29.78868</x:v>
      </x:c>
      <x:c r="AA677" s="17" t="n">
        <x:v>36.74164</x:v>
      </x:c>
      <x:c r="AB677" s="4" t="n">
        <x:f>COUNT(D677:O677)</x:f>
        <x:v>12</x:v>
      </x:c>
      <x:c r="AC677" s="4" t="n">
        <x:f>COUNT(P677:AA677)</x:f>
        <x:v>12</x:v>
      </x:c>
      <x:c r="AD677" s="4" t="n">
        <x:f>COUNTIF(D677:AA677,"&gt;0")</x:f>
        <x:v>24</x:v>
      </x:c>
      <x:c r="AE677" s="19" t="n">
        <x:f>IF(AB677=0,"",AVERAGE(D677:O677))</x:f>
        <x:v>40.63280583333333</x:v>
      </x:c>
      <x:c r="AF677" s="19" t="n">
        <x:f>IF(AC677=0,"",AVERAGE(P677:AA677))</x:f>
        <x:v>35.895245833333334</x:v>
      </x:c>
      <x:c r="AG677" s="19" t="n">
        <x:f>IF(OR(AB677&lt;'산출기준'!$B$19,AC677&lt;'산출기준'!$B$19,AE677=0),"",AF677/AE677)</x:f>
        <x:v>0.8834055413393699</x:v>
      </x:c>
      <x:c r="AH677" s="21" t="n">
        <x:f>IF(SUM(P677:AA677)=0,"",MAX(P677:AA677)/SUM(P677:AA677))</x:f>
        <x:v>0.12399114135240054</x:v>
      </x:c>
      <x:c r="AI677" s="23" t="n">
        <x:f>IF(AG677="","",AD677/'산출기준'!$B$18*'산출기준'!$B$20+MIN(1,AG677)*'산출기준'!$B$21+(1-AH677)*'산출기준'!$B$22)</x:f>
        <x:v>94.02234341313309</x:v>
      </x:c>
      <x:c r="AJ677" s="4" t="str">
        <x:v>24개월 중 양수 지수 24개월; 전반/후반 자료 12/12개월. 최근12개월/이전12개월 관측월 평균비 0.88배, 최근 최댓달 비중 12.4%. 미래 1년 지속을 보장하지 않음.</x:v>
      </x:c>
      <x:c r="AK677" s="4" t="str">
        <x:v>https://developers.naver.com/docs/serviceapi/datalab/search/search.md</x:v>
      </x:c>
    </x:row>
    <x:row r="678" ht="25" customHeight="1">
      <x:c r="A678" s="4" t="str">
        <x:v>K0674</x:v>
      </x:c>
      <x:c r="B678" s="4" t="str">
        <x:v>패션·뷰티</x:v>
      </x:c>
      <x:c r="C678" s="4" t="str">
        <x:v>탈모원인</x:v>
      </x:c>
      <x:c r="D678" s="17" t="n">
        <x:v>100</x:v>
      </x:c>
      <x:c r="E678" s="17" t="n">
        <x:v>94.37627</x:v>
      </x:c>
      <x:c r="F678" s="17" t="n">
        <x:v>71.16564</x:v>
      </x:c>
      <x:c r="G678" s="17" t="n">
        <x:v>64.62167</x:v>
      </x:c>
      <x:c r="H678" s="17" t="n">
        <x:v>59.7137</x:v>
      </x:c>
      <x:c r="I678" s="17" t="n">
        <x:v>55.11247</x:v>
      </x:c>
      <x:c r="J678" s="17" t="n">
        <x:v>55.41922</x:v>
      </x:c>
      <x:c r="K678" s="17" t="n">
        <x:v>53.61281</x:v>
      </x:c>
      <x:c r="L678" s="17" t="n">
        <x:v>52.24948</x:v>
      </x:c>
      <x:c r="M678" s="17" t="n">
        <x:v>52.99931</x:v>
      </x:c>
      <x:c r="N678" s="17" t="n">
        <x:v>57.90729</x:v>
      </x:c>
      <x:c r="O678" s="17" t="n">
        <x:v>67.04158</x:v>
      </x:c>
      <x:c r="P678" s="17" t="n">
        <x:v>63.25835</x:v>
      </x:c>
      <x:c r="Q678" s="17" t="n">
        <x:v>64.9625</x:v>
      </x:c>
      <x:c r="R678" s="17" t="n">
        <x:v>57.36196</x:v>
      </x:c>
      <x:c r="S678" s="17" t="n">
        <x:v>47.44376</x:v>
      </x:c>
      <x:c r="T678" s="17" t="n">
        <x:v>38.10497</x:v>
      </x:c>
      <x:c r="U678" s="17" t="n">
        <x:v>29.00477</x:v>
      </x:c>
      <x:c r="V678" s="17" t="n">
        <x:v>31.66325</x:v>
      </x:c>
      <x:c r="W678" s="17" t="n">
        <x:v>33.94683</x:v>
      </x:c>
      <x:c r="X678" s="17" t="n">
        <x:v>28.5276</x:v>
      </x:c>
      <x:c r="Y678" s="17" t="n">
        <x:v>27.02794</x:v>
      </x:c>
      <x:c r="Z678" s="17" t="n">
        <x:v>30.74301</x:v>
      </x:c>
      <x:c r="AA678" s="17" t="n">
        <x:v>35.17382</x:v>
      </x:c>
      <x:c r="AB678" s="4" t="n">
        <x:f>COUNT(D678:O678)</x:f>
        <x:v>12</x:v>
      </x:c>
      <x:c r="AC678" s="4" t="n">
        <x:f>COUNT(P678:AA678)</x:f>
        <x:v>12</x:v>
      </x:c>
      <x:c r="AD678" s="4" t="n">
        <x:f>COUNTIF(D678:AA678,"&gt;0")</x:f>
        <x:v>24</x:v>
      </x:c>
      <x:c r="AE678" s="19" t="n">
        <x:f>IF(AB678=0,"",AVERAGE(D678:O678))</x:f>
        <x:v>65.35162</x:v>
      </x:c>
      <x:c r="AF678" s="19" t="n">
        <x:f>IF(AC678=0,"",AVERAGE(P678:AA678))</x:f>
        <x:v>40.60156333333334</x:v>
      </x:c>
      <x:c r="AG678" s="19" t="n">
        <x:f>IF(OR(AB678&lt;'산출기준'!$B$19,AC678&lt;'산출기준'!$B$19,AE678=0),"",AF678/AE678)</x:f>
        <x:v>0.621278605386268</x:v>
      </x:c>
      <x:c r="AH678" s="21" t="n">
        <x:f>IF(SUM(P678:AA678)=0,"",MAX(P678:AA678)/SUM(P678:AA678))</x:f>
        <x:v>0.13333333059671185</x:v>
      </x:c>
      <x:c r="AI678" s="23" t="n">
        <x:f>IF(AG678="","",AD678/'산출기준'!$B$18*'산출기준'!$B$20+MIN(1,AG678)*'산출기준'!$B$21+(1-AH678)*'산출기준'!$B$22)</x:f>
        <x:v>85.97169154965381</x:v>
      </x:c>
      <x:c r="AJ678" s="4" t="str">
        <x:v>24개월 중 양수 지수 24개월; 전반/후반 자료 12/12개월. 최근12개월/이전12개월 관측월 평균비 0.62배, 최근 최댓달 비중 13.3%. 미래 1년 지속을 보장하지 않음.</x:v>
      </x:c>
      <x:c r="AK678" s="4" t="str">
        <x:v>https://developers.naver.com/docs/serviceapi/datalab/search/search.md</x:v>
      </x:c>
    </x:row>
    <x:row r="679" ht="25" customHeight="1">
      <x:c r="A679" s="4" t="str">
        <x:v>K0675</x:v>
      </x:c>
      <x:c r="B679" s="4" t="str">
        <x:v>패션·뷰티</x:v>
      </x:c>
      <x:c r="C679" s="4" t="str">
        <x:v>몸붓기빼는법</x:v>
      </x:c>
      <x:c r="D679" s="17" t="n">
        <x:v>56.74294</x:v>
      </x:c>
      <x:c r="E679" s="17" t="n">
        <x:v>41.50188</x:v>
      </x:c>
      <x:c r="F679" s="17" t="n">
        <x:v>35.41435</x:v>
      </x:c>
      <x:c r="G679" s="17" t="n">
        <x:v>34.8367</x:v>
      </x:c>
      <x:c r="H679" s="17" t="n">
        <x:v>35.39213</x:v>
      </x:c>
      <x:c r="I679" s="17" t="n">
        <x:v>41.99066</x:v>
      </x:c>
      <x:c r="J679" s="17" t="n">
        <x:v>42.50166</x:v>
      </x:c>
      <x:c r="K679" s="17" t="n">
        <x:v>51.21084</x:v>
      </x:c>
      <x:c r="L679" s="17" t="n">
        <x:v>50.54432</x:v>
      </x:c>
      <x:c r="M679" s="17" t="n">
        <x:v>42.56831</x:v>
      </x:c>
      <x:c r="N679" s="17" t="n">
        <x:v>31.8818</x:v>
      </x:c>
      <x:c r="O679" s="17" t="n">
        <x:v>37.81381</x:v>
      </x:c>
      <x:c r="P679" s="17" t="n">
        <x:v>30.23772</x:v>
      </x:c>
      <x:c r="Q679" s="17" t="n">
        <x:v>19.55121</x:v>
      </x:c>
      <x:c r="R679" s="17" t="n">
        <x:v>21.03976</x:v>
      </x:c>
      <x:c r="S679" s="17" t="n">
        <x:v>16.75183</x:v>
      </x:c>
      <x:c r="T679" s="17" t="n">
        <x:v>17.55165</x:v>
      </x:c>
      <x:c r="U679" s="17" t="n">
        <x:v>26.17196</x:v>
      </x:c>
      <x:c r="V679" s="17" t="n">
        <x:v>29.88224</x:v>
      </x:c>
      <x:c r="W679" s="17" t="n">
        <x:v>32.6594</x:v>
      </x:c>
      <x:c r="X679" s="17" t="n">
        <x:v>34.90335</x:v>
      </x:c>
      <x:c r="Y679" s="17" t="n">
        <x:v>29.52677</x:v>
      </x:c>
      <x:c r="Z679" s="17" t="n">
        <x:v>23.50588</x:v>
      </x:c>
      <x:c r="AA679" s="17" t="n">
        <x:v>22.48389</x:v>
      </x:c>
      <x:c r="AB679" s="4" t="n">
        <x:f>COUNT(D679:O679)</x:f>
        <x:v>12</x:v>
      </x:c>
      <x:c r="AC679" s="4" t="n">
        <x:f>COUNT(P679:AA679)</x:f>
        <x:v>12</x:v>
      </x:c>
      <x:c r="AD679" s="4" t="n">
        <x:f>COUNTIF(D679:AA679,"&gt;0")</x:f>
        <x:v>24</x:v>
      </x:c>
      <x:c r="AE679" s="19" t="n">
        <x:f>IF(AB679=0,"",AVERAGE(D679:O679))</x:f>
        <x:v>41.866616666666665</x:v>
      </x:c>
      <x:c r="AF679" s="19" t="n">
        <x:f>IF(AC679=0,"",AVERAGE(P679:AA679))</x:f>
        <x:v>25.355471666666663</x:v>
      </x:c>
      <x:c r="AG679" s="19" t="n">
        <x:f>IF(OR(AB679&lt;'산출기준'!$B$19,AC679&lt;'산출기준'!$B$19,AE679=0),"",AF679/AE679)</x:f>
        <x:v>0.6056250465267274</x:v>
      </x:c>
      <x:c r="AH679" s="21" t="n">
        <x:f>IF(SUM(P679:AA679)=0,"",MAX(P679:AA679)/SUM(P679:AA679))</x:f>
        <x:v>0.11471340538396613</x:v>
      </x:c>
      <x:c r="AI679" s="23" t="n">
        <x:f>IF(AG679="","",AD679/'산출기준'!$B$18*'산출기준'!$B$20+MIN(1,AG679)*'산출기준'!$B$21+(1-AH679)*'산출기준'!$B$22)</x:f>
        <x:v>85.87448328812249</x:v>
      </x:c>
      <x:c r="AJ679" s="4" t="str">
        <x:v>24개월 중 양수 지수 24개월; 전반/후반 자료 12/12개월. 최근12개월/이전12개월 관측월 평균비 0.61배, 최근 최댓달 비중 11.5%. 미래 1년 지속을 보장하지 않음.</x:v>
      </x:c>
      <x:c r="AK679" s="4" t="str">
        <x:v>https://developers.naver.com/docs/serviceapi/datalab/search/search.md</x:v>
      </x:c>
    </x:row>
    <x:row r="680" ht="25" customHeight="1">
      <x:c r="A680" s="4" t="str">
        <x:v>K0676</x:v>
      </x:c>
      <x:c r="B680" s="4" t="str">
        <x:v>패션·뷰티</x:v>
      </x:c>
      <x:c r="C680" s="4" t="str">
        <x:v>아침얼굴붓기빼는법</x:v>
      </x:c>
      <x:c r="D680" s="17" t="n">
        <x:v>40.05776</x:v>
      </x:c>
      <x:c r="E680" s="17" t="n">
        <x:v>44.23461</x:v>
      </x:c>
      <x:c r="F680" s="17" t="n">
        <x:v>48.2115</x:v>
      </x:c>
      <x:c r="G680" s="17" t="n">
        <x:v>48.67807</x:v>
      </x:c>
      <x:c r="H680" s="17" t="n">
        <x:v>46.36747</x:v>
      </x:c>
      <x:c r="I680" s="17" t="n">
        <x:v>59.72006</x:v>
      </x:c>
      <x:c r="J680" s="17" t="n">
        <x:v>73.11708</x:v>
      </x:c>
      <x:c r="K680" s="17" t="n">
        <x:v>66.11864</x:v>
      </x:c>
      <x:c r="L680" s="17" t="n">
        <x:v>64.25238</x:v>
      </x:c>
      <x:c r="M680" s="17" t="n">
        <x:v>43.99022</x:v>
      </x:c>
      <x:c r="N680" s="17" t="n">
        <x:v>29.83781</x:v>
      </x:c>
      <x:c r="O680" s="17" t="n">
        <x:v>50.76649</x:v>
      </x:c>
      <x:c r="P680" s="17" t="n">
        <x:v>48.92246</x:v>
      </x:c>
      <x:c r="Q680" s="17" t="n">
        <x:v>30.70428</x:v>
      </x:c>
      <x:c r="R680" s="17" t="n">
        <x:v>20.17329</x:v>
      </x:c>
      <x:c r="S680" s="17" t="n">
        <x:v>15.32992</x:v>
      </x:c>
      <x:c r="T680" s="17" t="n">
        <x:v>15.3077</x:v>
      </x:c>
      <x:c r="U680" s="17" t="n">
        <x:v>20.32881</x:v>
      </x:c>
      <x:c r="V680" s="17" t="n">
        <x:v>25.54987</x:v>
      </x:c>
      <x:c r="W680" s="17" t="n">
        <x:v>24.59453</x:v>
      </x:c>
      <x:c r="X680" s="17" t="n">
        <x:v>23.15041</x:v>
      </x:c>
      <x:c r="Y680" s="17" t="n">
        <x:v>21.70628</x:v>
      </x:c>
      <x:c r="Z680" s="17" t="n">
        <x:v>15.55209</x:v>
      </x:c>
      <x:c r="AA680" s="17" t="n">
        <x:v>22.26171</x:v>
      </x:c>
      <x:c r="AB680" s="4" t="n">
        <x:f>COUNT(D680:O680)</x:f>
        <x:v>12</x:v>
      </x:c>
      <x:c r="AC680" s="4" t="n">
        <x:f>COUNT(P680:AA680)</x:f>
        <x:v>12</x:v>
      </x:c>
      <x:c r="AD680" s="4" t="n">
        <x:f>COUNTIF(D680:AA680,"&gt;0")</x:f>
        <x:v>24</x:v>
      </x:c>
      <x:c r="AE680" s="19" t="n">
        <x:f>IF(AB680=0,"",AVERAGE(D680:O680))</x:f>
        <x:v>51.27934083333333</x:v>
      </x:c>
      <x:c r="AF680" s="19" t="n">
        <x:f>IF(AC680=0,"",AVERAGE(P680:AA680))</x:f>
        <x:v>23.631779166666664</x:v>
      </x:c>
      <x:c r="AG680" s="19" t="n">
        <x:f>IF(OR(AB680&lt;'산출기준'!$B$19,AC680&lt;'산출기준'!$B$19,AE680=0),"",AF680/AE680)</x:f>
        <x:v>0.4608440510862651</x:v>
      </x:c>
      <x:c r="AH680" s="21" t="n">
        <x:f>IF(SUM(P680:AA680)=0,"",MAX(P680:AA680)/SUM(P680:AA680))</x:f>
        <x:v>0.17251649306274902</x:v>
      </x:c>
      <x:c r="AI680" s="23" t="n">
        <x:f>IF(AG680="","",AD680/'산출기준'!$B$18*'산출기준'!$B$20+MIN(1,AG680)*'산출기준'!$B$21+(1-AH680)*'산출기준'!$B$22)</x:f>
        <x:v>80.37499167133296</x:v>
      </x:c>
      <x:c r="AJ680" s="4" t="str">
        <x:v>24개월 중 양수 지수 24개월; 전반/후반 자료 12/12개월. 최근12개월/이전12개월 관측월 평균비 0.46배, 최근 최댓달 비중 17.3%. 미래 1년 지속을 보장하지 않음.</x:v>
      </x:c>
      <x:c r="AK680" s="4" t="str">
        <x:v>https://developers.naver.com/docs/serviceapi/datalab/search/search.md</x:v>
      </x:c>
    </x:row>
    <x:row r="681" ht="25" customHeight="1">
      <x:c r="A681" s="4" t="str">
        <x:v>K0677</x:v>
      </x:c>
      <x:c r="B681" s="4" t="str">
        <x:v>패션·뷰티</x:v>
      </x:c>
      <x:c r="C681" s="4" t="str">
        <x:v>얼굴형관리</x:v>
      </x:c>
      <x:c r="D681" s="17" t="n">
        <x:v>46.1453</x:v>
      </x:c>
      <x:c r="E681" s="17" t="n">
        <x:v>53.32148</x:v>
      </x:c>
      <x:c r="F681" s="17" t="n">
        <x:v>65.45212</x:v>
      </x:c>
      <x:c r="G681" s="17" t="n">
        <x:v>67.96267</x:v>
      </x:c>
      <x:c r="H681" s="17" t="n">
        <x:v>81.55965</x:v>
      </x:c>
      <x:c r="I681" s="17" t="n">
        <x:v>67.7405</x:v>
      </x:c>
      <x:c r="J681" s="17" t="n">
        <x:v>52.6994</x:v>
      </x:c>
      <x:c r="K681" s="17" t="n">
        <x:v>48.78915</x:v>
      </x:c>
      <x:c r="L681" s="17" t="n">
        <x:v>46.45634</x:v>
      </x:c>
      <x:c r="M681" s="17" t="n">
        <x:v>45.30104</x:v>
      </x:c>
      <x:c r="N681" s="17" t="n">
        <x:v>49.25572</x:v>
      </x:c>
      <x:c r="O681" s="17" t="n">
        <x:v>51.14419</x:v>
      </x:c>
      <x:c r="P681" s="17" t="n">
        <x:v>44.43457</x:v>
      </x:c>
      <x:c r="Q681" s="17" t="n">
        <x:v>47.74494</x:v>
      </x:c>
      <x:c r="R681" s="17" t="n">
        <x:v>46.54521</x:v>
      </x:c>
      <x:c r="S681" s="17" t="n">
        <x:v>44.19017</x:v>
      </x:c>
      <x:c r="T681" s="17" t="n">
        <x:v>47.03399</x:v>
      </x:c>
      <x:c r="U681" s="17" t="n">
        <x:v>37.56942</x:v>
      </x:c>
      <x:c r="V681" s="17" t="n">
        <x:v>34.30348</x:v>
      </x:c>
      <x:c r="W681" s="17" t="n">
        <x:v>33.83692</x:v>
      </x:c>
      <x:c r="X681" s="17" t="n">
        <x:v>28.10486</x:v>
      </x:c>
      <x:c r="Y681" s="17" t="n">
        <x:v>23.50588</x:v>
      </x:c>
      <x:c r="Z681" s="17" t="n">
        <x:v>21.12863</x:v>
      </x:c>
      <x:c r="AA681" s="17" t="n">
        <x:v>22.8838</x:v>
      </x:c>
      <x:c r="AB681" s="4" t="n">
        <x:f>COUNT(D681:O681)</x:f>
        <x:v>12</x:v>
      </x:c>
      <x:c r="AC681" s="4" t="n">
        <x:f>COUNT(P681:AA681)</x:f>
        <x:v>12</x:v>
      </x:c>
      <x:c r="AD681" s="4" t="n">
        <x:f>COUNTIF(D681:AA681,"&gt;0")</x:f>
        <x:v>24</x:v>
      </x:c>
      <x:c r="AE681" s="19" t="n">
        <x:f>IF(AB681=0,"",AVERAGE(D681:O681))</x:f>
        <x:v>56.318963333333336</x:v>
      </x:c>
      <x:c r="AF681" s="19" t="n">
        <x:f>IF(AC681=0,"",AVERAGE(P681:AA681))</x:f>
        <x:v>35.94015583333333</x:v>
      </x:c>
      <x:c r="AG681" s="19" t="n">
        <x:f>IF(OR(AB681&lt;'산출기준'!$B$19,AC681&lt;'산출기준'!$B$19,AE681=0),"",AF681/AE681)</x:f>
        <x:v>0.6381537177915619</x:v>
      </x:c>
      <x:c r="AH681" s="21" t="n">
        <x:f>IF(SUM(P681:AA681)=0,"",MAX(P681:AA681)/SUM(P681:AA681))</x:f>
        <x:v>0.11070472310834678</x:v>
      </x:c>
      <x:c r="AI681" s="23" t="n">
        <x:f>IF(AG681="","",AD681/'산출기준'!$B$18*'산출기준'!$B$20+MIN(1,AG681)*'산출기준'!$B$21+(1-AH681)*'산출기준'!$B$22)</x:f>
        <x:v>86.93051707157991</x:v>
      </x:c>
      <x:c r="AJ681" s="4" t="str">
        <x:v>24개월 중 양수 지수 24개월; 전반/후반 자료 12/12개월. 최근12개월/이전12개월 관측월 평균비 0.64배, 최근 최댓달 비중 11.1%. 미래 1년 지속을 보장하지 않음.</x:v>
      </x:c>
      <x:c r="AK681" s="4" t="str">
        <x:v>https://developers.naver.com/docs/serviceapi/datalab/search/search.md</x:v>
      </x:c>
    </x:row>
    <x:row r="682" ht="25" customHeight="1">
      <x:c r="A682" s="4" t="str">
        <x:v>K0678</x:v>
      </x:c>
      <x:c r="B682" s="4" t="str">
        <x:v>패션·뷰티</x:v>
      </x:c>
      <x:c r="C682" s="4" t="str">
        <x:v>흰색옷얼룩제거</x:v>
      </x:c>
      <x:c r="D682" s="17" t="n">
        <x:v>1.15529</x:v>
      </x:c>
      <x:c r="E682" s="17" t="n">
        <x:v>0.6443</x:v>
      </x:c>
      <x:c r="F682" s="17" t="n">
        <x:v>0.22217</x:v>
      </x:c>
      <x:c r="G682" s="17"/>
      <x:c r="H682" s="17" t="n">
        <x:v>2.4439</x:v>
      </x:c>
      <x:c r="I682" s="17" t="n">
        <x:v>7.75383</x:v>
      </x:c>
      <x:c r="J682" s="17" t="n">
        <x:v>25.972</x:v>
      </x:c>
      <x:c r="K682" s="17" t="n">
        <x:v>31.70406</x:v>
      </x:c>
      <x:c r="L682" s="17" t="n">
        <x:v>30.94867</x:v>
      </x:c>
      <x:c r="M682" s="17" t="n">
        <x:v>32.50388</x:v>
      </x:c>
      <x:c r="N682" s="17" t="n">
        <x:v>22.79493</x:v>
      </x:c>
      <x:c r="O682" s="17" t="n">
        <x:v>18.32926</x:v>
      </x:c>
      <x:c r="P682" s="17" t="n">
        <x:v>14.97445</x:v>
      </x:c>
      <x:c r="Q682" s="17" t="n">
        <x:v>13.30815</x:v>
      </x:c>
      <x:c r="R682" s="17" t="n">
        <x:v>5.33214</x:v>
      </x:c>
      <x:c r="S682" s="17" t="n">
        <x:v>0.11108</x:v>
      </x:c>
      <x:c r="T682" s="17" t="n">
        <x:v>0.2666</x:v>
      </x:c>
      <x:c r="U682" s="17" t="n">
        <x:v>8.19817</x:v>
      </x:c>
      <x:c r="V682" s="17" t="n">
        <x:v>14.46345</x:v>
      </x:c>
      <x:c r="W682" s="17" t="n">
        <x:v>13.2415</x:v>
      </x:c>
      <x:c r="X682" s="17" t="n">
        <x:v>19.66229</x:v>
      </x:c>
      <x:c r="Y682" s="17" t="n">
        <x:v>23.46145</x:v>
      </x:c>
      <x:c r="Z682" s="17" t="n">
        <x:v>19.30682</x:v>
      </x:c>
      <x:c r="AA682" s="17" t="n">
        <x:v>18.95134</x:v>
      </x:c>
      <x:c r="AB682" s="4" t="n">
        <x:f>COUNT(D682:O682)</x:f>
        <x:v>11</x:v>
      </x:c>
      <x:c r="AC682" s="4" t="n">
        <x:f>COUNT(P682:AA682)</x:f>
        <x:v>12</x:v>
      </x:c>
      <x:c r="AD682" s="4" t="n">
        <x:f>COUNTIF(D682:AA682,"&gt;0")</x:f>
        <x:v>23</x:v>
      </x:c>
      <x:c r="AE682" s="19" t="n">
        <x:f>IF(AB682=0,"",AVERAGE(D682:O682))</x:f>
        <x:v>15.861117272727274</x:v>
      </x:c>
      <x:c r="AF682" s="19" t="n">
        <x:f>IF(AC682=0,"",AVERAGE(P682:AA682))</x:f>
        <x:v>12.606453333333333</x:v>
      </x:c>
      <x:c r="AG682" s="19" t="n">
        <x:f>IF(OR(AB682&lt;'산출기준'!$B$19,AC682&lt;'산출기준'!$B$19,AE682=0),"",AF682/AE682)</x:f>
        <x:v>0.7948023532371051</x:v>
      </x:c>
      <x:c r="AH682" s="21" t="n">
        <x:f>IF(SUM(P682:AA682)=0,"",MAX(P682:AA682)/SUM(P682:AA682))</x:f>
        <x:v>0.15508888833655568</x:v>
      </x:c>
      <x:c r="AI682" s="23" t="n">
        <x:f>IF(AG682="","",AD682/'산출기준'!$B$18*'산출기준'!$B$20+MIN(1,AG682)*'산출기준'!$B$21+(1-AH682)*'산출기준'!$B$22)</x:f>
        <x:v>88.6589594970487</x:v>
      </x:c>
      <x:c r="AJ682" s="4" t="str">
        <x:v>24개월 중 양수 지수 23개월; 전반/후반 자료 11/12개월. 최근12개월/이전12개월 관측월 평균비 0.79배, 최근 최댓달 비중 15.5%. 미래 1년 지속을 보장하지 않음.</x:v>
      </x:c>
      <x:c r="AK682" s="4" t="str">
        <x:v>https://developers.naver.com/docs/serviceapi/datalab/search/search.md</x:v>
      </x:c>
    </x:row>
    <x:row r="683" ht="25" customHeight="1">
      <x:c r="A683" s="4" t="str">
        <x:v>K0679</x:v>
      </x:c>
      <x:c r="B683" s="4" t="str">
        <x:v>패션·뷰티</x:v>
      </x:c>
      <x:c r="C683" s="4" t="str">
        <x:v>여드름흉터없애는법</x:v>
      </x:c>
      <x:c r="D683" s="17" t="n">
        <x:v>92.53499</x:v>
      </x:c>
      <x:c r="E683" s="17" t="n">
        <x:v>100</x:v>
      </x:c>
      <x:c r="F683" s="17" t="n">
        <x:v>75.76094</x:v>
      </x:c>
      <x:c r="G683" s="17" t="n">
        <x:v>65.16329</x:v>
      </x:c>
      <x:c r="H683" s="17" t="n">
        <x:v>82.7816</x:v>
      </x:c>
      <x:c r="I683" s="17" t="n">
        <x:v>89.69117</x:v>
      </x:c>
      <x:c r="J683" s="17" t="n">
        <x:v>70.27327</x:v>
      </x:c>
      <x:c r="K683" s="17" t="n">
        <x:v>46.12308</x:v>
      </x:c>
      <x:c r="L683" s="17" t="n">
        <x:v>37.43612</x:v>
      </x:c>
      <x:c r="M683" s="17" t="n">
        <x:v>35.30326</x:v>
      </x:c>
      <x:c r="N683" s="17" t="n">
        <x:v>32.85936</x:v>
      </x:c>
      <x:c r="O683" s="17" t="n">
        <x:v>39.10242</x:v>
      </x:c>
      <x:c r="P683" s="17" t="n">
        <x:v>37.08064</x:v>
      </x:c>
      <x:c r="Q683" s="17" t="n">
        <x:v>41.03532</x:v>
      </x:c>
      <x:c r="R683" s="17" t="n">
        <x:v>35.72539</x:v>
      </x:c>
      <x:c r="S683" s="17" t="n">
        <x:v>34.94778</x:v>
      </x:c>
      <x:c r="T683" s="17" t="n">
        <x:v>43.65696</x:v>
      </x:c>
      <x:c r="U683" s="17" t="n">
        <x:v>39.63563</x:v>
      </x:c>
      <x:c r="V683" s="17" t="n">
        <x:v>35.54765</x:v>
      </x:c>
      <x:c r="W683" s="17" t="n">
        <x:v>35.30326</x:v>
      </x:c>
      <x:c r="X683" s="17" t="n">
        <x:v>23.79471</x:v>
      </x:c>
      <x:c r="Y683" s="17" t="n">
        <x:v>21.03976</x:v>
      </x:c>
      <x:c r="Z683" s="17" t="n">
        <x:v>20.08442</x:v>
      </x:c>
      <x:c r="AA683" s="17" t="n">
        <x:v>22.41724</x:v>
      </x:c>
      <x:c r="AB683" s="4" t="n">
        <x:f>COUNT(D683:O683)</x:f>
        <x:v>12</x:v>
      </x:c>
      <x:c r="AC683" s="4" t="n">
        <x:f>COUNT(P683:AA683)</x:f>
        <x:v>12</x:v>
      </x:c>
      <x:c r="AD683" s="4" t="n">
        <x:f>COUNTIF(D683:AA683,"&gt;0")</x:f>
        <x:v>24</x:v>
      </x:c>
      <x:c r="AE683" s="19" t="n">
        <x:f>IF(AB683=0,"",AVERAGE(D683:O683))</x:f>
        <x:v>63.919125</x:v>
      </x:c>
      <x:c r="AF683" s="19" t="n">
        <x:f>IF(AC683=0,"",AVERAGE(P683:AA683))</x:f>
        <x:v>32.52239666666667</x:v>
      </x:c>
      <x:c r="AG683" s="19" t="n">
        <x:f>IF(OR(AB683&lt;'산출기준'!$B$19,AC683&lt;'산출기준'!$B$19,AE683=0),"",AF683/AE683)</x:f>
        <x:v>0.5088054110044008</x:v>
      </x:c>
      <x:c r="AH683" s="21" t="n">
        <x:f>IF(SUM(P683:AA683)=0,"",MAX(P683:AA683)/SUM(P683:AA683))</x:f>
        <x:v>0.11186383455339852</x:v>
      </x:c>
      <x:c r="AI683" s="23" t="n">
        <x:f>IF(AG683="","",AD683/'산출기준'!$B$18*'산출기준'!$B$20+MIN(1,AG683)*'산출기준'!$B$21+(1-AH683)*'산출기준'!$B$22)</x:f>
        <x:v>83.02688563906405</x:v>
      </x:c>
      <x:c r="AJ683" s="4" t="str">
        <x:v>24개월 중 양수 지수 24개월; 전반/후반 자료 12/12개월. 최근12개월/이전12개월 관측월 평균비 0.51배, 최근 최댓달 비중 11.2%. 미래 1년 지속을 보장하지 않음.</x:v>
      </x:c>
      <x:c r="AK683" s="4" t="str">
        <x:v>https://developers.naver.com/docs/serviceapi/datalab/search/search.md</x:v>
      </x:c>
    </x:row>
    <x:row r="684" ht="25" customHeight="1">
      <x:c r="A684" s="4" t="str">
        <x:v>K0680</x:v>
      </x:c>
      <x:c r="B684" s="4" t="str">
        <x:v>패션·뷰티</x:v>
      </x:c>
      <x:c r="C684" s="4" t="str">
        <x:v>코모공관리</x:v>
      </x:c>
      <x:c r="D684" s="17" t="n">
        <x:v>34.94756</x:v>
      </x:c>
      <x:c r="E684" s="17" t="n">
        <x:v>27.6681</x:v>
      </x:c>
      <x:c r="F684" s="17" t="n">
        <x:v>23.75077</x:v>
      </x:c>
      <x:c r="G684" s="17" t="n">
        <x:v>16.8723</x:v>
      </x:c>
      <x:c r="H684" s="17" t="n">
        <x:v>17.98272</x:v>
      </x:c>
      <x:c r="I684" s="17" t="n">
        <x:v>17.58173</x:v>
      </x:c>
      <x:c r="J684" s="17" t="n">
        <x:v>16.68723</x:v>
      </x:c>
      <x:c r="K684" s="17" t="n">
        <x:v>11.65946</x:v>
      </x:c>
      <x:c r="L684" s="17" t="n">
        <x:v>11.04256</x:v>
      </x:c>
      <x:c r="M684" s="17" t="n">
        <x:v>12.95496</x:v>
      </x:c>
      <x:c r="N684" s="17" t="n">
        <x:v>13.07834</x:v>
      </x:c>
      <x:c r="O684" s="17" t="n">
        <x:v>16.59469</x:v>
      </x:c>
      <x:c r="P684" s="17" t="n">
        <x:v>14.09623</x:v>
      </x:c>
      <x:c r="Q684" s="17" t="n">
        <x:v>10.4565</x:v>
      </x:c>
      <x:c r="R684" s="17" t="n">
        <x:v>4.22578</x:v>
      </x:c>
      <x:c r="S684" s="17" t="n">
        <x:v>4.78099</x:v>
      </x:c>
      <x:c r="T684" s="17" t="n">
        <x:v>2.74521</x:v>
      </x:c>
      <x:c r="U684" s="17" t="n">
        <x:v>4.16409</x:v>
      </x:c>
      <x:c r="V684" s="17" t="n">
        <x:v>11.62862</x:v>
      </x:c>
      <x:c r="W684" s="17" t="n">
        <x:v>23.13386</x:v>
      </x:c>
      <x:c r="X684" s="17" t="n">
        <x:v>30.5367</x:v>
      </x:c>
      <x:c r="Y684" s="17" t="n">
        <x:v>33.25107</x:v>
      </x:c>
      <x:c r="Z684" s="17" t="n">
        <x:v>33.31276</x:v>
      </x:c>
      <x:c r="AA684" s="17" t="n">
        <x:v>29.30289</x:v>
      </x:c>
      <x:c r="AB684" s="4" t="n">
        <x:f>COUNT(D684:O684)</x:f>
        <x:v>12</x:v>
      </x:c>
      <x:c r="AC684" s="4" t="n">
        <x:f>COUNT(P684:AA684)</x:f>
        <x:v>12</x:v>
      </x:c>
      <x:c r="AD684" s="4" t="n">
        <x:f>COUNTIF(D684:AA684,"&gt;0")</x:f>
        <x:v>24</x:v>
      </x:c>
      <x:c r="AE684" s="19" t="n">
        <x:f>IF(AB684=0,"",AVERAGE(D684:O684))</x:f>
        <x:v>18.401701666666668</x:v>
      </x:c>
      <x:c r="AF684" s="19" t="n">
        <x:f>IF(AC684=0,"",AVERAGE(P684:AA684))</x:f>
        <x:v>16.802891666666664</x:v>
      </x:c>
      <x:c r="AG684" s="19" t="n">
        <x:f>IF(OR(AB684&lt;'산출기준'!$B$19,AC684&lt;'산출기준'!$B$19,AE684=0),"",AF684/AE684)</x:f>
        <x:v>0.9131161873526006</x:v>
      </x:c>
      <x:c r="AH684" s="21" t="n">
        <x:f>IF(SUM(P684:AA684)=0,"",MAX(P684:AA684)/SUM(P684:AA684))</x:f>
        <x:v>0.1652134280458671</x:v>
      </x:c>
      <x:c r="AI684" s="23" t="n">
        <x:f>IF(AG684="","",AD684/'산출기준'!$B$18*'산출기준'!$B$20+MIN(1,AG684)*'산출기준'!$B$21+(1-AH684)*'산출기준'!$B$22)</x:f>
        <x:v>94.08921705966068</x:v>
      </x:c>
      <x:c r="AJ684" s="4" t="str">
        <x:v>24개월 중 양수 지수 24개월; 전반/후반 자료 12/12개월. 최근12개월/이전12개월 관측월 평균비 0.91배, 최근 최댓달 비중 16.5%. 미래 1년 지속을 보장하지 않음.</x:v>
      </x:c>
      <x:c r="AK684" s="4" t="str">
        <x:v>https://developers.naver.com/docs/serviceapi/datalab/search/search.md</x:v>
      </x:c>
    </x:row>
    <x:row r="685" ht="25" customHeight="1">
      <x:c r="A685" s="4" t="str">
        <x:v>K0681</x:v>
      </x:c>
      <x:c r="B685" s="4" t="str">
        <x:v>패션·뷰티</x:v>
      </x:c>
      <x:c r="C685" s="4" t="str">
        <x:v>탈모증상</x:v>
      </x:c>
      <x:c r="D685" s="17" t="n">
        <x:v>100</x:v>
      </x:c>
      <x:c r="E685" s="17" t="n">
        <x:v>97.96421</x:v>
      </x:c>
      <x:c r="F685" s="17" t="n">
        <x:v>79.08698</x:v>
      </x:c>
      <x:c r="G685" s="17" t="n">
        <x:v>69.71005</x:v>
      </x:c>
      <x:c r="H685" s="17" t="n">
        <x:v>62.98581</x:v>
      </x:c>
      <x:c r="I685" s="17" t="n">
        <x:v>59.43861</x:v>
      </x:c>
      <x:c r="J685" s="17" t="n">
        <x:v>53.7631</x:v>
      </x:c>
      <x:c r="K685" s="17" t="n">
        <x:v>52.62183</x:v>
      </x:c>
      <x:c r="L685" s="17" t="n">
        <x:v>52.28254</x:v>
      </x:c>
      <x:c r="M685" s="17" t="n">
        <x:v>46.57618</x:v>
      </x:c>
      <x:c r="N685" s="17" t="n">
        <x:v>52.22085</x:v>
      </x:c>
      <x:c r="O685" s="17" t="n">
        <x:v>62.98581</x:v>
      </x:c>
      <x:c r="P685" s="17" t="n">
        <x:v>61.25848</x:v>
      </x:c>
      <x:c r="Q685" s="17" t="n">
        <x:v>55.79888</x:v>
      </x:c>
      <x:c r="R685" s="17" t="n">
        <x:v>44.38618</x:v>
      </x:c>
      <x:c r="S685" s="17" t="n">
        <x:v>40.22208</x:v>
      </x:c>
      <x:c r="T685" s="17" t="n">
        <x:v>38.40222</x:v>
      </x:c>
      <x:c r="U685" s="17" t="n">
        <x:v>28.53177</x:v>
      </x:c>
      <x:c r="V685" s="17" t="n">
        <x:v>30.16656</x:v>
      </x:c>
      <x:c r="W685" s="17" t="n">
        <x:v>30.90684</x:v>
      </x:c>
      <x:c r="X685" s="17" t="n">
        <x:v>26.49599</x:v>
      </x:c>
      <x:c r="Y685" s="17" t="n">
        <x:v>25.78655</x:v>
      </x:c>
      <x:c r="Z685" s="17" t="n">
        <x:v>28.13078</x:v>
      </x:c>
      <x:c r="AA685" s="17" t="n">
        <x:v>29.14867</x:v>
      </x:c>
      <x:c r="AB685" s="4" t="n">
        <x:f>COUNT(D685:O685)</x:f>
        <x:v>12</x:v>
      </x:c>
      <x:c r="AC685" s="4" t="n">
        <x:f>COUNT(P685:AA685)</x:f>
        <x:v>12</x:v>
      </x:c>
      <x:c r="AD685" s="4" t="n">
        <x:f>COUNTIF(D685:AA685,"&gt;0")</x:f>
        <x:v>24</x:v>
      </x:c>
      <x:c r="AE685" s="19" t="n">
        <x:f>IF(AB685=0,"",AVERAGE(D685:O685))</x:f>
        <x:v>65.8029975</x:v>
      </x:c>
      <x:c r="AF685" s="19" t="n">
        <x:f>IF(AC685=0,"",AVERAGE(P685:AA685))</x:f>
        <x:v>36.602916666666665</x:v>
      </x:c>
      <x:c r="AG685" s="19" t="n">
        <x:f>IF(OR(AB685&lt;'산출기준'!$B$19,AC685&lt;'산출기준'!$B$19,AE685=0),"",AF685/AE685)</x:f>
        <x:v>0.5562499894729972</x:v>
      </x:c>
      <x:c r="AH685" s="21" t="n">
        <x:f>IF(SUM(P685:AA685)=0,"",MAX(P685:AA685)/SUM(P685:AA685))</x:f>
        <x:v>0.1394662993613897</x:v>
      </x:c>
      <x:c r="AI685" s="23" t="n">
        <x:f>IF(AG685="","",AD685/'산출기준'!$B$18*'산출기준'!$B$20+MIN(1,AG685)*'산출기준'!$B$21+(1-AH685)*'산출기준'!$B$22)</x:f>
        <x:v>83.89817369696212</x:v>
      </x:c>
      <x:c r="AJ685" s="4" t="str">
        <x:v>24개월 중 양수 지수 24개월; 전반/후반 자료 12/12개월. 최근12개월/이전12개월 관측월 평균비 0.56배, 최근 최댓달 비중 13.9%. 미래 1년 지속을 보장하지 않음.</x:v>
      </x:c>
      <x:c r="AK685" s="4" t="str">
        <x:v>https://developers.naver.com/docs/serviceapi/datalab/search/search.md</x:v>
      </x:c>
    </x:row>
    <x:row r="686" ht="25" customHeight="1">
      <x:c r="A686" s="4" t="str">
        <x:v>K0682</x:v>
      </x:c>
      <x:c r="B686" s="4" t="str">
        <x:v>패션·뷰티</x:v>
      </x:c>
      <x:c r="C686" s="4" t="str">
        <x:v>기미주근깨제거</x:v>
      </x:c>
      <x:c r="D686" s="17" t="n">
        <x:v>0.6169</x:v>
      </x:c>
      <x:c r="E686" s="17" t="n">
        <x:v>0.86366</x:v>
      </x:c>
      <x:c r="F686" s="17" t="n">
        <x:v>0.83281</x:v>
      </x:c>
      <x:c r="G686" s="17" t="n">
        <x:v>1.48056</x:v>
      </x:c>
      <x:c r="H686" s="17" t="n">
        <x:v>7.80382</x:v>
      </x:c>
      <x:c r="I686" s="17" t="n">
        <x:v>20.48118</x:v>
      </x:c>
      <x:c r="J686" s="17" t="n">
        <x:v>22.57865</x:v>
      </x:c>
      <x:c r="K686" s="17" t="n">
        <x:v>25.29302</x:v>
      </x:c>
      <x:c r="L686" s="17" t="n">
        <x:v>23.31893</x:v>
      </x:c>
      <x:c r="M686" s="17" t="n">
        <x:v>21.52991</x:v>
      </x:c>
      <x:c r="N686" s="17" t="n">
        <x:v>15.70018</x:v>
      </x:c>
      <x:c r="O686" s="17" t="n">
        <x:v>13.63355</x:v>
      </x:c>
      <x:c r="P686" s="17" t="n">
        <x:v>8.45157</x:v>
      </x:c>
      <x:c r="Q686" s="17" t="n">
        <x:v>11.22763</x:v>
      </x:c>
      <x:c r="R686" s="17" t="n">
        <x:v>9.56199</x:v>
      </x:c>
      <x:c r="S686" s="17" t="n">
        <x:v>16.59469</x:v>
      </x:c>
      <x:c r="T686" s="17" t="n">
        <x:v>18.53793</x:v>
      </x:c>
      <x:c r="U686" s="17" t="n">
        <x:v>33.92967</x:v>
      </x:c>
      <x:c r="V686" s="17" t="n">
        <x:v>46.05181</x:v>
      </x:c>
      <x:c r="W686" s="17" t="n">
        <x:v>45.92843</x:v>
      </x:c>
      <x:c r="X686" s="17" t="n">
        <x:v>34.17643</x:v>
      </x:c>
      <x:c r="Y686" s="17" t="n">
        <x:v>29.70388</x:v>
      </x:c>
      <x:c r="Z686" s="17" t="n">
        <x:v>31.55459</x:v>
      </x:c>
      <x:c r="AA686" s="17" t="n">
        <x:v>29.5805</x:v>
      </x:c>
      <x:c r="AB686" s="4" t="n">
        <x:f>COUNT(D686:O686)</x:f>
        <x:v>12</x:v>
      </x:c>
      <x:c r="AC686" s="4" t="n">
        <x:f>COUNT(P686:AA686)</x:f>
        <x:v>12</x:v>
      </x:c>
      <x:c r="AD686" s="4" t="n">
        <x:f>COUNTIF(D686:AA686,"&gt;0")</x:f>
        <x:v>24</x:v>
      </x:c>
      <x:c r="AE686" s="19" t="n">
        <x:f>IF(AB686=0,"",AVERAGE(D686:O686))</x:f>
        <x:v>12.844430833333334</x:v>
      </x:c>
      <x:c r="AF686" s="19" t="n">
        <x:f>IF(AC686=0,"",AVERAGE(P686:AA686))</x:f>
        <x:v>26.27492666666667</x:v>
      </x:c>
      <x:c r="AG686" s="19" t="n">
        <x:f>IF(OR(AB686&lt;'산출기준'!$B$19,AC686&lt;'산출기준'!$B$19,AE686=0),"",AF686/AE686)</x:f>
        <x:v>2.0456279462752893</x:v>
      </x:c>
      <x:c r="AH686" s="21" t="n">
        <x:f>IF(SUM(P686:AA686)=0,"",MAX(P686:AA686)/SUM(P686:AA686))</x:f>
        <x:v>0.1460575278484761</x:v>
      </x:c>
      <x:c r="AI686" s="23" t="n">
        <x:f>IF(AG686="","",AD686/'산출기준'!$B$18*'산출기준'!$B$20+MIN(1,AG686)*'산출기준'!$B$21+(1-AH686)*'산출기준'!$B$22)</x:f>
        <x:v>97.07884944303048</x:v>
      </x:c>
      <x:c r="AJ686" s="4" t="str">
        <x:v>24개월 중 양수 지수 24개월; 전반/후반 자료 12/12개월. 최근12개월/이전12개월 관측월 평균비 2.05배, 최근 최댓달 비중 14.6%. 미래 1년 지속을 보장하지 않음.</x:v>
      </x:c>
      <x:c r="AK686" s="4" t="str">
        <x:v>https://developers.naver.com/docs/serviceapi/datalab/search/search.md</x:v>
      </x:c>
    </x:row>
    <x:row r="687" ht="25" customHeight="1">
      <x:c r="A687" s="4" t="str">
        <x:v>K0683</x:v>
      </x:c>
      <x:c r="B687" s="4" t="str">
        <x:v>패션·뷰티</x:v>
      </x:c>
      <x:c r="C687" s="4" t="str">
        <x:v>레티놀효능</x:v>
      </x:c>
      <x:c r="D687" s="17" t="n">
        <x:v>27.48303</x:v>
      </x:c>
      <x:c r="E687" s="17" t="n">
        <x:v>31.24614</x:v>
      </x:c>
      <x:c r="F687" s="17" t="n">
        <x:v>31.21529</x:v>
      </x:c>
      <x:c r="G687" s="17" t="n">
        <x:v>24.49105</x:v>
      </x:c>
      <x:c r="H687" s="17" t="n">
        <x:v>30.10487</x:v>
      </x:c>
      <x:c r="I687" s="17" t="n">
        <x:v>31.98642</x:v>
      </x:c>
      <x:c r="J687" s="17" t="n">
        <x:v>30.16656</x:v>
      </x:c>
      <x:c r="K687" s="17" t="n">
        <x:v>29.36458</x:v>
      </x:c>
      <x:c r="L687" s="17" t="n">
        <x:v>30.47501</x:v>
      </x:c>
      <x:c r="M687" s="17" t="n">
        <x:v>29.45712</x:v>
      </x:c>
      <x:c r="N687" s="17" t="n">
        <x:v>29.30289</x:v>
      </x:c>
      <x:c r="O687" s="17" t="n">
        <x:v>30.75262</x:v>
      </x:c>
      <x:c r="P687" s="17" t="n">
        <x:v>30.41332</x:v>
      </x:c>
      <x:c r="Q687" s="17" t="n">
        <x:v>31.77051</x:v>
      </x:c>
      <x:c r="R687" s="17" t="n">
        <x:v>38.06292</x:v>
      </x:c>
      <x:c r="S687" s="17" t="n">
        <x:v>39.54349</x:v>
      </x:c>
      <x:c r="T687" s="17" t="n">
        <x:v>41.64096</x:v>
      </x:c>
      <x:c r="U687" s="17" t="n">
        <x:v>34.45404</x:v>
      </x:c>
      <x:c r="V687" s="17" t="n">
        <x:v>42.628</x:v>
      </x:c>
      <x:c r="W687" s="17" t="n">
        <x:v>35.19432</x:v>
      </x:c>
      <x:c r="X687" s="17" t="n">
        <x:v>34.39235</x:v>
      </x:c>
      <x:c r="Y687" s="17" t="n">
        <x:v>29.98149</x:v>
      </x:c>
      <x:c r="Z687" s="17" t="n">
        <x:v>26.46514</x:v>
      </x:c>
      <x:c r="AA687" s="17" t="n">
        <x:v>25.38556</x:v>
      </x:c>
      <x:c r="AB687" s="4" t="n">
        <x:f>COUNT(D687:O687)</x:f>
        <x:v>12</x:v>
      </x:c>
      <x:c r="AC687" s="4" t="n">
        <x:f>COUNT(P687:AA687)</x:f>
        <x:v>12</x:v>
      </x:c>
      <x:c r="AD687" s="4" t="n">
        <x:f>COUNTIF(D687:AA687,"&gt;0")</x:f>
        <x:v>24</x:v>
      </x:c>
      <x:c r="AE687" s="19" t="n">
        <x:f>IF(AB687=0,"",AVERAGE(D687:O687))</x:f>
        <x:v>29.670464999999997</x:v>
      </x:c>
      <x:c r="AF687" s="19" t="n">
        <x:f>IF(AC687=0,"",AVERAGE(P687:AA687))</x:f>
        <x:v>34.161008333333335</x:v>
      </x:c>
      <x:c r="AG687" s="19" t="n">
        <x:f>IF(OR(AB687&lt;'산출기준'!$B$19,AC687&lt;'산출기준'!$B$19,AE687=0),"",AF687/AE687)</x:f>
        <x:v>1.1513472516636776</x:v>
      </x:c>
      <x:c r="AH687" s="21" t="n">
        <x:f>IF(SUM(P687:AA687)=0,"",MAX(P687:AA687)/SUM(P687:AA687))</x:f>
        <x:v>0.1039879531268715</x:v>
      </x:c>
      <x:c r="AI687" s="23" t="n">
        <x:f>IF(AG687="","",AD687/'산출기준'!$B$18*'산출기준'!$B$20+MIN(1,AG687)*'산출기준'!$B$21+(1-AH687)*'산출기준'!$B$22)</x:f>
        <x:v>97.92024093746257</x:v>
      </x:c>
      <x:c r="AJ687" s="4" t="str">
        <x:v>24개월 중 양수 지수 24개월; 전반/후반 자료 12/12개월. 최근12개월/이전12개월 관측월 평균비 1.15배, 최근 최댓달 비중 10.4%. 미래 1년 지속을 보장하지 않음.</x:v>
      </x:c>
      <x:c r="AK687" s="4" t="str">
        <x:v>https://developers.naver.com/docs/serviceapi/datalab/search/search.md</x:v>
      </x:c>
    </x:row>
    <x:row r="688" ht="25" customHeight="1">
      <x:c r="A688" s="4" t="str">
        <x:v>K0684</x:v>
      </x:c>
      <x:c r="B688" s="4" t="str">
        <x:v>패션·뷰티</x:v>
      </x:c>
      <x:c r="C688" s="4" t="str">
        <x:v>두피모낭염치료</x:v>
      </x:c>
      <x:c r="D688" s="17" t="n">
        <x:v>18.59962</x:v>
      </x:c>
      <x:c r="E688" s="17" t="n">
        <x:v>17.52004</x:v>
      </x:c>
      <x:c r="F688" s="17" t="n">
        <x:v>14.0037</x:v>
      </x:c>
      <x:c r="G688" s="17" t="n">
        <x:v>13.0475</x:v>
      </x:c>
      <x:c r="H688" s="17" t="n">
        <x:v>14.80567</x:v>
      </x:c>
      <x:c r="I688" s="17" t="n">
        <x:v>13.94201</x:v>
      </x:c>
      <x:c r="J688" s="17" t="n">
        <x:v>18.90808</x:v>
      </x:c>
      <x:c r="K688" s="17" t="n">
        <x:v>14.25046</x:v>
      </x:c>
      <x:c r="L688" s="17" t="n">
        <x:v>18.38371</x:v>
      </x:c>
      <x:c r="M688" s="17" t="n">
        <x:v>16.90314</x:v>
      </x:c>
      <x:c r="N688" s="17" t="n">
        <x:v>15.39173</x:v>
      </x:c>
      <x:c r="O688" s="17" t="n">
        <x:v>12.3689</x:v>
      </x:c>
      <x:c r="P688" s="17" t="n">
        <x:v>11.4127</x:v>
      </x:c>
      <x:c r="Q688" s="17" t="n">
        <x:v>10.39481</x:v>
      </x:c>
      <x:c r="R688" s="17" t="n">
        <x:v>11.25848</x:v>
      </x:c>
      <x:c r="S688" s="17" t="n">
        <x:v>7.68044</x:v>
      </x:c>
      <x:c r="T688" s="17" t="n">
        <x:v>9.90129</x:v>
      </x:c>
      <x:c r="U688" s="17" t="n">
        <x:v>11.99876</x:v>
      </x:c>
      <x:c r="V688" s="17" t="n">
        <x:v>20.0185</x:v>
      </x:c>
      <x:c r="W688" s="17" t="n">
        <x:v>22.85626</x:v>
      </x:c>
      <x:c r="X688" s="17" t="n">
        <x:v>15.79272</x:v>
      </x:c>
      <x:c r="Y688" s="17" t="n">
        <x:v>17.70512</x:v>
      </x:c>
      <x:c r="Z688" s="17" t="n">
        <x:v>22.08513</x:v>
      </x:c>
      <x:c r="AA688" s="17" t="n">
        <x:v>27.57557</x:v>
      </x:c>
      <x:c r="AB688" s="4" t="n">
        <x:f>COUNT(D688:O688)</x:f>
        <x:v>12</x:v>
      </x:c>
      <x:c r="AC688" s="4" t="n">
        <x:f>COUNT(P688:AA688)</x:f>
        <x:v>12</x:v>
      </x:c>
      <x:c r="AD688" s="4" t="n">
        <x:f>COUNTIF(D688:AA688,"&gt;0")</x:f>
        <x:v>24</x:v>
      </x:c>
      <x:c r="AE688" s="19" t="n">
        <x:f>IF(AB688=0,"",AVERAGE(D688:O688))</x:f>
        <x:v>15.677046666666667</x:v>
      </x:c>
      <x:c r="AF688" s="19" t="n">
        <x:f>IF(AC688=0,"",AVERAGE(P688:AA688))</x:f>
        <x:v>15.723315</x:v>
      </x:c>
      <x:c r="AG688" s="19" t="n">
        <x:f>IF(OR(AB688&lt;'산출기준'!$B$19,AC688&lt;'산출기준'!$B$19,AE688=0),"",AF688/AE688)</x:f>
        <x:v>1.0029513424509802</x:v>
      </x:c>
      <x:c r="AH688" s="21" t="n">
        <x:f>IF(SUM(P688:AA688)=0,"",MAX(P688:AA688)/SUM(P688:AA688))</x:f>
        <x:v>0.14615010681059729</x:v>
      </x:c>
      <x:c r="AI688" s="23" t="n">
        <x:f>IF(AG688="","",AD688/'산출기준'!$B$18*'산출기준'!$B$20+MIN(1,AG688)*'산출기준'!$B$21+(1-AH688)*'산출기준'!$B$22)</x:f>
        <x:v>97.07699786378805</x:v>
      </x:c>
      <x:c r="AJ688" s="4" t="str">
        <x:v>24개월 중 양수 지수 24개월; 전반/후반 자료 12/12개월. 최근12개월/이전12개월 관측월 평균비 1.00배, 최근 최댓달 비중 14.6%. 미래 1년 지속을 보장하지 않음.</x:v>
      </x:c>
      <x:c r="AK688" s="4" t="str">
        <x:v>https://developers.naver.com/docs/serviceapi/datalab/search/search.md</x:v>
      </x:c>
    </x:row>
    <x:row r="689" ht="25" customHeight="1">
      <x:c r="A689" s="4" t="str">
        <x:v>K0685</x:v>
      </x:c>
      <x:c r="B689" s="4" t="str">
        <x:v>패션·뷰티</x:v>
      </x:c>
      <x:c r="C689" s="4" t="str">
        <x:v>여드름관리</x:v>
      </x:c>
      <x:c r="D689" s="17" t="n">
        <x:v>37.46983</x:v>
      </x:c>
      <x:c r="E689" s="17" t="n">
        <x:v>36.68543</x:v>
      </x:c>
      <x:c r="F689" s="17" t="n">
        <x:v>34.49316</x:v>
      </x:c>
      <x:c r="G689" s="17" t="n">
        <x:v>31.91874</x:v>
      </x:c>
      <x:c r="H689" s="17" t="n">
        <x:v>37.38938</x:v>
      </x:c>
      <x:c r="I689" s="17" t="n">
        <x:v>35.86082</x:v>
      </x:c>
      <x:c r="J689" s="17" t="n">
        <x:v>36.96701</x:v>
      </x:c>
      <x:c r="K689" s="17" t="n">
        <x:v>36.36363</x:v>
      </x:c>
      <x:c r="L689" s="17" t="n">
        <x:v>31.59694</x:v>
      </x:c>
      <x:c r="M689" s="17" t="n">
        <x:v>26.76991</x:v>
      </x:c>
      <x:c r="N689" s="17" t="n">
        <x:v>29.82703</x:v>
      </x:c>
      <x:c r="O689" s="17" t="n">
        <x:v>37.22847</x:v>
      </x:c>
      <x:c r="P689" s="17" t="n">
        <x:v>34.17135</x:v>
      </x:c>
      <x:c r="Q689" s="17" t="n">
        <x:v>34.01045</x:v>
      </x:c>
      <x:c r="R689" s="17" t="n">
        <x:v>26.97103</x:v>
      </x:c>
      <x:c r="S689" s="17" t="n">
        <x:v>30.65164</x:v>
      </x:c>
      <x:c r="T689" s="17" t="n">
        <x:v>29.58567</x:v>
      </x:c>
      <x:c r="U689" s="17" t="n">
        <x:v>24.19549</x:v>
      </x:c>
      <x:c r="V689" s="17" t="n">
        <x:v>25.58326</x:v>
      </x:c>
      <x:c r="W689" s="17" t="n">
        <x:v>22.50603</x:v>
      </x:c>
      <x:c r="X689" s="17" t="n">
        <x:v>17.11584</x:v>
      </x:c>
      <x:c r="Y689" s="17" t="n">
        <x:v>18.28238</x:v>
      </x:c>
      <x:c r="Z689" s="17" t="n">
        <x:v>20.51488</x:v>
      </x:c>
      <x:c r="AA689" s="17" t="n">
        <x:v>17.86001</x:v>
      </x:c>
      <x:c r="AB689" s="4" t="n">
        <x:f>COUNT(D689:O689)</x:f>
        <x:v>12</x:v>
      </x:c>
      <x:c r="AC689" s="4" t="n">
        <x:f>COUNT(P689:AA689)</x:f>
        <x:v>12</x:v>
      </x:c>
      <x:c r="AD689" s="4" t="n">
        <x:f>COUNTIF(D689:AA689,"&gt;0")</x:f>
        <x:v>24</x:v>
      </x:c>
      <x:c r="AE689" s="19" t="n">
        <x:f>IF(AB689=0,"",AVERAGE(D689:O689))</x:f>
        <x:v>34.3808625</x:v>
      </x:c>
      <x:c r="AF689" s="19" t="n">
        <x:f>IF(AC689=0,"",AVERAGE(P689:AA689))</x:f>
        <x:v>25.12066916666667</x:v>
      </x:c>
      <x:c r="AG689" s="19" t="n">
        <x:f>IF(OR(AB689&lt;'산출기준'!$B$19,AC689&lt;'산출기준'!$B$19,AE689=0),"",AF689/AE689)</x:f>
        <x:v>0.7306584925455745</x:v>
      </x:c>
      <x:c r="AH689" s="21" t="n">
        <x:f>IF(SUM(P689:AA689)=0,"",MAX(P689:AA689)/SUM(P689:AA689))</x:f>
        <x:v>0.11335735051909278</x:v>
      </x:c>
      <x:c r="AI689" s="23" t="n">
        <x:f>IF(AG689="","",AD689/'산출기준'!$B$18*'산출기준'!$B$20+MIN(1,AG689)*'산출기준'!$B$21+(1-AH689)*'산출기준'!$B$22)</x:f>
        <x:v>89.65260776598538</x:v>
      </x:c>
      <x:c r="AJ689" s="4" t="str">
        <x:v>24개월 중 양수 지수 24개월; 전반/후반 자료 12/12개월. 최근12개월/이전12개월 관측월 평균비 0.73배, 최근 최댓달 비중 11.3%. 미래 1년 지속을 보장하지 않음.</x:v>
      </x:c>
      <x:c r="AK689" s="4" t="str">
        <x:v>https://developers.naver.com/docs/serviceapi/datalab/search/search.md</x:v>
      </x:c>
    </x:row>
    <x:row r="690" ht="25" customHeight="1">
      <x:c r="A690" s="4" t="str">
        <x:v>K0686</x:v>
      </x:c>
      <x:c r="B690" s="4" t="str">
        <x:v>패션·뷰티</x:v>
      </x:c>
      <x:c r="C690" s="4" t="str">
        <x:v>지성피부관리</x:v>
      </x:c>
      <x:c r="D690" s="17" t="n">
        <x:v>29.66613</x:v>
      </x:c>
      <x:c r="E690" s="17" t="n">
        <x:v>18.26226</x:v>
      </x:c>
      <x:c r="F690" s="17" t="n">
        <x:v>12.89219</x:v>
      </x:c>
      <x:c r="G690" s="17" t="n">
        <x:v>5.34995</x:v>
      </x:c>
      <x:c r="H690" s="17" t="n">
        <x:v>12.40949</x:v>
      </x:c>
      <x:c r="I690" s="17" t="n">
        <x:v>6.59694</x:v>
      </x:c>
      <x:c r="J690" s="17" t="n">
        <x:v>12.40949</x:v>
      </x:c>
      <x:c r="K690" s="17" t="n">
        <x:v>22.6267</x:v>
      </x:c>
      <x:c r="L690" s="17" t="n">
        <x:v>28.82139</x:v>
      </x:c>
      <x:c r="M690" s="17" t="n">
        <x:v>30.73209</x:v>
      </x:c>
      <x:c r="N690" s="17" t="n">
        <x:v>30.06838</x:v>
      </x:c>
      <x:c r="O690" s="17" t="n">
        <x:v>33.78921</x:v>
      </x:c>
      <x:c r="P690" s="17" t="n">
        <x:v>32.22043</x:v>
      </x:c>
      <x:c r="Q690" s="17" t="n">
        <x:v>29.90748</x:v>
      </x:c>
      <x:c r="R690" s="17" t="n">
        <x:v>16.17055</x:v>
      </x:c>
      <x:c r="S690" s="17" t="n">
        <x:v>12.77152</x:v>
      </x:c>
      <x:c r="T690" s="17" t="n">
        <x:v>10.6798</x:v>
      </x:c>
      <x:c r="U690" s="17" t="n">
        <x:v>10.98149</x:v>
      </x:c>
      <x:c r="V690" s="17" t="n">
        <x:v>16.35156</x:v>
      </x:c>
      <x:c r="W690" s="17" t="n">
        <x:v>17.45776</x:v>
      </x:c>
      <x:c r="X690" s="17" t="n">
        <x:v>12.61061</x:v>
      </x:c>
      <x:c r="Y690" s="17" t="n">
        <x:v>15.28559</x:v>
      </x:c>
      <x:c r="Z690" s="17" t="n">
        <x:v>19.79082</x:v>
      </x:c>
      <x:c r="AA690" s="17" t="n">
        <x:v>17.27674</x:v>
      </x:c>
      <x:c r="AB690" s="4" t="n">
        <x:f>COUNT(D690:O690)</x:f>
        <x:v>12</x:v>
      </x:c>
      <x:c r="AC690" s="4" t="n">
        <x:f>COUNT(P690:AA690)</x:f>
        <x:v>12</x:v>
      </x:c>
      <x:c r="AD690" s="4" t="n">
        <x:f>COUNTIF(D690:AA690,"&gt;0")</x:f>
        <x:v>24</x:v>
      </x:c>
      <x:c r="AE690" s="19" t="n">
        <x:f>IF(AB690=0,"",AVERAGE(D690:O690))</x:f>
        <x:v>20.302018333333333</x:v>
      </x:c>
      <x:c r="AF690" s="19" t="n">
        <x:f>IF(AC690=0,"",AVERAGE(P690:AA690))</x:f>
        <x:v>17.6253625</x:v>
      </x:c>
      <x:c r="AG690" s="19" t="n">
        <x:f>IF(OR(AB690&lt;'산출기준'!$B$19,AC690&lt;'산출기준'!$B$19,AE690=0),"",AF690/AE690)</x:f>
        <x:v>0.8681581412554139</x:v>
      </x:c>
      <x:c r="AH690" s="21" t="n">
        <x:f>IF(SUM(P690:AA690)=0,"",MAX(P690:AA690)/SUM(P690:AA690))</x:f>
        <x:v>0.15233932540867362</x:v>
      </x:c>
      <x:c r="AI690" s="23" t="n">
        <x:f>IF(AG690="","",AD690/'산출기준'!$B$18*'산출기준'!$B$20+MIN(1,AG690)*'산출기준'!$B$21+(1-AH690)*'산출기준'!$B$22)</x:f>
        <x:v>92.99795772948895</x:v>
      </x:c>
      <x:c r="AJ690" s="4" t="str">
        <x:v>24개월 중 양수 지수 24개월; 전반/후반 자료 12/12개월. 최근12개월/이전12개월 관측월 평균비 0.87배, 최근 최댓달 비중 15.2%. 미래 1년 지속을 보장하지 않음.</x:v>
      </x:c>
      <x:c r="AK690" s="4" t="str">
        <x:v>https://developers.naver.com/docs/serviceapi/datalab/search/search.md</x:v>
      </x:c>
    </x:row>
    <x:row r="691" ht="25" customHeight="1">
      <x:c r="A691" s="4" t="str">
        <x:v>K0687</x:v>
      </x:c>
      <x:c r="B691" s="4" t="str">
        <x:v>패션·뷰티</x:v>
      </x:c>
      <x:c r="C691" s="4" t="str">
        <x:v>남자피부관리</x:v>
      </x:c>
      <x:c r="D691" s="17" t="n">
        <x:v>45.2333</x:v>
      </x:c>
      <x:c r="E691" s="17" t="n">
        <x:v>38.25422</x:v>
      </x:c>
      <x:c r="F691" s="17" t="n">
        <x:v>32.16009</x:v>
      </x:c>
      <x:c r="G691" s="17" t="n">
        <x:v>41.71359</x:v>
      </x:c>
      <x:c r="H691" s="17" t="n">
        <x:v>47.56637</x:v>
      </x:c>
      <x:c r="I691" s="17" t="n">
        <x:v>45.2333</x:v>
      </x:c>
      <x:c r="J691" s="17" t="n">
        <x:v>43.1617</x:v>
      </x:c>
      <x:c r="K691" s="17" t="n">
        <x:v>40.14481</x:v>
      </x:c>
      <x:c r="L691" s="17" t="n">
        <x:v>38.93805</x:v>
      </x:c>
      <x:c r="M691" s="17" t="n">
        <x:v>34.63395</x:v>
      </x:c>
      <x:c r="N691" s="17" t="n">
        <x:v>34.83507</x:v>
      </x:c>
      <x:c r="O691" s="17" t="n">
        <x:v>37.1078</x:v>
      </x:c>
      <x:c r="P691" s="17" t="n">
        <x:v>30.91311</x:v>
      </x:c>
      <x:c r="Q691" s="17" t="n">
        <x:v>32.42156</x:v>
      </x:c>
      <x:c r="R691" s="17" t="n">
        <x:v>31.63716</x:v>
      </x:c>
      <x:c r="S691" s="17" t="n">
        <x:v>27.79565</x:v>
      </x:c>
      <x:c r="T691" s="17" t="n">
        <x:v>30.28962</x:v>
      </x:c>
      <x:c r="U691" s="17" t="n">
        <x:v>26.34754</x:v>
      </x:c>
      <x:c r="V691" s="17" t="n">
        <x:v>31.27514</x:v>
      </x:c>
      <x:c r="W691" s="17" t="n">
        <x:v>26.54867</x:v>
      </x:c>
      <x:c r="X691" s="17" t="n">
        <x:v>22.92839</x:v>
      </x:c>
      <x:c r="Y691" s="17" t="n">
        <x:v>18.86564</x:v>
      </x:c>
      <x:c r="Z691" s="17" t="n">
        <x:v>19.36846</x:v>
      </x:c>
      <x:c r="AA691" s="17" t="n">
        <x:v>17.57843</x:v>
      </x:c>
      <x:c r="AB691" s="4" t="n">
        <x:f>COUNT(D691:O691)</x:f>
        <x:v>12</x:v>
      </x:c>
      <x:c r="AC691" s="4" t="n">
        <x:f>COUNT(P691:AA691)</x:f>
        <x:v>12</x:v>
      </x:c>
      <x:c r="AD691" s="4" t="n">
        <x:f>COUNTIF(D691:AA691,"&gt;0")</x:f>
        <x:v>24</x:v>
      </x:c>
      <x:c r="AE691" s="19" t="n">
        <x:f>IF(AB691=0,"",AVERAGE(D691:O691))</x:f>
        <x:v>39.915187499999995</x:v>
      </x:c>
      <x:c r="AF691" s="19" t="n">
        <x:f>IF(AC691=0,"",AVERAGE(P691:AA691))</x:f>
        <x:v>26.330780833333336</x:v>
      </x:c>
      <x:c r="AG691" s="19" t="n">
        <x:f>IF(OR(AB691&lt;'산출기준'!$B$19,AC691&lt;'산출기준'!$B$19,AE691=0),"",AF691/AE691)</x:f>
        <x:v>0.6596682236137145</x:v>
      </x:c>
      <x:c r="AH691" s="21" t="n">
        <x:f>IF(SUM(P691:AA691)=0,"",MAX(P691:AA691)/SUM(P691:AA691))</x:f>
        <x:v>0.10260981942648427</x:v>
      </x:c>
      <x:c r="AI691" s="23" t="n">
        <x:f>IF(AG691="","",AD691/'산출기준'!$B$18*'산출기준'!$B$20+MIN(1,AG691)*'산출기준'!$B$21+(1-AH691)*'산출기준'!$B$22)</x:f>
        <x:v>87.73785031988174</x:v>
      </x:c>
      <x:c r="AJ691" s="4" t="str">
        <x:v>24개월 중 양수 지수 24개월; 전반/후반 자료 12/12개월. 최근12개월/이전12개월 관측월 평균비 0.66배, 최근 최댓달 비중 10.3%. 미래 1년 지속을 보장하지 않음.</x:v>
      </x:c>
      <x:c r="AK691" s="4" t="str">
        <x:v>https://developers.naver.com/docs/serviceapi/datalab/search/search.md</x:v>
      </x:c>
    </x:row>
    <x:row r="692" ht="25" customHeight="1">
      <x:c r="A692" s="4" t="str">
        <x:v>K0688</x:v>
      </x:c>
      <x:c r="B692" s="4" t="str">
        <x:v>패션·뷰티</x:v>
      </x:c>
      <x:c r="C692" s="4" t="str">
        <x:v>얼굴각질</x:v>
      </x:c>
      <x:c r="D692" s="17" t="n">
        <x:v>58.08527</x:v>
      </x:c>
      <x:c r="E692" s="17" t="n">
        <x:v>86.70555</x:v>
      </x:c>
      <x:c r="F692" s="17" t="n">
        <x:v>83.42719</x:v>
      </x:c>
      <x:c r="G692" s="17" t="n">
        <x:v>87.04746</x:v>
      </x:c>
      <x:c r="H692" s="17" t="n">
        <x:v>89.32019</x:v>
      </x:c>
      <x:c r="I692" s="17" t="n">
        <x:v>98.29042</x:v>
      </x:c>
      <x:c r="J692" s="17" t="n">
        <x:v>89.05872</x:v>
      </x:c>
      <x:c r="K692" s="17" t="n">
        <x:v>76.38777</x:v>
      </x:c>
      <x:c r="L692" s="17" t="n">
        <x:v>60.59935</x:v>
      </x:c>
      <x:c r="M692" s="17" t="n">
        <x:v>39.68222</x:v>
      </x:c>
      <x:c r="N692" s="17" t="n">
        <x:v>31.17457</x:v>
      </x:c>
      <x:c r="O692" s="17" t="n">
        <x:v>31.33547</x:v>
      </x:c>
      <x:c r="P692" s="17" t="n">
        <x:v>30.02815</x:v>
      </x:c>
      <x:c r="Q692" s="17" t="n">
        <x:v>47.26468</x:v>
      </x:c>
      <x:c r="R692" s="17" t="n">
        <x:v>49.31617</x:v>
      </x:c>
      <x:c r="S692" s="17" t="n">
        <x:v>42.61866</x:v>
      </x:c>
      <x:c r="T692" s="17" t="n">
        <x:v>42.679</x:v>
      </x:c>
      <x:c r="U692" s="17" t="n">
        <x:v>35.13676</x:v>
      </x:c>
      <x:c r="V692" s="17" t="n">
        <x:v>33.52775</x:v>
      </x:c>
      <x:c r="W692" s="17" t="n">
        <x:v>31.51649</x:v>
      </x:c>
      <x:c r="X692" s="17" t="n">
        <x:v>26.66934</x:v>
      </x:c>
      <x:c r="Y692" s="17" t="n">
        <x:v>19.7506</x:v>
      </x:c>
      <x:c r="Z692" s="17" t="n">
        <x:v>18.12148</x:v>
      </x:c>
      <x:c r="AA692" s="17" t="n">
        <x:v>16.91472</x:v>
      </x:c>
      <x:c r="AB692" s="4" t="n">
        <x:f>COUNT(D692:O692)</x:f>
        <x:v>12</x:v>
      </x:c>
      <x:c r="AC692" s="4" t="n">
        <x:f>COUNT(P692:AA692)</x:f>
        <x:v>12</x:v>
      </x:c>
      <x:c r="AD692" s="4" t="n">
        <x:f>COUNTIF(D692:AA692,"&gt;0")</x:f>
        <x:v>24</x:v>
      </x:c>
      <x:c r="AE692" s="19" t="n">
        <x:f>IF(AB692=0,"",AVERAGE(D692:O692))</x:f>
        <x:v>69.25951500000001</x:v>
      </x:c>
      <x:c r="AF692" s="19" t="n">
        <x:f>IF(AC692=0,"",AVERAGE(P692:AA692))</x:f>
        <x:v>32.795316666666665</x:v>
      </x:c>
      <x:c r="AG692" s="19" t="n">
        <x:f>IF(OR(AB692&lt;'산출기준'!$B$19,AC692&lt;'산출기준'!$B$19,AE692=0),"",AF692/AE692)</x:f>
        <x:v>0.47351351892468</x:v>
      </x:c>
      <x:c r="AH692" s="21" t="n">
        <x:f>IF(SUM(P692:AA692)=0,"",MAX(P692:AA692)/SUM(P692:AA692))</x:f>
        <x:v>0.12531304012412342</x:v>
      </x:c>
      <x:c r="AI692" s="23" t="n">
        <x:f>IF(AG692="","",AD692/'산출기준'!$B$18*'산출기준'!$B$20+MIN(1,AG692)*'산출기준'!$B$21+(1-AH692)*'산출기준'!$B$22)</x:f>
        <x:v>81.69914476525793</x:v>
      </x:c>
      <x:c r="AJ692" s="4" t="str">
        <x:v>24개월 중 양수 지수 24개월; 전반/후반 자료 12/12개월. 최근12개월/이전12개월 관측월 평균비 0.47배, 최근 최댓달 비중 12.5%. 미래 1년 지속을 보장하지 않음.</x:v>
      </x:c>
      <x:c r="AK692" s="4" t="str">
        <x:v>https://developers.naver.com/docs/serviceapi/datalab/search/search.md</x:v>
      </x:c>
    </x:row>
    <x:row r="693" ht="25" customHeight="1">
      <x:c r="A693" s="4" t="str">
        <x:v>K0689</x:v>
      </x:c>
      <x:c r="B693" s="4" t="str">
        <x:v>패션·뷰티</x:v>
      </x:c>
      <x:c r="C693" s="4" t="str">
        <x:v>잡티제거</x:v>
      </x:c>
      <x:c r="D693" s="17" t="n">
        <x:v>75.50281</x:v>
      </x:c>
      <x:c r="E693" s="17" t="n">
        <x:v>76.46822</x:v>
      </x:c>
      <x:c r="F693" s="17" t="n">
        <x:v>73.67256</x:v>
      </x:c>
      <x:c r="G693" s="17" t="n">
        <x:v>80.08849</x:v>
      </x:c>
      <x:c r="H693" s="17" t="n">
        <x:v>98.33065</x:v>
      </x:c>
      <x:c r="I693" s="17" t="n">
        <x:v>100</x:v>
      </x:c>
      <x:c r="J693" s="17" t="n">
        <x:v>92.75945</x:v>
      </x:c>
      <x:c r="K693" s="17" t="n">
        <x:v>87.32904</x:v>
      </x:c>
      <x:c r="L693" s="17" t="n">
        <x:v>72.38535</x:v>
      </x:c>
      <x:c r="M693" s="17" t="n">
        <x:v>57.86403</x:v>
      </x:c>
      <x:c r="N693" s="17" t="n">
        <x:v>57.16009</x:v>
      </x:c>
      <x:c r="O693" s="17" t="n">
        <x:v>57.68302</x:v>
      </x:c>
      <x:c r="P693" s="17" t="n">
        <x:v>49.77876</x:v>
      </x:c>
      <x:c r="Q693" s="17" t="n">
        <x:v>45.01206</x:v>
      </x:c>
      <x:c r="R693" s="17" t="n">
        <x:v>42.33708</x:v>
      </x:c>
      <x:c r="S693" s="17" t="n">
        <x:v>42.53821</x:v>
      </x:c>
      <x:c r="T693" s="17" t="n">
        <x:v>52.47385</x:v>
      </x:c>
      <x:c r="U693" s="17" t="n">
        <x:v>40.06436</x:v>
      </x:c>
      <x:c r="V693" s="17" t="n">
        <x:v>34.81496</x:v>
      </x:c>
      <x:c r="W693" s="17" t="n">
        <x:v>32.30088</x:v>
      </x:c>
      <x:c r="X693" s="17" t="n">
        <x:v>21.96299</x:v>
      </x:c>
      <x:c r="Y693" s="17" t="n">
        <x:v>16.251</x:v>
      </x:c>
      <x:c r="Z693" s="17" t="n">
        <x:v>16.65325</x:v>
      </x:c>
      <x:c r="AA693" s="17" t="n">
        <x:v>16.00965</x:v>
      </x:c>
      <x:c r="AB693" s="4" t="n">
        <x:f>COUNT(D693:O693)</x:f>
        <x:v>12</x:v>
      </x:c>
      <x:c r="AC693" s="4" t="n">
        <x:f>COUNT(P693:AA693)</x:f>
        <x:v>12</x:v>
      </x:c>
      <x:c r="AD693" s="4" t="n">
        <x:f>COUNTIF(D693:AA693,"&gt;0")</x:f>
        <x:v>24</x:v>
      </x:c>
      <x:c r="AE693" s="19" t="n">
        <x:f>IF(AB693=0,"",AVERAGE(D693:O693))</x:f>
        <x:v>77.43697583333334</x:v>
      </x:c>
      <x:c r="AF693" s="19" t="n">
        <x:f>IF(AC693=0,"",AVERAGE(P693:AA693))</x:f>
        <x:v>34.1830875</x:v>
      </x:c>
      <x:c r="AG693" s="19" t="n">
        <x:f>IF(OR(AB693&lt;'산출기준'!$B$19,AC693&lt;'산출기준'!$B$19,AE693=0),"",AF693/AE693)</x:f>
        <x:v>0.4414310751697205</x:v>
      </x:c>
      <x:c r="AH693" s="21" t="n">
        <x:f>IF(SUM(P693:AA693)=0,"",MAX(P693:AA693)/SUM(P693:AA693))</x:f>
        <x:v>0.1279235187088742</x:v>
      </x:c>
      <x:c r="AI693" s="23" t="n">
        <x:f>IF(AG693="","",AD693/'산출기준'!$B$18*'산출기준'!$B$20+MIN(1,AG693)*'산출기준'!$B$21+(1-AH693)*'산출기준'!$B$22)</x:f>
        <x:v>80.68446188091413</x:v>
      </x:c>
      <x:c r="AJ693" s="4" t="str">
        <x:v>24개월 중 양수 지수 24개월; 전반/후반 자료 12/12개월. 최근12개월/이전12개월 관측월 평균비 0.44배, 최근 최댓달 비중 12.8%. 미래 1년 지속을 보장하지 않음.</x:v>
      </x:c>
      <x:c r="AK693" s="4" t="str">
        <x:v>https://developers.naver.com/docs/serviceapi/datalab/search/search.md</x:v>
      </x:c>
    </x:row>
    <x:row r="694" ht="25" customHeight="1">
      <x:c r="A694" s="4" t="str">
        <x:v>K0690</x:v>
      </x:c>
      <x:c r="B694" s="4" t="str">
        <x:v>패션·뷰티</x:v>
      </x:c>
      <x:c r="C694" s="4" t="str">
        <x:v>얼굴피지관리</x:v>
      </x:c>
      <x:c r="D694" s="17" t="n">
        <x:v>71.71381</x:v>
      </x:c>
      <x:c r="E694" s="17" t="n">
        <x:v>56.96062</x:v>
      </x:c>
      <x:c r="F694" s="17" t="n">
        <x:v>50.85967</x:v>
      </x:c>
      <x:c r="G694" s="17" t="n">
        <x:v>33.11148</x:v>
      </x:c>
      <x:c r="H694" s="17" t="n">
        <x:v>39.82251</x:v>
      </x:c>
      <x:c r="I694" s="17" t="n">
        <x:v>27.01053</x:v>
      </x:c>
      <x:c r="J694" s="17" t="n">
        <x:v>22.29617</x:v>
      </x:c>
      <x:c r="K694" s="17" t="n">
        <x:v>14.69772</x:v>
      </x:c>
      <x:c r="L694" s="17" t="n">
        <x:v>19.19023</x:v>
      </x:c>
      <x:c r="M694" s="17" t="n">
        <x:v>33.38879</x:v>
      </x:c>
      <x:c r="N694" s="17" t="n">
        <x:v>29.06267</x:v>
      </x:c>
      <x:c r="O694" s="17" t="n">
        <x:v>13.47753</x:v>
      </x:c>
      <x:c r="P694" s="17" t="n">
        <x:v>18.30282</x:v>
      </x:c>
      <x:c r="Q694" s="17" t="n">
        <x:v>19.6894</x:v>
      </x:c>
      <x:c r="R694" s="17" t="n">
        <x:v>10.92623</x:v>
      </x:c>
      <x:c r="S694" s="17" t="n">
        <x:v>1.66389</x:v>
      </x:c>
      <x:c r="T694" s="17" t="n">
        <x:v>0.33277</x:v>
      </x:c>
      <x:c r="U694" s="17" t="n">
        <x:v>3.27232</x:v>
      </x:c>
      <x:c r="V694" s="17" t="n">
        <x:v>8.15307</x:v>
      </x:c>
      <x:c r="W694" s="17" t="n">
        <x:v>1.83028</x:v>
      </x:c>
      <x:c r="X694" s="17" t="n">
        <x:v>5.15806</x:v>
      </x:c>
      <x:c r="Y694" s="17" t="n">
        <x:v>28.34165</x:v>
      </x:c>
      <x:c r="Z694" s="17" t="n">
        <x:v>53.0782</x:v>
      </x:c>
      <x:c r="AA694" s="17" t="n">
        <x:v>45.20244</x:v>
      </x:c>
      <x:c r="AB694" s="4" t="n">
        <x:f>COUNT(D694:O694)</x:f>
        <x:v>12</x:v>
      </x:c>
      <x:c r="AC694" s="4" t="n">
        <x:f>COUNT(P694:AA694)</x:f>
        <x:v>12</x:v>
      </x:c>
      <x:c r="AD694" s="4" t="n">
        <x:f>COUNTIF(D694:AA694,"&gt;0")</x:f>
        <x:v>24</x:v>
      </x:c>
      <x:c r="AE694" s="19" t="n">
        <x:f>IF(AB694=0,"",AVERAGE(D694:O694))</x:f>
        <x:v>34.29931083333333</x:v>
      </x:c>
      <x:c r="AF694" s="19" t="n">
        <x:f>IF(AC694=0,"",AVERAGE(P694:AA694))</x:f>
        <x:v>16.329260833333333</x:v>
      </x:c>
      <x:c r="AG694" s="19" t="n">
        <x:f>IF(OR(AB694&lt;'산출기준'!$B$19,AC694&lt;'산출기준'!$B$19,AE694=0),"",AF694/AE694)</x:f>
        <x:v>0.47608130999133536</x:v>
      </x:c>
      <x:c r="AH694" s="21" t="n">
        <x:f>IF(SUM(P694:AA694)=0,"",MAX(P694:AA694)/SUM(P694:AA694))</x:f>
        <x:v>0.2708746818658305</x:v>
      </x:c>
      <x:c r="AI694" s="23" t="n">
        <x:f>IF(AG694="","",AD694/'산출기준'!$B$18*'산출기준'!$B$20+MIN(1,AG694)*'산출기준'!$B$21+(1-AH694)*'산출기준'!$B$22)</x:f>
        <x:v>78.86494566242345</x:v>
      </x:c>
      <x:c r="AJ694" s="4" t="str">
        <x:v>24개월 중 양수 지수 24개월; 전반/후반 자료 12/12개월. 최근12개월/이전12개월 관측월 평균비 0.48배, 최근 최댓달 비중 27.1%. 미래 1년 지속을 보장하지 않음.</x:v>
      </x:c>
      <x:c r="AK694" s="4" t="str">
        <x:v>https://developers.naver.com/docs/serviceapi/datalab/search/search.md</x:v>
      </x:c>
    </x:row>
    <x:row r="695" ht="25" customHeight="1">
      <x:c r="A695" s="4" t="str">
        <x:v>K0691</x:v>
      </x:c>
      <x:c r="B695" s="4" t="str">
        <x:v>패션·뷰티</x:v>
      </x:c>
      <x:c r="C695" s="4" t="str">
        <x:v>여드름자국없애는법</x:v>
      </x:c>
      <x:c r="D695" s="17" t="n">
        <x:v>31.46381</x:v>
      </x:c>
      <x:c r="E695" s="17" t="n">
        <x:v>39.60902</x:v>
      </x:c>
      <x:c r="F695" s="17" t="n">
        <x:v>38.58505</x:v>
      </x:c>
      <x:c r="G695" s="17" t="n">
        <x:v>33.23248</x:v>
      </x:c>
      <x:c r="H695" s="17" t="n">
        <x:v>34.11682</x:v>
      </x:c>
      <x:c r="I695" s="17" t="n">
        <x:v>32.18524</x:v>
      </x:c>
      <x:c r="J695" s="17" t="n">
        <x:v>29.5555</x:v>
      </x:c>
      <x:c r="K695" s="17" t="n">
        <x:v>23.41168</x:v>
      </x:c>
      <x:c r="L695" s="17" t="n">
        <x:v>24.73818</x:v>
      </x:c>
      <x:c r="M695" s="17" t="n">
        <x:v>22.87642</x:v>
      </x:c>
      <x:c r="N695" s="17" t="n">
        <x:v>20.36304</x:v>
      </x:c>
      <x:c r="O695" s="17" t="n">
        <x:v>21.68955</x:v>
      </x:c>
      <x:c r="P695" s="17" t="n">
        <x:v>27.78682</x:v>
      </x:c>
      <x:c r="Q695" s="17" t="n">
        <x:v>27.83337</x:v>
      </x:c>
      <x:c r="R695" s="17" t="n">
        <x:v>14.70793</x:v>
      </x:c>
      <x:c r="S695" s="17" t="n">
        <x:v>30.69583</x:v>
      </x:c>
      <x:c r="T695" s="17" t="n">
        <x:v>37.32836</x:v>
      </x:c>
      <x:c r="U695" s="17" t="n">
        <x:v>40.60972</x:v>
      </x:c>
      <x:c r="V695" s="17" t="n">
        <x:v>44.89178</x:v>
      </x:c>
      <x:c r="W695" s="17" t="n">
        <x:v>42.12241</x:v>
      </x:c>
      <x:c r="X695" s="17" t="n">
        <x:v>31.06818</x:v>
      </x:c>
      <x:c r="Y695" s="17" t="n">
        <x:v>26.5534</x:v>
      </x:c>
      <x:c r="Z695" s="17" t="n">
        <x:v>19.22271</x:v>
      </x:c>
      <x:c r="AA695" s="17" t="n">
        <x:v>18.36164</x:v>
      </x:c>
      <x:c r="AB695" s="4" t="n">
        <x:f>COUNT(D695:O695)</x:f>
        <x:v>12</x:v>
      </x:c>
      <x:c r="AC695" s="4" t="n">
        <x:f>COUNT(P695:AA695)</x:f>
        <x:v>12</x:v>
      </x:c>
      <x:c r="AD695" s="4" t="n">
        <x:f>COUNTIF(D695:AA695,"&gt;0")</x:f>
        <x:v>24</x:v>
      </x:c>
      <x:c r="AE695" s="19" t="n">
        <x:f>IF(AB695=0,"",AVERAGE(D695:O695))</x:f>
        <x:v>29.318899166666668</x:v>
      </x:c>
      <x:c r="AF695" s="19" t="n">
        <x:f>IF(AC695=0,"",AVERAGE(P695:AA695))</x:f>
        <x:v>30.098512500000002</x:v>
      </x:c>
      <x:c r="AG695" s="19" t="n">
        <x:f>IF(OR(AB695&lt;'산출기준'!$B$19,AC695&lt;'산출기준'!$B$19,AE695=0),"",AF695/AE695)</x:f>
        <x:v>1.026590811916284</x:v>
      </x:c>
      <x:c r="AH695" s="21" t="n">
        <x:f>IF(SUM(P695:AA695)=0,"",MAX(P695:AA695)/SUM(P695:AA695))</x:f>
        <x:v>0.12429124750489468</x:v>
      </x:c>
      <x:c r="AI695" s="23" t="n">
        <x:f>IF(AG695="","",AD695/'산출기준'!$B$18*'산출기준'!$B$20+MIN(1,AG695)*'산출기준'!$B$21+(1-AH695)*'산출기준'!$B$22)</x:f>
        <x:v>97.51417504990211</x:v>
      </x:c>
      <x:c r="AJ695" s="4" t="str">
        <x:v>24개월 중 양수 지수 24개월; 전반/후반 자료 12/12개월. 최근12개월/이전12개월 관측월 평균비 1.03배, 최근 최댓달 비중 12.4%. 미래 1년 지속을 보장하지 않음.</x:v>
      </x:c>
      <x:c r="AK695" s="4" t="str">
        <x:v>https://developers.naver.com/docs/serviceapi/datalab/search/search.md</x:v>
      </x:c>
    </x:row>
    <x:row r="696" ht="25" customHeight="1">
      <x:c r="A696" s="4" t="str">
        <x:v>K0692</x:v>
      </x:c>
      <x:c r="B696" s="4" t="str">
        <x:v>패션·뷰티</x:v>
      </x:c>
      <x:c r="C696" s="4" t="str">
        <x:v>명품신발세탁</x:v>
      </x:c>
      <x:c r="D696" s="17" t="n">
        <x:v>11.95396</x:v>
      </x:c>
      <x:c r="E696" s="17" t="n">
        <x:v>12.61443</x:v>
      </x:c>
      <x:c r="F696" s="17" t="n">
        <x:v>9.57363</x:v>
      </x:c>
      <x:c r="G696" s="17" t="n">
        <x:v>10.03792</x:v>
      </x:c>
      <x:c r="H696" s="17" t="n">
        <x:v>9.13549</x:v>
      </x:c>
      <x:c r="I696" s="17" t="n">
        <x:v>9.8679</x:v>
      </x:c>
      <x:c r="J696" s="17" t="n">
        <x:v>12.56866</x:v>
      </x:c>
      <x:c r="K696" s="17" t="n">
        <x:v>11.39811</x:v>
      </x:c>
      <x:c r="L696" s="17" t="n">
        <x:v>10.86842</x:v>
      </x:c>
      <x:c r="M696" s="17" t="n">
        <x:v>9.25974</x:v>
      </x:c>
      <x:c r="N696" s="17" t="n">
        <x:v>8.54695</x:v>
      </x:c>
      <x:c r="O696" s="17" t="n">
        <x:v>8.15459</x:v>
      </x:c>
      <x:c r="P696" s="17" t="n">
        <x:v>8.58618</x:v>
      </x:c>
      <x:c r="Q696" s="17" t="n">
        <x:v>8.54695</x:v>
      </x:c>
      <x:c r="R696" s="17" t="n">
        <x:v>8.38346</x:v>
      </x:c>
      <x:c r="S696" s="17" t="n">
        <x:v>7.42218</x:v>
      </x:c>
      <x:c r="T696" s="17" t="n">
        <x:v>8.10881</x:v>
      </x:c>
      <x:c r="U696" s="17" t="n">
        <x:v>6.61783</x:v>
      </x:c>
      <x:c r="V696" s="17" t="n">
        <x:v>9.13549</x:v>
      </x:c>
      <x:c r="W696" s="17" t="n">
        <x:v>7.9911</x:v>
      </x:c>
      <x:c r="X696" s="17" t="n">
        <x:v>7.50065</x:v>
      </x:c>
      <x:c r="Y696" s="17" t="n">
        <x:v>6.24509</x:v>
      </x:c>
      <x:c r="Z696" s="17" t="n">
        <x:v>5.65655</x:v>
      </x:c>
      <x:c r="AA696" s="17" t="n">
        <x:v>4.74758</x:v>
      </x:c>
      <x:c r="AB696" s="4" t="n">
        <x:f>COUNT(D696:O696)</x:f>
        <x:v>12</x:v>
      </x:c>
      <x:c r="AC696" s="4" t="n">
        <x:f>COUNT(P696:AA696)</x:f>
        <x:v>12</x:v>
      </x:c>
      <x:c r="AD696" s="4" t="n">
        <x:f>COUNTIF(D696:AA696,"&gt;0")</x:f>
        <x:v>24</x:v>
      </x:c>
      <x:c r="AE696" s="19" t="n">
        <x:f>IF(AB696=0,"",AVERAGE(D696:O696))</x:f>
        <x:v>10.331650000000002</x:v>
      </x:c>
      <x:c r="AF696" s="19" t="n">
        <x:f>IF(AC696=0,"",AVERAGE(P696:AA696))</x:f>
        <x:v>7.4118225</x:v>
      </x:c>
      <x:c r="AG696" s="19" t="n">
        <x:f>IF(OR(AB696&lt;'산출기준'!$B$19,AC696&lt;'산출기준'!$B$19,AE696=0),"",AF696/AE696)</x:f>
        <x:v>0.7173900103081308</x:v>
      </x:c>
      <x:c r="AH696" s="21" t="n">
        <x:f>IF(SUM(P696:AA696)=0,"",MAX(P696:AA696)/SUM(P696:AA696))</x:f>
        <x:v>0.10271304167542239</x:v>
      </x:c>
      <x:c r="AI696" s="23" t="n">
        <x:f>IF(AG696="","",AD696/'산출기준'!$B$18*'산출기준'!$B$20+MIN(1,AG696)*'산출기준'!$B$21+(1-AH696)*'산출기준'!$B$22)</x:f>
        <x:v>89.46743947573547</x:v>
      </x:c>
      <x:c r="AJ696" s="4" t="str">
        <x:v>24개월 중 양수 지수 24개월; 전반/후반 자료 12/12개월. 최근12개월/이전12개월 관측월 평균비 0.72배, 최근 최댓달 비중 10.3%. 미래 1년 지속을 보장하지 않음.</x:v>
      </x:c>
      <x:c r="AK696" s="4" t="str">
        <x:v>https://developers.naver.com/docs/serviceapi/datalab/search/search.md</x:v>
      </x:c>
    </x:row>
    <x:row r="697" ht="25" customHeight="1">
      <x:c r="A697" s="4" t="str">
        <x:v>K0693</x:v>
      </x:c>
      <x:c r="B697" s="4" t="str">
        <x:v>패션·뷰티</x:v>
      </x:c>
      <x:c r="C697" s="4" t="str">
        <x:v>두피가려움원인</x:v>
      </x:c>
      <x:c r="D697" s="17" t="n">
        <x:v>5.09416</x:v>
      </x:c>
      <x:c r="E697" s="17" t="n">
        <x:v>5.2838</x:v>
      </x:c>
      <x:c r="F697" s="17" t="n">
        <x:v>5.46691</x:v>
      </x:c>
      <x:c r="G697" s="17" t="n">
        <x:v>5.27072</x:v>
      </x:c>
      <x:c r="H697" s="17" t="n">
        <x:v>4.94376</x:v>
      </x:c>
      <x:c r="I697" s="17" t="n">
        <x:v>4.25058</x:v>
      </x:c>
      <x:c r="J697" s="17" t="n">
        <x:v>3.74051</x:v>
      </x:c>
      <x:c r="K697" s="17" t="n">
        <x:v>4.34867</x:v>
      </x:c>
      <x:c r="L697" s="17" t="n">
        <x:v>4.82605</x:v>
      </x:c>
      <x:c r="M697" s="17" t="n">
        <x:v>4.76719</x:v>
      </x:c>
      <x:c r="N697" s="17" t="n">
        <x:v>4.0544</x:v>
      </x:c>
      <x:c r="O697" s="17" t="n">
        <x:v>4.75411</x:v>
      </x:c>
      <x:c r="P697" s="17" t="n">
        <x:v>4.99607</x:v>
      </x:c>
      <x:c r="Q697" s="17" t="n">
        <x:v>7.32409</x:v>
      </x:c>
      <x:c r="R697" s="17" t="n">
        <x:v>7.808</x:v>
      </x:c>
      <x:c r="S697" s="17" t="n">
        <x:v>6.65707</x:v>
      </x:c>
      <x:c r="T697" s="17" t="n">
        <x:v>6.28433</x:v>
      </x:c>
      <x:c r="U697" s="17" t="n">
        <x:v>8.18074</x:v>
      </x:c>
      <x:c r="V697" s="17" t="n">
        <x:v>11.19539</x:v>
      </x:c>
      <x:c r="W697" s="17" t="n">
        <x:v>9.33821</x:v>
      </x:c>
      <x:c r="X697" s="17" t="n">
        <x:v>7.96494</x:v>
      </x:c>
      <x:c r="Y697" s="17" t="n">
        <x:v>7.43526</x:v>
      </x:c>
      <x:c r="Z697" s="17" t="n">
        <x:v>7.82762</x:v>
      </x:c>
      <x:c r="AA697" s="17" t="n">
        <x:v>5.85927</x:v>
      </x:c>
      <x:c r="AB697" s="4" t="n">
        <x:f>COUNT(D697:O697)</x:f>
        <x:v>12</x:v>
      </x:c>
      <x:c r="AC697" s="4" t="n">
        <x:f>COUNT(P697:AA697)</x:f>
        <x:v>12</x:v>
      </x:c>
      <x:c r="AD697" s="4" t="n">
        <x:f>COUNTIF(D697:AA697,"&gt;0")</x:f>
        <x:v>24</x:v>
      </x:c>
      <x:c r="AE697" s="19" t="n">
        <x:f>IF(AB697=0,"",AVERAGE(D697:O697))</x:f>
        <x:v>4.733405</x:v>
      </x:c>
      <x:c r="AF697" s="19" t="n">
        <x:f>IF(AC697=0,"",AVERAGE(P697:AA697))</x:f>
        <x:v>7.572582499999999</x:v>
      </x:c>
      <x:c r="AG697" s="19" t="n">
        <x:f>IF(OR(AB697&lt;'산출기준'!$B$19,AC697&lt;'산출기준'!$B$19,AE697=0),"",AF697/AE697)</x:f>
        <x:v>1.5998171506558172</x:v>
      </x:c>
      <x:c r="AH697" s="21" t="n">
        <x:f>IF(SUM(P697:AA697)=0,"",MAX(P697:AA697)/SUM(P697:AA697))</x:f>
        <x:v>0.1232009247395676</x:v>
      </x:c>
      <x:c r="AI697" s="23" t="n">
        <x:f>IF(AG697="","",AD697/'산출기준'!$B$18*'산출기준'!$B$20+MIN(1,AG697)*'산출기준'!$B$21+(1-AH697)*'산출기준'!$B$22)</x:f>
        <x:v>97.53598150520865</x:v>
      </x:c>
      <x:c r="AJ697" s="4" t="str">
        <x:v>24개월 중 양수 지수 24개월; 전반/후반 자료 12/12개월. 최근12개월/이전12개월 관측월 평균비 1.60배, 최근 최댓달 비중 12.3%. 미래 1년 지속을 보장하지 않음.</x:v>
      </x:c>
      <x:c r="AK697" s="4" t="str">
        <x:v>https://developers.naver.com/docs/serviceapi/datalab/search/search.md</x:v>
      </x:c>
    </x:row>
    <x:row r="698" ht="25" customHeight="1">
      <x:c r="A698" s="4" t="str">
        <x:v>K0694</x:v>
      </x:c>
      <x:c r="B698" s="4" t="str">
        <x:v>패션·뷰티</x:v>
      </x:c>
      <x:c r="C698" s="4" t="str">
        <x:v>가디건코디</x:v>
      </x:c>
      <x:c r="D698" s="17" t="n">
        <x:v>36.73816</x:v>
      </x:c>
      <x:c r="E698" s="17" t="n">
        <x:v>100</x:v>
      </x:c>
      <x:c r="F698" s="17" t="n">
        <x:v>63.52341</x:v>
      </x:c>
      <x:c r="G698" s="17" t="n">
        <x:v>33.14805</x:v>
      </x:c>
      <x:c r="H698" s="17" t="n">
        <x:v>29.96337</x:v>
      </x:c>
      <x:c r="I698" s="17" t="n">
        <x:v>36.24117</x:v>
      </x:c>
      <x:c r="J698" s="17" t="n">
        <x:v>67.40125</x:v>
      </x:c>
      <x:c r="K698" s="17" t="n">
        <x:v>61.30656</x:v>
      </x:c>
      <x:c r="L698" s="17" t="n">
        <x:v>30.19879</x:v>
      </x:c>
      <x:c r="M698" s="17" t="n">
        <x:v>7.52027</x:v>
      </x:c>
      <x:c r="N698" s="17" t="n">
        <x:v>5.08108</x:v>
      </x:c>
      <x:c r="O698" s="17" t="n">
        <x:v>8.21998</x:v>
      </x:c>
      <x:c r="P698" s="17" t="n">
        <x:v>32.07559</x:v>
      </x:c>
      <x:c r="Q698" s="17" t="n">
        <x:v>60.93382</x:v>
      </x:c>
      <x:c r="R698" s="17" t="n">
        <x:v>45.50091</x:v>
      </x:c>
      <x:c r="S698" s="17" t="n">
        <x:v>31.21893</x:v>
      </x:c>
      <x:c r="T698" s="17" t="n">
        <x:v>23.59403</x:v>
      </x:c>
      <x:c r="U698" s="17" t="n">
        <x:v>21.69761</x:v>
      </x:c>
      <x:c r="V698" s="17" t="n">
        <x:v>36.57467</x:v>
      </x:c>
      <x:c r="W698" s="17" t="n">
        <x:v>25.34658</x:v>
      </x:c>
      <x:c r="X698" s="17" t="n">
        <x:v>9.8352</x:v>
      </x:c>
      <x:c r="Y698" s="17" t="n">
        <x:v>3.79937</x:v>
      </x:c>
      <x:c r="Z698" s="17" t="n">
        <x:v>3.18467</x:v>
      </x:c>
      <x:c r="AA698" s="17" t="n">
        <x:v>4.36829</x:v>
      </x:c>
      <x:c r="AB698" s="4" t="n">
        <x:f>COUNT(D698:O698)</x:f>
        <x:v>12</x:v>
      </x:c>
      <x:c r="AC698" s="4" t="n">
        <x:f>COUNT(P698:AA698)</x:f>
        <x:v>12</x:v>
      </x:c>
      <x:c r="AD698" s="4" t="n">
        <x:f>COUNTIF(D698:AA698,"&gt;0")</x:f>
        <x:v>24</x:v>
      </x:c>
      <x:c r="AE698" s="19" t="n">
        <x:f>IF(AB698=0,"",AVERAGE(D698:O698))</x:f>
        <x:v>39.94517416666667</x:v>
      </x:c>
      <x:c r="AF698" s="19" t="n">
        <x:f>IF(AC698=0,"",AVERAGE(P698:AA698))</x:f>
        <x:v>24.844139166666665</x:v>
      </x:c>
      <x:c r="AG698" s="19" t="n">
        <x:f>IF(OR(AB698&lt;'산출기준'!$B$19,AC698&lt;'산출기준'!$B$19,AE698=0),"",AF698/AE698)</x:f>
        <x:v>0.6219559605124598</x:v>
      </x:c>
      <x:c r="AH698" s="21" t="n">
        <x:f>IF(SUM(P698:AA698)=0,"",MAX(P698:AA698)/SUM(P698:AA698))</x:f>
        <x:v>0.20438697027370675</x:v>
      </x:c>
      <x:c r="AI698" s="23" t="n">
        <x:f>IF(AG698="","",AD698/'산출기준'!$B$18*'산출기준'!$B$20+MIN(1,AG698)*'산출기준'!$B$21+(1-AH698)*'산출기준'!$B$22)</x:f>
        <x:v>84.57093940989965</x:v>
      </x:c>
      <x:c r="AJ698" s="4" t="str">
        <x:v>24개월 중 양수 지수 24개월; 전반/후반 자료 12/12개월. 최근12개월/이전12개월 관측월 평균비 0.62배, 최근 최댓달 비중 20.4%. 미래 1년 지속을 보장하지 않음.</x:v>
      </x:c>
      <x:c r="AK698" s="4" t="str">
        <x:v>https://developers.naver.com/docs/serviceapi/datalab/search/search.md</x:v>
      </x:c>
    </x:row>
    <x:row r="699" ht="25" customHeight="1">
      <x:c r="A699" s="4" t="str">
        <x:v>K0695</x:v>
      </x:c>
      <x:c r="B699" s="4" t="str">
        <x:v>패션·뷰티</x:v>
      </x:c>
      <x:c r="C699" s="4" t="str">
        <x:v>얼굴홍조치료</x:v>
      </x:c>
      <x:c r="D699" s="17" t="n">
        <x:v>6.59168</x:v>
      </x:c>
      <x:c r="E699" s="17" t="n">
        <x:v>5.06147</x:v>
      </x:c>
      <x:c r="F699" s="17" t="n">
        <x:v>5.90504</x:v>
      </x:c>
      <x:c r="G699" s="17" t="n">
        <x:v>7.30447</x:v>
      </x:c>
      <x:c r="H699" s="17" t="n">
        <x:v>12.15014</x:v>
      </x:c>
      <x:c r="I699" s="17" t="n">
        <x:v>16.68846</x:v>
      </x:c>
      <x:c r="J699" s="17" t="n">
        <x:v>16.23724</x:v>
      </x:c>
      <x:c r="K699" s="17" t="n">
        <x:v>13.52995</x:v>
      </x:c>
      <x:c r="L699" s="17" t="n">
        <x:v>10.4499</x:v>
      </x:c>
      <x:c r="M699" s="17" t="n">
        <x:v>9.27936</x:v>
      </x:c>
      <x:c r="N699" s="17" t="n">
        <x:v>7.67721</x:v>
      </x:c>
      <x:c r="O699" s="17" t="n">
        <x:v>5.39497</x:v>
      </x:c>
      <x:c r="P699" s="17" t="n">
        <x:v>5.06147</x:v>
      </x:c>
      <x:c r="Q699" s="17" t="n">
        <x:v>5.81349</x:v>
      </x:c>
      <x:c r="R699" s="17" t="n">
        <x:v>3.8713</x:v>
      </x:c>
      <x:c r="S699" s="17" t="n">
        <x:v>3.59665</x:v>
      </x:c>
      <x:c r="T699" s="17" t="n">
        <x:v>2.38686</x:v>
      </x:c>
      <x:c r="U699" s="17" t="n">
        <x:v>4.06748</x:v>
      </x:c>
      <x:c r="V699" s="17" t="n">
        <x:v>4.68872</x:v>
      </x:c>
      <x:c r="W699" s="17" t="n">
        <x:v>4.98299</x:v>
      </x:c>
      <x:c r="X699" s="17" t="n">
        <x:v>3.94323</x:v>
      </x:c>
      <x:c r="Y699" s="17" t="n">
        <x:v>4.30944</x:v>
      </x:c>
      <x:c r="Z699" s="17" t="n">
        <x:v>6.47397</x:v>
      </x:c>
      <x:c r="AA699" s="17" t="n">
        <x:v>5.25111</x:v>
      </x:c>
      <x:c r="AB699" s="4" t="n">
        <x:f>COUNT(D699:O699)</x:f>
        <x:v>12</x:v>
      </x:c>
      <x:c r="AC699" s="4" t="n">
        <x:f>COUNT(P699:AA699)</x:f>
        <x:v>12</x:v>
      </x:c>
      <x:c r="AD699" s="4" t="n">
        <x:f>COUNTIF(D699:AA699,"&gt;0")</x:f>
        <x:v>24</x:v>
      </x:c>
      <x:c r="AE699" s="19" t="n">
        <x:f>IF(AB699=0,"",AVERAGE(D699:O699))</x:f>
        <x:v>9.6891575</x:v>
      </x:c>
      <x:c r="AF699" s="19" t="n">
        <x:f>IF(AC699=0,"",AVERAGE(P699:AA699))</x:f>
        <x:v>4.537225833333333</x:v>
      </x:c>
      <x:c r="AG699" s="19" t="n">
        <x:f>IF(OR(AB699&lt;'산출기준'!$B$19,AC699&lt;'산출기준'!$B$19,AE699=0),"",AF699/AE699)</x:f>
        <x:v>0.4682786747282551</x:v>
      </x:c>
      <x:c r="AH699" s="21" t="n">
        <x:f>IF(SUM(P699:AA699)=0,"",MAX(P699:AA699)/SUM(P699:AA699))</x:f>
        <x:v>0.11890470516951346</x:v>
      </x:c>
      <x:c r="AI699" s="23" t="n">
        <x:f>IF(AG699="","",AD699/'산출기준'!$B$18*'산출기준'!$B$20+MIN(1,AG699)*'산출기준'!$B$21+(1-AH699)*'산출기준'!$B$22)</x:f>
        <x:v>81.67026613845738</x:v>
      </x:c>
      <x:c r="AJ699" s="4" t="str">
        <x:v>24개월 중 양수 지수 24개월; 전반/후반 자료 12/12개월. 최근12개월/이전12개월 관측월 평균비 0.47배, 최근 최댓달 비중 11.9%. 미래 1년 지속을 보장하지 않음.</x:v>
      </x:c>
      <x:c r="AK699" s="4" t="str">
        <x:v>https://developers.naver.com/docs/serviceapi/datalab/search/search.md</x:v>
      </x:c>
    </x:row>
    <x:row r="700" ht="25" customHeight="1">
      <x:c r="A700" s="4" t="str">
        <x:v>K0696</x:v>
      </x:c>
      <x:c r="B700" s="4" t="str">
        <x:v>패션·뷰티</x:v>
      </x:c>
      <x:c r="C700" s="4" t="str">
        <x:v>옷잘입는법</x:v>
      </x:c>
      <x:c r="D700" s="17" t="n">
        <x:v>83.52745</x:v>
      </x:c>
      <x:c r="E700" s="17" t="n">
        <x:v>100</x:v>
      </x:c>
      <x:c r="F700" s="17" t="n">
        <x:v>80.47698</x:v>
      </x:c>
      <x:c r="G700" s="17" t="n">
        <x:v>67.33222</x:v>
      </x:c>
      <x:c r="H700" s="17" t="n">
        <x:v>70.88186</x:v>
      </x:c>
      <x:c r="I700" s="17" t="n">
        <x:v>86.52246</x:v>
      </x:c>
      <x:c r="J700" s="17" t="n">
        <x:v>86.68885</x:v>
      </x:c>
      <x:c r="K700" s="17" t="n">
        <x:v>74.81974</x:v>
      </x:c>
      <x:c r="L700" s="17" t="n">
        <x:v>69.38435</x:v>
      </x:c>
      <x:c r="M700" s="17" t="n">
        <x:v>51.52523</x:v>
      </x:c>
      <x:c r="N700" s="17" t="n">
        <x:v>44.75873</x:v>
      </x:c>
      <x:c r="O700" s="17" t="n">
        <x:v>50.85967</x:v>
      </x:c>
      <x:c r="P700" s="17" t="n">
        <x:v>62.50693</x:v>
      </x:c>
      <x:c r="Q700" s="17" t="n">
        <x:v>62.78424</x:v>
      </x:c>
      <x:c r="R700" s="17" t="n">
        <x:v>42.26289</x:v>
      </x:c>
      <x:c r="S700" s="17" t="n">
        <x:v>32.94509</x:v>
      </x:c>
      <x:c r="T700" s="17" t="n">
        <x:v>36.99389</x:v>
      </x:c>
      <x:c r="U700" s="17" t="n">
        <x:v>41.43094</x:v>
      </x:c>
      <x:c r="V700" s="17" t="n">
        <x:v>41.54187</x:v>
      </x:c>
      <x:c r="W700" s="17" t="n">
        <x:v>45.53521</x:v>
      </x:c>
      <x:c r="X700" s="17" t="n">
        <x:v>34.05435</x:v>
      </x:c>
      <x:c r="Y700" s="17" t="n">
        <x:v>23.57182</x:v>
      </x:c>
      <x:c r="Z700" s="17" t="n">
        <x:v>24.12645</x:v>
      </x:c>
      <x:c r="AA700" s="17" t="n">
        <x:v>27.17692</x:v>
      </x:c>
      <x:c r="AB700" s="4" t="n">
        <x:f>COUNT(D700:O700)</x:f>
        <x:v>12</x:v>
      </x:c>
      <x:c r="AC700" s="4" t="n">
        <x:f>COUNT(P700:AA700)</x:f>
        <x:v>12</x:v>
      </x:c>
      <x:c r="AD700" s="4" t="n">
        <x:f>COUNTIF(D700:AA700,"&gt;0")</x:f>
        <x:v>24</x:v>
      </x:c>
      <x:c r="AE700" s="19" t="n">
        <x:f>IF(AB700=0,"",AVERAGE(D700:O700))</x:f>
        <x:v>72.23146166666668</x:v>
      </x:c>
      <x:c r="AF700" s="19" t="n">
        <x:f>IF(AC700=0,"",AVERAGE(P700:AA700))</x:f>
        <x:v>39.577549999999995</x:v>
      </x:c>
      <x:c r="AG700" s="19" t="n">
        <x:f>IF(OR(AB700&lt;'산출기준'!$B$19,AC700&lt;'산출기준'!$B$19,AE700=0),"",AF700/AE700)</x:f>
        <x:v>0.5479267494633051</x:v>
      </x:c>
      <x:c r="AH700" s="21" t="n">
        <x:f>IF(SUM(P700:AA700)=0,"",MAX(P700:AA700)/SUM(P700:AA700))</x:f>
        <x:v>0.13219666199651064</x:v>
      </x:c>
      <x:c r="AI700" s="23" t="n">
        <x:f>IF(AG700="","",AD700/'산출기준'!$B$18*'산출기준'!$B$20+MIN(1,AG700)*'산출기준'!$B$21+(1-AH700)*'산출기준'!$B$22)</x:f>
        <x:v>83.79386924396894</x:v>
      </x:c>
      <x:c r="AJ700" s="4" t="str">
        <x:v>24개월 중 양수 지수 24개월; 전반/후반 자료 12/12개월. 최근12개월/이전12개월 관측월 평균비 0.55배, 최근 최댓달 비중 13.2%. 미래 1년 지속을 보장하지 않음.</x:v>
      </x:c>
      <x:c r="AK700" s="4" t="str">
        <x:v>https://developers.naver.com/docs/serviceapi/datalab/search/search.md</x:v>
      </x:c>
    </x:row>
    <x:row r="701" ht="25" customHeight="1">
      <x:c r="A701" s="4" t="str">
        <x:v>K0697</x:v>
      </x:c>
      <x:c r="B701" s="4" t="str">
        <x:v>패션·뷰티</x:v>
      </x:c>
      <x:c r="C701" s="4" t="str">
        <x:v>선크림바르는순서</x:v>
      </x:c>
      <x:c r="D701" s="17" t="n">
        <x:v>29.72823</x:v>
      </x:c>
      <x:c r="E701" s="17" t="n">
        <x:v>27.78702</x:v>
      </x:c>
      <x:c r="F701" s="17" t="n">
        <x:v>28.1198</x:v>
      </x:c>
      <x:c r="G701" s="17" t="n">
        <x:v>21.29783</x:v>
      </x:c>
      <x:c r="H701" s="17" t="n">
        <x:v>20.57681</x:v>
      </x:c>
      <x:c r="I701" s="17" t="n">
        <x:v>33.33333</x:v>
      </x:c>
      <x:c r="J701" s="17" t="n">
        <x:v>50.02773</x:v>
      </x:c>
      <x:c r="K701" s="17" t="n">
        <x:v>60.2884</x:v>
      </x:c>
      <x:c r="L701" s="17" t="n">
        <x:v>74.8752</x:v>
      </x:c>
      <x:c r="M701" s="17" t="n">
        <x:v>71.15917</x:v>
      </x:c>
      <x:c r="N701" s="17" t="n">
        <x:v>55.68496</x:v>
      </x:c>
      <x:c r="O701" s="17" t="n">
        <x:v>36.05102</x:v>
      </x:c>
      <x:c r="P701" s="17" t="n">
        <x:v>21.13144</x:v>
      </x:c>
      <x:c r="Q701" s="17" t="n">
        <x:v>12.70105</x:v>
      </x:c>
      <x:c r="R701" s="17" t="n">
        <x:v>13.31114</x:v>
      </x:c>
      <x:c r="S701" s="17" t="n">
        <x:v>12.42373</x:v>
      </x:c>
      <x:c r="T701" s="17" t="n">
        <x:v>15.41874</x:v>
      </x:c>
      <x:c r="U701" s="17" t="n">
        <x:v>18.91292</x:v>
      </x:c>
      <x:c r="V701" s="17" t="n">
        <x:v>33.44425</x:v>
      </x:c>
      <x:c r="W701" s="17" t="n">
        <x:v>42.48474</x:v>
      </x:c>
      <x:c r="X701" s="17" t="n">
        <x:v>41.54187</x:v>
      </x:c>
      <x:c r="Y701" s="17" t="n">
        <x:v>31.44758</x:v>
      </x:c>
      <x:c r="Z701" s="17" t="n">
        <x:v>24.01552</x:v>
      </x:c>
      <x:c r="AA701" s="17" t="n">
        <x:v>20.13311</x:v>
      </x:c>
      <x:c r="AB701" s="4" t="n">
        <x:f>COUNT(D701:O701)</x:f>
        <x:v>12</x:v>
      </x:c>
      <x:c r="AC701" s="4" t="n">
        <x:f>COUNT(P701:AA701)</x:f>
        <x:v>12</x:v>
      </x:c>
      <x:c r="AD701" s="4" t="n">
        <x:f>COUNTIF(D701:AA701,"&gt;0")</x:f>
        <x:v>24</x:v>
      </x:c>
      <x:c r="AE701" s="19" t="n">
        <x:f>IF(AB701=0,"",AVERAGE(D701:O701))</x:f>
        <x:v>42.41079166666667</x:v>
      </x:c>
      <x:c r="AF701" s="19" t="n">
        <x:f>IF(AC701=0,"",AVERAGE(P701:AA701))</x:f>
        <x:v>23.913840833333335</x:v>
      </x:c>
      <x:c r="AG701" s="19" t="n">
        <x:f>IF(OR(AB701&lt;'산출기준'!$B$19,AC701&lt;'산출기준'!$B$19,AE701=0),"",AF701/AE701)</x:f>
        <x:v>0.5638621655848207</x:v>
      </x:c>
      <x:c r="AH701" s="21" t="n">
        <x:f>IF(SUM(P701:AA701)=0,"",MAX(P701:AA701)/SUM(P701:AA701))</x:f>
        <x:v>0.14804794531646578</x:v>
      </x:c>
      <x:c r="AI701" s="23" t="n">
        <x:f>IF(AG701="","",AD701/'산출기준'!$B$18*'산출기준'!$B$20+MIN(1,AG701)*'산출기준'!$B$21+(1-AH701)*'산출기준'!$B$22)</x:f>
        <x:v>83.9549060612153</x:v>
      </x:c>
      <x:c r="AJ701" s="4" t="str">
        <x:v>24개월 중 양수 지수 24개월; 전반/후반 자료 12/12개월. 최근12개월/이전12개월 관측월 평균비 0.56배, 최근 최댓달 비중 14.8%. 미래 1년 지속을 보장하지 않음.</x:v>
      </x:c>
      <x:c r="AK701" s="4" t="str">
        <x:v>https://developers.naver.com/docs/serviceapi/datalab/search/search.md</x:v>
      </x:c>
    </x:row>
    <x:row r="702" ht="25" customHeight="1">
      <x:c r="A702" s="4" t="str">
        <x:v>K0698</x:v>
      </x:c>
      <x:c r="B702" s="4" t="str">
        <x:v>패션·뷰티</x:v>
      </x:c>
      <x:c r="C702" s="4" t="str">
        <x:v>옷에묻은기름때제거</x:v>
      </x:c>
      <x:c r="D702" s="17" t="n">
        <x:v>1.10926</x:v>
      </x:c>
      <x:c r="E702" s="17" t="n">
        <x:v>3.93788</x:v>
      </x:c>
      <x:c r="F702" s="17" t="n">
        <x:v>1.22018</x:v>
      </x:c>
      <x:c r="G702" s="17" t="n">
        <x:v>0.27731</x:v>
      </x:c>
      <x:c r="H702" s="17"/>
      <x:c r="I702" s="17" t="n">
        <x:v>0.27731</x:v>
      </x:c>
      <x:c r="J702" s="17" t="n">
        <x:v>4.0488</x:v>
      </x:c>
      <x:c r="K702" s="17" t="n">
        <x:v>12.64559</x:v>
      </x:c>
      <x:c r="L702" s="17" t="n">
        <x:v>8.65224</x:v>
      </x:c>
      <x:c r="M702" s="17" t="n">
        <x:v>9.42872</x:v>
      </x:c>
      <x:c r="N702" s="17" t="n">
        <x:v>2.49584</x:v>
      </x:c>
      <x:c r="O702" s="17"/>
      <x:c r="P702" s="17" t="n">
        <x:v>1.38657</x:v>
      </x:c>
      <x:c r="Q702" s="17" t="n">
        <x:v>7.04381</x:v>
      </x:c>
      <x:c r="R702" s="17" t="n">
        <x:v>17.41541</x:v>
      </x:c>
      <x:c r="S702" s="17" t="n">
        <x:v>4.21519</x:v>
      </x:c>
      <x:c r="T702" s="17"/>
      <x:c r="U702" s="17" t="n">
        <x:v>10.87077</x:v>
      </x:c>
      <x:c r="V702" s="17" t="n">
        <x:v>15.36328</x:v>
      </x:c>
      <x:c r="W702" s="17" t="n">
        <x:v>9.65058</x:v>
      </x:c>
      <x:c r="X702" s="17"/>
      <x:c r="Y702" s="17" t="n">
        <x:v>4.27066</x:v>
      </x:c>
      <x:c r="Z702" s="17" t="n">
        <x:v>0.66555</x:v>
      </x:c>
      <x:c r="AA702" s="17" t="n">
        <x:v>14.08763</x:v>
      </x:c>
      <x:c r="AB702" s="4" t="n">
        <x:f>COUNT(D702:O702)</x:f>
        <x:v>10</x:v>
      </x:c>
      <x:c r="AC702" s="4" t="n">
        <x:f>COUNT(P702:AA702)</x:f>
        <x:v>10</x:v>
      </x:c>
      <x:c r="AD702" s="4" t="n">
        <x:f>COUNTIF(D702:AA702,"&gt;0")</x:f>
        <x:v>20</x:v>
      </x:c>
      <x:c r="AE702" s="19" t="n">
        <x:f>IF(AB702=0,"",AVERAGE(D702:O702))</x:f>
        <x:v>4.409313</x:v>
      </x:c>
      <x:c r="AF702" s="19" t="n">
        <x:f>IF(AC702=0,"",AVERAGE(P702:AA702))</x:f>
        <x:v>8.496945</x:v>
      </x:c>
      <x:c r="AG702" s="19" t="n">
        <x:f>IF(OR(AB702&lt;'산출기준'!$B$19,AC702&lt;'산출기준'!$B$19,AE702=0),"",AF702/AE702)</x:f>
        <x:v>1.9270450975015836</x:v>
      </x:c>
      <x:c r="AH702" s="21" t="n">
        <x:f>IF(SUM(P702:AA702)=0,"",MAX(P702:AA702)/SUM(P702:AA702))</x:f>
        <x:v>0.2049608418084382</x:v>
      </x:c>
      <x:c r="AI702" s="23" t="n">
        <x:f>IF(AG702="","",AD702/'산출기준'!$B$18*'산출기준'!$B$20+MIN(1,AG702)*'산출기준'!$B$21+(1-AH702)*'산출기준'!$B$22)</x:f>
        <x:v>87.5674498304979</x:v>
      </x:c>
      <x:c r="AJ702" s="4" t="str">
        <x:v>24개월 중 양수 지수 20개월; 전반/후반 자료 10/10개월. 최근12개월/이전12개월 관측월 평균비 1.93배, 최근 최댓달 비중 20.5%. 미래 1년 지속을 보장하지 않음.</x:v>
      </x:c>
      <x:c r="AK702" s="4" t="str">
        <x:v>https://developers.naver.com/docs/serviceapi/datalab/search/search.md</x:v>
      </x:c>
    </x:row>
    <x:row r="703" ht="25" customHeight="1">
      <x:c r="A703" s="4" t="str">
        <x:v>K0699</x:v>
      </x:c>
      <x:c r="B703" s="4" t="str">
        <x:v>패션·뷰티</x:v>
      </x:c>
      <x:c r="C703" s="4" t="str">
        <x:v>피부좋아지는습관</x:v>
      </x:c>
      <x:c r="D703" s="17" t="n">
        <x:v>34.66444</x:v>
      </x:c>
      <x:c r="E703" s="17" t="n">
        <x:v>29.72823</x:v>
      </x:c>
      <x:c r="F703" s="17" t="n">
        <x:v>22.79534</x:v>
      </x:c>
      <x:c r="G703" s="17" t="n">
        <x:v>27.23239</x:v>
      </x:c>
      <x:c r="H703" s="17" t="n">
        <x:v>35.71824</x:v>
      </x:c>
      <x:c r="I703" s="17" t="n">
        <x:v>33.00055</x:v>
      </x:c>
      <x:c r="J703" s="17" t="n">
        <x:v>29.33998</x:v>
      </x:c>
      <x:c r="K703" s="17" t="n">
        <x:v>29.33998</x:v>
      </x:c>
      <x:c r="L703" s="17" t="n">
        <x:v>37.16028</x:v>
      </x:c>
      <x:c r="M703" s="17" t="n">
        <x:v>22.51802</x:v>
      </x:c>
      <x:c r="N703" s="17" t="n">
        <x:v>17.63727</x:v>
      </x:c>
      <x:c r="O703" s="17" t="n">
        <x:v>19.19023</x:v>
      </x:c>
      <x:c r="P703" s="17" t="n">
        <x:v>18.1919</x:v>
      </x:c>
      <x:c r="Q703" s="17" t="n">
        <x:v>15.4742</x:v>
      </x:c>
      <x:c r="R703" s="17" t="n">
        <x:v>19.02384</x:v>
      </x:c>
      <x:c r="S703" s="17" t="n">
        <x:v>13.25568</x:v>
      </x:c>
      <x:c r="T703" s="17" t="n">
        <x:v>15.41874</x:v>
      </x:c>
      <x:c r="U703" s="17" t="n">
        <x:v>13.64392</x:v>
      </x:c>
      <x:c r="V703" s="17" t="n">
        <x:v>6.48918</x:v>
      </x:c>
      <x:c r="W703" s="17" t="n">
        <x:v>12.42373</x:v>
      </x:c>
      <x:c r="X703" s="17" t="n">
        <x:v>13.75485</x:v>
      </x:c>
      <x:c r="Y703" s="17" t="n">
        <x:v>5.49084</x:v>
      </x:c>
      <x:c r="Z703" s="17" t="n">
        <x:v>1.83028</x:v>
      </x:c>
      <x:c r="AA703" s="17" t="n">
        <x:v>4.76982</x:v>
      </x:c>
      <x:c r="AB703" s="4" t="n">
        <x:f>COUNT(D703:O703)</x:f>
        <x:v>12</x:v>
      </x:c>
      <x:c r="AC703" s="4" t="n">
        <x:f>COUNT(P703:AA703)</x:f>
        <x:v>12</x:v>
      </x:c>
      <x:c r="AD703" s="4" t="n">
        <x:f>COUNTIF(D703:AA703,"&gt;0")</x:f>
        <x:v>24</x:v>
      </x:c>
      <x:c r="AE703" s="19" t="n">
        <x:f>IF(AB703=0,"",AVERAGE(D703:O703))</x:f>
        <x:v>28.193745833333328</x:v>
      </x:c>
      <x:c r="AF703" s="19" t="n">
        <x:f>IF(AC703=0,"",AVERAGE(P703:AA703))</x:f>
        <x:v>11.647248333333335</x:v>
      </x:c>
      <x:c r="AG703" s="19" t="n">
        <x:f>IF(OR(AB703&lt;'산출기준'!$B$19,AC703&lt;'산출기준'!$B$19,AE703=0),"",AF703/AE703)</x:f>
        <x:v>0.413114610672373</x:v>
      </x:c>
      <x:c r="AH703" s="21" t="n">
        <x:f>IF(SUM(P703:AA703)=0,"",MAX(P703:AA703)/SUM(P703:AA703))</x:f>
        <x:v>0.1361111186633638</x:v>
      </x:c>
      <x:c r="AI703" s="23" t="n">
        <x:f>IF(AG703="","",AD703/'산출기준'!$B$18*'산출기준'!$B$20+MIN(1,AG703)*'산출기준'!$B$21+(1-AH703)*'산출기준'!$B$22)</x:f>
        <x:v>79.67121594690391</x:v>
      </x:c>
      <x:c r="AJ703" s="4" t="str">
        <x:v>24개월 중 양수 지수 24개월; 전반/후반 자료 12/12개월. 최근12개월/이전12개월 관측월 평균비 0.41배, 최근 최댓달 비중 13.6%. 미래 1년 지속을 보장하지 않음.</x:v>
      </x:c>
      <x:c r="AK703" s="4" t="str">
        <x:v>https://developers.naver.com/docs/serviceapi/datalab/search/search.md</x:v>
      </x:c>
    </x:row>
    <x:row r="704" ht="25" customHeight="1">
      <x:c r="A704" s="4" t="str">
        <x:v>K0700</x:v>
      </x:c>
      <x:c r="B704" s="4" t="str">
        <x:v>패션·뷰티</x:v>
      </x:c>
      <x:c r="C704" s="4" t="str">
        <x:v>모공줄이는방법</x:v>
      </x:c>
      <x:c r="D704" s="17" t="n">
        <x:v>0.16116</x:v>
      </x:c>
      <x:c r="E704" s="17" t="n">
        <x:v>0.0955</x:v>
      </x:c>
      <x:c r="F704" s="17" t="n">
        <x:v>0.08953</x:v>
      </x:c>
      <x:c r="G704" s="17"/>
      <x:c r="H704" s="17" t="n">
        <x:v>0.02984</x:v>
      </x:c>
      <x:c r="I704" s="17" t="n">
        <x:v>0.03581</x:v>
      </x:c>
      <x:c r="J704" s="17" t="n">
        <x:v>0.07162</x:v>
      </x:c>
      <x:c r="K704" s="17" t="n">
        <x:v>0.06565</x:v>
      </x:c>
      <x:c r="L704" s="17" t="n">
        <x:v>0.15519</x:v>
      </x:c>
      <x:c r="M704" s="17" t="n">
        <x:v>0.0955</x:v>
      </x:c>
      <x:c r="N704" s="17" t="n">
        <x:v>2.08917</x:v>
      </x:c>
      <x:c r="O704" s="17" t="n">
        <x:v>0.8297</x:v>
      </x:c>
      <x:c r="P704" s="17" t="n">
        <x:v>0.0955</x:v>
      </x:c>
      <x:c r="Q704" s="17" t="n">
        <x:v>0.14922</x:v>
      </x:c>
      <x:c r="R704" s="17" t="n">
        <x:v>0.02984</x:v>
      </x:c>
      <x:c r="S704" s="17"/>
      <x:c r="T704" s="17" t="n">
        <x:v>0.23279</x:v>
      </x:c>
      <x:c r="U704" s="17" t="n">
        <x:v>0.08953</x:v>
      </x:c>
      <x:c r="V704" s="17" t="n">
        <x:v>0.16116</x:v>
      </x:c>
      <x:c r="W704" s="17" t="n">
        <x:v>0.15519</x:v>
      </x:c>
      <x:c r="X704" s="17" t="n">
        <x:v>0.20294</x:v>
      </x:c>
      <x:c r="Y704" s="17" t="n">
        <x:v>0.21488</x:v>
      </x:c>
      <x:c r="Z704" s="17" t="n">
        <x:v>0.32233</x:v>
      </x:c>
      <x:c r="AA704" s="17" t="n">
        <x:v>0.02984</x:v>
      </x:c>
      <x:c r="AB704" s="4" t="n">
        <x:f>COUNT(D704:O704)</x:f>
        <x:v>11</x:v>
      </x:c>
      <x:c r="AC704" s="4" t="n">
        <x:f>COUNT(P704:AA704)</x:f>
        <x:v>11</x:v>
      </x:c>
      <x:c r="AD704" s="4" t="n">
        <x:f>COUNTIF(D704:AA704,"&gt;0")</x:f>
        <x:v>22</x:v>
      </x:c>
      <x:c r="AE704" s="19" t="n">
        <x:f>IF(AB704=0,"",AVERAGE(D704:O704))</x:f>
        <x:v>0.3380609090909091</x:v>
      </x:c>
      <x:c r="AF704" s="19" t="n">
        <x:f>IF(AC704=0,"",AVERAGE(P704:AA704))</x:f>
        <x:v>0.15302</x:v>
      </x:c>
      <x:c r="AG704" s="19" t="n">
        <x:f>IF(OR(AB704&lt;'산출기준'!$B$19,AC704&lt;'산출기준'!$B$19,AE704=0),"",AF704/AE704)</x:f>
        <x:v>0.4526403257078471</x:v>
      </x:c>
      <x:c r="AH704" s="21" t="n">
        <x:f>IF(SUM(P704:AA704)=0,"",MAX(P704:AA704)/SUM(P704:AA704))</x:f>
        <x:v>0.19149606112094678</x:v>
      </x:c>
      <x:c r="AI704" s="23" t="n">
        <x:f>IF(AG704="","",AD704/'산출기준'!$B$18*'산출기준'!$B$20+MIN(1,AG704)*'산출기준'!$B$21+(1-AH704)*'산출기준'!$B$22)</x:f>
        <x:v>75.58262188214981</x:v>
      </x:c>
      <x:c r="AJ704" s="4" t="str">
        <x:v>24개월 중 양수 지수 22개월; 전반/후반 자료 11/11개월. 최근12개월/이전12개월 관측월 평균비 0.45배, 최근 최댓달 비중 19.1%. 미래 1년 지속을 보장하지 않음.</x:v>
      </x:c>
      <x:c r="AK704" s="4" t="str">
        <x:v>https://developers.naver.com/docs/serviceapi/datalab/search/search.md</x:v>
      </x:c>
    </x:row>
    <x:row r="705" ht="25" customHeight="1">
      <x:c r="A705" s="4" t="str">
        <x:v>K0701</x:v>
      </x:c>
      <x:c r="B705" s="4" t="str">
        <x:v>스포츠</x:v>
      </x:c>
      <x:c r="C705" s="4" t="str">
        <x:v>고관절스트레칭</x:v>
      </x:c>
      <x:c r="D705" s="17" t="n">
        <x:v>100</x:v>
      </x:c>
      <x:c r="E705" s="17" t="n">
        <x:v>97.39748</x:v>
      </x:c>
      <x:c r="F705" s="17" t="n">
        <x:v>77.49059</x:v>
      </x:c>
      <x:c r="G705" s="17" t="n">
        <x:v>72.82874</x:v>
      </x:c>
      <x:c r="H705" s="17" t="n">
        <x:v>73.13317</x:v>
      </x:c>
      <x:c r="I705" s="17" t="n">
        <x:v>79.53799</x:v>
      </x:c>
      <x:c r="J705" s="17" t="n">
        <x:v>89.98985</x:v>
      </x:c>
      <x:c r="K705" s="17" t="n">
        <x:v>80.11699</x:v>
      </x:c>
      <x:c r="L705" s="17" t="n">
        <x:v>84.34907</x:v>
      </x:c>
      <x:c r="M705" s="17" t="n">
        <x:v>84.19984</x:v>
      </x:c>
      <x:c r="N705" s="17" t="n">
        <x:v>85.97266</x:v>
      </x:c>
      <x:c r="O705" s="17" t="n">
        <x:v>86.74267</x:v>
      </x:c>
      <x:c r="P705" s="17" t="n">
        <x:v>78.46952</x:v>
      </x:c>
      <x:c r="Q705" s="17" t="n">
        <x:v>67.28944</x:v>
      </x:c>
      <x:c r="R705" s="17" t="n">
        <x:v>62.70518</x:v>
      </x:c>
      <x:c r="S705" s="17" t="n">
        <x:v>61.08756</x:v>
      </x:c>
      <x:c r="T705" s="17" t="n">
        <x:v>66.66865</x:v>
      </x:c>
      <x:c r="U705" s="17" t="n">
        <x:v>58.86706</x:v>
      </x:c>
      <x:c r="V705" s="17" t="n">
        <x:v>67.31928</x:v>
      </x:c>
      <x:c r="W705" s="17" t="n">
        <x:v>61.07562</x:v>
      </x:c>
      <x:c r="X705" s="17" t="n">
        <x:v>59.07001</x:v>
      </x:c>
      <x:c r="Y705" s="17" t="n">
        <x:v>62.06649</x:v>
      </x:c>
      <x:c r="Z705" s="17" t="n">
        <x:v>65.80313</x:v>
      </x:c>
      <x:c r="AA705" s="17" t="n">
        <x:v>67.11036</x:v>
      </x:c>
      <x:c r="AB705" s="4" t="n">
        <x:f>COUNT(D705:O705)</x:f>
        <x:v>12</x:v>
      </x:c>
      <x:c r="AC705" s="4" t="n">
        <x:f>COUNT(P705:AA705)</x:f>
        <x:v>12</x:v>
      </x:c>
      <x:c r="AD705" s="4" t="n">
        <x:f>COUNTIF(D705:AA705,"&gt;0")</x:f>
        <x:v>24</x:v>
      </x:c>
      <x:c r="AE705" s="19" t="n">
        <x:f>IF(AB705=0,"",AVERAGE(D705:O705))</x:f>
        <x:v>84.31325416666665</x:v>
      </x:c>
      <x:c r="AF705" s="19" t="n">
        <x:f>IF(AC705=0,"",AVERAGE(P705:AA705))</x:f>
        <x:v>64.79435833333334</x:v>
      </x:c>
      <x:c r="AG705" s="19" t="n">
        <x:f>IF(OR(AB705&lt;'산출기준'!$B$19,AC705&lt;'산출기준'!$B$19,AE705=0),"",AF705/AE705)</x:f>
        <x:v>0.7684955227235182</x:v>
      </x:c>
      <x:c r="AH705" s="21" t="n">
        <x:f>IF(SUM(P705:AA705)=0,"",MAX(P705:AA705)/SUM(P705:AA705))</x:f>
        <x:v>0.1009212350406536</x:v>
      </x:c>
      <x:c r="AI705" s="23" t="n">
        <x:f>IF(AG705="","",AD705/'산출기준'!$B$18*'산출기준'!$B$20+MIN(1,AG705)*'산출기준'!$B$21+(1-AH705)*'산출기준'!$B$22)</x:f>
        <x:v>91.03644098089248</x:v>
      </x:c>
      <x:c r="AJ705" s="4" t="str">
        <x:v>24개월 중 양수 지수 24개월; 전반/후반 자료 12/12개월. 최근12개월/이전12개월 관측월 평균비 0.77배, 최근 최댓달 비중 10.1%. 미래 1년 지속을 보장하지 않음.</x:v>
      </x:c>
      <x:c r="AK705" s="4" t="str">
        <x:v>https://developers.naver.com/docs/serviceapi/datalab/search/search.md</x:v>
      </x:c>
    </x:row>
    <x:row r="706" ht="25" customHeight="1">
      <x:c r="A706" s="4" t="str">
        <x:v>K0702</x:v>
      </x:c>
      <x:c r="B706" s="4" t="str">
        <x:v>스포츠</x:v>
      </x:c>
      <x:c r="C706" s="4" t="str">
        <x:v>스쿼트자세</x:v>
      </x:c>
      <x:c r="D706" s="17" t="n">
        <x:v>81.53166</x:v>
      </x:c>
      <x:c r="E706" s="17" t="n">
        <x:v>81.08398</x:v>
      </x:c>
      <x:c r="F706" s="17" t="n">
        <x:v>71.8916</x:v>
      </x:c>
      <x:c r="G706" s="17" t="n">
        <x:v>69.13388</x:v>
      </x:c>
      <x:c r="H706" s="17" t="n">
        <x:v>92.43717</x:v>
      </x:c>
      <x:c r="I706" s="17" t="n">
        <x:v>78.54115</x:v>
      </x:c>
      <x:c r="J706" s="17" t="n">
        <x:v>89.81674</x:v>
      </x:c>
      <x:c r="K706" s="17" t="n">
        <x:v>78.51131</x:v>
      </x:c>
      <x:c r="L706" s="17" t="n">
        <x:v>73.68829</x:v>
      </x:c>
      <x:c r="M706" s="17" t="n">
        <x:v>78.23673</x:v>
      </x:c>
      <x:c r="N706" s="17" t="n">
        <x:v>81.1377</x:v>
      </x:c>
      <x:c r="O706" s="17" t="n">
        <x:v>79.49024</x:v>
      </x:c>
      <x:c r="P706" s="17" t="n">
        <x:v>71.17531</x:v>
      </x:c>
      <x:c r="Q706" s="17" t="n">
        <x:v>55.96609</x:v>
      </x:c>
      <x:c r="R706" s="17" t="n">
        <x:v>56.07353</x:v>
      </x:c>
      <x:c r="S706" s="17" t="n">
        <x:v>55.39306</x:v>
      </x:c>
      <x:c r="T706" s="17" t="n">
        <x:v>66.36423</x:v>
      </x:c>
      <x:c r="U706" s="17" t="n">
        <x:v>57.33898</x:v>
      </x:c>
      <x:c r="V706" s="17" t="n">
        <x:v>60.77717</x:v>
      </x:c>
      <x:c r="W706" s="17" t="n">
        <x:v>56.59881</x:v>
      </x:c>
      <x:c r="X706" s="17" t="n">
        <x:v>50.71927</x:v>
      </x:c>
      <x:c r="Y706" s="17" t="n">
        <x:v>50.20593</x:v>
      </x:c>
      <x:c r="Z706" s="17" t="n">
        <x:v>57.23154</x:v>
      </x:c>
      <x:c r="AA706" s="17" t="n">
        <x:v>50.10445</x:v>
      </x:c>
      <x:c r="AB706" s="4" t="n">
        <x:f>COUNT(D706:O706)</x:f>
        <x:v>12</x:v>
      </x:c>
      <x:c r="AC706" s="4" t="n">
        <x:f>COUNT(P706:AA706)</x:f>
        <x:v>12</x:v>
      </x:c>
      <x:c r="AD706" s="4" t="n">
        <x:f>COUNTIF(D706:AA706,"&gt;0")</x:f>
        <x:v>24</x:v>
      </x:c>
      <x:c r="AE706" s="19" t="n">
        <x:f>IF(AB706=0,"",AVERAGE(D706:O706))</x:f>
        <x:v>79.6250375</x:v>
      </x:c>
      <x:c r="AF706" s="19" t="n">
        <x:f>IF(AC706=0,"",AVERAGE(P706:AA706))</x:f>
        <x:v>57.32903083333334</x:v>
      </x:c>
      <x:c r="AG706" s="19" t="n">
        <x:f>IF(OR(AB706&lt;'산출기준'!$B$19,AC706&lt;'산출기준'!$B$19,AE706=0),"",AF706/AE706)</x:f>
        <x:v>0.7199874892785242</x:v>
      </x:c>
      <x:c r="AH706" s="21" t="n">
        <x:f>IF(SUM(P706:AA706)=0,"",MAX(P706:AA706)/SUM(P706:AA706))</x:f>
        <x:v>0.10346024949517649</x:v>
      </x:c>
      <x:c r="AI706" s="23" t="n">
        <x:f>IF(AG706="","",AD706/'산출기준'!$B$18*'산출기준'!$B$20+MIN(1,AG706)*'산출기준'!$B$21+(1-AH706)*'산출기준'!$B$22)</x:f>
        <x:v>89.5304196884522</x:v>
      </x:c>
      <x:c r="AJ706" s="4" t="str">
        <x:v>24개월 중 양수 지수 24개월; 전반/후반 자료 12/12개월. 최근12개월/이전12개월 관측월 평균비 0.72배, 최근 최댓달 비중 10.3%. 미래 1년 지속을 보장하지 않음.</x:v>
      </x:c>
      <x:c r="AK706" s="4" t="str">
        <x:v>https://developers.naver.com/docs/serviceapi/datalab/search/search.md</x:v>
      </x:c>
    </x:row>
    <x:row r="707" ht="25" customHeight="1">
      <x:c r="A707" s="4" t="str">
        <x:v>K0703</x:v>
      </x:c>
      <x:c r="B707" s="4" t="str">
        <x:v>스포츠</x:v>
      </x:c>
      <x:c r="C707" s="4" t="str">
        <x:v>골프그립잡는법</x:v>
      </x:c>
      <x:c r="D707" s="17" t="n">
        <x:v>63.11705</x:v>
      </x:c>
      <x:c r="E707" s="17" t="n">
        <x:v>67.50432</x:v>
      </x:c>
      <x:c r="F707" s="17" t="n">
        <x:v>52.48612</x:v>
      </x:c>
      <x:c r="G707" s="17" t="n">
        <x:v>40.10624</x:v>
      </x:c>
      <x:c r="H707" s="17" t="n">
        <x:v>38.16629</x:v>
      </x:c>
      <x:c r="I707" s="17" t="n">
        <x:v>38.36924</x:v>
      </x:c>
      <x:c r="J707" s="17" t="n">
        <x:v>50.52229</x:v>
      </x:c>
      <x:c r="K707" s="17" t="n">
        <x:v>51.1192</x:v>
      </x:c>
      <x:c r="L707" s="17" t="n">
        <x:v>52.94574</x:v>
      </x:c>
      <x:c r="M707" s="17" t="n">
        <x:v>47.2572</x:v>
      </x:c>
      <x:c r="N707" s="17" t="n">
        <x:v>42.84605</x:v>
      </x:c>
      <x:c r="O707" s="17" t="n">
        <x:v>45.70524</x:v>
      </x:c>
      <x:c r="P707" s="17" t="n">
        <x:v>47.04232</x:v>
      </x:c>
      <x:c r="Q707" s="17" t="n">
        <x:v>41.69999</x:v>
      </x:c>
      <x:c r="R707" s="17" t="n">
        <x:v>37.13364</x:v>
      </x:c>
      <x:c r="S707" s="17" t="n">
        <x:v>29.64842</x:v>
      </x:c>
      <x:c r="T707" s="17" t="n">
        <x:v>29.60066</x:v>
      </x:c>
      <x:c r="U707" s="17" t="n">
        <x:v>29.82749</x:v>
      </x:c>
      <x:c r="V707" s="17" t="n">
        <x:v>44.58902</x:v>
      </x:c>
      <x:c r="W707" s="17" t="n">
        <x:v>46.56479</x:v>
      </x:c>
      <x:c r="X707" s="17" t="n">
        <x:v>48.20629</x:v>
      </x:c>
      <x:c r="Y707" s="17" t="n">
        <x:v>45.03074</x:v>
      </x:c>
      <x:c r="Z707" s="17" t="n">
        <x:v>44.29057</x:v>
      </x:c>
      <x:c r="AA707" s="17" t="n">
        <x:v>40.91804</x:v>
      </x:c>
      <x:c r="AB707" s="4" t="n">
        <x:f>COUNT(D707:O707)</x:f>
        <x:v>12</x:v>
      </x:c>
      <x:c r="AC707" s="4" t="n">
        <x:f>COUNT(P707:AA707)</x:f>
        <x:v>12</x:v>
      </x:c>
      <x:c r="AD707" s="4" t="n">
        <x:f>COUNTIF(D707:AA707,"&gt;0")</x:f>
        <x:v>24</x:v>
      </x:c>
      <x:c r="AE707" s="19" t="n">
        <x:f>IF(AB707=0,"",AVERAGE(D707:O707))</x:f>
        <x:v>49.17874833333334</x:v>
      </x:c>
      <x:c r="AF707" s="19" t="n">
        <x:f>IF(AC707=0,"",AVERAGE(P707:AA707))</x:f>
        <x:v>40.379330833333334</x:v>
      </x:c>
      <x:c r="AG707" s="19" t="n">
        <x:f>IF(OR(AB707&lt;'산출기준'!$B$19,AC707&lt;'산출기준'!$B$19,AE707=0),"",AF707/AE707)</x:f>
        <x:v>0.821072764187539</x:v>
      </x:c>
      <x:c r="AH707" s="21" t="n">
        <x:f>IF(SUM(P707:AA707)=0,"",MAX(P707:AA707)/SUM(P707:AA707))</x:f>
        <x:v>0.09948631516243758</x:v>
      </x:c>
      <x:c r="AI707" s="23" t="n">
        <x:f>IF(AG707="","",AD707/'산출기준'!$B$18*'산출기준'!$B$20+MIN(1,AG707)*'산출기준'!$B$21+(1-AH707)*'산출기준'!$B$22)</x:f>
        <x:v>92.64245662237741</x:v>
      </x:c>
      <x:c r="AJ707" s="4" t="str">
        <x:v>24개월 중 양수 지수 24개월; 전반/후반 자료 12/12개월. 최근12개월/이전12개월 관측월 평균비 0.82배, 최근 최댓달 비중 9.9%. 미래 1년 지속을 보장하지 않음.</x:v>
      </x:c>
      <x:c r="AK707" s="4" t="str">
        <x:v>https://developers.naver.com/docs/serviceapi/datalab/search/search.md</x:v>
      </x:c>
    </x:row>
    <x:row r="708" ht="25" customHeight="1">
      <x:c r="A708" s="4" t="str">
        <x:v>K0704</x:v>
      </x:c>
      <x:c r="B708" s="4" t="str">
        <x:v>스포츠</x:v>
      </x:c>
      <x:c r="C708" s="4" t="str">
        <x:v>근력운동종류</x:v>
      </x:c>
      <x:c r="D708" s="17" t="n">
        <x:v>48.93691</x:v>
      </x:c>
      <x:c r="E708" s="17" t="n">
        <x:v>44.87828</x:v>
      </x:c>
      <x:c r="F708" s="17" t="n">
        <x:v>34.17264</x:v>
      </x:c>
      <x:c r="G708" s="17" t="n">
        <x:v>34.5248</x:v>
      </x:c>
      <x:c r="H708" s="17" t="n">
        <x:v>35.42281</x:v>
      </x:c>
      <x:c r="I708" s="17" t="n">
        <x:v>27.24391</x:v>
      </x:c>
      <x:c r="J708" s="17" t="n">
        <x:v>33.67081</x:v>
      </x:c>
      <x:c r="K708" s="17" t="n">
        <x:v>32.5263</x:v>
      </x:c>
      <x:c r="L708" s="17" t="n">
        <x:v>31.11766</x:v>
      </x:c>
      <x:c r="M708" s="17" t="n">
        <x:v>36.36923</x:v>
      </x:c>
      <x:c r="N708" s="17" t="n">
        <x:v>33.55636</x:v>
      </x:c>
      <x:c r="O708" s="17" t="n">
        <x:v>31.55346</x:v>
      </x:c>
      <x:c r="P708" s="17" t="n">
        <x:v>29.8807</x:v>
      </x:c>
      <x:c r="Q708" s="17" t="n">
        <x:v>27.24391</x:v>
      </x:c>
      <x:c r="R708" s="17" t="n">
        <x:v>27.83818</x:v>
      </x:c>
      <x:c r="S708" s="17" t="n">
        <x:v>25.17497</x:v>
      </x:c>
      <x:c r="T708" s="17" t="n">
        <x:v>27.0018</x:v>
      </x:c>
      <x:c r="U708" s="17" t="n">
        <x:v>19.99383</x:v>
      </x:c>
      <x:c r="V708" s="17" t="n">
        <x:v>30.01276</x:v>
      </x:c>
      <x:c r="W708" s="17" t="n">
        <x:v>36.88867</x:v>
      </x:c>
      <x:c r="X708" s="17" t="n">
        <x:v>34.90777</x:v>
      </x:c>
      <x:c r="Y708" s="17" t="n">
        <x:v>35.87181</x:v>
      </x:c>
      <x:c r="Z708" s="17" t="n">
        <x:v>29.45371</x:v>
      </x:c>
      <x:c r="AA708" s="17" t="n">
        <x:v>28.5469</x:v>
      </x:c>
      <x:c r="AB708" s="4" t="n">
        <x:f>COUNT(D708:O708)</x:f>
        <x:v>12</x:v>
      </x:c>
      <x:c r="AC708" s="4" t="n">
        <x:f>COUNT(P708:AA708)</x:f>
        <x:v>12</x:v>
      </x:c>
      <x:c r="AD708" s="4" t="n">
        <x:f>COUNTIF(D708:AA708,"&gt;0")</x:f>
        <x:v>24</x:v>
      </x:c>
      <x:c r="AE708" s="19" t="n">
        <x:f>IF(AB708=0,"",AVERAGE(D708:O708))</x:f>
        <x:v>35.3310975</x:v>
      </x:c>
      <x:c r="AF708" s="19" t="n">
        <x:f>IF(AC708=0,"",AVERAGE(P708:AA708))</x:f>
        <x:v>29.401250833333332</x:v>
      </x:c>
      <x:c r="AG708" s="19" t="n">
        <x:f>IF(OR(AB708&lt;'산출기준'!$B$19,AC708&lt;'산출기준'!$B$19,AE708=0),"",AF708/AE708)</x:f>
        <x:v>0.832163530536614</x:v>
      </x:c>
      <x:c r="AH708" s="21" t="n">
        <x:f>IF(SUM(P708:AA708)=0,"",MAX(P708:AA708)/SUM(P708:AA708))</x:f>
        <x:v>0.10455527388134649</x:v>
      </x:c>
      <x:c r="AI708" s="23" t="n">
        <x:f>IF(AG708="","",AD708/'산출기준'!$B$18*'산출기준'!$B$20+MIN(1,AG708)*'산출기준'!$B$21+(1-AH708)*'산출기준'!$B$22)</x:f>
        <x:v>92.87380043847149</x:v>
      </x:c>
      <x:c r="AJ708" s="4" t="str">
        <x:v>24개월 중 양수 지수 24개월; 전반/후반 자료 12/12개월. 최근12개월/이전12개월 관측월 평균비 0.83배, 최근 최댓달 비중 10.5%. 미래 1년 지속을 보장하지 않음.</x:v>
      </x:c>
      <x:c r="AK708" s="4" t="str">
        <x:v>https://developers.naver.com/docs/serviceapi/datalab/search/search.md</x:v>
      </x:c>
    </x:row>
    <x:row r="709" ht="25" customHeight="1">
      <x:c r="A709" s="4" t="str">
        <x:v>K0705</x:v>
      </x:c>
      <x:c r="B709" s="4" t="str">
        <x:v>스포츠</x:v>
      </x:c>
      <x:c r="C709" s="4" t="str">
        <x:v>달리기칼로리</x:v>
      </x:c>
      <x:c r="D709" s="17" t="n">
        <x:v>100</x:v>
      </x:c>
      <x:c r="E709" s="17" t="n">
        <x:v>91.10798</x:v>
      </x:c>
      <x:c r="F709" s="17" t="n">
        <x:v>64.15019</x:v>
      </x:c>
      <x:c r="G709" s="17" t="n">
        <x:v>49.20984</x:v>
      </x:c>
      <x:c r="H709" s="17" t="n">
        <x:v>70.22494</x:v>
      </x:c>
      <x:c r="I709" s="17" t="n">
        <x:v>65.55443</x:v>
      </x:c>
      <x:c r="J709" s="17" t="n">
        <x:v>66.24994</x:v>
      </x:c>
      <x:c r="K709" s="17" t="n">
        <x:v>64.23383</x:v>
      </x:c>
      <x:c r="L709" s="17" t="n">
        <x:v>67.22718</x:v>
      </x:c>
      <x:c r="M709" s="17" t="n">
        <x:v>67.59255</x:v>
      </x:c>
      <x:c r="N709" s="17" t="n">
        <x:v>73.80375</x:v>
      </x:c>
      <x:c r="O709" s="17" t="n">
        <x:v>73.456</x:v>
      </x:c>
      <x:c r="P709" s="17" t="n">
        <x:v>66.29836</x:v>
      </x:c>
      <x:c r="Q709" s="17" t="n">
        <x:v>54.2061</x:v>
      </x:c>
      <x:c r="R709" s="17" t="n">
        <x:v>40.96051</x:v>
      </x:c>
      <x:c r="S709" s="17" t="n">
        <x:v>31.16608</x:v>
      </x:c>
      <x:c r="T709" s="17" t="n">
        <x:v>35.74855</x:v>
      </x:c>
      <x:c r="U709" s="17" t="n">
        <x:v>28.25196</x:v>
      </x:c>
      <x:c r="V709" s="17" t="n">
        <x:v>30.51899</x:v>
      </x:c>
      <x:c r="W709" s="17" t="n">
        <x:v>28.51608</x:v>
      </x:c>
      <x:c r="X709" s="17" t="n">
        <x:v>29.54615</x:v>
      </x:c>
      <x:c r="Y709" s="17" t="n">
        <x:v>28.35321</x:v>
      </x:c>
      <x:c r="Z709" s="17" t="n">
        <x:v>29.19839</x:v>
      </x:c>
      <x:c r="AA709" s="17" t="n">
        <x:v>29.83228</x:v>
      </x:c>
      <x:c r="AB709" s="4" t="n">
        <x:f>COUNT(D709:O709)</x:f>
        <x:v>12</x:v>
      </x:c>
      <x:c r="AC709" s="4" t="n">
        <x:f>COUNT(P709:AA709)</x:f>
        <x:v>12</x:v>
      </x:c>
      <x:c r="AD709" s="4" t="n">
        <x:f>COUNTIF(D709:AA709,"&gt;0")</x:f>
        <x:v>24</x:v>
      </x:c>
      <x:c r="AE709" s="19" t="n">
        <x:f>IF(AB709=0,"",AVERAGE(D709:O709))</x:f>
        <x:v>71.06755249999999</x:v>
      </x:c>
      <x:c r="AF709" s="19" t="n">
        <x:f>IF(AC709=0,"",AVERAGE(P709:AA709))</x:f>
        <x:v>36.04972166666666</x:v>
      </x:c>
      <x:c r="AG709" s="19" t="n">
        <x:f>IF(OR(AB709&lt;'산출기준'!$B$19,AC709&lt;'산출기준'!$B$19,AE709=0),"",AF709/AE709)</x:f>
        <x:v>0.5072599294406075</x:v>
      </x:c>
      <x:c r="AH709" s="21" t="n">
        <x:f>IF(SUM(P709:AA709)=0,"",MAX(P709:AA709)/SUM(P709:AA709))</x:f>
        <x:v>0.15325675422459342</x:v>
      </x:c>
      <x:c r="AI709" s="23" t="n">
        <x:f>IF(AG709="","",AD709/'산출기준'!$B$18*'산출기준'!$B$20+MIN(1,AG709)*'산출기준'!$B$21+(1-AH709)*'산출기준'!$B$22)</x:f>
        <x:v>82.15266279872635</x:v>
      </x:c>
      <x:c r="AJ709" s="4" t="str">
        <x:v>24개월 중 양수 지수 24개월; 전반/후반 자료 12/12개월. 최근12개월/이전12개월 관측월 평균비 0.51배, 최근 최댓달 비중 15.3%. 미래 1년 지속을 보장하지 않음.</x:v>
      </x:c>
      <x:c r="AK709" s="4" t="str">
        <x:v>https://developers.naver.com/docs/serviceapi/datalab/search/search.md</x:v>
      </x:c>
    </x:row>
    <x:row r="710" ht="25" customHeight="1">
      <x:c r="A710" s="4" t="str">
        <x:v>K0706</x:v>
      </x:c>
      <x:c r="B710" s="4" t="str">
        <x:v>스포츠</x:v>
      </x:c>
      <x:c r="C710" s="4" t="str">
        <x:v>골프그립교체</x:v>
      </x:c>
      <x:c r="D710" s="17" t="n">
        <x:v>37.8439</x:v>
      </x:c>
      <x:c r="E710" s="17" t="n">
        <x:v>37.02953</x:v>
      </x:c>
      <x:c r="F710" s="17" t="n">
        <x:v>28.39283</x:v>
      </x:c>
      <x:c r="G710" s="17" t="n">
        <x:v>22.00994</x:v>
      </x:c>
      <x:c r="H710" s="17" t="n">
        <x:v>23.61667</x:v>
      </x:c>
      <x:c r="I710" s="17" t="n">
        <x:v>29.24681</x:v>
      </x:c>
      <x:c r="J710" s="17" t="n">
        <x:v>37.02513</x:v>
      </x:c>
      <x:c r="K710" s="17" t="n">
        <x:v>32.58792</x:v>
      </x:c>
      <x:c r="L710" s="17" t="n">
        <x:v>30.36492</x:v>
      </x:c>
      <x:c r="M710" s="17" t="n">
        <x:v>35.01782</x:v>
      </x:c>
      <x:c r="N710" s="17" t="n">
        <x:v>32.93128</x:v>
      </x:c>
      <x:c r="O710" s="17" t="n">
        <x:v>32.07289</x:v>
      </x:c>
      <x:c r="P710" s="17" t="n">
        <x:v>33.31866</x:v>
      </x:c>
      <x:c r="Q710" s="17" t="n">
        <x:v>32.35462</x:v>
      </x:c>
      <x:c r="R710" s="17" t="n">
        <x:v>23.76194</x:v>
      </x:c>
      <x:c r="S710" s="17" t="n">
        <x:v>17.62996</x:v>
      </x:c>
      <x:c r="T710" s="17" t="n">
        <x:v>17.4979</x:v>
      </x:c>
      <x:c r="U710" s="17" t="n">
        <x:v>21.71941</x:v>
      </x:c>
      <x:c r="V710" s="17" t="n">
        <x:v>28.89025</x:v>
      </x:c>
      <x:c r="W710" s="17" t="n">
        <x:v>27.38477</x:v>
      </x:c>
      <x:c r="X710" s="17" t="n">
        <x:v>26.79491</x:v>
      </x:c>
      <x:c r="Y710" s="17" t="n">
        <x:v>24.66434</x:v>
      </x:c>
      <x:c r="Z710" s="17" t="n">
        <x:v>25.35105</x:v>
      </x:c>
      <x:c r="AA710" s="17" t="n">
        <x:v>27.42879</x:v>
      </x:c>
      <x:c r="AB710" s="4" t="n">
        <x:f>COUNT(D710:O710)</x:f>
        <x:v>12</x:v>
      </x:c>
      <x:c r="AC710" s="4" t="n">
        <x:f>COUNT(P710:AA710)</x:f>
        <x:v>12</x:v>
      </x:c>
      <x:c r="AD710" s="4" t="n">
        <x:f>COUNTIF(D710:AA710,"&gt;0")</x:f>
        <x:v>24</x:v>
      </x:c>
      <x:c r="AE710" s="19" t="n">
        <x:f>IF(AB710=0,"",AVERAGE(D710:O710))</x:f>
        <x:v>31.511636666666675</x:v>
      </x:c>
      <x:c r="AF710" s="19" t="n">
        <x:f>IF(AC710=0,"",AVERAGE(P710:AA710))</x:f>
        <x:v>25.566383333333334</x:v>
      </x:c>
      <x:c r="AG710" s="19" t="n">
        <x:f>IF(OR(AB710&lt;'산출기준'!$B$19,AC710&lt;'산출기준'!$B$19,AE710=0),"",AF710/AE710)</x:f>
        <x:v>0.8113314964810352</x:v>
      </x:c>
      <x:c r="AH710" s="21" t="n">
        <x:f>IF(SUM(P710:AA710)=0,"",MAX(P710:AA710)/SUM(P710:AA710))</x:f>
        <x:v>0.10860179024148246</x:v>
      </x:c>
      <x:c r="AI710" s="23" t="n">
        <x:f>IF(AG710="","",AD710/'산출기준'!$B$18*'산출기준'!$B$20+MIN(1,AG710)*'산출기준'!$B$21+(1-AH710)*'산출기준'!$B$22)</x:f>
        <x:v>92.16790908960141</x:v>
      </x:c>
      <x:c r="AJ710" s="4" t="str">
        <x:v>24개월 중 양수 지수 24개월; 전반/후반 자료 12/12개월. 최근12개월/이전12개월 관측월 평균비 0.81배, 최근 최댓달 비중 10.9%. 미래 1년 지속을 보장하지 않음.</x:v>
      </x:c>
      <x:c r="AK710" s="4" t="str">
        <x:v>https://developers.naver.com/docs/serviceapi/datalab/search/search.md</x:v>
      </x:c>
    </x:row>
    <x:row r="711" ht="25" customHeight="1">
      <x:c r="A711" s="4" t="str">
        <x:v>K0707</x:v>
      </x:c>
      <x:c r="B711" s="4" t="str">
        <x:v>스포츠</x:v>
      </x:c>
      <x:c r="C711" s="4" t="str">
        <x:v>근력운동</x:v>
      </x:c>
      <x:c r="D711" s="17" t="n">
        <x:v>65.80094</x:v>
      </x:c>
      <x:c r="E711" s="17" t="n">
        <x:v>60.8487</x:v>
      </x:c>
      <x:c r="F711" s="17" t="n">
        <x:v>47.01765</x:v>
      </x:c>
      <x:c r="G711" s="17" t="n">
        <x:v>43.68974</x:v>
      </x:c>
      <x:c r="H711" s="17" t="n">
        <x:v>46.75793</x:v>
      </x:c>
      <x:c r="I711" s="17" t="n">
        <x:v>39.64431</x:v>
      </x:c>
      <x:c r="J711" s="17" t="n">
        <x:v>48.41748</x:v>
      </x:c>
      <x:c r="K711" s="17" t="n">
        <x:v>42.7125</x:v>
      </x:c>
      <x:c r="L711" s="17" t="n">
        <x:v>41.3787</x:v>
      </x:c>
      <x:c r="M711" s="17" t="n">
        <x:v>46.52462</x:v>
      </x:c>
      <x:c r="N711" s="17" t="n">
        <x:v>44.98833</x:v>
      </x:c>
      <x:c r="O711" s="17" t="n">
        <x:v>42.51001</x:v>
      </x:c>
      <x:c r="P711" s="17" t="n">
        <x:v>40.4983</x:v>
      </x:c>
      <x:c r="Q711" s="17" t="n">
        <x:v>32.58792</x:v>
      </x:c>
      <x:c r="R711" s="17" t="n">
        <x:v>29.85429</x:v>
      </x:c>
      <x:c r="S711" s="17" t="n">
        <x:v>26.42954</x:v>
      </x:c>
      <x:c r="T711" s="17" t="n">
        <x:v>25.16177</x:v>
      </x:c>
      <x:c r="U711" s="17" t="n">
        <x:v>18.56319</x:v>
      </x:c>
      <x:c r="V711" s="17" t="n">
        <x:v>24.51027</x:v>
      </x:c>
      <x:c r="W711" s="17" t="n">
        <x:v>26.74208</x:v>
      </x:c>
      <x:c r="X711" s="17" t="n">
        <x:v>26.3415</x:v>
      </x:c>
      <x:c r="Y711" s="17" t="n">
        <x:v>26.98419</x:v>
      </x:c>
      <x:c r="Z711" s="17" t="n">
        <x:v>25.07373</x:v>
      </x:c>
      <x:c r="AA711" s="17" t="n">
        <x:v>23.64748</x:v>
      </x:c>
      <x:c r="AB711" s="4" t="n">
        <x:f>COUNT(D711:O711)</x:f>
        <x:v>12</x:v>
      </x:c>
      <x:c r="AC711" s="4" t="n">
        <x:f>COUNT(P711:AA711)</x:f>
        <x:v>12</x:v>
      </x:c>
      <x:c r="AD711" s="4" t="n">
        <x:f>COUNTIF(D711:AA711,"&gt;0")</x:f>
        <x:v>24</x:v>
      </x:c>
      <x:c r="AE711" s="19" t="n">
        <x:f>IF(AB711=0,"",AVERAGE(D711:O711))</x:f>
        <x:v>47.52424249999999</x:v>
      </x:c>
      <x:c r="AF711" s="19" t="n">
        <x:f>IF(AC711=0,"",AVERAGE(P711:AA711))</x:f>
        <x:v>27.19952166666667</x:v>
      </x:c>
      <x:c r="AG711" s="19" t="n">
        <x:f>IF(OR(AB711&lt;'산출기준'!$B$19,AC711&lt;'산출기준'!$B$19,AE711=0),"",AF711/AE711)</x:f>
        <x:v>0.5723294099146699</x:v>
      </x:c>
      <x:c r="AH711" s="21" t="n">
        <x:f>IF(SUM(P711:AA711)=0,"",MAX(P711:AA711)/SUM(P711:AA711))</x:f>
        <x:v>0.12407785602602202</x:v>
      </x:c>
      <x:c r="AI711" s="23" t="n">
        <x:f>IF(AG711="","",AD711/'산출기준'!$B$18*'산출기준'!$B$20+MIN(1,AG711)*'산출기준'!$B$21+(1-AH711)*'산출기준'!$B$22)</x:f>
        <x:v>84.68832517691965</x:v>
      </x:c>
      <x:c r="AJ711" s="4" t="str">
        <x:v>24개월 중 양수 지수 24개월; 전반/후반 자료 12/12개월. 최근12개월/이전12개월 관측월 평균비 0.57배, 최근 최댓달 비중 12.4%. 미래 1년 지속을 보장하지 않음.</x:v>
      </x:c>
      <x:c r="AK711" s="4" t="str">
        <x:v>https://developers.naver.com/docs/serviceapi/datalab/search/search.md</x:v>
      </x:c>
    </x:row>
    <x:row r="712" ht="25" customHeight="1">
      <x:c r="A712" s="4" t="str">
        <x:v>K0708</x:v>
      </x:c>
      <x:c r="B712" s="4" t="str">
        <x:v>스포츠</x:v>
      </x:c>
      <x:c r="C712" s="4" t="str">
        <x:v>러닝케이던스뜻</x:v>
      </x:c>
      <x:c r="D712" s="17" t="n">
        <x:v>2.07333</x:v>
      </x:c>
      <x:c r="E712" s="17" t="n">
        <x:v>1.63313</x:v>
      </x:c>
      <x:c r="F712" s="17" t="n">
        <x:v>0.80556</x:v>
      </x:c>
      <x:c r="G712" s="17" t="n">
        <x:v>0.25531</x:v>
      </x:c>
      <x:c r="H712" s="17"/>
      <x:c r="I712" s="17"/>
      <x:c r="J712" s="17" t="n">
        <x:v>0.022</x:v>
      </x:c>
      <x:c r="K712" s="17" t="n">
        <x:v>0.87599</x:v>
      </x:c>
      <x:c r="L712" s="17" t="n">
        <x:v>5.34841</x:v>
      </x:c>
      <x:c r="M712" s="17" t="n">
        <x:v>5.49808</x:v>
      </x:c>
      <x:c r="N712" s="17" t="n">
        <x:v>6.28163</x:v>
      </x:c>
      <x:c r="O712" s="17" t="n">
        <x:v>13.10912</x:v>
      </x:c>
      <x:c r="P712" s="17" t="n">
        <x:v>32.84764</x:v>
      </x:c>
      <x:c r="Q712" s="17" t="n">
        <x:v>10.12897</x:v>
      </x:c>
      <x:c r="R712" s="17" t="n">
        <x:v>4.58687</x:v>
      </x:c>
      <x:c r="S712" s="17" t="n">
        <x:v>2.48272</x:v>
      </x:c>
      <x:c r="T712" s="17" t="n">
        <x:v>2.57516</x:v>
      </x:c>
      <x:c r="U712" s="17" t="n">
        <x:v>3.20464</x:v>
      </x:c>
      <x:c r="V712" s="17" t="n">
        <x:v>10.58238</x:v>
      </x:c>
      <x:c r="W712" s="17" t="n">
        <x:v>14.31967</x:v>
      </x:c>
      <x:c r="X712" s="17" t="n">
        <x:v>12.04824</x:v>
      </x:c>
      <x:c r="Y712" s="17" t="n">
        <x:v>22.90795</x:v>
      </x:c>
      <x:c r="Z712" s="17" t="n">
        <x:v>20.54848</x:v>
      </x:c>
      <x:c r="AA712" s="17" t="n">
        <x:v>23.6739</x:v>
      </x:c>
      <x:c r="AB712" s="4" t="n">
        <x:f>COUNT(D712:O712)</x:f>
        <x:v>10</x:v>
      </x:c>
      <x:c r="AC712" s="4" t="n">
        <x:f>COUNT(P712:AA712)</x:f>
        <x:v>12</x:v>
      </x:c>
      <x:c r="AD712" s="4" t="n">
        <x:f>COUNTIF(D712:AA712,"&gt;0")</x:f>
        <x:v>22</x:v>
      </x:c>
      <x:c r="AE712" s="19" t="n">
        <x:f>IF(AB712=0,"",AVERAGE(D712:O712))</x:f>
        <x:v>3.5902559999999992</x:v>
      </x:c>
      <x:c r="AF712" s="19" t="n">
        <x:f>IF(AC712=0,"",AVERAGE(P712:AA712))</x:f>
        <x:v>13.325551666666668</x:v>
      </x:c>
      <x:c r="AG712" s="19" t="n">
        <x:f>IF(OR(AB712&lt;'산출기준'!$B$19,AC712&lt;'산출기준'!$B$19,AE712=0),"",AF712/AE712)</x:f>
        <x:v>3.711588161586993</x:v>
      </x:c>
      <x:c r="AH712" s="21" t="n">
        <x:f>IF(SUM(P712:AA712)=0,"",MAX(P712:AA712)/SUM(P712:AA712))</x:f>
        <x:v>0.20541763686831727</x:v>
      </x:c>
      <x:c r="AI712" s="23" t="n">
        <x:f>IF(AG712="","",AD712/'산출기준'!$B$18*'산출기준'!$B$20+MIN(1,AG712)*'산출기준'!$B$21+(1-AH712)*'산출기준'!$B$22)</x:f>
        <x:v>91.72498059596698</x:v>
      </x:c>
      <x:c r="AJ712" s="4" t="str">
        <x:v>24개월 중 양수 지수 22개월; 전반/후반 자료 10/12개월. 최근12개월/이전12개월 관측월 평균비 3.71배, 최근 최댓달 비중 20.5%. 미래 1년 지속을 보장하지 않음.</x:v>
      </x:c>
      <x:c r="AK712" s="4" t="str">
        <x:v>https://developers.naver.com/docs/serviceapi/datalab/search/search.md</x:v>
      </x:c>
    </x:row>
    <x:row r="713" ht="25" customHeight="1">
      <x:c r="A713" s="4" t="str">
        <x:v>K0709</x:v>
      </x:c>
      <x:c r="B713" s="4" t="str">
        <x:v>스포츠</x:v>
      </x:c>
      <x:c r="C713" s="4" t="str">
        <x:v>수영칼로리</x:v>
      </x:c>
      <x:c r="D713" s="17" t="n">
        <x:v>80.49477</x:v>
      </x:c>
      <x:c r="E713" s="17" t="n">
        <x:v>70.89028</x:v>
      </x:c>
      <x:c r="F713" s="17" t="n">
        <x:v>54.58655</x:v>
      </x:c>
      <x:c r="G713" s="17" t="n">
        <x:v>43.71914</x:v>
      </x:c>
      <x:c r="H713" s="17" t="n">
        <x:v>60.07484</x:v>
      </x:c>
      <x:c r="I713" s="17" t="n">
        <x:v>56.92531</x:v>
      </x:c>
      <x:c r="J713" s="17" t="n">
        <x:v>54.60215</x:v>
      </x:c>
      <x:c r="K713" s="17" t="n">
        <x:v>50.96928</x:v>
      </x:c>
      <x:c r="L713" s="17" t="n">
        <x:v>48.38106</x:v>
      </x:c>
      <x:c r="M713" s="17" t="n">
        <x:v>50.83935</x:v>
      </x:c>
      <x:c r="N713" s="17" t="n">
        <x:v>56.93051</x:v>
      </x:c>
      <x:c r="O713" s="17" t="n">
        <x:v>54.84642</x:v>
      </x:c>
      <x:c r="P713" s="17" t="n">
        <x:v>44.25445</x:v>
      </x:c>
      <x:c r="Q713" s="17" t="n">
        <x:v>38.49072</x:v>
      </x:c>
      <x:c r="R713" s="17" t="n">
        <x:v>31.69273</x:v>
      </x:c>
      <x:c r="S713" s="17" t="n">
        <x:v>25.26375</x:v>
      </x:c>
      <x:c r="T713" s="17" t="n">
        <x:v>29.79055</x:v>
      </x:c>
      <x:c r="U713" s="17" t="n">
        <x:v>23.28881</x:v>
      </x:c>
      <x:c r="V713" s="17" t="n">
        <x:v>26.95805</x:v>
      </x:c>
      <x:c r="W713" s="17" t="n">
        <x:v>24.06839</x:v>
      </x:c>
      <x:c r="X713" s="17" t="n">
        <x:v>22.84184</x:v>
      </x:c>
      <x:c r="Y713" s="17" t="n">
        <x:v>23.70978</x:v>
      </x:c>
      <x:c r="Z713" s="17" t="n">
        <x:v>27.07239</x:v>
      </x:c>
      <x:c r="AA713" s="17" t="n">
        <x:v>26.46951</x:v>
      </x:c>
      <x:c r="AB713" s="4" t="n">
        <x:f>COUNT(D713:O713)</x:f>
        <x:v>12</x:v>
      </x:c>
      <x:c r="AC713" s="4" t="n">
        <x:f>COUNT(P713:AA713)</x:f>
        <x:v>12</x:v>
      </x:c>
      <x:c r="AD713" s="4" t="n">
        <x:f>COUNTIF(D713:AA713,"&gt;0")</x:f>
        <x:v>24</x:v>
      </x:c>
      <x:c r="AE713" s="19" t="n">
        <x:f>IF(AB713=0,"",AVERAGE(D713:O713))</x:f>
        <x:v>56.93830500000001</x:v>
      </x:c>
      <x:c r="AF713" s="19" t="n">
        <x:f>IF(AC713=0,"",AVERAGE(P713:AA713))</x:f>
        <x:v>28.65841416666667</x:v>
      </x:c>
      <x:c r="AG713" s="19" t="n">
        <x:f>IF(OR(AB713&lt;'산출기준'!$B$19,AC713&lt;'산출기준'!$B$19,AE713=0),"",AF713/AE713)</x:f>
        <x:v>0.5033239778856547</x:v>
      </x:c>
      <x:c r="AH713" s="21" t="n">
        <x:f>IF(SUM(P713:AA713)=0,"",MAX(P713:AA713)/SUM(P713:AA713))</x:f>
        <x:v>0.12868370217158734</x:v>
      </x:c>
      <x:c r="AI713" s="23" t="n">
        <x:f>IF(AG713="","",AD713/'산출기준'!$B$18*'산출기준'!$B$20+MIN(1,AG713)*'산출기준'!$B$21+(1-AH713)*'산출기준'!$B$22)</x:f>
        <x:v>82.5260452931379</x:v>
      </x:c>
      <x:c r="AJ713" s="4" t="str">
        <x:v>24개월 중 양수 지수 24개월; 전반/후반 자료 12/12개월. 최근12개월/이전12개월 관측월 평균비 0.50배, 최근 최댓달 비중 12.9%. 미래 1년 지속을 보장하지 않음.</x:v>
      </x:c>
      <x:c r="AK713" s="4" t="str">
        <x:v>https://developers.naver.com/docs/serviceapi/datalab/search/search.md</x:v>
      </x:c>
    </x:row>
    <x:row r="714" ht="25" customHeight="1">
      <x:c r="A714" s="4" t="str">
        <x:v>K0710</x:v>
      </x:c>
      <x:c r="B714" s="4" t="str">
        <x:v>스포츠</x:v>
      </x:c>
      <x:c r="C714" s="4" t="str">
        <x:v>유산소운동</x:v>
      </x:c>
      <x:c r="D714" s="17" t="n">
        <x:v>67.82391</x:v>
      </x:c>
      <x:c r="E714" s="17" t="n">
        <x:v>65.47996</x:v>
      </x:c>
      <x:c r="F714" s="17" t="n">
        <x:v>53.19889</x:v>
      </x:c>
      <x:c r="G714" s="17" t="n">
        <x:v>46.89465</x:v>
      </x:c>
      <x:c r="H714" s="17" t="n">
        <x:v>59.40959</x:v>
      </x:c>
      <x:c r="I714" s="17" t="n">
        <x:v>55.54285</x:v>
      </x:c>
      <x:c r="J714" s="17" t="n">
        <x:v>55.55324</x:v>
      </x:c>
      <x:c r="K714" s="17" t="n">
        <x:v>50.04937</x:v>
      </x:c>
      <x:c r="L714" s="17" t="n">
        <x:v>51.8788</x:v>
      </x:c>
      <x:c r="M714" s="17" t="n">
        <x:v>55.0595</x:v>
      </x:c>
      <x:c r="N714" s="17" t="n">
        <x:v>53.9421</x:v>
      </x:c>
      <x:c r="O714" s="17" t="n">
        <x:v>49.45688</x:v>
      </x:c>
      <x:c r="P714" s="17" t="n">
        <x:v>44.7326</x:v>
      </x:c>
      <x:c r="Q714" s="17" t="n">
        <x:v>28.1794</x:v>
      </x:c>
      <x:c r="R714" s="17" t="n">
        <x:v>28.1898</x:v>
      </x:c>
      <x:c r="S714" s="17" t="n">
        <x:v>26.3032</x:v>
      </x:c>
      <x:c r="T714" s="17" t="n">
        <x:v>34.08866</x:v>
      </x:c>
      <x:c r="U714" s="17" t="n">
        <x:v>27.04641</x:v>
      </x:c>
      <x:c r="V714" s="17" t="n">
        <x:v>29.52029</x:v>
      </x:c>
      <x:c r="W714" s="17" t="n">
        <x:v>30.55454</x:v>
      </x:c>
      <x:c r="X714" s="17" t="n">
        <x:v>28.67834</x:v>
      </x:c>
      <x:c r="Y714" s="17" t="n">
        <x:v>30.26869</x:v>
      </x:c>
      <x:c r="Z714" s="17" t="n">
        <x:v>28.81347</x:v>
      </x:c>
      <x:c r="AA714" s="17" t="n">
        <x:v>25.33652</x:v>
      </x:c>
      <x:c r="AB714" s="4" t="n">
        <x:f>COUNT(D714:O714)</x:f>
        <x:v>12</x:v>
      </x:c>
      <x:c r="AC714" s="4" t="n">
        <x:f>COUNT(P714:AA714)</x:f>
        <x:v>12</x:v>
      </x:c>
      <x:c r="AD714" s="4" t="n">
        <x:f>COUNTIF(D714:AA714,"&gt;0")</x:f>
        <x:v>24</x:v>
      </x:c>
      <x:c r="AE714" s="19" t="n">
        <x:f>IF(AB714=0,"",AVERAGE(D714:O714))</x:f>
        <x:v>55.357478333333326</x:v>
      </x:c>
      <x:c r="AF714" s="19" t="n">
        <x:f>IF(AC714=0,"",AVERAGE(P714:AA714))</x:f>
        <x:v>30.142660000000003</x:v>
      </x:c>
      <x:c r="AG714" s="19" t="n">
        <x:f>IF(OR(AB714&lt;'산출기준'!$B$19,AC714&lt;'산출기준'!$B$19,AE714=0),"",AF714/AE714)</x:f>
        <x:v>0.5445092678986734</x:v>
      </x:c>
      <x:c r="AH714" s="21" t="n">
        <x:f>IF(SUM(P714:AA714)=0,"",MAX(P714:AA714)/SUM(P714:AA714))</x:f>
        <x:v>0.12366913426574384</x:v>
      </x:c>
      <x:c r="AI714" s="23" t="n">
        <x:f>IF(AG714="","",AD714/'산출기준'!$B$18*'산출기준'!$B$20+MIN(1,AG714)*'산출기준'!$B$21+(1-AH714)*'산출기준'!$B$22)</x:f>
        <x:v>83.86189535164533</x:v>
      </x:c>
      <x:c r="AJ714" s="4" t="str">
        <x:v>24개월 중 양수 지수 24개월; 전반/후반 자료 12/12개월. 최근12개월/이전12개월 관측월 평균비 0.54배, 최근 최댓달 비중 12.4%. 미래 1년 지속을 보장하지 않음.</x:v>
      </x:c>
      <x:c r="AK714" s="4" t="str">
        <x:v>https://developers.naver.com/docs/serviceapi/datalab/search/search.md</x:v>
      </x:c>
    </x:row>
    <x:row r="715" ht="25" customHeight="1">
      <x:c r="A715" s="4" t="str">
        <x:v>K0711</x:v>
      </x:c>
      <x:c r="B715" s="4" t="str">
        <x:v>스포츠</x:v>
      </x:c>
      <x:c r="C715" s="4" t="str">
        <x:v>요가자세</x:v>
      </x:c>
      <x:c r="D715" s="17" t="n">
        <x:v>29.71779</x:v>
      </x:c>
      <x:c r="E715" s="17" t="n">
        <x:v>30.85598</x:v>
      </x:c>
      <x:c r="F715" s="17" t="n">
        <x:v>27.41541</x:v>
      </x:c>
      <x:c r="G715" s="17" t="n">
        <x:v>25.59118</x:v>
      </x:c>
      <x:c r="H715" s="17" t="n">
        <x:v>27.79481</x:v>
      </x:c>
      <x:c r="I715" s="17" t="n">
        <x:v>27.38423</x:v>
      </x:c>
      <x:c r="J715" s="17" t="n">
        <x:v>28.3717</x:v>
      </x:c>
      <x:c r="K715" s="17" t="n">
        <x:v>30.35185</x:v>
      </x:c>
      <x:c r="L715" s="17" t="n">
        <x:v>26.83852</x:v>
      </x:c>
      <x:c r="M715" s="17" t="n">
        <x:v>28.06506</x:v>
      </x:c>
      <x:c r="N715" s="17" t="n">
        <x:v>30.55454</x:v>
      </x:c>
      <x:c r="O715" s="17" t="n">
        <x:v>30.79881</x:v>
      </x:c>
      <x:c r="P715" s="17" t="n">
        <x:v>30.67927</x:v>
      </x:c>
      <x:c r="Q715" s="17" t="n">
        <x:v>23.76695</x:v>
      </x:c>
      <x:c r="R715" s="17" t="n">
        <x:v>23.1121</x:v>
      </x:c>
      <x:c r="S715" s="17" t="n">
        <x:v>23.76695</x:v>
      </x:c>
      <x:c r="T715" s="17" t="n">
        <x:v>29.63983</x:v>
      </x:c>
      <x:c r="U715" s="17" t="n">
        <x:v>23.34597</x:v>
      </x:c>
      <x:c r="V715" s="17" t="n">
        <x:v>25.27935</x:v>
      </x:c>
      <x:c r="W715" s="17" t="n">
        <x:v>26.20445</x:v>
      </x:c>
      <x:c r="X715" s="17" t="n">
        <x:v>23.92807</x:v>
      </x:c>
      <x:c r="Y715" s="17" t="n">
        <x:v>27.26989</x:v>
      </x:c>
      <x:c r="Z715" s="17" t="n">
        <x:v>26.25123</x:v>
      </x:c>
      <x:c r="AA715" s="17" t="n">
        <x:v>24.67127</x:v>
      </x:c>
      <x:c r="AB715" s="4" t="n">
        <x:f>COUNT(D715:O715)</x:f>
        <x:v>12</x:v>
      </x:c>
      <x:c r="AC715" s="4" t="n">
        <x:f>COUNT(P715:AA715)</x:f>
        <x:v>12</x:v>
      </x:c>
      <x:c r="AD715" s="4" t="n">
        <x:f>COUNTIF(D715:AA715,"&gt;0")</x:f>
        <x:v>24</x:v>
      </x:c>
      <x:c r="AE715" s="19" t="n">
        <x:f>IF(AB715=0,"",AVERAGE(D715:O715))</x:f>
        <x:v>28.644989999999996</x:v>
      </x:c>
      <x:c r="AF715" s="19" t="n">
        <x:f>IF(AC715=0,"",AVERAGE(P715:AA715))</x:f>
        <x:v>25.659610833333332</x:v>
      </x:c>
      <x:c r="AG715" s="19" t="n">
        <x:f>IF(OR(AB715&lt;'산출기준'!$B$19,AC715&lt;'산출기준'!$B$19,AE715=0),"",AF715/AE715)</x:f>
        <x:v>0.8957800590376654</x:v>
      </x:c>
      <x:c r="AH715" s="21" t="n">
        <x:f>IF(SUM(P715:AA715)=0,"",MAX(P715:AA715)/SUM(P715:AA715))</x:f>
        <x:v>0.09963540951338798</x:v>
      </x:c>
      <x:c r="AI715" s="23" t="n">
        <x:f>IF(AG715="","",AD715/'산출기준'!$B$18*'산출기준'!$B$20+MIN(1,AG715)*'산출기준'!$B$21+(1-AH715)*'산출기준'!$B$22)</x:f>
        <x:v>94.8806935808622</x:v>
      </x:c>
      <x:c r="AJ715" s="4" t="str">
        <x:v>24개월 중 양수 지수 24개월; 전반/후반 자료 12/12개월. 최근12개월/이전12개월 관측월 평균비 0.90배, 최근 최댓달 비중 10.0%. 미래 1년 지속을 보장하지 않음.</x:v>
      </x:c>
      <x:c r="AK715" s="4" t="str">
        <x:v>https://developers.naver.com/docs/serviceapi/datalab/search/search.md</x:v>
      </x:c>
    </x:row>
    <x:row r="716" ht="25" customHeight="1">
      <x:c r="A716" s="4" t="str">
        <x:v>K0712</x:v>
      </x:c>
      <x:c r="B716" s="4" t="str">
        <x:v>스포츠</x:v>
      </x:c>
      <x:c r="C716" s="4" t="str">
        <x:v>자전거칼로리</x:v>
      </x:c>
      <x:c r="D716" s="17" t="n">
        <x:v>100</x:v>
      </x:c>
      <x:c r="E716" s="17" t="n">
        <x:v>88.82074</x:v>
      </x:c>
      <x:c r="F716" s="17" t="n">
        <x:v>58.28699</x:v>
      </x:c>
      <x:c r="G716" s="17" t="n">
        <x:v>41.42716</x:v>
      </x:c>
      <x:c r="H716" s="17" t="n">
        <x:v>59.71623</x:v>
      </x:c>
      <x:c r="I716" s="17" t="n">
        <x:v>59.37321</x:v>
      </x:c>
      <x:c r="J716" s="17" t="n">
        <x:v>62.08617</x:v>
      </x:c>
      <x:c r="K716" s="17" t="n">
        <x:v>62.27846</x:v>
      </x:c>
      <x:c r="L716" s="17" t="n">
        <x:v>64.19624</x:v>
      </x:c>
      <x:c r="M716" s="17" t="n">
        <x:v>63.32311</x:v>
      </x:c>
      <x:c r="N716" s="17" t="n">
        <x:v>61.85749</x:v>
      </x:c>
      <x:c r="O716" s="17" t="n">
        <x:v>59.73182</x:v>
      </x:c>
      <x:c r="P716" s="17" t="n">
        <x:v>50.69383</x:v>
      </x:c>
      <x:c r="Q716" s="17" t="n">
        <x:v>43.34494</x:v>
      </x:c>
      <x:c r="R716" s="17" t="n">
        <x:v>32.55028</x:v>
      </x:c>
      <x:c r="S716" s="17" t="n">
        <x:v>25.15461</x:v>
      </x:c>
      <x:c r="T716" s="17" t="n">
        <x:v>28.29894</x:v>
      </x:c>
      <x:c r="U716" s="17" t="n">
        <x:v>25.09225</x:v>
      </x:c>
      <x:c r="V716" s="17" t="n">
        <x:v>29.18247</x:v>
      </x:c>
      <x:c r="W716" s="17" t="n">
        <x:v>29.43713</x:v>
      </x:c>
      <x:c r="X716" s="17" t="n">
        <x:v>28.77189</x:v>
      </x:c>
      <x:c r="Y716" s="17" t="n">
        <x:v>26.72937</x:v>
      </x:c>
      <x:c r="Z716" s="17" t="n">
        <x:v>26.24083</x:v>
      </x:c>
      <x:c r="AA716" s="17" t="n">
        <x:v>26.18886</x:v>
      </x:c>
      <x:c r="AB716" s="4" t="n">
        <x:f>COUNT(D716:O716)</x:f>
        <x:v>12</x:v>
      </x:c>
      <x:c r="AC716" s="4" t="n">
        <x:f>COUNT(P716:AA716)</x:f>
        <x:v>12</x:v>
      </x:c>
      <x:c r="AD716" s="4" t="n">
        <x:f>COUNTIF(D716:AA716,"&gt;0")</x:f>
        <x:v>24</x:v>
      </x:c>
      <x:c r="AE716" s="19" t="n">
        <x:f>IF(AB716=0,"",AVERAGE(D716:O716))</x:f>
        <x:v>65.09146833333334</x:v>
      </x:c>
      <x:c r="AF716" s="19" t="n">
        <x:f>IF(AC716=0,"",AVERAGE(P716:AA716))</x:f>
        <x:v>30.973783333333333</x:v>
      </x:c>
      <x:c r="AG716" s="19" t="n">
        <x:f>IF(OR(AB716&lt;'산출기준'!$B$19,AC716&lt;'산출기준'!$B$19,AE716=0),"",AF716/AE716)</x:f>
        <x:v>0.47585012485379224</x:v>
      </x:c>
      <x:c r="AH716" s="21" t="n">
        <x:f>IF(SUM(P716:AA716)=0,"",MAX(P716:AA716)/SUM(P716:AA716))</x:f>
        <x:v>0.13638908065799732</x:v>
      </x:c>
      <x:c r="AI716" s="23" t="n">
        <x:f>IF(AG716="","",AD716/'산출기준'!$B$18*'산출기준'!$B$20+MIN(1,AG716)*'산출기준'!$B$21+(1-AH716)*'산출기준'!$B$22)</x:f>
        <x:v>81.54772213245381</x:v>
      </x:c>
      <x:c r="AJ716" s="4" t="str">
        <x:v>24개월 중 양수 지수 24개월; 전반/후반 자료 12/12개월. 최근12개월/이전12개월 관측월 평균비 0.48배, 최근 최댓달 비중 13.6%. 미래 1년 지속을 보장하지 않음.</x:v>
      </x:c>
      <x:c r="AK716" s="4" t="str">
        <x:v>https://developers.naver.com/docs/serviceapi/datalab/search/search.md</x:v>
      </x:c>
    </x:row>
    <x:row r="717" ht="25" customHeight="1">
      <x:c r="A717" s="4" t="str">
        <x:v>K0713</x:v>
      </x:c>
      <x:c r="B717" s="4" t="str">
        <x:v>스포츠</x:v>
      </x:c>
      <x:c r="C717" s="4" t="str">
        <x:v>유산소운동종류</x:v>
      </x:c>
      <x:c r="D717" s="17" t="n">
        <x:v>45.55896</x:v>
      </x:c>
      <x:c r="E717" s="17" t="n">
        <x:v>45.80842</x:v>
      </x:c>
      <x:c r="F717" s="17" t="n">
        <x:v>36.47939</x:v>
      </x:c>
      <x:c r="G717" s="17" t="n">
        <x:v>30.92354</x:v>
      </x:c>
      <x:c r="H717" s="17" t="n">
        <x:v>37.34733</x:v>
      </x:c>
      <x:c r="I717" s="17" t="n">
        <x:v>34.33813</x:v>
      </x:c>
      <x:c r="J717" s="17" t="n">
        <x:v>34.22379</x:v>
      </x:c>
      <x:c r="K717" s="17" t="n">
        <x:v>32.45153</x:v>
      </x:c>
      <x:c r="L717" s="17" t="n">
        <x:v>38.12691</x:v>
      </x:c>
      <x:c r="M717" s="17" t="n">
        <x:v>44.00498</x:v>
      </x:c>
      <x:c r="N717" s="17" t="n">
        <x:v>39.98232</x:v>
      </x:c>
      <x:c r="O717" s="17" t="n">
        <x:v>38.91169</x:v>
      </x:c>
      <x:c r="P717" s="17" t="n">
        <x:v>36.12598</x:v>
      </x:c>
      <x:c r="Q717" s="17" t="n">
        <x:v>21.0488</x:v>
      </x:c>
      <x:c r="R717" s="17" t="n">
        <x:v>25.09225</x:v>
      </x:c>
      <x:c r="S717" s="17" t="n">
        <x:v>22.1662</x:v>
      </x:c>
      <x:c r="T717" s="17" t="n">
        <x:v>27.76362</x:v>
      </x:c>
      <x:c r="U717" s="17" t="n">
        <x:v>20.32118</x:v>
      </x:c>
      <x:c r="V717" s="17" t="n">
        <x:v>23.98004</x:v>
      </x:c>
      <x:c r="W717" s="17" t="n">
        <x:v>24.13076</x:v>
      </x:c>
      <x:c r="X717" s="17" t="n">
        <x:v>23.24203</x:v>
      </x:c>
      <x:c r="Y717" s="17" t="n">
        <x:v>24.17234</x:v>
      </x:c>
      <x:c r="Z717" s="17" t="n">
        <x:v>25.59118</x:v>
      </x:c>
      <x:c r="AA717" s="17" t="n">
        <x:v>23.20045</x:v>
      </x:c>
      <x:c r="AB717" s="4" t="n">
        <x:f>COUNT(D717:O717)</x:f>
        <x:v>12</x:v>
      </x:c>
      <x:c r="AC717" s="4" t="n">
        <x:f>COUNT(P717:AA717)</x:f>
        <x:v>12</x:v>
      </x:c>
      <x:c r="AD717" s="4" t="n">
        <x:f>COUNTIF(D717:AA717,"&gt;0")</x:f>
        <x:v>24</x:v>
      </x:c>
      <x:c r="AE717" s="19" t="n">
        <x:f>IF(AB717=0,"",AVERAGE(D717:O717))</x:f>
        <x:v>38.17974916666667</x:v>
      </x:c>
      <x:c r="AF717" s="19" t="n">
        <x:f>IF(AC717=0,"",AVERAGE(P717:AA717))</x:f>
        <x:v>24.736235833333335</x:v>
      </x:c>
      <x:c r="AG717" s="19" t="n">
        <x:f>IF(OR(AB717&lt;'산출기준'!$B$19,AC717&lt;'산출기준'!$B$19,AE717=0),"",AF717/AE717)</x:f>
        <x:v>0.64788890375764</x:v>
      </x:c>
      <x:c r="AH717" s="21" t="n">
        <x:f>IF(SUM(P717:AA717)=0,"",MAX(P717:AA717)/SUM(P717:AA717))</x:f>
        <x:v>0.12170397928032906</x:v>
      </x:c>
      <x:c r="AI717" s="23" t="n">
        <x:f>IF(AG717="","",AD717/'산출기준'!$B$18*'산출기준'!$B$20+MIN(1,AG717)*'산출기준'!$B$21+(1-AH717)*'산출기준'!$B$22)</x:f>
        <x:v>87.00258752712261</x:v>
      </x:c>
      <x:c r="AJ717" s="4" t="str">
        <x:v>24개월 중 양수 지수 24개월; 전반/후반 자료 12/12개월. 최근12개월/이전12개월 관측월 평균비 0.65배, 최근 최댓달 비중 12.2%. 미래 1년 지속을 보장하지 않음.</x:v>
      </x:c>
      <x:c r="AK717" s="4" t="str">
        <x:v>https://developers.naver.com/docs/serviceapi/datalab/search/search.md</x:v>
      </x:c>
    </x:row>
    <x:row r="718" ht="25" customHeight="1">
      <x:c r="A718" s="4" t="str">
        <x:v>K0714</x:v>
      </x:c>
      <x:c r="B718" s="4" t="str">
        <x:v>스포츠</x:v>
      </x:c>
      <x:c r="C718" s="4" t="str">
        <x:v>필라테스가격</x:v>
      </x:c>
      <x:c r="D718" s="17" t="n">
        <x:v>64.13201</x:v>
      </x:c>
      <x:c r="E718" s="17" t="n">
        <x:v>56.2773</x:v>
      </x:c>
      <x:c r="F718" s="17" t="n">
        <x:v>50.81701</x:v>
      </x:c>
      <x:c r="G718" s="17" t="n">
        <x:v>51.64212</x:v>
      </x:c>
      <x:c r="H718" s="17" t="n">
        <x:v>63.72755</x:v>
      </x:c>
      <x:c r="I718" s="17" t="n">
        <x:v>63.58194</x:v>
      </x:c>
      <x:c r="J718" s="17" t="n">
        <x:v>66.20287</x:v>
      </x:c>
      <x:c r="K718" s="17" t="n">
        <x:v>53.55929</x:v>
      </x:c>
      <x:c r="L718" s="17" t="n">
        <x:v>51.01925</x:v>
      </x:c>
      <x:c r="M718" s="17" t="n">
        <x:v>56.63323</x:v>
      </x:c>
      <x:c r="N718" s="17" t="n">
        <x:v>66.84193</x:v>
      </x:c>
      <x:c r="O718" s="17" t="n">
        <x:v>67.71558</x:v>
      </x:c>
      <x:c r="P718" s="17" t="n">
        <x:v>54.40867</x:v>
      </x:c>
      <x:c r="Q718" s="17" t="n">
        <x:v>43.47193</x:v>
      </x:c>
      <x:c r="R718" s="17" t="n">
        <x:v>52.70182</x:v>
      </x:c>
      <x:c r="S718" s="17" t="n">
        <x:v>45.49425</x:v>
      </x:c>
      <x:c r="T718" s="17" t="n">
        <x:v>52.6452</x:v>
      </x:c>
      <x:c r="U718" s="17" t="n">
        <x:v>40.85908</x:v>
      </x:c>
      <x:c r="V718" s="17" t="n">
        <x:v>40.85099</x:v>
      </x:c>
      <x:c r="W718" s="17" t="n">
        <x:v>34.50897</x:v>
      </x:c>
      <x:c r="X718" s="17" t="n">
        <x:v>33.36838</x:v>
      </x:c>
      <x:c r="Y718" s="17" t="n">
        <x:v>34.78401</x:v>
      </x:c>
      <x:c r="Z718" s="17" t="n">
        <x:v>34.9458</x:v>
      </x:c>
      <x:c r="AA718" s="17" t="n">
        <x:v>33.71622</x:v>
      </x:c>
      <x:c r="AB718" s="4" t="n">
        <x:f>COUNT(D718:O718)</x:f>
        <x:v>12</x:v>
      </x:c>
      <x:c r="AC718" s="4" t="n">
        <x:f>COUNT(P718:AA718)</x:f>
        <x:v>12</x:v>
      </x:c>
      <x:c r="AD718" s="4" t="n">
        <x:f>COUNTIF(D718:AA718,"&gt;0")</x:f>
        <x:v>24</x:v>
      </x:c>
      <x:c r="AE718" s="19" t="n">
        <x:f>IF(AB718=0,"",AVERAGE(D718:O718))</x:f>
        <x:v>59.34584</x:v>
      </x:c>
      <x:c r="AF718" s="19" t="n">
        <x:f>IF(AC718=0,"",AVERAGE(P718:AA718))</x:f>
        <x:v>41.812943333333344</x:v>
      </x:c>
      <x:c r="AG718" s="19" t="n">
        <x:f>IF(OR(AB718&lt;'산출기준'!$B$19,AC718&lt;'산출기준'!$B$19,AE718=0),"",AF718/AE718)</x:f>
        <x:v>0.7045640154951609</x:v>
      </x:c>
      <x:c r="AH718" s="21" t="n">
        <x:f>IF(SUM(P718:AA718)=0,"",MAX(P718:AA718)/SUM(P718:AA718))</x:f>
        <x:v>0.10843665793120039</x:v>
      </x:c>
      <x:c r="AI718" s="23" t="n">
        <x:f>IF(AG718="","",AD718/'산출기준'!$B$18*'산출기준'!$B$20+MIN(1,AG718)*'산출기준'!$B$21+(1-AH718)*'산출기준'!$B$22)</x:f>
        <x:v>88.96818730623082</x:v>
      </x:c>
      <x:c r="AJ718" s="4" t="str">
        <x:v>24개월 중 양수 지수 24개월; 전반/후반 자료 12/12개월. 최근12개월/이전12개월 관측월 평균비 0.70배, 최근 최댓달 비중 10.8%. 미래 1년 지속을 보장하지 않음.</x:v>
      </x:c>
      <x:c r="AK718" s="4" t="str">
        <x:v>https://developers.naver.com/docs/serviceapi/datalab/search/search.md</x:v>
      </x:c>
    </x:row>
    <x:row r="719" ht="25" customHeight="1">
      <x:c r="A719" s="4" t="str">
        <x:v>K0715</x:v>
      </x:c>
      <x:c r="B719" s="4" t="str">
        <x:v>스포츠</x:v>
      </x:c>
      <x:c r="C719" s="4" t="str">
        <x:v>근육통푸는법</x:v>
      </x:c>
      <x:c r="D719" s="17" t="n">
        <x:v>87.34023</x:v>
      </x:c>
      <x:c r="E719" s="17" t="n">
        <x:v>92.08056</x:v>
      </x:c>
      <x:c r="F719" s="17" t="n">
        <x:v>78.53098</x:v>
      </x:c>
      <x:c r="G719" s="17" t="n">
        <x:v>69.31726</x:v>
      </x:c>
      <x:c r="H719" s="17" t="n">
        <x:v>90.11486</x:v>
      </x:c>
      <x:c r="I719" s="17" t="n">
        <x:v>81.613</x:v>
      </x:c>
      <x:c r="J719" s="17" t="n">
        <x:v>100</x:v>
      </x:c>
      <x:c r="K719" s="17" t="n">
        <x:v>85.05905</x:v>
      </x:c>
      <x:c r="L719" s="17" t="n">
        <x:v>90.09868</x:v>
      </x:c>
      <x:c r="M719" s="17" t="n">
        <x:v>73.79064</x:v>
      </x:c>
      <x:c r="N719" s="17" t="n">
        <x:v>73.91198</x:v>
      </x:c>
      <x:c r="O719" s="17" t="n">
        <x:v>70.82996</x:v>
      </x:c>
      <x:c r="P719" s="17" t="n">
        <x:v>62.36045</x:v>
      </x:c>
      <x:c r="Q719" s="17" t="n">
        <x:v>51.39136</x:v>
      </x:c>
      <x:c r="R719" s="17" t="n">
        <x:v>44.64487</x:v>
      </x:c>
      <x:c r="S719" s="17" t="n">
        <x:v>40.0097</x:v>
      </x:c>
      <x:c r="T719" s="17" t="n">
        <x:v>47.67027</x:v>
      </x:c>
      <x:c r="U719" s="17" t="n">
        <x:v>39.68613</x:v>
      </x:c>
      <x:c r="V719" s="17" t="n">
        <x:v>47.32243</x:v>
      </x:c>
      <x:c r="W719" s="17" t="n">
        <x:v>39.79129</x:v>
      </x:c>
      <x:c r="X719" s="17" t="n">
        <x:v>41.48196</x:v>
      </x:c>
      <x:c r="Y719" s="17" t="n">
        <x:v>33.47354</x:v>
      </x:c>
      <x:c r="Z719" s="17" t="n">
        <x:v>36.29671</x:v>
      </x:c>
      <x:c r="AA719" s="17" t="n">
        <x:v>35.2451</x:v>
      </x:c>
      <x:c r="AB719" s="4" t="n">
        <x:f>COUNT(D719:O719)</x:f>
        <x:v>12</x:v>
      </x:c>
      <x:c r="AC719" s="4" t="n">
        <x:f>COUNT(P719:AA719)</x:f>
        <x:v>12</x:v>
      </x:c>
      <x:c r="AD719" s="4" t="n">
        <x:f>COUNTIF(D719:AA719,"&gt;0")</x:f>
        <x:v>24</x:v>
      </x:c>
      <x:c r="AE719" s="19" t="n">
        <x:f>IF(AB719=0,"",AVERAGE(D719:O719))</x:f>
        <x:v>82.72393333333333</x:v>
      </x:c>
      <x:c r="AF719" s="19" t="n">
        <x:f>IF(AC719=0,"",AVERAGE(P719:AA719))</x:f>
        <x:v>43.281150833333335</x:v>
      </x:c>
      <x:c r="AG719" s="19" t="n">
        <x:f>IF(OR(AB719&lt;'산출기준'!$B$19,AC719&lt;'산출기준'!$B$19,AE719=0),"",AF719/AE719)</x:f>
        <x:v>0.5231998659799381</x:v>
      </x:c>
      <x:c r="AH719" s="21" t="n">
        <x:f>IF(SUM(P719:AA719)=0,"",MAX(P719:AA719)/SUM(P719:AA719))</x:f>
        <x:v>0.12006853021718596</x:v>
      </x:c>
      <x:c r="AI719" s="23" t="n">
        <x:f>IF(AG719="","",AD719/'산출기준'!$B$18*'산출기준'!$B$20+MIN(1,AG719)*'산출기준'!$B$21+(1-AH719)*'산출기준'!$B$22)</x:f>
        <x:v>83.29462537505441</x:v>
      </x:c>
      <x:c r="AJ719" s="4" t="str">
        <x:v>24개월 중 양수 지수 24개월; 전반/후반 자료 12/12개월. 최근12개월/이전12개월 관측월 평균비 0.52배, 최근 최댓달 비중 12.0%. 미래 1년 지속을 보장하지 않음.</x:v>
      </x:c>
      <x:c r="AK719" s="4" t="str">
        <x:v>https://developers.naver.com/docs/serviceapi/datalab/search/search.md</x:v>
      </x:c>
    </x:row>
    <x:row r="720" ht="25" customHeight="1">
      <x:c r="A720" s="4" t="str">
        <x:v>K0716</x:v>
      </x:c>
      <x:c r="B720" s="4" t="str">
        <x:v>스포츠</x:v>
      </x:c>
      <x:c r="C720" s="4" t="str">
        <x:v>하체근력운동</x:v>
      </x:c>
      <x:c r="D720" s="17" t="n">
        <x:v>45.52661</x:v>
      </x:c>
      <x:c r="E720" s="17" t="n">
        <x:v>42.04012</x:v>
      </x:c>
      <x:c r="F720" s="17" t="n">
        <x:v>36.29671</x:v>
      </x:c>
      <x:c r="G720" s="17" t="n">
        <x:v>31.45122</x:v>
      </x:c>
      <x:c r="H720" s="17" t="n">
        <x:v>37.14609</x:v>
      </x:c>
      <x:c r="I720" s="17" t="n">
        <x:v>34.57369</x:v>
      </x:c>
      <x:c r="J720" s="17" t="n">
        <x:v>35.69001</x:v>
      </x:c>
      <x:c r="K720" s="17" t="n">
        <x:v>34.40381</x:v>
      </x:c>
      <x:c r="L720" s="17" t="n">
        <x:v>34.32292</x:v>
      </x:c>
      <x:c r="M720" s="17" t="n">
        <x:v>36.56366</x:v>
      </x:c>
      <x:c r="N720" s="17" t="n">
        <x:v>40.47079</x:v>
      </x:c>
      <x:c r="O720" s="17" t="n">
        <x:v>38.52127</x:v>
      </x:c>
      <x:c r="P720" s="17" t="n">
        <x:v>35.20465</x:v>
      </x:c>
      <x:c r="Q720" s="17" t="n">
        <x:v>27.5279</x:v>
      </x:c>
      <x:c r="R720" s="17" t="n">
        <x:v>26.13654</x:v>
      </x:c>
      <x:c r="S720" s="17" t="n">
        <x:v>24.86652</x:v>
      </x:c>
      <x:c r="T720" s="17" t="n">
        <x:v>29.03251</x:v>
      </x:c>
      <x:c r="U720" s="17" t="n">
        <x:v>25.07684</x:v>
      </x:c>
      <x:c r="V720" s="17" t="n">
        <x:v>29.55832</x:v>
      </x:c>
      <x:c r="W720" s="17" t="n">
        <x:v>31.59682</x:v>
      </x:c>
      <x:c r="X720" s="17" t="n">
        <x:v>30.27827</x:v>
      </x:c>
      <x:c r="Y720" s="17" t="n">
        <x:v>27.60071</x:v>
      </x:c>
      <x:c r="Z720" s="17" t="n">
        <x:v>29.16194</x:v>
      </x:c>
      <x:c r="AA720" s="17" t="n">
        <x:v>33.36838</x:v>
      </x:c>
      <x:c r="AB720" s="4" t="n">
        <x:f>COUNT(D720:O720)</x:f>
        <x:v>12</x:v>
      </x:c>
      <x:c r="AC720" s="4" t="n">
        <x:f>COUNT(P720:AA720)</x:f>
        <x:v>12</x:v>
      </x:c>
      <x:c r="AD720" s="4" t="n">
        <x:f>COUNTIF(D720:AA720,"&gt;0")</x:f>
        <x:v>24</x:v>
      </x:c>
      <x:c r="AE720" s="19" t="n">
        <x:f>IF(AB720=0,"",AVERAGE(D720:O720))</x:f>
        <x:v>37.250575000000005</x:v>
      </x:c>
      <x:c r="AF720" s="19" t="n">
        <x:f>IF(AC720=0,"",AVERAGE(P720:AA720))</x:f>
        <x:v>29.117450000000005</x:v>
      </x:c>
      <x:c r="AG720" s="19" t="n">
        <x:f>IF(OR(AB720&lt;'산출기준'!$B$19,AC720&lt;'산출기준'!$B$19,AE720=0),"",AF720/AE720)</x:f>
        <x:v>0.7816644441058964</x:v>
      </x:c>
      <x:c r="AH720" s="21" t="n">
        <x:f>IF(SUM(P720:AA720)=0,"",MAX(P720:AA720)/SUM(P720:AA720))</x:f>
        <x:v>0.10075473069699897</x:v>
      </x:c>
      <x:c r="AI720" s="23" t="n">
        <x:f>IF(AG720="","",AD720/'산출기준'!$B$18*'산출기준'!$B$20+MIN(1,AG720)*'산출기준'!$B$21+(1-AH720)*'산출기준'!$B$22)</x:f>
        <x:v>91.43483870923691</x:v>
      </x:c>
      <x:c r="AJ720" s="4" t="str">
        <x:v>24개월 중 양수 지수 24개월; 전반/후반 자료 12/12개월. 최근12개월/이전12개월 관측월 평균비 0.78배, 최근 최댓달 비중 10.1%. 미래 1년 지속을 보장하지 않음.</x:v>
      </x:c>
      <x:c r="AK720" s="4" t="str">
        <x:v>https://developers.naver.com/docs/serviceapi/datalab/search/search.md</x:v>
      </x:c>
    </x:row>
    <x:row r="721" ht="25" customHeight="1">
      <x:c r="A721" s="4" t="str">
        <x:v>K0717</x:v>
      </x:c>
      <x:c r="B721" s="4" t="str">
        <x:v>스포츠</x:v>
      </x:c>
      <x:c r="C721" s="4" t="str">
        <x:v>햄스트링스트레칭</x:v>
      </x:c>
      <x:c r="D721" s="17" t="n">
        <x:v>49.22342</x:v>
      </x:c>
      <x:c r="E721" s="17" t="n">
        <x:v>49.0131</x:v>
      </x:c>
      <x:c r="F721" s="17" t="n">
        <x:v>41.95114</x:v>
      </x:c>
      <x:c r="G721" s="17" t="n">
        <x:v>37.41303</x:v>
      </x:c>
      <x:c r="H721" s="17" t="n">
        <x:v>37.59909</x:v>
      </x:c>
      <x:c r="I721" s="17" t="n">
        <x:v>40.0097</x:v>
      </x:c>
      <x:c r="J721" s="17" t="n">
        <x:v>49.83821</x:v>
      </x:c>
      <x:c r="K721" s="17" t="n">
        <x:v>50.88173</x:v>
      </x:c>
      <x:c r="L721" s="17" t="n">
        <x:v>50.77657</x:v>
      </x:c>
      <x:c r="M721" s="17" t="n">
        <x:v>49.23151</x:v>
      </x:c>
      <x:c r="N721" s="17" t="n">
        <x:v>48.43876</x:v>
      </x:c>
      <x:c r="O721" s="17" t="n">
        <x:v>52.07086</x:v>
      </x:c>
      <x:c r="P721" s="17" t="n">
        <x:v>49.50655</x:v>
      </x:c>
      <x:c r="Q721" s="17" t="n">
        <x:v>40.96424</x:v>
      </x:c>
      <x:c r="R721" s="17" t="n">
        <x:v>39.58906</x:v>
      </x:c>
      <x:c r="S721" s="17" t="n">
        <x:v>33.46545</x:v>
      </x:c>
      <x:c r="T721" s="17" t="n">
        <x:v>35.60103</x:v>
      </x:c>
      <x:c r="U721" s="17" t="n">
        <x:v>31.28943</x:v>
      </x:c>
      <x:c r="V721" s="17" t="n">
        <x:v>36.80634</x:v>
      </x:c>
      <x:c r="W721" s="17" t="n">
        <x:v>31.15191</x:v>
      </x:c>
      <x:c r="X721" s="17" t="n">
        <x:v>30.07603</x:v>
      </x:c>
      <x:c r="Y721" s="17" t="n">
        <x:v>29.55023</x:v>
      </x:c>
      <x:c r="Z721" s="17" t="n">
        <x:v>28.64423</x:v>
      </x:c>
      <x:c r="AA721" s="17" t="n">
        <x:v>31.14382</x:v>
      </x:c>
      <x:c r="AB721" s="4" t="n">
        <x:f>COUNT(D721:O721)</x:f>
        <x:v>12</x:v>
      </x:c>
      <x:c r="AC721" s="4" t="n">
        <x:f>COUNT(P721:AA721)</x:f>
        <x:v>12</x:v>
      </x:c>
      <x:c r="AD721" s="4" t="n">
        <x:f>COUNTIF(D721:AA721,"&gt;0")</x:f>
        <x:v>24</x:v>
      </x:c>
      <x:c r="AE721" s="19" t="n">
        <x:f>IF(AB721=0,"",AVERAGE(D721:O721))</x:f>
        <x:v>46.37059333333334</x:v>
      </x:c>
      <x:c r="AF721" s="19" t="n">
        <x:f>IF(AC721=0,"",AVERAGE(P721:AA721))</x:f>
        <x:v>34.815693333333336</x:v>
      </x:c>
      <x:c r="AG721" s="19" t="n">
        <x:f>IF(OR(AB721&lt;'산출기준'!$B$19,AC721&lt;'산출기준'!$B$19,AE721=0),"",AF721/AE721)</x:f>
        <x:v>0.7508140575873589</x:v>
      </x:c>
      <x:c r="AH721" s="21" t="n">
        <x:f>IF(SUM(P721:AA721)=0,"",MAX(P721:AA721)/SUM(P721:AA721))</x:f>
        <x:v>0.11849673059313864</x:v>
      </x:c>
      <x:c r="AI721" s="23" t="n">
        <x:f>IF(AG721="","",AD721/'산출기준'!$B$18*'산출기준'!$B$20+MIN(1,AG721)*'산출기준'!$B$21+(1-AH721)*'산출기준'!$B$22)</x:f>
        <x:v>90.15448711575799</x:v>
      </x:c>
      <x:c r="AJ721" s="4" t="str">
        <x:v>24개월 중 양수 지수 24개월; 전반/후반 자료 12/12개월. 최근12개월/이전12개월 관측월 평균비 0.75배, 최근 최댓달 비중 11.8%. 미래 1년 지속을 보장하지 않음.</x:v>
      </x:c>
      <x:c r="AK721" s="4" t="str">
        <x:v>https://developers.naver.com/docs/serviceapi/datalab/search/search.md</x:v>
      </x:c>
    </x:row>
    <x:row r="722" ht="25" customHeight="1">
      <x:c r="A722" s="4" t="str">
        <x:v>K0718</x:v>
      </x:c>
      <x:c r="B722" s="4" t="str">
        <x:v>스포츠</x:v>
      </x:c>
      <x:c r="C722" s="4" t="str">
        <x:v>스크린골프가격</x:v>
      </x:c>
      <x:c r="D722" s="17" t="n">
        <x:v>55.79194</x:v>
      </x:c>
      <x:c r="E722" s="17" t="n">
        <x:v>45.52661</x:v>
      </x:c>
      <x:c r="F722" s="17" t="n">
        <x:v>40.51933</x:v>
      </x:c>
      <x:c r="G722" s="17" t="n">
        <x:v>36.62837</x:v>
      </x:c>
      <x:c r="H722" s="17" t="n">
        <x:v>43.23734</x:v>
      </x:c>
      <x:c r="I722" s="17" t="n">
        <x:v>40.43035</x:v>
      </x:c>
      <x:c r="J722" s="17" t="n">
        <x:v>44.19187</x:v>
      </x:c>
      <x:c r="K722" s="17" t="n">
        <x:v>36.232</x:v>
      </x:c>
      <x:c r="L722" s="17" t="n">
        <x:v>39.26549</x:v>
      </x:c>
      <x:c r="M722" s="17" t="n">
        <x:v>38.91765</x:v>
      </x:c>
      <x:c r="N722" s="17" t="n">
        <x:v>38.34331</x:v>
      </x:c>
      <x:c r="O722" s="17" t="n">
        <x:v>38.56981</x:v>
      </x:c>
      <x:c r="P722" s="17" t="n">
        <x:v>34.29865</x:v>
      </x:c>
      <x:c r="Q722" s="17" t="n">
        <x:v>39.73467</x:v>
      </x:c>
      <x:c r="R722" s="17" t="n">
        <x:v>31.3865</x:v>
      </x:c>
      <x:c r="S722" s="17" t="n">
        <x:v>31.16</x:v>
      </x:c>
      <x:c r="T722" s="17" t="n">
        <x:v>34.17731</x:v>
      </x:c>
      <x:c r="U722" s="17" t="n">
        <x:v>29.41271</x:v>
      </x:c>
      <x:c r="V722" s="17" t="n">
        <x:v>30.83643</x:v>
      </x:c>
      <x:c r="W722" s="17" t="n">
        <x:v>28.73321</x:v>
      </x:c>
      <x:c r="X722" s="17" t="n">
        <x:v>29.45316</x:v>
      </x:c>
      <x:c r="Y722" s="17" t="n">
        <x:v>27.13153</x:v>
      </x:c>
      <x:c r="Z722" s="17" t="n">
        <x:v>30.13266</x:v>
      </x:c>
      <x:c r="AA722" s="17" t="n">
        <x:v>32.95583</x:v>
      </x:c>
      <x:c r="AB722" s="4" t="n">
        <x:f>COUNT(D722:O722)</x:f>
        <x:v>12</x:v>
      </x:c>
      <x:c r="AC722" s="4" t="n">
        <x:f>COUNT(P722:AA722)</x:f>
        <x:v>12</x:v>
      </x:c>
      <x:c r="AD722" s="4" t="n">
        <x:f>COUNTIF(D722:AA722,"&gt;0")</x:f>
        <x:v>24</x:v>
      </x:c>
      <x:c r="AE722" s="19" t="n">
        <x:f>IF(AB722=0,"",AVERAGE(D722:O722))</x:f>
        <x:v>41.47117249999999</x:v>
      </x:c>
      <x:c r="AF722" s="19" t="n">
        <x:f>IF(AC722=0,"",AVERAGE(P722:AA722))</x:f>
        <x:v>31.617721666666668</x:v>
      </x:c>
      <x:c r="AG722" s="19" t="n">
        <x:f>IF(OR(AB722&lt;'산출기준'!$B$19,AC722&lt;'산출기준'!$B$19,AE722=0),"",AF722/AE722)</x:f>
        <x:v>0.7624024053495637</x:v>
      </x:c>
      <x:c r="AH722" s="21" t="n">
        <x:f>IF(SUM(P722:AA722)=0,"",MAX(P722:AA722)/SUM(P722:AA722))</x:f>
        <x:v>0.10472679008655114</x:v>
      </x:c>
      <x:c r="AI722" s="23" t="n">
        <x:f>IF(AG722="","",AD722/'산출기준'!$B$18*'산출기준'!$B$20+MIN(1,AG722)*'산출기준'!$B$21+(1-AH722)*'산출기준'!$B$22)</x:f>
        <x:v>90.77753635875588</x:v>
      </x:c>
      <x:c r="AJ722" s="4" t="str">
        <x:v>24개월 중 양수 지수 24개월; 전반/후반 자료 12/12개월. 최근12개월/이전12개월 관측월 평균비 0.76배, 최근 최댓달 비중 10.5%. 미래 1년 지속을 보장하지 않음.</x:v>
      </x:c>
      <x:c r="AK722" s="4" t="str">
        <x:v>https://developers.naver.com/docs/serviceapi/datalab/search/search.md</x:v>
      </x:c>
    </x:row>
    <x:row r="723" ht="25" customHeight="1">
      <x:c r="A723" s="4" t="str">
        <x:v>K0719</x:v>
      </x:c>
      <x:c r="B723" s="4" t="str">
        <x:v>스포츠</x:v>
      </x:c>
      <x:c r="C723" s="4" t="str">
        <x:v>러닝페이스</x:v>
      </x:c>
      <x:c r="D723" s="17" t="n">
        <x:v>61.16907</x:v>
      </x:c>
      <x:c r="E723" s="17" t="n">
        <x:v>55.56082</x:v>
      </x:c>
      <x:c r="F723" s="17" t="n">
        <x:v>32.68911</x:v>
      </x:c>
      <x:c r="G723" s="17" t="n">
        <x:v>15.72207</x:v>
      </x:c>
      <x:c r="H723" s="17" t="n">
        <x:v>18.42542</x:v>
      </x:c>
      <x:c r="I723" s="17" t="n">
        <x:v>18.27128</x:v>
      </x:c>
      <x:c r="J723" s="17" t="n">
        <x:v>31.77614</x:v>
      </x:c>
      <x:c r="K723" s="17" t="n">
        <x:v>32.01327</x:v>
      </x:c>
      <x:c r="L723" s="17" t="n">
        <x:v>40.44344</x:v>
      </x:c>
      <x:c r="M723" s="17" t="n">
        <x:v>45.98055</x:v>
      </x:c>
      <x:c r="N723" s="17" t="n">
        <x:v>55.13398</x:v>
      </x:c>
      <x:c r="O723" s="17" t="n">
        <x:v>76.13232</x:v>
      </x:c>
      <x:c r="P723" s="17" t="n">
        <x:v>100</x:v>
      </x:c>
      <x:c r="Q723" s="17" t="n">
        <x:v>74.25895</x:v>
      </x:c>
      <x:c r="R723" s="17" t="n">
        <x:v>44.71188</x:v>
      </x:c>
      <x:c r="S723" s="17" t="n">
        <x:v>24.18781</x:v>
      </x:c>
      <x:c r="T723" s="17" t="n">
        <x:v>27.32985</x:v>
      </x:c>
      <x:c r="U723" s="17" t="n">
        <x:v>27.152</x:v>
      </x:c>
      <x:c r="V723" s="17" t="n">
        <x:v>39.70832</x:v>
      </x:c>
      <x:c r="W723" s="17" t="n">
        <x:v>41.22599</x:v>
      </x:c>
      <x:c r="X723" s="17" t="n">
        <x:v>39.56604</x:v>
      </x:c>
      <x:c r="Y723" s="17" t="n">
        <x:v>36.23428</x:v>
      </x:c>
      <x:c r="Z723" s="17" t="n">
        <x:v>33.60208</x:v>
      </x:c>
      <x:c r="AA723" s="17" t="n">
        <x:v>38.00094</x:v>
      </x:c>
      <x:c r="AB723" s="4" t="n">
        <x:f>COUNT(D723:O723)</x:f>
        <x:v>12</x:v>
      </x:c>
      <x:c r="AC723" s="4" t="n">
        <x:f>COUNT(P723:AA723)</x:f>
        <x:v>12</x:v>
      </x:c>
      <x:c r="AD723" s="4" t="n">
        <x:f>COUNTIF(D723:AA723,"&gt;0")</x:f>
        <x:v>24</x:v>
      </x:c>
      <x:c r="AE723" s="19" t="n">
        <x:f>IF(AB723=0,"",AVERAGE(D723:O723))</x:f>
        <x:v>40.27645583333333</x:v>
      </x:c>
      <x:c r="AF723" s="19" t="n">
        <x:f>IF(AC723=0,"",AVERAGE(P723:AA723))</x:f>
        <x:v>43.83151166666667</x:v>
      </x:c>
      <x:c r="AG723" s="19" t="n">
        <x:f>IF(OR(AB723&lt;'산출기준'!$B$19,AC723&lt;'산출기준'!$B$19,AE723=0),"",AF723/AE723)</x:f>
        <x:v>1.0882663521349645</x:v>
      </x:c>
      <x:c r="AH723" s="21" t="n">
        <x:f>IF(SUM(P723:AA723)=0,"",MAX(P723:AA723)/SUM(P723:AA723))</x:f>
        <x:v>0.19012196970771444</x:v>
      </x:c>
      <x:c r="AI723" s="23" t="n">
        <x:f>IF(AG723="","",AD723/'산출기준'!$B$18*'산출기준'!$B$20+MIN(1,AG723)*'산출기준'!$B$21+(1-AH723)*'산출기준'!$B$22)</x:f>
        <x:v>96.19756060584571</x:v>
      </x:c>
      <x:c r="AJ723" s="4" t="str">
        <x:v>24개월 중 양수 지수 24개월; 전반/후반 자료 12/12개월. 최근12개월/이전12개월 관측월 평균비 1.09배, 최근 최댓달 비중 19.0%. 미래 1년 지속을 보장하지 않음.</x:v>
      </x:c>
      <x:c r="AK723" s="4" t="str">
        <x:v>https://developers.naver.com/docs/serviceapi/datalab/search/search.md</x:v>
      </x:c>
    </x:row>
    <x:row r="724" ht="25" customHeight="1">
      <x:c r="A724" s="4" t="str">
        <x:v>K0720</x:v>
      </x:c>
      <x:c r="B724" s="4" t="str">
        <x:v>스포츠</x:v>
      </x:c>
      <x:c r="C724" s="4" t="str">
        <x:v>플랭크효과</x:v>
      </x:c>
      <x:c r="D724" s="17" t="n">
        <x:v>79.39293</x:v>
      </x:c>
      <x:c r="E724" s="17" t="n">
        <x:v>69.14868</x:v>
      </x:c>
      <x:c r="F724" s="17" t="n">
        <x:v>57.44605</x:v>
      </x:c>
      <x:c r="G724" s="17" t="n">
        <x:v>48.70761</x:v>
      </x:c>
      <x:c r="H724" s="17" t="n">
        <x:v>65.1648</x:v>
      </x:c>
      <x:c r="I724" s="17" t="n">
        <x:v>66.50462</x:v>
      </x:c>
      <x:c r="J724" s="17" t="n">
        <x:v>78.52738</x:v>
      </x:c>
      <x:c r="K724" s="17" t="n">
        <x:v>69.04197</x:v>
      </x:c>
      <x:c r="L724" s="17" t="n">
        <x:v>67.29902</x:v>
      </x:c>
      <x:c r="M724" s="17" t="n">
        <x:v>70.87977</x:v>
      </x:c>
      <x:c r="N724" s="17" t="n">
        <x:v>72.45672</x:v>
      </x:c>
      <x:c r="O724" s="17" t="n">
        <x:v>75.17192</x:v>
      </x:c>
      <x:c r="P724" s="17" t="n">
        <x:v>64.00284</x:v>
      </x:c>
      <x:c r="Q724" s="17" t="n">
        <x:v>50.24899</x:v>
      </x:c>
      <x:c r="R724" s="17" t="n">
        <x:v>51.41095</x:v>
      </x:c>
      <x:c r="S724" s="17" t="n">
        <x:v>49.89328</x:v>
      </x:c>
      <x:c r="T724" s="17" t="n">
        <x:v>59.92411</x:v>
      </x:c>
      <x:c r="U724" s="17" t="n">
        <x:v>56.12995</x:v>
      </x:c>
      <x:c r="V724" s="17" t="n">
        <x:v>57.87289</x:v>
      </x:c>
      <x:c r="W724" s="17" t="n">
        <x:v>49.96442</x:v>
      </x:c>
      <x:c r="X724" s="17" t="n">
        <x:v>62.40218</x:v>
      </x:c>
      <x:c r="Y724" s="17" t="n">
        <x:v>42.36423</x:v>
      </x:c>
      <x:c r="Z724" s="17" t="n">
        <x:v>44.28503</x:v>
      </x:c>
      <x:c r="AA724" s="17" t="n">
        <x:v>40.46715</x:v>
      </x:c>
      <x:c r="AB724" s="4" t="n">
        <x:f>COUNT(D724:O724)</x:f>
        <x:v>12</x:v>
      </x:c>
      <x:c r="AC724" s="4" t="n">
        <x:f>COUNT(P724:AA724)</x:f>
        <x:v>12</x:v>
      </x:c>
      <x:c r="AD724" s="4" t="n">
        <x:f>COUNTIF(D724:AA724,"&gt;0")</x:f>
        <x:v>24</x:v>
      </x:c>
      <x:c r="AE724" s="19" t="n">
        <x:f>IF(AB724=0,"",AVERAGE(D724:O724))</x:f>
        <x:v>68.31178916666667</x:v>
      </x:c>
      <x:c r="AF724" s="19" t="n">
        <x:f>IF(AC724=0,"",AVERAGE(P724:AA724))</x:f>
        <x:v>52.413835</x:v>
      </x:c>
      <x:c r="AG724" s="19" t="n">
        <x:f>IF(OR(AB724&lt;'산출기준'!$B$19,AC724&lt;'산출기준'!$B$19,AE724=0),"",AF724/AE724)</x:f>
        <x:v>0.7672736381142214</x:v>
      </x:c>
      <x:c r="AH724" s="21" t="n">
        <x:f>IF(SUM(P724:AA724)=0,"",MAX(P724:AA724)/SUM(P724:AA724))</x:f>
        <x:v>0.1017588199756801</x:v>
      </x:c>
      <x:c r="AI724" s="23" t="n">
        <x:f>IF(AG724="","",AD724/'산출기준'!$B$18*'산출기준'!$B$20+MIN(1,AG724)*'산출기준'!$B$21+(1-AH724)*'산출기준'!$B$22)</x:f>
        <x:v>90.98303274391304</x:v>
      </x:c>
      <x:c r="AJ724" s="4" t="str">
        <x:v>24개월 중 양수 지수 24개월; 전반/후반 자료 12/12개월. 최근12개월/이전12개월 관측월 평균비 0.77배, 최근 최댓달 비중 10.2%. 미래 1년 지속을 보장하지 않음.</x:v>
      </x:c>
      <x:c r="AK724" s="4" t="str">
        <x:v>https://developers.naver.com/docs/serviceapi/datalab/search/search.md</x:v>
      </x:c>
    </x:row>
    <x:row r="725" ht="25" customHeight="1">
      <x:c r="A725" s="4" t="str">
        <x:v>K0721</x:v>
      </x:c>
      <x:c r="B725" s="4" t="str">
        <x:v>스포츠</x:v>
      </x:c>
      <x:c r="C725" s="4" t="str">
        <x:v>실내자전거효과</x:v>
      </x:c>
      <x:c r="D725" s="17" t="n">
        <x:v>42.16267</x:v>
      </x:c>
      <x:c r="E725" s="17" t="n">
        <x:v>41.71211</x:v>
      </x:c>
      <x:c r="F725" s="17" t="n">
        <x:v>54.09058</x:v>
      </x:c>
      <x:c r="G725" s="17" t="n">
        <x:v>51.64809</x:v>
      </x:c>
      <x:c r="H725" s="17" t="n">
        <x:v>62.0109</x:v>
      </x:c>
      <x:c r="I725" s="17" t="n">
        <x:v>69.61109</x:v>
      </x:c>
      <x:c r="J725" s="17" t="n">
        <x:v>65.08181</x:v>
      </x:c>
      <x:c r="K725" s="17" t="n">
        <x:v>62.66303</x:v>
      </x:c>
      <x:c r="L725" s="17" t="n">
        <x:v>62.55631</x:v>
      </x:c>
      <x:c r="M725" s="17" t="n">
        <x:v>69.50438</x:v>
      </x:c>
      <x:c r="N725" s="17" t="n">
        <x:v>84.00521</x:v>
      </x:c>
      <x:c r="O725" s="17" t="n">
        <x:v>82.08442</x:v>
      </x:c>
      <x:c r="P725" s="17" t="n">
        <x:v>62.07019</x:v>
      </x:c>
      <x:c r="Q725" s="17" t="n">
        <x:v>52.05122</x:v>
      </x:c>
      <x:c r="R725" s="17" t="n">
        <x:v>44.66445</x:v>
      </x:c>
      <x:c r="S725" s="17" t="n">
        <x:v>53.39103</x:v>
      </x:c>
      <x:c r="T725" s="17" t="n">
        <x:v>61.97533</x:v>
      </x:c>
      <x:c r="U725" s="17" t="n">
        <x:v>45.47071</x:v>
      </x:c>
      <x:c r="V725" s="17" t="n">
        <x:v>45.94498</x:v>
      </x:c>
      <x:c r="W725" s="17" t="n">
        <x:v>38.28551</x:v>
      </x:c>
      <x:c r="X725" s="17" t="n">
        <x:v>35.60588</x:v>
      </x:c>
      <x:c r="Y725" s="17" t="n">
        <x:v>34.00521</x:v>
      </x:c>
      <x:c r="Z725" s="17" t="n">
        <x:v>38.19065</x:v>
      </x:c>
      <x:c r="AA725" s="17" t="n">
        <x:v>39.09177</x:v>
      </x:c>
      <x:c r="AB725" s="4" t="n">
        <x:f>COUNT(D725:O725)</x:f>
        <x:v>12</x:v>
      </x:c>
      <x:c r="AC725" s="4" t="n">
        <x:f>COUNT(P725:AA725)</x:f>
        <x:v>12</x:v>
      </x:c>
      <x:c r="AD725" s="4" t="n">
        <x:f>COUNTIF(D725:AA725,"&gt;0")</x:f>
        <x:v>24</x:v>
      </x:c>
      <x:c r="AE725" s="19" t="n">
        <x:f>IF(AB725=0,"",AVERAGE(D725:O725))</x:f>
        <x:v>62.26088333333334</x:v>
      </x:c>
      <x:c r="AF725" s="19" t="n">
        <x:f>IF(AC725=0,"",AVERAGE(P725:AA725))</x:f>
        <x:v>45.8955775</x:v>
      </x:c>
      <x:c r="AG725" s="19" t="n">
        <x:f>IF(OR(AB725&lt;'산출기준'!$B$19,AC725&lt;'산출기준'!$B$19,AE725=0),"",AF725/AE725)</x:f>
        <x:v>0.7371494756070759</x:v>
      </x:c>
      <x:c r="AH725" s="21" t="n">
        <x:f>IF(SUM(P725:AA725)=0,"",MAX(P725:AA725)/SUM(P725:AA725))</x:f>
        <x:v>0.1127018356688797</x:v>
      </x:c>
      <x:c r="AI725" s="23" t="n">
        <x:f>IF(AG725="","",AD725/'산출기준'!$B$18*'산출기준'!$B$20+MIN(1,AG725)*'산출기준'!$B$21+(1-AH725)*'산출기준'!$B$22)</x:f>
        <x:v>89.86044755483468</x:v>
      </x:c>
      <x:c r="AJ725" s="4" t="str">
        <x:v>24개월 중 양수 지수 24개월; 전반/후반 자료 12/12개월. 최근12개월/이전12개월 관측월 평균비 0.74배, 최근 최댓달 비중 11.3%. 미래 1년 지속을 보장하지 않음.</x:v>
      </x:c>
      <x:c r="AK725" s="4" t="str">
        <x:v>https://developers.naver.com/docs/serviceapi/datalab/search/search.md</x:v>
      </x:c>
    </x:row>
    <x:row r="726" ht="25" customHeight="1">
      <x:c r="A726" s="4" t="str">
        <x:v>K0722</x:v>
      </x:c>
      <x:c r="B726" s="4" t="str">
        <x:v>스포츠</x:v>
      </x:c>
      <x:c r="C726" s="4" t="str">
        <x:v>맨몸운동</x:v>
      </x:c>
      <x:c r="D726" s="17" t="n">
        <x:v>54.35143</x:v>
      </x:c>
      <x:c r="E726" s="17" t="n">
        <x:v>54.10244</x:v>
      </x:c>
      <x:c r="F726" s="17" t="n">
        <x:v>49.33602</x:v>
      </x:c>
      <x:c r="G726" s="17" t="n">
        <x:v>49.21745</x:v>
      </x:c>
      <x:c r="H726" s="17" t="n">
        <x:v>56.17737</x:v>
      </x:c>
      <x:c r="I726" s="17" t="n">
        <x:v>51.18567</x:v>
      </x:c>
      <x:c r="J726" s="17" t="n">
        <x:v>54.45814</x:v>
      </x:c>
      <x:c r="K726" s="17" t="n">
        <x:v>48.57718</x:v>
      </x:c>
      <x:c r="L726" s="17" t="n">
        <x:v>49.08702</x:v>
      </x:c>
      <x:c r="M726" s="17" t="n">
        <x:v>51.11453</x:v>
      </x:c>
      <x:c r="N726" s="17" t="n">
        <x:v>53.03533</x:v>
      </x:c>
      <x:c r="O726" s="17" t="n">
        <x:v>48.50604</x:v>
      </x:c>
      <x:c r="P726" s="17" t="n">
        <x:v>39.18662</x:v>
      </x:c>
      <x:c r="Q726" s="17" t="n">
        <x:v>33.28195</x:v>
      </x:c>
      <x:c r="R726" s="17" t="n">
        <x:v>30.83945</x:v>
      </x:c>
      <x:c r="S726" s="17" t="n">
        <x:v>32.15556</x:v>
      </x:c>
      <x:c r="T726" s="17" t="n">
        <x:v>38.42779</x:v>
      </x:c>
      <x:c r="U726" s="17" t="n">
        <x:v>29.00165</x:v>
      </x:c>
      <x:c r="V726" s="17" t="n">
        <x:v>33.87479</x:v>
      </x:c>
      <x:c r="W726" s="17" t="n">
        <x:v>34.60991</x:v>
      </x:c>
      <x:c r="X726" s="17" t="n">
        <x:v>32.98553</x:v>
      </x:c>
      <x:c r="Y726" s="17" t="n">
        <x:v>32.84325</x:v>
      </x:c>
      <x:c r="Z726" s="17" t="n">
        <x:v>33.19895</x:v>
      </x:c>
      <x:c r="AA726" s="17" t="n">
        <x:v>36.19871</x:v>
      </x:c>
      <x:c r="AB726" s="4" t="n">
        <x:f>COUNT(D726:O726)</x:f>
        <x:v>12</x:v>
      </x:c>
      <x:c r="AC726" s="4" t="n">
        <x:f>COUNT(P726:AA726)</x:f>
        <x:v>12</x:v>
      </x:c>
      <x:c r="AD726" s="4" t="n">
        <x:f>COUNTIF(D726:AA726,"&gt;0")</x:f>
        <x:v>24</x:v>
      </x:c>
      <x:c r="AE726" s="19" t="n">
        <x:f>IF(AB726=0,"",AVERAGE(D726:O726))</x:f>
        <x:v>51.59571833333334</x:v>
      </x:c>
      <x:c r="AF726" s="19" t="n">
        <x:f>IF(AC726=0,"",AVERAGE(P726:AA726))</x:f>
        <x:v>33.883680000000005</x:v>
      </x:c>
      <x:c r="AG726" s="19" t="n">
        <x:f>IF(OR(AB726&lt;'산출기준'!$B$19,AC726&lt;'산출기준'!$B$19,AE726=0),"",AF726/AE726)</x:f>
        <x:v>0.656714958033824</x:v>
      </x:c>
      <x:c r="AH726" s="21" t="n">
        <x:f>IF(SUM(P726:AA726)=0,"",MAX(P726:AA726)/SUM(P726:AA726))</x:f>
        <x:v>0.09637535434954722</x:v>
      </x:c>
      <x:c r="AI726" s="23" t="n">
        <x:f>IF(AG726="","",AD726/'산출기준'!$B$18*'산출기준'!$B$20+MIN(1,AG726)*'산출기준'!$B$21+(1-AH726)*'산출기준'!$B$22)</x:f>
        <x:v>87.77394165402377</x:v>
      </x:c>
      <x:c r="AJ726" s="4" t="str">
        <x:v>24개월 중 양수 지수 24개월; 전반/후반 자료 12/12개월. 최근12개월/이전12개월 관측월 평균비 0.66배, 최근 최댓달 비중 9.6%. 미래 1년 지속을 보장하지 않음.</x:v>
      </x:c>
      <x:c r="AK726" s="4" t="str">
        <x:v>https://developers.naver.com/docs/serviceapi/datalab/search/search.md</x:v>
      </x:c>
    </x:row>
    <x:row r="727" ht="25" customHeight="1">
      <x:c r="A727" s="4" t="str">
        <x:v>K0723</x:v>
      </x:c>
      <x:c r="B727" s="4" t="str">
        <x:v>스포츠</x:v>
      </x:c>
      <x:c r="C727" s="4" t="str">
        <x:v>종아리스트레칭</x:v>
      </x:c>
      <x:c r="D727" s="17" t="n">
        <x:v>45.45833</x:v>
      </x:c>
      <x:c r="E727" s="17" t="n">
        <x:v>42.05555</x:v>
      </x:c>
      <x:c r="F727" s="17" t="n">
        <x:v>34.74999</x:v>
      </x:c>
      <x:c r="G727" s="17" t="n">
        <x:v>31.43055</x:v>
      </x:c>
      <x:c r="H727" s="17" t="n">
        <x:v>30.33333</x:v>
      </x:c>
      <x:c r="I727" s="17" t="n">
        <x:v>35.98611</x:v>
      </x:c>
      <x:c r="J727" s="17" t="n">
        <x:v>44.51388</x:v>
      </x:c>
      <x:c r="K727" s="17" t="n">
        <x:v>45.79166</x:v>
      </x:c>
      <x:c r="L727" s="17" t="n">
        <x:v>44.43055</x:v>
      </x:c>
      <x:c r="M727" s="17" t="n">
        <x:v>46.52777</x:v>
      </x:c>
      <x:c r="N727" s="17" t="n">
        <x:v>54.95833</x:v>
      </x:c>
      <x:c r="O727" s="17" t="n">
        <x:v>51.5</x:v>
      </x:c>
      <x:c r="P727" s="17" t="n">
        <x:v>45.52777</x:v>
      </x:c>
      <x:c r="Q727" s="17" t="n">
        <x:v>37.98611</x:v>
      </x:c>
      <x:c r="R727" s="17" t="n">
        <x:v>39.06944</x:v>
      </x:c>
      <x:c r="S727" s="17" t="n">
        <x:v>30.02777</x:v>
      </x:c>
      <x:c r="T727" s="17" t="n">
        <x:v>31.70833</x:v>
      </x:c>
      <x:c r="U727" s="17" t="n">
        <x:v>27.16666</x:v>
      </x:c>
      <x:c r="V727" s="17" t="n">
        <x:v>33.54166</x:v>
      </x:c>
      <x:c r="W727" s="17" t="n">
        <x:v>33.98611</x:v>
      </x:c>
      <x:c r="X727" s="17" t="n">
        <x:v>34.26388</x:v>
      </x:c>
      <x:c r="Y727" s="17" t="n">
        <x:v>37.66666</x:v>
      </x:c>
      <x:c r="Z727" s="17" t="n">
        <x:v>40.375</x:v>
      </x:c>
      <x:c r="AA727" s="17" t="n">
        <x:v>40.29166</x:v>
      </x:c>
      <x:c r="AB727" s="4" t="n">
        <x:f>COUNT(D727:O727)</x:f>
        <x:v>12</x:v>
      </x:c>
      <x:c r="AC727" s="4" t="n">
        <x:f>COUNT(P727:AA727)</x:f>
        <x:v>12</x:v>
      </x:c>
      <x:c r="AD727" s="4" t="n">
        <x:f>COUNTIF(D727:AA727,"&gt;0")</x:f>
        <x:v>24</x:v>
      </x:c>
      <x:c r="AE727" s="19" t="n">
        <x:f>IF(AB727=0,"",AVERAGE(D727:O727))</x:f>
        <x:v>42.31133749999999</x:v>
      </x:c>
      <x:c r="AF727" s="19" t="n">
        <x:f>IF(AC727=0,"",AVERAGE(P727:AA727))</x:f>
        <x:v>35.9675875</x:v>
      </x:c>
      <x:c r="AG727" s="19" t="n">
        <x:f>IF(OR(AB727&lt;'산출기준'!$B$19,AC727&lt;'산출기준'!$B$19,AE727=0),"",AF727/AE727)</x:f>
        <x:v>0.8500697360370612</x:v>
      </x:c>
      <x:c r="AH727" s="21" t="n">
        <x:f>IF(SUM(P727:AA727)=0,"",MAX(P727:AA727)/SUM(P727:AA727))</x:f>
        <x:v>0.10548332810292971</x:v>
      </x:c>
      <x:c r="AI727" s="23" t="n">
        <x:f>IF(AG727="","",AD727/'산출기준'!$B$18*'산출기준'!$B$20+MIN(1,AG727)*'산출기준'!$B$21+(1-AH727)*'산출기준'!$B$22)</x:f>
        <x:v>93.39242551905325</x:v>
      </x:c>
      <x:c r="AJ727" s="4" t="str">
        <x:v>24개월 중 양수 지수 24개월; 전반/후반 자료 12/12개월. 최근12개월/이전12개월 관측월 평균비 0.85배, 최근 최댓달 비중 10.5%. 미래 1년 지속을 보장하지 않음.</x:v>
      </x:c>
      <x:c r="AK727" s="4" t="str">
        <x:v>https://developers.naver.com/docs/serviceapi/datalab/search/search.md</x:v>
      </x:c>
    </x:row>
    <x:row r="728" ht="25" customHeight="1">
      <x:c r="A728" s="4" t="str">
        <x:v>K0724</x:v>
      </x:c>
      <x:c r="B728" s="4" t="str">
        <x:v>스포츠</x:v>
      </x:c>
      <x:c r="C728" s="4" t="str">
        <x:v>실내자전거운동효과</x:v>
      </x:c>
      <x:c r="D728" s="17" t="n">
        <x:v>89.90277</x:v>
      </x:c>
      <x:c r="E728" s="17" t="n">
        <x:v>86.91666</x:v>
      </x:c>
      <x:c r="F728" s="17" t="n">
        <x:v>53.52777</x:v>
      </x:c>
      <x:c r="G728" s="17" t="n">
        <x:v>44.69444</x:v>
      </x:c>
      <x:c r="H728" s="17" t="n">
        <x:v>51.875</x:v>
      </x:c>
      <x:c r="I728" s="17" t="n">
        <x:v>55.375</x:v>
      </x:c>
      <x:c r="J728" s="17" t="n">
        <x:v>54.23611</x:v>
      </x:c>
      <x:c r="K728" s="17" t="n">
        <x:v>45.27777</x:v>
      </x:c>
      <x:c r="L728" s="17" t="n">
        <x:v>37.41666</x:v>
      </x:c>
      <x:c r="M728" s="17" t="n">
        <x:v>41.22222</x:v>
      </x:c>
      <x:c r="N728" s="17" t="n">
        <x:v>47.73611</x:v>
      </x:c>
      <x:c r="O728" s="17" t="n">
        <x:v>43.25</x:v>
      </x:c>
      <x:c r="P728" s="17" t="n">
        <x:v>37.90277</x:v>
      </x:c>
      <x:c r="Q728" s="17" t="n">
        <x:v>33.69444</x:v>
      </x:c>
      <x:c r="R728" s="17" t="n">
        <x:v>43.63888</x:v>
      </x:c>
      <x:c r="S728" s="17" t="n">
        <x:v>54.52777</x:v>
      </x:c>
      <x:c r="T728" s="17" t="n">
        <x:v>60.26388</x:v>
      </x:c>
      <x:c r="U728" s="17" t="n">
        <x:v>48.81944</x:v>
      </x:c>
      <x:c r="V728" s="17" t="n">
        <x:v>50.43055</x:v>
      </x:c>
      <x:c r="W728" s="17" t="n">
        <x:v>42.58333</x:v>
      </x:c>
      <x:c r="X728" s="17" t="n">
        <x:v>32.77777</x:v>
      </x:c>
      <x:c r="Y728" s="17" t="n">
        <x:v>35.31944</x:v>
      </x:c>
      <x:c r="Z728" s="17" t="n">
        <x:v>38.75</x:v>
      </x:c>
      <x:c r="AA728" s="17" t="n">
        <x:v>38.48611</x:v>
      </x:c>
      <x:c r="AB728" s="4" t="n">
        <x:f>COUNT(D728:O728)</x:f>
        <x:v>12</x:v>
      </x:c>
      <x:c r="AC728" s="4" t="n">
        <x:f>COUNT(P728:AA728)</x:f>
        <x:v>12</x:v>
      </x:c>
      <x:c r="AD728" s="4" t="n">
        <x:f>COUNTIF(D728:AA728,"&gt;0")</x:f>
        <x:v>24</x:v>
      </x:c>
      <x:c r="AE728" s="19" t="n">
        <x:f>IF(AB728=0,"",AVERAGE(D728:O728))</x:f>
        <x:v>54.28587583333333</x:v>
      </x:c>
      <x:c r="AF728" s="19" t="n">
        <x:f>IF(AC728=0,"",AVERAGE(P728:AA728))</x:f>
        <x:v>43.09953166666666</x:v>
      </x:c>
      <x:c r="AG728" s="19" t="n">
        <x:f>IF(OR(AB728&lt;'산출기준'!$B$19,AC728&lt;'산출기준'!$B$19,AE728=0),"",AF728/AE728)</x:f>
        <x:v>0.7939363785709084</x:v>
      </x:c>
      <x:c r="AH728" s="21" t="n">
        <x:f>IF(SUM(P728:AA728)=0,"",MAX(P728:AA728)/SUM(P728:AA728))</x:f>
        <x:v>0.1165207556973067</x:v>
      </x:c>
      <x:c r="AI728" s="23" t="n">
        <x:f>IF(AG728="","",AD728/'산출기준'!$B$18*'산출기준'!$B$20+MIN(1,AG728)*'산출기준'!$B$21+(1-AH728)*'산출기준'!$B$22)</x:f>
        <x:v>91.48767624318113</x:v>
      </x:c>
      <x:c r="AJ728" s="4" t="str">
        <x:v>24개월 중 양수 지수 24개월; 전반/후반 자료 12/12개월. 최근12개월/이전12개월 관측월 평균비 0.79배, 최근 최댓달 비중 11.7%. 미래 1년 지속을 보장하지 않음.</x:v>
      </x:c>
      <x:c r="AK728" s="4" t="str">
        <x:v>https://developers.naver.com/docs/serviceapi/datalab/search/search.md</x:v>
      </x:c>
    </x:row>
    <x:row r="729" ht="25" customHeight="1">
      <x:c r="A729" s="4" t="str">
        <x:v>K0725</x:v>
      </x:c>
      <x:c r="B729" s="4" t="str">
        <x:v>스포츠</x:v>
      </x:c>
      <x:c r="C729" s="4" t="str">
        <x:v>가슴운동</x:v>
      </x:c>
      <x:c r="D729" s="17" t="n">
        <x:v>100</x:v>
      </x:c>
      <x:c r="E729" s="17" t="n">
        <x:v>96.875</x:v>
      </x:c>
      <x:c r="F729" s="17" t="n">
        <x:v>83.08333</x:v>
      </x:c>
      <x:c r="G729" s="17" t="n">
        <x:v>77.20833</x:v>
      </x:c>
      <x:c r="H729" s="17" t="n">
        <x:v>88.06944</x:v>
      </x:c>
      <x:c r="I729" s="17" t="n">
        <x:v>86.27777</x:v>
      </x:c>
      <x:c r="J729" s="17" t="n">
        <x:v>88.86111</x:v>
      </x:c>
      <x:c r="K729" s="17" t="n">
        <x:v>83.48611</x:v>
      </x:c>
      <x:c r="L729" s="17" t="n">
        <x:v>82.69444</x:v>
      </x:c>
      <x:c r="M729" s="17" t="n">
        <x:v>82.52777</x:v>
      </x:c>
      <x:c r="N729" s="17" t="n">
        <x:v>98.63888</x:v>
      </x:c>
      <x:c r="O729" s="17" t="n">
        <x:v>89.94444</x:v>
      </x:c>
      <x:c r="P729" s="17" t="n">
        <x:v>73.34722</x:v>
      </x:c>
      <x:c r="Q729" s="17" t="n">
        <x:v>52.81944</x:v>
      </x:c>
      <x:c r="R729" s="17" t="n">
        <x:v>47.59722</x:v>
      </x:c>
      <x:c r="S729" s="17" t="n">
        <x:v>47.23611</x:v>
      </x:c>
      <x:c r="T729" s="17" t="n">
        <x:v>54.27777</x:v>
      </x:c>
      <x:c r="U729" s="17" t="n">
        <x:v>41.55555</x:v>
      </x:c>
      <x:c r="V729" s="17" t="n">
        <x:v>47.40277</x:v>
      </x:c>
      <x:c r="W729" s="17" t="n">
        <x:v>47</x:v>
      </x:c>
      <x:c r="X729" s="17" t="n">
        <x:v>38.54166</x:v>
      </x:c>
      <x:c r="Y729" s="17" t="n">
        <x:v>35.61111</x:v>
      </x:c>
      <x:c r="Z729" s="17" t="n">
        <x:v>38.80555</x:v>
      </x:c>
      <x:c r="AA729" s="17" t="n">
        <x:v>36.15277</x:v>
      </x:c>
      <x:c r="AB729" s="4" t="n">
        <x:f>COUNT(D729:O729)</x:f>
        <x:v>12</x:v>
      </x:c>
      <x:c r="AC729" s="4" t="n">
        <x:f>COUNT(P729:AA729)</x:f>
        <x:v>12</x:v>
      </x:c>
      <x:c r="AD729" s="4" t="n">
        <x:f>COUNTIF(D729:AA729,"&gt;0")</x:f>
        <x:v>24</x:v>
      </x:c>
      <x:c r="AE729" s="19" t="n">
        <x:f>IF(AB729=0,"",AVERAGE(D729:O729))</x:f>
        <x:v>88.13888500000002</x:v>
      </x:c>
      <x:c r="AF729" s="19" t="n">
        <x:f>IF(AC729=0,"",AVERAGE(P729:AA729))</x:f>
        <x:v>46.6955975</x:v>
      </x:c>
      <x:c r="AG729" s="19" t="n">
        <x:f>IF(OR(AB729&lt;'산출기준'!$B$19,AC729&lt;'산출기준'!$B$19,AE729=0),"",AF729/AE729)</x:f>
        <x:v>0.5297956458151245</x:v>
      </x:c>
      <x:c r="AH729" s="21" t="n">
        <x:f>IF(SUM(P729:AA729)=0,"",MAX(P729:AA729)/SUM(P729:AA729))</x:f>
        <x:v>0.13089603004508793</x:v>
      </x:c>
      <x:c r="AI729" s="23" t="n">
        <x:f>IF(AG729="","",AD729/'산출기준'!$B$18*'산출기준'!$B$20+MIN(1,AG729)*'산출기준'!$B$21+(1-AH729)*'산출기준'!$B$22)</x:f>
        <x:v>83.27594877355199</x:v>
      </x:c>
      <x:c r="AJ729" s="4" t="str">
        <x:v>24개월 중 양수 지수 24개월; 전반/후반 자료 12/12개월. 최근12개월/이전12개월 관측월 평균비 0.53배, 최근 최댓달 비중 13.1%. 미래 1년 지속을 보장하지 않음.</x:v>
      </x:c>
      <x:c r="AK729" s="4" t="str">
        <x:v>https://developers.naver.com/docs/serviceapi/datalab/search/search.md</x:v>
      </x:c>
    </x:row>
    <x:row r="730" ht="25" customHeight="1">
      <x:c r="A730" s="4" t="str">
        <x:v>K0726</x:v>
      </x:c>
      <x:c r="B730" s="4" t="str">
        <x:v>스포츠</x:v>
      </x:c>
      <x:c r="C730" s="4" t="str">
        <x:v>하체운동</x:v>
      </x:c>
      <x:c r="D730" s="17" t="n">
        <x:v>82.76388</x:v>
      </x:c>
      <x:c r="E730" s="17" t="n">
        <x:v>73.41666</x:v>
      </x:c>
      <x:c r="F730" s="17" t="n">
        <x:v>67.68055</x:v>
      </x:c>
      <x:c r="G730" s="17" t="n">
        <x:v>58.625</x:v>
      </x:c>
      <x:c r="H730" s="17" t="n">
        <x:v>69.41666</x:v>
      </x:c>
      <x:c r="I730" s="17" t="n">
        <x:v>68.52777</x:v>
      </x:c>
      <x:c r="J730" s="17" t="n">
        <x:v>72.05555</x:v>
      </x:c>
      <x:c r="K730" s="17" t="n">
        <x:v>63.38888</x:v>
      </x:c>
      <x:c r="L730" s="17" t="n">
        <x:v>61.06944</x:v>
      </x:c>
      <x:c r="M730" s="17" t="n">
        <x:v>70.84722</x:v>
      </x:c>
      <x:c r="N730" s="17" t="n">
        <x:v>66.5</x:v>
      </x:c>
      <x:c r="O730" s="17" t="n">
        <x:v>62.98611</x:v>
      </x:c>
      <x:c r="P730" s="17" t="n">
        <x:v>54.27777</x:v>
      </x:c>
      <x:c r="Q730" s="17" t="n">
        <x:v>41.97222</x:v>
      </x:c>
      <x:c r="R730" s="17" t="n">
        <x:v>40.97222</x:v>
      </x:c>
      <x:c r="S730" s="17" t="n">
        <x:v>39</x:v>
      </x:c>
      <x:c r="T730" s="17" t="n">
        <x:v>45.45833</x:v>
      </x:c>
      <x:c r="U730" s="17" t="n">
        <x:v>37.02777</x:v>
      </x:c>
      <x:c r="V730" s="17" t="n">
        <x:v>41.5</x:v>
      </x:c>
      <x:c r="W730" s="17" t="n">
        <x:v>38.45833</x:v>
      </x:c>
      <x:c r="X730" s="17" t="n">
        <x:v>34.33333</x:v>
      </x:c>
      <x:c r="Y730" s="17" t="n">
        <x:v>35.125</x:v>
      </x:c>
      <x:c r="Z730" s="17" t="n">
        <x:v>36.29166</x:v>
      </x:c>
      <x:c r="AA730" s="17" t="n">
        <x:v>34.97222</x:v>
      </x:c>
      <x:c r="AB730" s="4" t="n">
        <x:f>COUNT(D730:O730)</x:f>
        <x:v>12</x:v>
      </x:c>
      <x:c r="AC730" s="4" t="n">
        <x:f>COUNT(P730:AA730)</x:f>
        <x:v>12</x:v>
      </x:c>
      <x:c r="AD730" s="4" t="n">
        <x:f>COUNTIF(D730:AA730,"&gt;0")</x:f>
        <x:v>24</x:v>
      </x:c>
      <x:c r="AE730" s="19" t="n">
        <x:f>IF(AB730=0,"",AVERAGE(D730:O730))</x:f>
        <x:v>68.10647666666667</x:v>
      </x:c>
      <x:c r="AF730" s="19" t="n">
        <x:f>IF(AC730=0,"",AVERAGE(P730:AA730))</x:f>
        <x:v>39.94907083333333</x:v>
      </x:c>
      <x:c r="AG730" s="19" t="n">
        <x:f>IF(OR(AB730&lt;'산출기준'!$B$19,AC730&lt;'산출기준'!$B$19,AE730=0),"",AF730/AE730)</x:f>
        <x:v>0.5865678682639237</x:v>
      </x:c>
      <x:c r="AH730" s="21" t="n">
        <x:f>IF(SUM(P730:AA730)=0,"",MAX(P730:AA730)/SUM(P730:AA730))</x:f>
        <x:v>0.11322284613002577</x:v>
      </x:c>
      <x:c r="AI730" s="23" t="n">
        <x:f>IF(AG730="","",AD730/'산출기준'!$B$18*'산출기준'!$B$20+MIN(1,AG730)*'산출기준'!$B$21+(1-AH730)*'산출기준'!$B$22)</x:f>
        <x:v>85.3325791253172</x:v>
      </x:c>
      <x:c r="AJ730" s="4" t="str">
        <x:v>24개월 중 양수 지수 24개월; 전반/후반 자료 12/12개월. 최근12개월/이전12개월 관측월 평균비 0.59배, 최근 최댓달 비중 11.3%. 미래 1년 지속을 보장하지 않음.</x:v>
      </x:c>
      <x:c r="AK730" s="4" t="str">
        <x:v>https://developers.naver.com/docs/serviceapi/datalab/search/search.md</x:v>
      </x:c>
    </x:row>
    <x:row r="731" ht="25" customHeight="1">
      <x:c r="A731" s="4" t="str">
        <x:v>K0727</x:v>
      </x:c>
      <x:c r="B731" s="4" t="str">
        <x:v>스포츠</x:v>
      </x:c>
      <x:c r="C731" s="4" t="str">
        <x:v>어깨스트레칭</x:v>
      </x:c>
      <x:c r="D731" s="17" t="n">
        <x:v>50.48611</x:v>
      </x:c>
      <x:c r="E731" s="17" t="n">
        <x:v>47.90277</x:v>
      </x:c>
      <x:c r="F731" s="17" t="n">
        <x:v>42.77777</x:v>
      </x:c>
      <x:c r="G731" s="17" t="n">
        <x:v>40.16666</x:v>
      </x:c>
      <x:c r="H731" s="17" t="n">
        <x:v>39.84722</x:v>
      </x:c>
      <x:c r="I731" s="17" t="n">
        <x:v>45.34722</x:v>
      </x:c>
      <x:c r="J731" s="17" t="n">
        <x:v>47.70833</x:v>
      </x:c>
      <x:c r="K731" s="17" t="n">
        <x:v>44.43055</x:v>
      </x:c>
      <x:c r="L731" s="17" t="n">
        <x:v>42.30555</x:v>
      </x:c>
      <x:c r="M731" s="17" t="n">
        <x:v>44.19444</x:v>
      </x:c>
      <x:c r="N731" s="17" t="n">
        <x:v>43.63888</x:v>
      </x:c>
      <x:c r="O731" s="17" t="n">
        <x:v>43.09722</x:v>
      </x:c>
      <x:c r="P731" s="17" t="n">
        <x:v>39.58333</x:v>
      </x:c>
      <x:c r="Q731" s="17" t="n">
        <x:v>34.05555</x:v>
      </x:c>
      <x:c r="R731" s="17" t="n">
        <x:v>34.74999</x:v>
      </x:c>
      <x:c r="S731" s="17" t="n">
        <x:v>35.13888</x:v>
      </x:c>
      <x:c r="T731" s="17" t="n">
        <x:v>32.01388</x:v>
      </x:c>
      <x:c r="U731" s="17" t="n">
        <x:v>29.16666</x:v>
      </x:c>
      <x:c r="V731" s="17" t="n">
        <x:v>33.05555</x:v>
      </x:c>
      <x:c r="W731" s="17" t="n">
        <x:v>32.75</x:v>
      </x:c>
      <x:c r="X731" s="17" t="n">
        <x:v>29.80555</x:v>
      </x:c>
      <x:c r="Y731" s="17" t="n">
        <x:v>31.73611</x:v>
      </x:c>
      <x:c r="Z731" s="17" t="n">
        <x:v>33.18055</x:v>
      </x:c>
      <x:c r="AA731" s="17" t="n">
        <x:v>33.23611</x:v>
      </x:c>
      <x:c r="AB731" s="4" t="n">
        <x:f>COUNT(D731:O731)</x:f>
        <x:v>12</x:v>
      </x:c>
      <x:c r="AC731" s="4" t="n">
        <x:f>COUNT(P731:AA731)</x:f>
        <x:v>12</x:v>
      </x:c>
      <x:c r="AD731" s="4" t="n">
        <x:f>COUNTIF(D731:AA731,"&gt;0")</x:f>
        <x:v>24</x:v>
      </x:c>
      <x:c r="AE731" s="19" t="n">
        <x:f>IF(AB731=0,"",AVERAGE(D731:O731))</x:f>
        <x:v>44.32522666666666</x:v>
      </x:c>
      <x:c r="AF731" s="19" t="n">
        <x:f>IF(AC731=0,"",AVERAGE(P731:AA731))</x:f>
        <x:v>33.20601333333333</x:v>
      </x:c>
      <x:c r="AG731" s="19" t="n">
        <x:f>IF(OR(AB731&lt;'산출기준'!$B$19,AC731&lt;'산출기준'!$B$19,AE731=0),"",AF731/AE731)</x:f>
        <x:v>0.7491448060276887</x:v>
      </x:c>
      <x:c r="AH731" s="21" t="n">
        <x:f>IF(SUM(P731:AA731)=0,"",MAX(P731:AA731)/SUM(P731:AA731))</x:f>
        <x:v>0.09933775549087294</x:v>
      </x:c>
      <x:c r="AI731" s="23" t="n">
        <x:f>IF(AG731="","",AD731/'산출기준'!$B$18*'산출기준'!$B$20+MIN(1,AG731)*'산출기준'!$B$21+(1-AH731)*'산출기준'!$B$22)</x:f>
        <x:v>90.48758907101319</x:v>
      </x:c>
      <x:c r="AJ731" s="4" t="str">
        <x:v>24개월 중 양수 지수 24개월; 전반/후반 자료 12/12개월. 최근12개월/이전12개월 관측월 평균비 0.75배, 최근 최댓달 비중 9.9%. 미래 1년 지속을 보장하지 않음.</x:v>
      </x:c>
      <x:c r="AK731" s="4" t="str">
        <x:v>https://developers.naver.com/docs/serviceapi/datalab/search/search.md</x:v>
      </x:c>
    </x:row>
    <x:row r="732" ht="25" customHeight="1">
      <x:c r="A732" s="4" t="str">
        <x:v>K0728</x:v>
      </x:c>
      <x:c r="B732" s="4" t="str">
        <x:v>스포츠</x:v>
      </x:c>
      <x:c r="C732" s="4" t="str">
        <x:v>요가효과</x:v>
      </x:c>
      <x:c r="D732" s="17" t="n">
        <x:v>53.67639</x:v>
      </x:c>
      <x:c r="E732" s="17" t="n">
        <x:v>49.1642</x:v>
      </x:c>
      <x:c r="F732" s="17" t="n">
        <x:v>41.0685</x:v>
      </x:c>
      <x:c r="G732" s="17" t="n">
        <x:v>38.50103</x:v>
      </x:c>
      <x:c r="H732" s="17" t="n">
        <x:v>45.40587</x:v>
      </x:c>
      <x:c r="I732" s="17" t="n">
        <x:v>43.93095</x:v>
      </x:c>
      <x:c r="J732" s="17" t="n">
        <x:v>42.44509</x:v>
      </x:c>
      <x:c r="K732" s="17" t="n">
        <x:v>41.92068</x:v>
      </x:c>
      <x:c r="L732" s="17" t="n">
        <x:v>40.59871</x:v>
      </x:c>
      <x:c r="M732" s="17" t="n">
        <x:v>40.87184</x:v>
      </x:c>
      <x:c r="N732" s="17" t="n">
        <x:v>40.76259</x:v>
      </x:c>
      <x:c r="O732" s="17" t="n">
        <x:v>42.46695</x:v>
      </x:c>
      <x:c r="P732" s="17" t="n">
        <x:v>43.29727</x:v>
      </x:c>
      <x:c r="Q732" s="17" t="n">
        <x:v>32.12061</x:v>
      </x:c>
      <x:c r="R732" s="17" t="n">
        <x:v>29.23631</x:v>
      </x:c>
      <x:c r="S732" s="17" t="n">
        <x:v>30.79864</x:v>
      </x:c>
      <x:c r="T732" s="17" t="n">
        <x:v>31.93488</x:v>
      </x:c>
      <x:c r="U732" s="17" t="n">
        <x:v>23.09625</x:v>
      </x:c>
      <x:c r="V732" s="17" t="n">
        <x:v>28.7993</x:v>
      </x:c>
      <x:c r="W732" s="17" t="n">
        <x:v>26.89828</x:v>
      </x:c>
      <x:c r="X732" s="17" t="n">
        <x:v>19.37069</x:v>
      </x:c>
      <x:c r="Y732" s="17" t="n">
        <x:v>21.46837</x:v>
      </x:c>
      <x:c r="Z732" s="17" t="n">
        <x:v>21.7852</x:v>
      </x:c>
      <x:c r="AA732" s="17" t="n">
        <x:v>25.09559</x:v>
      </x:c>
      <x:c r="AB732" s="4" t="n">
        <x:f>COUNT(D732:O732)</x:f>
        <x:v>12</x:v>
      </x:c>
      <x:c r="AC732" s="4" t="n">
        <x:f>COUNT(P732:AA732)</x:f>
        <x:v>12</x:v>
      </x:c>
      <x:c r="AD732" s="4" t="n">
        <x:f>COUNTIF(D732:AA732,"&gt;0")</x:f>
        <x:v>24</x:v>
      </x:c>
      <x:c r="AE732" s="19" t="n">
        <x:f>IF(AB732=0,"",AVERAGE(D732:O732))</x:f>
        <x:v>43.40106666666666</x:v>
      </x:c>
      <x:c r="AF732" s="19" t="n">
        <x:f>IF(AC732=0,"",AVERAGE(P732:AA732))</x:f>
        <x:v>27.82511583333333</x:v>
      </x:c>
      <x:c r="AG732" s="19" t="n">
        <x:f>IF(OR(AB732&lt;'산출기준'!$B$19,AC732&lt;'산출기준'!$B$19,AE732=0),"",AF732/AE732)</x:f>
        <x:v>0.6411159441549824</x:v>
      </x:c>
      <x:c r="AH732" s="21" t="n">
        <x:f>IF(SUM(P732:AA732)=0,"",MAX(P732:AA732)/SUM(P732:AA732))</x:f>
        <x:v>0.12967082886357556</x:v>
      </x:c>
      <x:c r="AI732" s="23" t="n">
        <x:f>IF(AG732="","",AD732/'산출기준'!$B$18*'산출기준'!$B$20+MIN(1,AG732)*'산출기준'!$B$21+(1-AH732)*'산출기준'!$B$22)</x:f>
        <x:v>86.64006174737796</x:v>
      </x:c>
      <x:c r="AJ732" s="4" t="str">
        <x:v>24개월 중 양수 지수 24개월; 전반/후반 자료 12/12개월. 최근12개월/이전12개월 관측월 평균비 0.64배, 최근 최댓달 비중 13.0%. 미래 1년 지속을 보장하지 않음.</x:v>
      </x:c>
      <x:c r="AK732" s="4" t="str">
        <x:v>https://developers.naver.com/docs/serviceapi/datalab/search/search.md</x:v>
      </x:c>
    </x:row>
    <x:row r="733" ht="25" customHeight="1">
      <x:c r="A733" s="4" t="str">
        <x:v>K0729</x:v>
      </x:c>
      <x:c r="B733" s="4" t="str">
        <x:v>스포츠</x:v>
      </x:c>
      <x:c r="C733" s="4" t="str">
        <x:v>필라테스효과</x:v>
      </x:c>
      <x:c r="D733" s="17" t="n">
        <x:v>51.16355</x:v>
      </x:c>
      <x:c r="E733" s="17" t="n">
        <x:v>48.20277</x:v>
      </x:c>
      <x:c r="F733" s="17" t="n">
        <x:v>43.93095</x:v>
      </x:c>
      <x:c r="G733" s="17" t="n">
        <x:v>42.98044</x:v>
      </x:c>
      <x:c r="H733" s="17" t="n">
        <x:v>49.79788</x:v>
      </x:c>
      <x:c r="I733" s="17" t="n">
        <x:v>45.5479</x:v>
      </x:c>
      <x:c r="J733" s="17" t="n">
        <x:v>51.86277</x:v>
      </x:c>
      <x:c r="K733" s="17" t="n">
        <x:v>46.58581</x:v>
      </x:c>
      <x:c r="L733" s="17" t="n">
        <x:v>43.23172</x:v>
      </x:c>
      <x:c r="M733" s="17" t="n">
        <x:v>45.4605</x:v>
      </x:c>
      <x:c r="N733" s="17" t="n">
        <x:v>50.77023</x:v>
      </x:c>
      <x:c r="O733" s="17" t="n">
        <x:v>48.2574</x:v>
      </x:c>
      <x:c r="P733" s="17" t="n">
        <x:v>43.24265</x:v>
      </x:c>
      <x:c r="Q733" s="17" t="n">
        <x:v>32.17524</x:v>
      </x:c>
      <x:c r="R733" s="17" t="n">
        <x:v>31.31213</x:v>
      </x:c>
      <x:c r="S733" s="17" t="n">
        <x:v>28.77745</x:v>
      </x:c>
      <x:c r="T733" s="17" t="n">
        <x:v>31.18103</x:v>
      </x:c>
      <x:c r="U733" s="17" t="n">
        <x:v>22.54998</x:v>
      </x:c>
      <x:c r="V733" s="17" t="n">
        <x:v>27.76138</x:v>
      </x:c>
      <x:c r="W733" s="17" t="n">
        <x:v>27.48825</x:v>
      </x:c>
      <x:c r="X733" s="17" t="n">
        <x:v>24.35267</x:v>
      </x:c>
      <x:c r="Y733" s="17" t="n">
        <x:v>24.47285</x:v>
      </x:c>
      <x:c r="Z733" s="17" t="n">
        <x:v>25.9587</x:v>
      </x:c>
      <x:c r="AA733" s="17" t="n">
        <x:v>24.46192</x:v>
      </x:c>
      <x:c r="AB733" s="4" t="n">
        <x:f>COUNT(D733:O733)</x:f>
        <x:v>12</x:v>
      </x:c>
      <x:c r="AC733" s="4" t="n">
        <x:f>COUNT(P733:AA733)</x:f>
        <x:v>12</x:v>
      </x:c>
      <x:c r="AD733" s="4" t="n">
        <x:f>COUNTIF(D733:AA733,"&gt;0")</x:f>
        <x:v>24</x:v>
      </x:c>
      <x:c r="AE733" s="19" t="n">
        <x:f>IF(AB733=0,"",AVERAGE(D733:O733))</x:f>
        <x:v>47.31599333333333</x:v>
      </x:c>
      <x:c r="AF733" s="19" t="n">
        <x:f>IF(AC733=0,"",AVERAGE(P733:AA733))</x:f>
        <x:v>28.644520833333335</x:v>
      </x:c>
      <x:c r="AG733" s="19" t="n">
        <x:f>IF(OR(AB733&lt;'산출기준'!$B$19,AC733&lt;'산출기준'!$B$19,AE733=0),"",AF733/AE733)</x:f>
        <x:v>0.6053877096384183</x:v>
      </x:c>
      <x:c r="AH733" s="21" t="n">
        <x:f>IF(SUM(P733:AA733)=0,"",MAX(P733:AA733)/SUM(P733:AA733))</x:f>
        <x:v>0.12580256404475257</x:v>
      </x:c>
      <x:c r="AI733" s="23" t="n">
        <x:f>IF(AG733="","",AD733/'산출기준'!$B$18*'산출기준'!$B$20+MIN(1,AG733)*'산출기준'!$B$21+(1-AH733)*'산출기준'!$B$22)</x:f>
        <x:v>85.6455800082575</x:v>
      </x:c>
      <x:c r="AJ733" s="4" t="str">
        <x:v>24개월 중 양수 지수 24개월; 전반/후반 자료 12/12개월. 최근12개월/이전12개월 관측월 평균비 0.61배, 최근 최댓달 비중 12.6%. 미래 1년 지속을 보장하지 않음.</x:v>
      </x:c>
      <x:c r="AK733" s="4" t="str">
        <x:v>https://developers.naver.com/docs/serviceapi/datalab/search/search.md</x:v>
      </x:c>
    </x:row>
    <x:row r="734" ht="25" customHeight="1">
      <x:c r="A734" s="4" t="str">
        <x:v>K0730</x:v>
      </x:c>
      <x:c r="B734" s="4" t="str">
        <x:v>스포츠</x:v>
      </x:c>
      <x:c r="C734" s="4" t="str">
        <x:v>드라이버잘치는법</x:v>
      </x:c>
      <x:c r="D734" s="17" t="n">
        <x:v>43.71244</x:v>
      </x:c>
      <x:c r="E734" s="17" t="n">
        <x:v>47.24134</x:v>
      </x:c>
      <x:c r="F734" s="17" t="n">
        <x:v>39.44062</x:v>
      </x:c>
      <x:c r="G734" s="17" t="n">
        <x:v>26.7781</x:v>
      </x:c>
      <x:c r="H734" s="17" t="n">
        <x:v>25.17207</x:v>
      </x:c>
      <x:c r="I734" s="17" t="n">
        <x:v>26.8655</x:v>
      </x:c>
      <x:c r="J734" s="17" t="n">
        <x:v>34.81918</x:v>
      </x:c>
      <x:c r="K734" s="17" t="n">
        <x:v>39.57172</x:v>
      </x:c>
      <x:c r="L734" s="17" t="n">
        <x:v>42.4888</x:v>
      </x:c>
      <x:c r="M734" s="17" t="n">
        <x:v>41.14497</x:v>
      </x:c>
      <x:c r="N734" s="17" t="n">
        <x:v>36.73112</x:v>
      </x:c>
      <x:c r="O734" s="17" t="n">
        <x:v>38.52288</x:v>
      </x:c>
      <x:c r="P734" s="17" t="n">
        <x:v>42.11733</x:v>
      </x:c>
      <x:c r="Q734" s="17" t="n">
        <x:v>39.76838</x:v>
      </x:c>
      <x:c r="R734" s="17" t="n">
        <x:v>31.09363</x:v>
      </x:c>
      <x:c r="S734" s="17" t="n">
        <x:v>24.87708</x:v>
      </x:c>
      <x:c r="T734" s="17" t="n">
        <x:v>24.57117</x:v>
      </x:c>
      <x:c r="U734" s="17" t="n">
        <x:v>24.31989</x:v>
      </x:c>
      <x:c r="V734" s="17" t="n">
        <x:v>33.69387</x:v>
      </x:c>
      <x:c r="W734" s="17" t="n">
        <x:v>37.03703</x:v>
      </x:c>
      <x:c r="X734" s="17" t="n">
        <x:v>35.32175</x:v>
      </x:c>
      <x:c r="Y734" s="17" t="n">
        <x:v>33.03834</x:v>
      </x:c>
      <x:c r="Z734" s="17" t="n">
        <x:v>27.63028</x:v>
      </x:c>
      <x:c r="AA734" s="17" t="n">
        <x:v>23.66437</x:v>
      </x:c>
      <x:c r="AB734" s="4" t="n">
        <x:f>COUNT(D734:O734)</x:f>
        <x:v>12</x:v>
      </x:c>
      <x:c r="AC734" s="4" t="n">
        <x:f>COUNT(P734:AA734)</x:f>
        <x:v>12</x:v>
      </x:c>
      <x:c r="AD734" s="4" t="n">
        <x:f>COUNTIF(D734:AA734,"&gt;0")</x:f>
        <x:v>24</x:v>
      </x:c>
      <x:c r="AE734" s="19" t="n">
        <x:f>IF(AB734=0,"",AVERAGE(D734:O734))</x:f>
        <x:v>36.874061666666655</x:v>
      </x:c>
      <x:c r="AF734" s="19" t="n">
        <x:f>IF(AC734=0,"",AVERAGE(P734:AA734))</x:f>
        <x:v>31.427760000000003</x:v>
      </x:c>
      <x:c r="AG734" s="19" t="n">
        <x:f>IF(OR(AB734&lt;'산출기준'!$B$19,AC734&lt;'산출기준'!$B$19,AE734=0),"",AF734/AE734)</x:f>
        <x:v>0.852299925191317</x:v>
      </x:c>
      <x:c r="AH734" s="21" t="n">
        <x:f>IF(SUM(P734:AA734)=0,"",MAX(P734:AA734)/SUM(P734:AA734))</x:f>
        <x:v>0.11167762194951215</x:v>
      </x:c>
      <x:c r="AI734" s="23" t="n">
        <x:f>IF(AG734="","",AD734/'산출기준'!$B$18*'산출기준'!$B$20+MIN(1,AG734)*'산출기준'!$B$21+(1-AH734)*'산출기준'!$B$22)</x:f>
        <x:v>93.33544531674926</x:v>
      </x:c>
      <x:c r="AJ734" s="4" t="str">
        <x:v>24개월 중 양수 지수 24개월; 전반/후반 자료 12/12개월. 최근12개월/이전12개월 관측월 평균비 0.85배, 최근 최댓달 비중 11.2%. 미래 1년 지속을 보장하지 않음.</x:v>
      </x:c>
      <x:c r="AK734" s="4" t="str">
        <x:v>https://developers.naver.com/docs/serviceapi/datalab/search/search.md</x:v>
      </x:c>
    </x:row>
    <x:row r="735" ht="25" customHeight="1">
      <x:c r="A735" s="4" t="str">
        <x:v>K0731</x:v>
      </x:c>
      <x:c r="B735" s="4" t="str">
        <x:v>스포츠</x:v>
      </x:c>
      <x:c r="C735" s="4" t="str">
        <x:v>무산소운동</x:v>
      </x:c>
      <x:c r="D735" s="17" t="n">
        <x:v>100</x:v>
      </x:c>
      <x:c r="E735" s="17" t="n">
        <x:v>55.56648</x:v>
      </x:c>
      <x:c r="F735" s="17" t="n">
        <x:v>37.03703</x:v>
      </x:c>
      <x:c r="G735" s="17" t="n">
        <x:v>27.91434</x:v>
      </x:c>
      <x:c r="H735" s="17" t="n">
        <x:v>34.37124</x:v>
      </x:c>
      <x:c r="I735" s="17" t="n">
        <x:v>31.9021</x:v>
      </x:c>
      <x:c r="J735" s="17" t="n">
        <x:v>34.49142</x:v>
      </x:c>
      <x:c r="K735" s="17" t="n">
        <x:v>32.48115</x:v>
      </x:c>
      <x:c r="L735" s="17" t="n">
        <x:v>36.7202</x:v>
      </x:c>
      <x:c r="M735" s="17" t="n">
        <x:v>34.22921</x:v>
      </x:c>
      <x:c r="N735" s="17" t="n">
        <x:v>37.90014</x:v>
      </x:c>
      <x:c r="O735" s="17" t="n">
        <x:v>40.24909</x:v>
      </x:c>
      <x:c r="P735" s="17" t="n">
        <x:v>42.90396</x:v>
      </x:c>
      <x:c r="Q735" s="17" t="n">
        <x:v>25.59816</x:v>
      </x:c>
      <x:c r="R735" s="17" t="n">
        <x:v>22.52813</x:v>
      </x:c>
      <x:c r="S735" s="17" t="n">
        <x:v>17.08729</x:v>
      </x:c>
      <x:c r="T735" s="17" t="n">
        <x:v>24.03583</x:v>
      </x:c>
      <x:c r="U735" s="17" t="n">
        <x:v>15.62329</x:v>
      </x:c>
      <x:c r="V735" s="17" t="n">
        <x:v>26.55959</x:v>
      </x:c>
      <x:c r="W735" s="17" t="n">
        <x:v>24.68043</x:v>
      </x:c>
      <x:c r="X735" s="17" t="n">
        <x:v>28.31858</x:v>
      </x:c>
      <x:c r="Y735" s="17" t="n">
        <x:v>31.80378</x:v>
      </x:c>
      <x:c r="Z735" s="17" t="n">
        <x:v>34.02163</x:v>
      </x:c>
      <x:c r="AA735" s="17" t="n">
        <x:v>25.41243</x:v>
      </x:c>
      <x:c r="AB735" s="4" t="n">
        <x:f>COUNT(D735:O735)</x:f>
        <x:v>12</x:v>
      </x:c>
      <x:c r="AC735" s="4" t="n">
        <x:f>COUNT(P735:AA735)</x:f>
        <x:v>12</x:v>
      </x:c>
      <x:c r="AD735" s="4" t="n">
        <x:f>COUNTIF(D735:AA735,"&gt;0")</x:f>
        <x:v>24</x:v>
      </x:c>
      <x:c r="AE735" s="19" t="n">
        <x:f>IF(AB735=0,"",AVERAGE(D735:O735))</x:f>
        <x:v>41.90520000000001</x:v>
      </x:c>
      <x:c r="AF735" s="19" t="n">
        <x:f>IF(AC735=0,"",AVERAGE(P735:AA735))</x:f>
        <x:v>26.547758333333338</x:v>
      </x:c>
      <x:c r="AG735" s="19" t="n">
        <x:f>IF(OR(AB735&lt;'산출기준'!$B$19,AC735&lt;'산출기준'!$B$19,AE735=0),"",AF735/AE735)</x:f>
        <x:v>0.6335194279787075</x:v>
      </x:c>
      <x:c r="AH735" s="21" t="n">
        <x:f>IF(SUM(P735:AA735)=0,"",MAX(P735:AA735)/SUM(P735:AA735))</x:f>
        <x:v>0.13467540103040712</x:v>
      </x:c>
      <x:c r="AI735" s="23" t="n">
        <x:f>IF(AG735="","",AD735/'산출기준'!$B$18*'산출기준'!$B$20+MIN(1,AG735)*'산출기준'!$B$21+(1-AH735)*'산출기준'!$B$22)</x:f>
        <x:v>86.31207481875308</x:v>
      </x:c>
      <x:c r="AJ735" s="4" t="str">
        <x:v>24개월 중 양수 지수 24개월; 전반/후반 자료 12/12개월. 최근12개월/이전12개월 관측월 평균비 0.63배, 최근 최댓달 비중 13.5%. 미래 1년 지속을 보장하지 않음.</x:v>
      </x:c>
      <x:c r="AK735" s="4" t="str">
        <x:v>https://developers.naver.com/docs/serviceapi/datalab/search/search.md</x:v>
      </x:c>
    </x:row>
    <x:row r="736" ht="25" customHeight="1">
      <x:c r="A736" s="4" t="str">
        <x:v>K0732</x:v>
      </x:c>
      <x:c r="B736" s="4" t="str">
        <x:v>스포츠</x:v>
      </x:c>
      <x:c r="C736" s="4" t="str">
        <x:v>골프그립종류</x:v>
      </x:c>
      <x:c r="D736" s="17" t="n">
        <x:v>24.29804</x:v>
      </x:c>
      <x:c r="E736" s="17" t="n">
        <x:v>24.57117</x:v>
      </x:c>
      <x:c r="F736" s="17" t="n">
        <x:v>23.09625</x:v>
      </x:c>
      <x:c r="G736" s="17" t="n">
        <x:v>16.08215</x:v>
      </x:c>
      <x:c r="H736" s="17" t="n">
        <x:v>16.38806</x:v>
      </x:c>
      <x:c r="I736" s="17" t="n">
        <x:v>19.57828</x:v>
      </x:c>
      <x:c r="J736" s="17" t="n">
        <x:v>21.22801</x:v>
      </x:c>
      <x:c r="K736" s="17" t="n">
        <x:v>21.27171</x:v>
      </x:c>
      <x:c r="L736" s="17" t="n">
        <x:v>20.62711</x:v>
      </x:c>
      <x:c r="M736" s="17" t="n">
        <x:v>17.57893</x:v>
      </x:c>
      <x:c r="N736" s="17" t="n">
        <x:v>15.65606</x:v>
      </x:c>
      <x:c r="O736" s="17" t="n">
        <x:v>16.23511</x:v>
      </x:c>
      <x:c r="P736" s="17" t="n">
        <x:v>15.55774</x:v>
      </x:c>
      <x:c r="Q736" s="17" t="n">
        <x:v>15.62329</x:v>
      </x:c>
      <x:c r="R736" s="17" t="n">
        <x:v>13.02305</x:v>
      </x:c>
      <x:c r="S736" s="17" t="n">
        <x:v>15.9729</x:v>
      </x:c>
      <x:c r="T736" s="17" t="n">
        <x:v>19.25051</x:v>
      </x:c>
      <x:c r="U736" s="17" t="n">
        <x:v>15.79809</x:v>
      </x:c>
      <x:c r="V736" s="17" t="n">
        <x:v>22.97607</x:v>
      </x:c>
      <x:c r="W736" s="17" t="n">
        <x:v>25.39058</x:v>
      </x:c>
      <x:c r="X736" s="17" t="n">
        <x:v>22.67016</x:v>
      </x:c>
      <x:c r="Y736" s="17" t="n">
        <x:v>21.50114</x:v>
      </x:c>
      <x:c r="Z736" s="17" t="n">
        <x:v>22.73571</x:v>
      </x:c>
      <x:c r="AA736" s="17" t="n">
        <x:v>22.18944</x:v>
      </x:c>
      <x:c r="AB736" s="4" t="n">
        <x:f>COUNT(D736:O736)</x:f>
        <x:v>12</x:v>
      </x:c>
      <x:c r="AC736" s="4" t="n">
        <x:f>COUNT(P736:AA736)</x:f>
        <x:v>12</x:v>
      </x:c>
      <x:c r="AD736" s="4" t="n">
        <x:f>COUNTIF(D736:AA736,"&gt;0")</x:f>
        <x:v>24</x:v>
      </x:c>
      <x:c r="AE736" s="19" t="n">
        <x:f>IF(AB736=0,"",AVERAGE(D736:O736))</x:f>
        <x:v>19.71757333333333</x:v>
      </x:c>
      <x:c r="AF736" s="19" t="n">
        <x:f>IF(AC736=0,"",AVERAGE(P736:AA736))</x:f>
        <x:v>19.390723333333334</x:v>
      </x:c>
      <x:c r="AG736" s="19" t="n">
        <x:f>IF(OR(AB736&lt;'산출기준'!$B$19,AC736&lt;'산출기준'!$B$19,AE736=0),"",AF736/AE736)</x:f>
        <x:v>0.9834234165394256</x:v>
      </x:c>
      <x:c r="AH736" s="21" t="n">
        <x:f>IF(SUM(P736:AA736)=0,"",MAX(P736:AA736)/SUM(P736:AA736))</x:f>
        <x:v>0.10911824331119159</x:v>
      </x:c>
      <x:c r="AI736" s="23" t="n">
        <x:f>IF(AG736="","",AD736/'산출기준'!$B$18*'산출기준'!$B$20+MIN(1,AG736)*'산출기준'!$B$21+(1-AH736)*'산출기준'!$B$22)</x:f>
        <x:v>97.32033762995893</x:v>
      </x:c>
      <x:c r="AJ736" s="4" t="str">
        <x:v>24개월 중 양수 지수 24개월; 전반/후반 자료 12/12개월. 최근12개월/이전12개월 관측월 평균비 0.98배, 최근 최댓달 비중 10.9%. 미래 1년 지속을 보장하지 않음.</x:v>
      </x:c>
      <x:c r="AK736" s="4" t="str">
        <x:v>https://developers.naver.com/docs/serviceapi/datalab/search/search.md</x:v>
      </x:c>
    </x:row>
    <x:row r="737" ht="25" customHeight="1">
      <x:c r="A737" s="4" t="str">
        <x:v>K0733</x:v>
      </x:c>
      <x:c r="B737" s="4" t="str">
        <x:v>스포츠</x:v>
      </x:c>
      <x:c r="C737" s="4" t="str">
        <x:v>패시브스트레칭</x:v>
      </x:c>
      <x:c r="D737" s="17" t="n">
        <x:v>5.02059</x:v>
      </x:c>
      <x:c r="E737" s="17" t="n">
        <x:v>6.02471</x:v>
      </x:c>
      <x:c r="F737" s="17" t="n">
        <x:v>6.35942</x:v>
      </x:c>
      <x:c r="G737" s="17" t="n">
        <x:v>9.11431</x:v>
      </x:c>
      <x:c r="H737" s="17" t="n">
        <x:v>6.73274</x:v>
      </x:c>
      <x:c r="I737" s="17" t="n">
        <x:v>8.09732</x:v>
      </x:c>
      <x:c r="J737" s="17" t="n">
        <x:v>13.2209</x:v>
      </x:c>
      <x:c r="K737" s="17" t="n">
        <x:v>10.20854</x:v>
      </x:c>
      <x:c r="L737" s="17" t="n">
        <x:v>9.68074</x:v>
      </x:c>
      <x:c r="M737" s="17" t="n">
        <x:v>8.49639</x:v>
      </x:c>
      <x:c r="N737" s="17" t="n">
        <x:v>10.35015</x:v>
      </x:c>
      <x:c r="O737" s="17" t="n">
        <x:v>13.18228</x:v>
      </x:c>
      <x:c r="P737" s="17" t="n">
        <x:v>10.569</x:v>
      </x:c>
      <x:c r="Q737" s="17" t="n">
        <x:v>9.43614</x:v>
      </x:c>
      <x:c r="R737" s="17" t="n">
        <x:v>10.569</x:v>
      </x:c>
      <x:c r="S737" s="17" t="n">
        <x:v>13.82595</x:v>
      </x:c>
      <x:c r="T737" s="17" t="n">
        <x:v>13.09217</x:v>
      </x:c>
      <x:c r="U737" s="17" t="n">
        <x:v>9.9382</x:v>
      </x:c>
      <x:c r="V737" s="17" t="n">
        <x:v>11.45726</x:v>
      </x:c>
      <x:c r="W737" s="17" t="n">
        <x:v>13.54273</x:v>
      </x:c>
      <x:c r="X737" s="17" t="n">
        <x:v>11.31565</x:v>
      </x:c>
      <x:c r="Y737" s="17" t="n">
        <x:v>18.19001</x:v>
      </x:c>
      <x:c r="Z737" s="17" t="n">
        <x:v>19.1555</x:v>
      </x:c>
      <x:c r="AA737" s="17" t="n">
        <x:v>21.82028</x:v>
      </x:c>
      <x:c r="AB737" s="4" t="n">
        <x:f>COUNT(D737:O737)</x:f>
        <x:v>12</x:v>
      </x:c>
      <x:c r="AC737" s="4" t="n">
        <x:f>COUNT(P737:AA737)</x:f>
        <x:v>12</x:v>
      </x:c>
      <x:c r="AD737" s="4" t="n">
        <x:f>COUNTIF(D737:AA737,"&gt;0")</x:f>
        <x:v>24</x:v>
      </x:c>
      <x:c r="AE737" s="19" t="n">
        <x:f>IF(AB737=0,"",AVERAGE(D737:O737))</x:f>
        <x:v>8.874007500000001</x:v>
      </x:c>
      <x:c r="AF737" s="19" t="n">
        <x:f>IF(AC737=0,"",AVERAGE(P737:AA737))</x:f>
        <x:v>13.575990833333334</x:v>
      </x:c>
      <x:c r="AG737" s="19" t="n">
        <x:f>IF(OR(AB737&lt;'산출기준'!$B$19,AC737&lt;'산출기준'!$B$19,AE737=0),"",AF737/AE737)</x:f>
        <x:v>1.529860193755001</x:v>
      </x:c>
      <x:c r="AH737" s="21" t="n">
        <x:f>IF(SUM(P737:AA737)=0,"",MAX(P737:AA737)/SUM(P737:AA737))</x:f>
        <x:v>0.13393914956115235</x:v>
      </x:c>
      <x:c r="AI737" s="23" t="n">
        <x:f>IF(AG737="","",AD737/'산출기준'!$B$18*'산출기준'!$B$20+MIN(1,AG737)*'산출기준'!$B$21+(1-AH737)*'산출기준'!$B$22)</x:f>
        <x:v>97.32121700877696</x:v>
      </x:c>
      <x:c r="AJ737" s="4" t="str">
        <x:v>24개월 중 양수 지수 24개월; 전반/후반 자료 12/12개월. 최근12개월/이전12개월 관측월 평균비 1.53배, 최근 최댓달 비중 13.4%. 미래 1년 지속을 보장하지 않음.</x:v>
      </x:c>
      <x:c r="AK737" s="4" t="str">
        <x:v>https://developers.naver.com/docs/serviceapi/datalab/search/search.md</x:v>
      </x:c>
    </x:row>
    <x:row r="738" ht="25" customHeight="1">
      <x:c r="A738" s="4" t="str">
        <x:v>K0734</x:v>
      </x:c>
      <x:c r="B738" s="4" t="str">
        <x:v>스포츠</x:v>
      </x:c>
      <x:c r="C738" s="4" t="str">
        <x:v>러닝무릎통증</x:v>
      </x:c>
      <x:c r="D738" s="17" t="n">
        <x:v>44.65756</x:v>
      </x:c>
      <x:c r="E738" s="17" t="n">
        <x:v>55.00772</x:v>
      </x:c>
      <x:c r="F738" s="17" t="n">
        <x:v>33.79248</x:v>
      </x:c>
      <x:c r="G738" s="17" t="n">
        <x:v>16.42636</x:v>
      </x:c>
      <x:c r="H738" s="17" t="n">
        <x:v>14.64984</x:v>
      </x:c>
      <x:c r="I738" s="17" t="n">
        <x:v>15.89855</x:v>
      </x:c>
      <x:c r="J738" s="17" t="n">
        <x:v>26.54479</x:v>
      </x:c>
      <x:c r="K738" s="17" t="n">
        <x:v>33.29042</x:v>
      </x:c>
      <x:c r="L738" s="17" t="n">
        <x:v>39.73995</x:v>
      </x:c>
      <x:c r="M738" s="17" t="n">
        <x:v>47.73429</x:v>
      </x:c>
      <x:c r="N738" s="17" t="n">
        <x:v>50.84963</x:v>
      </x:c>
      <x:c r="O738" s="17" t="n">
        <x:v>65.13903</x:v>
      </x:c>
      <x:c r="P738" s="17" t="n">
        <x:v>100</x:v>
      </x:c>
      <x:c r="Q738" s="17" t="n">
        <x:v>70.30123</x:v>
      </x:c>
      <x:c r="R738" s="17" t="n">
        <x:v>42.26313</x:v>
      </x:c>
      <x:c r="S738" s="17" t="n">
        <x:v>21.25386</x:v>
      </x:c>
      <x:c r="T738" s="17" t="n">
        <x:v>20.7518</x:v>
      </x:c>
      <x:c r="U738" s="17" t="n">
        <x:v>20.06951</x:v>
      </x:c>
      <x:c r="V738" s="17" t="n">
        <x:v>29.60865</x:v>
      </x:c>
      <x:c r="W738" s="17" t="n">
        <x:v>31.74562</x:v>
      </x:c>
      <x:c r="X738" s="17" t="n">
        <x:v>25.66941</x:v>
      </x:c>
      <x:c r="Y738" s="17" t="n">
        <x:v>25.05149</x:v>
      </x:c>
      <x:c r="Z738" s="17" t="n">
        <x:v>20.14675</x:v>
      </x:c>
      <x:c r="AA738" s="17" t="n">
        <x:v>23.069</x:v>
      </x:c>
      <x:c r="AB738" s="4" t="n">
        <x:f>COUNT(D738:O738)</x:f>
        <x:v>12</x:v>
      </x:c>
      <x:c r="AC738" s="4" t="n">
        <x:f>COUNT(P738:AA738)</x:f>
        <x:v>12</x:v>
      </x:c>
      <x:c r="AD738" s="4" t="n">
        <x:f>COUNTIF(D738:AA738,"&gt;0")</x:f>
        <x:v>24</x:v>
      </x:c>
      <x:c r="AE738" s="19" t="n">
        <x:f>IF(AB738=0,"",AVERAGE(D738:O738))</x:f>
        <x:v>36.97755166666666</x:v>
      </x:c>
      <x:c r="AF738" s="19" t="n">
        <x:f>IF(AC738=0,"",AVERAGE(P738:AA738))</x:f>
        <x:v>35.8275375</x:v>
      </x:c>
      <x:c r="AG738" s="19" t="n">
        <x:f>IF(OR(AB738&lt;'산출기준'!$B$19,AC738&lt;'산출기준'!$B$19,AE738=0),"",AF738/AE738)</x:f>
        <x:v>0.9688996670998274</x:v>
      </x:c>
      <x:c r="AH738" s="21" t="n">
        <x:f>IF(SUM(P738:AA738)=0,"",MAX(P738:AA738)/SUM(P738:AA738))</x:f>
        <x:v>0.23259576054685127</x:v>
      </x:c>
      <x:c r="AI738" s="23" t="n">
        <x:f>IF(AG738="","",AD738/'산출기준'!$B$18*'산출기준'!$B$20+MIN(1,AG738)*'산출기준'!$B$21+(1-AH738)*'산출기준'!$B$22)</x:f>
        <x:v>94.4150748020578</x:v>
      </x:c>
      <x:c r="AJ738" s="4" t="str">
        <x:v>24개월 중 양수 지수 24개월; 전반/후반 자료 12/12개월. 최근12개월/이전12개월 관측월 평균비 0.97배, 최근 최댓달 비중 23.3%. 미래 1년 지속을 보장하지 않음.</x:v>
      </x:c>
      <x:c r="AK738" s="4" t="str">
        <x:v>https://developers.naver.com/docs/serviceapi/datalab/search/search.md</x:v>
      </x:c>
    </x:row>
    <x:row r="739" ht="25" customHeight="1">
      <x:c r="A739" s="4" t="str">
        <x:v>K0735</x:v>
      </x:c>
      <x:c r="B739" s="4" t="str">
        <x:v>스포츠</x:v>
      </x:c>
      <x:c r="C739" s="4" t="str">
        <x:v>족저근막염스트레칭</x:v>
      </x:c>
      <x:c r="D739" s="17" t="n">
        <x:v>37.19104</x:v>
      </x:c>
      <x:c r="E739" s="17" t="n">
        <x:v>33.62512</x:v>
      </x:c>
      <x:c r="F739" s="17" t="n">
        <x:v>27.42018</x:v>
      </x:c>
      <x:c r="G739" s="17" t="n">
        <x:v>24.7554</x:v>
      </x:c>
      <x:c r="H739" s="17" t="n">
        <x:v>24.20185</x:v>
      </x:c>
      <x:c r="I739" s="17" t="n">
        <x:v>32.621</x:v>
      </x:c>
      <x:c r="J739" s="17" t="n">
        <x:v>43.71781</x:v>
      </x:c>
      <x:c r="K739" s="17" t="n">
        <x:v>48.4037</x:v>
      </x:c>
      <x:c r="L739" s="17" t="n">
        <x:v>41.58084</x:v>
      </x:c>
      <x:c r="M739" s="17" t="n">
        <x:v>38.71009</x:v>
      </x:c>
      <x:c r="N739" s="17" t="n">
        <x:v>38.0278</x:v>
      </x:c>
      <x:c r="O739" s="17" t="n">
        <x:v>36.25128</x:v>
      </x:c>
      <x:c r="P739" s="17" t="n">
        <x:v>37.37126</x:v>
      </x:c>
      <x:c r="Q739" s="17" t="n">
        <x:v>32.4279</x:v>
      </x:c>
      <x:c r="R739" s="17" t="n">
        <x:v>27.03398</x:v>
      </x:c>
      <x:c r="S739" s="17" t="n">
        <x:v>22.60556</x:v>
      </x:c>
      <x:c r="T739" s="17" t="n">
        <x:v>21.8589</x:v>
      </x:c>
      <x:c r="U739" s="17" t="n">
        <x:v>19.64469</x:v>
      </x:c>
      <x:c r="V739" s="17" t="n">
        <x:v>20.33985</x:v>
      </x:c>
      <x:c r="W739" s="17" t="n">
        <x:v>23.09474</x:v>
      </x:c>
      <x:c r="X739" s="17" t="n">
        <x:v>22.42533</x:v>
      </x:c>
      <x:c r="Y739" s="17" t="n">
        <x:v>25.28321</x:v>
      </x:c>
      <x:c r="Z739" s="17" t="n">
        <x:v>24.92276</x:v>
      </x:c>
      <x:c r="AA739" s="17" t="n">
        <x:v>22.19361</x:v>
      </x:c>
      <x:c r="AB739" s="4" t="n">
        <x:f>COUNT(D739:O739)</x:f>
        <x:v>12</x:v>
      </x:c>
      <x:c r="AC739" s="4" t="n">
        <x:f>COUNT(P739:AA739)</x:f>
        <x:v>12</x:v>
      </x:c>
      <x:c r="AD739" s="4" t="n">
        <x:f>COUNTIF(D739:AA739,"&gt;0")</x:f>
        <x:v>24</x:v>
      </x:c>
      <x:c r="AE739" s="19" t="n">
        <x:f>IF(AB739=0,"",AVERAGE(D739:O739))</x:f>
        <x:v>35.54217583333334</x:v>
      </x:c>
      <x:c r="AF739" s="19" t="n">
        <x:f>IF(AC739=0,"",AVERAGE(P739:AA739))</x:f>
        <x:v>24.933482499999997</x:v>
      </x:c>
      <x:c r="AG739" s="19" t="n">
        <x:f>IF(OR(AB739&lt;'산출기준'!$B$19,AC739&lt;'산출기준'!$B$19,AE739=0),"",AF739/AE739)</x:f>
        <x:v>0.7015181798919596</x:v>
      </x:c>
      <x:c r="AH739" s="21" t="n">
        <x:f>IF(SUM(P739:AA739)=0,"",MAX(P739:AA739)/SUM(P739:AA739))</x:f>
        <x:v>0.12490319660186526</x:v>
      </x:c>
      <x:c r="AI739" s="23" t="n">
        <x:f>IF(AG739="","",AD739/'산출기준'!$B$18*'산출기준'!$B$20+MIN(1,AG739)*'산출기준'!$B$21+(1-AH739)*'산출기준'!$B$22)</x:f>
        <x:v>88.5474814647215</x:v>
      </x:c>
      <x:c r="AJ739" s="4" t="str">
        <x:v>24개월 중 양수 지수 24개월; 전반/후반 자료 12/12개월. 최근12개월/이전12개월 관측월 평균비 0.70배, 최근 최댓달 비중 12.5%. 미래 1년 지속을 보장하지 않음.</x:v>
      </x:c>
      <x:c r="AK739" s="4" t="str">
        <x:v>https://developers.naver.com/docs/serviceapi/datalab/search/search.md</x:v>
      </x:c>
    </x:row>
    <x:row r="740" ht="25" customHeight="1">
      <x:c r="A740" s="4" t="str">
        <x:v>K0736</x:v>
      </x:c>
      <x:c r="B740" s="4" t="str">
        <x:v>스포츠</x:v>
      </x:c>
      <x:c r="C740" s="4" t="str">
        <x:v>헬스장가격</x:v>
      </x:c>
      <x:c r="D740" s="17" t="n">
        <x:v>61.85633</x:v>
      </x:c>
      <x:c r="E740" s="17" t="n">
        <x:v>56.61688</x:v>
      </x:c>
      <x:c r="F740" s="17" t="n">
        <x:v>54.72451</x:v>
      </x:c>
      <x:c r="G740" s="17" t="n">
        <x:v>63.9933</x:v>
      </x:c>
      <x:c r="H740" s="17" t="n">
        <x:v>92.70082</x:v>
      </x:c>
      <x:c r="I740" s="17" t="n">
        <x:v>67.8553</x:v>
      </x:c>
      <x:c r="J740" s="17" t="n">
        <x:v>61.76622</x:v>
      </x:c>
      <x:c r="K740" s="17" t="n">
        <x:v>45.52008</x:v>
      </x:c>
      <x:c r="L740" s="17" t="n">
        <x:v>46.89752</x:v>
      </x:c>
      <x:c r="M740" s="17" t="n">
        <x:v>53.06385</x:v>
      </x:c>
      <x:c r="N740" s="17" t="n">
        <x:v>65.62821</x:v>
      </x:c>
      <x:c r="O740" s="17" t="n">
        <x:v>46.3311</x:v>
      </x:c>
      <x:c r="P740" s="17" t="n">
        <x:v>36.56024</x:v>
      </x:c>
      <x:c r="Q740" s="17" t="n">
        <x:v>36.57312</x:v>
      </x:c>
      <x:c r="R740" s="17" t="n">
        <x:v>41.43923</x:v>
      </x:c>
      <x:c r="S740" s="17" t="n">
        <x:v>52.30432</x:v>
      </x:c>
      <x:c r="T740" s="17" t="n">
        <x:v>61.36714</x:v>
      </x:c>
      <x:c r="U740" s="17" t="n">
        <x:v>36.10968</x:v>
      </x:c>
      <x:c r="V740" s="17" t="n">
        <x:v>35.94232</x:v>
      </x:c>
      <x:c r="W740" s="17" t="n">
        <x:v>28.26982</x:v>
      </x:c>
      <x:c r="X740" s="17" t="n">
        <x:v>27.30432</x:v>
      </x:c>
      <x:c r="Y740" s="17" t="n">
        <x:v>29.1967</x:v>
      </x:c>
      <x:c r="Z740" s="17" t="n">
        <x:v>32.71112</x:v>
      </x:c>
      <x:c r="AA740" s="17" t="n">
        <x:v>22.54119</x:v>
      </x:c>
      <x:c r="AB740" s="4" t="n">
        <x:f>COUNT(D740:O740)</x:f>
        <x:v>12</x:v>
      </x:c>
      <x:c r="AC740" s="4" t="n">
        <x:f>COUNT(P740:AA740)</x:f>
        <x:v>12</x:v>
      </x:c>
      <x:c r="AD740" s="4" t="n">
        <x:f>COUNTIF(D740:AA740,"&gt;0")</x:f>
        <x:v>24</x:v>
      </x:c>
      <x:c r="AE740" s="19" t="n">
        <x:f>IF(AB740=0,"",AVERAGE(D740:O740))</x:f>
        <x:v>59.74617666666666</x:v>
      </x:c>
      <x:c r="AF740" s="19" t="n">
        <x:f>IF(AC740=0,"",AVERAGE(P740:AA740))</x:f>
        <x:v>36.693266666666666</x:v>
      </x:c>
      <x:c r="AG740" s="19" t="n">
        <x:f>IF(OR(AB740&lt;'산출기준'!$B$19,AC740&lt;'산출기준'!$B$19,AE740=0),"",AF740/AE740)</x:f>
        <x:v>0.6141525485619638</x:v>
      </x:c>
      <x:c r="AH740" s="21" t="n">
        <x:f>IF(SUM(P740:AA740)=0,"",MAX(P740:AA740)/SUM(P740:AA740))</x:f>
        <x:v>0.13936966636930662</x:v>
      </x:c>
      <x:c r="AI740" s="23" t="n">
        <x:f>IF(AG740="","",AD740/'산출기준'!$B$18*'산출기준'!$B$20+MIN(1,AG740)*'산출기준'!$B$21+(1-AH740)*'산출기준'!$B$22)</x:f>
        <x:v>85.63718312947279</x:v>
      </x:c>
      <x:c r="AJ740" s="4" t="str">
        <x:v>24개월 중 양수 지수 24개월; 전반/후반 자료 12/12개월. 최근12개월/이전12개월 관측월 평균비 0.61배, 최근 최댓달 비중 13.9%. 미래 1년 지속을 보장하지 않음.</x:v>
      </x:c>
      <x:c r="AK740" s="4" t="str">
        <x:v>https://developers.naver.com/docs/serviceapi/datalab/search/search.md</x:v>
      </x:c>
    </x:row>
    <x:row r="741" ht="25" customHeight="1">
      <x:c r="A741" s="4" t="str">
        <x:v>K0737</x:v>
      </x:c>
      <x:c r="B741" s="4" t="str">
        <x:v>스포츠</x:v>
      </x:c>
      <x:c r="C741" s="4" t="str">
        <x:v>등운동루틴</x:v>
      </x:c>
      <x:c r="D741" s="17" t="n">
        <x:v>79.776</x:v>
      </x:c>
      <x:c r="E741" s="17" t="n">
        <x:v>70.27548</x:v>
      </x:c>
      <x:c r="F741" s="17" t="n">
        <x:v>63.04067</x:v>
      </x:c>
      <x:c r="G741" s="17" t="n">
        <x:v>56.07621</x:v>
      </x:c>
      <x:c r="H741" s="17" t="n">
        <x:v>61.483</x:v>
      </x:c>
      <x:c r="I741" s="17" t="n">
        <x:v>60.72348</x:v>
      </x:c>
      <x:c r="J741" s="17" t="n">
        <x:v>67.98403</x:v>
      </x:c>
      <x:c r="K741" s="17" t="n">
        <x:v>58.26467</x:v>
      </x:c>
      <x:c r="L741" s="17" t="n">
        <x:v>52.66477</x:v>
      </x:c>
      <x:c r="M741" s="17" t="n">
        <x:v>52.98661</x:v>
      </x:c>
      <x:c r="N741" s="17" t="n">
        <x:v>60.28578</x:v>
      </x:c>
      <x:c r="O741" s="17" t="n">
        <x:v>48.983</x:v>
      </x:c>
      <x:c r="P741" s="17" t="n">
        <x:v>47.09062</x:v>
      </x:c>
      <x:c r="Q741" s="17" t="n">
        <x:v>35.01544</x:v>
      </x:c>
      <x:c r="R741" s="17" t="n">
        <x:v>30.94747</x:v>
      </x:c>
      <x:c r="S741" s="17" t="n">
        <x:v>30.04634</x:v>
      </x:c>
      <x:c r="T741" s="17" t="n">
        <x:v>34.59062</x:v>
      </x:c>
      <x:c r="U741" s="17" t="n">
        <x:v>25.5278</x:v>
      </x:c>
      <x:c r="V741" s="17" t="n">
        <x:v>28.24407</x:v>
      </x:c>
      <x:c r="W741" s="17" t="n">
        <x:v>23.32646</x:v>
      </x:c>
      <x:c r="X741" s="17" t="n">
        <x:v>19.72193</x:v>
      </x:c>
      <x:c r="Y741" s="17" t="n">
        <x:v>19.02677</x:v>
      </x:c>
      <x:c r="Z741" s="17" t="n">
        <x:v>20.98352</x:v>
      </x:c>
      <x:c r="AA741" s="17" t="n">
        <x:v>20.32698</x:v>
      </x:c>
      <x:c r="AB741" s="4" t="n">
        <x:f>COUNT(D741:O741)</x:f>
        <x:v>12</x:v>
      </x:c>
      <x:c r="AC741" s="4" t="n">
        <x:f>COUNT(P741:AA741)</x:f>
        <x:v>12</x:v>
      </x:c>
      <x:c r="AD741" s="4" t="n">
        <x:f>COUNTIF(D741:AA741,"&gt;0")</x:f>
        <x:v>24</x:v>
      </x:c>
      <x:c r="AE741" s="19" t="n">
        <x:f>IF(AB741=0,"",AVERAGE(D741:O741))</x:f>
        <x:v>61.04530833333334</x:v>
      </x:c>
      <x:c r="AF741" s="19" t="n">
        <x:f>IF(AC741=0,"",AVERAGE(P741:AA741))</x:f>
        <x:v>27.90400166666667</x:v>
      </x:c>
      <x:c r="AG741" s="19" t="n">
        <x:f>IF(OR(AB741&lt;'산출기준'!$B$19,AC741&lt;'산출기준'!$B$19,AE741=0),"",AF741/AE741)</x:f>
        <x:v>0.4571031325503175</x:v>
      </x:c>
      <x:c r="AH741" s="21" t="n">
        <x:f>IF(SUM(P741:AA741)=0,"",MAX(P741:AA741)/SUM(P741:AA741))</x:f>
        <x:v>0.14063281604591837</x:v>
      </x:c>
      <x:c r="AI741" s="23" t="n">
        <x:f>IF(AG741="","",AD741/'산출기준'!$B$18*'산출기준'!$B$20+MIN(1,AG741)*'산출기준'!$B$21+(1-AH741)*'산출기준'!$B$22)</x:f>
        <x:v>80.90043765559116</x:v>
      </x:c>
      <x:c r="AJ741" s="4" t="str">
        <x:v>24개월 중 양수 지수 24개월; 전반/후반 자료 12/12개월. 최근12개월/이전12개월 관측월 평균비 0.46배, 최근 최댓달 비중 14.1%. 미래 1년 지속을 보장하지 않음.</x:v>
      </x:c>
      <x:c r="AK741" s="4" t="str">
        <x:v>https://developers.naver.com/docs/serviceapi/datalab/search/search.md</x:v>
      </x:c>
    </x:row>
    <x:row r="742" ht="25" customHeight="1">
      <x:c r="A742" s="4" t="str">
        <x:v>K0738</x:v>
      </x:c>
      <x:c r="B742" s="4" t="str">
        <x:v>스포츠</x:v>
      </x:c>
      <x:c r="C742" s="4" t="str">
        <x:v>달리기효과</x:v>
      </x:c>
      <x:c r="D742" s="17" t="n">
        <x:v>100</x:v>
      </x:c>
      <x:c r="E742" s="17" t="n">
        <x:v>89.15318</x:v>
      </x:c>
      <x:c r="F742" s="17" t="n">
        <x:v>49.78327</x:v>
      </x:c>
      <x:c r="G742" s="17" t="n">
        <x:v>32.00126</x:v>
      </x:c>
      <x:c r="H742" s="17" t="n">
        <x:v>27.31789</x:v>
      </x:c>
      <x:c r="I742" s="17" t="n">
        <x:v>32.19156</x:v>
      </x:c>
      <x:c r="J742" s="17" t="n">
        <x:v>44.89903</x:v>
      </x:c>
      <x:c r="K742" s="17" t="n">
        <x:v>43.09123</x:v>
      </x:c>
      <x:c r="L742" s="17" t="n">
        <x:v>43.33439</x:v>
      </x:c>
      <x:c r="M742" s="17" t="n">
        <x:v>40.70197</x:v>
      </x:c>
      <x:c r="N742" s="17" t="n">
        <x:v>46.09366</x:v>
      </x:c>
      <x:c r="O742" s="17" t="n">
        <x:v>62.28988</x:v>
      </x:c>
      <x:c r="P742" s="17" t="n">
        <x:v>79.51157</x:v>
      </x:c>
      <x:c r="Q742" s="17" t="n">
        <x:v>46.91827</x:v>
      </x:c>
      <x:c r="R742" s="17" t="n">
        <x:v>29.29485</x:v>
      </x:c>
      <x:c r="S742" s="17" t="n">
        <x:v>22.87768</x:v>
      </x:c>
      <x:c r="T742" s="17" t="n">
        <x:v>20.67871</x:v>
      </x:c>
      <x:c r="U742" s="17" t="n">
        <x:v>16.54508</x:v>
      </x:c>
      <x:c r="V742" s="17" t="n">
        <x:v>18.28945</x:v>
      </x:c>
      <x:c r="W742" s="17" t="n">
        <x:v>16.20678</x:v>
      </x:c>
      <x:c r="X742" s="17" t="n">
        <x:v>15.42446</x:v>
      </x:c>
      <x:c r="Y742" s="17" t="n">
        <x:v>16.05877</x:v>
      </x:c>
      <x:c r="Z742" s="17" t="n">
        <x:v>16.3125</x:v>
      </x:c>
      <x:c r="AA742" s="17" t="n">
        <x:v>15.67819</x:v>
      </x:c>
      <x:c r="AB742" s="4" t="n">
        <x:f>COUNT(D742:O742)</x:f>
        <x:v>12</x:v>
      </x:c>
      <x:c r="AC742" s="4" t="n">
        <x:f>COUNT(P742:AA742)</x:f>
        <x:v>12</x:v>
      </x:c>
      <x:c r="AD742" s="4" t="n">
        <x:f>COUNTIF(D742:AA742,"&gt;0")</x:f>
        <x:v>24</x:v>
      </x:c>
      <x:c r="AE742" s="19" t="n">
        <x:f>IF(AB742=0,"",AVERAGE(D742:O742))</x:f>
        <x:v>50.90477666666667</x:v>
      </x:c>
      <x:c r="AF742" s="19" t="n">
        <x:f>IF(AC742=0,"",AVERAGE(P742:AA742))</x:f>
        <x:v>26.149692499999997</x:v>
      </x:c>
      <x:c r="AG742" s="19" t="n">
        <x:f>IF(OR(AB742&lt;'산출기준'!$B$19,AC742&lt;'산출기준'!$B$19,AE742=0),"",AF742/AE742)</x:f>
        <x:v>0.5136982069724563</x:v>
      </x:c>
      <x:c r="AH742" s="21" t="n">
        <x:f>IF(SUM(P742:AA742)=0,"",MAX(P742:AA742)/SUM(P742:AA742))</x:f>
        <x:v>0.2533859305101453</x:v>
      </x:c>
      <x:c r="AI742" s="23" t="n">
        <x:f>IF(AG742="","",AD742/'산출기준'!$B$18*'산출기준'!$B$20+MIN(1,AG742)*'산출기준'!$B$21+(1-AH742)*'산출기준'!$B$22)</x:f>
        <x:v>80.34322759897078</x:v>
      </x:c>
      <x:c r="AJ742" s="4" t="str">
        <x:v>24개월 중 양수 지수 24개월; 전반/후반 자료 12/12개월. 최근12개월/이전12개월 관측월 평균비 0.51배, 최근 최댓달 비중 25.3%. 미래 1년 지속을 보장하지 않음.</x:v>
      </x:c>
      <x:c r="AK742" s="4" t="str">
        <x:v>https://developers.naver.com/docs/serviceapi/datalab/search/search.md</x:v>
      </x:c>
    </x:row>
    <x:row r="743" ht="25" customHeight="1">
      <x:c r="A743" s="4" t="str">
        <x:v>K0739</x:v>
      </x:c>
      <x:c r="B743" s="4" t="str">
        <x:v>스포츠</x:v>
      </x:c>
      <x:c r="C743" s="4" t="str">
        <x:v>수영효과</x:v>
      </x:c>
      <x:c r="D743" s="17" t="n">
        <x:v>32.15984</x:v>
      </x:c>
      <x:c r="E743" s="17" t="n">
        <x:v>26.2607</x:v>
      </x:c>
      <x:c r="F743" s="17" t="n">
        <x:v>23.90316</x:v>
      </x:c>
      <x:c r="G743" s="17" t="n">
        <x:v>19.86467</x:v>
      </x:c>
      <x:c r="H743" s="17" t="n">
        <x:v>23.90316</x:v>
      </x:c>
      <x:c r="I743" s="17" t="n">
        <x:v>21.98963</x:v>
      </x:c>
      <x:c r="J743" s="17" t="n">
        <x:v>21.56676</x:v>
      </x:c>
      <x:c r="K743" s="17" t="n">
        <x:v>20.3827</x:v>
      </x:c>
      <x:c r="L743" s="17" t="n">
        <x:v>19.82239</x:v>
      </x:c>
      <x:c r="M743" s="17" t="n">
        <x:v>22.21165</x:v>
      </x:c>
      <x:c r="N743" s="17" t="n">
        <x:v>26.46157</x:v>
      </x:c>
      <x:c r="O743" s="17" t="n">
        <x:v>26.58843</x:v>
      </x:c>
      <x:c r="P743" s="17" t="n">
        <x:v>20.9113</x:v>
      </x:c>
      <x:c r="Q743" s="17" t="n">
        <x:v>13.9761</x:v>
      </x:c>
      <x:c r="R743" s="17" t="n">
        <x:v>13.28893</x:v>
      </x:c>
      <x:c r="S743" s="17" t="n">
        <x:v>12.54889</x:v>
      </x:c>
      <x:c r="T743" s="17" t="n">
        <x:v>13.58494</x:v>
      </x:c>
      <x:c r="U743" s="17" t="n">
        <x:v>12.28459</x:v>
      </x:c>
      <x:c r="V743" s="17" t="n">
        <x:v>13.41579</x:v>
      </x:c>
      <x:c r="W743" s="17" t="n">
        <x:v>11.55513</x:v>
      </x:c>
      <x:c r="X743" s="17" t="n">
        <x:v>12.44317</x:v>
      </x:c>
      <x:c r="Y743" s="17" t="n">
        <x:v>12.53832</x:v>
      </x:c>
      <x:c r="Z743" s="17" t="n">
        <x:v>13.89153</x:v>
      </x:c>
      <x:c r="AA743" s="17" t="n">
        <x:v>15.36103</x:v>
      </x:c>
      <x:c r="AB743" s="4" t="n">
        <x:f>COUNT(D743:O743)</x:f>
        <x:v>12</x:v>
      </x:c>
      <x:c r="AC743" s="4" t="n">
        <x:f>COUNT(P743:AA743)</x:f>
        <x:v>12</x:v>
      </x:c>
      <x:c r="AD743" s="4" t="n">
        <x:f>COUNTIF(D743:AA743,"&gt;0")</x:f>
        <x:v>24</x:v>
      </x:c>
      <x:c r="AE743" s="19" t="n">
        <x:f>IF(AB743=0,"",AVERAGE(D743:O743))</x:f>
        <x:v>23.759555000000002</x:v>
      </x:c>
      <x:c r="AF743" s="19" t="n">
        <x:f>IF(AC743=0,"",AVERAGE(P743:AA743))</x:f>
        <x:v>13.816643333333332</x:v>
      </x:c>
      <x:c r="AG743" s="19" t="n">
        <x:f>IF(OR(AB743&lt;'산출기준'!$B$19,AC743&lt;'산출기준'!$B$19,AE743=0),"",AF743/AE743)</x:f>
        <x:v>0.581519449052532</x:v>
      </x:c>
      <x:c r="AH743" s="21" t="n">
        <x:f>IF(SUM(P743:AA743)=0,"",MAX(P743:AA743)/SUM(P743:AA743))</x:f>
        <x:v>0.12612385593896058</x:v>
      </x:c>
      <x:c r="AI743" s="23" t="n">
        <x:f>IF(AG743="","",AD743/'산출기준'!$B$18*'산출기준'!$B$20+MIN(1,AG743)*'산출기준'!$B$21+(1-AH743)*'산출기준'!$B$22)</x:f>
        <x:v>84.92310635279675</x:v>
      </x:c>
      <x:c r="AJ743" s="4" t="str">
        <x:v>24개월 중 양수 지수 24개월; 전반/후반 자료 12/12개월. 최근12개월/이전12개월 관측월 평균비 0.58배, 최근 최댓달 비중 12.6%. 미래 1년 지속을 보장하지 않음.</x:v>
      </x:c>
      <x:c r="AK743" s="4" t="str">
        <x:v>https://developers.naver.com/docs/serviceapi/datalab/search/search.md</x:v>
      </x:c>
    </x:row>
    <x:row r="744" ht="25" customHeight="1">
      <x:c r="A744" s="4" t="str">
        <x:v>K0740</x:v>
      </x:c>
      <x:c r="B744" s="4" t="str">
        <x:v>스포츠</x:v>
      </x:c>
      <x:c r="C744" s="4" t="str">
        <x:v>골프채그립교체</x:v>
      </x:c>
      <x:c r="D744" s="17" t="n">
        <x:v>21.63019</x:v>
      </x:c>
      <x:c r="E744" s="17" t="n">
        <x:v>21.83106</x:v>
      </x:c>
      <x:c r="F744" s="17" t="n">
        <x:v>17.15826</x:v>
      </x:c>
      <x:c r="G744" s="17" t="n">
        <x:v>12.59118</x:v>
      </x:c>
      <x:c r="H744" s="17" t="n">
        <x:v>15.12844</x:v>
      </x:c>
      <x:c r="I744" s="17" t="n">
        <x:v>17.67628</x:v>
      </x:c>
      <x:c r="J744" s="17" t="n">
        <x:v>19.80124</x:v>
      </x:c>
      <x:c r="K744" s="17" t="n">
        <x:v>17.30626</x:v>
      </x:c>
      <x:c r="L744" s="17" t="n">
        <x:v>17.03139</x:v>
      </x:c>
      <x:c r="M744" s="17" t="n">
        <x:v>27.89935</x:v>
      </x:c>
      <x:c r="N744" s="17" t="n">
        <x:v>26.38756</x:v>
      </x:c>
      <x:c r="O744" s="17" t="n">
        <x:v>27.41304</x:v>
      </x:c>
      <x:c r="P744" s="17" t="n">
        <x:v>16.33365</x:v>
      </x:c>
      <x:c r="Q744" s="17" t="n">
        <x:v>13.6378</x:v>
      </x:c>
      <x:c r="R744" s="17" t="n">
        <x:v>10.14906</x:v>
      </x:c>
      <x:c r="S744" s="17" t="n">
        <x:v>9.39845</x:v>
      </x:c>
      <x:c r="T744" s="17" t="n">
        <x:v>11.29083</x:v>
      </x:c>
      <x:c r="U744" s="17" t="n">
        <x:v>12.42203</x:v>
      </x:c>
      <x:c r="V744" s="17" t="n">
        <x:v>14.81129</x:v>
      </x:c>
      <x:c r="W744" s="17" t="n">
        <x:v>12.80262</x:v>
      </x:c>
      <x:c r="X744" s="17" t="n">
        <x:v>12.48546</x:v>
      </x:c>
      <x:c r="Y744" s="17" t="n">
        <x:v>12.27402</x:v>
      </x:c>
      <x:c r="Z744" s="17" t="n">
        <x:v>10.73052</x:v>
      </x:c>
      <x:c r="AA744" s="17" t="n">
        <x:v>14.08182</x:v>
      </x:c>
      <x:c r="AB744" s="4" t="n">
        <x:f>COUNT(D744:O744)</x:f>
        <x:v>12</x:v>
      </x:c>
      <x:c r="AC744" s="4" t="n">
        <x:f>COUNT(P744:AA744)</x:f>
        <x:v>12</x:v>
      </x:c>
      <x:c r="AD744" s="4" t="n">
        <x:f>COUNTIF(D744:AA744,"&gt;0")</x:f>
        <x:v>24</x:v>
      </x:c>
      <x:c r="AE744" s="19" t="n">
        <x:f>IF(AB744=0,"",AVERAGE(D744:O744))</x:f>
        <x:v>20.154520833333333</x:v>
      </x:c>
      <x:c r="AF744" s="19" t="n">
        <x:f>IF(AC744=0,"",AVERAGE(P744:AA744))</x:f>
        <x:v>12.534795833333334</x:v>
      </x:c>
      <x:c r="AG744" s="19" t="n">
        <x:f>IF(OR(AB744&lt;'산출기준'!$B$19,AC744&lt;'산출기준'!$B$19,AE744=0),"",AF744/AE744)</x:f>
        <x:v>0.6219346982738572</x:v>
      </x:c>
      <x:c r="AH744" s="21" t="n">
        <x:f>IF(SUM(P744:AA744)=0,"",MAX(P744:AA744)/SUM(P744:AA744))</x:f>
        <x:v>0.10858872518532577</x:v>
      </x:c>
      <x:c r="AI744" s="23" t="n">
        <x:f>IF(AG744="","",AD744/'산출기준'!$B$18*'산출기준'!$B$20+MIN(1,AG744)*'산출기준'!$B$21+(1-AH744)*'산출기준'!$B$22)</x:f>
        <x:v>86.4862664445092</x:v>
      </x:c>
      <x:c r="AJ744" s="4" t="str">
        <x:v>24개월 중 양수 지수 24개월; 전반/후반 자료 12/12개월. 최근12개월/이전12개월 관측월 평균비 0.62배, 최근 최댓달 비중 10.9%. 미래 1년 지속을 보장하지 않음.</x:v>
      </x:c>
      <x:c r="AK744" s="4" t="str">
        <x:v>https://developers.naver.com/docs/serviceapi/datalab/search/search.md</x:v>
      </x:c>
    </x:row>
    <x:row r="745" ht="25" customHeight="1">
      <x:c r="A745" s="4" t="str">
        <x:v>K0741</x:v>
      </x:c>
      <x:c r="B745" s="4" t="str">
        <x:v>스포츠</x:v>
      </x:c>
      <x:c r="C745" s="4" t="str">
        <x:v>골프그립교체비용</x:v>
      </x:c>
      <x:c r="D745" s="17" t="n">
        <x:v>15.65704</x:v>
      </x:c>
      <x:c r="E745" s="17" t="n">
        <x:v>18.02516</x:v>
      </x:c>
      <x:c r="F745" s="17" t="n">
        <x:v>12.47489</x:v>
      </x:c>
      <x:c r="G745" s="17" t="n">
        <x:v>8.58441</x:v>
      </x:c>
      <x:c r="H745" s="17" t="n">
        <x:v>8.69013</x:v>
      </x:c>
      <x:c r="I745" s="17" t="n">
        <x:v>13.07749</x:v>
      </x:c>
      <x:c r="J745" s="17" t="n">
        <x:v>14.22983</x:v>
      </x:c>
      <x:c r="K745" s="17" t="n">
        <x:v>13.9761</x:v>
      </x:c>
      <x:c r="L745" s="17" t="n">
        <x:v>11.28026</x:v>
      </x:c>
      <x:c r="M745" s="17" t="n">
        <x:v>10.63537</x:v>
      </x:c>
      <x:c r="N745" s="17" t="n">
        <x:v>10.67766</x:v>
      </x:c>
      <x:c r="O745" s="17" t="n">
        <x:v>11.92515</x:v>
      </x:c>
      <x:c r="P745" s="17" t="n">
        <x:v>11.57627</x:v>
      </x:c>
      <x:c r="Q745" s="17" t="n">
        <x:v>10.58251</x:v>
      </x:c>
      <x:c r="R745" s="17" t="n">
        <x:v>8.94386</x:v>
      </x:c>
      <x:c r="S745" s="17" t="n">
        <x:v>9.72618</x:v>
      </x:c>
      <x:c r="T745" s="17" t="n">
        <x:v>9.99048</x:v>
      </x:c>
      <x:c r="U745" s="17" t="n">
        <x:v>12.23173</x:v>
      </x:c>
      <x:c r="V745" s="17" t="n">
        <x:v>15.49846</x:v>
      </x:c>
      <x:c r="W745" s="17" t="n">
        <x:v>17.18997</x:v>
      </x:c>
      <x:c r="X745" s="17" t="n">
        <x:v>15.88962</x:v>
      </x:c>
      <x:c r="Y745" s="17" t="n">
        <x:v>13.77524</x:v>
      </x:c>
      <x:c r="Z745" s="17" t="n">
        <x:v>13.20435</x:v>
      </x:c>
      <x:c r="AA745" s="17" t="n">
        <x:v>14.46241</x:v>
      </x:c>
      <x:c r="AB745" s="4" t="n">
        <x:f>COUNT(D745:O745)</x:f>
        <x:v>12</x:v>
      </x:c>
      <x:c r="AC745" s="4" t="n">
        <x:f>COUNT(P745:AA745)</x:f>
        <x:v>12</x:v>
      </x:c>
      <x:c r="AD745" s="4" t="n">
        <x:f>COUNTIF(D745:AA745,"&gt;0")</x:f>
        <x:v>24</x:v>
      </x:c>
      <x:c r="AE745" s="19" t="n">
        <x:f>IF(AB745=0,"",AVERAGE(D745:O745))</x:f>
        <x:v>12.436124166666666</x:v>
      </x:c>
      <x:c r="AF745" s="19" t="n">
        <x:f>IF(AC745=0,"",AVERAGE(P745:AA745))</x:f>
        <x:v>12.755923333333334</x:v>
      </x:c>
      <x:c r="AG745" s="19" t="n">
        <x:f>IF(OR(AB745&lt;'산출기준'!$B$19,AC745&lt;'산출기준'!$B$19,AE745=0),"",AF745/AE745)</x:f>
        <x:v>1.0257153404373243</x:v>
      </x:c>
      <x:c r="AH745" s="21" t="n">
        <x:f>IF(SUM(P745:AA745)=0,"",MAX(P745:AA745)/SUM(P745:AA745))</x:f>
        <x:v>0.11230057304096894</x:v>
      </x:c>
      <x:c r="AI745" s="23" t="n">
        <x:f>IF(AG745="","",AD745/'산출기준'!$B$18*'산출기준'!$B$20+MIN(1,AG745)*'산출기준'!$B$21+(1-AH745)*'산출기준'!$B$22)</x:f>
        <x:v>97.75398853918063</x:v>
      </x:c>
      <x:c r="AJ745" s="4" t="str">
        <x:v>24개월 중 양수 지수 24개월; 전반/후반 자료 12/12개월. 최근12개월/이전12개월 관측월 평균비 1.03배, 최근 최댓달 비중 11.2%. 미래 1년 지속을 보장하지 않음.</x:v>
      </x:c>
      <x:c r="AK745" s="4" t="str">
        <x:v>https://developers.naver.com/docs/serviceapi/datalab/search/search.md</x:v>
      </x:c>
    </x:row>
    <x:row r="746" ht="25" customHeight="1">
      <x:c r="A746" s="4" t="str">
        <x:v>K0742</x:v>
      </x:c>
      <x:c r="B746" s="4" t="str">
        <x:v>스포츠</x:v>
      </x:c>
      <x:c r="C746" s="4" t="str">
        <x:v>골프연습</x:v>
      </x:c>
      <x:c r="D746" s="17" t="n">
        <x:v>33.42848</x:v>
      </x:c>
      <x:c r="E746" s="17" t="n">
        <x:v>34.2848</x:v>
      </x:c>
      <x:c r="F746" s="17" t="n">
        <x:v>29.29485</x:v>
      </x:c>
      <x:c r="G746" s="17" t="n">
        <x:v>22.22222</x:v>
      </x:c>
      <x:c r="H746" s="17" t="n">
        <x:v>23.48028</x:v>
      </x:c>
      <x:c r="I746" s="17" t="n">
        <x:v>22.06364</x:v>
      </x:c>
      <x:c r="J746" s="17" t="n">
        <x:v>28.00507</x:v>
      </x:c>
      <x:c r="K746" s="17" t="n">
        <x:v>26.2607</x:v>
      </x:c>
      <x:c r="L746" s="17" t="n">
        <x:v>25.9964</x:v>
      </x:c>
      <x:c r="M746" s="17" t="n">
        <x:v>23.64943</x:v>
      </x:c>
      <x:c r="N746" s="17" t="n">
        <x:v>21.3236</x:v>
      </x:c>
      <x:c r="O746" s="17" t="n">
        <x:v>21.61962</x:v>
      </x:c>
      <x:c r="P746" s="17" t="n">
        <x:v>19.65324</x:v>
      </x:c>
      <x:c r="Q746" s="17" t="n">
        <x:v>20.37213</x:v>
      </x:c>
      <x:c r="R746" s="17" t="n">
        <x:v>16.0482</x:v>
      </x:c>
      <x:c r="S746" s="17" t="n">
        <x:v>14.17697</x:v>
      </x:c>
      <x:c r="T746" s="17" t="n">
        <x:v>14.56813</x:v>
      </x:c>
      <x:c r="U746" s="17" t="n">
        <x:v>14.17697</x:v>
      </x:c>
      <x:c r="V746" s="17" t="n">
        <x:v>17.23226</x:v>
      </x:c>
      <x:c r="W746" s="17" t="n">
        <x:v>16.51337</x:v>
      </x:c>
      <x:c r="X746" s="17" t="n">
        <x:v>15.00158</x:v>
      </x:c>
      <x:c r="Y746" s="17" t="n">
        <x:v>16.85167</x:v>
      </x:c>
      <x:c r="Z746" s="17" t="n">
        <x:v>13.73295</x:v>
      </x:c>
      <x:c r="AA746" s="17" t="n">
        <x:v>14.20869</x:v>
      </x:c>
      <x:c r="AB746" s="4" t="n">
        <x:f>COUNT(D746:O746)</x:f>
        <x:v>12</x:v>
      </x:c>
      <x:c r="AC746" s="4" t="n">
        <x:f>COUNT(P746:AA746)</x:f>
        <x:v>12</x:v>
      </x:c>
      <x:c r="AD746" s="4" t="n">
        <x:f>COUNTIF(D746:AA746,"&gt;0")</x:f>
        <x:v>24</x:v>
      </x:c>
      <x:c r="AE746" s="19" t="n">
        <x:f>IF(AB746=0,"",AVERAGE(D746:O746))</x:f>
        <x:v>25.96909083333333</x:v>
      </x:c>
      <x:c r="AF746" s="19" t="n">
        <x:f>IF(AC746=0,"",AVERAGE(P746:AA746))</x:f>
        <x:v>16.044679999999996</x:v>
      </x:c>
      <x:c r="AG746" s="19" t="n">
        <x:f>IF(OR(AB746&lt;'산출기준'!$B$19,AC746&lt;'산출기준'!$B$19,AE746=0),"",AF746/AE746)</x:f>
        <x:v>0.6178375709405048</x:v>
      </x:c>
      <x:c r="AH746" s="21" t="n">
        <x:f>IF(SUM(P746:AA746)=0,"",MAX(P746:AA746)/SUM(P746:AA746))</x:f>
        <x:v>0.1058093710812556</x:v>
      </x:c>
      <x:c r="AI746" s="23" t="n">
        <x:f>IF(AG746="","",AD746/'산출기준'!$B$18*'산출기준'!$B$20+MIN(1,AG746)*'산출기준'!$B$21+(1-AH746)*'산출기준'!$B$22)</x:f>
        <x:v>86.41893970659004</x:v>
      </x:c>
      <x:c r="AJ746" s="4" t="str">
        <x:v>24개월 중 양수 지수 24개월; 전반/후반 자료 12/12개월. 최근12개월/이전12개월 관측월 평균비 0.62배, 최근 최댓달 비중 10.6%. 미래 1년 지속을 보장하지 않음.</x:v>
      </x:c>
      <x:c r="AK746" s="4" t="str">
        <x:v>https://developers.naver.com/docs/serviceapi/datalab/search/search.md</x:v>
      </x:c>
    </x:row>
    <x:row r="747" ht="25" customHeight="1">
      <x:c r="A747" s="4" t="str">
        <x:v>K0743</x:v>
      </x:c>
      <x:c r="B747" s="4" t="str">
        <x:v>스포츠</x:v>
      </x:c>
      <x:c r="C747" s="4" t="str">
        <x:v>맨몸운동루틴</x:v>
      </x:c>
      <x:c r="D747" s="17" t="n">
        <x:v>45.26997</x:v>
      </x:c>
      <x:c r="E747" s="17" t="n">
        <x:v>41.40388</x:v>
      </x:c>
      <x:c r="F747" s="17" t="n">
        <x:v>38.22894</x:v>
      </x:c>
      <x:c r="G747" s="17" t="n">
        <x:v>37.86177</x:v>
      </x:c>
      <x:c r="H747" s="17" t="n">
        <x:v>44.38444</x:v>
      </x:c>
      <x:c r="I747" s="17" t="n">
        <x:v>39.48164</x:v>
      </x:c>
      <x:c r="J747" s="17" t="n">
        <x:v>43.06695</x:v>
      </x:c>
      <x:c r="K747" s="17" t="n">
        <x:v>43.19654</x:v>
      </x:c>
      <x:c r="L747" s="17" t="n">
        <x:v>46.41468</x:v>
      </x:c>
      <x:c r="M747" s="17" t="n">
        <x:v>45.70194</x:v>
      </x:c>
      <x:c r="N747" s="17" t="n">
        <x:v>50.51835</x:v>
      </x:c>
      <x:c r="O747" s="17" t="n">
        <x:v>46.86825</x:v>
      </x:c>
      <x:c r="P747" s="17" t="n">
        <x:v>34.70842</x:v>
      </x:c>
      <x:c r="Q747" s="17" t="n">
        <x:v>27.92656</x:v>
      </x:c>
      <x:c r="R747" s="17" t="n">
        <x:v>23.32613</x:v>
      </x:c>
      <x:c r="S747" s="17" t="n">
        <x:v>23.21814</x:v>
      </x:c>
      <x:c r="T747" s="17" t="n">
        <x:v>32.13822</x:v>
      </x:c>
      <x:c r="U747" s="17" t="n">
        <x:v>25.01079</x:v>
      </x:c>
      <x:c r="V747" s="17" t="n">
        <x:v>29.76241</x:v>
      </x:c>
      <x:c r="W747" s="17" t="n">
        <x:v>25.96112</x:v>
      </x:c>
      <x:c r="X747" s="17" t="n">
        <x:v>23.6717</x:v>
      </x:c>
      <x:c r="Y747" s="17" t="n">
        <x:v>26.1987</x:v>
      </x:c>
      <x:c r="Z747" s="17" t="n">
        <x:v>27.99136</x:v>
      </x:c>
      <x:c r="AA747" s="17" t="n">
        <x:v>30.53995</x:v>
      </x:c>
      <x:c r="AB747" s="4" t="n">
        <x:f>COUNT(D747:O747)</x:f>
        <x:v>12</x:v>
      </x:c>
      <x:c r="AC747" s="4" t="n">
        <x:f>COUNT(P747:AA747)</x:f>
        <x:v>12</x:v>
      </x:c>
      <x:c r="AD747" s="4" t="n">
        <x:f>COUNTIF(D747:AA747,"&gt;0")</x:f>
        <x:v>24</x:v>
      </x:c>
      <x:c r="AE747" s="19" t="n">
        <x:f>IF(AB747=0,"",AVERAGE(D747:O747))</x:f>
        <x:v>43.533112499999994</x:v>
      </x:c>
      <x:c r="AF747" s="19" t="n">
        <x:f>IF(AC747=0,"",AVERAGE(P747:AA747))</x:f>
        <x:v>27.53779166666666</x:v>
      </x:c>
      <x:c r="AG747" s="19" t="n">
        <x:f>IF(OR(AB747&lt;'산출기준'!$B$19,AC747&lt;'산출기준'!$B$19,AE747=0),"",AF747/AE747)</x:f>
        <x:v>0.6325711644593909</x:v>
      </x:c>
      <x:c r="AH747" s="21" t="n">
        <x:f>IF(SUM(P747:AA747)=0,"",MAX(P747:AA747)/SUM(P747:AA747))</x:f>
        <x:v>0.10503268992460363</x:v>
      </x:c>
      <x:c r="AI747" s="23" t="n">
        <x:f>IF(AG747="","",AD747/'산출기준'!$B$18*'산출기준'!$B$20+MIN(1,AG747)*'산출기준'!$B$21+(1-AH747)*'산출기준'!$B$22)</x:f>
        <x:v>86.87648113528965</x:v>
      </x:c>
      <x:c r="AJ747" s="4" t="str">
        <x:v>24개월 중 양수 지수 24개월; 전반/후반 자료 12/12개월. 최근12개월/이전12개월 관측월 평균비 0.63배, 최근 최댓달 비중 10.5%. 미래 1년 지속을 보장하지 않음.</x:v>
      </x:c>
      <x:c r="AK747" s="4" t="str">
        <x:v>https://developers.naver.com/docs/serviceapi/datalab/search/search.md</x:v>
      </x:c>
    </x:row>
    <x:row r="748" ht="25" customHeight="1">
      <x:c r="A748" s="4" t="str">
        <x:v>K0744</x:v>
      </x:c>
      <x:c r="B748" s="4" t="str">
        <x:v>스포츠</x:v>
      </x:c>
      <x:c r="C748" s="4" t="str">
        <x:v>아킬레스건스트레칭</x:v>
      </x:c>
      <x:c r="D748" s="17" t="n">
        <x:v>40.08639</x:v>
      </x:c>
      <x:c r="E748" s="17" t="n">
        <x:v>38.42332</x:v>
      </x:c>
      <x:c r="F748" s="17" t="n">
        <x:v>30.56155</x:v>
      </x:c>
      <x:c r="G748" s="17" t="n">
        <x:v>27.64578</x:v>
      </x:c>
      <x:c r="H748" s="17" t="n">
        <x:v>29.02807</x:v>
      </x:c>
      <x:c r="I748" s="17" t="n">
        <x:v>31.92224</x:v>
      </x:c>
      <x:c r="J748" s="17" t="n">
        <x:v>38.40172</x:v>
      </x:c>
      <x:c r="K748" s="17" t="n">
        <x:v>35.42116</x:v>
      </x:c>
      <x:c r="L748" s="17" t="n">
        <x:v>37.17062</x:v>
      </x:c>
      <x:c r="M748" s="17" t="n">
        <x:v>41.1663</x:v>
      </x:c>
      <x:c r="N748" s="17" t="n">
        <x:v>40.17278</x:v>
      </x:c>
      <x:c r="O748" s="17" t="n">
        <x:v>40.04319</x:v>
      </x:c>
      <x:c r="P748" s="17" t="n">
        <x:v>40.08639</x:v>
      </x:c>
      <x:c r="Q748" s="17" t="n">
        <x:v>30.66954</x:v>
      </x:c>
      <x:c r="R748" s="17" t="n">
        <x:v>26.1771</x:v>
      </x:c>
      <x:c r="S748" s="17" t="n">
        <x:v>21.77105</x:v>
      </x:c>
      <x:c r="T748" s="17" t="n">
        <x:v>25.39956</x:v>
      </x:c>
      <x:c r="U748" s="17" t="n">
        <x:v>29.71922</x:v>
      </x:c>
      <x:c r="V748" s="17" t="n">
        <x:v>31.68466</x:v>
      </x:c>
      <x:c r="W748" s="17" t="n">
        <x:v>30.12958</x:v>
      </x:c>
      <x:c r="X748" s="17" t="n">
        <x:v>28.46652</x:v>
      </x:c>
      <x:c r="Y748" s="17" t="n">
        <x:v>30.95032</x:v>
      </x:c>
      <x:c r="Z748" s="17" t="n">
        <x:v>34.31965</x:v>
      </x:c>
      <x:c r="AA748" s="17" t="n">
        <x:v>29.28725</x:v>
      </x:c>
      <x:c r="AB748" s="4" t="n">
        <x:f>COUNT(D748:O748)</x:f>
        <x:v>12</x:v>
      </x:c>
      <x:c r="AC748" s="4" t="n">
        <x:f>COUNT(P748:AA748)</x:f>
        <x:v>12</x:v>
      </x:c>
      <x:c r="AD748" s="4" t="n">
        <x:f>COUNTIF(D748:AA748,"&gt;0")</x:f>
        <x:v>24</x:v>
      </x:c>
      <x:c r="AE748" s="19" t="n">
        <x:f>IF(AB748=0,"",AVERAGE(D748:O748))</x:f>
        <x:v>35.83692666666666</x:v>
      </x:c>
      <x:c r="AF748" s="19" t="n">
        <x:f>IF(AC748=0,"",AVERAGE(P748:AA748))</x:f>
        <x:v>29.888403333333333</x:v>
      </x:c>
      <x:c r="AG748" s="19" t="n">
        <x:f>IF(OR(AB748&lt;'산출기준'!$B$19,AC748&lt;'산출기준'!$B$19,AE748=0),"",AF748/AE748)</x:f>
        <x:v>0.8340113428625484</x:v>
      </x:c>
      <x:c r="AH748" s="21" t="n">
        <x:f>IF(SUM(P748:AA748)=0,"",MAX(P748:AA748)/SUM(P748:AA748))</x:f>
        <x:v>0.1117668435728863</x:v>
      </x:c>
      <x:c r="AI748" s="23" t="n">
        <x:f>IF(AG748="","",AD748/'산출기준'!$B$18*'산출기준'!$B$20+MIN(1,AG748)*'산출기준'!$B$21+(1-AH748)*'산출기준'!$B$22)</x:f>
        <x:v>92.78500341441872</x:v>
      </x:c>
      <x:c r="AJ748" s="4" t="str">
        <x:v>24개월 중 양수 지수 24개월; 전반/후반 자료 12/12개월. 최근12개월/이전12개월 관측월 평균비 0.83배, 최근 최댓달 비중 11.2%. 미래 1년 지속을 보장하지 않음.</x:v>
      </x:c>
      <x:c r="AK748" s="4" t="str">
        <x:v>https://developers.naver.com/docs/serviceapi/datalab/search/search.md</x:v>
      </x:c>
    </x:row>
    <x:row r="749" ht="25" customHeight="1">
      <x:c r="A749" s="4" t="str">
        <x:v>K0745</x:v>
      </x:c>
      <x:c r="B749" s="4" t="str">
        <x:v>스포츠</x:v>
      </x:c>
      <x:c r="C749" s="4" t="str">
        <x:v>탁구규칙</x:v>
      </x:c>
      <x:c r="D749" s="17" t="n">
        <x:v>47.94816</x:v>
      </x:c>
      <x:c r="E749" s="17" t="n">
        <x:v>47.12742</x:v>
      </x:c>
      <x:c r="F749" s="17" t="n">
        <x:v>39.74082</x:v>
      </x:c>
      <x:c r="G749" s="17" t="n">
        <x:v>36.54427</x:v>
      </x:c>
      <x:c r="H749" s="17" t="n">
        <x:v>38.48812</x:v>
      </x:c>
      <x:c r="I749" s="17" t="n">
        <x:v>33.23974</x:v>
      </x:c>
      <x:c r="J749" s="17" t="n">
        <x:v>43.88768</x:v>
      </x:c>
      <x:c r="K749" s="17" t="n">
        <x:v>37.77537</x:v>
      </x:c>
      <x:c r="L749" s="17" t="n">
        <x:v>31.68466</x:v>
      </x:c>
      <x:c r="M749" s="17" t="n">
        <x:v>32.65658</x:v>
      </x:c>
      <x:c r="N749" s="17" t="n">
        <x:v>30.84233</x:v>
      </x:c>
      <x:c r="O749" s="17" t="n">
        <x:v>37.08423</x:v>
      </x:c>
      <x:c r="P749" s="17" t="n">
        <x:v>30.06479</x:v>
      </x:c>
      <x:c r="Q749" s="17" t="n">
        <x:v>29.80561</x:v>
      </x:c>
      <x:c r="R749" s="17" t="n">
        <x:v>30.77753</x:v>
      </x:c>
      <x:c r="S749" s="17" t="n">
        <x:v>29.04967</x:v>
      </x:c>
      <x:c r="T749" s="17" t="n">
        <x:v>29.35205</x:v>
      </x:c>
      <x:c r="U749" s="17" t="n">
        <x:v>21.70626</x:v>
      </x:c>
      <x:c r="V749" s="17" t="n">
        <x:v>23.58531</x:v>
      </x:c>
      <x:c r="W749" s="17" t="n">
        <x:v>21.49028</x:v>
      </x:c>
      <x:c r="X749" s="17" t="n">
        <x:v>22.07343</x:v>
      </x:c>
      <x:c r="Y749" s="17" t="n">
        <x:v>22.98056</x:v>
      </x:c>
      <x:c r="Z749" s="17" t="n">
        <x:v>21.1447</x:v>
      </x:c>
      <x:c r="AA749" s="17" t="n">
        <x:v>28.6393</x:v>
      </x:c>
      <x:c r="AB749" s="4" t="n">
        <x:f>COUNT(D749:O749)</x:f>
        <x:v>12</x:v>
      </x:c>
      <x:c r="AC749" s="4" t="n">
        <x:f>COUNT(P749:AA749)</x:f>
        <x:v>12</x:v>
      </x:c>
      <x:c r="AD749" s="4" t="n">
        <x:f>COUNTIF(D749:AA749,"&gt;0")</x:f>
        <x:v>24</x:v>
      </x:c>
      <x:c r="AE749" s="19" t="n">
        <x:f>IF(AB749=0,"",AVERAGE(D749:O749))</x:f>
        <x:v>38.08494833333334</x:v>
      </x:c>
      <x:c r="AF749" s="19" t="n">
        <x:f>IF(AC749=0,"",AVERAGE(P749:AA749))</x:f>
        <x:v>25.88912416666666</x:v>
      </x:c>
      <x:c r="AG749" s="19" t="n">
        <x:f>IF(OR(AB749&lt;'산출기준'!$B$19,AC749&lt;'산출기준'!$B$19,AE749=0),"",AF749/AE749)</x:f>
        <x:v>0.6797731203433865</x:v>
      </x:c>
      <x:c r="AH749" s="21" t="n">
        <x:f>IF(SUM(P749:AA749)=0,"",MAX(P749:AA749)/SUM(P749:AA749))</x:f>
        <x:v>0.09906840224316847</x:v>
      </x:c>
      <x:c r="AI749" s="23" t="n">
        <x:f>IF(AG749="","",AD749/'산출기준'!$B$18*'산출기준'!$B$20+MIN(1,AG749)*'산출기준'!$B$21+(1-AH749)*'산출기준'!$B$22)</x:f>
        <x:v>88.41182556543822</x:v>
      </x:c>
      <x:c r="AJ749" s="4" t="str">
        <x:v>24개월 중 양수 지수 24개월; 전반/후반 자료 12/12개월. 최근12개월/이전12개월 관측월 평균비 0.68배, 최근 최댓달 비중 9.9%. 미래 1년 지속을 보장하지 않음.</x:v>
      </x:c>
      <x:c r="AK749" s="4" t="str">
        <x:v>https://developers.naver.com/docs/serviceapi/datalab/search/search.md</x:v>
      </x:c>
    </x:row>
    <x:row r="750" ht="25" customHeight="1">
      <x:c r="A750" s="4" t="str">
        <x:v>K0746</x:v>
      </x:c>
      <x:c r="B750" s="4" t="str">
        <x:v>스포츠</x:v>
      </x:c>
      <x:c r="C750" s="4" t="str">
        <x:v>헬스PT가격</x:v>
      </x:c>
      <x:c r="D750" s="17" t="n">
        <x:v>79.04967</x:v>
      </x:c>
      <x:c r="E750" s="17" t="n">
        <x:v>77.79697</x:v>
      </x:c>
      <x:c r="F750" s="17" t="n">
        <x:v>80.88552</x:v>
      </x:c>
      <x:c r="G750" s="17" t="n">
        <x:v>81.66306</x:v>
      </x:c>
      <x:c r="H750" s="17" t="n">
        <x:v>100</x:v>
      </x:c>
      <x:c r="I750" s="17" t="n">
        <x:v>69.50323</x:v>
      </x:c>
      <x:c r="J750" s="17" t="n">
        <x:v>63.54211</x:v>
      </x:c>
      <x:c r="K750" s="17" t="n">
        <x:v>55.18358</x:v>
      </x:c>
      <x:c r="L750" s="17" t="n">
        <x:v>50.88552</x:v>
      </x:c>
      <x:c r="M750" s="17" t="n">
        <x:v>56.56587</x:v>
      </x:c>
      <x:c r="N750" s="17" t="n">
        <x:v>52.4838</x:v>
      </x:c>
      <x:c r="O750" s="17" t="n">
        <x:v>49.67602</x:v>
      </x:c>
      <x:c r="P750" s="17" t="n">
        <x:v>32.4838</x:v>
      </x:c>
      <x:c r="Q750" s="17" t="n">
        <x:v>27.66738</x:v>
      </x:c>
      <x:c r="R750" s="17" t="n">
        <x:v>22.74298</x:v>
      </x:c>
      <x:c r="S750" s="17" t="n">
        <x:v>24.51403</x:v>
      </x:c>
      <x:c r="T750" s="17" t="n">
        <x:v>31.70626</x:v>
      </x:c>
      <x:c r="U750" s="17" t="n">
        <x:v>30.45356</x:v>
      </x:c>
      <x:c r="V750" s="17" t="n">
        <x:v>38.85529</x:v>
      </x:c>
      <x:c r="W750" s="17" t="n">
        <x:v>35.96112</x:v>
      </x:c>
      <x:c r="X750" s="17" t="n">
        <x:v>32.13822</x:v>
      </x:c>
      <x:c r="Y750" s="17" t="n">
        <x:v>31.94384</x:v>
      </x:c>
      <x:c r="Z750" s="17" t="n">
        <x:v>31.1879</x:v>
      </x:c>
      <x:c r="AA750" s="17" t="n">
        <x:v>27.68898</x:v>
      </x:c>
      <x:c r="AB750" s="4" t="n">
        <x:f>COUNT(D750:O750)</x:f>
        <x:v>12</x:v>
      </x:c>
      <x:c r="AC750" s="4" t="n">
        <x:f>COUNT(P750:AA750)</x:f>
        <x:v>12</x:v>
      </x:c>
      <x:c r="AD750" s="4" t="n">
        <x:f>COUNTIF(D750:AA750,"&gt;0")</x:f>
        <x:v>24</x:v>
      </x:c>
      <x:c r="AE750" s="19" t="n">
        <x:f>IF(AB750=0,"",AVERAGE(D750:O750))</x:f>
        <x:v>68.10294583333334</x:v>
      </x:c>
      <x:c r="AF750" s="19" t="n">
        <x:f>IF(AC750=0,"",AVERAGE(P750:AA750))</x:f>
        <x:v>30.61194666666667</x:v>
      </x:c>
      <x:c r="AG750" s="19" t="n">
        <x:f>IF(OR(AB750&lt;'산출기준'!$B$19,AC750&lt;'산출기준'!$B$19,AE750=0),"",AF750/AE750)</x:f>
        <x:v>0.4494951913178989</x:v>
      </x:c>
      <x:c r="AH750" s="21" t="n">
        <x:f>IF(SUM(P750:AA750)=0,"",MAX(P750:AA750)/SUM(P750:AA750))</x:f>
        <x:v>0.10577376436040654</x:v>
      </x:c>
      <x:c r="AI750" s="23" t="n">
        <x:f>IF(AG750="","",AD750/'산출기준'!$B$18*'산출기준'!$B$20+MIN(1,AG750)*'산출기준'!$B$21+(1-AH750)*'산출기준'!$B$22)</x:f>
        <x:v>81.36938045232884</x:v>
      </x:c>
      <x:c r="AJ750" s="4" t="str">
        <x:v>24개월 중 양수 지수 24개월; 전반/후반 자료 12/12개월. 최근12개월/이전12개월 관측월 평균비 0.45배, 최근 최댓달 비중 10.6%. 미래 1년 지속을 보장하지 않음.</x:v>
      </x:c>
      <x:c r="AK750" s="4" t="str">
        <x:v>https://developers.naver.com/docs/serviceapi/datalab/search/search.md</x:v>
      </x:c>
    </x:row>
    <x:row r="751" ht="25" customHeight="1">
      <x:c r="A751" s="4" t="str">
        <x:v>K0747</x:v>
      </x:c>
      <x:c r="B751" s="4" t="str">
        <x:v>스포츠</x:v>
      </x:c>
      <x:c r="C751" s="4" t="str">
        <x:v>걷기운동</x:v>
      </x:c>
      <x:c r="D751" s="17" t="n">
        <x:v>83.02375</x:v>
      </x:c>
      <x:c r="E751" s="17" t="n">
        <x:v>78.76889</x:v>
      </x:c>
      <x:c r="F751" s="17" t="n">
        <x:v>58.98488</x:v>
      </x:c>
      <x:c r="G751" s="17" t="n">
        <x:v>42.78617</x:v>
      </x:c>
      <x:c r="H751" s="17" t="n">
        <x:v>60.62634</x:v>
      </x:c>
      <x:c r="I751" s="17" t="n">
        <x:v>58.7041</x:v>
      </x:c>
      <x:c r="J751" s="17" t="n">
        <x:v>80.73434</x:v>
      </x:c>
      <x:c r="K751" s="17" t="n">
        <x:v>72.3974</x:v>
      </x:c>
      <x:c r="L751" s="17" t="n">
        <x:v>64.44924</x:v>
      </x:c>
      <x:c r="M751" s="17" t="n">
        <x:v>60.15118</x:v>
      </x:c>
      <x:c r="N751" s="17" t="n">
        <x:v>56.97624</x:v>
      </x:c>
      <x:c r="O751" s="17" t="n">
        <x:v>57.14902</x:v>
      </x:c>
      <x:c r="P751" s="17" t="n">
        <x:v>55.98272</x:v>
      </x:c>
      <x:c r="Q751" s="17" t="n">
        <x:v>46.34989</x:v>
      </x:c>
      <x:c r="R751" s="17" t="n">
        <x:v>37.92656</x:v>
      </x:c>
      <x:c r="S751" s="17" t="n">
        <x:v>31.51187</x:v>
      </x:c>
      <x:c r="T751" s="17" t="n">
        <x:v>35.80993</x:v>
      </x:c>
      <x:c r="U751" s="17" t="n">
        <x:v>39.61123</x:v>
      </x:c>
      <x:c r="V751" s="17" t="n">
        <x:v>55.31317</x:v>
      </x:c>
      <x:c r="W751" s="17" t="n">
        <x:v>39.9352</x:v>
      </x:c>
      <x:c r="X751" s="17" t="n">
        <x:v>33.58531</x:v>
      </x:c>
      <x:c r="Y751" s="17" t="n">
        <x:v>28.01295</x:v>
      </x:c>
      <x:c r="Z751" s="17" t="n">
        <x:v>20.32397</x:v>
      </x:c>
      <x:c r="AA751" s="17" t="n">
        <x:v>23.60691</x:v>
      </x:c>
      <x:c r="AB751" s="4" t="n">
        <x:f>COUNT(D751:O751)</x:f>
        <x:v>12</x:v>
      </x:c>
      <x:c r="AC751" s="4" t="n">
        <x:f>COUNT(P751:AA751)</x:f>
        <x:v>12</x:v>
      </x:c>
      <x:c r="AD751" s="4" t="n">
        <x:f>COUNTIF(D751:AA751,"&gt;0")</x:f>
        <x:v>24</x:v>
      </x:c>
      <x:c r="AE751" s="19" t="n">
        <x:f>IF(AB751=0,"",AVERAGE(D751:O751))</x:f>
        <x:v>64.56262916666665</x:v>
      </x:c>
      <x:c r="AF751" s="19" t="n">
        <x:f>IF(AC751=0,"",AVERAGE(P751:AA751))</x:f>
        <x:v>37.33080916666666</x:v>
      </x:c>
      <x:c r="AG751" s="19" t="n">
        <x:f>IF(OR(AB751&lt;'산출기준'!$B$19,AC751&lt;'산출기준'!$B$19,AE751=0),"",AF751/AE751)</x:f>
        <x:v>0.5782107954479084</x:v>
      </x:c>
      <x:c r="AH751" s="21" t="n">
        <x:f>IF(SUM(P751:AA751)=0,"",MAX(P751:AA751)/SUM(P751:AA751))</x:f>
        <x:v>0.12496987798572365</x:v>
      </x:c>
      <x:c r="AI751" s="23" t="n">
        <x:f>IF(AG751="","",AD751/'산출기준'!$B$18*'산출기준'!$B$20+MIN(1,AG751)*'산출기준'!$B$21+(1-AH751)*'산출기준'!$B$22)</x:f>
        <x:v>84.84692630372277</x:v>
      </x:c>
      <x:c r="AJ751" s="4" t="str">
        <x:v>24개월 중 양수 지수 24개월; 전반/후반 자료 12/12개월. 최근12개월/이전12개월 관측월 평균비 0.58배, 최근 최댓달 비중 12.5%. 미래 1년 지속을 보장하지 않음.</x:v>
      </x:c>
      <x:c r="AK751" s="4" t="str">
        <x:v>https://developers.naver.com/docs/serviceapi/datalab/search/search.md</x:v>
      </x:c>
    </x:row>
    <x:row r="752" ht="25" customHeight="1">
      <x:c r="A752" s="4" t="str">
        <x:v>K0748</x:v>
      </x:c>
      <x:c r="B752" s="4" t="str">
        <x:v>스포츠</x:v>
      </x:c>
      <x:c r="C752" s="4" t="str">
        <x:v>자전거운동</x:v>
      </x:c>
      <x:c r="D752" s="17" t="n">
        <x:v>100</x:v>
      </x:c>
      <x:c r="E752" s="17" t="n">
        <x:v>97.75449</x:v>
      </x:c>
      <x:c r="F752" s="17" t="n">
        <x:v>70.92065</x:v>
      </x:c>
      <x:c r="G752" s="17" t="n">
        <x:v>58.00898</x:v>
      </x:c>
      <x:c r="H752" s="17" t="n">
        <x:v>75.97305</x:v>
      </x:c>
      <x:c r="I752" s="17" t="n">
        <x:v>90.71856</x:v>
      </x:c>
      <x:c r="J752" s="17" t="n">
        <x:v>88.95958</x:v>
      </x:c>
      <x:c r="K752" s="17" t="n">
        <x:v>84.09431</x:v>
      </x:c>
      <x:c r="L752" s="17" t="n">
        <x:v>81.36227</x:v>
      </x:c>
      <x:c r="M752" s="17" t="n">
        <x:v>90.45658</x:v>
      </x:c>
      <x:c r="N752" s="17" t="n">
        <x:v>83.68263</x:v>
      </x:c>
      <x:c r="O752" s="17" t="n">
        <x:v>71.1452</x:v>
      </x:c>
      <x:c r="P752" s="17" t="n">
        <x:v>65.23203</x:v>
      </x:c>
      <x:c r="Q752" s="17" t="n">
        <x:v>53.92964</x:v>
      </x:c>
      <x:c r="R752" s="17" t="n">
        <x:v>49.17664</x:v>
      </x:c>
      <x:c r="S752" s="17" t="n">
        <x:v>46.22005</x:v>
      </x:c>
      <x:c r="T752" s="17" t="n">
        <x:v>48.50299</x:v>
      </x:c>
      <x:c r="U752" s="17" t="n">
        <x:v>33.3458</x:v>
      </x:c>
      <x:c r="V752" s="17" t="n">
        <x:v>44.4985</x:v>
      </x:c>
      <x:c r="W752" s="17" t="n">
        <x:v>44.12425</x:v>
      </x:c>
      <x:c r="X752" s="17" t="n">
        <x:v>38.06137</x:v>
      </x:c>
      <x:c r="Y752" s="17" t="n">
        <x:v>39.10928</x:v>
      </x:c>
      <x:c r="Z752" s="17" t="n">
        <x:v>38.17365</x:v>
      </x:c>
      <x:c r="AA752" s="17" t="n">
        <x:v>38.3982</x:v>
      </x:c>
      <x:c r="AB752" s="4" t="n">
        <x:f>COUNT(D752:O752)</x:f>
        <x:v>12</x:v>
      </x:c>
      <x:c r="AC752" s="4" t="n">
        <x:f>COUNT(P752:AA752)</x:f>
        <x:v>12</x:v>
      </x:c>
      <x:c r="AD752" s="4" t="n">
        <x:f>COUNTIF(D752:AA752,"&gt;0")</x:f>
        <x:v>24</x:v>
      </x:c>
      <x:c r="AE752" s="19" t="n">
        <x:f>IF(AB752=0,"",AVERAGE(D752:O752))</x:f>
        <x:v>82.75635833333332</x:v>
      </x:c>
      <x:c r="AF752" s="19" t="n">
        <x:f>IF(AC752=0,"",AVERAGE(P752:AA752))</x:f>
        <x:v>44.89770000000001</x:v>
      </x:c>
      <x:c r="AG752" s="19" t="n">
        <x:f>IF(OR(AB752&lt;'산출기준'!$B$19,AC752&lt;'산출기준'!$B$19,AE752=0),"",AF752/AE752)</x:f>
        <x:v>0.5425287060017444</x:v>
      </x:c>
      <x:c r="AH752" s="21" t="n">
        <x:f>IF(SUM(P752:AA752)=0,"",MAX(P752:AA752)/SUM(P752:AA752))</x:f>
        <x:v>0.12107530007105038</x:v>
      </x:c>
      <x:c r="AI752" s="23" t="n">
        <x:f>IF(AG752="","",AD752/'산출기준'!$B$18*'산출기준'!$B$20+MIN(1,AG752)*'산출기준'!$B$21+(1-AH752)*'산출기준'!$B$22)</x:f>
        <x:v>83.85435517863132</x:v>
      </x:c>
      <x:c r="AJ752" s="4" t="str">
        <x:v>24개월 중 양수 지수 24개월; 전반/후반 자료 12/12개월. 최근12개월/이전12개월 관측월 평균비 0.54배, 최근 최댓달 비중 12.1%. 미래 1년 지속을 보장하지 않음.</x:v>
      </x:c>
      <x:c r="AK752" s="4" t="str">
        <x:v>https://developers.naver.com/docs/serviceapi/datalab/search/search.md</x:v>
      </x:c>
    </x:row>
    <x:row r="753" ht="25" customHeight="1">
      <x:c r="A753" s="4" t="str">
        <x:v>K0749</x:v>
      </x:c>
      <x:c r="B753" s="4" t="str">
        <x:v>스포츠</x:v>
      </x:c>
      <x:c r="C753" s="4" t="str">
        <x:v>발목스트레칭</x:v>
      </x:c>
      <x:c r="D753" s="17" t="n">
        <x:v>65.94311</x:v>
      </x:c>
      <x:c r="E753" s="17" t="n">
        <x:v>54.82784</x:v>
      </x:c>
      <x:c r="F753" s="17" t="n">
        <x:v>48.42814</x:v>
      </x:c>
      <x:c r="G753" s="17" t="n">
        <x:v>45.20958</x:v>
      </x:c>
      <x:c r="H753" s="17" t="n">
        <x:v>44.27395</x:v>
      </x:c>
      <x:c r="I753" s="17" t="n">
        <x:v>47.11826</x:v>
      </x:c>
      <x:c r="J753" s="17" t="n">
        <x:v>50.78592</x:v>
      </x:c>
      <x:c r="K753" s="17" t="n">
        <x:v>53.03143</x:v>
      </x:c>
      <x:c r="L753" s="17" t="n">
        <x:v>49.02694</x:v>
      </x:c>
      <x:c r="M753" s="17" t="n">
        <x:v>51.87125</x:v>
      </x:c>
      <x:c r="N753" s="17" t="n">
        <x:v>56.58682</x:v>
      </x:c>
      <x:c r="O753" s="17" t="n">
        <x:v>56.28742</x:v>
      </x:c>
      <x:c r="P753" s="17" t="n">
        <x:v>56.21257</x:v>
      </x:c>
      <x:c r="Q753" s="17" t="n">
        <x:v>42.10329</x:v>
      </x:c>
      <x:c r="R753" s="17" t="n">
        <x:v>44.9476</x:v>
      </x:c>
      <x:c r="S753" s="17" t="n">
        <x:v>33.86976</x:v>
      </x:c>
      <x:c r="T753" s="17" t="n">
        <x:v>40.15718</x:v>
      </x:c>
      <x:c r="U753" s="17" t="n">
        <x:v>38.17365</x:v>
      </x:c>
      <x:c r="V753" s="17" t="n">
        <x:v>44.61077</x:v>
      </x:c>
      <x:c r="W753" s="17" t="n">
        <x:v>45.247</x:v>
      </x:c>
      <x:c r="X753" s="17" t="n">
        <x:v>50.18712</x:v>
      </x:c>
      <x:c r="Y753" s="17" t="n">
        <x:v>56.28742</x:v>
      </x:c>
      <x:c r="Z753" s="17" t="n">
        <x:v>53.51796</x:v>
      </x:c>
      <x:c r="AA753" s="17" t="n">
        <x:v>43.18862</x:v>
      </x:c>
      <x:c r="AB753" s="4" t="n">
        <x:f>COUNT(D753:O753)</x:f>
        <x:v>12</x:v>
      </x:c>
      <x:c r="AC753" s="4" t="n">
        <x:f>COUNT(P753:AA753)</x:f>
        <x:v>12</x:v>
      </x:c>
      <x:c r="AD753" s="4" t="n">
        <x:f>COUNTIF(D753:AA753,"&gt;0")</x:f>
        <x:v>24</x:v>
      </x:c>
      <x:c r="AE753" s="19" t="n">
        <x:f>IF(AB753=0,"",AVERAGE(D753:O753))</x:f>
        <x:v>51.949221666666666</x:v>
      </x:c>
      <x:c r="AF753" s="19" t="n">
        <x:f>IF(AC753=0,"",AVERAGE(P753:AA753))</x:f>
        <x:v>45.70857833333333</x:v>
      </x:c>
      <x:c r="AG753" s="19" t="n">
        <x:f>IF(OR(AB753&lt;'산출기준'!$B$19,AC753&lt;'산출기준'!$B$19,AE753=0),"",AF753/AE753)</x:f>
        <x:v>0.8798703208033305</x:v>
      </x:c>
      <x:c r="AH753" s="21" t="n">
        <x:f>IF(SUM(P753:AA753)=0,"",MAX(P753:AA753)/SUM(P753:AA753))</x:f>
        <x:v>0.10262008805276412</x:v>
      </x:c>
      <x:c r="AI753" s="23" t="n">
        <x:f>IF(AG753="","",AD753/'산출기준'!$B$18*'산출기준'!$B$20+MIN(1,AG753)*'산출기준'!$B$21+(1-AH753)*'산출기준'!$B$22)</x:f>
        <x:v>94.34370786304464</x:v>
      </x:c>
      <x:c r="AJ753" s="4" t="str">
        <x:v>24개월 중 양수 지수 24개월; 전반/후반 자료 12/12개월. 최근12개월/이전12개월 관측월 평균비 0.88배, 최근 최댓달 비중 10.3%. 미래 1년 지속을 보장하지 않음.</x:v>
      </x:c>
      <x:c r="AK753" s="4" t="str">
        <x:v>https://developers.naver.com/docs/serviceapi/datalab/search/search.md</x:v>
      </x:c>
    </x:row>
    <x:row r="754" ht="25" customHeight="1">
      <x:c r="A754" s="4" t="str">
        <x:v>K0750</x:v>
      </x:c>
      <x:c r="B754" s="4" t="str">
        <x:v>스포츠</x:v>
      </x:c>
      <x:c r="C754" s="4" t="str">
        <x:v>아이언샤프트교체비용</x:v>
      </x:c>
      <x:c r="D754" s="17" t="n">
        <x:v>69.53592</x:v>
      </x:c>
      <x:c r="E754" s="17" t="n">
        <x:v>71.70658</x:v>
      </x:c>
      <x:c r="F754" s="17" t="n">
        <x:v>51.7964</x:v>
      </x:c>
      <x:c r="G754" s="17" t="n">
        <x:v>35.66616</x:v>
      </x:c>
      <x:c r="H754" s="17" t="n">
        <x:v>36.19011</x:v>
      </x:c>
      <x:c r="I754" s="17" t="n">
        <x:v>43.78742</x:v>
      </x:c>
      <x:c r="J754" s="17" t="n">
        <x:v>55.38922</x:v>
      </x:c>
      <x:c r="K754" s="17" t="n">
        <x:v>52.95658</x:v>
      </x:c>
      <x:c r="L754" s="17" t="n">
        <x:v>54.19161</x:v>
      </x:c>
      <x:c r="M754" s="17" t="n">
        <x:v>54.90269</x:v>
      </x:c>
      <x:c r="N754" s="17" t="n">
        <x:v>50.48652</x:v>
      </x:c>
      <x:c r="O754" s="17" t="n">
        <x:v>49.62574</x:v>
      </x:c>
      <x:c r="P754" s="17" t="n">
        <x:v>51.72155</x:v>
      </x:c>
      <x:c r="Q754" s="17" t="n">
        <x:v>46.44461</x:v>
      </x:c>
      <x:c r="R754" s="17" t="n">
        <x:v>46.03293</x:v>
      </x:c>
      <x:c r="S754" s="17" t="n">
        <x:v>41.35479</x:v>
      </x:c>
      <x:c r="T754" s="17" t="n">
        <x:v>42.85179</x:v>
      </x:c>
      <x:c r="U754" s="17" t="n">
        <x:v>44.42365</x:v>
      </x:c>
      <x:c r="V754" s="17" t="n">
        <x:v>58.53293</x:v>
      </x:c>
      <x:c r="W754" s="17" t="n">
        <x:v>57.4476</x:v>
      </x:c>
      <x:c r="X754" s="17" t="n">
        <x:v>55.83832</x:v>
      </x:c>
      <x:c r="Y754" s="17" t="n">
        <x:v>43.63772</x:v>
      </x:c>
      <x:c r="Z754" s="17" t="n">
        <x:v>39.4461</x:v>
      </x:c>
      <x:c r="AA754" s="17" t="n">
        <x:v>39.48353</x:v>
      </x:c>
      <x:c r="AB754" s="4" t="n">
        <x:f>COUNT(D754:O754)</x:f>
        <x:v>12</x:v>
      </x:c>
      <x:c r="AC754" s="4" t="n">
        <x:f>COUNT(P754:AA754)</x:f>
        <x:v>12</x:v>
      </x:c>
      <x:c r="AD754" s="4" t="n">
        <x:f>COUNTIF(D754:AA754,"&gt;0")</x:f>
        <x:v>24</x:v>
      </x:c>
      <x:c r="AE754" s="19" t="n">
        <x:f>IF(AB754=0,"",AVERAGE(D754:O754))</x:f>
        <x:v>52.18624583333334</x:v>
      </x:c>
      <x:c r="AF754" s="19" t="n">
        <x:f>IF(AC754=0,"",AVERAGE(P754:AA754))</x:f>
        <x:v>47.267959999999995</x:v>
      </x:c>
      <x:c r="AG754" s="19" t="n">
        <x:f>IF(OR(AB754&lt;'산출기준'!$B$19,AC754&lt;'산출기준'!$B$19,AE754=0),"",AF754/AE754)</x:f>
        <x:v>0.9057551323189482</x:v>
      </x:c>
      <x:c r="AH754" s="21" t="n">
        <x:f>IF(SUM(P754:AA754)=0,"",MAX(P754:AA754)/SUM(P754:AA754))</x:f>
        <x:v>0.10319345634266143</x:v>
      </x:c>
      <x:c r="AI754" s="23" t="n">
        <x:f>IF(AG754="","",AD754/'산출기준'!$B$18*'산출기준'!$B$20+MIN(1,AG754)*'산출기준'!$B$21+(1-AH754)*'산출기준'!$B$22)</x:f>
        <x:v>95.10878484271521</x:v>
      </x:c>
      <x:c r="AJ754" s="4" t="str">
        <x:v>24개월 중 양수 지수 24개월; 전반/후반 자료 12/12개월. 최근12개월/이전12개월 관측월 평균비 0.91배, 최근 최댓달 비중 10.3%. 미래 1년 지속을 보장하지 않음.</x:v>
      </x:c>
      <x:c r="AK754" s="4" t="str">
        <x:v>https://developers.naver.com/docs/serviceapi/datalab/search/search.md</x:v>
      </x:c>
    </x:row>
    <x:row r="755" ht="25" customHeight="1">
      <x:c r="A755" s="4" t="str">
        <x:v>K0751</x:v>
      </x:c>
      <x:c r="B755" s="4" t="str">
        <x:v>스포츠</x:v>
      </x:c>
      <x:c r="C755" s="4" t="str">
        <x:v>필라테스종류</x:v>
      </x:c>
      <x:c r="D755" s="17" t="n">
        <x:v>57.33532</x:v>
      </x:c>
      <x:c r="E755" s="17" t="n">
        <x:v>54.41616</x:v>
      </x:c>
      <x:c r="F755" s="17" t="n">
        <x:v>50.86077</x:v>
      </x:c>
      <x:c r="G755" s="17" t="n">
        <x:v>45.05988</x:v>
      </x:c>
      <x:c r="H755" s="17" t="n">
        <x:v>48.09131</x:v>
      </x:c>
      <x:c r="I755" s="17" t="n">
        <x:v>50.8982</x:v>
      </x:c>
      <x:c r="J755" s="17" t="n">
        <x:v>54.94011</x:v>
      </x:c>
      <x:c r="K755" s="17" t="n">
        <x:v>46.78143</x:v>
      </x:c>
      <x:c r="L755" s="17" t="n">
        <x:v>45.8458</x:v>
      </x:c>
      <x:c r="M755" s="17" t="n">
        <x:v>51.83383</x:v>
      </x:c>
      <x:c r="N755" s="17" t="n">
        <x:v>51.53443</x:v>
      </x:c>
      <x:c r="O755" s="17" t="n">
        <x:v>62.16317</x:v>
      </x:c>
      <x:c r="P755" s="17" t="n">
        <x:v>50.18712</x:v>
      </x:c>
      <x:c r="Q755" s="17" t="n">
        <x:v>41.31736</x:v>
      </x:c>
      <x:c r="R755" s="17" t="n">
        <x:v>41.39221</x:v>
      </x:c>
      <x:c r="S755" s="17" t="n">
        <x:v>40.53143</x:v>
      </x:c>
      <x:c r="T755" s="17" t="n">
        <x:v>54.37874</x:v>
      </x:c>
      <x:c r="U755" s="17" t="n">
        <x:v>35.59131</x:v>
      </x:c>
      <x:c r="V755" s="17" t="n">
        <x:v>42.96407</x:v>
      </x:c>
      <x:c r="W755" s="17" t="n">
        <x:v>35.62874</x:v>
      </x:c>
      <x:c r="X755" s="17" t="n">
        <x:v>33.00898</x:v>
      </x:c>
      <x:c r="Y755" s="17" t="n">
        <x:v>37.83682</x:v>
      </x:c>
      <x:c r="Z755" s="17" t="n">
        <x:v>39.1467</x:v>
      </x:c>
      <x:c r="AA755" s="17" t="n">
        <x:v>36.78892</x:v>
      </x:c>
      <x:c r="AB755" s="4" t="n">
        <x:f>COUNT(D755:O755)</x:f>
        <x:v>12</x:v>
      </x:c>
      <x:c r="AC755" s="4" t="n">
        <x:f>COUNT(P755:AA755)</x:f>
        <x:v>12</x:v>
      </x:c>
      <x:c r="AD755" s="4" t="n">
        <x:f>COUNTIF(D755:AA755,"&gt;0")</x:f>
        <x:v>24</x:v>
      </x:c>
      <x:c r="AE755" s="19" t="n">
        <x:f>IF(AB755=0,"",AVERAGE(D755:O755))</x:f>
        <x:v>51.64670083333334</x:v>
      </x:c>
      <x:c r="AF755" s="19" t="n">
        <x:f>IF(AC755=0,"",AVERAGE(P755:AA755))</x:f>
        <x:v>40.731033333333336</x:v>
      </x:c>
      <x:c r="AG755" s="19" t="n">
        <x:f>IF(OR(AB755&lt;'산출기준'!$B$19,AC755&lt;'산출기준'!$B$19,AE755=0),"",AF755/AE755)</x:f>
        <x:v>0.788647341962356</x:v>
      </x:c>
      <x:c r="AH755" s="21" t="n">
        <x:f>IF(SUM(P755:AA755)=0,"",MAX(P755:AA755)/SUM(P755:AA755))</x:f>
        <x:v>0.1112557501200968</x:v>
      </x:c>
      <x:c r="AI755" s="23" t="n">
        <x:f>IF(AG755="","",AD755/'산출기준'!$B$18*'산출기준'!$B$20+MIN(1,AG755)*'산출기준'!$B$21+(1-AH755)*'산출기준'!$B$22)</x:f>
        <x:v>91.43430525646875</x:v>
      </x:c>
      <x:c r="AJ755" s="4" t="str">
        <x:v>24개월 중 양수 지수 24개월; 전반/후반 자료 12/12개월. 최근12개월/이전12개월 관측월 평균비 0.79배, 최근 최댓달 비중 11.1%. 미래 1년 지속을 보장하지 않음.</x:v>
      </x:c>
      <x:c r="AK755" s="4" t="str">
        <x:v>https://developers.naver.com/docs/serviceapi/datalab/search/search.md</x:v>
      </x:c>
    </x:row>
    <x:row r="756" ht="25" customHeight="1">
      <x:c r="A756" s="4" t="str">
        <x:v>K0752</x:v>
      </x:c>
      <x:c r="B756" s="4" t="str">
        <x:v>스포츠</x:v>
      </x:c>
      <x:c r="C756" s="4" t="str">
        <x:v>수영영법</x:v>
      </x:c>
      <x:c r="D756" s="17" t="n">
        <x:v>43.67514</x:v>
      </x:c>
      <x:c r="E756" s="17" t="n">
        <x:v>48.98952</x:v>
      </x:c>
      <x:c r="F756" s="17" t="n">
        <x:v>37.42514</x:v>
      </x:c>
      <x:c r="G756" s="17" t="n">
        <x:v>35.81586</x:v>
      </x:c>
      <x:c r="H756" s="17" t="n">
        <x:v>33.15868</x:v>
      </x:c>
      <x:c r="I756" s="17" t="n">
        <x:v>35.77844</x:v>
      </x:c>
      <x:c r="J756" s="17" t="n">
        <x:v>34.61826</x:v>
      </x:c>
      <x:c r="K756" s="17" t="n">
        <x:v>33.45808</x:v>
      </x:c>
      <x:c r="L756" s="17" t="n">
        <x:v>28.63023</x:v>
      </x:c>
      <x:c r="M756" s="17" t="n">
        <x:v>28.70508</x:v>
      </x:c>
      <x:c r="N756" s="17" t="n">
        <x:v>33.00898</x:v>
      </x:c>
      <x:c r="O756" s="17" t="n">
        <x:v>42.55239</x:v>
      </x:c>
      <x:c r="P756" s="17" t="n">
        <x:v>33.30838</x:v>
      </x:c>
      <x:c r="Q756" s="17" t="n">
        <x:v>23.91467</x:v>
      </x:c>
      <x:c r="R756" s="17" t="n">
        <x:v>24.43862</x:v>
      </x:c>
      <x:c r="S756" s="17" t="n">
        <x:v>22.90419</x:v>
      </x:c>
      <x:c r="T756" s="17" t="n">
        <x:v>22.41766</x:v>
      </x:c>
      <x:c r="U756" s="17" t="n">
        <x:v>20.88323</x:v>
      </x:c>
      <x:c r="V756" s="17" t="n">
        <x:v>27.2455</x:v>
      </x:c>
      <x:c r="W756" s="17" t="n">
        <x:v>30.35179</x:v>
      </x:c>
      <x:c r="X756" s="17" t="n">
        <x:v>28.74251</x:v>
      </x:c>
      <x:c r="Y756" s="17" t="n">
        <x:v>30.01497</x:v>
      </x:c>
      <x:c r="Z756" s="17" t="n">
        <x:v>34.88023</x:v>
      </x:c>
      <x:c r="AA756" s="17" t="n">
        <x:v>36.97604</x:v>
      </x:c>
      <x:c r="AB756" s="4" t="n">
        <x:f>COUNT(D756:O756)</x:f>
        <x:v>12</x:v>
      </x:c>
      <x:c r="AC756" s="4" t="n">
        <x:f>COUNT(P756:AA756)</x:f>
        <x:v>12</x:v>
      </x:c>
      <x:c r="AD756" s="4" t="n">
        <x:f>COUNTIF(D756:AA756,"&gt;0")</x:f>
        <x:v>24</x:v>
      </x:c>
      <x:c r="AE756" s="19" t="n">
        <x:f>IF(AB756=0,"",AVERAGE(D756:O756))</x:f>
        <x:v>36.31798333333334</x:v>
      </x:c>
      <x:c r="AF756" s="19" t="n">
        <x:f>IF(AC756=0,"",AVERAGE(P756:AA756))</x:f>
        <x:v>28.0064825</x:v>
      </x:c>
      <x:c r="AG756" s="19" t="n">
        <x:f>IF(OR(AB756&lt;'산출기준'!$B$19,AC756&lt;'산출기준'!$B$19,AE756=0),"",AF756/AE756)</x:f>
        <x:v>0.7711464109378319</x:v>
      </x:c>
      <x:c r="AH756" s="21" t="n">
        <x:f>IF(SUM(P756:AA756)=0,"",MAX(P756:AA756)/SUM(P756:AA756))</x:f>
        <x:v>0.11002226597598133</x:v>
      </x:c>
      <x:c r="AI756" s="23" t="n">
        <x:f>IF(AG756="","",AD756/'산출기준'!$B$18*'산출기준'!$B$20+MIN(1,AG756)*'산출기준'!$B$21+(1-AH756)*'산출기준'!$B$22)</x:f>
        <x:v>90.93394700861533</x:v>
      </x:c>
      <x:c r="AJ756" s="4" t="str">
        <x:v>24개월 중 양수 지수 24개월; 전반/후반 자료 12/12개월. 최근12개월/이전12개월 관측월 평균비 0.77배, 최근 최댓달 비중 11.0%. 미래 1년 지속을 보장하지 않음.</x:v>
      </x:c>
      <x:c r="AK756" s="4" t="str">
        <x:v>https://developers.naver.com/docs/serviceapi/datalab/search/search.md</x:v>
      </x:c>
    </x:row>
    <x:row r="757" ht="25" customHeight="1">
      <x:c r="A757" s="4" t="str">
        <x:v>K0753</x:v>
      </x:c>
      <x:c r="B757" s="4" t="str">
        <x:v>스포츠</x:v>
      </x:c>
      <x:c r="C757" s="4" t="str">
        <x:v>다리근력운동</x:v>
      </x:c>
      <x:c r="D757" s="17" t="n">
        <x:v>88.99176</x:v>
      </x:c>
      <x:c r="E757" s="17" t="n">
        <x:v>89.40329</x:v>
      </x:c>
      <x:c r="F757" s="17" t="n">
        <x:v>65.32921</x:v>
      </x:c>
      <x:c r="G757" s="17" t="n">
        <x:v>62.65432</x:v>
      </x:c>
      <x:c r="H757" s="17" t="n">
        <x:v>72.78806</x:v>
      </x:c>
      <x:c r="I757" s="17" t="n">
        <x:v>54.62962</x:v>
      </x:c>
      <x:c r="J757" s="17" t="n">
        <x:v>55.14403</x:v>
      </x:c>
      <x:c r="K757" s="17" t="n">
        <x:v>41.7181</x:v>
      </x:c>
      <x:c r="L757" s="17" t="n">
        <x:v>56.27572</x:v>
      </x:c>
      <x:c r="M757" s="17" t="n">
        <x:v>61.41975</x:v>
      </x:c>
      <x:c r="N757" s="17" t="n">
        <x:v>60.54526</x:v>
      </x:c>
      <x:c r="O757" s="17" t="n">
        <x:v>62.5</x:v>
      </x:c>
      <x:c r="P757" s="17" t="n">
        <x:v>55.40123</x:v>
      </x:c>
      <x:c r="Q757" s="17" t="n">
        <x:v>50.92592</x:v>
      </x:c>
      <x:c r="R757" s="17" t="n">
        <x:v>41.35802</x:v>
      </x:c>
      <x:c r="S757" s="17" t="n">
        <x:v>44.44444</x:v>
      </x:c>
      <x:c r="T757" s="17" t="n">
        <x:v>44.393</x:v>
      </x:c>
      <x:c r="U757" s="17" t="n">
        <x:v>36.47119</x:v>
      </x:c>
      <x:c r="V757" s="17" t="n">
        <x:v>41.15226</x:v>
      </x:c>
      <x:c r="W757" s="17" t="n">
        <x:v>48.50823</x:v>
      </x:c>
      <x:c r="X757" s="17" t="n">
        <x:v>54.73251</x:v>
      </x:c>
      <x:c r="Y757" s="17" t="n">
        <x:v>40.79218</x:v>
      </x:c>
      <x:c r="Z757" s="17" t="n">
        <x:v>42.59259</x:v>
      </x:c>
      <x:c r="AA757" s="17" t="n">
        <x:v>50</x:v>
      </x:c>
      <x:c r="AB757" s="4" t="n">
        <x:f>COUNT(D757:O757)</x:f>
        <x:v>12</x:v>
      </x:c>
      <x:c r="AC757" s="4" t="n">
        <x:f>COUNT(P757:AA757)</x:f>
        <x:v>12</x:v>
      </x:c>
      <x:c r="AD757" s="4" t="n">
        <x:f>COUNTIF(D757:AA757,"&gt;0")</x:f>
        <x:v>24</x:v>
      </x:c>
      <x:c r="AE757" s="19" t="n">
        <x:f>IF(AB757=0,"",AVERAGE(D757:O757))</x:f>
        <x:v>64.28326</x:v>
      </x:c>
      <x:c r="AF757" s="19" t="n">
        <x:f>IF(AC757=0,"",AVERAGE(P757:AA757))</x:f>
        <x:v>45.89763083333333</x:v>
      </x:c>
      <x:c r="AG757" s="19" t="n">
        <x:f>IF(OR(AB757&lt;'산출기준'!$B$19,AC757&lt;'산출기준'!$B$19,AE757=0),"",AF757/AE757)</x:f>
        <x:v>0.7139904048633086</x:v>
      </x:c>
      <x:c r="AH757" s="21" t="n">
        <x:f>IF(SUM(P757:AA757)=0,"",MAX(P757:AA757)/SUM(P757:AA757))</x:f>
        <x:v>0.10058839819927524</x:v>
      </x:c>
      <x:c r="AI757" s="23" t="n">
        <x:f>IF(AG757="","",AD757/'산출기준'!$B$18*'산출기준'!$B$20+MIN(1,AG757)*'산출기준'!$B$21+(1-AH757)*'산출기준'!$B$22)</x:f>
        <x:v>89.40794418191375</x:v>
      </x:c>
      <x:c r="AJ757" s="4" t="str">
        <x:v>24개월 중 양수 지수 24개월; 전반/후반 자료 12/12개월. 최근12개월/이전12개월 관측월 평균비 0.71배, 최근 최댓달 비중 10.1%. 미래 1년 지속을 보장하지 않음.</x:v>
      </x:c>
      <x:c r="AK757" s="4" t="str">
        <x:v>https://developers.naver.com/docs/serviceapi/datalab/search/search.md</x:v>
      </x:c>
    </x:row>
    <x:row r="758" ht="25" customHeight="1">
      <x:c r="A758" s="4" t="str">
        <x:v>K0754</x:v>
      </x:c>
      <x:c r="B758" s="4" t="str">
        <x:v>스포츠</x:v>
      </x:c>
      <x:c r="C758" s="4" t="str">
        <x:v>드라이버샤프트교체</x:v>
      </x:c>
      <x:c r="D758" s="17" t="n">
        <x:v>90.22633</x:v>
      </x:c>
      <x:c r="E758" s="17" t="n">
        <x:v>92.69547</x:v>
      </x:c>
      <x:c r="F758" s="17" t="n">
        <x:v>70.78189</x:v>
      </x:c>
      <x:c r="G758" s="17" t="n">
        <x:v>46.96502</x:v>
      </x:c>
      <x:c r="H758" s="17" t="n">
        <x:v>51.23456</x:v>
      </x:c>
      <x:c r="I758" s="17" t="n">
        <x:v>57.87037</x:v>
      </x:c>
      <x:c r="J758" s="17" t="n">
        <x:v>67.64403</x:v>
      </x:c>
      <x:c r="K758" s="17" t="n">
        <x:v>60.23662</x:v>
      </x:c>
      <x:c r="L758" s="17" t="n">
        <x:v>61.88271</x:v>
      </x:c>
      <x:c r="M758" s="17" t="n">
        <x:v>61.88271</x:v>
      </x:c>
      <x:c r="N758" s="17" t="n">
        <x:v>53.90946</x:v>
      </x:c>
      <x:c r="O758" s="17" t="n">
        <x:v>58.28189</x:v>
      </x:c>
      <x:c r="P758" s="17" t="n">
        <x:v>51.80041</x:v>
      </x:c>
      <x:c r="Q758" s="17" t="n">
        <x:v>52.31481</x:v>
      </x:c>
      <x:c r="R758" s="17" t="n">
        <x:v>42.69547</x:v>
      </x:c>
      <x:c r="S758" s="17" t="n">
        <x:v>28.75514</x:v>
      </x:c>
      <x:c r="T758" s="17" t="n">
        <x:v>27.21193</x:v>
      </x:c>
      <x:c r="U758" s="17" t="n">
        <x:v>38.37448</x:v>
      </x:c>
      <x:c r="V758" s="17" t="n">
        <x:v>51.64609</x:v>
      </x:c>
      <x:c r="W758" s="17" t="n">
        <x:v>49.94855</x:v>
      </x:c>
      <x:c r="X758" s="17" t="n">
        <x:v>56.94444</x:v>
      </x:c>
      <x:c r="Y758" s="17" t="n">
        <x:v>46.45061</x:v>
      </x:c>
      <x:c r="Z758" s="17" t="n">
        <x:v>38.37448</x:v>
      </x:c>
      <x:c r="AA758" s="17" t="n">
        <x:v>49.63991</x:v>
      </x:c>
      <x:c r="AB758" s="4" t="n">
        <x:f>COUNT(D758:O758)</x:f>
        <x:v>12</x:v>
      </x:c>
      <x:c r="AC758" s="4" t="n">
        <x:f>COUNT(P758:AA758)</x:f>
        <x:v>12</x:v>
      </x:c>
      <x:c r="AD758" s="4" t="n">
        <x:f>COUNTIF(D758:AA758,"&gt;0")</x:f>
        <x:v>24</x:v>
      </x:c>
      <x:c r="AE758" s="19" t="n">
        <x:f>IF(AB758=0,"",AVERAGE(D758:O758))</x:f>
        <x:v>64.46758833333332</x:v>
      </x:c>
      <x:c r="AF758" s="19" t="n">
        <x:f>IF(AC758=0,"",AVERAGE(P758:AA758))</x:f>
        <x:v>44.51302666666667</x:v>
      </x:c>
      <x:c r="AG758" s="19" t="n">
        <x:f>IF(OR(AB758&lt;'산출기준'!$B$19,AC758&lt;'산출기준'!$B$19,AE758=0),"",AF758/AE758)</x:f>
        <x:v>0.6904714107887756</x:v>
      </x:c>
      <x:c r="AH758" s="21" t="n">
        <x:f>IF(SUM(P758:AA758)=0,"",MAX(P758:AA758)/SUM(P758:AA758))</x:f>
        <x:v>0.10660632078639451</x:v>
      </x:c>
      <x:c r="AI758" s="23" t="n">
        <x:f>IF(AG758="","",AD758/'산출기준'!$B$18*'산출기준'!$B$20+MIN(1,AG758)*'산출기준'!$B$21+(1-AH758)*'산출기준'!$B$22)</x:f>
        <x:v>88.58201590793539</x:v>
      </x:c>
      <x:c r="AJ758" s="4" t="str">
        <x:v>24개월 중 양수 지수 24개월; 전반/후반 자료 12/12개월. 최근12개월/이전12개월 관측월 평균비 0.69배, 최근 최댓달 비중 10.7%. 미래 1년 지속을 보장하지 않음.</x:v>
      </x:c>
      <x:c r="AK758" s="4" t="str">
        <x:v>https://developers.naver.com/docs/serviceapi/datalab/search/search.md</x:v>
      </x:c>
    </x:row>
    <x:row r="759" ht="25" customHeight="1">
      <x:c r="A759" s="4" t="str">
        <x:v>K0755</x:v>
      </x:c>
      <x:c r="B759" s="4" t="str">
        <x:v>스포츠</x:v>
      </x:c>
      <x:c r="C759" s="4" t="str">
        <x:v>플랭크시간</x:v>
      </x:c>
      <x:c r="D759" s="17" t="n">
        <x:v>66.92386</x:v>
      </x:c>
      <x:c r="E759" s="17" t="n">
        <x:v>57.35596</x:v>
      </x:c>
      <x:c r="F759" s="17" t="n">
        <x:v>54.73251</x:v>
      </x:c>
      <x:c r="G759" s="17" t="n">
        <x:v>46.96502</x:v>
      </x:c>
      <x:c r="H759" s="17" t="n">
        <x:v>82.87037</x:v>
      </x:c>
      <x:c r="I759" s="17" t="n">
        <x:v>75.61728</x:v>
      </x:c>
      <x:c r="J759" s="17" t="n">
        <x:v>73.86831</x:v>
      </x:c>
      <x:c r="K759" s="17" t="n">
        <x:v>60.69958</x:v>
      </x:c>
      <x:c r="L759" s="17" t="n">
        <x:v>69.6502</x:v>
      </x:c>
      <x:c r="M759" s="17" t="n">
        <x:v>73.40534</x:v>
      </x:c>
      <x:c r="N759" s="17" t="n">
        <x:v>80.19547</x:v>
      </x:c>
      <x:c r="O759" s="17" t="n">
        <x:v>79.16666</x:v>
      </x:c>
      <x:c r="P759" s="17" t="n">
        <x:v>76.90329</x:v>
      </x:c>
      <x:c r="Q759" s="17" t="n">
        <x:v>54.16666</x:v>
      </x:c>
      <x:c r="R759" s="17" t="n">
        <x:v>48.71399</x:v>
      </x:c>
      <x:c r="S759" s="17" t="n">
        <x:v>49.07407</x:v>
      </x:c>
      <x:c r="T759" s="17" t="n">
        <x:v>70.73045</x:v>
      </x:c>
      <x:c r="U759" s="17" t="n">
        <x:v>74.17695</x:v>
      </x:c>
      <x:c r="V759" s="17" t="n">
        <x:v>70.57613</x:v>
      </x:c>
      <x:c r="W759" s="17" t="n">
        <x:v>54.01234</x:v>
      </x:c>
      <x:c r="X759" s="17" t="n">
        <x:v>56.17283</x:v>
      </x:c>
      <x:c r="Y759" s="17" t="n">
        <x:v>49.69135</x:v>
      </x:c>
      <x:c r="Z759" s="17" t="n">
        <x:v>47.94238</x:v>
      </x:c>
      <x:c r="AA759" s="17" t="n">
        <x:v>45.21604</x:v>
      </x:c>
      <x:c r="AB759" s="4" t="n">
        <x:f>COUNT(D759:O759)</x:f>
        <x:v>12</x:v>
      </x:c>
      <x:c r="AC759" s="4" t="n">
        <x:f>COUNT(P759:AA759)</x:f>
        <x:v>12</x:v>
      </x:c>
      <x:c r="AD759" s="4" t="n">
        <x:f>COUNTIF(D759:AA759,"&gt;0")</x:f>
        <x:v>24</x:v>
      </x:c>
      <x:c r="AE759" s="19" t="n">
        <x:f>IF(AB759=0,"",AVERAGE(D759:O759))</x:f>
        <x:v>68.45421333333333</x:v>
      </x:c>
      <x:c r="AF759" s="19" t="n">
        <x:f>IF(AC759=0,"",AVERAGE(P759:AA759))</x:f>
        <x:v>58.114706666666656</x:v>
      </x:c>
      <x:c r="AG759" s="19" t="n">
        <x:f>IF(OR(AB759&lt;'산출기준'!$B$19,AC759&lt;'산출기준'!$B$19,AE759=0),"",AF759/AE759)</x:f>
        <x:v>0.8489573371281163</x:v>
      </x:c>
      <x:c r="AH759" s="21" t="n">
        <x:f>IF(SUM(P759:AA759)=0,"",MAX(P759:AA759)/SUM(P759:AA759))</x:f>
        <x:v>0.11027514148455367</x:v>
      </x:c>
      <x:c r="AI759" s="23" t="n">
        <x:f>IF(AG759="","",AD759/'산출기준'!$B$18*'산출기준'!$B$20+MIN(1,AG759)*'산출기준'!$B$21+(1-AH759)*'산출기준'!$B$22)</x:f>
        <x:v>93.26321728415242</x:v>
      </x:c>
      <x:c r="AJ759" s="4" t="str">
        <x:v>24개월 중 양수 지수 24개월; 전반/후반 자료 12/12개월. 최근12개월/이전12개월 관측월 평균비 0.85배, 최근 최댓달 비중 11.0%. 미래 1년 지속을 보장하지 않음.</x:v>
      </x:c>
      <x:c r="AK759" s="4" t="str">
        <x:v>https://developers.naver.com/docs/serviceapi/datalab/search/search.md</x:v>
      </x:c>
    </x:row>
    <x:row r="760" ht="25" customHeight="1">
      <x:c r="A760" s="4" t="str">
        <x:v>K0756</x:v>
      </x:c>
      <x:c r="B760" s="4" t="str">
        <x:v>스포츠</x:v>
      </x:c>
      <x:c r="C760" s="4" t="str">
        <x:v>배드민턴서브규칙</x:v>
      </x:c>
      <x:c r="D760" s="17" t="n">
        <x:v>97.3251</x:v>
      </x:c>
      <x:c r="E760" s="17" t="n">
        <x:v>100</x:v>
      </x:c>
      <x:c r="F760" s="17" t="n">
        <x:v>84.77366</x:v>
      </x:c>
      <x:c r="G760" s="17" t="n">
        <x:v>54.37242</x:v>
      </x:c>
      <x:c r="H760" s="17" t="n">
        <x:v>45.62757</x:v>
      </x:c>
      <x:c r="I760" s="17" t="n">
        <x:v>39.66049</x:v>
      </x:c>
      <x:c r="J760" s="17" t="n">
        <x:v>71.24485</x:v>
      </x:c>
      <x:c r="K760" s="17" t="n">
        <x:v>70.11316</x:v>
      </x:c>
      <x:c r="L760" s="17" t="n">
        <x:v>74.43415</x:v>
      </x:c>
      <x:c r="M760" s="17" t="n">
        <x:v>72.5823</x:v>
      </x:c>
      <x:c r="N760" s="17" t="n">
        <x:v>62.44855</x:v>
      </x:c>
      <x:c r="O760" s="17" t="n">
        <x:v>59.36213</x:v>
      </x:c>
      <x:c r="P760" s="17" t="n">
        <x:v>76.74897</x:v>
      </x:c>
      <x:c r="Q760" s="17" t="n">
        <x:v>72.42798</x:v>
      </x:c>
      <x:c r="R760" s="17" t="n">
        <x:v>61.67695</x:v>
      </x:c>
      <x:c r="S760" s="17" t="n">
        <x:v>48.19958</x:v>
      </x:c>
      <x:c r="T760" s="17" t="n">
        <x:v>40.53497</x:v>
      </x:c>
      <x:c r="U760" s="17" t="n">
        <x:v>26.85185</x:v>
      </x:c>
      <x:c r="V760" s="17" t="n">
        <x:v>58.02469</x:v>
      </x:c>
      <x:c r="W760" s="17" t="n">
        <x:v>55.14403</x:v>
      </x:c>
      <x:c r="X760" s="17" t="n">
        <x:v>54.98971</x:v>
      </x:c>
      <x:c r="Y760" s="17" t="n">
        <x:v>54.73251</x:v>
      </x:c>
      <x:c r="Z760" s="17" t="n">
        <x:v>43.98148</x:v>
      </x:c>
      <x:c r="AA760" s="17" t="n">
        <x:v>45.26748</x:v>
      </x:c>
      <x:c r="AB760" s="4" t="n">
        <x:f>COUNT(D760:O760)</x:f>
        <x:v>12</x:v>
      </x:c>
      <x:c r="AC760" s="4" t="n">
        <x:f>COUNT(P760:AA760)</x:f>
        <x:v>12</x:v>
      </x:c>
      <x:c r="AD760" s="4" t="n">
        <x:f>COUNTIF(D760:AA760,"&gt;0")</x:f>
        <x:v>24</x:v>
      </x:c>
      <x:c r="AE760" s="19" t="n">
        <x:f>IF(AB760=0,"",AVERAGE(D760:O760))</x:f>
        <x:v>69.32869833333334</x:v>
      </x:c>
      <x:c r="AF760" s="19" t="n">
        <x:f>IF(AC760=0,"",AVERAGE(P760:AA760))</x:f>
        <x:v>53.21501666666668</x:v>
      </x:c>
      <x:c r="AG760" s="19" t="n">
        <x:f>IF(OR(AB760&lt;'산출기준'!$B$19,AC760&lt;'산출기준'!$B$19,AE760=0),"",AF760/AE760)</x:f>
        <x:v>0.7675755920125334</x:v>
      </x:c>
      <x:c r="AH760" s="21" t="n">
        <x:f>IF(SUM(P760:AA760)=0,"",MAX(P760:AA760)/SUM(P760:AA760))</x:f>
        <x:v>0.12018689273485145</x:v>
      </x:c>
      <x:c r="AI760" s="23" t="n">
        <x:f>IF(AG760="","",AD760/'산출기준'!$B$18*'산출기준'!$B$20+MIN(1,AG760)*'산출기준'!$B$21+(1-AH760)*'산출기준'!$B$22)</x:f>
        <x:v>90.62352990567898</x:v>
      </x:c>
      <x:c r="AJ760" s="4" t="str">
        <x:v>24개월 중 양수 지수 24개월; 전반/후반 자료 12/12개월. 최근12개월/이전12개월 관측월 평균비 0.77배, 최근 최댓달 비중 12.0%. 미래 1년 지속을 보장하지 않음.</x:v>
      </x:c>
      <x:c r="AK760" s="4" t="str">
        <x:v>https://developers.naver.com/docs/serviceapi/datalab/search/search.md</x:v>
      </x:c>
    </x:row>
    <x:row r="761" ht="25" customHeight="1">
      <x:c r="A761" s="4" t="str">
        <x:v>K0757</x:v>
      </x:c>
      <x:c r="B761" s="4" t="str">
        <x:v>스포츠</x:v>
      </x:c>
      <x:c r="C761" s="4" t="str">
        <x:v>골프필드준비물</x:v>
      </x:c>
      <x:c r="D761" s="17" t="n">
        <x:v>86.41975</x:v>
      </x:c>
      <x:c r="E761" s="17" t="n">
        <x:v>94.23868</x:v>
      </x:c>
      <x:c r="F761" s="17" t="n">
        <x:v>62.44855</x:v>
      </x:c>
      <x:c r="G761" s="17" t="n">
        <x:v>15.48353</x:v>
      </x:c>
      <x:c r="H761" s="17" t="n">
        <x:v>18.41563</x:v>
      </x:c>
      <x:c r="I761" s="17" t="n">
        <x:v>36.00823</x:v>
      </x:c>
      <x:c r="J761" s="17" t="n">
        <x:v>85.49382</x:v>
      </x:c>
      <x:c r="K761" s="17" t="n">
        <x:v>82.71604</x:v>
      </x:c>
      <x:c r="L761" s="17" t="n">
        <x:v>62.80864</x:v>
      </x:c>
      <x:c r="M761" s="17" t="n">
        <x:v>72.17078</x:v>
      </x:c>
      <x:c r="N761" s="17" t="n">
        <x:v>46.34773</x:v>
      </x:c>
      <x:c r="O761" s="17" t="n">
        <x:v>29.26954</x:v>
      </x:c>
      <x:c r="P761" s="17" t="n">
        <x:v>41.56378</x:v>
      </x:c>
      <x:c r="Q761" s="17" t="n">
        <x:v>64.66049</x:v>
      </x:c>
      <x:c r="R761" s="17" t="n">
        <x:v>51.85185</x:v>
      </x:c>
      <x:c r="S761" s="17" t="n">
        <x:v>9.5679</x:v>
      </x:c>
      <x:c r="T761" s="17" t="n">
        <x:v>4.78395</x:v>
      </x:c>
      <x:c r="U761" s="17" t="n">
        <x:v>30.76131</x:v>
      </x:c>
      <x:c r="V761" s="17" t="n">
        <x:v>65.63786</x:v>
      </x:c>
      <x:c r="W761" s="17" t="n">
        <x:v>75.05144</x:v>
      </x:c>
      <x:c r="X761" s="17" t="n">
        <x:v>72.01646</x:v>
      </x:c>
      <x:c r="Y761" s="17" t="n">
        <x:v>58.07613</x:v>
      </x:c>
      <x:c r="Z761" s="17" t="n">
        <x:v>44.70164</x:v>
      </x:c>
      <x:c r="AA761" s="17" t="n">
        <x:v>44.80452</x:v>
      </x:c>
      <x:c r="AB761" s="4" t="n">
        <x:f>COUNT(D761:O761)</x:f>
        <x:v>12</x:v>
      </x:c>
      <x:c r="AC761" s="4" t="n">
        <x:f>COUNT(P761:AA761)</x:f>
        <x:v>12</x:v>
      </x:c>
      <x:c r="AD761" s="4" t="n">
        <x:f>COUNTIF(D761:AA761,"&gt;0")</x:f>
        <x:v>24</x:v>
      </x:c>
      <x:c r="AE761" s="19" t="n">
        <x:f>IF(AB761=0,"",AVERAGE(D761:O761))</x:f>
        <x:v>57.651743333333336</x:v>
      </x:c>
      <x:c r="AF761" s="19" t="n">
        <x:f>IF(AC761=0,"",AVERAGE(P761:AA761))</x:f>
        <x:v>46.95644416666667</x:v>
      </x:c>
      <x:c r="AG761" s="19" t="n">
        <x:f>IF(OR(AB761&lt;'산출기준'!$B$19,AC761&lt;'산출기준'!$B$19,AE761=0),"",AF761/AE761)</x:f>
        <x:v>0.8144843755230762</x:v>
      </x:c>
      <x:c r="AH761" s="21" t="n">
        <x:f>IF(SUM(P761:AA761)=0,"",MAX(P761:AA761)/SUM(P761:AA761))</x:f>
        <x:v>0.13319336201156484</x:v>
      </x:c>
      <x:c r="AI761" s="23" t="n">
        <x:f>IF(AG761="","",AD761/'산출기준'!$B$18*'산출기준'!$B$20+MIN(1,AG761)*'산출기준'!$B$21+(1-AH761)*'산출기준'!$B$22)</x:f>
        <x:v>91.77066402546099</x:v>
      </x:c>
      <x:c r="AJ761" s="4" t="str">
        <x:v>24개월 중 양수 지수 24개월; 전반/후반 자료 12/12개월. 최근12개월/이전12개월 관측월 평균비 0.81배, 최근 최댓달 비중 13.3%. 미래 1년 지속을 보장하지 않음.</x:v>
      </x:c>
      <x:c r="AK761" s="4" t="str">
        <x:v>https://developers.naver.com/docs/serviceapi/datalab/search/search.md</x:v>
      </x:c>
    </x:row>
    <x:row r="762" ht="25" customHeight="1">
      <x:c r="A762" s="4" t="str">
        <x:v>K0758</x:v>
      </x:c>
      <x:c r="B762" s="4" t="str">
        <x:v>스포츠</x:v>
      </x:c>
      <x:c r="C762" s="4" t="str">
        <x:v>하체운동루틴</x:v>
      </x:c>
      <x:c r="D762" s="17" t="n">
        <x:v>93.56649</x:v>
      </x:c>
      <x:c r="E762" s="17" t="n">
        <x:v>82.42659</x:v>
      </x:c>
      <x:c r="F762" s="17" t="n">
        <x:v>73.83419</x:v>
      </x:c>
      <x:c r="G762" s="17" t="n">
        <x:v>72.32297</x:v>
      </x:c>
      <x:c r="H762" s="17" t="n">
        <x:v>84.28324</x:v>
      </x:c>
      <x:c r="I762" s="17" t="n">
        <x:v>84.06735</x:v>
      </x:c>
      <x:c r="J762" s="17" t="n">
        <x:v>87.43523</x:v>
      </x:c>
      <x:c r="K762" s="17" t="n">
        <x:v>75.34542</x:v>
      </x:c>
      <x:c r="L762" s="17" t="n">
        <x:v>70.25043</x:v>
      </x:c>
      <x:c r="M762" s="17" t="n">
        <x:v>68.86873</x:v>
      </x:c>
      <x:c r="N762" s="17" t="n">
        <x:v>83.50604</x:v>
      </x:c>
      <x:c r="O762" s="17" t="n">
        <x:v>77.63385</x:v>
      </x:c>
      <x:c r="P762" s="17" t="n">
        <x:v>67.91882</x:v>
      </x:c>
      <x:c r="Q762" s="17" t="n">
        <x:v>46.89119</x:v>
      </x:c>
      <x:c r="R762" s="17" t="n">
        <x:v>41.49395</x:v>
      </x:c>
      <x:c r="S762" s="17" t="n">
        <x:v>46.63212</x:v>
      </x:c>
      <x:c r="T762" s="17" t="n">
        <x:v>54.83592</x:v>
      </x:c>
      <x:c r="U762" s="17" t="n">
        <x:v>39.20552</x:v>
      </x:c>
      <x:c r="V762" s="17" t="n">
        <x:v>45.42314</x:v>
      </x:c>
      <x:c r="W762" s="17" t="n">
        <x:v>43.86873</x:v>
      </x:c>
      <x:c r="X762" s="17" t="n">
        <x:v>40.54404</x:v>
      </x:c>
      <x:c r="Y762" s="17" t="n">
        <x:v>31.56303</x:v>
      </x:c>
      <x:c r="Z762" s="17" t="n">
        <x:v>38.98963</x:v>
      </x:c>
      <x:c r="AA762" s="17" t="n">
        <x:v>38.68739</x:v>
      </x:c>
      <x:c r="AB762" s="4" t="n">
        <x:f>COUNT(D762:O762)</x:f>
        <x:v>12</x:v>
      </x:c>
      <x:c r="AC762" s="4" t="n">
        <x:f>COUNT(P762:AA762)</x:f>
        <x:v>12</x:v>
      </x:c>
      <x:c r="AD762" s="4" t="n">
        <x:f>COUNTIF(D762:AA762,"&gt;0")</x:f>
        <x:v>24</x:v>
      </x:c>
      <x:c r="AE762" s="19" t="n">
        <x:f>IF(AB762=0,"",AVERAGE(D762:O762))</x:f>
        <x:v>79.46171083333336</x:v>
      </x:c>
      <x:c r="AF762" s="19" t="n">
        <x:f>IF(AC762=0,"",AVERAGE(P762:AA762))</x:f>
        <x:v>44.67112333333333</x:v>
      </x:c>
      <x:c r="AG762" s="19" t="n">
        <x:f>IF(OR(AB762&lt;'산출기준'!$B$19,AC762&lt;'산출기준'!$B$19,AE762=0),"",AF762/AE762)</x:f>
        <x:v>0.5621716782190682</x:v>
      </x:c>
      <x:c r="AH762" s="21" t="n">
        <x:f>IF(SUM(P762:AA762)=0,"",MAX(P762:AA762)/SUM(P762:AA762))</x:f>
        <x:v>0.126701574626472</x:v>
      </x:c>
      <x:c r="AI762" s="23" t="n">
        <x:f>IF(AG762="","",AD762/'산출기준'!$B$18*'산출기준'!$B$20+MIN(1,AG762)*'산출기준'!$B$21+(1-AH762)*'산출기준'!$B$22)</x:f>
        <x:v>84.33111885404261</x:v>
      </x:c>
      <x:c r="AJ762" s="4" t="str">
        <x:v>24개월 중 양수 지수 24개월; 전반/후반 자료 12/12개월. 최근12개월/이전12개월 관측월 평균비 0.56배, 최근 최댓달 비중 12.7%. 미래 1년 지속을 보장하지 않음.</x:v>
      </x:c>
      <x:c r="AK762" s="4" t="str">
        <x:v>https://developers.naver.com/docs/serviceapi/datalab/search/search.md</x:v>
      </x:c>
    </x:row>
    <x:row r="763" ht="25" customHeight="1">
      <x:c r="A763" s="4" t="str">
        <x:v>K0759</x:v>
      </x:c>
      <x:c r="B763" s="4" t="str">
        <x:v>스포츠</x:v>
      </x:c>
      <x:c r="C763" s="4" t="str">
        <x:v>푸쉬업자세</x:v>
      </x:c>
      <x:c r="D763" s="17" t="n">
        <x:v>54.4905</x:v>
      </x:c>
      <x:c r="E763" s="17" t="n">
        <x:v>48.27288</x:v>
      </x:c>
      <x:c r="F763" s="17" t="n">
        <x:v>48.44559</x:v>
      </x:c>
      <x:c r="G763" s="17" t="n">
        <x:v>43.52331</x:v>
      </x:c>
      <x:c r="H763" s="17" t="n">
        <x:v>55.18134</x:v>
      </x:c>
      <x:c r="I763" s="17" t="n">
        <x:v>51.98618</x:v>
      </x:c>
      <x:c r="J763" s="17" t="n">
        <x:v>52.97927</x:v>
      </x:c>
      <x:c r="K763" s="17" t="n">
        <x:v>46.11398</x:v>
      </x:c>
      <x:c r="L763" s="17" t="n">
        <x:v>47.79792</x:v>
      </x:c>
      <x:c r="M763" s="17" t="n">
        <x:v>63.51468</x:v>
      </x:c>
      <x:c r="N763" s="17" t="n">
        <x:v>67.48704</x:v>
      </x:c>
      <x:c r="O763" s="17" t="n">
        <x:v>64.76683</x:v>
      </x:c>
      <x:c r="P763" s="17" t="n">
        <x:v>49.3955</x:v>
      </x:c>
      <x:c r="Q763" s="17" t="n">
        <x:v>37.78065</x:v>
      </x:c>
      <x:c r="R763" s="17" t="n">
        <x:v>30.00863</x:v>
      </x:c>
      <x:c r="S763" s="17" t="n">
        <x:v>27.97927</x:v>
      </x:c>
      <x:c r="T763" s="17" t="n">
        <x:v>34.71502</x:v>
      </x:c>
      <x:c r="U763" s="17" t="n">
        <x:v>29.79274</x:v>
      </x:c>
      <x:c r="V763" s="17" t="n">
        <x:v>27.11571</x:v>
      </x:c>
      <x:c r="W763" s="17" t="n">
        <x:v>29.40414</x:v>
      </x:c>
      <x:c r="X763" s="17" t="n">
        <x:v>27.20207</x:v>
      </x:c>
      <x:c r="Y763" s="17" t="n">
        <x:v>29.92227</x:v>
      </x:c>
      <x:c r="Z763" s="17" t="n">
        <x:v>34.7582</x:v>
      </x:c>
      <x:c r="AA763" s="17" t="n">
        <x:v>36.57167</x:v>
      </x:c>
      <x:c r="AB763" s="4" t="n">
        <x:f>COUNT(D763:O763)</x:f>
        <x:v>12</x:v>
      </x:c>
      <x:c r="AC763" s="4" t="n">
        <x:f>COUNT(P763:AA763)</x:f>
        <x:v>12</x:v>
      </x:c>
      <x:c r="AD763" s="4" t="n">
        <x:f>COUNTIF(D763:AA763,"&gt;0")</x:f>
        <x:v>24</x:v>
      </x:c>
      <x:c r="AE763" s="19" t="n">
        <x:f>IF(AB763=0,"",AVERAGE(D763:O763))</x:f>
        <x:v>53.71329333333333</x:v>
      </x:c>
      <x:c r="AF763" s="19" t="n">
        <x:f>IF(AC763=0,"",AVERAGE(P763:AA763))</x:f>
        <x:v>32.88715583333333</x:v>
      </x:c>
      <x:c r="AG763" s="19" t="n">
        <x:f>IF(OR(AB763&lt;'산출기준'!$B$19,AC763&lt;'산출기준'!$B$19,AE763=0),"",AF763/AE763)</x:f>
        <x:v>0.6122721917131873</x:v>
      </x:c>
      <x:c r="AH763" s="21" t="n">
        <x:f>IF(SUM(P763:AA763)=0,"",MAX(P763:AA763)/SUM(P763:AA763))</x:f>
        <x:v>0.1251641123217633</x:v>
      </x:c>
      <x:c r="AI763" s="23" t="n">
        <x:f>IF(AG763="","",AD763/'산출기준'!$B$18*'산출기준'!$B$20+MIN(1,AG763)*'산출기준'!$B$21+(1-AH763)*'산출기준'!$B$22)</x:f>
        <x:v>85.86488350496036</x:v>
      </x:c>
      <x:c r="AJ763" s="4" t="str">
        <x:v>24개월 중 양수 지수 24개월; 전반/후반 자료 12/12개월. 최근12개월/이전12개월 관측월 평균비 0.61배, 최근 최댓달 비중 12.5%. 미래 1년 지속을 보장하지 않음.</x:v>
      </x:c>
      <x:c r="AK763" s="4" t="str">
        <x:v>https://developers.naver.com/docs/serviceapi/datalab/search/search.md</x:v>
      </x:c>
    </x:row>
    <x:row r="764" ht="25" customHeight="1">
      <x:c r="A764" s="4" t="str">
        <x:v>K0760</x:v>
      </x:c>
      <x:c r="B764" s="4" t="str">
        <x:v>스포츠</x:v>
      </x:c>
      <x:c r="C764" s="4" t="str">
        <x:v>골프자세</x:v>
      </x:c>
      <x:c r="D764" s="17" t="n">
        <x:v>100</x:v>
      </x:c>
      <x:c r="E764" s="17" t="n">
        <x:v>94.60276</x:v>
      </x:c>
      <x:c r="F764" s="17" t="n">
        <x:v>85.96718</x:v>
      </x:c>
      <x:c r="G764" s="17" t="n">
        <x:v>61.09671</x:v>
      </x:c>
      <x:c r="H764" s="17" t="n">
        <x:v>62.6943</x:v>
      </x:c>
      <x:c r="I764" s="17" t="n">
        <x:v>58.89464</x:v>
      </x:c>
      <x:c r="J764" s="17" t="n">
        <x:v>65.11226</x:v>
      </x:c>
      <x:c r="K764" s="17" t="n">
        <x:v>63.25561</x:v>
      </x:c>
      <x:c r="L764" s="17" t="n">
        <x:v>68.00518</x:v>
      </x:c>
      <x:c r="M764" s="17" t="n">
        <x:v>67.22797</x:v>
      </x:c>
      <x:c r="N764" s="17" t="n">
        <x:v>56.95164</x:v>
      </x:c>
      <x:c r="O764" s="17" t="n">
        <x:v>58.29015</x:v>
      </x:c>
      <x:c r="P764" s="17" t="n">
        <x:v>58.03108</x:v>
      </x:c>
      <x:c r="Q764" s="17" t="n">
        <x:v>45.68221</x:v>
      </x:c>
      <x:c r="R764" s="17" t="n">
        <x:v>38.98963</x:v>
      </x:c>
      <x:c r="S764" s="17" t="n">
        <x:v>35.5354</x:v>
      </x:c>
      <x:c r="T764" s="17" t="n">
        <x:v>33.46286</x:v>
      </x:c>
      <x:c r="U764" s="17" t="n">
        <x:v>33.07426</x:v>
      </x:c>
      <x:c r="V764" s="17" t="n">
        <x:v>42.44386</x:v>
      </x:c>
      <x:c r="W764" s="17" t="n">
        <x:v>41.7962</x:v>
      </x:c>
      <x:c r="X764" s="17" t="n">
        <x:v>35.75129</x:v>
      </x:c>
      <x:c r="Y764" s="17" t="n">
        <x:v>35.23316</x:v>
      </x:c>
      <x:c r="Z764" s="17" t="n">
        <x:v>37.21934</x:v>
      </x:c>
      <x:c r="AA764" s="17" t="n">
        <x:v>34.19689</x:v>
      </x:c>
      <x:c r="AB764" s="4" t="n">
        <x:f>COUNT(D764:O764)</x:f>
        <x:v>12</x:v>
      </x:c>
      <x:c r="AC764" s="4" t="n">
        <x:f>COUNT(P764:AA764)</x:f>
        <x:v>12</x:v>
      </x:c>
      <x:c r="AD764" s="4" t="n">
        <x:f>COUNTIF(D764:AA764,"&gt;0")</x:f>
        <x:v>24</x:v>
      </x:c>
      <x:c r="AE764" s="19" t="n">
        <x:f>IF(AB764=0,"",AVERAGE(D764:O764))</x:f>
        <x:v>70.17486666666667</x:v>
      </x:c>
      <x:c r="AF764" s="19" t="n">
        <x:f>IF(AC764=0,"",AVERAGE(P764:AA764))</x:f>
        <x:v>39.284681666666664</x:v>
      </x:c>
      <x:c r="AG764" s="19" t="n">
        <x:f>IF(OR(AB764&lt;'산출기준'!$B$19,AC764&lt;'산출기준'!$B$19,AE764=0),"",AF764/AE764)</x:f>
        <x:v>0.5598112762119011</x:v>
      </x:c>
      <x:c r="AH764" s="21" t="n">
        <x:f>IF(SUM(P764:AA764)=0,"",MAX(P764:AA764)/SUM(P764:AA764))</x:f>
        <x:v>0.12309946595384147</x:v>
      </x:c>
      <x:c r="AI764" s="23" t="n">
        <x:f>IF(AG764="","",AD764/'산출기준'!$B$18*'산출기준'!$B$20+MIN(1,AG764)*'산출기준'!$B$21+(1-AH764)*'산출기준'!$B$22)</x:f>
        <x:v>84.33234896728021</x:v>
      </x:c>
      <x:c r="AJ764" s="4" t="str">
        <x:v>24개월 중 양수 지수 24개월; 전반/후반 자료 12/12개월. 최근12개월/이전12개월 관측월 평균비 0.56배, 최근 최댓달 비중 12.3%. 미래 1년 지속을 보장하지 않음.</x:v>
      </x:c>
      <x:c r="AK764" s="4" t="str">
        <x:v>https://developers.naver.com/docs/serviceapi/datalab/search/search.md</x:v>
      </x:c>
    </x:row>
    <x:row r="765" ht="25" customHeight="1">
      <x:c r="A765" s="4" t="str">
        <x:v>K0761</x:v>
      </x:c>
      <x:c r="B765" s="4" t="str">
        <x:v>스포츠</x:v>
      </x:c>
      <x:c r="C765" s="4" t="str">
        <x:v>아이언샤프트교체</x:v>
      </x:c>
      <x:c r="D765" s="17" t="n">
        <x:v>58.76511</x:v>
      </x:c>
      <x:c r="E765" s="17" t="n">
        <x:v>54.18825</x:v>
      </x:c>
      <x:c r="F765" s="17" t="n">
        <x:v>44.94818</x:v>
      </x:c>
      <x:c r="G765" s="17" t="n">
        <x:v>42.78929</x:v>
      </x:c>
      <x:c r="H765" s="17" t="n">
        <x:v>48.40241</x:v>
      </x:c>
      <x:c r="I765" s="17" t="n">
        <x:v>57.90155</x:v>
      </x:c>
      <x:c r="J765" s="17" t="n">
        <x:v>58.85146</x:v>
      </x:c>
      <x:c r="K765" s="17" t="n">
        <x:v>58.46286</x:v>
      </x:c>
      <x:c r="L765" s="17" t="n">
        <x:v>49.48186</x:v>
      </x:c>
      <x:c r="M765" s="17" t="n">
        <x:v>48.05699</x:v>
      </x:c>
      <x:c r="N765" s="17" t="n">
        <x:v>42.83246</x:v>
      </x:c>
      <x:c r="O765" s="17" t="n">
        <x:v>45.63903</x:v>
      </x:c>
      <x:c r="P765" s="17" t="n">
        <x:v>48.66148</x:v>
      </x:c>
      <x:c r="Q765" s="17" t="n">
        <x:v>35.96718</x:v>
      </x:c>
      <x:c r="R765" s="17" t="n">
        <x:v>33.11744</x:v>
      </x:c>
      <x:c r="S765" s="17" t="n">
        <x:v>26.89982</x:v>
      </x:c>
      <x:c r="T765" s="17" t="n">
        <x:v>20.85492</x:v>
      </x:c>
      <x:c r="U765" s="17" t="n">
        <x:v>20.59585</x:v>
      </x:c>
      <x:c r="V765" s="17" t="n">
        <x:v>32.12435</x:v>
      </x:c>
      <x:c r="W765" s="17" t="n">
        <x:v>29.36096</x:v>
      </x:c>
      <x:c r="X765" s="17" t="n">
        <x:v>34.67184</x:v>
      </x:c>
      <x:c r="Y765" s="17" t="n">
        <x:v>32.08117</x:v>
      </x:c>
      <x:c r="Z765" s="17" t="n">
        <x:v>36.52849</x:v>
      </x:c>
      <x:c r="AA765" s="17" t="n">
        <x:v>35.83765</x:v>
      </x:c>
      <x:c r="AB765" s="4" t="n">
        <x:f>COUNT(D765:O765)</x:f>
        <x:v>12</x:v>
      </x:c>
      <x:c r="AC765" s="4" t="n">
        <x:f>COUNT(P765:AA765)</x:f>
        <x:v>12</x:v>
      </x:c>
      <x:c r="AD765" s="4" t="n">
        <x:f>COUNTIF(D765:AA765,"&gt;0")</x:f>
        <x:v>24</x:v>
      </x:c>
      <x:c r="AE765" s="19" t="n">
        <x:f>IF(AB765=0,"",AVERAGE(D765:O765))</x:f>
        <x:v>50.859954166666675</x:v>
      </x:c>
      <x:c r="AF765" s="19" t="n">
        <x:f>IF(AC765=0,"",AVERAGE(P765:AA765))</x:f>
        <x:v>32.22509583333333</x:v>
      </x:c>
      <x:c r="AG765" s="19" t="n">
        <x:f>IF(OR(AB765&lt;'산출기준'!$B$19,AC765&lt;'산출기준'!$B$19,AE765=0),"",AF765/AE765)</x:f>
        <x:v>0.6336045000695945</x:v>
      </x:c>
      <x:c r="AH765" s="21" t="n">
        <x:f>IF(SUM(P765:AA765)=0,"",MAX(P765:AA765)/SUM(P765:AA765))</x:f>
        <x:v>0.1258374328599747</x:v>
      </x:c>
      <x:c r="AI765" s="23" t="n">
        <x:f>IF(AG765="","",AD765/'산출기준'!$B$18*'산출기준'!$B$20+MIN(1,AG765)*'산출기준'!$B$21+(1-AH765)*'산출기준'!$B$22)</x:f>
        <x:v>86.49138634488835</x:v>
      </x:c>
      <x:c r="AJ765" s="4" t="str">
        <x:v>24개월 중 양수 지수 24개월; 전반/후반 자료 12/12개월. 최근12개월/이전12개월 관측월 평균비 0.63배, 최근 최댓달 비중 12.6%. 미래 1년 지속을 보장하지 않음.</x:v>
      </x:c>
      <x:c r="AK765" s="4" t="str">
        <x:v>https://developers.naver.com/docs/serviceapi/datalab/search/search.md</x:v>
      </x:c>
    </x:row>
    <x:row r="766" ht="25" customHeight="1">
      <x:c r="A766" s="4" t="str">
        <x:v>K0762</x:v>
      </x:c>
      <x:c r="B766" s="4" t="str">
        <x:v>스포츠</x:v>
      </x:c>
      <x:c r="C766" s="4" t="str">
        <x:v>퍼팅연습</x:v>
      </x:c>
      <x:c r="D766" s="17" t="n">
        <x:v>76.38169</x:v>
      </x:c>
      <x:c r="E766" s="17" t="n">
        <x:v>76.5544</x:v>
      </x:c>
      <x:c r="F766" s="17" t="n">
        <x:v>59.67184</x:v>
      </x:c>
      <x:c r="G766" s="17" t="n">
        <x:v>43.13471</x:v>
      </x:c>
      <x:c r="H766" s="17" t="n">
        <x:v>42.65975</x:v>
      </x:c>
      <x:c r="I766" s="17" t="n">
        <x:v>40.63039</x:v>
      </x:c>
      <x:c r="J766" s="17" t="n">
        <x:v>55.74265</x:v>
      </x:c>
      <x:c r="K766" s="17" t="n">
        <x:v>61.91709</x:v>
      </x:c>
      <x:c r="L766" s="17" t="n">
        <x:v>68.69602</x:v>
      </x:c>
      <x:c r="M766" s="17" t="n">
        <x:v>73.31606</x:v>
      </x:c>
      <x:c r="N766" s="17" t="n">
        <x:v>52.3316</x:v>
      </x:c>
      <x:c r="O766" s="17" t="n">
        <x:v>55.39723</x:v>
      </x:c>
      <x:c r="P766" s="17" t="n">
        <x:v>46.20034</x:v>
      </x:c>
      <x:c r="Q766" s="17" t="n">
        <x:v>31.30397</x:v>
      </x:c>
      <x:c r="R766" s="17" t="n">
        <x:v>32.98791</x:v>
      </x:c>
      <x:c r="S766" s="17" t="n">
        <x:v>30.31088</x:v>
      </x:c>
      <x:c r="T766" s="17" t="n">
        <x:v>29.18825</x:v>
      </x:c>
      <x:c r="U766" s="17" t="n">
        <x:v>20.59585</x:v>
      </x:c>
      <x:c r="V766" s="17" t="n">
        <x:v>35.5354</x:v>
      </x:c>
      <x:c r="W766" s="17" t="n">
        <x:v>34.58549</x:v>
      </x:c>
      <x:c r="X766" s="17" t="n">
        <x:v>39.07599</x:v>
      </x:c>
      <x:c r="Y766" s="17" t="n">
        <x:v>38.64421</x:v>
      </x:c>
      <x:c r="Z766" s="17" t="n">
        <x:v>34.80138</x:v>
      </x:c>
      <x:c r="AA766" s="17" t="n">
        <x:v>33.89464</x:v>
      </x:c>
      <x:c r="AB766" s="4" t="n">
        <x:f>COUNT(D766:O766)</x:f>
        <x:v>12</x:v>
      </x:c>
      <x:c r="AC766" s="4" t="n">
        <x:f>COUNT(P766:AA766)</x:f>
        <x:v>12</x:v>
      </x:c>
      <x:c r="AD766" s="4" t="n">
        <x:f>COUNTIF(D766:AA766,"&gt;0")</x:f>
        <x:v>24</x:v>
      </x:c>
      <x:c r="AE766" s="19" t="n">
        <x:f>IF(AB766=0,"",AVERAGE(D766:O766))</x:f>
        <x:v>58.869452499999994</x:v>
      </x:c>
      <x:c r="AF766" s="19" t="n">
        <x:f>IF(AC766=0,"",AVERAGE(P766:AA766))</x:f>
        <x:v>33.92702583333333</x:v>
      </x:c>
      <x:c r="AG766" s="19" t="n">
        <x:f>IF(OR(AB766&lt;'산출기준'!$B$19,AC766&lt;'산출기준'!$B$19,AE766=0),"",AF766/AE766)</x:f>
        <x:v>0.5763095186477798</x:v>
      </x:c>
      <x:c r="AH766" s="21" t="n">
        <x:f>IF(SUM(P766:AA766)=0,"",MAX(P766:AA766)/SUM(P766:AA766))</x:f>
        <x:v>0.1134796887957882</x:v>
      </x:c>
      <x:c r="AI766" s="23" t="n">
        <x:f>IF(AG766="","",AD766/'산출기준'!$B$18*'산출기준'!$B$20+MIN(1,AG766)*'산출기준'!$B$21+(1-AH766)*'산출기준'!$B$22)</x:f>
        <x:v>85.01969178351763</x:v>
      </x:c>
      <x:c r="AJ766" s="4" t="str">
        <x:v>24개월 중 양수 지수 24개월; 전반/후반 자료 12/12개월. 최근12개월/이전12개월 관측월 평균비 0.58배, 최근 최댓달 비중 11.3%. 미래 1년 지속을 보장하지 않음.</x:v>
      </x:c>
      <x:c r="AK766" s="4" t="str">
        <x:v>https://developers.naver.com/docs/serviceapi/datalab/search/search.md</x:v>
      </x:c>
    </x:row>
    <x:row r="767" ht="25" customHeight="1">
      <x:c r="A767" s="4" t="str">
        <x:v>K0763</x:v>
      </x:c>
      <x:c r="B767" s="4" t="str">
        <x:v>스포츠</x:v>
      </x:c>
      <x:c r="C767" s="4" t="str">
        <x:v>그룹필라테스가격</x:v>
      </x:c>
      <x:c r="D767" s="17" t="n">
        <x:v>23.99253</x:v>
      </x:c>
      <x:c r="E767" s="17" t="n">
        <x:v>22.72388</x:v>
      </x:c>
      <x:c r="F767" s="17" t="n">
        <x:v>22.35074</x:v>
      </x:c>
      <x:c r="G767" s="17" t="n">
        <x:v>21.52985</x:v>
      </x:c>
      <x:c r="H767" s="17" t="n">
        <x:v>22.01492</x:v>
      </x:c>
      <x:c r="I767" s="17" t="n">
        <x:v>20.14925</x:v>
      </x:c>
      <x:c r="J767" s="17" t="n">
        <x:v>20.48507</x:v>
      </x:c>
      <x:c r="K767" s="17" t="n">
        <x:v>17.05223</x:v>
      </x:c>
      <x:c r="L767" s="17" t="n">
        <x:v>11.26865</x:v>
      </x:c>
      <x:c r="M767" s="17" t="n">
        <x:v>13.43283</x:v>
      </x:c>
      <x:c r="N767" s="17" t="n">
        <x:v>17.20149</x:v>
      </x:c>
      <x:c r="O767" s="17" t="n">
        <x:v>22.46268</x:v>
      </x:c>
      <x:c r="P767" s="17" t="n">
        <x:v>19.36567</x:v>
      </x:c>
      <x:c r="Q767" s="17" t="n">
        <x:v>11.60447</x:v>
      </x:c>
      <x:c r="R767" s="17" t="n">
        <x:v>10.11194</x:v>
      </x:c>
      <x:c r="S767" s="17" t="n">
        <x:v>9.55223</x:v>
      </x:c>
      <x:c r="T767" s="17" t="n">
        <x:v>12.7985</x:v>
      </x:c>
      <x:c r="U767" s="17" t="n">
        <x:v>15.74626</x:v>
      </x:c>
      <x:c r="V767" s="17" t="n">
        <x:v>29.36567</x:v>
      </x:c>
      <x:c r="W767" s="17" t="n">
        <x:v>23.28358</x:v>
      </x:c>
      <x:c r="X767" s="17" t="n">
        <x:v>22.76119</x:v>
      </x:c>
      <x:c r="Y767" s="17" t="n">
        <x:v>22.01492</x:v>
      </x:c>
      <x:c r="Z767" s="17" t="n">
        <x:v>23.24626</x:v>
      </x:c>
      <x:c r="AA767" s="17" t="n">
        <x:v>29.32835</x:v>
      </x:c>
      <x:c r="AB767" s="4" t="n">
        <x:f>COUNT(D767:O767)</x:f>
        <x:v>12</x:v>
      </x:c>
      <x:c r="AC767" s="4" t="n">
        <x:f>COUNT(P767:AA767)</x:f>
        <x:v>12</x:v>
      </x:c>
      <x:c r="AD767" s="4" t="n">
        <x:f>COUNTIF(D767:AA767,"&gt;0")</x:f>
        <x:v>24</x:v>
      </x:c>
      <x:c r="AE767" s="19" t="n">
        <x:f>IF(AB767=0,"",AVERAGE(D767:O767))</x:f>
        <x:v>19.555343333333337</x:v>
      </x:c>
      <x:c r="AF767" s="19" t="n">
        <x:f>IF(AC767=0,"",AVERAGE(P767:AA767))</x:f>
        <x:v>19.098253333333332</x:v>
      </x:c>
      <x:c r="AG767" s="19" t="n">
        <x:f>IF(OR(AB767&lt;'산출기준'!$B$19,AC767&lt;'산출기준'!$B$19,AE767=0),"",AF767/AE767)</x:f>
        <x:v>0.976625825882542</x:v>
      </x:c>
      <x:c r="AH767" s="21" t="n">
        <x:f>IF(SUM(P767:AA767)=0,"",MAX(P767:AA767)/SUM(P767:AA767))</x:f>
        <x:v>0.1281341871403249</x:v>
      </x:c>
      <x:c r="AI767" s="23" t="n">
        <x:f>IF(AG767="","",AD767/'산출기준'!$B$18*'산출기준'!$B$20+MIN(1,AG767)*'산출기준'!$B$21+(1-AH767)*'산출기준'!$B$22)</x:f>
        <x:v>96.73609103366977</x:v>
      </x:c>
      <x:c r="AJ767" s="4" t="str">
        <x:v>24개월 중 양수 지수 24개월; 전반/후반 자료 12/12개월. 최근12개월/이전12개월 관측월 평균비 0.98배, 최근 최댓달 비중 12.8%. 미래 1년 지속을 보장하지 않음.</x:v>
      </x:c>
      <x:c r="AK767" s="4" t="str">
        <x:v>https://developers.naver.com/docs/serviceapi/datalab/search/search.md</x:v>
      </x:c>
    </x:row>
    <x:row r="768" ht="25" customHeight="1">
      <x:c r="A768" s="4" t="str">
        <x:v>K0764</x:v>
      </x:c>
      <x:c r="B768" s="4" t="str">
        <x:v>스포츠</x:v>
      </x:c>
      <x:c r="C768" s="4" t="str">
        <x:v>골프채그립교체비용</x:v>
      </x:c>
      <x:c r="D768" s="17" t="n">
        <x:v>34.47761</x:v>
      </x:c>
      <x:c r="E768" s="17" t="n">
        <x:v>34.02985</x:v>
      </x:c>
      <x:c r="F768" s="17" t="n">
        <x:v>21.08208</x:v>
      </x:c>
      <x:c r="G768" s="17" t="n">
        <x:v>18.50746</x:v>
      </x:c>
      <x:c r="H768" s="17" t="n">
        <x:v>13.73134</x:v>
      </x:c>
      <x:c r="I768" s="17" t="n">
        <x:v>6.15671</x:v>
      </x:c>
      <x:c r="J768" s="17" t="n">
        <x:v>9.14179</x:v>
      </x:c>
      <x:c r="K768" s="17" t="n">
        <x:v>13.91791</x:v>
      </x:c>
      <x:c r="L768" s="17" t="n">
        <x:v>23.76865</x:v>
      </x:c>
      <x:c r="M768" s="17" t="n">
        <x:v>27.68656</x:v>
      </x:c>
      <x:c r="N768" s="17" t="n">
        <x:v>35.37313</x:v>
      </x:c>
      <x:c r="O768" s="17" t="n">
        <x:v>29.92537</x:v>
      </x:c>
      <x:c r="P768" s="17" t="n">
        <x:v>25.26119</x:v>
      </x:c>
      <x:c r="Q768" s="17" t="n">
        <x:v>24.55223</x:v>
      </x:c>
      <x:c r="R768" s="17" t="n">
        <x:v>20.67164</x:v>
      </x:c>
      <x:c r="S768" s="17" t="n">
        <x:v>4.85074</x:v>
      </x:c>
      <x:c r="T768" s="17" t="n">
        <x:v>2.64925</x:v>
      </x:c>
      <x:c r="U768" s="17" t="n">
        <x:v>9.85074</x:v>
      </x:c>
      <x:c r="V768" s="17" t="n">
        <x:v>23.54477</x:v>
      </x:c>
      <x:c r="W768" s="17" t="n">
        <x:v>26.97761</x:v>
      </x:c>
      <x:c r="X768" s="17" t="n">
        <x:v>29.62686</x:v>
      </x:c>
      <x:c r="Y768" s="17" t="n">
        <x:v>29.1791</x:v>
      </x:c>
      <x:c r="Z768" s="17" t="n">
        <x:v>30.67164</x:v>
      </x:c>
      <x:c r="AA768" s="17" t="n">
        <x:v>30.26119</x:v>
      </x:c>
      <x:c r="AB768" s="4" t="n">
        <x:f>COUNT(D768:O768)</x:f>
        <x:v>12</x:v>
      </x:c>
      <x:c r="AC768" s="4" t="n">
        <x:f>COUNT(P768:AA768)</x:f>
        <x:v>12</x:v>
      </x:c>
      <x:c r="AD768" s="4" t="n">
        <x:f>COUNTIF(D768:AA768,"&gt;0")</x:f>
        <x:v>24</x:v>
      </x:c>
      <x:c r="AE768" s="19" t="n">
        <x:f>IF(AB768=0,"",AVERAGE(D768:O768))</x:f>
        <x:v>22.316538333333337</x:v>
      </x:c>
      <x:c r="AF768" s="19" t="n">
        <x:f>IF(AC768=0,"",AVERAGE(P768:AA768))</x:f>
        <x:v>21.508079999999996</x:v>
      </x:c>
      <x:c r="AG768" s="19" t="n">
        <x:f>IF(OR(AB768&lt;'산출기준'!$B$19,AC768&lt;'산출기준'!$B$19,AE768=0),"",AF768/AE768)</x:f>
        <x:v>0.963773129987379</x:v>
      </x:c>
      <x:c r="AH768" s="21" t="n">
        <x:f>IF(SUM(P768:AA768)=0,"",MAX(P768:AA768)/SUM(P768:AA768))</x:f>
        <x:v>0.11883766472879032</x:v>
      </x:c>
      <x:c r="AI768" s="23" t="n">
        <x:f>IF(AG768="","",AD768/'산출기준'!$B$18*'산출기준'!$B$20+MIN(1,AG768)*'산출기준'!$B$21+(1-AH768)*'산출기준'!$B$22)</x:f>
        <x:v>96.53644060504557</x:v>
      </x:c>
      <x:c r="AJ768" s="4" t="str">
        <x:v>24개월 중 양수 지수 24개월; 전반/후반 자료 12/12개월. 최근12개월/이전12개월 관측월 평균비 0.96배, 최근 최댓달 비중 11.9%. 미래 1년 지속을 보장하지 않음.</x:v>
      </x:c>
      <x:c r="AK768" s="4" t="str">
        <x:v>https://developers.naver.com/docs/serviceapi/datalab/search/search.md</x:v>
      </x:c>
    </x:row>
    <x:row r="769" ht="25" customHeight="1">
      <x:c r="A769" s="4" t="str">
        <x:v>K0765</x:v>
      </x:c>
      <x:c r="B769" s="4" t="str">
        <x:v>스포츠</x:v>
      </x:c>
      <x:c r="C769" s="4" t="str">
        <x:v>다리스트레칭</x:v>
      </x:c>
      <x:c r="D769" s="17" t="n">
        <x:v>46.00746</x:v>
      </x:c>
      <x:c r="E769" s="17" t="n">
        <x:v>43.28358</x:v>
      </x:c>
      <x:c r="F769" s="17" t="n">
        <x:v>34.32835</x:v>
      </x:c>
      <x:c r="G769" s="17" t="n">
        <x:v>30.89552</x:v>
      </x:c>
      <x:c r="H769" s="17" t="n">
        <x:v>30.59701</x:v>
      </x:c>
      <x:c r="I769" s="17" t="n">
        <x:v>29.66417</x:v>
      </x:c>
      <x:c r="J769" s="17" t="n">
        <x:v>38.54477</x:v>
      </x:c>
      <x:c r="K769" s="17" t="n">
        <x:v>35.70895</x:v>
      </x:c>
      <x:c r="L769" s="17" t="n">
        <x:v>39.58955</x:v>
      </x:c>
      <x:c r="M769" s="17" t="n">
        <x:v>39.96268</x:v>
      </x:c>
      <x:c r="N769" s="17" t="n">
        <x:v>34.40298</x:v>
      </x:c>
      <x:c r="O769" s="17" t="n">
        <x:v>32.08955</x:v>
      </x:c>
      <x:c r="P769" s="17" t="n">
        <x:v>34.81343</x:v>
      </x:c>
      <x:c r="Q769" s="17" t="n">
        <x:v>29.77611</x:v>
      </x:c>
      <x:c r="R769" s="17" t="n">
        <x:v>29.06716</x:v>
      </x:c>
      <x:c r="S769" s="17" t="n">
        <x:v>24.81343</x:v>
      </x:c>
      <x:c r="T769" s="17" t="n">
        <x:v>26.52985</x:v>
      </x:c>
      <x:c r="U769" s="17" t="n">
        <x:v>25.11194</x:v>
      </x:c>
      <x:c r="V769" s="17" t="n">
        <x:v>30.26119</x:v>
      </x:c>
      <x:c r="W769" s="17" t="n">
        <x:v>31.00746</x:v>
      </x:c>
      <x:c r="X769" s="17" t="n">
        <x:v>30.63432</x:v>
      </x:c>
      <x:c r="Y769" s="17" t="n">
        <x:v>27.7985</x:v>
      </x:c>
      <x:c r="Z769" s="17" t="n">
        <x:v>28.95522</x:v>
      </x:c>
      <x:c r="AA769" s="17" t="n">
        <x:v>27.20149</x:v>
      </x:c>
      <x:c r="AB769" s="4" t="n">
        <x:f>COUNT(D769:O769)</x:f>
        <x:v>12</x:v>
      </x:c>
      <x:c r="AC769" s="4" t="n">
        <x:f>COUNT(P769:AA769)</x:f>
        <x:v>12</x:v>
      </x:c>
      <x:c r="AD769" s="4" t="n">
        <x:f>COUNTIF(D769:AA769,"&gt;0")</x:f>
        <x:v>24</x:v>
      </x:c>
      <x:c r="AE769" s="19" t="n">
        <x:f>IF(AB769=0,"",AVERAGE(D769:O769))</x:f>
        <x:v>36.256214166666666</x:v>
      </x:c>
      <x:c r="AF769" s="19" t="n">
        <x:f>IF(AC769=0,"",AVERAGE(P769:AA769))</x:f>
        <x:v>28.83084166666666</x:v>
      </x:c>
      <x:c r="AG769" s="19" t="n">
        <x:f>IF(OR(AB769&lt;'산출기준'!$B$19,AC769&lt;'산출기준'!$B$19,AE769=0),"",AF769/AE769)</x:f>
        <x:v>0.7951972463019384</x:v>
      </x:c>
      <x:c r="AH769" s="21" t="n">
        <x:f>IF(SUM(P769:AA769)=0,"",MAX(P769:AA769)/SUM(P769:AA769))</x:f>
        <x:v>0.10062554538672562</x:v>
      </x:c>
      <x:c r="AI769" s="23" t="n">
        <x:f>IF(AG769="","",AD769/'산출기준'!$B$18*'산출기준'!$B$20+MIN(1,AG769)*'산출기준'!$B$21+(1-AH769)*'산출기준'!$B$22)</x:f>
        <x:v>91.84340648132364</x:v>
      </x:c>
      <x:c r="AJ769" s="4" t="str">
        <x:v>24개월 중 양수 지수 24개월; 전반/후반 자료 12/12개월. 최근12개월/이전12개월 관측월 평균비 0.80배, 최근 최댓달 비중 10.1%. 미래 1년 지속을 보장하지 않음.</x:v>
      </x:c>
      <x:c r="AK769" s="4" t="str">
        <x:v>https://developers.naver.com/docs/serviceapi/datalab/search/search.md</x:v>
      </x:c>
    </x:row>
    <x:row r="770" ht="25" customHeight="1">
      <x:c r="A770" s="4" t="str">
        <x:v>K0766</x:v>
      </x:c>
      <x:c r="B770" s="4" t="str">
        <x:v>스포츠</x:v>
      </x:c>
      <x:c r="C770" s="4" t="str">
        <x:v>초보수영</x:v>
      </x:c>
      <x:c r="D770" s="17" t="n">
        <x:v>37.5</x:v>
      </x:c>
      <x:c r="E770" s="17" t="n">
        <x:v>42.64925</x:v>
      </x:c>
      <x:c r="F770" s="17" t="n">
        <x:v>33.99253</x:v>
      </x:c>
      <x:c r="G770" s="17" t="n">
        <x:v>24.14179</x:v>
      </x:c>
      <x:c r="H770" s="17" t="n">
        <x:v>19.14179</x:v>
      </x:c>
      <x:c r="I770" s="17" t="n">
        <x:v>17.16417</x:v>
      </x:c>
      <x:c r="J770" s="17" t="n">
        <x:v>12.98507</x:v>
      </x:c>
      <x:c r="K770" s="17" t="n">
        <x:v>10.5597</x:v>
      </x:c>
      <x:c r="L770" s="17" t="n">
        <x:v>4.88805</x:v>
      </x:c>
      <x:c r="M770" s="17" t="n">
        <x:v>17.01492</x:v>
      </x:c>
      <x:c r="N770" s="17" t="n">
        <x:v>5.70895</x:v>
      </x:c>
      <x:c r="O770" s="17" t="n">
        <x:v>4.58955</x:v>
      </x:c>
      <x:c r="P770" s="17" t="n">
        <x:v>3.02238</x:v>
      </x:c>
      <x:c r="Q770" s="17" t="n">
        <x:v>13.99253</x:v>
      </x:c>
      <x:c r="R770" s="17" t="n">
        <x:v>26.1194</x:v>
      </x:c>
      <x:c r="S770" s="17" t="n">
        <x:v>33.09701</x:v>
      </x:c>
      <x:c r="T770" s="17" t="n">
        <x:v>36.52985</x:v>
      </x:c>
      <x:c r="U770" s="17" t="n">
        <x:v>22.16417</x:v>
      </x:c>
      <x:c r="V770" s="17" t="n">
        <x:v>37.76119</x:v>
      </x:c>
      <x:c r="W770" s="17" t="n">
        <x:v>35.14925</x:v>
      </x:c>
      <x:c r="X770" s="17" t="n">
        <x:v>32.05223</x:v>
      </x:c>
      <x:c r="Y770" s="17" t="n">
        <x:v>36.1194</x:v>
      </x:c>
      <x:c r="Z770" s="17" t="n">
        <x:v>33.73134</x:v>
      </x:c>
      <x:c r="AA770" s="17" t="n">
        <x:v>28.6194</x:v>
      </x:c>
      <x:c r="AB770" s="4" t="n">
        <x:f>COUNT(D770:O770)</x:f>
        <x:v>12</x:v>
      </x:c>
      <x:c r="AC770" s="4" t="n">
        <x:f>COUNT(P770:AA770)</x:f>
        <x:v>12</x:v>
      </x:c>
      <x:c r="AD770" s="4" t="n">
        <x:f>COUNTIF(D770:AA770,"&gt;0")</x:f>
        <x:v>24</x:v>
      </x:c>
      <x:c r="AE770" s="19" t="n">
        <x:f>IF(AB770=0,"",AVERAGE(D770:O770))</x:f>
        <x:v>19.1946475</x:v>
      </x:c>
      <x:c r="AF770" s="19" t="n">
        <x:f>IF(AC770=0,"",AVERAGE(P770:AA770))</x:f>
        <x:v>28.196512499999997</x:v>
      </x:c>
      <x:c r="AG770" s="19" t="n">
        <x:f>IF(OR(AB770&lt;'산출기준'!$B$19,AC770&lt;'산출기준'!$B$19,AE770=0),"",AF770/AE770)</x:f>
        <x:v>1.4689778752123477</x:v>
      </x:c>
      <x:c r="AH770" s="21" t="n">
        <x:f>IF(SUM(P770:AA770)=0,"",MAX(P770:AA770)/SUM(P770:AA770))</x:f>
        <x:v>0.11160124264776836</x:v>
      </x:c>
      <x:c r="AI770" s="23" t="n">
        <x:f>IF(AG770="","",AD770/'산출기준'!$B$18*'산출기준'!$B$20+MIN(1,AG770)*'산출기준'!$B$21+(1-AH770)*'산출기준'!$B$22)</x:f>
        <x:v>97.76797514704464</x:v>
      </x:c>
      <x:c r="AJ770" s="4" t="str">
        <x:v>24개월 중 양수 지수 24개월; 전반/후반 자료 12/12개월. 최근12개월/이전12개월 관측월 평균비 1.47배, 최근 최댓달 비중 11.2%. 미래 1년 지속을 보장하지 않음.</x:v>
      </x:c>
      <x:c r="AK770" s="4" t="str">
        <x:v>https://developers.naver.com/docs/serviceapi/datalab/search/search.md</x:v>
      </x:c>
    </x:row>
    <x:row r="771" ht="25" customHeight="1">
      <x:c r="A771" s="4" t="str">
        <x:v>K0767</x:v>
      </x:c>
      <x:c r="B771" s="4" t="str">
        <x:v>스포츠</x:v>
      </x:c>
      <x:c r="C771" s="4" t="str">
        <x:v>러닝호흡법</x:v>
      </x:c>
      <x:c r="D771" s="17" t="n">
        <x:v>39.51492</x:v>
      </x:c>
      <x:c r="E771" s="17" t="n">
        <x:v>41.94029</x:v>
      </x:c>
      <x:c r="F771" s="17" t="n">
        <x:v>21.94029</x:v>
      </x:c>
      <x:c r="G771" s="17" t="n">
        <x:v>8.99253</x:v>
      </x:c>
      <x:c r="H771" s="17" t="n">
        <x:v>10.44776</x:v>
      </x:c>
      <x:c r="I771" s="17" t="n">
        <x:v>11.82835</x:v>
      </x:c>
      <x:c r="J771" s="17" t="n">
        <x:v>22.98507</x:v>
      </x:c>
      <x:c r="K771" s="17" t="n">
        <x:v>26.08208</x:v>
      </x:c>
      <x:c r="L771" s="17" t="n">
        <x:v>30.70895</x:v>
      </x:c>
      <x:c r="M771" s="17" t="n">
        <x:v>39.58955</x:v>
      </x:c>
      <x:c r="N771" s="17" t="n">
        <x:v>51.86567</x:v>
      </x:c>
      <x:c r="O771" s="17" t="n">
        <x:v>74.92537</x:v>
      </x:c>
      <x:c r="P771" s="17" t="n">
        <x:v>100</x:v>
      </x:c>
      <x:c r="Q771" s="17" t="n">
        <x:v>62.42537</x:v>
      </x:c>
      <x:c r="R771" s="17" t="n">
        <x:v>38.50746</x:v>
      </x:c>
      <x:c r="S771" s="17" t="n">
        <x:v>19.40298</x:v>
      </x:c>
      <x:c r="T771" s="17" t="n">
        <x:v>22.27611</x:v>
      </x:c>
      <x:c r="U771" s="17" t="n">
        <x:v>21.82835</x:v>
      </x:c>
      <x:c r="V771" s="17" t="n">
        <x:v>33.84328</x:v>
      </x:c>
      <x:c r="W771" s="17" t="n">
        <x:v>35.59701</x:v>
      </x:c>
      <x:c r="X771" s="17" t="n">
        <x:v>27.76119</x:v>
      </x:c>
      <x:c r="Y771" s="17" t="n">
        <x:v>27.76119</x:v>
      </x:c>
      <x:c r="Z771" s="17" t="n">
        <x:v>27.38805</x:v>
      </x:c>
      <x:c r="AA771" s="17" t="n">
        <x:v>26.71641</x:v>
      </x:c>
      <x:c r="AB771" s="4" t="n">
        <x:f>COUNT(D771:O771)</x:f>
        <x:v>12</x:v>
      </x:c>
      <x:c r="AC771" s="4" t="n">
        <x:f>COUNT(P771:AA771)</x:f>
        <x:v>12</x:v>
      </x:c>
      <x:c r="AD771" s="4" t="n">
        <x:f>COUNTIF(D771:AA771,"&gt;0")</x:f>
        <x:v>24</x:v>
      </x:c>
      <x:c r="AE771" s="19" t="n">
        <x:f>IF(AB771=0,"",AVERAGE(D771:O771))</x:f>
        <x:v>31.735069166666666</x:v>
      </x:c>
      <x:c r="AF771" s="19" t="n">
        <x:f>IF(AC771=0,"",AVERAGE(P771:AA771))</x:f>
        <x:v>36.958949999999994</x:v>
      </x:c>
      <x:c r="AG771" s="19" t="n">
        <x:f>IF(OR(AB771&lt;'산출기준'!$B$19,AC771&lt;'산출기준'!$B$19,AE771=0),"",AF771/AE771)</x:f>
        <x:v>1.1646090892664667</x:v>
      </x:c>
      <x:c r="AH771" s="21" t="n">
        <x:f>IF(SUM(P771:AA771)=0,"",MAX(P771:AA771)/SUM(P771:AA771))</x:f>
        <x:v>0.22547538101957262</x:v>
      </x:c>
      <x:c r="AI771" s="23" t="n">
        <x:f>IF(AG771="","",AD771/'산출기준'!$B$18*'산출기준'!$B$20+MIN(1,AG771)*'산출기준'!$B$21+(1-AH771)*'산출기준'!$B$22)</x:f>
        <x:v>95.49049237960855</x:v>
      </x:c>
      <x:c r="AJ771" s="4" t="str">
        <x:v>24개월 중 양수 지수 24개월; 전반/후반 자료 12/12개월. 최근12개월/이전12개월 관측월 평균비 1.16배, 최근 최댓달 비중 22.5%. 미래 1년 지속을 보장하지 않음.</x:v>
      </x:c>
      <x:c r="AK771" s="4" t="str">
        <x:v>https://developers.naver.com/docs/serviceapi/datalab/search/search.md</x:v>
      </x:c>
    </x:row>
    <x:row r="772" ht="25" customHeight="1">
      <x:c r="A772" s="4" t="str">
        <x:v>K0768</x:v>
      </x:c>
      <x:c r="B772" s="4" t="str">
        <x:v>스포츠</x:v>
      </x:c>
      <x:c r="C772" s="4" t="str">
        <x:v>스쿼트무릎통증</x:v>
      </x:c>
      <x:c r="D772" s="17" t="n">
        <x:v>53.90811</x:v>
      </x:c>
      <x:c r="E772" s="17" t="n">
        <x:v>51.31264</x:v>
      </x:c>
      <x:c r="F772" s="17" t="n">
        <x:v>41.9451</x:v>
      </x:c>
      <x:c r="G772" s="17" t="n">
        <x:v>33.20405</x:v>
      </x:c>
      <x:c r="H772" s="17" t="n">
        <x:v>42.18377</x:v>
      </x:c>
      <x:c r="I772" s="17" t="n">
        <x:v>50.53699</x:v>
      </x:c>
      <x:c r="J772" s="17" t="n">
        <x:v>49.34367</x:v>
      </x:c>
      <x:c r="K772" s="17" t="n">
        <x:v>47.58353</x:v>
      </x:c>
      <x:c r="L772" s="17" t="n">
        <x:v>40.93078</x:v>
      </x:c>
      <x:c r="M772" s="17" t="n">
        <x:v>41.79594</x:v>
      </x:c>
      <x:c r="N772" s="17" t="n">
        <x:v>45.31622</x:v>
      </x:c>
      <x:c r="O772" s="17" t="n">
        <x:v>40.99045</x:v>
      </x:c>
      <x:c r="P772" s="17" t="n">
        <x:v>34.90453</x:v>
      </x:c>
      <x:c r="Q772" s="17" t="n">
        <x:v>26.52147</x:v>
      </x:c>
      <x:c r="R772" s="17" t="n">
        <x:v>23.53818</x:v>
      </x:c>
      <x:c r="S772" s="17" t="n">
        <x:v>22.4642</x:v>
      </x:c>
      <x:c r="T772" s="17" t="n">
        <x:v>30.63842</x:v>
      </x:c>
      <x:c r="U772" s="17" t="n">
        <x:v>25.71599</x:v>
      </x:c>
      <x:c r="V772" s="17" t="n">
        <x:v>28.49045</x:v>
      </x:c>
      <x:c r="W772" s="17" t="n">
        <x:v>24.463</x:v>
      </x:c>
      <x:c r="X772" s="17" t="n">
        <x:v>22.76252</x:v>
      </x:c>
      <x:c r="Y772" s="17" t="n">
        <x:v>22.76252</x:v>
      </x:c>
      <x:c r="Z772" s="17" t="n">
        <x:v>22.13603</x:v>
      </x:c>
      <x:c r="AA772" s="17" t="n">
        <x:v>21.39021</x:v>
      </x:c>
      <x:c r="AB772" s="4" t="n">
        <x:f>COUNT(D772:O772)</x:f>
        <x:v>12</x:v>
      </x:c>
      <x:c r="AC772" s="4" t="n">
        <x:f>COUNT(P772:AA772)</x:f>
        <x:v>12</x:v>
      </x:c>
      <x:c r="AD772" s="4" t="n">
        <x:f>COUNTIF(D772:AA772,"&gt;0")</x:f>
        <x:v>24</x:v>
      </x:c>
      <x:c r="AE772" s="19" t="n">
        <x:f>IF(AB772=0,"",AVERAGE(D772:O772))</x:f>
        <x:v>44.9209375</x:v>
      </x:c>
      <x:c r="AF772" s="19" t="n">
        <x:f>IF(AC772=0,"",AVERAGE(P772:AA772))</x:f>
        <x:v>25.482293333333335</x:v>
      </x:c>
      <x:c r="AG772" s="19" t="n">
        <x:f>IF(OR(AB772&lt;'산출기준'!$B$19,AC772&lt;'산출기준'!$B$19,AE772=0),"",AF772/AE772)</x:f>
        <x:v>0.5672698467910056</x:v>
      </x:c>
      <x:c r="AH772" s="21" t="n">
        <x:f>IF(SUM(P772:AA772)=0,"",MAX(P772:AA772)/SUM(P772:AA772))</x:f>
        <x:v>0.11414635234296022</x:v>
      </x:c>
      <x:c r="AI772" s="23" t="n">
        <x:f>IF(AG772="","",AD772/'산출기준'!$B$18*'산출기준'!$B$20+MIN(1,AG772)*'산출기준'!$B$21+(1-AH772)*'산출기준'!$B$22)</x:f>
        <x:v>84.73516835687097</x:v>
      </x:c>
      <x:c r="AJ772" s="4" t="str">
        <x:v>24개월 중 양수 지수 24개월; 전반/후반 자료 12/12개월. 최근12개월/이전12개월 관측월 평균비 0.57배, 최근 최댓달 비중 11.4%. 미래 1년 지속을 보장하지 않음.</x:v>
      </x:c>
      <x:c r="AK772" s="4" t="str">
        <x:v>https://developers.naver.com/docs/serviceapi/datalab/search/search.md</x:v>
      </x:c>
    </x:row>
    <x:row r="773" ht="25" customHeight="1">
      <x:c r="A773" s="4" t="str">
        <x:v>K0769</x:v>
      </x:c>
      <x:c r="B773" s="4" t="str">
        <x:v>스포츠</x:v>
      </x:c>
      <x:c r="C773" s="4" t="str">
        <x:v>러닝발목통증</x:v>
      </x:c>
      <x:c r="D773" s="17" t="n">
        <x:v>44.4809</x:v>
      </x:c>
      <x:c r="E773" s="17" t="n">
        <x:v>51.61097</x:v>
      </x:c>
      <x:c r="F773" s="17" t="n">
        <x:v>32.0704</x:v>
      </x:c>
      <x:c r="G773" s="17" t="n">
        <x:v>17.51193</x:v>
      </x:c>
      <x:c r="H773" s="17" t="n">
        <x:v>15.33412</x:v>
      </x:c>
      <x:c r="I773" s="17" t="n">
        <x:v>17.33293</x:v>
      </x:c>
      <x:c r="J773" s="17" t="n">
        <x:v>28.43078</x:v>
      </x:c>
      <x:c r="K773" s="17" t="n">
        <x:v>31.08591</x:v>
      </x:c>
      <x:c r="L773" s="17" t="n">
        <x:v>35.38186</x:v>
      </x:c>
      <x:c r="M773" s="17" t="n">
        <x:v>38.78281</x:v>
      </x:c>
      <x:c r="N773" s="17" t="n">
        <x:v>44.86873</x:v>
      </x:c>
      <x:c r="O773" s="17" t="n">
        <x:v>65.75178</x:v>
      </x:c>
      <x:c r="P773" s="17" t="n">
        <x:v>100</x:v>
      </x:c>
      <x:c r="Q773" s="17" t="n">
        <x:v>89.37947</x:v>
      </x:c>
      <x:c r="R773" s="17" t="n">
        <x:v>56.74224</x:v>
      </x:c>
      <x:c r="S773" s="17" t="n">
        <x:v>30.39976</x:v>
      </x:c>
      <x:c r="T773" s="17" t="n">
        <x:v>28.22195</x:v>
      </x:c>
      <x:c r="U773" s="17" t="n">
        <x:v>24.01551</x:v>
      </x:c>
      <x:c r="V773" s="17" t="n">
        <x:v>34.5167</x:v>
      </x:c>
      <x:c r="W773" s="17" t="n">
        <x:v>37.4105</x:v>
      </x:c>
      <x:c r="X773" s="17" t="n">
        <x:v>25.20883</x:v>
      </x:c>
      <x:c r="Y773" s="17" t="n">
        <x:v>25.26849</x:v>
      </x:c>
      <x:c r="Z773" s="17" t="n">
        <x:v>22.40453</x:v>
      </x:c>
      <x:c r="AA773" s="17" t="n">
        <x:v>20.61455</x:v>
      </x:c>
      <x:c r="AB773" s="4" t="n">
        <x:f>COUNT(D773:O773)</x:f>
        <x:v>12</x:v>
      </x:c>
      <x:c r="AC773" s="4" t="n">
        <x:f>COUNT(P773:AA773)</x:f>
        <x:v>12</x:v>
      </x:c>
      <x:c r="AD773" s="4" t="n">
        <x:f>COUNTIF(D773:AA773,"&gt;0")</x:f>
        <x:v>24</x:v>
      </x:c>
      <x:c r="AE773" s="19" t="n">
        <x:f>IF(AB773=0,"",AVERAGE(D773:O773))</x:f>
        <x:v>35.22026</x:v>
      </x:c>
      <x:c r="AF773" s="19" t="n">
        <x:f>IF(AC773=0,"",AVERAGE(P773:AA773))</x:f>
        <x:v>41.181877500000006</x:v>
      </x:c>
      <x:c r="AG773" s="19" t="n">
        <x:f>IF(OR(AB773&lt;'산출기준'!$B$19,AC773&lt;'산출기준'!$B$19,AE773=0),"",AF773/AE773)</x:f>
        <x:v>1.169266708990791</x:v>
      </x:c>
      <x:c r="AH773" s="21" t="n">
        <x:f>IF(SUM(P773:AA773)=0,"",MAX(P773:AA773)/SUM(P773:AA773))</x:f>
        <x:v>0.20235438108263357</x:v>
      </x:c>
      <x:c r="AI773" s="23" t="n">
        <x:f>IF(AG773="","",AD773/'산출기준'!$B$18*'산출기준'!$B$20+MIN(1,AG773)*'산출기준'!$B$21+(1-AH773)*'산출기준'!$B$22)</x:f>
        <x:v>95.95291237834732</x:v>
      </x:c>
      <x:c r="AJ773" s="4" t="str">
        <x:v>24개월 중 양수 지수 24개월; 전반/후반 자료 12/12개월. 최근12개월/이전12개월 관측월 평균비 1.17배, 최근 최댓달 비중 20.2%. 미래 1년 지속을 보장하지 않음.</x:v>
      </x:c>
      <x:c r="AK773" s="4" t="str">
        <x:v>https://developers.naver.com/docs/serviceapi/datalab/search/search.md</x:v>
      </x:c>
    </x:row>
    <x:row r="774" ht="25" customHeight="1">
      <x:c r="A774" s="4" t="str">
        <x:v>K0770</x:v>
      </x:c>
      <x:c r="B774" s="4" t="str">
        <x:v>스포츠</x:v>
      </x:c>
      <x:c r="C774" s="4" t="str">
        <x:v>배드민턴규칙</x:v>
      </x:c>
      <x:c r="D774" s="17" t="n">
        <x:v>71.00238</x:v>
      </x:c>
      <x:c r="E774" s="17" t="n">
        <x:v>65.09546</x:v>
      </x:c>
      <x:c r="F774" s="17" t="n">
        <x:v>52.77446</x:v>
      </x:c>
      <x:c r="G774" s="17" t="n">
        <x:v>34.27804</x:v>
      </x:c>
      <x:c r="H774" s="17" t="n">
        <x:v>22.73269</x:v>
      </x:c>
      <x:c r="I774" s="17" t="n">
        <x:v>20.10739</x:v>
      </x:c>
      <x:c r="J774" s="17" t="n">
        <x:v>54.5346</x:v>
      </x:c>
      <x:c r="K774" s="17" t="n">
        <x:v>46.03221</x:v>
      </x:c>
      <x:c r="L774" s="17" t="n">
        <x:v>44.45107</x:v>
      </x:c>
      <x:c r="M774" s="17" t="n">
        <x:v>45.16706</x:v>
      </x:c>
      <x:c r="N774" s="17" t="n">
        <x:v>30.96658</x:v>
      </x:c>
      <x:c r="O774" s="17" t="n">
        <x:v>30.93675</x:v>
      </x:c>
      <x:c r="P774" s="17" t="n">
        <x:v>39.43914</x:v>
      </x:c>
      <x:c r="Q774" s="17" t="n">
        <x:v>32.69689</x:v>
      </x:c>
      <x:c r="R774" s="17" t="n">
        <x:v>29.74343</x:v>
      </x:c>
      <x:c r="S774" s="17" t="n">
        <x:v>26.10381</x:v>
      </x:c>
      <x:c r="T774" s="17" t="n">
        <x:v>19.06324</x:v>
      </x:c>
      <x:c r="U774" s="17" t="n">
        <x:v>14.26014</x:v>
      </x:c>
      <x:c r="V774" s="17" t="n">
        <x:v>29.23627</x:v>
      </x:c>
      <x:c r="W774" s="17" t="n">
        <x:v>30.19093</x:v>
      </x:c>
      <x:c r="X774" s="17" t="n">
        <x:v>31.50357</x:v>
      </x:c>
      <x:c r="Y774" s="17" t="n">
        <x:v>35.08353</x:v>
      </x:c>
      <x:c r="Z774" s="17" t="n">
        <x:v>17.72076</x:v>
      </x:c>
      <x:c r="AA774" s="17" t="n">
        <x:v>16.37828</x:v>
      </x:c>
      <x:c r="AB774" s="4" t="n">
        <x:f>COUNT(D774:O774)</x:f>
        <x:v>12</x:v>
      </x:c>
      <x:c r="AC774" s="4" t="n">
        <x:f>COUNT(P774:AA774)</x:f>
        <x:v>12</x:v>
      </x:c>
      <x:c r="AD774" s="4" t="n">
        <x:f>COUNTIF(D774:AA774,"&gt;0")</x:f>
        <x:v>24</x:v>
      </x:c>
      <x:c r="AE774" s="19" t="n">
        <x:f>IF(AB774=0,"",AVERAGE(D774:O774))</x:f>
        <x:v>43.17322416666667</x:v>
      </x:c>
      <x:c r="AF774" s="19" t="n">
        <x:f>IF(AC774=0,"",AVERAGE(P774:AA774))</x:f>
        <x:v>26.78499916666667</x:v>
      </x:c>
      <x:c r="AG774" s="19" t="n">
        <x:f>IF(OR(AB774&lt;'산출기준'!$B$19,AC774&lt;'산출기준'!$B$19,AE774=0),"",AF774/AE774)</x:f>
        <x:v>0.6204076643260505</x:v>
      </x:c>
      <x:c r="AH774" s="21" t="n">
        <x:f>IF(SUM(P774:AA774)=0,"",MAX(P774:AA774)/SUM(P774:AA774))</x:f>
        <x:v>0.12270282255935605</x:v>
      </x:c>
      <x:c r="AI774" s="23" t="n">
        <x:f>IF(AG774="","",AD774/'산출기준'!$B$18*'산출기준'!$B$20+MIN(1,AG774)*'산출기준'!$B$21+(1-AH774)*'산출기준'!$B$22)</x:f>
        <x:v>86.15817347859439</x:v>
      </x:c>
      <x:c r="AJ774" s="4" t="str">
        <x:v>24개월 중 양수 지수 24개월; 전반/후반 자료 12/12개월. 최근12개월/이전12개월 관측월 평균비 0.62배, 최근 최댓달 비중 12.3%. 미래 1년 지속을 보장하지 않음.</x:v>
      </x:c>
      <x:c r="AK774" s="4" t="str">
        <x:v>https://developers.naver.com/docs/serviceapi/datalab/search/search.md</x:v>
      </x:c>
    </x:row>
    <x:row r="775" ht="25" customHeight="1">
      <x:c r="A775" s="4" t="str">
        <x:v>K0771</x:v>
      </x:c>
      <x:c r="B775" s="4" t="str">
        <x:v>스포츠</x:v>
      </x:c>
      <x:c r="C775" s="4" t="str">
        <x:v>러닝초보</x:v>
      </x:c>
      <x:c r="D775" s="17" t="n">
        <x:v>74.79116</x:v>
      </x:c>
      <x:c r="E775" s="17" t="n">
        <x:v>48.38902</x:v>
      </x:c>
      <x:c r="F775" s="17" t="n">
        <x:v>29.86276</x:v>
      </x:c>
      <x:c r="G775" s="17" t="n">
        <x:v>13.72315</x:v>
      </x:c>
      <x:c r="H775" s="17" t="n">
        <x:v>19.24224</x:v>
      </x:c>
      <x:c r="I775" s="17" t="n">
        <x:v>17.27326</x:v>
      </x:c>
      <x:c r="J775" s="17" t="n">
        <x:v>28.99761</x:v>
      </x:c>
      <x:c r="K775" s="17" t="n">
        <x:v>29.3556</x:v>
      </x:c>
      <x:c r="L775" s="17" t="n">
        <x:v>36.24701</x:v>
      </x:c>
      <x:c r="M775" s="17" t="n">
        <x:v>46.80787</x:v>
      </x:c>
      <x:c r="N775" s="17" t="n">
        <x:v>48.68735</x:v>
      </x:c>
      <x:c r="O775" s="17" t="n">
        <x:v>64.14081</x:v>
      </x:c>
      <x:c r="P775" s="17" t="n">
        <x:v>66.05011</x:v>
      </x:c>
      <x:c r="Q775" s="17" t="n">
        <x:v>46.80787</x:v>
      </x:c>
      <x:c r="R775" s="17" t="n">
        <x:v>27.95346</x:v>
      </x:c>
      <x:c r="S775" s="17" t="n">
        <x:v>18.04892</x:v>
      </x:c>
      <x:c r="T775" s="17" t="n">
        <x:v>23.50835</x:v>
      </x:c>
      <x:c r="U775" s="17" t="n">
        <x:v>19.5704</x:v>
      </x:c>
      <x:c r="V775" s="17" t="n">
        <x:v>23.41885</x:v>
      </x:c>
      <x:c r="W775" s="17" t="n">
        <x:v>23.59785</x:v>
      </x:c>
      <x:c r="X775" s="17" t="n">
        <x:v>20.61455</x:v>
      </x:c>
      <x:c r="Y775" s="17" t="n">
        <x:v>18.61575</x:v>
      </x:c>
      <x:c r="Z775" s="17" t="n">
        <x:v>16.73627</x:v>
      </x:c>
      <x:c r="AA775" s="17" t="n">
        <x:v>19.54057</x:v>
      </x:c>
      <x:c r="AB775" s="4" t="n">
        <x:f>COUNT(D775:O775)</x:f>
        <x:v>12</x:v>
      </x:c>
      <x:c r="AC775" s="4" t="n">
        <x:f>COUNT(P775:AA775)</x:f>
        <x:v>12</x:v>
      </x:c>
      <x:c r="AD775" s="4" t="n">
        <x:f>COUNTIF(D775:AA775,"&gt;0")</x:f>
        <x:v>24</x:v>
      </x:c>
      <x:c r="AE775" s="19" t="n">
        <x:f>IF(AB775=0,"",AVERAGE(D775:O775))</x:f>
        <x:v>38.126486666666665</x:v>
      </x:c>
      <x:c r="AF775" s="19" t="n">
        <x:f>IF(AC775=0,"",AVERAGE(P775:AA775))</x:f>
        <x:v>27.038579166666665</x:v>
      </x:c>
      <x:c r="AG775" s="19" t="n">
        <x:f>IF(OR(AB775&lt;'산출기준'!$B$19,AC775&lt;'산출기준'!$B$19,AE775=0),"",AF775/AE775)</x:f>
        <x:v>0.7091809796968791</x:v>
      </x:c>
      <x:c r="AH775" s="21" t="n">
        <x:f>IF(SUM(P775:AA775)=0,"",MAX(P775:AA775)/SUM(P775:AA775))</x:f>
        <x:v>0.2035674951485216</x:v>
      </x:c>
      <x:c r="AI775" s="23" t="n">
        <x:f>IF(AG775="","",AD775/'산출기준'!$B$18*'산출기준'!$B$20+MIN(1,AG775)*'산출기준'!$B$21+(1-AH775)*'산출기준'!$B$22)</x:f>
        <x:v>87.20407948793593</x:v>
      </x:c>
      <x:c r="AJ775" s="4" t="str">
        <x:v>24개월 중 양수 지수 24개월; 전반/후반 자료 12/12개월. 최근12개월/이전12개월 관측월 평균비 0.71배, 최근 최댓달 비중 20.4%. 미래 1년 지속을 보장하지 않음.</x:v>
      </x:c>
      <x:c r="AK775" s="4" t="str">
        <x:v>https://developers.naver.com/docs/serviceapi/datalab/search/search.md</x:v>
      </x:c>
    </x:row>
    <x:row r="776" ht="25" customHeight="1">
      <x:c r="A776" s="4" t="str">
        <x:v>K0772</x:v>
      </x:c>
      <x:c r="B776" s="4" t="str">
        <x:v>스포츠</x:v>
      </x:c>
      <x:c r="C776" s="4" t="str">
        <x:v>골프그립세척</x:v>
      </x:c>
      <x:c r="D776" s="17" t="n">
        <x:v>30.63842</x:v>
      </x:c>
      <x:c r="E776" s="17" t="n">
        <x:v>30.69809</x:v>
      </x:c>
      <x:c r="F776" s="17" t="n">
        <x:v>22.67303</x:v>
      </x:c>
      <x:c r="G776" s="17" t="n">
        <x:v>18.07875</x:v>
      </x:c>
      <x:c r="H776" s="17" t="n">
        <x:v>26.58114</x:v>
      </x:c>
      <x:c r="I776" s="17" t="n">
        <x:v>28.07279</x:v>
      </x:c>
      <x:c r="J776" s="17" t="n">
        <x:v>33.62171</x:v>
      </x:c>
      <x:c r="K776" s="17" t="n">
        <x:v>32.51789</x:v>
      </x:c>
      <x:c r="L776" s="17" t="n">
        <x:v>37.4105</x:v>
      </x:c>
      <x:c r="M776" s="17" t="n">
        <x:v>27.11813</x:v>
      </x:c>
      <x:c r="N776" s="17" t="n">
        <x:v>24.01551</x:v>
      </x:c>
      <x:c r="O776" s="17" t="n">
        <x:v>25.05966</x:v>
      </x:c>
      <x:c r="P776" s="17" t="n">
        <x:v>22.61336</x:v>
      </x:c>
      <x:c r="Q776" s="17" t="n">
        <x:v>18.52625</x:v>
      </x:c>
      <x:c r="R776" s="17" t="n">
        <x:v>10.29236</x:v>
      </x:c>
      <x:c r="S776" s="17" t="n">
        <x:v>7.90572</x:v>
      </x:c>
      <x:c r="T776" s="17" t="n">
        <x:v>10.73985</x:v>
      </x:c>
      <x:c r="U776" s="17" t="n">
        <x:v>9.63603</x:v>
      </x:c>
      <x:c r="V776" s="17" t="n">
        <x:v>16.22911</x:v>
      </x:c>
      <x:c r="W776" s="17" t="n">
        <x:v>21.98687</x:v>
      </x:c>
      <x:c r="X776" s="17" t="n">
        <x:v>27.92362</x:v>
      </x:c>
      <x:c r="Y776" s="17" t="n">
        <x:v>22.40453</x:v>
      </x:c>
      <x:c r="Z776" s="17" t="n">
        <x:v>22.13603</x:v>
      </x:c>
      <x:c r="AA776" s="17" t="n">
        <x:v>20.55489</x:v>
      </x:c>
      <x:c r="AB776" s="4" t="n">
        <x:f>COUNT(D776:O776)</x:f>
        <x:v>12</x:v>
      </x:c>
      <x:c r="AC776" s="4" t="n">
        <x:f>COUNT(P776:AA776)</x:f>
        <x:v>12</x:v>
      </x:c>
      <x:c r="AD776" s="4" t="n">
        <x:f>COUNTIF(D776:AA776,"&gt;0")</x:f>
        <x:v>24</x:v>
      </x:c>
      <x:c r="AE776" s="19" t="n">
        <x:f>IF(AB776=0,"",AVERAGE(D776:O776))</x:f>
        <x:v>28.040468333333337</x:v>
      </x:c>
      <x:c r="AF776" s="19" t="n">
        <x:f>IF(AC776=0,"",AVERAGE(P776:AA776))</x:f>
        <x:v>17.57905166666667</x:v>
      </x:c>
      <x:c r="AG776" s="19" t="n">
        <x:f>IF(OR(AB776&lt;'산출기준'!$B$19,AC776&lt;'산출기준'!$B$19,AE776=0),"",AF776/AE776)</x:f>
        <x:v>0.6269171918847527</x:v>
      </x:c>
      <x:c r="AH776" s="21" t="n">
        <x:f>IF(SUM(P776:AA776)=0,"",MAX(P776:AA776)/SUM(P776:AA776))</x:f>
        <x:v>0.1323716647210112</x:v>
      </x:c>
      <x:c r="AI776" s="23" t="n">
        <x:f>IF(AG776="","",AD776/'산출기준'!$B$18*'산출기준'!$B$20+MIN(1,AG776)*'산출기준'!$B$21+(1-AH776)*'산출기준'!$B$22)</x:f>
        <x:v>86.16008246212236</x:v>
      </x:c>
      <x:c r="AJ776" s="4" t="str">
        <x:v>24개월 중 양수 지수 24개월; 전반/후반 자료 12/12개월. 최근12개월/이전12개월 관측월 평균비 0.63배, 최근 최댓달 비중 13.2%. 미래 1년 지속을 보장하지 않음.</x:v>
      </x:c>
      <x:c r="AK776" s="4" t="str">
        <x:v>https://developers.naver.com/docs/serviceapi/datalab/search/search.md</x:v>
      </x:c>
    </x:row>
    <x:row r="777" ht="25" customHeight="1">
      <x:c r="A777" s="4" t="str">
        <x:v>K0773</x:v>
      </x:c>
      <x:c r="B777" s="4" t="str">
        <x:v>스포츠</x:v>
      </x:c>
      <x:c r="C777" s="4" t="str">
        <x:v>골프그립미끄럼방지</x:v>
      </x:c>
      <x:c r="D777" s="17" t="n">
        <x:v>2.02239</x:v>
      </x:c>
      <x:c r="E777" s="17" t="n">
        <x:v>1.62513</x:v>
      </x:c>
      <x:c r="F777" s="17" t="n">
        <x:v>0.18057</x:v>
      </x:c>
      <x:c r="G777" s="17" t="n">
        <x:v>0.25279</x:v>
      </x:c>
      <x:c r="H777" s="17"/>
      <x:c r="I777" s="17"/>
      <x:c r="J777" s="17" t="n">
        <x:v>1.15565</x:v>
      </x:c>
      <x:c r="K777" s="17" t="n">
        <x:v>0.68616</x:v>
      </x:c>
      <x:c r="L777" s="17" t="n">
        <x:v>0.46948</x:v>
      </x:c>
      <x:c r="M777" s="17" t="n">
        <x:v>0.79451</x:v>
      </x:c>
      <x:c r="N777" s="17" t="n">
        <x:v>0.46948</x:v>
      </x:c>
      <x:c r="O777" s="17" t="n">
        <x:v>0.25279</x:v>
      </x:c>
      <x:c r="P777" s="17" t="n">
        <x:v>0.65005</x:v>
      </x:c>
      <x:c r="Q777" s="17" t="n">
        <x:v>0.43336</x:v>
      </x:c>
      <x:c r="R777" s="17" t="n">
        <x:v>0.46948</x:v>
      </x:c>
      <x:c r="S777" s="17" t="n">
        <x:v>0.36114</x:v>
      </x:c>
      <x:c r="T777" s="17" t="n">
        <x:v>0.18057</x:v>
      </x:c>
      <x:c r="U777" s="17" t="n">
        <x:v>0.28891</x:v>
      </x:c>
      <x:c r="V777" s="17" t="n">
        <x:v>0.97508</x:v>
      </x:c>
      <x:c r="W777" s="17" t="n">
        <x:v>1.0473</x:v>
      </x:c>
      <x:c r="X777" s="17" t="n">
        <x:v>0.39725</x:v>
      </x:c>
      <x:c r="Y777" s="17" t="n">
        <x:v>0.57782</x:v>
      </x:c>
      <x:c r="Z777" s="17" t="n">
        <x:v>0.75839</x:v>
      </x:c>
      <x:c r="AA777" s="17" t="n">
        <x:v>20.18779</x:v>
      </x:c>
      <x:c r="AB777" s="4" t="n">
        <x:f>COUNT(D777:O777)</x:f>
        <x:v>10</x:v>
      </x:c>
      <x:c r="AC777" s="4" t="n">
        <x:f>COUNT(P777:AA777)</x:f>
        <x:v>12</x:v>
      </x:c>
      <x:c r="AD777" s="4" t="n">
        <x:f>COUNTIF(D777:AA777,"&gt;0")</x:f>
        <x:v>22</x:v>
      </x:c>
      <x:c r="AE777" s="19" t="n">
        <x:f>IF(AB777=0,"",AVERAGE(D777:O777))</x:f>
        <x:v>0.790895</x:v>
      </x:c>
      <x:c r="AF777" s="19" t="n">
        <x:f>IF(AC777=0,"",AVERAGE(P777:AA777))</x:f>
        <x:v>2.1939283333333335</x:v>
      </x:c>
      <x:c r="AG777" s="19" t="n">
        <x:f>IF(OR(AB777&lt;'산출기준'!$B$19,AC777&lt;'산출기준'!$B$19,AE777=0),"",AF777/AE777)</x:f>
        <x:v>2.7739817969937013</x:v>
      </x:c>
      <x:c r="AH777" s="21" t="n">
        <x:f>IF(SUM(P777:AA777)=0,"",MAX(P777:AA777)/SUM(P777:AA777))</x:f>
        <x:v>0.7668052815459636</x:v>
      </x:c>
      <x:c r="AI777" s="23" t="n">
        <x:f>IF(AG777="","",AD777/'산출기준'!$B$18*'산출기준'!$B$20+MIN(1,AG777)*'산출기준'!$B$21+(1-AH777)*'산출기준'!$B$22)</x:f>
        <x:v>80.49722770241405</x:v>
      </x:c>
      <x:c r="AJ777" s="4" t="str">
        <x:v>24개월 중 양수 지수 22개월; 전반/후반 자료 10/12개월. 최근12개월/이전12개월 관측월 평균비 2.77배, 최근 최댓달 비중 76.7%. 미래 1년 지속을 보장하지 않음.</x:v>
      </x:c>
      <x:c r="AK777" s="4" t="str">
        <x:v>https://developers.naver.com/docs/serviceapi/datalab/search/search.md</x:v>
      </x:c>
    </x:row>
    <x:row r="778" ht="25" customHeight="1">
      <x:c r="A778" s="4" t="str">
        <x:v>K0774</x:v>
      </x:c>
      <x:c r="B778" s="4" t="str">
        <x:v>스포츠</x:v>
      </x:c>
      <x:c r="C778" s="4" t="str">
        <x:v>러닝종아리통증</x:v>
      </x:c>
      <x:c r="D778" s="17" t="n">
        <x:v>42.32574</x:v>
      </x:c>
      <x:c r="E778" s="17" t="n">
        <x:v>55.79631</x:v>
      </x:c>
      <x:c r="F778" s="17" t="n">
        <x:v>35.46406</x:v>
      </x:c>
      <x:c r="G778" s="17" t="n">
        <x:v>20.00722</x:v>
      </x:c>
      <x:c r="H778" s="17" t="n">
        <x:v>10.94257</x:v>
      </x:c>
      <x:c r="I778" s="17" t="n">
        <x:v>17.37089</x:v>
      </x:c>
      <x:c r="J778" s="17" t="n">
        <x:v>33.80281</x:v>
      </x:c>
      <x:c r="K778" s="17" t="n">
        <x:v>40.37558</x:v>
      </x:c>
      <x:c r="L778" s="17" t="n">
        <x:v>40.80895</x:v>
      </x:c>
      <x:c r="M778" s="17" t="n">
        <x:v>44.96208</x:v>
      </x:c>
      <x:c r="N778" s="17" t="n">
        <x:v>51.82376</x:v>
      </x:c>
      <x:c r="O778" s="17" t="n">
        <x:v>70.16973</x:v>
      </x:c>
      <x:c r="P778" s="17" t="n">
        <x:v>100</x:v>
      </x:c>
      <x:c r="Q778" s="17" t="n">
        <x:v>91.91043</x:v>
      </x:c>
      <x:c r="R778" s="17" t="n">
        <x:v>66.88335</x:v>
      </x:c>
      <x:c r="S778" s="17" t="n">
        <x:v>30.62477</x:v>
      </x:c>
      <x:c r="T778" s="17" t="n">
        <x:v>26.3633</x:v>
      </x:c>
      <x:c r="U778" s="17" t="n">
        <x:v>25.20765</x:v>
      </x:c>
      <x:c r="V778" s="17" t="n">
        <x:v>37.45034</x:v>
      </x:c>
      <x:c r="W778" s="17" t="n">
        <x:v>37.99205</x:v>
      </x:c>
      <x:c r="X778" s="17" t="n">
        <x:v>32.93607</x:v>
      </x:c>
      <x:c r="Y778" s="17" t="n">
        <x:v>26.14662</x:v>
      </x:c>
      <x:c r="Z778" s="17" t="n">
        <x:v>21.56013</x:v>
      </x:c>
      <x:c r="AA778" s="17" t="n">
        <x:v>22.28241</x:v>
      </x:c>
      <x:c r="AB778" s="4" t="n">
        <x:f>COUNT(D778:O778)</x:f>
        <x:v>12</x:v>
      </x:c>
      <x:c r="AC778" s="4" t="n">
        <x:f>COUNT(P778:AA778)</x:f>
        <x:v>12</x:v>
      </x:c>
      <x:c r="AD778" s="4" t="n">
        <x:f>COUNTIF(D778:AA778,"&gt;0")</x:f>
        <x:v>24</x:v>
      </x:c>
      <x:c r="AE778" s="19" t="n">
        <x:f>IF(AB778=0,"",AVERAGE(D778:O778))</x:f>
        <x:v>38.65414166666667</x:v>
      </x:c>
      <x:c r="AF778" s="19" t="n">
        <x:f>IF(AC778=0,"",AVERAGE(P778:AA778))</x:f>
        <x:v>43.27976</x:v>
      </x:c>
      <x:c r="AG778" s="19" t="n">
        <x:f>IF(OR(AB778&lt;'산출기준'!$B$19,AC778&lt;'산출기준'!$B$19,AE778=0),"",AF778/AE778)</x:f>
        <x:v>1.1196668231110207</x:v>
      </x:c>
      <x:c r="AH778" s="21" t="n">
        <x:f>IF(SUM(P778:AA778)=0,"",MAX(P778:AA778)/SUM(P778:AA778))</x:f>
        <x:v>0.19254573808480763</x:v>
      </x:c>
      <x:c r="AI778" s="23" t="n">
        <x:f>IF(AG778="","",AD778/'산출기준'!$B$18*'산출기준'!$B$20+MIN(1,AG778)*'산출기준'!$B$21+(1-AH778)*'산출기준'!$B$22)</x:f>
        <x:v>96.14908523830385</x:v>
      </x:c>
      <x:c r="AJ778" s="4" t="str">
        <x:v>24개월 중 양수 지수 24개월; 전반/후반 자료 12/12개월. 최근12개월/이전12개월 관측월 평균비 1.12배, 최근 최댓달 비중 19.3%. 미래 1년 지속을 보장하지 않음.</x:v>
      </x:c>
      <x:c r="AK778" s="4" t="str">
        <x:v>https://developers.naver.com/docs/serviceapi/datalab/search/search.md</x:v>
      </x:c>
    </x:row>
    <x:row r="779" ht="25" customHeight="1">
      <x:c r="A779" s="4" t="str">
        <x:v>K0775</x:v>
      </x:c>
      <x:c r="B779" s="4" t="str">
        <x:v>스포츠</x:v>
      </x:c>
      <x:c r="C779" s="4" t="str">
        <x:v>수영호흡법</x:v>
      </x:c>
      <x:c r="D779" s="17" t="n">
        <x:v>43.51751</x:v>
      </x:c>
      <x:c r="E779" s="17" t="n">
        <x:v>37.95594</x:v>
      </x:c>
      <x:c r="F779" s="17" t="n">
        <x:v>30.15529</x:v>
      </x:c>
      <x:c r="G779" s="17" t="n">
        <x:v>22.49909</x:v>
      </x:c>
      <x:c r="H779" s="17" t="n">
        <x:v>24.52148</x:v>
      </x:c>
      <x:c r="I779" s="17" t="n">
        <x:v>24.70205</x:v>
      </x:c>
      <x:c r="J779" s="17" t="n">
        <x:v>26.6161</x:v>
      </x:c>
      <x:c r="K779" s="17" t="n">
        <x:v>20.26002</x:v>
      </x:c>
      <x:c r="L779" s="17" t="n">
        <x:v>20.44059</x:v>
      </x:c>
      <x:c r="M779" s="17" t="n">
        <x:v>26.65222</x:v>
      </x:c>
      <x:c r="N779" s="17" t="n">
        <x:v>26.1105</x:v>
      </x:c>
      <x:c r="O779" s="17" t="n">
        <x:v>27.44673</x:v>
      </x:c>
      <x:c r="P779" s="17" t="n">
        <x:v>26.07439</x:v>
      </x:c>
      <x:c r="Q779" s="17" t="n">
        <x:v>13.18165</x:v>
      </x:c>
      <x:c r="R779" s="17" t="n">
        <x:v>8.7035</x:v>
      </x:c>
      <x:c r="S779" s="17" t="n">
        <x:v>8.4507</x:v>
      </x:c>
      <x:c r="T779" s="17" t="n">
        <x:v>16.75695</x:v>
      </x:c>
      <x:c r="U779" s="17" t="n">
        <x:v>10.22029</x:v>
      </x:c>
      <x:c r="V779" s="17" t="n">
        <x:v>15.56518</x:v>
      </x:c>
      <x:c r="W779" s="17" t="n">
        <x:v>16.39581</x:v>
      </x:c>
      <x:c r="X779" s="17" t="n">
        <x:v>15.63741</x:v>
      </x:c>
      <x:c r="Y779" s="17" t="n">
        <x:v>15.49295</x:v>
      </x:c>
      <x:c r="Z779" s="17" t="n">
        <x:v>27.04947</x:v>
      </x:c>
      <x:c r="AA779" s="17" t="n">
        <x:v>22.82412</x:v>
      </x:c>
      <x:c r="AB779" s="4" t="n">
        <x:f>COUNT(D779:O779)</x:f>
        <x:v>12</x:v>
      </x:c>
      <x:c r="AC779" s="4" t="n">
        <x:f>COUNT(P779:AA779)</x:f>
        <x:v>12</x:v>
      </x:c>
      <x:c r="AD779" s="4" t="n">
        <x:f>COUNTIF(D779:AA779,"&gt;0")</x:f>
        <x:v>24</x:v>
      </x:c>
      <x:c r="AE779" s="19" t="n">
        <x:f>IF(AB779=0,"",AVERAGE(D779:O779))</x:f>
        <x:v>27.573126666666667</x:v>
      </x:c>
      <x:c r="AF779" s="19" t="n">
        <x:f>IF(AC779=0,"",AVERAGE(P779:AA779))</x:f>
        <x:v>16.362701666666666</x:v>
      </x:c>
      <x:c r="AG779" s="19" t="n">
        <x:f>IF(OR(AB779&lt;'산출기준'!$B$19,AC779&lt;'산출기준'!$B$19,AE779=0),"",AF779/AE779)</x:f>
        <x:v>0.5934293148715573</x:v>
      </x:c>
      <x:c r="AH779" s="21" t="n">
        <x:f>IF(SUM(P779:AA779)=0,"",MAX(P779:AA779)/SUM(P779:AA779))</x:f>
        <x:v>0.13775979944632208</x:v>
      </x:c>
      <x:c r="AI779" s="23" t="n">
        <x:f>IF(AG779="","",AD779/'산출기준'!$B$18*'산출기준'!$B$20+MIN(1,AG779)*'산출기준'!$B$21+(1-AH779)*'산출기준'!$B$22)</x:f>
        <x:v>85.04768345722027</x:v>
      </x:c>
      <x:c r="AJ779" s="4" t="str">
        <x:v>24개월 중 양수 지수 24개월; 전반/후반 자료 12/12개월. 최근12개월/이전12개월 관측월 평균비 0.59배, 최근 최댓달 비중 13.8%. 미래 1년 지속을 보장하지 않음.</x:v>
      </x:c>
      <x:c r="AK779" s="4" t="str">
        <x:v>https://developers.naver.com/docs/serviceapi/datalab/search/search.md</x:v>
      </x:c>
    </x:row>
    <x:row r="780" ht="25" customHeight="1">
      <x:c r="A780" s="4" t="str">
        <x:v>K0776</x:v>
      </x:c>
      <x:c r="B780" s="4" t="str">
        <x:v>스포츠</x:v>
      </x:c>
      <x:c r="C780" s="4" t="str">
        <x:v>골프규칙</x:v>
      </x:c>
      <x:c r="D780" s="17" t="n">
        <x:v>65.4749</x:v>
      </x:c>
      <x:c r="E780" s="17" t="n">
        <x:v>73.88949</x:v>
      </x:c>
      <x:c r="F780" s="17" t="n">
        <x:v>51.78764</x:v>
      </x:c>
      <x:c r="G780" s="17" t="n">
        <x:v>34.74178</x:v>
      </x:c>
      <x:c r="H780" s="17" t="n">
        <x:v>30.80534</x:v>
      </x:c>
      <x:c r="I780" s="17" t="n">
        <x:v>33.73058</x:v>
      </x:c>
      <x:c r="J780" s="17" t="n">
        <x:v>48.17623</x:v>
      </x:c>
      <x:c r="K780" s="17" t="n">
        <x:v>55.7602</x:v>
      </x:c>
      <x:c r="L780" s="17" t="n">
        <x:v>60.85229</x:v>
      </x:c>
      <x:c r="M780" s="17" t="n">
        <x:v>53.44889</x:v>
      </x:c>
      <x:c r="N780" s="17" t="n">
        <x:v>43.33694</x:v>
      </x:c>
      <x:c r="O780" s="17" t="n">
        <x:v>41.06175</x:v>
      </x:c>
      <x:c r="P780" s="17" t="n">
        <x:v>48.93463</x:v>
      </x:c>
      <x:c r="Q780" s="17" t="n">
        <x:v>43.91477</x:v>
      </x:c>
      <x:c r="R780" s="17" t="n">
        <x:v>33.80281</x:v>
      </x:c>
      <x:c r="S780" s="17" t="n">
        <x:v>23.83531</x:v>
      </x:c>
      <x:c r="T780" s="17" t="n">
        <x:v>17.94871</x:v>
      </x:c>
      <x:c r="U780" s="17" t="n">
        <x:v>23.00469</x:v>
      </x:c>
      <x:c r="V780" s="17" t="n">
        <x:v>34.70566</x:v>
      </x:c>
      <x:c r="W780" s="17" t="n">
        <x:v>35.03069</x:v>
      </x:c>
      <x:c r="X780" s="17" t="n">
        <x:v>35.68075</x:v>
      </x:c>
      <x:c r="Y780" s="17" t="n">
        <x:v>32.17768</x:v>
      </x:c>
      <x:c r="Z780" s="17" t="n">
        <x:v>26.29107</x:v>
      </x:c>
      <x:c r="AA780" s="17" t="n">
        <x:v>24.70205</x:v>
      </x:c>
      <x:c r="AB780" s="4" t="n">
        <x:f>COUNT(D780:O780)</x:f>
        <x:v>12</x:v>
      </x:c>
      <x:c r="AC780" s="4" t="n">
        <x:f>COUNT(P780:AA780)</x:f>
        <x:v>12</x:v>
      </x:c>
      <x:c r="AD780" s="4" t="n">
        <x:f>COUNTIF(D780:AA780,"&gt;0")</x:f>
        <x:v>24</x:v>
      </x:c>
      <x:c r="AE780" s="19" t="n">
        <x:f>IF(AB780=0,"",AVERAGE(D780:O780))</x:f>
        <x:v>49.42216916666666</x:v>
      </x:c>
      <x:c r="AF780" s="19" t="n">
        <x:f>IF(AC780=0,"",AVERAGE(P780:AA780))</x:f>
        <x:v>31.669068333333332</x:v>
      </x:c>
      <x:c r="AG780" s="19" t="n">
        <x:f>IF(OR(AB780&lt;'산출기준'!$B$19,AC780&lt;'산출기준'!$B$19,AE780=0),"",AF780/AE780)</x:f>
        <x:v>0.6407866928409304</x:v>
      </x:c>
      <x:c r="AH780" s="21" t="n">
        <x:f>IF(SUM(P780:AA780)=0,"",MAX(P780:AA780)/SUM(P780:AA780))</x:f>
        <x:v>0.1287655762528747</x:v>
      </x:c>
      <x:c r="AI780" s="23" t="n">
        <x:f>IF(AG780="","",AD780/'산출기준'!$B$18*'산출기준'!$B$20+MIN(1,AG780)*'산출기준'!$B$21+(1-AH780)*'산출기준'!$B$22)</x:f>
        <x:v>86.64828926017043</x:v>
      </x:c>
      <x:c r="AJ780" s="4" t="str">
        <x:v>24개월 중 양수 지수 24개월; 전반/후반 자료 12/12개월. 최근12개월/이전12개월 관측월 평균비 0.64배, 최근 최댓달 비중 12.9%. 미래 1년 지속을 보장하지 않음.</x:v>
      </x:c>
      <x:c r="AK780" s="4" t="str">
        <x:v>https://developers.naver.com/docs/serviceapi/datalab/search/search.md</x:v>
      </x:c>
    </x:row>
    <x:row r="781" ht="25" customHeight="1">
      <x:c r="A781" s="4" t="str">
        <x:v>K0777</x:v>
      </x:c>
      <x:c r="B781" s="4" t="str">
        <x:v>스포츠</x:v>
      </x:c>
      <x:c r="C781" s="4" t="str">
        <x:v>아이언종류</x:v>
      </x:c>
      <x:c r="D781" s="17" t="n">
        <x:v>58.79378</x:v>
      </x:c>
      <x:c r="E781" s="17" t="n">
        <x:v>50.09028</x:v>
      </x:c>
      <x:c r="F781" s="17" t="n">
        <x:v>37.77537</x:v>
      </x:c>
      <x:c r="G781" s="17" t="n">
        <x:v>31.13037</x:v>
      </x:c>
      <x:c r="H781" s="17" t="n">
        <x:v>32.93607</x:v>
      </x:c>
      <x:c r="I781" s="17" t="n">
        <x:v>37.73925</x:v>
      </x:c>
      <x:c r="J781" s="17" t="n">
        <x:v>41.7118</x:v>
      </x:c>
      <x:c r="K781" s="17" t="n">
        <x:v>45.0343</x:v>
      </x:c>
      <x:c r="L781" s="17" t="n">
        <x:v>38.82267</x:v>
      </x:c>
      <x:c r="M781" s="17" t="n">
        <x:v>38.6421</x:v>
      </x:c>
      <x:c r="N781" s="17" t="n">
        <x:v>37.30588</x:v>
      </x:c>
      <x:c r="O781" s="17" t="n">
        <x:v>33.98338</x:v>
      </x:c>
      <x:c r="P781" s="17" t="n">
        <x:v>33.22499</x:v>
      </x:c>
      <x:c r="Q781" s="17" t="n">
        <x:v>33.91115</x:v>
      </x:c>
      <x:c r="R781" s="17" t="n">
        <x:v>21.77681</x:v>
      </x:c>
      <x:c r="S781" s="17" t="n">
        <x:v>17.73203</x:v>
      </x:c>
      <x:c r="T781" s="17" t="n">
        <x:v>20.07945</x:v>
      </x:c>
      <x:c r="U781" s="17" t="n">
        <x:v>20.91007</x:v>
      </x:c>
      <x:c r="V781" s="17" t="n">
        <x:v>22.28241</x:v>
      </x:c>
      <x:c r="W781" s="17" t="n">
        <x:v>17.84037</x:v>
      </x:c>
      <x:c r="X781" s="17" t="n">
        <x:v>17.62369</x:v>
      </x:c>
      <x:c r="Y781" s="17" t="n">
        <x:v>19.9711</x:v>
      </x:c>
      <x:c r="Z781" s="17" t="n">
        <x:v>19.86276</x:v>
      </x:c>
      <x:c r="AA781" s="17" t="n">
        <x:v>22.82412</x:v>
      </x:c>
      <x:c r="AB781" s="4" t="n">
        <x:f>COUNT(D781:O781)</x:f>
        <x:v>12</x:v>
      </x:c>
      <x:c r="AC781" s="4" t="n">
        <x:f>COUNT(P781:AA781)</x:f>
        <x:v>12</x:v>
      </x:c>
      <x:c r="AD781" s="4" t="n">
        <x:f>COUNTIF(D781:AA781,"&gt;0")</x:f>
        <x:v>24</x:v>
      </x:c>
      <x:c r="AE781" s="19" t="n">
        <x:f>IF(AB781=0,"",AVERAGE(D781:O781))</x:f>
        <x:v>40.33043750000001</x:v>
      </x:c>
      <x:c r="AF781" s="19" t="n">
        <x:f>IF(AC781=0,"",AVERAGE(P781:AA781))</x:f>
        <x:v>22.33657916666667</x:v>
      </x:c>
      <x:c r="AG781" s="19" t="n">
        <x:f>IF(OR(AB781&lt;'산출기준'!$B$19,AC781&lt;'산출기준'!$B$19,AE781=0),"",AF781/AE781)</x:f>
        <x:v>0.5538392477559081</x:v>
      </x:c>
      <x:c r="AH781" s="21" t="n">
        <x:f>IF(SUM(P781:AA781)=0,"",MAX(P781:AA781)/SUM(P781:AA781))</x:f>
        <x:v>0.12651575452000535</x:v>
      </x:c>
      <x:c r="AI781" s="23" t="n">
        <x:f>IF(AG781="","",AD781/'산출기준'!$B$18*'산출기준'!$B$20+MIN(1,AG781)*'산출기준'!$B$21+(1-AH781)*'산출기준'!$B$22)</x:f>
        <x:v>84.08486234227713</x:v>
      </x:c>
      <x:c r="AJ781" s="4" t="str">
        <x:v>24개월 중 양수 지수 24개월; 전반/후반 자료 12/12개월. 최근12개월/이전12개월 관측월 평균비 0.55배, 최근 최댓달 비중 12.7%. 미래 1년 지속을 보장하지 않음.</x:v>
      </x:c>
      <x:c r="AK781" s="4" t="str">
        <x:v>https://developers.naver.com/docs/serviceapi/datalab/search/search.md</x:v>
      </x:c>
    </x:row>
    <x:row r="782" ht="25" customHeight="1">
      <x:c r="A782" s="4" t="str">
        <x:v>K0778</x:v>
      </x:c>
      <x:c r="B782" s="4" t="str">
        <x:v>스포츠</x:v>
      </x:c>
      <x:c r="C782" s="4" t="str">
        <x:v>요가필라테스차이</x:v>
      </x:c>
      <x:c r="D782" s="17" t="n">
        <x:v>28.1235</x:v>
      </x:c>
      <x:c r="E782" s="17" t="n">
        <x:v>25.32312</x:v>
      </x:c>
      <x:c r="F782" s="17" t="n">
        <x:v>22.4988</x:v>
      </x:c>
      <x:c r="G782" s="17" t="n">
        <x:v>22.5706</x:v>
      </x:c>
      <x:c r="H782" s="17" t="n">
        <x:v>28.14743</x:v>
      </x:c>
      <x:c r="I782" s="17" t="n">
        <x:v>23.71948</x:v>
      </x:c>
      <x:c r="J782" s="17" t="n">
        <x:v>21.27812</x:v>
      </x:c>
      <x:c r="K782" s="17" t="n">
        <x:v>18.78889</x:v>
      </x:c>
      <x:c r="L782" s="17" t="n">
        <x:v>17.9033</x:v>
      </x:c>
      <x:c r="M782" s="17" t="n">
        <x:v>21.44566</x:v>
      </x:c>
      <x:c r="N782" s="17" t="n">
        <x:v>25.22738</x:v>
      </x:c>
      <x:c r="O782" s="17" t="n">
        <x:v>24.53326</x:v>
      </x:c>
      <x:c r="P782" s="17" t="n">
        <x:v>23.95883</x:v>
      </x:c>
      <x:c r="Q782" s="17" t="n">
        <x:v>17.85543</x:v>
      </x:c>
      <x:c r="R782" s="17" t="n">
        <x:v>16.89803</x:v>
      </x:c>
      <x:c r="S782" s="17" t="n">
        <x:v>16.17999</x:v>
      </x:c>
      <x:c r="T782" s="17" t="n">
        <x:v>17.80756</x:v>
      </x:c>
      <x:c r="U782" s="17" t="n">
        <x:v>15.12685</x:v>
      </x:c>
      <x:c r="V782" s="17" t="n">
        <x:v>16.32359</x:v>
      </x:c>
      <x:c r="W782" s="17" t="n">
        <x:v>12.80516</x:v>
      </x:c>
      <x:c r="X782" s="17" t="n">
        <x:v>12.32647</x:v>
      </x:c>
      <x:c r="Y782" s="17" t="n">
        <x:v>14.60028</x:v>
      </x:c>
      <x:c r="Z782" s="17" t="n">
        <x:v>14.09765</x:v>
      </x:c>
      <x:c r="AA782" s="17" t="n">
        <x:v>13.8583</x:v>
      </x:c>
      <x:c r="AB782" s="4" t="n">
        <x:f>COUNT(D782:O782)</x:f>
        <x:v>12</x:v>
      </x:c>
      <x:c r="AC782" s="4" t="n">
        <x:f>COUNT(P782:AA782)</x:f>
        <x:v>12</x:v>
      </x:c>
      <x:c r="AD782" s="4" t="n">
        <x:f>COUNTIF(D782:AA782,"&gt;0")</x:f>
        <x:v>24</x:v>
      </x:c>
      <x:c r="AE782" s="19" t="n">
        <x:f>IF(AB782=0,"",AVERAGE(D782:O782))</x:f>
        <x:v>23.296628333333334</x:v>
      </x:c>
      <x:c r="AF782" s="19" t="n">
        <x:f>IF(AC782=0,"",AVERAGE(P782:AA782))</x:f>
        <x:v>15.986511666666667</x:v>
      </x:c>
      <x:c r="AG782" s="19" t="n">
        <x:f>IF(OR(AB782&lt;'산출기준'!$B$19,AC782&lt;'산출기준'!$B$19,AE782=0),"",AF782/AE782)</x:f>
        <x:v>0.6862156805666514</x:v>
      </x:c>
      <x:c r="AH782" s="21" t="n">
        <x:f>IF(SUM(P782:AA782)=0,"",MAX(P782:AA782)/SUM(P782:AA782))</x:f>
        <x:v>0.1248908585122854</x:v>
      </x:c>
      <x:c r="AI782" s="23" t="n">
        <x:f>IF(AG782="","",AD782/'산출기준'!$B$18*'산출기준'!$B$20+MIN(1,AG782)*'산출기준'!$B$21+(1-AH782)*'산출기준'!$B$22)</x:f>
        <x:v>88.08865324675384</x:v>
      </x:c>
      <x:c r="AJ782" s="4" t="str">
        <x:v>24개월 중 양수 지수 24개월; 전반/후반 자료 12/12개월. 최근12개월/이전12개월 관측월 평균비 0.69배, 최근 최댓달 비중 12.5%. 미래 1년 지속을 보장하지 않음.</x:v>
      </x:c>
      <x:c r="AK782" s="4" t="str">
        <x:v>https://developers.naver.com/docs/serviceapi/datalab/search/search.md</x:v>
      </x:c>
    </x:row>
    <x:row r="783" ht="25" customHeight="1">
      <x:c r="A783" s="4" t="str">
        <x:v>K0779</x:v>
      </x:c>
      <x:c r="B783" s="4" t="str">
        <x:v>스포츠</x:v>
      </x:c>
      <x:c r="C783" s="4" t="str">
        <x:v>홈트근력운동</x:v>
      </x:c>
      <x:c r="D783" s="17" t="n">
        <x:v>20.22498</x:v>
      </x:c>
      <x:c r="E783" s="17" t="n">
        <x:v>21.08664</x:v>
      </x:c>
      <x:c r="F783" s="17" t="n">
        <x:v>15.8449</x:v>
      </x:c>
      <x:c r="G783" s="17" t="n">
        <x:v>12.2786</x:v>
      </x:c>
      <x:c r="H783" s="17" t="n">
        <x:v>12.56582</x:v>
      </x:c>
      <x:c r="I783" s="17" t="n">
        <x:v>10.74676</x:v>
      </x:c>
      <x:c r="J783" s="17" t="n">
        <x:v>11.3212</x:v>
      </x:c>
      <x:c r="K783" s="17" t="n">
        <x:v>11.03398</x:v>
      </x:c>
      <x:c r="L783" s="17" t="n">
        <x:v>12.11105</x:v>
      </x:c>
      <x:c r="M783" s="17" t="n">
        <x:v>14.50454</x:v>
      </x:c>
      <x:c r="N783" s="17" t="n">
        <x:v>15.58161</x:v>
      </x:c>
      <x:c r="O783" s="17" t="n">
        <x:v>14.93537</x:v>
      </x:c>
      <x:c r="P783" s="17" t="n">
        <x:v>12.94877</x:v>
      </x:c>
      <x:c r="Q783" s="17" t="n">
        <x:v>7.87458</x:v>
      </x:c>
      <x:c r="R783" s="17" t="n">
        <x:v>7.94638</x:v>
      </x:c>
      <x:c r="S783" s="17" t="n">
        <x:v>7.10866</x:v>
      </x:c>
      <x:c r="T783" s="17" t="n">
        <x:v>9.38247</x:v>
      </x:c>
      <x:c r="U783" s="17" t="n">
        <x:v>10.07659</x:v>
      </x:c>
      <x:c r="V783" s="17" t="n">
        <x:v>9.50215</x:v>
      </x:c>
      <x:c r="W783" s="17" t="n">
        <x:v>16.10818</x:v>
      </x:c>
      <x:c r="X783" s="17" t="n">
        <x:v>12.87697</x:v>
      </x:c>
      <x:c r="Y783" s="17" t="n">
        <x:v>13.40354</x:v>
      </x:c>
      <x:c r="Z783" s="17" t="n">
        <x:v>13.04451</x:v>
      </x:c>
      <x:c r="AA783" s="17" t="n">
        <x:v>13.45141</x:v>
      </x:c>
      <x:c r="AB783" s="4" t="n">
        <x:f>COUNT(D783:O783)</x:f>
        <x:v>12</x:v>
      </x:c>
      <x:c r="AC783" s="4" t="n">
        <x:f>COUNT(P783:AA783)</x:f>
        <x:v>12</x:v>
      </x:c>
      <x:c r="AD783" s="4" t="n">
        <x:f>COUNTIF(D783:AA783,"&gt;0")</x:f>
        <x:v>24</x:v>
      </x:c>
      <x:c r="AE783" s="19" t="n">
        <x:f>IF(AB783=0,"",AVERAGE(D783:O783))</x:f>
        <x:v>14.352954166666668</x:v>
      </x:c>
      <x:c r="AF783" s="19" t="n">
        <x:f>IF(AC783=0,"",AVERAGE(P783:AA783))</x:f>
        <x:v>11.143684166666667</x:v>
      </x:c>
      <x:c r="AG783" s="19" t="n">
        <x:f>IF(OR(AB783&lt;'산출기준'!$B$19,AC783&lt;'산출기준'!$B$19,AE783=0),"",AF783/AE783)</x:f>
        <x:v>0.776403522039162</x:v>
      </x:c>
      <x:c r="AH783" s="21" t="n">
        <x:f>IF(SUM(P783:AA783)=0,"",MAX(P783:AA783)/SUM(P783:AA783))</x:f>
        <x:v>0.12045821770044482</x:v>
      </x:c>
      <x:c r="AI783" s="23" t="n">
        <x:f>IF(AG783="","",AD783/'산출기준'!$B$18*'산출기준'!$B$20+MIN(1,AG783)*'산출기준'!$B$21+(1-AH783)*'산출기준'!$B$22)</x:f>
        <x:v>90.88294130716596</x:v>
      </x:c>
      <x:c r="AJ783" s="4" t="str">
        <x:v>24개월 중 양수 지수 24개월; 전반/후반 자료 12/12개월. 최근12개월/이전12개월 관측월 평균비 0.78배, 최근 최댓달 비중 12.0%. 미래 1년 지속을 보장하지 않음.</x:v>
      </x:c>
      <x:c r="AK783" s="4" t="str">
        <x:v>https://developers.naver.com/docs/serviceapi/datalab/search/search.md</x:v>
      </x:c>
    </x:row>
    <x:row r="784" ht="25" customHeight="1">
      <x:c r="A784" s="4" t="str">
        <x:v>K0780</x:v>
      </x:c>
      <x:c r="B784" s="4" t="str">
        <x:v>스포츠</x:v>
      </x:c>
      <x:c r="C784" s="4" t="str">
        <x:v>러닝초보페이스</x:v>
      </x:c>
      <x:c r="D784" s="17" t="n">
        <x:v>25.5146</x:v>
      </x:c>
      <x:c r="E784" s="17" t="n">
        <x:v>29.6314</x:v>
      </x:c>
      <x:c r="F784" s="17" t="n">
        <x:v>17.06558</x:v>
      </x:c>
      <x:c r="G784" s="17" t="n">
        <x:v>5.09813</x:v>
      </x:c>
      <x:c r="H784" s="17" t="n">
        <x:v>3.75777</x:v>
      </x:c>
      <x:c r="I784" s="17" t="n">
        <x:v>9.2628</x:v>
      </x:c>
      <x:c r="J784" s="17" t="n">
        <x:v>17.30493</x:v>
      </x:c>
      <x:c r="K784" s="17" t="n">
        <x:v>21.92436</x:v>
      </x:c>
      <x:c r="L784" s="17" t="n">
        <x:v>26.71134</x:v>
      </x:c>
      <x:c r="M784" s="17" t="n">
        <x:v>32.21637</x:v>
      </x:c>
      <x:c r="N784" s="17" t="n">
        <x:v>36.85974</x:v>
      </x:c>
      <x:c r="O784" s="17" t="n">
        <x:v>49.90426</x:v>
      </x:c>
      <x:c r="P784" s="17" t="n">
        <x:v>69.55481</x:v>
      </x:c>
      <x:c r="Q784" s="17" t="n">
        <x:v>43.84873</x:v>
      </x:c>
      <x:c r="R784" s="17" t="n">
        <x:v>25.68214</x:v>
      </x:c>
      <x:c r="S784" s="17" t="n">
        <x:v>11.70416</x:v>
      </x:c>
      <x:c r="T784" s="17" t="n">
        <x:v>13.54715</x:v>
      </x:c>
      <x:c r="U784" s="17" t="n">
        <x:v>11.63235</x:v>
      </x:c>
      <x:c r="V784" s="17" t="n">
        <x:v>15.438</x:v>
      </x:c>
      <x:c r="W784" s="17" t="n">
        <x:v>13.76256</x:v>
      </x:c>
      <x:c r="X784" s="17" t="n">
        <x:v>18.69315</x:v>
      </x:c>
      <x:c r="Y784" s="17" t="n">
        <x:v>14.24126</x:v>
      </x:c>
      <x:c r="Z784" s="17" t="n">
        <x:v>12.58975</x:v>
      </x:c>
      <x:c r="AA784" s="17" t="n">
        <x:v>14.95931</x:v>
      </x:c>
      <x:c r="AB784" s="4" t="n">
        <x:f>COUNT(D784:O784)</x:f>
        <x:v>12</x:v>
      </x:c>
      <x:c r="AC784" s="4" t="n">
        <x:f>COUNT(P784:AA784)</x:f>
        <x:v>12</x:v>
      </x:c>
      <x:c r="AD784" s="4" t="n">
        <x:f>COUNTIF(D784:AA784,"&gt;0")</x:f>
        <x:v>24</x:v>
      </x:c>
      <x:c r="AE784" s="19" t="n">
        <x:f>IF(AB784=0,"",AVERAGE(D784:O784))</x:f>
        <x:v>22.937606666666667</x:v>
      </x:c>
      <x:c r="AF784" s="19" t="n">
        <x:f>IF(AC784=0,"",AVERAGE(P784:AA784))</x:f>
        <x:v>22.137780833333334</x:v>
      </x:c>
      <x:c r="AG784" s="19" t="n">
        <x:f>IF(OR(AB784&lt;'산출기준'!$B$19,AC784&lt;'산출기준'!$B$19,AE784=0),"",AF784/AE784)</x:f>
        <x:v>0.9651303710558585</x:v>
      </x:c>
      <x:c r="AH784" s="21" t="n">
        <x:f>IF(SUM(P784:AA784)=0,"",MAX(P784:AA784)/SUM(P784:AA784))</x:f>
        <x:v>0.2618254381640256</x:v>
      </x:c>
      <x:c r="AI784" s="23" t="n">
        <x:f>IF(AG784="","",AD784/'산출기준'!$B$18*'산출기준'!$B$20+MIN(1,AG784)*'산출기준'!$B$21+(1-AH784)*'산출기준'!$B$22)</x:f>
        <x:v>93.71740236839524</x:v>
      </x:c>
      <x:c r="AJ784" s="4" t="str">
        <x:v>24개월 중 양수 지수 24개월; 전반/후반 자료 12/12개월. 최근12개월/이전12개월 관측월 평균비 0.97배, 최근 최댓달 비중 26.2%. 미래 1년 지속을 보장하지 않음.</x:v>
      </x:c>
      <x:c r="AK784" s="4" t="str">
        <x:v>https://developers.naver.com/docs/serviceapi/datalab/search/search.md</x:v>
      </x:c>
    </x:row>
    <x:row r="785" ht="25" customHeight="1">
      <x:c r="A785" s="4" t="str">
        <x:v>K0781</x:v>
      </x:c>
      <x:c r="B785" s="4" t="str">
        <x:v>스포츠</x:v>
      </x:c>
      <x:c r="C785" s="4" t="str">
        <x:v>가슴운동루틴</x:v>
      </x:c>
      <x:c r="D785" s="17" t="n">
        <x:v>100</x:v>
      </x:c>
      <x:c r="E785" s="17" t="n">
        <x:v>71.44566</x:v>
      </x:c>
      <x:c r="F785" s="17" t="n">
        <x:v>37.64959</x:v>
      </x:c>
      <x:c r="G785" s="17" t="n">
        <x:v>32.95835</x:v>
      </x:c>
      <x:c r="H785" s="17" t="n">
        <x:v>36.02202</x:v>
      </x:c>
      <x:c r="I785" s="17" t="n">
        <x:v>34.72953</x:v>
      </x:c>
      <x:c r="J785" s="17" t="n">
        <x:v>36.21349</x:v>
      </x:c>
      <x:c r="K785" s="17" t="n">
        <x:v>34.7056</x:v>
      </x:c>
      <x:c r="L785" s="17" t="n">
        <x:v>29.27237</x:v>
      </x:c>
      <x:c r="M785" s="17" t="n">
        <x:v>31.92915</x:v>
      </x:c>
      <x:c r="N785" s="17" t="n">
        <x:v>37.72139</x:v>
      </x:c>
      <x:c r="O785" s="17" t="n">
        <x:v>33.29344</x:v>
      </x:c>
      <x:c r="P785" s="17" t="n">
        <x:v>33.7482</x:v>
      </x:c>
      <x:c r="Q785" s="17" t="n">
        <x:v>22.06797</x:v>
      </x:c>
      <x:c r="R785" s="17" t="n">
        <x:v>20.77549</x:v>
      </x:c>
      <x:c r="S785" s="17" t="n">
        <x:v>20.48827</x:v>
      </x:c>
      <x:c r="T785" s="17" t="n">
        <x:v>23.93489</x:v>
      </x:c>
      <x:c r="U785" s="17" t="n">
        <x:v>18.83676</x:v>
      </x:c>
      <x:c r="V785" s="17" t="n">
        <x:v>19.69842</x:v>
      </x:c>
      <x:c r="W785" s="17" t="n">
        <x:v>17.68788</x:v>
      </x:c>
      <x:c r="X785" s="17" t="n">
        <x:v>15.00718</x:v>
      </x:c>
      <x:c r="Y785" s="17" t="n">
        <x:v>16.53901</x:v>
      </x:c>
      <x:c r="Z785" s="17" t="n">
        <x:v>17.20919</x:v>
      </x:c>
      <x:c r="AA785" s="17" t="n">
        <x:v>15.07898</x:v>
      </x:c>
      <x:c r="AB785" s="4" t="n">
        <x:f>COUNT(D785:O785)</x:f>
        <x:v>12</x:v>
      </x:c>
      <x:c r="AC785" s="4" t="n">
        <x:f>COUNT(P785:AA785)</x:f>
        <x:v>12</x:v>
      </x:c>
      <x:c r="AD785" s="4" t="n">
        <x:f>COUNTIF(D785:AA785,"&gt;0")</x:f>
        <x:v>24</x:v>
      </x:c>
      <x:c r="AE785" s="19" t="n">
        <x:f>IF(AB785=0,"",AVERAGE(D785:O785))</x:f>
        <x:v>42.99504916666667</x:v>
      </x:c>
      <x:c r="AF785" s="19" t="n">
        <x:f>IF(AC785=0,"",AVERAGE(P785:AA785))</x:f>
        <x:v>20.089353333333335</x:v>
      </x:c>
      <x:c r="AG785" s="19" t="n">
        <x:f>IF(OR(AB785&lt;'산출기준'!$B$19,AC785&lt;'산출기준'!$B$19,AE785=0),"",AF785/AE785)</x:f>
        <x:v>0.4672480604792114</x:v>
      </x:c>
      <x:c r="AH785" s="21" t="n">
        <x:f>IF(SUM(P785:AA785)=0,"",MAX(P785:AA785)/SUM(P785:AA785))</x:f>
        <x:v>0.13999206213042195</x:v>
      </x:c>
      <x:c r="AI785" s="23" t="n">
        <x:f>IF(AG785="","",AD785/'산출기준'!$B$18*'산출기준'!$B$20+MIN(1,AG785)*'산출기준'!$B$21+(1-AH785)*'산출기준'!$B$22)</x:f>
        <x:v>81.2176005717679</x:v>
      </x:c>
      <x:c r="AJ785" s="4" t="str">
        <x:v>24개월 중 양수 지수 24개월; 전반/후반 자료 12/12개월. 최근12개월/이전12개월 관측월 평균비 0.47배, 최근 최댓달 비중 14.0%. 미래 1년 지속을 보장하지 않음.</x:v>
      </x:c>
      <x:c r="AK785" s="4" t="str">
        <x:v>https://developers.naver.com/docs/serviceapi/datalab/search/search.md</x:v>
      </x:c>
    </x:row>
    <x:row r="786" ht="25" customHeight="1">
      <x:c r="A786" s="4" t="str">
        <x:v>K0782</x:v>
      </x:c>
      <x:c r="B786" s="4" t="str">
        <x:v>스포츠</x:v>
      </x:c>
      <x:c r="C786" s="4" t="str">
        <x:v>아이언그립교체</x:v>
      </x:c>
      <x:c r="D786" s="17" t="n">
        <x:v>23.40832</x:v>
      </x:c>
      <x:c r="E786" s="17" t="n">
        <x:v>22.0201</x:v>
      </x:c>
      <x:c r="F786" s="17" t="n">
        <x:v>18.64528</x:v>
      </x:c>
      <x:c r="G786" s="17" t="n">
        <x:v>12.78123</x:v>
      </x:c>
      <x:c r="H786" s="17" t="n">
        <x:v>15.05505</x:v>
      </x:c>
      <x:c r="I786" s="17" t="n">
        <x:v>19.33939</x:v>
      </x:c>
      <x:c r="J786" s="17" t="n">
        <x:v>22.11584</x:v>
      </x:c>
      <x:c r="K786" s="17" t="n">
        <x:v>21.85256</x:v>
      </x:c>
      <x:c r="L786" s="17" t="n">
        <x:v>17.13738</x:v>
      </x:c>
      <x:c r="M786" s="17" t="n">
        <x:v>18.35806</x:v>
      </x:c>
      <x:c r="N786" s="17" t="n">
        <x:v>20.36859</x:v>
      </x:c>
      <x:c r="O786" s="17" t="n">
        <x:v>18.40593</x:v>
      </x:c>
      <x:c r="P786" s="17" t="n">
        <x:v>16.99377</x:v>
      </x:c>
      <x:c r="Q786" s="17" t="n">
        <x:v>12.92484</x:v>
      </x:c>
      <x:c r="R786" s="17" t="n">
        <x:v>13.04451</x:v>
      </x:c>
      <x:c r="S786" s="17" t="n">
        <x:v>10.10052</x:v>
      </x:c>
      <x:c r="T786" s="17" t="n">
        <x:v>10.48348</x:v>
      </x:c>
      <x:c r="U786" s="17" t="n">
        <x:v>9.64576</x:v>
      </x:c>
      <x:c r="V786" s="17" t="n">
        <x:v>14.57635</x:v>
      </x:c>
      <x:c r="W786" s="17" t="n">
        <x:v>17.11345</x:v>
      </x:c>
      <x:c r="X786" s="17" t="n">
        <x:v>15.9167</x:v>
      </x:c>
      <x:c r="Y786" s="17" t="n">
        <x:v>12.78123</x:v>
      </x:c>
      <x:c r="Z786" s="17" t="n">
        <x:v>12.47008</x:v>
      </x:c>
      <x:c r="AA786" s="17" t="n">
        <x:v>12.47008</x:v>
      </x:c>
      <x:c r="AB786" s="4" t="n">
        <x:f>COUNT(D786:O786)</x:f>
        <x:v>12</x:v>
      </x:c>
      <x:c r="AC786" s="4" t="n">
        <x:f>COUNT(P786:AA786)</x:f>
        <x:v>12</x:v>
      </x:c>
      <x:c r="AD786" s="4" t="n">
        <x:f>COUNTIF(D786:AA786,"&gt;0")</x:f>
        <x:v>24</x:v>
      </x:c>
      <x:c r="AE786" s="19" t="n">
        <x:f>IF(AB786=0,"",AVERAGE(D786:O786))</x:f>
        <x:v>19.123977500000002</x:v>
      </x:c>
      <x:c r="AF786" s="19" t="n">
        <x:f>IF(AC786=0,"",AVERAGE(P786:AA786))</x:f>
        <x:v>13.210064166666667</x:v>
      </x:c>
      <x:c r="AG786" s="19" t="n">
        <x:f>IF(OR(AB786&lt;'산출기준'!$B$19,AC786&lt;'산출기준'!$B$19,AE786=0),"",AF786/AE786)</x:f>
        <x:v>0.6907592401563255</x:v>
      </x:c>
      <x:c r="AH786" s="21" t="n">
        <x:f>IF(SUM(P786:AA786)=0,"",MAX(P786:AA786)/SUM(P786:AA786))</x:f>
        <x:v>0.10795714656193002</x:v>
      </x:c>
      <x:c r="AI786" s="23" t="n">
        <x:f>IF(AG786="","",AD786/'산출기준'!$B$18*'산출기준'!$B$20+MIN(1,AG786)*'산출기준'!$B$21+(1-AH786)*'산출기준'!$B$22)</x:f>
        <x:v>88.56363427345116</x:v>
      </x:c>
      <x:c r="AJ786" s="4" t="str">
        <x:v>24개월 중 양수 지수 24개월; 전반/후반 자료 12/12개월. 최근12개월/이전12개월 관측월 평균비 0.69배, 최근 최댓달 비중 10.8%. 미래 1년 지속을 보장하지 않음.</x:v>
      </x:c>
      <x:c r="AK786" s="4" t="str">
        <x:v>https://developers.naver.com/docs/serviceapi/datalab/search/search.md</x:v>
      </x:c>
    </x:row>
    <x:row r="787" ht="25" customHeight="1">
      <x:c r="A787" s="4" t="str">
        <x:v>K0783</x:v>
      </x:c>
      <x:c r="B787" s="4" t="str">
        <x:v>스포츠</x:v>
      </x:c>
      <x:c r="C787" s="4" t="str">
        <x:v>요가가격</x:v>
      </x:c>
      <x:c r="D787" s="17" t="n">
        <x:v>6.23201</x:v>
      </x:c>
      <x:c r="E787" s="17" t="n">
        <x:v>5.27072</x:v>
      </x:c>
      <x:c r="F787" s="17" t="n">
        <x:v>4.44676</x:v>
      </x:c>
      <x:c r="G787" s="17" t="n">
        <x:v>4.90452</x:v>
      </x:c>
      <x:c r="H787" s="17" t="n">
        <x:v>6.41511</x:v>
      </x:c>
      <x:c r="I787" s="17" t="n">
        <x:v>5.99006</x:v>
      </x:c>
      <x:c r="J787" s="17" t="n">
        <x:v>5.12032</x:v>
      </x:c>
      <x:c r="K787" s="17" t="n">
        <x:v>4.67564</x:v>
      </x:c>
      <x:c r="L787" s="17" t="n">
        <x:v>4.47292</x:v>
      </x:c>
      <x:c r="M787" s="17" t="n">
        <x:v>4.52524</x:v>
      </x:c>
      <x:c r="N787" s="17" t="n">
        <x:v>4.34213</x:v>
      </x:c>
      <x:c r="O787" s="17" t="n">
        <x:v>4.15249</x:v>
      </x:c>
      <x:c r="P787" s="17" t="n">
        <x:v>4.98953</x:v>
      </x:c>
      <x:c r="Q787" s="17" t="n">
        <x:v>3.75359</x:v>
      </x:c>
      <x:c r="R787" s="17" t="n">
        <x:v>4.00863</x:v>
      </x:c>
      <x:c r="S787" s="17" t="n">
        <x:v>3.76013</x:v>
      </x:c>
      <x:c r="T787" s="17" t="n">
        <x:v>4.92414</x:v>
      </x:c>
      <x:c r="U787" s="17" t="n">
        <x:v>3.63588</x:v>
      </x:c>
      <x:c r="V787" s="17" t="n">
        <x:v>4.3356</x:v>
      </x:c>
      <x:c r="W787" s="17" t="n">
        <x:v>3.08658</x:v>
      </x:c>
      <x:c r="X787" s="17" t="n">
        <x:v>2.825</x:v>
      </x:c>
      <x:c r="Y787" s="17" t="n">
        <x:v>2.825</x:v>
      </x:c>
      <x:c r="Z787" s="17" t="n">
        <x:v>2.73999</x:v>
      </x:c>
      <x:c r="AA787" s="17" t="n">
        <x:v>2.90347</x:v>
      </x:c>
      <x:c r="AB787" s="4" t="n">
        <x:f>COUNT(D787:O787)</x:f>
        <x:v>12</x:v>
      </x:c>
      <x:c r="AC787" s="4" t="n">
        <x:f>COUNT(P787:AA787)</x:f>
        <x:v>12</x:v>
      </x:c>
      <x:c r="AD787" s="4" t="n">
        <x:f>COUNTIF(D787:AA787,"&gt;0")</x:f>
        <x:v>24</x:v>
      </x:c>
      <x:c r="AE787" s="19" t="n">
        <x:f>IF(AB787=0,"",AVERAGE(D787:O787))</x:f>
        <x:v>5.045660000000001</x:v>
      </x:c>
      <x:c r="AF787" s="19" t="n">
        <x:f>IF(AC787=0,"",AVERAGE(P787:AA787))</x:f>
        <x:v>3.648961666666667</x:v>
      </x:c>
      <x:c r="AG787" s="19" t="n">
        <x:f>IF(OR(AB787&lt;'산출기준'!$B$19,AC787&lt;'산출기준'!$B$19,AE787=0),"",AF787/AE787)</x:f>
        <x:v>0.7231881788837667</x:v>
      </x:c>
      <x:c r="AH787" s="21" t="n">
        <x:f>IF(SUM(P787:AA787)=0,"",MAX(P787:AA787)/SUM(P787:AA787))</x:f>
        <x:v>0.11394862556791269</x:v>
      </x:c>
      <x:c r="AI787" s="23" t="n">
        <x:f>IF(AG787="","",AD787/'산출기준'!$B$18*'산출기준'!$B$20+MIN(1,AG787)*'산출기준'!$B$21+(1-AH787)*'산출기준'!$B$22)</x:f>
        <x:v>89.41667285515476</x:v>
      </x:c>
      <x:c r="AJ787" s="4" t="str">
        <x:v>24개월 중 양수 지수 24개월; 전반/후반 자료 12/12개월. 최근12개월/이전12개월 관측월 평균비 0.72배, 최근 최댓달 비중 11.4%. 미래 1년 지속을 보장하지 않음.</x:v>
      </x:c>
      <x:c r="AK787" s="4" t="str">
        <x:v>https://developers.naver.com/docs/serviceapi/datalab/search/search.md</x:v>
      </x:c>
    </x:row>
    <x:row r="788" ht="25" customHeight="1">
      <x:c r="A788" s="4" t="str">
        <x:v>K0784</x:v>
      </x:c>
      <x:c r="B788" s="4" t="str">
        <x:v>스포츠</x:v>
      </x:c>
      <x:c r="C788" s="4" t="str">
        <x:v>러닝전스트레칭</x:v>
      </x:c>
      <x:c r="D788" s="17" t="n">
        <x:v>18.29038</x:v>
      </x:c>
      <x:c r="E788" s="17" t="n">
        <x:v>15.71338</x:v>
      </x:c>
      <x:c r="F788" s="17" t="n">
        <x:v>11.59648</x:v>
      </x:c>
      <x:c r="G788" s="17" t="n">
        <x:v>4.02262</x:v>
      </x:c>
      <x:c r="H788" s="17" t="n">
        <x:v>2.79698</x:v>
      </x:c>
      <x:c r="I788" s="17" t="n">
        <x:v>4.71401</x:v>
      </x:c>
      <x:c r="J788" s="17" t="n">
        <x:v>10.3394</x:v>
      </x:c>
      <x:c r="K788" s="17" t="n">
        <x:v>10.62225</x:v>
      </x:c>
      <x:c r="L788" s="17" t="n">
        <x:v>15.77624</x:v>
      </x:c>
      <x:c r="M788" s="17" t="n">
        <x:v>18.44751</x:v>
      </x:c>
      <x:c r="N788" s="17" t="n">
        <x:v>23.97862</x:v>
      </x:c>
      <x:c r="O788" s="17" t="n">
        <x:v>30.92394</x:v>
      </x:c>
      <x:c r="P788" s="17" t="n">
        <x:v>49.40289</x:v>
      </x:c>
      <x:c r="Q788" s="17" t="n">
        <x:v>32.93526</x:v>
      </x:c>
      <x:c r="R788" s="17" t="n">
        <x:v>18.91891</x:v>
      </x:c>
      <x:c r="S788" s="17" t="n">
        <x:v>7.07102</x:v>
      </x:c>
      <x:c r="T788" s="17" t="n">
        <x:v>6.56819</x:v>
      </x:c>
      <x:c r="U788" s="17" t="n">
        <x:v>1.97988</x:v>
      </x:c>
      <x:c r="V788" s="17" t="n">
        <x:v>16.59333</x:v>
      </x:c>
      <x:c r="W788" s="17" t="n">
        <x:v>17.12759</x:v>
      </x:c>
      <x:c r="X788" s="17" t="n">
        <x:v>13.51351</x:v>
      </x:c>
      <x:c r="Y788" s="17" t="n">
        <x:v>14.99057</x:v>
      </x:c>
      <x:c r="Z788" s="17" t="n">
        <x:v>14.04776</x:v>
      </x:c>
      <x:c r="AA788" s="17" t="n">
        <x:v>13.32495</x:v>
      </x:c>
      <x:c r="AB788" s="4" t="n">
        <x:f>COUNT(D788:O788)</x:f>
        <x:v>12</x:v>
      </x:c>
      <x:c r="AC788" s="4" t="n">
        <x:f>COUNT(P788:AA788)</x:f>
        <x:v>12</x:v>
      </x:c>
      <x:c r="AD788" s="4" t="n">
        <x:f>COUNTIF(D788:AA788,"&gt;0")</x:f>
        <x:v>24</x:v>
      </x:c>
      <x:c r="AE788" s="19" t="n">
        <x:f>IF(AB788=0,"",AVERAGE(D788:O788))</x:f>
        <x:v>13.935150833333333</x:v>
      </x:c>
      <x:c r="AF788" s="19" t="n">
        <x:f>IF(AC788=0,"",AVERAGE(P788:AA788))</x:f>
        <x:v>17.206155</x:v>
      </x:c>
      <x:c r="AG788" s="19" t="n">
        <x:f>IF(OR(AB788&lt;'산출기준'!$B$19,AC788&lt;'산출기준'!$B$19,AE788=0),"",AF788/AE788)</x:f>
        <x:v>1.2347304457474775</x:v>
      </x:c>
      <x:c r="AH788" s="21" t="n">
        <x:f>IF(SUM(P788:AA788)=0,"",MAX(P788:AA788)/SUM(P788:AA788))</x:f>
        <x:v>0.23926946490950476</x:v>
      </x:c>
      <x:c r="AI788" s="23" t="n">
        <x:f>IF(AG788="","",AD788/'산출기준'!$B$18*'산출기준'!$B$20+MIN(1,AG788)*'산출기준'!$B$21+(1-AH788)*'산출기준'!$B$22)</x:f>
        <x:v>95.2146107018099</x:v>
      </x:c>
      <x:c r="AJ788" s="4" t="str">
        <x:v>24개월 중 양수 지수 24개월; 전반/후반 자료 12/12개월. 최근12개월/이전12개월 관측월 평균비 1.23배, 최근 최댓달 비중 23.9%. 미래 1년 지속을 보장하지 않음.</x:v>
      </x:c>
      <x:c r="AK788" s="4" t="str">
        <x:v>https://developers.naver.com/docs/serviceapi/datalab/search/search.md</x:v>
      </x:c>
    </x:row>
    <x:row r="789" ht="25" customHeight="1">
      <x:c r="A789" s="4" t="str">
        <x:v>K0785</x:v>
      </x:c>
      <x:c r="B789" s="4" t="str">
        <x:v>스포츠</x:v>
      </x:c>
      <x:c r="C789" s="4" t="str">
        <x:v>근육통있을때운동</x:v>
      </x:c>
      <x:c r="D789" s="17" t="n">
        <x:v>37.6807</x:v>
      </x:c>
      <x:c r="E789" s="17" t="n">
        <x:v>33.46951</x:v>
      </x:c>
      <x:c r="F789" s="17" t="n">
        <x:v>28.28409</x:v>
      </x:c>
      <x:c r="G789" s="17" t="n">
        <x:v>25.64424</x:v>
      </x:c>
      <x:c r="H789" s="17" t="n">
        <x:v>41.42049</x:v>
      </x:c>
      <x:c r="I789" s="17" t="n">
        <x:v>39.62916</x:v>
      </x:c>
      <x:c r="J789" s="17" t="n">
        <x:v>30.13827</x:v>
      </x:c>
      <x:c r="K789" s="17" t="n">
        <x:v>25.39283</x:v>
      </x:c>
      <x:c r="L789" s="17" t="n">
        <x:v>26.14707</x:v>
      </x:c>
      <x:c r="M789" s="17" t="n">
        <x:v>24.98428</x:v>
      </x:c>
      <x:c r="N789" s="17" t="n">
        <x:v>31.67818</x:v>
      </x:c>
      <x:c r="O789" s="17" t="n">
        <x:v>27.34129</x:v>
      </x:c>
      <x:c r="P789" s="17" t="n">
        <x:v>21.27592</x:v>
      </x:c>
      <x:c r="Q789" s="17" t="n">
        <x:v>15.4934</x:v>
      </x:c>
      <x:c r="R789" s="17" t="n">
        <x:v>14.29918</x:v>
      </x:c>
      <x:c r="S789" s="17" t="n">
        <x:v>14.2049</x:v>
      </x:c>
      <x:c r="T789" s="17" t="n">
        <x:v>20.93023</x:v>
      </x:c>
      <x:c r="U789" s="17" t="n">
        <x:v>17.03331</x:v>
      </x:c>
      <x:c r="V789" s="17" t="n">
        <x:v>18.35323</x:v>
      </x:c>
      <x:c r="W789" s="17" t="n">
        <x:v>15.27341</x:v>
      </x:c>
      <x:c r="X789" s="17" t="n">
        <x:v>14.48774</x:v>
      </x:c>
      <x:c r="Y789" s="17" t="n">
        <x:v>11.53362</x:v>
      </x:c>
      <x:c r="Z789" s="17" t="n">
        <x:v>14.04776</x:v>
      </x:c>
      <x:c r="AA789" s="17" t="n">
        <x:v>12.63356</x:v>
      </x:c>
      <x:c r="AB789" s="4" t="n">
        <x:f>COUNT(D789:O789)</x:f>
        <x:v>12</x:v>
      </x:c>
      <x:c r="AC789" s="4" t="n">
        <x:f>COUNT(P789:AA789)</x:f>
        <x:v>12</x:v>
      </x:c>
      <x:c r="AD789" s="4" t="n">
        <x:f>COUNTIF(D789:AA789,"&gt;0")</x:f>
        <x:v>24</x:v>
      </x:c>
      <x:c r="AE789" s="19" t="n">
        <x:f>IF(AB789=0,"",AVERAGE(D789:O789))</x:f>
        <x:v>30.984175833333335</x:v>
      </x:c>
      <x:c r="AF789" s="19" t="n">
        <x:f>IF(AC789=0,"",AVERAGE(P789:AA789))</x:f>
        <x:v>15.797188333333336</x:v>
      </x:c>
      <x:c r="AG789" s="19" t="n">
        <x:f>IF(OR(AB789&lt;'산출기준'!$B$19,AC789&lt;'산출기준'!$B$19,AE789=0),"",AF789/AE789)</x:f>
        <x:v>0.509846975382138</x:v>
      </x:c>
      <x:c r="AH789" s="21" t="n">
        <x:f>IF(SUM(P789:AA789)=0,"",MAX(P789:AA789)/SUM(P789:AA789))</x:f>
        <x:v>0.11223474050709233</x:v>
      </x:c>
      <x:c r="AI789" s="23" t="n">
        <x:f>IF(AG789="","",AD789/'산출기준'!$B$18*'산출기준'!$B$20+MIN(1,AG789)*'산출기준'!$B$21+(1-AH789)*'산출기준'!$B$22)</x:f>
        <x:v>83.05071445132229</x:v>
      </x:c>
      <x:c r="AJ789" s="4" t="str">
        <x:v>24개월 중 양수 지수 24개월; 전반/후반 자료 12/12개월. 최근12개월/이전12개월 관측월 평균비 0.51배, 최근 최댓달 비중 11.2%. 미래 1년 지속을 보장하지 않음.</x:v>
      </x:c>
      <x:c r="AK789" s="4" t="str">
        <x:v>https://developers.naver.com/docs/serviceapi/datalab/search/search.md</x:v>
      </x:c>
    </x:row>
    <x:row r="790" ht="25" customHeight="1">
      <x:c r="A790" s="4" t="str">
        <x:v>K0786</x:v>
      </x:c>
      <x:c r="B790" s="4" t="str">
        <x:v>스포츠</x:v>
      </x:c>
      <x:c r="C790" s="4" t="str">
        <x:v>수영초보</x:v>
      </x:c>
      <x:c r="D790" s="17" t="n">
        <x:v>32.08673</x:v>
      </x:c>
      <x:c r="E790" s="17" t="n">
        <x:v>26.96417</x:v>
      </x:c>
      <x:c r="F790" s="17" t="n">
        <x:v>23.28724</x:v>
      </x:c>
      <x:c r="G790" s="17" t="n">
        <x:v>17.59899</x:v>
      </x:c>
      <x:c r="H790" s="17" t="n">
        <x:v>19.35889</x:v>
      </x:c>
      <x:c r="I790" s="17" t="n">
        <x:v>18.10182</x:v>
      </x:c>
      <x:c r="J790" s="17" t="n">
        <x:v>19.35889</x:v>
      </x:c>
      <x:c r="K790" s="17" t="n">
        <x:v>15.77624</x:v>
      </x:c>
      <x:c r="L790" s="17" t="n">
        <x:v>17.75612</x:v>
      </x:c>
      <x:c r="M790" s="17" t="n">
        <x:v>23.44437</x:v>
      </x:c>
      <x:c r="N790" s="17" t="n">
        <x:v>26.02137</x:v>
      </x:c>
      <x:c r="O790" s="17" t="n">
        <x:v>21.33878</x:v>
      </x:c>
      <x:c r="P790" s="17" t="n">
        <x:v>16.18478</x:v>
      </x:c>
      <x:c r="Q790" s="17" t="n">
        <x:v>9.30232</x:v>
      </x:c>
      <x:c r="R790" s="17" t="n">
        <x:v>9.01948</x:v>
      </x:c>
      <x:c r="S790" s="17" t="n">
        <x:v>7.76241</x:v>
      </x:c>
      <x:c r="T790" s="17" t="n">
        <x:v>9.05091</x:v>
      </x:c>
      <x:c r="U790" s="17" t="n">
        <x:v>7.07102</x:v>
      </x:c>
      <x:c r="V790" s="17" t="n">
        <x:v>13.51351</x:v>
      </x:c>
      <x:c r="W790" s="17" t="n">
        <x:v>8.42237</x:v>
      </x:c>
      <x:c r="X790" s="17" t="n">
        <x:v>8.76807</x:v>
      </x:c>
      <x:c r="Y790" s="17" t="n">
        <x:v>8.9252</x:v>
      </x:c>
      <x:c r="Z790" s="17" t="n">
        <x:v>13.07353</x:v>
      </x:c>
      <x:c r="AA790" s="17" t="n">
        <x:v>11.84789</x:v>
      </x:c>
      <x:c r="AB790" s="4" t="n">
        <x:f>COUNT(D790:O790)</x:f>
        <x:v>12</x:v>
      </x:c>
      <x:c r="AC790" s="4" t="n">
        <x:f>COUNT(P790:AA790)</x:f>
        <x:v>12</x:v>
      </x:c>
      <x:c r="AD790" s="4" t="n">
        <x:f>COUNTIF(D790:AA790,"&gt;0")</x:f>
        <x:v>24</x:v>
      </x:c>
      <x:c r="AE790" s="19" t="n">
        <x:f>IF(AB790=0,"",AVERAGE(D790:O790))</x:f>
        <x:v>21.757800833333334</x:v>
      </x:c>
      <x:c r="AF790" s="19" t="n">
        <x:f>IF(AC790=0,"",AVERAGE(P790:AA790))</x:f>
        <x:v>10.245124166666669</x:v>
      </x:c>
      <x:c r="AG790" s="19" t="n">
        <x:f>IF(OR(AB790&lt;'산출기준'!$B$19,AC790&lt;'산출기준'!$B$19,AE790=0),"",AF790/AE790)</x:f>
        <x:v>0.470871309336142</x:v>
      </x:c>
      <x:c r="AH790" s="21" t="n">
        <x:f>IF(SUM(P790:AA790)=0,"",MAX(P790:AA790)/SUM(P790:AA790))</x:f>
        <x:v>0.13164620015586273</x:v>
      </x:c>
      <x:c r="AI790" s="23" t="n">
        <x:f>IF(AG790="","",AD790/'산출기준'!$B$18*'산출기준'!$B$20+MIN(1,AG790)*'산출기준'!$B$21+(1-AH790)*'산출기준'!$B$22)</x:f>
        <x:v>81.493215276967</x:v>
      </x:c>
      <x:c r="AJ790" s="4" t="str">
        <x:v>24개월 중 양수 지수 24개월; 전반/후반 자료 12/12개월. 최근12개월/이전12개월 관측월 평균비 0.47배, 최근 최댓달 비중 13.2%. 미래 1년 지속을 보장하지 않음.</x:v>
      </x:c>
      <x:c r="AK790" s="4" t="str">
        <x:v>https://developers.naver.com/docs/serviceapi/datalab/search/search.md</x:v>
      </x:c>
    </x:row>
    <x:row r="791" ht="25" customHeight="1">
      <x:c r="A791" s="4" t="str">
        <x:v>K0787</x:v>
      </x:c>
      <x:c r="B791" s="4" t="str">
        <x:v>스포츠</x:v>
      </x:c>
      <x:c r="C791" s="4" t="str">
        <x:v>수영잘하는법</x:v>
      </x:c>
      <x:c r="D791" s="17" t="n">
        <x:v>21.77875</x:v>
      </x:c>
      <x:c r="E791" s="17" t="n">
        <x:v>18.32181</x:v>
      </x:c>
      <x:c r="F791" s="17" t="n">
        <x:v>15.99622</x:v>
      </x:c>
      <x:c r="G791" s="17" t="n">
        <x:v>14.51917</x:v>
      </x:c>
      <x:c r="H791" s="17" t="n">
        <x:v>11.72218</x:v>
      </x:c>
      <x:c r="I791" s="17" t="n">
        <x:v>8.01382</x:v>
      </x:c>
      <x:c r="J791" s="17" t="n">
        <x:v>10.65367</x:v>
      </x:c>
      <x:c r="K791" s="17" t="n">
        <x:v>14.39346</x:v>
      </x:c>
      <x:c r="L791" s="17" t="n">
        <x:v>14.14204</x:v>
      </x:c>
      <x:c r="M791" s="17" t="n">
        <x:v>16.65619</x:v>
      </x:c>
      <x:c r="N791" s="17" t="n">
        <x:v>19.92457</x:v>
      </x:c>
      <x:c r="O791" s="17" t="n">
        <x:v>16.24764</x:v>
      </x:c>
      <x:c r="P791" s="17" t="n">
        <x:v>14.14204</x:v>
      </x:c>
      <x:c r="Q791" s="17" t="n">
        <x:v>10.59082</x:v>
      </x:c>
      <x:c r="R791" s="17" t="n">
        <x:v>10.55939</x:v>
      </x:c>
      <x:c r="S791" s="17" t="n">
        <x:v>4.33689</x:v>
      </x:c>
      <x:c r="T791" s="17" t="n">
        <x:v>9.08233</x:v>
      </x:c>
      <x:c r="U791" s="17" t="n">
        <x:v>7.51099</x:v>
      </x:c>
      <x:c r="V791" s="17" t="n">
        <x:v>7.41671</x:v>
      </x:c>
      <x:c r="W791" s="17" t="n">
        <x:v>6.78818</x:v>
      </x:c>
      <x:c r="X791" s="17" t="n">
        <x:v>3.33123</x:v>
      </x:c>
      <x:c r="Y791" s="17" t="n">
        <x:v>6.00251</x:v>
      </x:c>
      <x:c r="Z791" s="17" t="n">
        <x:v>2.95411</x:v>
      </x:c>
      <x:c r="AA791" s="17" t="n">
        <x:v>10.6851</x:v>
      </x:c>
      <x:c r="AB791" s="4" t="n">
        <x:f>COUNT(D791:O791)</x:f>
        <x:v>12</x:v>
      </x:c>
      <x:c r="AC791" s="4" t="n">
        <x:f>COUNT(P791:AA791)</x:f>
        <x:v>12</x:v>
      </x:c>
      <x:c r="AD791" s="4" t="n">
        <x:f>COUNTIF(D791:AA791,"&gt;0")</x:f>
        <x:v>24</x:v>
      </x:c>
      <x:c r="AE791" s="19" t="n">
        <x:f>IF(AB791=0,"",AVERAGE(D791:O791))</x:f>
        <x:v>15.19746</x:v>
      </x:c>
      <x:c r="AF791" s="19" t="n">
        <x:f>IF(AC791=0,"",AVERAGE(P791:AA791))</x:f>
        <x:v>7.783358333333335</x:v>
      </x:c>
      <x:c r="AG791" s="19" t="n">
        <x:f>IF(OR(AB791&lt;'산출기준'!$B$19,AC791&lt;'산출기준'!$B$19,AE791=0),"",AF791/AE791)</x:f>
        <x:v>0.5121486309773696</x:v>
      </x:c>
      <x:c r="AH791" s="21" t="n">
        <x:f>IF(SUM(P791:AA791)=0,"",MAX(P791:AA791)/SUM(P791:AA791))</x:f>
        <x:v>0.15141321815882816</x:v>
      </x:c>
      <x:c r="AI791" s="23" t="n">
        <x:f>IF(AG791="","",AD791/'산출기준'!$B$18*'산출기준'!$B$20+MIN(1,AG791)*'산출기준'!$B$21+(1-AH791)*'산출기준'!$B$22)</x:f>
        <x:v>82.33619456614453</x:v>
      </x:c>
      <x:c r="AJ791" s="4" t="str">
        <x:v>24개월 중 양수 지수 24개월; 전반/후반 자료 12/12개월. 최근12개월/이전12개월 관측월 평균비 0.51배, 최근 최댓달 비중 15.1%. 미래 1년 지속을 보장하지 않음.</x:v>
      </x:c>
      <x:c r="AK791" s="4" t="str">
        <x:v>https://developers.naver.com/docs/serviceapi/datalab/search/search.md</x:v>
      </x:c>
    </x:row>
    <x:row r="792" ht="25" customHeight="1">
      <x:c r="A792" s="4" t="str">
        <x:v>K0788</x:v>
      </x:c>
      <x:c r="B792" s="4" t="str">
        <x:v>스포츠</x:v>
      </x:c>
      <x:c r="C792" s="4" t="str">
        <x:v>마라톤준비물</x:v>
      </x:c>
      <x:c r="D792" s="17" t="n">
        <x:v>60.93651</x:v>
      </x:c>
      <x:c r="E792" s="17" t="n">
        <x:v>90.91766</x:v>
      </x:c>
      <x:c r="F792" s="17" t="n">
        <x:v>53.92834</x:v>
      </x:c>
      <x:c r="G792" s="17" t="n">
        <x:v>6.50534</x:v>
      </x:c>
      <x:c r="H792" s="17" t="n">
        <x:v>7.69956</x:v>
      </x:c>
      <x:c r="I792" s="17" t="n">
        <x:v>39.72344</x:v>
      </x:c>
      <x:c r="J792" s="17" t="n">
        <x:v>67.22187</x:v>
      </x:c>
      <x:c r="K792" s="17" t="n">
        <x:v>100</x:v>
      </x:c>
      <x:c r="L792" s="17" t="n">
        <x:v>68.41609</x:v>
      </x:c>
      <x:c r="M792" s="17" t="n">
        <x:v>31.4582</x:v>
      </x:c>
      <x:c r="N792" s="17" t="n">
        <x:v>12.79069</x:v>
      </x:c>
      <x:c r="O792" s="17" t="n">
        <x:v>26.49277</x:v>
      </x:c>
      <x:c r="P792" s="17" t="n">
        <x:v>84.60087</x:v>
      </x:c>
      <x:c r="Q792" s="17" t="n">
        <x:v>83.75235</x:v>
      </x:c>
      <x:c r="R792" s="17" t="n">
        <x:v>64.26775</x:v>
      </x:c>
      <x:c r="S792" s="17" t="n">
        <x:v>8.83092</x:v>
      </x:c>
      <x:c r="T792" s="17" t="n">
        <x:v>11.12507</x:v>
      </x:c>
      <x:c r="U792" s="17" t="n">
        <x:v>34.66373</x:v>
      </x:c>
      <x:c r="V792" s="17" t="n">
        <x:v>53.01697</x:v>
      </x:c>
      <x:c r="W792" s="17" t="n">
        <x:v>54.61973</x:v>
      </x:c>
      <x:c r="X792" s="17" t="n">
        <x:v>40.3834</x:v>
      </x:c>
      <x:c r="Y792" s="17" t="n">
        <x:v>22.87869</x:v>
      </x:c>
      <x:c r="Z792" s="17" t="n">
        <x:v>8.76807</x:v>
      </x:c>
      <x:c r="AA792" s="17" t="n">
        <x:v>11.94217</x:v>
      </x:c>
      <x:c r="AB792" s="4" t="n">
        <x:f>COUNT(D792:O792)</x:f>
        <x:v>12</x:v>
      </x:c>
      <x:c r="AC792" s="4" t="n">
        <x:f>COUNT(P792:AA792)</x:f>
        <x:v>12</x:v>
      </x:c>
      <x:c r="AD792" s="4" t="n">
        <x:f>COUNTIF(D792:AA792,"&gt;0")</x:f>
        <x:v>24</x:v>
      </x:c>
      <x:c r="AE792" s="19" t="n">
        <x:f>IF(AB792=0,"",AVERAGE(D792:O792))</x:f>
        <x:v>47.17420583333333</x:v>
      </x:c>
      <x:c r="AF792" s="19" t="n">
        <x:f>IF(AC792=0,"",AVERAGE(P792:AA792))</x:f>
        <x:v>39.90414333333334</x:v>
      </x:c>
      <x:c r="AG792" s="19" t="n">
        <x:f>IF(OR(AB792&lt;'산출기준'!$B$19,AC792&lt;'산출기준'!$B$19,AE792=0),"",AF792/AE792)</x:f>
        <x:v>0.845889032542802</x:v>
      </x:c>
      <x:c r="AH792" s="21" t="n">
        <x:f>IF(SUM(P792:AA792)=0,"",MAX(P792:AA792)/SUM(P792:AA792))</x:f>
        <x:v>0.1766751998936117</x:v>
      </x:c>
      <x:c r="AI792" s="23" t="n">
        <x:f>IF(AG792="","",AD792/'산출기준'!$B$18*'산출기준'!$B$20+MIN(1,AG792)*'산출기준'!$B$21+(1-AH792)*'산출기준'!$B$22)</x:f>
        <x:v>91.84316697841183</x:v>
      </x:c>
      <x:c r="AJ792" s="4" t="str">
        <x:v>24개월 중 양수 지수 24개월; 전반/후반 자료 12/12개월. 최근12개월/이전12개월 관측월 평균비 0.85배, 최근 최댓달 비중 17.7%. 미래 1년 지속을 보장하지 않음.</x:v>
      </x:c>
      <x:c r="AK792" s="4" t="str">
        <x:v>https://developers.naver.com/docs/serviceapi/datalab/search/search.md</x:v>
      </x:c>
    </x:row>
    <x:row r="793" ht="25" customHeight="1">
      <x:c r="A793" s="4" t="str">
        <x:v>K0789</x:v>
      </x:c>
      <x:c r="B793" s="4" t="str">
        <x:v>스포츠</x:v>
      </x:c>
      <x:c r="C793" s="4" t="str">
        <x:v>러닝후스트레칭</x:v>
      </x:c>
      <x:c r="D793" s="17" t="n">
        <x:v>14.34474</x:v>
      </x:c>
      <x:c r="E793" s="17" t="n">
        <x:v>12.80991</x:v>
      </x:c>
      <x:c r="F793" s="17" t="n">
        <x:v>8.44155</x:v>
      </x:c>
      <x:c r="G793" s="17" t="n">
        <x:v>1.35773</x:v>
      </x:c>
      <x:c r="H793" s="17" t="n">
        <x:v>0.29515</x:v>
      </x:c>
      <x:c r="I793" s="17" t="n">
        <x:v>1.53482</x:v>
      </x:c>
      <x:c r="J793" s="17" t="n">
        <x:v>6.25737</x:v>
      </x:c>
      <x:c r="K793" s="17" t="n">
        <x:v>16.05667</x:v>
      </x:c>
      <x:c r="L793" s="17" t="n">
        <x:v>18.77213</x:v>
      </x:c>
      <x:c r="M793" s="17" t="n">
        <x:v>27.80401</x:v>
      </x:c>
      <x:c r="N793" s="17" t="n">
        <x:v>36.95395</x:v>
      </x:c>
      <x:c r="O793" s="17" t="n">
        <x:v>54.95867</x:v>
      </x:c>
      <x:c r="P793" s="17" t="n">
        <x:v>88.37072</x:v>
      </x:c>
      <x:c r="Q793" s="17" t="n">
        <x:v>49.29161</x:v>
      </x:c>
      <x:c r="R793" s="17" t="n">
        <x:v>26.62337</x:v>
      </x:c>
      <x:c r="S793" s="17" t="n">
        <x:v>9.85832</x:v>
      </x:c>
      <x:c r="T793" s="17" t="n">
        <x:v>5.43093</x:v>
      </x:c>
      <x:c r="U793" s="17" t="n">
        <x:v>7.02479</x:v>
      </x:c>
      <x:c r="V793" s="17" t="n">
        <x:v>17.35537</x:v>
      </x:c>
      <x:c r="W793" s="17" t="n">
        <x:v>24.20306</x:v>
      </x:c>
      <x:c r="X793" s="17" t="n">
        <x:v>19.59858</x:v>
      </x:c>
      <x:c r="Y793" s="17" t="n">
        <x:v>22.90436</x:v>
      </x:c>
      <x:c r="Z793" s="17" t="n">
        <x:v>15.34828</x:v>
      </x:c>
      <x:c r="AA793" s="17" t="n">
        <x:v>21.4876</x:v>
      </x:c>
      <x:c r="AB793" s="4" t="n">
        <x:f>COUNT(D793:O793)</x:f>
        <x:v>12</x:v>
      </x:c>
      <x:c r="AC793" s="4" t="n">
        <x:f>COUNT(P793:AA793)</x:f>
        <x:v>12</x:v>
      </x:c>
      <x:c r="AD793" s="4" t="n">
        <x:f>COUNTIF(D793:AA793,"&gt;0")</x:f>
        <x:v>24</x:v>
      </x:c>
      <x:c r="AE793" s="19" t="n">
        <x:f>IF(AB793=0,"",AVERAGE(D793:O793))</x:f>
        <x:v>16.632225000000002</x:v>
      </x:c>
      <x:c r="AF793" s="19" t="n">
        <x:f>IF(AC793=0,"",AVERAGE(P793:AA793))</x:f>
        <x:v>25.62474916666666</x:v>
      </x:c>
      <x:c r="AG793" s="19" t="n">
        <x:f>IF(OR(AB793&lt;'산출기준'!$B$19,AC793&lt;'산출기준'!$B$19,AE793=0),"",AF793/AE793)</x:f>
        <x:v>1.54066874195525</x:v>
      </x:c>
      <x:c r="AH793" s="21" t="n">
        <x:f>IF(SUM(P793:AA793)=0,"",MAX(P793:AA793)/SUM(P793:AA793))</x:f>
        <x:v>0.28738726840870876</x:v>
      </x:c>
      <x:c r="AI793" s="23" t="n">
        <x:f>IF(AG793="","",AD793/'산출기준'!$B$18*'산출기준'!$B$20+MIN(1,AG793)*'산출기준'!$B$21+(1-AH793)*'산출기준'!$B$22)</x:f>
        <x:v>94.25225463182582</x:v>
      </x:c>
      <x:c r="AJ793" s="4" t="str">
        <x:v>24개월 중 양수 지수 24개월; 전반/후반 자료 12/12개월. 최근12개월/이전12개월 관측월 평균비 1.54배, 최근 최댓달 비중 28.7%. 미래 1년 지속을 보장하지 않음.</x:v>
      </x:c>
      <x:c r="AK793" s="4" t="str">
        <x:v>https://developers.naver.com/docs/serviceapi/datalab/search/search.md</x:v>
      </x:c>
    </x:row>
    <x:row r="794" ht="25" customHeight="1">
      <x:c r="A794" s="4" t="str">
        <x:v>K0790</x:v>
      </x:c>
      <x:c r="B794" s="4" t="str">
        <x:v>스포츠</x:v>
      </x:c>
      <x:c r="C794" s="4" t="str">
        <x:v>운동후근육통푸는법</x:v>
      </x:c>
      <x:c r="D794" s="17" t="n">
        <x:v>0.35419</x:v>
      </x:c>
      <x:c r="E794" s="17" t="n">
        <x:v>3.719</x:v>
      </x:c>
      <x:c r="F794" s="17" t="n">
        <x:v>12.75088</x:v>
      </x:c>
      <x:c r="G794" s="17" t="n">
        <x:v>7.20188</x:v>
      </x:c>
      <x:c r="H794" s="17" t="n">
        <x:v>13.69539</x:v>
      </x:c>
      <x:c r="I794" s="17" t="n">
        <x:v>18.12278</x:v>
      </x:c>
      <x:c r="J794" s="17" t="n">
        <x:v>9.97638</x:v>
      </x:c>
      <x:c r="K794" s="17" t="n">
        <x:v>1.59386</x:v>
      </x:c>
      <x:c r="L794" s="17" t="n">
        <x:v>0.35419</x:v>
      </x:c>
      <x:c r="M794" s="17" t="n">
        <x:v>11.27508</x:v>
      </x:c>
      <x:c r="N794" s="17" t="n">
        <x:v>44.39197</x:v>
      </x:c>
      <x:c r="O794" s="17" t="n">
        <x:v>39.61038</x:v>
      </x:c>
      <x:c r="P794" s="17" t="n">
        <x:v>34.47461</x:v>
      </x:c>
      <x:c r="Q794" s="17" t="n">
        <x:v>35.12396</x:v>
      </x:c>
      <x:c r="R794" s="17" t="n">
        <x:v>10.97992</x:v>
      </x:c>
      <x:c r="S794" s="17" t="n">
        <x:v>0.94451</x:v>
      </x:c>
      <x:c r="T794" s="17" t="n">
        <x:v>5.66706</x:v>
      </x:c>
      <x:c r="U794" s="17" t="n">
        <x:v>9.32703</x:v>
      </x:c>
      <x:c r="V794" s="17" t="n">
        <x:v>25.67886</x:v>
      </x:c>
      <x:c r="W794" s="17" t="n">
        <x:v>19.00826</x:v>
      </x:c>
      <x:c r="X794" s="17" t="n">
        <x:v>10.38961</x:v>
      </x:c>
      <x:c r="Y794" s="17" t="n">
        <x:v>5.72609</x:v>
      </x:c>
      <x:c r="Z794" s="17" t="n">
        <x:v>6.4935</x:v>
      </x:c>
      <x:c r="AA794" s="17" t="n">
        <x:v>19.95277</x:v>
      </x:c>
      <x:c r="AB794" s="4" t="n">
        <x:f>COUNT(D794:O794)</x:f>
        <x:v>12</x:v>
      </x:c>
      <x:c r="AC794" s="4" t="n">
        <x:f>COUNT(P794:AA794)</x:f>
        <x:v>12</x:v>
      </x:c>
      <x:c r="AD794" s="4" t="n">
        <x:f>COUNTIF(D794:AA794,"&gt;0")</x:f>
        <x:v>24</x:v>
      </x:c>
      <x:c r="AE794" s="19" t="n">
        <x:f>IF(AB794=0,"",AVERAGE(D794:O794))</x:f>
        <x:v>13.587165</x:v>
      </x:c>
      <x:c r="AF794" s="19" t="n">
        <x:f>IF(AC794=0,"",AVERAGE(P794:AA794))</x:f>
        <x:v>15.313848333333334</x:v>
      </x:c>
      <x:c r="AG794" s="19" t="n">
        <x:f>IF(OR(AB794&lt;'산출기준'!$B$19,AC794&lt;'산출기준'!$B$19,AE794=0),"",AF794/AE794)</x:f>
        <x:v>1.127081943387994</x:v>
      </x:c>
      <x:c r="AH794" s="21" t="n">
        <x:f>IF(SUM(P794:AA794)=0,"",MAX(P794:AA794)/SUM(P794:AA794))</x:f>
        <x:v>0.19113397252965694</x:v>
      </x:c>
      <x:c r="AI794" s="23" t="n">
        <x:f>IF(AG794="","",AD794/'산출기준'!$B$18*'산출기준'!$B$20+MIN(1,AG794)*'산출기준'!$B$21+(1-AH794)*'산출기준'!$B$22)</x:f>
        <x:v>96.17732054940686</x:v>
      </x:c>
      <x:c r="AJ794" s="4" t="str">
        <x:v>24개월 중 양수 지수 24개월; 전반/후반 자료 12/12개월. 최근12개월/이전12개월 관측월 평균비 1.13배, 최근 최댓달 비중 19.1%. 미래 1년 지속을 보장하지 않음.</x:v>
      </x:c>
      <x:c r="AK794" s="4" t="str">
        <x:v>https://developers.naver.com/docs/serviceapi/datalab/search/search.md</x:v>
      </x:c>
    </x:row>
    <x:row r="795" ht="25" customHeight="1">
      <x:c r="A795" s="4" t="str">
        <x:v>K0791</x:v>
      </x:c>
      <x:c r="B795" s="4" t="str">
        <x:v>스포츠</x:v>
      </x:c>
      <x:c r="C795" s="4" t="str">
        <x:v>스쿼트호흡법</x:v>
      </x:c>
      <x:c r="D795" s="17" t="n">
        <x:v>0.88547</x:v>
      </x:c>
      <x:c r="E795" s="17" t="n">
        <x:v>1.53482</x:v>
      </x:c>
      <x:c r="F795" s="17" t="n">
        <x:v>0.35419</x:v>
      </x:c>
      <x:c r="G795" s="17" t="n">
        <x:v>0.70838</x:v>
      </x:c>
      <x:c r="H795" s="17" t="n">
        <x:v>1.1216</x:v>
      </x:c>
      <x:c r="I795" s="17" t="n">
        <x:v>1.88902</x:v>
      </x:c>
      <x:c r="J795" s="17" t="n">
        <x:v>1.00354</x:v>
      </x:c>
      <x:c r="K795" s="17" t="n">
        <x:v>0.59031</x:v>
      </x:c>
      <x:c r="L795" s="17" t="n">
        <x:v>0.64935</x:v>
      </x:c>
      <x:c r="M795" s="17" t="n">
        <x:v>15.70247</x:v>
      </x:c>
      <x:c r="N795" s="17" t="n">
        <x:v>23.96694</x:v>
      </x:c>
      <x:c r="O795" s="17" t="n">
        <x:v>27.50885</x:v>
      </x:c>
      <x:c r="P795" s="17" t="n">
        <x:v>23.25855</x:v>
      </x:c>
      <x:c r="Q795" s="17" t="n">
        <x:v>17.65053</x:v>
      </x:c>
      <x:c r="R795" s="17" t="n">
        <x:v>16.46989</x:v>
      </x:c>
      <x:c r="S795" s="17" t="n">
        <x:v>17.94569</x:v>
      </x:c>
      <x:c r="T795" s="17" t="n">
        <x:v>20.24793</x:v>
      </x:c>
      <x:c r="U795" s="17" t="n">
        <x:v>22.19598</x:v>
      </x:c>
      <x:c r="V795" s="17" t="n">
        <x:v>27.56788</x:v>
      </x:c>
      <x:c r="W795" s="17" t="n">
        <x:v>24.73435</x:v>
      </x:c>
      <x:c r="X795" s="17" t="n">
        <x:v>23.02243</x:v>
      </x:c>
      <x:c r="Y795" s="17" t="n">
        <x:v>14.34474</x:v>
      </x:c>
      <x:c r="Z795" s="17" t="n">
        <x:v>15.9386</x:v>
      </x:c>
      <x:c r="AA795" s="17" t="n">
        <x:v>20.12987</x:v>
      </x:c>
      <x:c r="AB795" s="4" t="n">
        <x:f>COUNT(D795:O795)</x:f>
        <x:v>12</x:v>
      </x:c>
      <x:c r="AC795" s="4" t="n">
        <x:f>COUNT(P795:AA795)</x:f>
        <x:v>12</x:v>
      </x:c>
      <x:c r="AD795" s="4" t="n">
        <x:f>COUNTIF(D795:AA795,"&gt;0")</x:f>
        <x:v>24</x:v>
      </x:c>
      <x:c r="AE795" s="19" t="n">
        <x:f>IF(AB795=0,"",AVERAGE(D795:O795))</x:f>
        <x:v>6.326245</x:v>
      </x:c>
      <x:c r="AF795" s="19" t="n">
        <x:f>IF(AC795=0,"",AVERAGE(P795:AA795))</x:f>
        <x:v>20.292203333333337</x:v>
      </x:c>
      <x:c r="AG795" s="19" t="n">
        <x:f>IF(OR(AB795&lt;'산출기준'!$B$19,AC795&lt;'산출기준'!$B$19,AE795=0),"",AF795/AE795)</x:f>
        <x:v>3.2076221096927697</x:v>
      </x:c>
      <x:c r="AH795" s="21" t="n">
        <x:f>IF(SUM(P795:AA795)=0,"",MAX(P795:AA795)/SUM(P795:AA795))</x:f>
        <x:v>0.11321211874314288</x:v>
      </x:c>
      <x:c r="AI795" s="23" t="n">
        <x:f>IF(AG795="","",AD795/'산출기준'!$B$18*'산출기준'!$B$20+MIN(1,AG795)*'산출기준'!$B$21+(1-AH795)*'산출기준'!$B$22)</x:f>
        <x:v>97.73575762513714</x:v>
      </x:c>
      <x:c r="AJ795" s="4" t="str">
        <x:v>24개월 중 양수 지수 24개월; 전반/후반 자료 12/12개월. 최근12개월/이전12개월 관측월 평균비 3.21배, 최근 최댓달 비중 11.3%. 미래 1년 지속을 보장하지 않음.</x:v>
      </x:c>
      <x:c r="AK795" s="4" t="str">
        <x:v>https://developers.naver.com/docs/serviceapi/datalab/search/search.md</x:v>
      </x:c>
    </x:row>
    <x:row r="796" ht="25" customHeight="1">
      <x:c r="A796" s="4" t="str">
        <x:v>K0792</x:v>
      </x:c>
      <x:c r="B796" s="4" t="str">
        <x:v>스포츠</x:v>
      </x:c>
      <x:c r="C796" s="4" t="str">
        <x:v>러닝발바닥통증</x:v>
      </x:c>
      <x:c r="D796" s="17" t="n">
        <x:v>50.23612</x:v>
      </x:c>
      <x:c r="E796" s="17" t="n">
        <x:v>53.95513</x:v>
      </x:c>
      <x:c r="F796" s="17" t="n">
        <x:v>38.37072</x:v>
      </x:c>
      <x:c r="G796" s="17" t="n">
        <x:v>22.9634</x:v>
      </x:c>
      <x:c r="H796" s="17" t="n">
        <x:v>23.78984</x:v>
      </x:c>
      <x:c r="I796" s="17" t="n">
        <x:v>28.1582</x:v>
      </x:c>
      <x:c r="J796" s="17" t="n">
        <x:v>44.451</x:v>
      </x:c>
      <x:c r="K796" s="17" t="n">
        <x:v>40.02361</x:v>
      </x:c>
      <x:c r="L796" s="17" t="n">
        <x:v>45.33648</x:v>
      </x:c>
      <x:c r="M796" s="17" t="n">
        <x:v>41.8536</x:v>
      </x:c>
      <x:c r="N796" s="17" t="n">
        <x:v>44.09681</x:v>
      </x:c>
      <x:c r="O796" s="17" t="n">
        <x:v>60.92089</x:v>
      </x:c>
      <x:c r="P796" s="17" t="n">
        <x:v>100</x:v>
      </x:c>
      <x:c r="Q796" s="17" t="n">
        <x:v>82.17237</x:v>
      </x:c>
      <x:c r="R796" s="17" t="n">
        <x:v>55.66706</x:v>
      </x:c>
      <x:c r="S796" s="17" t="n">
        <x:v>30.46044</x:v>
      </x:c>
      <x:c r="T796" s="17" t="n">
        <x:v>24.49822</x:v>
      </x:c>
      <x:c r="U796" s="17" t="n">
        <x:v>30.9327</x:v>
      </x:c>
      <x:c r="V796" s="17" t="n">
        <x:v>42.50295</x:v>
      </x:c>
      <x:c r="W796" s="17" t="n">
        <x:v>37.07201</x:v>
      </x:c>
      <x:c r="X796" s="17" t="n">
        <x:v>30.63754</x:v>
      </x:c>
      <x:c r="Y796" s="17" t="n">
        <x:v>23.55371</x:v>
      </x:c>
      <x:c r="Z796" s="17" t="n">
        <x:v>15.9386</x:v>
      </x:c>
      <x:c r="AA796" s="17" t="n">
        <x:v>15.23022</x:v>
      </x:c>
      <x:c r="AB796" s="4" t="n">
        <x:f>COUNT(D796:O796)</x:f>
        <x:v>12</x:v>
      </x:c>
      <x:c r="AC796" s="4" t="n">
        <x:f>COUNT(P796:AA796)</x:f>
        <x:v>12</x:v>
      </x:c>
      <x:c r="AD796" s="4" t="n">
        <x:f>COUNTIF(D796:AA796,"&gt;0")</x:f>
        <x:v>24</x:v>
      </x:c>
      <x:c r="AE796" s="19" t="n">
        <x:f>IF(AB796=0,"",AVERAGE(D796:O796))</x:f>
        <x:v>41.17965</x:v>
      </x:c>
      <x:c r="AF796" s="19" t="n">
        <x:f>IF(AC796=0,"",AVERAGE(P796:AA796))</x:f>
        <x:v>40.72215166666667</x:v>
      </x:c>
      <x:c r="AG796" s="19" t="n">
        <x:f>IF(OR(AB796&lt;'산출기준'!$B$19,AC796&lt;'산출기준'!$B$19,AE796=0),"",AF796/AE796)</x:f>
        <x:v>0.9888901840269809</x:v>
      </x:c>
      <x:c r="AH796" s="21" t="n">
        <x:f>IF(SUM(P796:AA796)=0,"",MAX(P796:AA796)/SUM(P796:AA796))</x:f>
        <x:v>0.20463882659114566</x:v>
      </x:c>
      <x:c r="AI796" s="23" t="n">
        <x:f>IF(AG796="","",AD796/'산출기준'!$B$18*'산출기준'!$B$20+MIN(1,AG796)*'산출기준'!$B$21+(1-AH796)*'산출기준'!$B$22)</x:f>
        <x:v>95.57392898898652</x:v>
      </x:c>
      <x:c r="AJ796" s="4" t="str">
        <x:v>24개월 중 양수 지수 24개월; 전반/후반 자료 12/12개월. 최근12개월/이전12개월 관측월 평균비 0.99배, 최근 최댓달 비중 20.5%. 미래 1년 지속을 보장하지 않음.</x:v>
      </x:c>
      <x:c r="AK796" s="4" t="str">
        <x:v>https://developers.naver.com/docs/serviceapi/datalab/search/search.md</x:v>
      </x:c>
    </x:row>
    <x:row r="797" ht="25" customHeight="1">
      <x:c r="A797" s="4" t="str">
        <x:v>K0793</x:v>
      </x:c>
      <x:c r="B797" s="4" t="str">
        <x:v>스포츠</x:v>
      </x:c>
      <x:c r="C797" s="4" t="str">
        <x:v>헬스장가격비교</x:v>
      </x:c>
      <x:c r="D797" s="17" t="n">
        <x:v>30.16528</x:v>
      </x:c>
      <x:c r="E797" s="17" t="n">
        <x:v>20.1889</x:v>
      </x:c>
      <x:c r="F797" s="17" t="n">
        <x:v>16.23376</x:v>
      </x:c>
      <x:c r="G797" s="17" t="n">
        <x:v>24.49822</x:v>
      </x:c>
      <x:c r="H797" s="17" t="n">
        <x:v>35.59622</x:v>
      </x:c>
      <x:c r="I797" s="17" t="n">
        <x:v>33.7072</x:v>
      </x:c>
      <x:c r="J797" s="17" t="n">
        <x:v>27.56788</x:v>
      </x:c>
      <x:c r="K797" s="17" t="n">
        <x:v>17.2373</x:v>
      </x:c>
      <x:c r="L797" s="17" t="n">
        <x:v>16.1157</x:v>
      </x:c>
      <x:c r="M797" s="17" t="n">
        <x:v>24.14403</x:v>
      </x:c>
      <x:c r="N797" s="17" t="n">
        <x:v>33.88429</x:v>
      </x:c>
      <x:c r="O797" s="17" t="n">
        <x:v>11.57024</x:v>
      </x:c>
      <x:c r="P797" s="17" t="n">
        <x:v>3.42384</x:v>
      </x:c>
      <x:c r="Q797" s="17" t="n">
        <x:v>4.78158</x:v>
      </x:c>
      <x:c r="R797" s="17" t="n">
        <x:v>2.00708</x:v>
      </x:c>
      <x:c r="S797" s="17" t="n">
        <x:v>1.94805</x:v>
      </x:c>
      <x:c r="T797" s="17" t="n">
        <x:v>2.24321</x:v>
      </x:c>
      <x:c r="U797" s="17" t="n">
        <x:v>1.35773</x:v>
      </x:c>
      <x:c r="V797" s="17" t="n">
        <x:v>1.71192</x:v>
      </x:c>
      <x:c r="W797" s="17" t="n">
        <x:v>3.30578</x:v>
      </x:c>
      <x:c r="X797" s="17" t="n">
        <x:v>1.41676</x:v>
      </x:c>
      <x:c r="Y797" s="17" t="n">
        <x:v>1.18063</x:v>
      </x:c>
      <x:c r="Z797" s="17" t="n">
        <x:v>14.69893</x:v>
      </x:c>
      <x:c r="AA797" s="17" t="n">
        <x:v>15.70247</x:v>
      </x:c>
      <x:c r="AB797" s="4" t="n">
        <x:f>COUNT(D797:O797)</x:f>
        <x:v>12</x:v>
      </x:c>
      <x:c r="AC797" s="4" t="n">
        <x:f>COUNT(P797:AA797)</x:f>
        <x:v>12</x:v>
      </x:c>
      <x:c r="AD797" s="4" t="n">
        <x:f>COUNTIF(D797:AA797,"&gt;0")</x:f>
        <x:v>24</x:v>
      </x:c>
      <x:c r="AE797" s="19" t="n">
        <x:f>IF(AB797=0,"",AVERAGE(D797:O797))</x:f>
        <x:v>24.242418333333337</x:v>
      </x:c>
      <x:c r="AF797" s="19" t="n">
        <x:f>IF(AC797=0,"",AVERAGE(P797:AA797))</x:f>
        <x:v>4.481498333333334</x:v>
      </x:c>
      <x:c r="AG797" s="19" t="n">
        <x:f>IF(OR(AB797&lt;'산출기준'!$B$19,AC797&lt;'산출기준'!$B$19,AE797=0),"",AF797/AE797)</x:f>
        <x:v>0.18486185131007624</x:v>
      </x:c>
      <x:c r="AH797" s="21" t="n">
        <x:f>IF(SUM(P797:AA797)=0,"",MAX(P797:AA797)/SUM(P797:AA797))</x:f>
        <x:v>0.29198698054482525</x:v>
      </x:c>
      <x:c r="AI797" s="23" t="n">
        <x:f>IF(AG797="","",AD797/'산출기준'!$B$18*'산출기준'!$B$20+MIN(1,AG797)*'산출기준'!$B$21+(1-AH797)*'산출기준'!$B$22)</x:f>
        <x:v>69.70611592840578</x:v>
      </x:c>
      <x:c r="AJ797" s="4" t="str">
        <x:v>24개월 중 양수 지수 24개월; 전반/후반 자료 12/12개월. 최근12개월/이전12개월 관측월 평균비 0.18배, 최근 최댓달 비중 29.2%. 미래 1년 지속을 보장하지 않음.</x:v>
      </x:c>
      <x:c r="AK797" s="4" t="str">
        <x:v>https://developers.naver.com/docs/serviceapi/datalab/search/search.md</x:v>
      </x:c>
    </x:row>
    <x:row r="798" ht="25" customHeight="1">
      <x:c r="A798" s="4" t="str">
        <x:v>K0794</x:v>
      </x:c>
      <x:c r="B798" s="4" t="str">
        <x:v>스포츠</x:v>
      </x:c>
      <x:c r="C798" s="4" t="str">
        <x:v>맨몸근력운동</x:v>
      </x:c>
      <x:c r="D798" s="17" t="n">
        <x:v>29.265</x:v>
      </x:c>
      <x:c r="E798" s="17" t="n">
        <x:v>48.21308</x:v>
      </x:c>
      <x:c r="F798" s="17" t="n">
        <x:v>26.29804</x:v>
      </x:c>
      <x:c r="G798" s="17" t="n">
        <x:v>18.20633</x:v>
      </x:c>
      <x:c r="H798" s="17" t="n">
        <x:v>89.27848</x:v>
      </x:c>
      <x:c r="I798" s="17" t="n">
        <x:v>24.74713</x:v>
      </x:c>
      <x:c r="J798" s="17" t="n">
        <x:v>27.84895</x:v>
      </x:c>
      <x:c r="K798" s="17" t="n">
        <x:v>19.68981</x:v>
      </x:c>
      <x:c r="L798" s="17" t="n">
        <x:v>16.99258</x:v>
      </x:c>
      <x:c r="M798" s="17" t="n">
        <x:v>23.87053</x:v>
      </x:c>
      <x:c r="N798" s="17" t="n">
        <x:v>26.90492</x:v>
      </x:c>
      <x:c r="O798" s="17" t="n">
        <x:v>21.37559</x:v>
      </x:c>
      <x:c r="P798" s="17" t="n">
        <x:v>19.89211</x:v>
      </x:c>
      <x:c r="Q798" s="17" t="n">
        <x:v>13.68846</x:v>
      </x:c>
      <x:c r="R798" s="17" t="n">
        <x:v>10.85637</x:v>
      </x:c>
      <x:c r="S798" s="17" t="n">
        <x:v>13.68846</x:v>
      </x:c>
      <x:c r="T798" s="17" t="n">
        <x:v>11.12609</x:v>
      </x:c>
      <x:c r="U798" s="17" t="n">
        <x:v>8.69858</x:v>
      </x:c>
      <x:c r="V798" s="17" t="n">
        <x:v>10.99123</x:v>
      </x:c>
      <x:c r="W798" s="17" t="n">
        <x:v>10.38435</x:v>
      </x:c>
      <x:c r="X798" s="17" t="n">
        <x:v>11.53068</x:v>
      </x:c>
      <x:c r="Y798" s="17" t="n">
        <x:v>18.3412</x:v>
      </x:c>
      <x:c r="Z798" s="17" t="n">
        <x:v>7.88941</x:v>
      </x:c>
      <x:c r="AA798" s="17" t="n">
        <x:v>15.71139</x:v>
      </x:c>
      <x:c r="AB798" s="4" t="n">
        <x:f>COUNT(D798:O798)</x:f>
        <x:v>12</x:v>
      </x:c>
      <x:c r="AC798" s="4" t="n">
        <x:f>COUNT(P798:AA798)</x:f>
        <x:v>12</x:v>
      </x:c>
      <x:c r="AD798" s="4" t="n">
        <x:f>COUNTIF(D798:AA798,"&gt;0")</x:f>
        <x:v>24</x:v>
      </x:c>
      <x:c r="AE798" s="19" t="n">
        <x:f>IF(AB798=0,"",AVERAGE(D798:O798))</x:f>
        <x:v>31.057536666666664</x:v>
      </x:c>
      <x:c r="AF798" s="19" t="n">
        <x:f>IF(AC798=0,"",AVERAGE(P798:AA798))</x:f>
        <x:v>12.733194166666664</x:v>
      </x:c>
      <x:c r="AG798" s="19" t="n">
        <x:f>IF(OR(AB798&lt;'산출기준'!$B$19,AC798&lt;'산출기준'!$B$19,AE798=0),"",AF798/AE798)</x:f>
        <x:v>0.40998725376481343</x:v>
      </x:c>
      <x:c r="AH798" s="21" t="n">
        <x:f>IF(SUM(P798:AA798)=0,"",MAX(P798:AA798)/SUM(P798:AA798))</x:f>
        <x:v>0.1301853888062782</x:v>
      </x:c>
      <x:c r="AI798" s="23" t="n">
        <x:f>IF(AG798="","",AD798/'산출기준'!$B$18*'산출기준'!$B$20+MIN(1,AG798)*'산출기준'!$B$21+(1-AH798)*'산출기준'!$B$22)</x:f>
        <x:v>79.69590983681884</x:v>
      </x:c>
      <x:c r="AJ798" s="4" t="str">
        <x:v>24개월 중 양수 지수 24개월; 전반/후반 자료 12/12개월. 최근12개월/이전12개월 관측월 평균비 0.41배, 최근 최댓달 비중 13.0%. 미래 1년 지속을 보장하지 않음.</x:v>
      </x:c>
      <x:c r="AK798" s="4" t="str">
        <x:v>https://developers.naver.com/docs/serviceapi/datalab/search/search.md</x:v>
      </x:c>
    </x:row>
    <x:row r="799" ht="25" customHeight="1">
      <x:c r="A799" s="4" t="str">
        <x:v>K0795</x:v>
      </x:c>
      <x:c r="B799" s="4" t="str">
        <x:v>스포츠</x:v>
      </x:c>
      <x:c r="C799" s="4" t="str">
        <x:v>스트레칭효과</x:v>
      </x:c>
      <x:c r="D799" s="17" t="n">
        <x:v>84.42346</x:v>
      </x:c>
      <x:c r="E799" s="17" t="n">
        <x:v>89.81793</x:v>
      </x:c>
      <x:c r="F799" s="17" t="n">
        <x:v>85.23263</x:v>
      </x:c>
      <x:c r="G799" s="17" t="n">
        <x:v>84.42346</x:v>
      </x:c>
      <x:c r="H799" s="17" t="n">
        <x:v>76.8712</x:v>
      </x:c>
      <x:c r="I799" s="17" t="n">
        <x:v>76.66891</x:v>
      </x:c>
      <x:c r="J799" s="17" t="n">
        <x:v>90.15509</x:v>
      </x:c>
      <x:c r="K799" s="17" t="n">
        <x:v>86.58125</x:v>
      </x:c>
      <x:c r="L799" s="17" t="n">
        <x:v>76.93863</x:v>
      </x:c>
      <x:c r="M799" s="17" t="n">
        <x:v>79.16385</x:v>
      </x:c>
      <x:c r="N799" s="17" t="n">
        <x:v>56.23735</x:v>
      </x:c>
      <x:c r="O799" s="17" t="n">
        <x:v>50.70802</x:v>
      </x:c>
      <x:c r="P799" s="17" t="n">
        <x:v>57.78826</x:v>
      </x:c>
      <x:c r="Q799" s="17" t="n">
        <x:v>47.94335</x:v>
      </x:c>
      <x:c r="R799" s="17" t="n">
        <x:v>51.1126</x:v>
      </x:c>
      <x:c r="S799" s="17" t="n">
        <x:v>37.76129</x:v>
      </x:c>
      <x:c r="T799" s="17" t="n">
        <x:v>30.20903</x:v>
      </x:c>
      <x:c r="U799" s="17" t="n">
        <x:v>22.7242</x:v>
      </x:c>
      <x:c r="V799" s="17" t="n">
        <x:v>23.6008</x:v>
      </x:c>
      <x:c r="W799" s="17" t="n">
        <x:v>21.44302</x:v>
      </x:c>
      <x:c r="X799" s="17" t="n">
        <x:v>21.44302</x:v>
      </x:c>
      <x:c r="Y799" s="17" t="n">
        <x:v>28.32097</x:v>
      </x:c>
      <x:c r="Z799" s="17" t="n">
        <x:v>16.79028</x:v>
      </x:c>
      <x:c r="AA799" s="17" t="n">
        <x:v>16.18341</x:v>
      </x:c>
      <x:c r="AB799" s="4" t="n">
        <x:f>COUNT(D799:O799)</x:f>
        <x:v>12</x:v>
      </x:c>
      <x:c r="AC799" s="4" t="n">
        <x:f>COUNT(P799:AA799)</x:f>
        <x:v>12</x:v>
      </x:c>
      <x:c r="AD799" s="4" t="n">
        <x:f>COUNTIF(D799:AA799,"&gt;0")</x:f>
        <x:v>24</x:v>
      </x:c>
      <x:c r="AE799" s="19" t="n">
        <x:f>IF(AB799=0,"",AVERAGE(D799:O799))</x:f>
        <x:v>78.101815</x:v>
      </x:c>
      <x:c r="AF799" s="19" t="n">
        <x:f>IF(AC799=0,"",AVERAGE(P799:AA799))</x:f>
        <x:v>31.276685833333328</x:v>
      </x:c>
      <x:c r="AG799" s="19" t="n">
        <x:f>IF(OR(AB799&lt;'산출기준'!$B$19,AC799&lt;'산출기준'!$B$19,AE799=0),"",AF799/AE799)</x:f>
        <x:v>0.40046042250533265</x:v>
      </x:c>
      <x:c r="AH799" s="21" t="n">
        <x:f>IF(SUM(P799:AA799)=0,"",MAX(P799:AA799)/SUM(P799:AA799))</x:f>
        <x:v>0.15397054403382415</x:v>
      </x:c>
      <x:c r="AI799" s="23" t="n">
        <x:f>IF(AG799="","",AD799/'산출기준'!$B$18*'산출기준'!$B$20+MIN(1,AG799)*'산출기준'!$B$21+(1-AH799)*'산출기준'!$B$22)</x:f>
        <x:v>78.9344017944835</x:v>
      </x:c>
      <x:c r="AJ799" s="4" t="str">
        <x:v>24개월 중 양수 지수 24개월; 전반/후반 자료 12/12개월. 최근12개월/이전12개월 관측월 평균비 0.40배, 최근 최댓달 비중 15.4%. 미래 1년 지속을 보장하지 않음.</x:v>
      </x:c>
      <x:c r="AK799" s="4" t="str">
        <x:v>https://developers.naver.com/docs/serviceapi/datalab/search/search.md</x:v>
      </x:c>
    </x:row>
    <x:row r="800" ht="25" customHeight="1">
      <x:c r="A800" s="4" t="str">
        <x:v>K0796</x:v>
      </x:c>
      <x:c r="B800" s="4" t="str">
        <x:v>스포츠</x:v>
      </x:c>
      <x:c r="C800" s="4" t="str">
        <x:v>근력운동시간</x:v>
      </x:c>
      <x:c r="D800" s="17" t="n">
        <x:v>67.49831</x:v>
      </x:c>
      <x:c r="E800" s="17" t="n">
        <x:v>53.54012</x:v>
      </x:c>
      <x:c r="F800" s="17" t="n">
        <x:v>43.69521</x:v>
      </x:c>
      <x:c r="G800" s="17" t="n">
        <x:v>43.76264</x:v>
      </x:c>
      <x:c r="H800" s="17" t="n">
        <x:v>45.51584</x:v>
      </x:c>
      <x:c r="I800" s="17" t="n">
        <x:v>44.97639</x:v>
      </x:c>
      <x:c r="J800" s="17" t="n">
        <x:v>49.02225</x:v>
      </x:c>
      <x:c r="K800" s="17" t="n">
        <x:v>35.46864</x:v>
      </x:c>
      <x:c r="L800" s="17" t="n">
        <x:v>43.69521</x:v>
      </x:c>
      <x:c r="M800" s="17" t="n">
        <x:v>56.37221</x:v>
      </x:c>
      <x:c r="N800" s="17" t="n">
        <x:v>57.99055</x:v>
      </x:c>
      <x:c r="O800" s="17" t="n">
        <x:v>43.62778</x:v>
      </x:c>
      <x:c r="P800" s="17" t="n">
        <x:v>37.08698</x:v>
      </x:c>
      <x:c r="Q800" s="17" t="n">
        <x:v>33.98516</x:v>
      </x:c>
      <x:c r="R800" s="17" t="n">
        <x:v>23.39851</x:v>
      </x:c>
      <x:c r="S800" s="17" t="n">
        <x:v>26.97235</x:v>
      </x:c>
      <x:c r="T800" s="17" t="n">
        <x:v>24.81456</x:v>
      </x:c>
      <x:c r="U800" s="17" t="n">
        <x:v>10.85637</x:v>
      </x:c>
      <x:c r="V800" s="17" t="n">
        <x:v>15.30681</x:v>
      </x:c>
      <x:c r="W800" s="17" t="n">
        <x:v>18.20633</x:v>
      </x:c>
      <x:c r="X800" s="17" t="n">
        <x:v>15.17194</x:v>
      </x:c>
      <x:c r="Y800" s="17" t="n">
        <x:v>12.94672</x:v>
      </x:c>
      <x:c r="Z800" s="17" t="n">
        <x:v>15.91368</x:v>
      </x:c>
      <x:c r="AA800" s="17" t="n">
        <x:v>13.48617</x:v>
      </x:c>
      <x:c r="AB800" s="4" t="n">
        <x:f>COUNT(D800:O800)</x:f>
        <x:v>12</x:v>
      </x:c>
      <x:c r="AC800" s="4" t="n">
        <x:f>COUNT(P800:AA800)</x:f>
        <x:v>12</x:v>
      </x:c>
      <x:c r="AD800" s="4" t="n">
        <x:f>COUNTIF(D800:AA800,"&gt;0")</x:f>
        <x:v>24</x:v>
      </x:c>
      <x:c r="AE800" s="19" t="n">
        <x:f>IF(AB800=0,"",AVERAGE(D800:O800))</x:f>
        <x:v>48.763762500000006</x:v>
      </x:c>
      <x:c r="AF800" s="19" t="n">
        <x:f>IF(AC800=0,"",AVERAGE(P800:AA800))</x:f>
        <x:v>20.678798333333333</x:v>
      </x:c>
      <x:c r="AG800" s="19" t="n">
        <x:f>IF(OR(AB800&lt;'산출기준'!$B$19,AC800&lt;'산출기준'!$B$19,AE800=0),"",AF800/AE800)</x:f>
        <x:v>0.42406076301707296</x:v>
      </x:c>
      <x:c r="AH800" s="21" t="n">
        <x:f>IF(SUM(P800:AA800)=0,"",MAX(P800:AA800)/SUM(P800:AA800))</x:f>
        <x:v>0.14945654079351323</x:v>
      </x:c>
      <x:c r="AI800" s="23" t="n">
        <x:f>IF(AG800="","",AD800/'산출기준'!$B$18*'산출기준'!$B$20+MIN(1,AG800)*'산출기준'!$B$21+(1-AH800)*'산출기준'!$B$22)</x:f>
        <x:v>79.73269207464192</x:v>
      </x:c>
      <x:c r="AJ800" s="4" t="str">
        <x:v>24개월 중 양수 지수 24개월; 전반/후반 자료 12/12개월. 최근12개월/이전12개월 관측월 평균비 0.42배, 최근 최댓달 비중 14.9%. 미래 1년 지속을 보장하지 않음.</x:v>
      </x:c>
      <x:c r="AK800" s="4" t="str">
        <x:v>https://developers.naver.com/docs/serviceapi/datalab/search/search.md</x:v>
      </x:c>
    </x:row>
    <x:row r="801" ht="25" customHeight="1">
      <x:c r="A801" s="4" t="str">
        <x:v>K0797</x:v>
      </x:c>
      <x:c r="B801" s="4" t="str">
        <x:v>스포츠</x:v>
      </x:c>
      <x:c r="C801" s="4" t="str">
        <x:v>수영초보준비물</x:v>
      </x:c>
      <x:c r="D801" s="17" t="n">
        <x:v>5.12474</x:v>
      </x:c>
      <x:c r="E801" s="17" t="n">
        <x:v>3.23668</x:v>
      </x:c>
      <x:c r="F801" s="17" t="n">
        <x:v>0.40458</x:v>
      </x:c>
      <x:c r="G801" s="17" t="n">
        <x:v>1.14632</x:v>
      </x:c>
      <x:c r="H801" s="17" t="n">
        <x:v>3.91099</x:v>
      </x:c>
      <x:c r="I801" s="17" t="n">
        <x:v>14.36277</x:v>
      </x:c>
      <x:c r="J801" s="17" t="n">
        <x:v>16.85772</x:v>
      </x:c>
      <x:c r="K801" s="17" t="n">
        <x:v>8.83344</x:v>
      </x:c>
      <x:c r="L801" s="17" t="n">
        <x:v>11.86783</x:v>
      </x:c>
      <x:c r="M801" s="17" t="n">
        <x:v>15.91368</x:v>
      </x:c>
      <x:c r="N801" s="17" t="n">
        <x:v>11.93526</x:v>
      </x:c>
      <x:c r="O801" s="17" t="n">
        <x:v>14.02562</x:v>
      </x:c>
      <x:c r="P801" s="17" t="n">
        <x:v>7.88941</x:v>
      </x:c>
      <x:c r="Q801" s="17" t="n">
        <x:v>6.60822</x:v>
      </x:c>
      <x:c r="R801" s="17" t="n">
        <x:v>0.80917</x:v>
      </x:c>
      <x:c r="S801" s="17"/>
      <x:c r="T801" s="17" t="n">
        <x:v>1.41604</x:v>
      </x:c>
      <x:c r="U801" s="17" t="n">
        <x:v>4.98988</x:v>
      </x:c>
      <x:c r="V801" s="17" t="n">
        <x:v>8.90087</x:v>
      </x:c>
      <x:c r="W801" s="17" t="n">
        <x:v>5.4619</x:v>
      </x:c>
      <x:c r="X801" s="17" t="n">
        <x:v>8.9683</x:v>
      </x:c>
      <x:c r="Y801" s="17" t="n">
        <x:v>12.13755</x:v>
      </x:c>
      <x:c r="Z801" s="17" t="n">
        <x:v>6.00134</x:v>
      </x:c>
      <x:c r="AA801" s="17" t="n">
        <x:v>12.00269</x:v>
      </x:c>
      <x:c r="AB801" s="4" t="n">
        <x:f>COUNT(D801:O801)</x:f>
        <x:v>12</x:v>
      </x:c>
      <x:c r="AC801" s="4" t="n">
        <x:f>COUNT(P801:AA801)</x:f>
        <x:v>11</x:v>
      </x:c>
      <x:c r="AD801" s="4" t="n">
        <x:f>COUNTIF(D801:AA801,"&gt;0")</x:f>
        <x:v>23</x:v>
      </x:c>
      <x:c r="AE801" s="19" t="n">
        <x:f>IF(AB801=0,"",AVERAGE(D801:O801))</x:f>
        <x:v>8.9683025</x:v>
      </x:c>
      <x:c r="AF801" s="19" t="n">
        <x:f>IF(AC801=0,"",AVERAGE(P801:AA801))</x:f>
        <x:v>6.835033636363636</x:v>
      </x:c>
      <x:c r="AG801" s="19" t="n">
        <x:f>IF(OR(AB801&lt;'산출기준'!$B$19,AC801&lt;'산출기준'!$B$19,AE801=0),"",AF801/AE801)</x:f>
        <x:v>0.7621323696835199</x:v>
      </x:c>
      <x:c r="AH801" s="21" t="n">
        <x:f>IF(SUM(P801:AA801)=0,"",MAX(P801:AA801)/SUM(P801:AA801))</x:f>
        <x:v>0.1614349972607703</x:v>
      </x:c>
      <x:c r="AI801" s="23" t="n">
        <x:f>IF(AG801="","",AD801/'산출기준'!$B$18*'산출기준'!$B$20+MIN(1,AG801)*'산출기준'!$B$21+(1-AH801)*'산출기준'!$B$22)</x:f>
        <x:v>87.55193781195686</x:v>
      </x:c>
      <x:c r="AJ801" s="4" t="str">
        <x:v>24개월 중 양수 지수 23개월; 전반/후반 자료 12/11개월. 최근12개월/이전12개월 관측월 평균비 0.76배, 최근 최댓달 비중 16.1%. 미래 1년 지속을 보장하지 않음.</x:v>
      </x:c>
      <x:c r="AK801" s="4" t="str">
        <x:v>https://developers.naver.com/docs/serviceapi/datalab/search/search.md</x:v>
      </x:c>
    </x:row>
    <x:row r="802" ht="25" customHeight="1">
      <x:c r="A802" s="4" t="str">
        <x:v>K0798</x:v>
      </x:c>
      <x:c r="B802" s="4" t="str">
        <x:v>스포츠</x:v>
      </x:c>
      <x:c r="C802" s="4" t="str">
        <x:v>달리기자세</x:v>
      </x:c>
      <x:c r="D802" s="17" t="n">
        <x:v>84.2886</x:v>
      </x:c>
      <x:c r="E802" s="17" t="n">
        <x:v>100</x:v>
      </x:c>
      <x:c r="F802" s="17" t="n">
        <x:v>47.26904</x:v>
      </x:c>
      <x:c r="G802" s="17" t="n">
        <x:v>27.71409</x:v>
      </x:c>
      <x:c r="H802" s="17" t="n">
        <x:v>26.4329</x:v>
      </x:c>
      <x:c r="I802" s="17" t="n">
        <x:v>28.11867</x:v>
      </x:c>
      <x:c r="J802" s="17" t="n">
        <x:v>47.26904</x:v>
      </x:c>
      <x:c r="K802" s="17" t="n">
        <x:v>57.92312</x:v>
      </x:c>
      <x:c r="L802" s="17" t="n">
        <x:v>51.51719</x:v>
      </x:c>
      <x:c r="M802" s="17" t="n">
        <x:v>44.90896</x:v>
      </x:c>
      <x:c r="N802" s="17" t="n">
        <x:v>43.96493</x:v>
      </x:c>
      <x:c r="O802" s="17" t="n">
        <x:v>46.25758</x:v>
      </x:c>
      <x:c r="P802" s="17" t="n">
        <x:v>52.46122</x:v>
      </x:c>
      <x:c r="Q802" s="17" t="n">
        <x:v>32.23196</x:v>
      </x:c>
      <x:c r="R802" s="17" t="n">
        <x:v>29.80445</x:v>
      </x:c>
      <x:c r="S802" s="17" t="n">
        <x:v>12.87929</x:v>
      </x:c>
      <x:c r="T802" s="17" t="n">
        <x:v>14.6325</x:v>
      </x:c>
      <x:c r="U802" s="17" t="n">
        <x:v>9.03573</x:v>
      </x:c>
      <x:c r="V802" s="17" t="n">
        <x:v>21.98246</x:v>
      </x:c>
      <x:c r="W802" s="17" t="n">
        <x:v>25.96089</x:v>
      </x:c>
      <x:c r="X802" s="17" t="n">
        <x:v>21.24072</x:v>
      </x:c>
      <x:c r="Y802" s="17" t="n">
        <x:v>18.00404</x:v>
      </x:c>
      <x:c r="Z802" s="17" t="n">
        <x:v>8.9683</x:v>
      </x:c>
      <x:c r="AA802" s="17" t="n">
        <x:v>9.97977</x:v>
      </x:c>
      <x:c r="AB802" s="4" t="n">
        <x:f>COUNT(D802:O802)</x:f>
        <x:v>12</x:v>
      </x:c>
      <x:c r="AC802" s="4" t="n">
        <x:f>COUNT(P802:AA802)</x:f>
        <x:v>12</x:v>
      </x:c>
      <x:c r="AD802" s="4" t="n">
        <x:f>COUNTIF(D802:AA802,"&gt;0")</x:f>
        <x:v>24</x:v>
      </x:c>
      <x:c r="AE802" s="19" t="n">
        <x:f>IF(AB802=0,"",AVERAGE(D802:O802))</x:f>
        <x:v>50.47200999999999</x:v>
      </x:c>
      <x:c r="AF802" s="19" t="n">
        <x:f>IF(AC802=0,"",AVERAGE(P802:AA802))</x:f>
        <x:v>21.4317775</x:v>
      </x:c>
      <x:c r="AG802" s="19" t="n">
        <x:f>IF(OR(AB802&lt;'산출기준'!$B$19,AC802&lt;'산출기준'!$B$19,AE802=0),"",AF802/AE802)</x:f>
        <x:v>0.424626986323707</x:v>
      </x:c>
      <x:c r="AH802" s="21" t="n">
        <x:f>IF(SUM(P802:AA802)=0,"",MAX(P802:AA802)/SUM(P802:AA802))</x:f>
        <x:v>0.20398533594954188</x:v>
      </x:c>
      <x:c r="AI802" s="23" t="n">
        <x:f>IF(AG802="","",AD802/'산출기준'!$B$18*'산출기준'!$B$20+MIN(1,AG802)*'산출기준'!$B$21+(1-AH802)*'산출기준'!$B$22)</x:f>
        <x:v>78.65910287072037</x:v>
      </x:c>
      <x:c r="AJ802" s="4" t="str">
        <x:v>24개월 중 양수 지수 24개월; 전반/후반 자료 12/12개월. 최근12개월/이전12개월 관측월 평균비 0.42배, 최근 최댓달 비중 20.4%. 미래 1년 지속을 보장하지 않음.</x:v>
      </x:c>
      <x:c r="AK802" s="4" t="str">
        <x:v>https://developers.naver.com/docs/serviceapi/datalab/search/search.md</x:v>
      </x:c>
    </x:row>
    <x:row r="803" ht="25" customHeight="1">
      <x:c r="A803" s="4" t="str">
        <x:v>K0799</x:v>
      </x:c>
      <x:c r="B803" s="4" t="str">
        <x:v>스포츠</x:v>
      </x:c>
      <x:c r="C803" s="4" t="str">
        <x:v>근력운동유산소순서</x:v>
      </x:c>
      <x:c r="D803" s="17" t="n">
        <x:v>2.34741</x:v>
      </x:c>
      <x:c r="E803" s="17"/>
      <x:c r="F803" s="17"/>
      <x:c r="G803" s="17"/>
      <x:c r="H803" s="17"/>
      <x:c r="I803" s="17" t="n">
        <x:v>3.52112</x:v>
      </x:c>
      <x:c r="J803" s="17" t="n">
        <x:v>20.18779</x:v>
      </x:c>
      <x:c r="K803" s="17" t="n">
        <x:v>31.92488</x:v>
      </x:c>
      <x:c r="L803" s="17" t="n">
        <x:v>35.68075</x:v>
      </x:c>
      <x:c r="M803" s="17" t="n">
        <x:v>24.64788</x:v>
      </x:c>
      <x:c r="N803" s="17"/>
      <x:c r="O803" s="17"/>
      <x:c r="P803" s="17" t="n">
        <x:v>2.34741</x:v>
      </x:c>
      <x:c r="Q803" s="17" t="n">
        <x:v>33.09859</x:v>
      </x:c>
      <x:c r="R803" s="17" t="n">
        <x:v>41.54929</x:v>
      </x:c>
      <x:c r="S803" s="17" t="n">
        <x:v>24.64788</x:v>
      </x:c>
      <x:c r="T803" s="17" t="n">
        <x:v>40.84507</x:v>
      </x:c>
      <x:c r="U803" s="17" t="n">
        <x:v>19.01408</x:v>
      </x:c>
      <x:c r="V803" s="17" t="n">
        <x:v>22.30046</x:v>
      </x:c>
      <x:c r="W803" s="17" t="n">
        <x:v>25.11737</x:v>
      </x:c>
      <x:c r="X803" s="17" t="n">
        <x:v>24.41314</x:v>
      </x:c>
      <x:c r="Y803" s="17" t="n">
        <x:v>44.13145</x:v>
      </x:c>
      <x:c r="Z803" s="17" t="n">
        <x:v>40.84507</x:v>
      </x:c>
      <x:c r="AA803" s="17" t="n">
        <x:v>31.45539</x:v>
      </x:c>
      <x:c r="AB803" s="4" t="n">
        <x:f>COUNT(D803:O803)</x:f>
        <x:v>6</x:v>
      </x:c>
      <x:c r="AC803" s="4" t="n">
        <x:f>COUNT(P803:AA803)</x:f>
        <x:v>12</x:v>
      </x:c>
      <x:c r="AD803" s="4" t="n">
        <x:f>COUNTIF(D803:AA803,"&gt;0")</x:f>
        <x:v>18</x:v>
      </x:c>
      <x:c r="AE803" s="19" t="n">
        <x:f>IF(AB803=0,"",AVERAGE(D803:O803))</x:f>
        <x:v>19.718305</x:v>
      </x:c>
      <x:c r="AF803" s="19" t="n">
        <x:f>IF(AC803=0,"",AVERAGE(P803:AA803))</x:f>
        <x:v>29.147100000000005</x:v>
      </x:c>
      <x:c r="AG803" s="19" t="str">
        <x:f>IF(OR(AB803&lt;'산출기준'!$B$19,AC803&lt;'산출기준'!$B$19,AE803=0),"",AF803/AE803)</x:f>
      </x:c>
      <x:c r="AH803" s="21" t="n">
        <x:f>IF(SUM(P803:AA803)=0,"",MAX(P803:AA803)/SUM(P803:AA803))</x:f>
        <x:v>0.1261745022089104</x:v>
      </x:c>
      <x:c r="AI803" s="23" t="str">
        <x:f>IF(AG803="","",AD803/'산출기준'!$B$18*'산출기준'!$B$20+MIN(1,AG803)*'산출기준'!$B$21+(1-AH803)*'산출기준'!$B$22)</x:f>
      </x:c>
      <x:c r="AJ803" s="4" t="str">
        <x:v>24개월 중 양수 지수 18개월; 전반/후반 자료 6/12개월. 자료 부족으로 점수·전년비 미산정. 미래 1년 지속을 보장하지 않음.</x:v>
      </x:c>
      <x:c r="AK803" s="4" t="str">
        <x:v>https://developers.naver.com/docs/serviceapi/datalab/search/search.md</x:v>
      </x:c>
    </x:row>
    <x:row r="804" ht="25" customHeight="1">
      <x:c r="A804" s="4" t="str">
        <x:v>K0800</x:v>
      </x:c>
      <x:c r="B804" s="4" t="str">
        <x:v>스포츠</x:v>
      </x:c>
      <x:c r="C804" s="4" t="str">
        <x:v>러닝페이스계산</x:v>
      </x:c>
      <x:c r="D804" s="17" t="n">
        <x:v>4.36366</x:v>
      </x:c>
      <x:c r="E804" s="17" t="n">
        <x:v>3.76467</x:v>
      </x:c>
      <x:c r="F804" s="17" t="n">
        <x:v>2.59338</x:v>
      </x:c>
      <x:c r="G804" s="17" t="n">
        <x:v>1.14861</x:v>
      </x:c>
      <x:c r="H804" s="17" t="n">
        <x:v>0.56029</x:v>
      </x:c>
      <x:c r="I804" s="17" t="n">
        <x:v>0.92049</x:v>
      </x:c>
      <x:c r="J804" s="17" t="n">
        <x:v>1.5675</x:v>
      </x:c>
      <x:c r="K804" s="17" t="n">
        <x:v>0.64034</x:v>
      </x:c>
      <x:c r="L804" s="17" t="n">
        <x:v>0.58431</x:v>
      </x:c>
      <x:c r="M804" s="17" t="n">
        <x:v>0.67369</x:v>
      </x:c>
      <x:c r="N804" s="17" t="n">
        <x:v>1.1326</x:v>
      </x:c>
      <x:c r="O804" s="17" t="n">
        <x:v>1.11259</x:v>
      </x:c>
      <x:c r="P804" s="17" t="n">
        <x:v>1.30202</x:v>
      </x:c>
      <x:c r="Q804" s="17" t="n">
        <x:v>0.89914</x:v>
      </x:c>
      <x:c r="R804" s="17" t="n">
        <x:v>0.7057</x:v>
      </x:c>
      <x:c r="S804" s="17" t="n">
        <x:v>0.30016</x:v>
      </x:c>
      <x:c r="T804" s="17" t="n">
        <x:v>0.1921</x:v>
      </x:c>
      <x:c r="U804" s="17" t="n">
        <x:v>0.05069</x:v>
      </x:c>
      <x:c r="V804" s="17" t="n">
        <x:v>0.08137</x:v>
      </x:c>
      <x:c r="W804" s="17" t="n">
        <x:v>0.12273</x:v>
      </x:c>
      <x:c r="X804" s="17" t="n">
        <x:v>0.09338</x:v>
      </x:c>
      <x:c r="Y804" s="17" t="n">
        <x:v>0.02267</x:v>
      </x:c>
      <x:c r="Z804" s="17" t="n">
        <x:v>0.016</x:v>
      </x:c>
      <x:c r="AA804" s="17" t="n">
        <x:v>0.05069</x:v>
      </x:c>
      <x:c r="AB804" s="4" t="n">
        <x:f>COUNT(D804:O804)</x:f>
        <x:v>12</x:v>
      </x:c>
      <x:c r="AC804" s="4" t="n">
        <x:f>COUNT(P804:AA804)</x:f>
        <x:v>12</x:v>
      </x:c>
      <x:c r="AD804" s="4" t="n">
        <x:f>COUNTIF(D804:AA804,"&gt;0")</x:f>
        <x:v>24</x:v>
      </x:c>
      <x:c r="AE804" s="19" t="n">
        <x:f>IF(AB804=0,"",AVERAGE(D804:O804))</x:f>
        <x:v>1.5885108333333333</x:v>
      </x:c>
      <x:c r="AF804" s="19" t="n">
        <x:f>IF(AC804=0,"",AVERAGE(P804:AA804))</x:f>
        <x:v>0.3197208333333333</x:v>
      </x:c>
      <x:c r="AG804" s="19" t="n">
        <x:f>IF(OR(AB804&lt;'산출기준'!$B$19,AC804&lt;'산출기준'!$B$19,AE804=0),"",AF804/AE804)</x:f>
        <x:v>0.20127079187897678</x:v>
      </x:c>
      <x:c r="AH804" s="21" t="n">
        <x:f>IF(SUM(P804:AA804)=0,"",MAX(P804:AA804)/SUM(P804:AA804))</x:f>
        <x:v>0.3393637678704078</x:v>
      </x:c>
      <x:c r="AI804" s="23" t="n">
        <x:f>IF(AG804="","",AD804/'산출기준'!$B$18*'산출기준'!$B$20+MIN(1,AG804)*'산출기준'!$B$21+(1-AH804)*'산출기준'!$B$22)</x:f>
        <x:v>69.25084839896115</x:v>
      </x:c>
      <x:c r="AJ804" s="4" t="str">
        <x:v>24개월 중 양수 지수 24개월; 전반/후반 자료 12/12개월. 최근12개월/이전12개월 관측월 평균비 0.20배, 최근 최댓달 비중 33.9%. 미래 1년 지속을 보장하지 않음.</x:v>
      </x:c>
      <x:c r="AK804" s="4" t="str">
        <x:v>https://developers.naver.com/docs/serviceapi/datalab/search/search.md</x:v>
      </x:c>
    </x:row>
    <x:row r="805" ht="25" customHeight="1">
      <x:c r="A805" s="4" t="str">
        <x:v>K0801</x:v>
      </x:c>
      <x:c r="B805" s="4" t="str">
        <x:v>방송·연예</x:v>
      </x:c>
      <x:c r="C805" s="4" t="str">
        <x:v>김혜수나이</x:v>
      </x:c>
      <x:c r="D805" s="17" t="n">
        <x:v>28.41782</x:v>
      </x:c>
      <x:c r="E805" s="17" t="n">
        <x:v>20.3762</x:v>
      </x:c>
      <x:c r="F805" s="17" t="n">
        <x:v>19.48505</x:v>
      </x:c>
      <x:c r="G805" s="17" t="n">
        <x:v>13.05362</x:v>
      </x:c>
      <x:c r="H805" s="17" t="n">
        <x:v>49.30096</x:v>
      </x:c>
      <x:c r="I805" s="17" t="n">
        <x:v>55.06003</x:v>
      </x:c>
      <x:c r="J805" s="17" t="n">
        <x:v>24.90394</x:v>
      </x:c>
      <x:c r="K805" s="17" t="n">
        <x:v>15.76574</x:v>
      </x:c>
      <x:c r="L805" s="17" t="n">
        <x:v>15.89781</x:v>
      </x:c>
      <x:c r="M805" s="17" t="n">
        <x:v>13.04429</x:v>
      </x:c>
      <x:c r="N805" s="17" t="n">
        <x:v>22.8295</x:v>
      </x:c>
      <x:c r="O805" s="17" t="n">
        <x:v>28.16702</x:v>
      </x:c>
      <x:c r="P805" s="17" t="n">
        <x:v>19.92262</x:v>
      </x:c>
      <x:c r="Q805" s="17" t="n">
        <x:v>13.72465</x:v>
      </x:c>
      <x:c r="R805" s="17" t="n">
        <x:v>17.12513</x:v>
      </x:c>
      <x:c r="S805" s="17" t="n">
        <x:v>14.38633</x:v>
      </x:c>
      <x:c r="T805" s="17" t="n">
        <x:v>13.72998</x:v>
      </x:c>
      <x:c r="U805" s="17" t="n">
        <x:v>18.79135</x:v>
      </x:c>
      <x:c r="V805" s="17" t="n">
        <x:v>20.08804</x:v>
      </x:c>
      <x:c r="W805" s="17" t="n">
        <x:v>14.77187</x:v>
      </x:c>
      <x:c r="X805" s="17" t="n">
        <x:v>15.14807</x:v>
      </x:c>
      <x:c r="Y805" s="17" t="n">
        <x:v>12.80016</x:v>
      </x:c>
      <x:c r="Z805" s="17" t="n">
        <x:v>26.05122</x:v>
      </x:c>
      <x:c r="AA805" s="17" t="n">
        <x:v>73.49252</x:v>
      </x:c>
      <x:c r="AB805" s="4" t="n">
        <x:f>COUNT(D805:O805)</x:f>
        <x:v>12</x:v>
      </x:c>
      <x:c r="AC805" s="4" t="n">
        <x:f>COUNT(P805:AA805)</x:f>
        <x:v>12</x:v>
      </x:c>
      <x:c r="AD805" s="4" t="n">
        <x:f>COUNTIF(D805:AA805,"&gt;0")</x:f>
        <x:v>24</x:v>
      </x:c>
      <x:c r="AE805" s="19" t="n">
        <x:f>IF(AB805=0,"",AVERAGE(D805:O805))</x:f>
        <x:v>25.525164999999998</x:v>
      </x:c>
      <x:c r="AF805" s="19" t="n">
        <x:f>IF(AC805=0,"",AVERAGE(P805:AA805))</x:f>
        <x:v>21.669328333333336</x:v>
      </x:c>
      <x:c r="AG805" s="19" t="n">
        <x:f>IF(OR(AB805&lt;'산출기준'!$B$19,AC805&lt;'산출기준'!$B$19,AE805=0),"",AF805/AE805)</x:f>
        <x:v>0.848939794643182</x:v>
      </x:c>
      <x:c r="AH805" s="21" t="n">
        <x:f>IF(SUM(P805:AA805)=0,"",MAX(P805:AA805)/SUM(P805:AA805))</x:f>
        <x:v>0.28262881859820754</x:v>
      </x:c>
      <x:c r="AI805" s="23" t="n">
        <x:f>IF(AG805="","",AD805/'산출기준'!$B$18*'산출기준'!$B$20+MIN(1,AG805)*'산출기준'!$B$21+(1-AH805)*'산출기준'!$B$22)</x:f>
        <x:v>89.8156174673313</x:v>
      </x:c>
      <x:c r="AJ805" s="4" t="str">
        <x:v>24개월 중 양수 지수 24개월; 전반/후반 자료 12/12개월. 최근12개월/이전12개월 관측월 평균비 0.85배, 최근 최댓달 비중 28.3%. 미래 1년 지속을 보장하지 않음.</x:v>
      </x:c>
      <x:c r="AK805" s="4" t="str">
        <x:v>https://developers.naver.com/docs/serviceapi/datalab/search/search.md</x:v>
      </x:c>
    </x:row>
    <x:row r="806" ht="25" customHeight="1">
      <x:c r="A806" s="4" t="str">
        <x:v>K0802</x:v>
      </x:c>
      <x:c r="B806" s="4" t="str">
        <x:v>방송·연예</x:v>
      </x:c>
      <x:c r="C806" s="4" t="str">
        <x:v>엄정화나이</x:v>
      </x:c>
      <x:c r="D806" s="17" t="n">
        <x:v>16.58617</x:v>
      </x:c>
      <x:c r="E806" s="17" t="n">
        <x:v>8.90074</x:v>
      </x:c>
      <x:c r="F806" s="17" t="n">
        <x:v>6.87299</x:v>
      </x:c>
      <x:c r="G806" s="17" t="n">
        <x:v>14.68383</x:v>
      </x:c>
      <x:c r="H806" s="17" t="n">
        <x:v>15.74706</x:v>
      </x:c>
      <x:c r="I806" s="17" t="n">
        <x:v>13.95544</x:v>
      </x:c>
      <x:c r="J806" s="17" t="n">
        <x:v>11.49413</x:v>
      </x:c>
      <x:c r="K806" s="17" t="n">
        <x:v>9.87193</x:v>
      </x:c>
      <x:c r="L806" s="17" t="n">
        <x:v>9.04615</x:v>
      </x:c>
      <x:c r="M806" s="17" t="n">
        <x:v>9.40768</x:v>
      </x:c>
      <x:c r="N806" s="17" t="n">
        <x:v>9.23292</x:v>
      </x:c>
      <x:c r="O806" s="17" t="n">
        <x:v>51.37006</x:v>
      </x:c>
      <x:c r="P806" s="17" t="n">
        <x:v>100</x:v>
      </x:c>
      <x:c r="Q806" s="17" t="n">
        <x:v>13.99146</x:v>
      </x:c>
      <x:c r="R806" s="17" t="n">
        <x:v>9.57977</x:v>
      </x:c>
      <x:c r="S806" s="17" t="n">
        <x:v>7.18649</x:v>
      </x:c>
      <x:c r="T806" s="17" t="n">
        <x:v>12.58537</x:v>
      </x:c>
      <x:c r="U806" s="17" t="n">
        <x:v>8.96744</x:v>
      </x:c>
      <x:c r="V806" s="17" t="n">
        <x:v>8.21771</x:v>
      </x:c>
      <x:c r="W806" s="17" t="n">
        <x:v>8.53121</x:v>
      </x:c>
      <x:c r="X806" s="17" t="n">
        <x:v>10.36953</x:v>
      </x:c>
      <x:c r="Y806" s="17" t="n">
        <x:v>15.52161</x:v>
      </x:c>
      <x:c r="Z806" s="17" t="n">
        <x:v>11.49813</x:v>
      </x:c>
      <x:c r="AA806" s="17" t="n">
        <x:v>90.30149</x:v>
      </x:c>
      <x:c r="AB806" s="4" t="n">
        <x:f>COUNT(D806:O806)</x:f>
        <x:v>12</x:v>
      </x:c>
      <x:c r="AC806" s="4" t="n">
        <x:f>COUNT(P806:AA806)</x:f>
        <x:v>12</x:v>
      </x:c>
      <x:c r="AD806" s="4" t="n">
        <x:f>COUNTIF(D806:AA806,"&gt;0")</x:f>
        <x:v>24</x:v>
      </x:c>
      <x:c r="AE806" s="19" t="n">
        <x:f>IF(AB806=0,"",AVERAGE(D806:O806))</x:f>
        <x:v>14.764091666666666</x:v>
      </x:c>
      <x:c r="AF806" s="19" t="n">
        <x:f>IF(AC806=0,"",AVERAGE(P806:AA806))</x:f>
        <x:v>24.72918416666667</x:v>
      </x:c>
      <x:c r="AG806" s="19" t="n">
        <x:f>IF(OR(AB806&lt;'산출기준'!$B$19,AC806&lt;'산출기준'!$B$19,AE806=0),"",AF806/AE806)</x:f>
        <x:v>1.6749546619585474</x:v>
      </x:c>
      <x:c r="AH806" s="21" t="n">
        <x:f>IF(SUM(P806:AA806)=0,"",MAX(P806:AA806)/SUM(P806:AA806))</x:f>
        <x:v>0.33698375478824427</x:v>
      </x:c>
      <x:c r="AI806" s="23" t="n">
        <x:f>IF(AG806="","",AD806/'산출기준'!$B$18*'산출기준'!$B$20+MIN(1,AG806)*'산출기준'!$B$21+(1-AH806)*'산출기준'!$B$22)</x:f>
        <x:v>93.26032490423512</x:v>
      </x:c>
      <x:c r="AJ806" s="4" t="str">
        <x:v>24개월 중 양수 지수 24개월; 전반/후반 자료 12/12개월. 최근12개월/이전12개월 관측월 평균비 1.67배, 최근 최댓달 비중 33.7%. 미래 1년 지속을 보장하지 않음.</x:v>
      </x:c>
      <x:c r="AK806" s="4" t="str">
        <x:v>https://developers.naver.com/docs/serviceapi/datalab/search/search.md</x:v>
      </x:c>
    </x:row>
    <x:row r="807" ht="25" customHeight="1">
      <x:c r="A807" s="4" t="str">
        <x:v>K0803</x:v>
      </x:c>
      <x:c r="B807" s="4" t="str">
        <x:v>방송·연예</x:v>
      </x:c>
      <x:c r="C807" s="4" t="str">
        <x:v>유재석나이</x:v>
      </x:c>
      <x:c r="D807" s="17" t="n">
        <x:v>21.38473</x:v>
      </x:c>
      <x:c r="E807" s="17" t="n">
        <x:v>28.78868</x:v>
      </x:c>
      <x:c r="F807" s="17" t="n">
        <x:v>44.20757</x:v>
      </x:c>
      <x:c r="G807" s="17" t="n">
        <x:v>34.79989</x:v>
      </x:c>
      <x:c r="H807" s="17" t="n">
        <x:v>47.97491</x:v>
      </x:c>
      <x:c r="I807" s="17" t="n">
        <x:v>36.04188</x:v>
      </x:c>
      <x:c r="J807" s="17" t="n">
        <x:v>32.31323</x:v>
      </x:c>
      <x:c r="K807" s="17" t="n">
        <x:v>24.93729</x:v>
      </x:c>
      <x:c r="L807" s="17" t="n">
        <x:v>23.89674</x:v>
      </x:c>
      <x:c r="M807" s="17" t="n">
        <x:v>25.65901</x:v>
      </x:c>
      <x:c r="N807" s="17" t="n">
        <x:v>33.10832</x:v>
      </x:c>
      <x:c r="O807" s="17" t="n">
        <x:v>48.79935</x:v>
      </x:c>
      <x:c r="P807" s="17" t="n">
        <x:v>28.63393</x:v>
      </x:c>
      <x:c r="Q807" s="17" t="n">
        <x:v>28.48319</x:v>
      </x:c>
      <x:c r="R807" s="17" t="n">
        <x:v>24.37299</x:v>
      </x:c>
      <x:c r="S807" s="17" t="n">
        <x:v>34.52241</x:v>
      </x:c>
      <x:c r="T807" s="17" t="n">
        <x:v>69.76787</x:v>
      </x:c>
      <x:c r="U807" s="17" t="n">
        <x:v>63.48319</x:v>
      </x:c>
      <x:c r="V807" s="17" t="n">
        <x:v>39.03815</x:v>
      </x:c>
      <x:c r="W807" s="17" t="n">
        <x:v>28.27508</x:v>
      </x:c>
      <x:c r="X807" s="17" t="n">
        <x:v>32.06376</x:v>
      </x:c>
      <x:c r="Y807" s="17" t="n">
        <x:v>38.3231</x:v>
      </x:c>
      <x:c r="Z807" s="17" t="n">
        <x:v>32.21985</x:v>
      </x:c>
      <x:c r="AA807" s="17" t="n">
        <x:v>46.10592</x:v>
      </x:c>
      <x:c r="AB807" s="4" t="n">
        <x:f>COUNT(D807:O807)</x:f>
        <x:v>12</x:v>
      </x:c>
      <x:c r="AC807" s="4" t="n">
        <x:f>COUNT(P807:AA807)</x:f>
        <x:v>12</x:v>
      </x:c>
      <x:c r="AD807" s="4" t="n">
        <x:f>COUNTIF(D807:AA807,"&gt;0")</x:f>
        <x:v>24</x:v>
      </x:c>
      <x:c r="AE807" s="19" t="n">
        <x:f>IF(AB807=0,"",AVERAGE(D807:O807))</x:f>
        <x:v>33.49263333333334</x:v>
      </x:c>
      <x:c r="AF807" s="19" t="n">
        <x:f>IF(AC807=0,"",AVERAGE(P807:AA807))</x:f>
        <x:v>38.77412</x:v>
      </x:c>
      <x:c r="AG807" s="19" t="n">
        <x:f>IF(OR(AB807&lt;'산출기준'!$B$19,AC807&lt;'산출기준'!$B$19,AE807=0),"",AF807/AE807)</x:f>
        <x:v>1.1576909947361558</x:v>
      </x:c>
      <x:c r="AH807" s="21" t="n">
        <x:f>IF(SUM(P807:AA807)=0,"",MAX(P807:AA807)/SUM(P807:AA807))</x:f>
        <x:v>0.1499450965403384</x:v>
      </x:c>
      <x:c r="AI807" s="23" t="n">
        <x:f>IF(AG807="","",AD807/'산출기준'!$B$18*'산출기준'!$B$20+MIN(1,AG807)*'산출기준'!$B$21+(1-AH807)*'산출기준'!$B$22)</x:f>
        <x:v>97.00109806919323</x:v>
      </x:c>
      <x:c r="AJ807" s="4" t="str">
        <x:v>24개월 중 양수 지수 24개월; 전반/후반 자료 12/12개월. 최근12개월/이전12개월 관측월 평균비 1.16배, 최근 최댓달 비중 15.0%. 미래 1년 지속을 보장하지 않음.</x:v>
      </x:c>
      <x:c r="AK807" s="4" t="str">
        <x:v>https://developers.naver.com/docs/serviceapi/datalab/search/search.md</x:v>
      </x:c>
    </x:row>
    <x:row r="808" ht="25" customHeight="1">
      <x:c r="A808" s="4" t="str">
        <x:v>K0804</x:v>
      </x:c>
      <x:c r="B808" s="4" t="str">
        <x:v>방송·연예</x:v>
      </x:c>
      <x:c r="C808" s="4" t="str">
        <x:v>신동엽나이</x:v>
      </x:c>
      <x:c r="D808" s="17" t="n">
        <x:v>24.66915</x:v>
      </x:c>
      <x:c r="E808" s="17" t="n">
        <x:v>32.78548</x:v>
      </x:c>
      <x:c r="F808" s="17" t="n">
        <x:v>21.10592</x:v>
      </x:c>
      <x:c r="G808" s="17" t="n">
        <x:v>20.26814</x:v>
      </x:c>
      <x:c r="H808" s="17" t="n">
        <x:v>26.00987</x:v>
      </x:c>
      <x:c r="I808" s="17" t="n">
        <x:v>31.54215</x:v>
      </x:c>
      <x:c r="J808" s="17" t="n">
        <x:v>35.88313</x:v>
      </x:c>
      <x:c r="K808" s="17" t="n">
        <x:v>51.73959</x:v>
      </x:c>
      <x:c r="L808" s="17" t="n">
        <x:v>27.03708</x:v>
      </x:c>
      <x:c r="M808" s="17" t="n">
        <x:v>33.58457</x:v>
      </x:c>
      <x:c r="N808" s="17" t="n">
        <x:v>28.50586</x:v>
      </x:c>
      <x:c r="O808" s="17" t="n">
        <x:v>34.59178</x:v>
      </x:c>
      <x:c r="P808" s="17" t="n">
        <x:v>36.49012</x:v>
      </x:c>
      <x:c r="Q808" s="17" t="n">
        <x:v>31.09525</x:v>
      </x:c>
      <x:c r="R808" s="17" t="n">
        <x:v>33.135</x:v>
      </x:c>
      <x:c r="S808" s="17" t="n">
        <x:v>39.64247</x:v>
      </x:c>
      <x:c r="T808" s="17" t="n">
        <x:v>88.35645</x:v>
      </x:c>
      <x:c r="U808" s="17" t="n">
        <x:v>35.20811</x:v>
      </x:c>
      <x:c r="V808" s="17" t="n">
        <x:v>34.83324</x:v>
      </x:c>
      <x:c r="W808" s="17" t="n">
        <x:v>48.71931</x:v>
      </x:c>
      <x:c r="X808" s="17" t="n">
        <x:v>28.40981</x:v>
      </x:c>
      <x:c r="Y808" s="17" t="n">
        <x:v>18.07897</x:v>
      </x:c>
      <x:c r="Z808" s="17" t="n">
        <x:v>25.48692</x:v>
      </x:c>
      <x:c r="AA808" s="17" t="n">
        <x:v>42.04509</x:v>
      </x:c>
      <x:c r="AB808" s="4" t="n">
        <x:f>COUNT(D808:O808)</x:f>
        <x:v>12</x:v>
      </x:c>
      <x:c r="AC808" s="4" t="n">
        <x:f>COUNT(P808:AA808)</x:f>
        <x:v>12</x:v>
      </x:c>
      <x:c r="AD808" s="4" t="n">
        <x:f>COUNTIF(D808:AA808,"&gt;0")</x:f>
        <x:v>24</x:v>
      </x:c>
      <x:c r="AE808" s="19" t="n">
        <x:f>IF(AB808=0,"",AVERAGE(D808:O808))</x:f>
        <x:v>30.643559999999997</x:v>
      </x:c>
      <x:c r="AF808" s="19" t="n">
        <x:f>IF(AC808=0,"",AVERAGE(P808:AA808))</x:f>
        <x:v>38.458395</x:v>
      </x:c>
      <x:c r="AG808" s="19" t="n">
        <x:f>IF(OR(AB808&lt;'산출기준'!$B$19,AC808&lt;'산출기준'!$B$19,AE808=0),"",AF808/AE808)</x:f>
        <x:v>1.255023730924214</x:v>
      </x:c>
      <x:c r="AH808" s="21" t="n">
        <x:f>IF(SUM(P808:AA808)=0,"",MAX(P808:AA808)/SUM(P808:AA808))</x:f>
        <x:v>0.19145462258630397</x:v>
      </x:c>
      <x:c r="AI808" s="23" t="n">
        <x:f>IF(AG808="","",AD808/'산출기준'!$B$18*'산출기준'!$B$20+MIN(1,AG808)*'산출기준'!$B$21+(1-AH808)*'산출기준'!$B$22)</x:f>
        <x:v>96.17090754827392</x:v>
      </x:c>
      <x:c r="AJ808" s="4" t="str">
        <x:v>24개월 중 양수 지수 24개월; 전반/후반 자료 12/12개월. 최근12개월/이전12개월 관측월 평균비 1.26배, 최근 최댓달 비중 19.1%. 미래 1년 지속을 보장하지 않음.</x:v>
      </x:c>
      <x:c r="AK808" s="4" t="str">
        <x:v>https://developers.naver.com/docs/serviceapi/datalab/search/search.md</x:v>
      </x:c>
    </x:row>
    <x:row r="809" ht="25" customHeight="1">
      <x:c r="A809" s="4" t="str">
        <x:v>K0805</x:v>
      </x:c>
      <x:c r="B809" s="4" t="str">
        <x:v>방송·연예</x:v>
      </x:c>
      <x:c r="C809" s="4" t="str">
        <x:v>박진영나이</x:v>
      </x:c>
      <x:c r="D809" s="17" t="n">
        <x:v>13.42966</x:v>
      </x:c>
      <x:c r="E809" s="17" t="n">
        <x:v>2.11485</x:v>
      </x:c>
      <x:c r="F809" s="17" t="n">
        <x:v>4.26776</x:v>
      </x:c>
      <x:c r="G809" s="17" t="n">
        <x:v>4.37758</x:v>
      </x:c>
      <x:c r="H809" s="17" t="n">
        <x:v>2.30155</x:v>
      </x:c>
      <x:c r="I809" s="17" t="n">
        <x:v>1.0084</x:v>
      </x:c>
      <x:c r="J809" s="17" t="n">
        <x:v>1.0131</x:v>
      </x:c>
      <x:c r="K809" s="17" t="n">
        <x:v>0.69344</x:v>
      </x:c>
      <x:c r="L809" s="17" t="n">
        <x:v>1.41631</x:v>
      </x:c>
      <x:c r="M809" s="17" t="n">
        <x:v>5.60131</x:v>
      </x:c>
      <x:c r="N809" s="17" t="n">
        <x:v>5.26674</x:v>
      </x:c>
      <x:c r="O809" s="17" t="n">
        <x:v>1.60065</x:v>
      </x:c>
      <x:c r="P809" s="17" t="n">
        <x:v>2.04308</x:v>
      </x:c>
      <x:c r="Q809" s="17" t="n">
        <x:v>2.55885</x:v>
      </x:c>
      <x:c r="R809" s="17" t="n">
        <x:v>4.64703</x:v>
      </x:c>
      <x:c r="S809" s="17" t="n">
        <x:v>2.05641</x:v>
      </x:c>
      <x:c r="T809" s="17" t="n">
        <x:v>0.93584</x:v>
      </x:c>
      <x:c r="U809" s="17" t="n">
        <x:v>0.95976</x:v>
      </x:c>
      <x:c r="V809" s="17" t="n">
        <x:v>2.02307</x:v>
      </x:c>
      <x:c r="W809" s="17" t="n">
        <x:v>2.1682</x:v>
      </x:c>
      <x:c r="X809" s="17" t="n">
        <x:v>1.51083</x:v>
      </x:c>
      <x:c r="Y809" s="17" t="n">
        <x:v>1.62026</x:v>
      </x:c>
      <x:c r="Z809" s="17" t="n">
        <x:v>21.31135</x:v>
      </x:c>
      <x:c r="AA809" s="17" t="n">
        <x:v>14.65927</x:v>
      </x:c>
      <x:c r="AB809" s="4" t="n">
        <x:f>COUNT(D809:O809)</x:f>
        <x:v>12</x:v>
      </x:c>
      <x:c r="AC809" s="4" t="n">
        <x:f>COUNT(P809:AA809)</x:f>
        <x:v>12</x:v>
      </x:c>
      <x:c r="AD809" s="4" t="n">
        <x:f>COUNTIF(D809:AA809,"&gt;0")</x:f>
        <x:v>24</x:v>
      </x:c>
      <x:c r="AE809" s="19" t="n">
        <x:f>IF(AB809=0,"",AVERAGE(D809:O809))</x:f>
        <x:v>3.590945833333333</x:v>
      </x:c>
      <x:c r="AF809" s="19" t="n">
        <x:f>IF(AC809=0,"",AVERAGE(P809:AA809))</x:f>
        <x:v>4.707829166666667</x:v>
      </x:c>
      <x:c r="AG809" s="19" t="n">
        <x:f>IF(OR(AB809&lt;'산출기준'!$B$19,AC809&lt;'산출기준'!$B$19,AE809=0),"",AF809/AE809)</x:f>
        <x:v>1.3110276192321664</x:v>
      </x:c>
      <x:c r="AH809" s="21" t="n">
        <x:f>IF(SUM(P809:AA809)=0,"",MAX(P809:AA809)/SUM(P809:AA809))</x:f>
        <x:v>0.3772324293132273</x:v>
      </x:c>
      <x:c r="AI809" s="23" t="n">
        <x:f>IF(AG809="","",AD809/'산출기준'!$B$18*'산출기준'!$B$20+MIN(1,AG809)*'산출기준'!$B$21+(1-AH809)*'산출기준'!$B$22)</x:f>
        <x:v>92.45535141373546</x:v>
      </x:c>
      <x:c r="AJ809" s="4" t="str">
        <x:v>24개월 중 양수 지수 24개월; 전반/후반 자료 12/12개월. 최근12개월/이전12개월 관측월 평균비 1.31배, 최근 최댓달 비중 37.7%. 미래 1년 지속을 보장하지 않음.</x:v>
      </x:c>
      <x:c r="AK809" s="4" t="str">
        <x:v>https://developers.naver.com/docs/serviceapi/datalab/search/search.md</x:v>
      </x:c>
    </x:row>
    <x:row r="810" ht="25" customHeight="1">
      <x:c r="A810" s="4" t="str">
        <x:v>K0806</x:v>
      </x:c>
      <x:c r="B810" s="4" t="str">
        <x:v>방송·연예</x:v>
      </x:c>
      <x:c r="C810" s="4" t="str">
        <x:v>이효리나이</x:v>
      </x:c>
      <x:c r="D810" s="17" t="n">
        <x:v>5.25341</x:v>
      </x:c>
      <x:c r="E810" s="17" t="n">
        <x:v>2.88557</x:v>
      </x:c>
      <x:c r="F810" s="17" t="n">
        <x:v>3.42566</x:v>
      </x:c>
      <x:c r="G810" s="17" t="n">
        <x:v>4.59487</x:v>
      </x:c>
      <x:c r="H810" s="17" t="n">
        <x:v>4.40621</x:v>
      </x:c>
      <x:c r="I810" s="17" t="n">
        <x:v>3.39153</x:v>
      </x:c>
      <x:c r="J810" s="17" t="n">
        <x:v>4.35091</x:v>
      </x:c>
      <x:c r="K810" s="17" t="n">
        <x:v>5.71819</x:v>
      </x:c>
      <x:c r="L810" s="17" t="n">
        <x:v>4.88982</x:v>
      </x:c>
      <x:c r="M810" s="17" t="n">
        <x:v>8.04681</x:v>
      </x:c>
      <x:c r="N810" s="17" t="n">
        <x:v>14.8644</x:v>
      </x:c>
      <x:c r="O810" s="17" t="n">
        <x:v>3.97398</x:v>
      </x:c>
      <x:c r="P810" s="17" t="n">
        <x:v>4.36424</x:v>
      </x:c>
      <x:c r="Q810" s="17" t="n">
        <x:v>5.27851</x:v>
      </x:c>
      <x:c r="R810" s="17" t="n">
        <x:v>3.48057</x:v>
      </x:c>
      <x:c r="S810" s="17" t="n">
        <x:v>3.61863</x:v>
      </x:c>
      <x:c r="T810" s="17" t="n">
        <x:v>3.96614</x:v>
      </x:c>
      <x:c r="U810" s="17" t="n">
        <x:v>3.47155</x:v>
      </x:c>
      <x:c r="V810" s="17" t="n">
        <x:v>5.30871</x:v>
      </x:c>
      <x:c r="W810" s="17" t="n">
        <x:v>4.15205</x:v>
      </x:c>
      <x:c r="X810" s="17" t="n">
        <x:v>3.18483</x:v>
      </x:c>
      <x:c r="Y810" s="17" t="n">
        <x:v>10.05381</x:v>
      </x:c>
      <x:c r="Z810" s="17" t="n">
        <x:v>10.50918</x:v>
      </x:c>
      <x:c r="AA810" s="17" t="n">
        <x:v>6.45282</x:v>
      </x:c>
      <x:c r="AB810" s="4" t="n">
        <x:f>COUNT(D810:O810)</x:f>
        <x:v>12</x:v>
      </x:c>
      <x:c r="AC810" s="4" t="n">
        <x:f>COUNT(P810:AA810)</x:f>
        <x:v>12</x:v>
      </x:c>
      <x:c r="AD810" s="4" t="n">
        <x:f>COUNTIF(D810:AA810,"&gt;0")</x:f>
        <x:v>24</x:v>
      </x:c>
      <x:c r="AE810" s="19" t="n">
        <x:f>IF(AB810=0,"",AVERAGE(D810:O810))</x:f>
        <x:v>5.483446666666666</x:v>
      </x:c>
      <x:c r="AF810" s="19" t="n">
        <x:f>IF(AC810=0,"",AVERAGE(P810:AA810))</x:f>
        <x:v>5.320086666666667</x:v>
      </x:c>
      <x:c r="AG810" s="19" t="n">
        <x:f>IF(OR(AB810&lt;'산출기준'!$B$19,AC810&lt;'산출기준'!$B$19,AE810=0),"",AF810/AE810)</x:f>
        <x:v>0.9702085184865482</x:v>
      </x:c>
      <x:c r="AH810" s="21" t="n">
        <x:f>IF(SUM(P810:AA810)=0,"",MAX(P810:AA810)/SUM(P810:AA810))</x:f>
        <x:v>0.1646147995082787</x:v>
      </x:c>
      <x:c r="AI810" s="23" t="n">
        <x:f>IF(AG810="","",AD810/'산출기준'!$B$18*'산출기준'!$B$20+MIN(1,AG810)*'산출기준'!$B$21+(1-AH810)*'산출기준'!$B$22)</x:f>
        <x:v>95.81395956443087</x:v>
      </x:c>
      <x:c r="AJ810" s="4" t="str">
        <x:v>24개월 중 양수 지수 24개월; 전반/후반 자료 12/12개월. 최근12개월/이전12개월 관측월 평균비 0.97배, 최근 최댓달 비중 16.5%. 미래 1년 지속을 보장하지 않음.</x:v>
      </x:c>
      <x:c r="AK810" s="4" t="str">
        <x:v>https://developers.naver.com/docs/serviceapi/datalab/search/search.md</x:v>
      </x:c>
    </x:row>
    <x:row r="811" ht="25" customHeight="1">
      <x:c r="A811" s="4" t="str">
        <x:v>K0807</x:v>
      </x:c>
      <x:c r="B811" s="4" t="str">
        <x:v>방송·연예</x:v>
      </x:c>
      <x:c r="C811" s="4" t="str">
        <x:v>아이유나이</x:v>
      </x:c>
      <x:c r="D811" s="17" t="n">
        <x:v>6.93486</x:v>
      </x:c>
      <x:c r="E811" s="17" t="n">
        <x:v>5.63347</x:v>
      </x:c>
      <x:c r="F811" s="17" t="n">
        <x:v>5.85037</x:v>
      </x:c>
      <x:c r="G811" s="17" t="n">
        <x:v>7.58046</x:v>
      </x:c>
      <x:c r="H811" s="17" t="n">
        <x:v>6.38614</x:v>
      </x:c>
      <x:c r="I811" s="17" t="n">
        <x:v>6.48224</x:v>
      </x:c>
      <x:c r="J811" s="17" t="n">
        <x:v>57.16588</x:v>
      </x:c>
      <x:c r="K811" s="17" t="n">
        <x:v>25.66697</x:v>
      </x:c>
      <x:c r="L811" s="17" t="n">
        <x:v>12.12905</x:v>
      </x:c>
      <x:c r="M811" s="17" t="n">
        <x:v>7.57105</x:v>
      </x:c>
      <x:c r="N811" s="17" t="n">
        <x:v>8.60024</x:v>
      </x:c>
      <x:c r="O811" s="17" t="n">
        <x:v>9.2525</x:v>
      </x:c>
      <x:c r="P811" s="17" t="n">
        <x:v>6.12218</x:v>
      </x:c>
      <x:c r="Q811" s="17" t="n">
        <x:v>7.75461</x:v>
      </x:c>
      <x:c r="R811" s="17" t="n">
        <x:v>6.41752</x:v>
      </x:c>
      <x:c r="S811" s="17" t="n">
        <x:v>7.35729</x:v>
      </x:c>
      <x:c r="T811" s="17" t="n">
        <x:v>7.64361</x:v>
      </x:c>
      <x:c r="U811" s="17" t="n">
        <x:v>10.68058</x:v>
      </x:c>
      <x:c r="V811" s="17" t="n">
        <x:v>7.75186</x:v>
      </x:c>
      <x:c r="W811" s="17" t="n">
        <x:v>70.32883</x:v>
      </x:c>
      <x:c r="X811" s="17" t="n">
        <x:v>41.78217</x:v>
      </x:c>
      <x:c r="Y811" s="17" t="n">
        <x:v>7.53457</x:v>
      </x:c>
      <x:c r="Z811" s="17" t="n">
        <x:v>13.09862</x:v>
      </x:c>
      <x:c r="AA811" s="17" t="n">
        <x:v>5.8892</x:v>
      </x:c>
      <x:c r="AB811" s="4" t="n">
        <x:f>COUNT(D811:O811)</x:f>
        <x:v>12</x:v>
      </x:c>
      <x:c r="AC811" s="4" t="n">
        <x:f>COUNT(P811:AA811)</x:f>
        <x:v>12</x:v>
      </x:c>
      <x:c r="AD811" s="4" t="n">
        <x:f>COUNTIF(D811:AA811,"&gt;0")</x:f>
        <x:v>24</x:v>
      </x:c>
      <x:c r="AE811" s="19" t="n">
        <x:f>IF(AB811=0,"",AVERAGE(D811:O811))</x:f>
        <x:v>13.271102499999998</x:v>
      </x:c>
      <x:c r="AF811" s="19" t="n">
        <x:f>IF(AC811=0,"",AVERAGE(P811:AA811))</x:f>
        <x:v>16.030086666666666</x:v>
      </x:c>
      <x:c r="AG811" s="19" t="n">
        <x:f>IF(OR(AB811&lt;'산출기준'!$B$19,AC811&lt;'산출기준'!$B$19,AE811=0),"",AF811/AE811)</x:f>
        <x:v>1.2078941193217871</x:v>
      </x:c>
      <x:c r="AH811" s="21" t="n">
        <x:f>IF(SUM(P811:AA811)=0,"",MAX(P811:AA811)/SUM(P811:AA811))</x:f>
        <x:v>0.3656084932790964</x:v>
      </x:c>
      <x:c r="AI811" s="23" t="n">
        <x:f>IF(AG811="","",AD811/'산출기준'!$B$18*'산출기준'!$B$20+MIN(1,AG811)*'산출기준'!$B$21+(1-AH811)*'산출기준'!$B$22)</x:f>
        <x:v>92.68783013441808</x:v>
      </x:c>
      <x:c r="AJ811" s="4" t="str">
        <x:v>24개월 중 양수 지수 24개월; 전반/후반 자료 12/12개월. 최근12개월/이전12개월 관측월 평균비 1.21배, 최근 최댓달 비중 36.6%. 미래 1년 지속을 보장하지 않음.</x:v>
      </x:c>
      <x:c r="AK811" s="4" t="str">
        <x:v>https://developers.naver.com/docs/serviceapi/datalab/search/search.md</x:v>
      </x:c>
    </x:row>
    <x:row r="812" ht="25" customHeight="1">
      <x:c r="A812" s="4" t="str">
        <x:v>K0808</x:v>
      </x:c>
      <x:c r="B812" s="4" t="str">
        <x:v>방송·연예</x:v>
      </x:c>
      <x:c r="C812" s="4" t="str">
        <x:v>공유나이</x:v>
      </x:c>
      <x:c r="D812" s="17" t="n">
        <x:v>4.44818</x:v>
      </x:c>
      <x:c r="E812" s="17" t="n">
        <x:v>5.81389</x:v>
      </x:c>
      <x:c r="F812" s="17" t="n">
        <x:v>12.69503</x:v>
      </x:c>
      <x:c r="G812" s="17" t="n">
        <x:v>26.75774</x:v>
      </x:c>
      <x:c r="H812" s="17" t="n">
        <x:v>16.65411</x:v>
      </x:c>
      <x:c r="I812" s="17" t="n">
        <x:v>6.70934</x:v>
      </x:c>
      <x:c r="J812" s="17" t="n">
        <x:v>4.3007</x:v>
      </x:c>
      <x:c r="K812" s="17" t="n">
        <x:v>3.61471</x:v>
      </x:c>
      <x:c r="L812" s="17" t="n">
        <x:v>3.32054</x:v>
      </x:c>
      <x:c r="M812" s="17" t="n">
        <x:v>3.93672</x:v>
      </x:c>
      <x:c r="N812" s="17" t="n">
        <x:v>4.85491</x:v>
      </x:c>
      <x:c r="O812" s="17" t="n">
        <x:v>6.79602</x:v>
      </x:c>
      <x:c r="P812" s="17" t="n">
        <x:v>4.19206</x:v>
      </x:c>
      <x:c r="Q812" s="17" t="n">
        <x:v>5.79467</x:v>
      </x:c>
      <x:c r="R812" s="17" t="n">
        <x:v>3.85789</x:v>
      </x:c>
      <x:c r="S812" s="17" t="n">
        <x:v>7.0894</x:v>
      </x:c>
      <x:c r="T812" s="17" t="n">
        <x:v>6.20219</x:v>
      </x:c>
      <x:c r="U812" s="17" t="n">
        <x:v>4.5431</x:v>
      </x:c>
      <x:c r="V812" s="17" t="n">
        <x:v>4.0489</x:v>
      </x:c>
      <x:c r="W812" s="17" t="n">
        <x:v>3.0048</x:v>
      </x:c>
      <x:c r="X812" s="17" t="n">
        <x:v>3.73002</x:v>
      </x:c>
      <x:c r="Y812" s="17" t="n">
        <x:v>4.98944</x:v>
      </x:c>
      <x:c r="Z812" s="17" t="n">
        <x:v>100</x:v>
      </x:c>
      <x:c r="AA812" s="17" t="n">
        <x:v>6.58618</x:v>
      </x:c>
      <x:c r="AB812" s="4" t="n">
        <x:f>COUNT(D812:O812)</x:f>
        <x:v>12</x:v>
      </x:c>
      <x:c r="AC812" s="4" t="n">
        <x:f>COUNT(P812:AA812)</x:f>
        <x:v>12</x:v>
      </x:c>
      <x:c r="AD812" s="4" t="n">
        <x:f>COUNTIF(D812:AA812,"&gt;0")</x:f>
        <x:v>24</x:v>
      </x:c>
      <x:c r="AE812" s="19" t="n">
        <x:f>IF(AB812=0,"",AVERAGE(D812:O812))</x:f>
        <x:v>8.3251575</x:v>
      </x:c>
      <x:c r="AF812" s="19" t="n">
        <x:f>IF(AC812=0,"",AVERAGE(P812:AA812))</x:f>
        <x:v>12.836554166666668</x:v>
      </x:c>
      <x:c r="AG812" s="19" t="n">
        <x:f>IF(OR(AB812&lt;'산출기준'!$B$19,AC812&lt;'산출기준'!$B$19,AE812=0),"",AF812/AE812)</x:f>
        <x:v>1.5418992573613974</x:v>
      </x:c>
      <x:c r="AH812" s="21" t="n">
        <x:f>IF(SUM(P812:AA812)=0,"",MAX(P812:AA812)/SUM(P812:AA812))</x:f>
        <x:v>0.6491877200949242</x:v>
      </x:c>
      <x:c r="AI812" s="23" t="n">
        <x:f>IF(AG812="","",AD812/'산출기준'!$B$18*'산출기준'!$B$20+MIN(1,AG812)*'산출기준'!$B$21+(1-AH812)*'산출기준'!$B$22)</x:f>
        <x:v>87.01624559810152</x:v>
      </x:c>
      <x:c r="AJ812" s="4" t="str">
        <x:v>24개월 중 양수 지수 24개월; 전반/후반 자료 12/12개월. 최근12개월/이전12개월 관측월 평균비 1.54배, 최근 최댓달 비중 64.9%. 미래 1년 지속을 보장하지 않음.</x:v>
      </x:c>
      <x:c r="AK812" s="4" t="str">
        <x:v>https://developers.naver.com/docs/serviceapi/datalab/search/search.md</x:v>
      </x:c>
    </x:row>
    <x:row r="813" ht="25" customHeight="1">
      <x:c r="A813" s="4" t="str">
        <x:v>K0809</x:v>
      </x:c>
      <x:c r="B813" s="4" t="str">
        <x:v>방송·연예</x:v>
      </x:c>
      <x:c r="C813" s="4" t="str">
        <x:v>김희애나이</x:v>
      </x:c>
      <x:c r="D813" s="17" t="n">
        <x:v>4.63174</x:v>
      </x:c>
      <x:c r="E813" s="17" t="n">
        <x:v>10.99279</x:v>
      </x:c>
      <x:c r="F813" s="17" t="n">
        <x:v>5.06318</x:v>
      </x:c>
      <x:c r="G813" s="17" t="n">
        <x:v>2.31567</x:v>
      </x:c>
      <x:c r="H813" s="17" t="n">
        <x:v>3.31858</x:v>
      </x:c>
      <x:c r="I813" s="17" t="n">
        <x:v>3.80611</x:v>
      </x:c>
      <x:c r="J813" s="17" t="n">
        <x:v>2.69848</x:v>
      </x:c>
      <x:c r="K813" s="17" t="n">
        <x:v>2.85772</x:v>
      </x:c>
      <x:c r="L813" s="17" t="n">
        <x:v>1.79872</x:v>
      </x:c>
      <x:c r="M813" s="17" t="n">
        <x:v>1.80892</x:v>
      </x:c>
      <x:c r="N813" s="17" t="n">
        <x:v>2.60435</x:v>
      </x:c>
      <x:c r="O813" s="17" t="n">
        <x:v>18.99567</x:v>
      </x:c>
      <x:c r="P813" s="17" t="n">
        <x:v>23.1493</x:v>
      </x:c>
      <x:c r="Q813" s="17" t="n">
        <x:v>11.27519</x:v>
      </x:c>
      <x:c r="R813" s="17" t="n">
        <x:v>2.68789</x:v>
      </x:c>
      <x:c r="S813" s="17" t="n">
        <x:v>2.00464</x:v>
      </x:c>
      <x:c r="T813" s="17" t="n">
        <x:v>2.5412</x:v>
      </x:c>
      <x:c r="U813" s="17" t="n">
        <x:v>3.32721</x:v>
      </x:c>
      <x:c r="V813" s="17" t="n">
        <x:v>5.90724</x:v>
      </x:c>
      <x:c r="W813" s="17" t="n">
        <x:v>2.511</x:v>
      </x:c>
      <x:c r="X813" s="17" t="n">
        <x:v>4.77961</x:v>
      </x:c>
      <x:c r="Y813" s="17" t="n">
        <x:v>2.28978</x:v>
      </x:c>
      <x:c r="Z813" s="17" t="n">
        <x:v>1.80343</x:v>
      </x:c>
      <x:c r="AA813" s="17" t="n">
        <x:v>6.03785</x:v>
      </x:c>
      <x:c r="AB813" s="4" t="n">
        <x:f>COUNT(D813:O813)</x:f>
        <x:v>12</x:v>
      </x:c>
      <x:c r="AC813" s="4" t="n">
        <x:f>COUNT(P813:AA813)</x:f>
        <x:v>12</x:v>
      </x:c>
      <x:c r="AD813" s="4" t="n">
        <x:f>COUNTIF(D813:AA813,"&gt;0")</x:f>
        <x:v>24</x:v>
      </x:c>
      <x:c r="AE813" s="19" t="n">
        <x:f>IF(AB813=0,"",AVERAGE(D813:O813))</x:f>
        <x:v>5.0743275</x:v>
      </x:c>
      <x:c r="AF813" s="19" t="n">
        <x:f>IF(AC813=0,"",AVERAGE(P813:AA813))</x:f>
        <x:v>5.6928616666666665</x:v>
      </x:c>
      <x:c r="AG813" s="19" t="n">
        <x:f>IF(OR(AB813&lt;'산출기준'!$B$19,AC813&lt;'산출기준'!$B$19,AE813=0),"",AF813/AE813)</x:f>
        <x:v>1.1218948060933527</x:v>
      </x:c>
      <x:c r="AH813" s="21" t="n">
        <x:f>IF(SUM(P813:AA813)=0,"",MAX(P813:AA813)/SUM(P813:AA813))</x:f>
        <x:v>0.33886443168447505</x:v>
      </x:c>
      <x:c r="AI813" s="23" t="n">
        <x:f>IF(AG813="","",AD813/'산출기준'!$B$18*'산출기준'!$B$20+MIN(1,AG813)*'산출기준'!$B$21+(1-AH813)*'산출기준'!$B$22)</x:f>
        <x:v>93.2227113663105</x:v>
      </x:c>
      <x:c r="AJ813" s="4" t="str">
        <x:v>24개월 중 양수 지수 24개월; 전반/후반 자료 12/12개월. 최근12개월/이전12개월 관측월 평균비 1.12배, 최근 최댓달 비중 33.9%. 미래 1년 지속을 보장하지 않음.</x:v>
      </x:c>
      <x:c r="AK813" s="4" t="str">
        <x:v>https://developers.naver.com/docs/serviceapi/datalab/search/search.md</x:v>
      </x:c>
    </x:row>
    <x:row r="814" ht="25" customHeight="1">
      <x:c r="A814" s="4" t="str">
        <x:v>K0810</x:v>
      </x:c>
      <x:c r="B814" s="4" t="str">
        <x:v>방송·연예</x:v>
      </x:c>
      <x:c r="C814" s="4" t="str">
        <x:v>전지현나이</x:v>
      </x:c>
      <x:c r="D814" s="17" t="n">
        <x:v>3.79875</x:v>
      </x:c>
      <x:c r="E814" s="17" t="n">
        <x:v>6.30068</x:v>
      </x:c>
      <x:c r="F814" s="17" t="n">
        <x:v>4.36279</x:v>
      </x:c>
      <x:c r="G814" s="17" t="n">
        <x:v>3.56261</x:v>
      </x:c>
      <x:c r="H814" s="17" t="n">
        <x:v>5.3272</x:v>
      </x:c>
      <x:c r="I814" s="17" t="n">
        <x:v>3.10843</x:v>
      </x:c>
      <x:c r="J814" s="17" t="n">
        <x:v>4.46416</x:v>
      </x:c>
      <x:c r="K814" s="17" t="n">
        <x:v>3.30154</x:v>
      </x:c>
      <x:c r="L814" s="17" t="n">
        <x:v>4.89342</x:v>
      </x:c>
      <x:c r="M814" s="17" t="n">
        <x:v>4.48738</x:v>
      </x:c>
      <x:c r="N814" s="17" t="n">
        <x:v>3.43405</x:v>
      </x:c>
      <x:c r="O814" s="17" t="n">
        <x:v>6.78317</x:v>
      </x:c>
      <x:c r="P814" s="17" t="n">
        <x:v>38.50688</x:v>
      </x:c>
      <x:c r="Q814" s="17" t="n">
        <x:v>13.162</x:v>
      </x:c>
      <x:c r="R814" s="17" t="n">
        <x:v>11.94728</x:v>
      </x:c>
      <x:c r="S814" s="17" t="n">
        <x:v>6.93154</x:v>
      </x:c>
      <x:c r="T814" s="17" t="n">
        <x:v>4.38261</x:v>
      </x:c>
      <x:c r="U814" s="17" t="n">
        <x:v>4.51116</x:v>
      </x:c>
      <x:c r="V814" s="17" t="n">
        <x:v>7.76231</x:v>
      </x:c>
      <x:c r="W814" s="17" t="n">
        <x:v>11.0848</x:v>
      </x:c>
      <x:c r="X814" s="17" t="n">
        <x:v>47.0286</x:v>
      </x:c>
      <x:c r="Y814" s="17" t="n">
        <x:v>27.37563</x:v>
      </x:c>
      <x:c r="Z814" s="17" t="n">
        <x:v>12.36691</x:v>
      </x:c>
      <x:c r="AA814" s="17" t="n">
        <x:v>6.59799</x:v>
      </x:c>
      <x:c r="AB814" s="4" t="n">
        <x:f>COUNT(D814:O814)</x:f>
        <x:v>12</x:v>
      </x:c>
      <x:c r="AC814" s="4" t="n">
        <x:f>COUNT(P814:AA814)</x:f>
        <x:v>12</x:v>
      </x:c>
      <x:c r="AD814" s="4" t="n">
        <x:f>COUNTIF(D814:AA814,"&gt;0")</x:f>
        <x:v>24</x:v>
      </x:c>
      <x:c r="AE814" s="19" t="n">
        <x:f>IF(AB814=0,"",AVERAGE(D814:O814))</x:f>
        <x:v>4.4853483333333335</x:v>
      </x:c>
      <x:c r="AF814" s="19" t="n">
        <x:f>IF(AC814=0,"",AVERAGE(P814:AA814))</x:f>
        <x:v>15.971475833333335</x:v>
      </x:c>
      <x:c r="AG814" s="19" t="n">
        <x:f>IF(OR(AB814&lt;'산출기준'!$B$19,AC814&lt;'산출기준'!$B$19,AE814=0),"",AF814/AE814)</x:f>
        <x:v>3.560810587360551</x:v>
      </x:c>
      <x:c r="AH814" s="21" t="n">
        <x:f>IF(SUM(P814:AA814)=0,"",MAX(P814:AA814)/SUM(P814:AA814))</x:f>
        <x:v>0.24537807531979797</x:v>
      </x:c>
      <x:c r="AI814" s="23" t="n">
        <x:f>IF(AG814="","",AD814/'산출기준'!$B$18*'산출기준'!$B$20+MIN(1,AG814)*'산출기준'!$B$21+(1-AH814)*'산출기준'!$B$22)</x:f>
        <x:v>95.09243849360404</x:v>
      </x:c>
      <x:c r="AJ814" s="4" t="str">
        <x:v>24개월 중 양수 지수 24개월; 전반/후반 자료 12/12개월. 최근12개월/이전12개월 관측월 평균비 3.56배, 최근 최댓달 비중 24.5%. 미래 1년 지속을 보장하지 않음.</x:v>
      </x:c>
      <x:c r="AK814" s="4" t="str">
        <x:v>https://developers.naver.com/docs/serviceapi/datalab/search/search.md</x:v>
      </x:c>
    </x:row>
    <x:row r="815" ht="25" customHeight="1">
      <x:c r="A815" s="4" t="str">
        <x:v>K0811</x:v>
      </x:c>
      <x:c r="B815" s="4" t="str">
        <x:v>방송·연예</x:v>
      </x:c>
      <x:c r="C815" s="4" t="str">
        <x:v>박보검나이</x:v>
      </x:c>
      <x:c r="D815" s="17" t="n">
        <x:v>3.08238</x:v>
      </x:c>
      <x:c r="E815" s="17" t="n">
        <x:v>2.52231</x:v>
      </x:c>
      <x:c r="F815" s="17" t="n">
        <x:v>2.08852</x:v>
      </x:c>
      <x:c r="G815" s="17" t="n">
        <x:v>2.25388</x:v>
      </x:c>
      <x:c r="H815" s="17" t="n">
        <x:v>2.49059</x:v>
      </x:c>
      <x:c r="I815" s="17" t="n">
        <x:v>3.87917</x:v>
      </x:c>
      <x:c r="J815" s="17" t="n">
        <x:v>81.42413</x:v>
      </x:c>
      <x:c r="K815" s="17" t="n">
        <x:v>34.68377</x:v>
      </x:c>
      <x:c r="L815" s="17" t="n">
        <x:v>20.37557</x:v>
      </x:c>
      <x:c r="M815" s="17" t="n">
        <x:v>35.71048</x:v>
      </x:c>
      <x:c r="N815" s="17" t="n">
        <x:v>26.56526</x:v>
      </x:c>
      <x:c r="O815" s="17" t="n">
        <x:v>16.18323</x:v>
      </x:c>
      <x:c r="P815" s="17" t="n">
        <x:v>8.14513</x:v>
      </x:c>
      <x:c r="Q815" s="17" t="n">
        <x:v>9.00024</x:v>
      </x:c>
      <x:c r="R815" s="17" t="n">
        <x:v>8.01488</x:v>
      </x:c>
      <x:c r="S815" s="17" t="n">
        <x:v>18.81993</x:v>
      </x:c>
      <x:c r="T815" s="17" t="n">
        <x:v>19.06231</x:v>
      </x:c>
      <x:c r="U815" s="17" t="n">
        <x:v>22.2993</x:v>
      </x:c>
      <x:c r="V815" s="17" t="n">
        <x:v>20.88581</x:v>
      </x:c>
      <x:c r="W815" s="17" t="n">
        <x:v>10.18835</x:v>
      </x:c>
      <x:c r="X815" s="17" t="n">
        <x:v>6.76448</x:v>
      </x:c>
      <x:c r="Y815" s="17" t="n">
        <x:v>4.42169</x:v>
      </x:c>
      <x:c r="Z815" s="17" t="n">
        <x:v>5.06444</x:v>
      </x:c>
      <x:c r="AA815" s="17" t="n">
        <x:v>6.40658</x:v>
      </x:c>
      <x:c r="AB815" s="4" t="n">
        <x:f>COUNT(D815:O815)</x:f>
        <x:v>12</x:v>
      </x:c>
      <x:c r="AC815" s="4" t="n">
        <x:f>COUNT(P815:AA815)</x:f>
        <x:v>12</x:v>
      </x:c>
      <x:c r="AD815" s="4" t="n">
        <x:f>COUNTIF(D815:AA815,"&gt;0")</x:f>
        <x:v>24</x:v>
      </x:c>
      <x:c r="AE815" s="19" t="n">
        <x:f>IF(AB815=0,"",AVERAGE(D815:O815))</x:f>
        <x:v>19.271607500000002</x:v>
      </x:c>
      <x:c r="AF815" s="19" t="n">
        <x:f>IF(AC815=0,"",AVERAGE(P815:AA815))</x:f>
        <x:v>11.589428333333332</x:v>
      </x:c>
      <x:c r="AG815" s="19" t="n">
        <x:f>IF(OR(AB815&lt;'산출기준'!$B$19,AC815&lt;'산출기준'!$B$19,AE815=0),"",AF815/AE815)</x:f>
        <x:v>0.6013732032127227</x:v>
      </x:c>
      <x:c r="AH815" s="21" t="n">
        <x:f>IF(SUM(P815:AA815)=0,"",MAX(P815:AA815)/SUM(P815:AA815))</x:f>
        <x:v>0.16034224869014965</x:v>
      </x:c>
      <x:c r="AI815" s="23" t="n">
        <x:f>IF(AG815="","",AD815/'산출기준'!$B$18*'산출기준'!$B$20+MIN(1,AG815)*'산출기준'!$B$21+(1-AH815)*'산출기준'!$B$22)</x:f>
        <x:v>84.83435112257868</x:v>
      </x:c>
      <x:c r="AJ815" s="4" t="str">
        <x:v>24개월 중 양수 지수 24개월; 전반/후반 자료 12/12개월. 최근12개월/이전12개월 관측월 평균비 0.60배, 최근 최댓달 비중 16.0%. 미래 1년 지속을 보장하지 않음.</x:v>
      </x:c>
      <x:c r="AK815" s="4" t="str">
        <x:v>https://developers.naver.com/docs/serviceapi/datalab/search/search.md</x:v>
      </x:c>
    </x:row>
    <x:row r="816" ht="25" customHeight="1">
      <x:c r="A816" s="4" t="str">
        <x:v>K0812</x:v>
      </x:c>
      <x:c r="B816" s="4" t="str">
        <x:v>방송·연예</x:v>
      </x:c>
      <x:c r="C816" s="4" t="str">
        <x:v>현빈나이</x:v>
      </x:c>
      <x:c r="D816" s="17" t="n">
        <x:v>6.79393</x:v>
      </x:c>
      <x:c r="E816" s="17" t="n">
        <x:v>4.76826</x:v>
      </x:c>
      <x:c r="F816" s="17" t="n">
        <x:v>4.02867</x:v>
      </x:c>
      <x:c r="G816" s="17" t="n">
        <x:v>36.89179</x:v>
      </x:c>
      <x:c r="H816" s="17" t="n">
        <x:v>11.15672</x:v>
      </x:c>
      <x:c r="I816" s="17" t="n">
        <x:v>3.59885</x:v>
      </x:c>
      <x:c r="J816" s="17" t="n">
        <x:v>4.15043</x:v>
      </x:c>
      <x:c r="K816" s="17" t="n">
        <x:v>2.01773</x:v>
      </x:c>
      <x:c r="L816" s="17" t="n">
        <x:v>3.17978</x:v>
      </x:c>
      <x:c r="M816" s="17" t="n">
        <x:v>2.6367</x:v>
      </x:c>
      <x:c r="N816" s="17" t="n">
        <x:v>2.75676</x:v>
      </x:c>
      <x:c r="O816" s="17" t="n">
        <x:v>3.98563</x:v>
      </x:c>
      <x:c r="P816" s="17" t="n">
        <x:v>5.05198</x:v>
      </x:c>
      <x:c r="Q816" s="17" t="n">
        <x:v>4.63405</x:v>
      </x:c>
      <x:c r="R816" s="17" t="n">
        <x:v>8.66613</x:v>
      </x:c>
      <x:c r="S816" s="17" t="n">
        <x:v>11.29717</x:v>
      </x:c>
      <x:c r="T816" s="17" t="n">
        <x:v>19.70167</x:v>
      </x:c>
      <x:c r="U816" s="17" t="n">
        <x:v>6.21573</x:v>
      </x:c>
      <x:c r="V816" s="17" t="n">
        <x:v>4.3039</x:v>
      </x:c>
      <x:c r="W816" s="17" t="n">
        <x:v>4.33391</x:v>
      </x:c>
      <x:c r="X816" s="17" t="n">
        <x:v>4.55024</x:v>
      </x:c>
      <x:c r="Y816" s="17" t="n">
        <x:v>3.58299</x:v>
      </x:c>
      <x:c r="Z816" s="17" t="n">
        <x:v>3.63906</x:v>
      </x:c>
      <x:c r="AA816" s="17" t="n">
        <x:v>3.58866</x:v>
      </x:c>
      <x:c r="AB816" s="4" t="n">
        <x:f>COUNT(D816:O816)</x:f>
        <x:v>12</x:v>
      </x:c>
      <x:c r="AC816" s="4" t="n">
        <x:f>COUNT(P816:AA816)</x:f>
        <x:v>12</x:v>
      </x:c>
      <x:c r="AD816" s="4" t="n">
        <x:f>COUNTIF(D816:AA816,"&gt;0")</x:f>
        <x:v>24</x:v>
      </x:c>
      <x:c r="AE816" s="19" t="n">
        <x:f>IF(AB816=0,"",AVERAGE(D816:O816))</x:f>
        <x:v>7.163770833333333</x:v>
      </x:c>
      <x:c r="AF816" s="19" t="n">
        <x:f>IF(AC816=0,"",AVERAGE(P816:AA816))</x:f>
        <x:v>6.6304574999999994</x:v>
      </x:c>
      <x:c r="AG816" s="19" t="n">
        <x:f>IF(OR(AB816&lt;'산출기준'!$B$19,AC816&lt;'산출기준'!$B$19,AE816=0),"",AF816/AE816)</x:f>
        <x:v>0.925554104710915</x:v>
      </x:c>
      <x:c r="AH816" s="21" t="n">
        <x:f>IF(SUM(P816:AA816)=0,"",MAX(P816:AA816)/SUM(P816:AA816))</x:f>
        <x:v>0.24761576909788402</x:v>
      </x:c>
      <x:c r="AI816" s="23" t="n">
        <x:f>IF(AG816="","",AD816/'산출기준'!$B$18*'산출기준'!$B$20+MIN(1,AG816)*'산출기준'!$B$21+(1-AH816)*'산출기준'!$B$22)</x:f>
        <x:v>92.81430775936977</x:v>
      </x:c>
      <x:c r="AJ816" s="4" t="str">
        <x:v>24개월 중 양수 지수 24개월; 전반/후반 자료 12/12개월. 최근12개월/이전12개월 관측월 평균비 0.93배, 최근 최댓달 비중 24.8%. 미래 1년 지속을 보장하지 않음.</x:v>
      </x:c>
      <x:c r="AK816" s="4" t="str">
        <x:v>https://developers.naver.com/docs/serviceapi/datalab/search/search.md</x:v>
      </x:c>
    </x:row>
    <x:row r="817" ht="25" customHeight="1">
      <x:c r="A817" s="4" t="str">
        <x:v>K0813</x:v>
      </x:c>
      <x:c r="B817" s="4" t="str">
        <x:v>방송·연예</x:v>
      </x:c>
      <x:c r="C817" s="4" t="str">
        <x:v>서장훈나이</x:v>
      </x:c>
      <x:c r="D817" s="17" t="n">
        <x:v>4.47945</x:v>
      </x:c>
      <x:c r="E817" s="17" t="n">
        <x:v>7.18524</x:v>
      </x:c>
      <x:c r="F817" s="17" t="n">
        <x:v>5.04179</x:v>
      </x:c>
      <x:c r="G817" s="17" t="n">
        <x:v>5.03896</x:v>
      </x:c>
      <x:c r="H817" s="17" t="n">
        <x:v>6.99836</x:v>
      </x:c>
      <x:c r="I817" s="17" t="n">
        <x:v>6.12796</x:v>
      </x:c>
      <x:c r="J817" s="17" t="n">
        <x:v>8.73521</x:v>
      </x:c>
      <x:c r="K817" s="17" t="n">
        <x:v>5.26151</x:v>
      </x:c>
      <x:c r="L817" s="17" t="n">
        <x:v>13.24242</x:v>
      </x:c>
      <x:c r="M817" s="17" t="n">
        <x:v>6.40091</x:v>
      </x:c>
      <x:c r="N817" s="17" t="n">
        <x:v>7.98316</x:v>
      </x:c>
      <x:c r="O817" s="17" t="n">
        <x:v>11.11822</x:v>
      </x:c>
      <x:c r="P817" s="17" t="n">
        <x:v>6.17892</x:v>
      </x:c>
      <x:c r="Q817" s="17" t="n">
        <x:v>4.9693</x:v>
      </x:c>
      <x:c r="R817" s="17" t="n">
        <x:v>7.09067</x:v>
      </x:c>
      <x:c r="S817" s="17" t="n">
        <x:v>7.27245</x:v>
      </x:c>
      <x:c r="T817" s="17" t="n">
        <x:v>7.23168</x:v>
      </x:c>
      <x:c r="U817" s="17" t="n">
        <x:v>8.76296</x:v>
      </x:c>
      <x:c r="V817" s="17" t="n">
        <x:v>8.51606</x:v>
      </x:c>
      <x:c r="W817" s="17" t="n">
        <x:v>4.69351</x:v>
      </x:c>
      <x:c r="X817" s="17" t="n">
        <x:v>3.53825</x:v>
      </x:c>
      <x:c r="Y817" s="17" t="n">
        <x:v>3.68606</x:v>
      </x:c>
      <x:c r="Z817" s="17" t="n">
        <x:v>4.58705</x:v>
      </x:c>
      <x:c r="AA817" s="17" t="n">
        <x:v>5.99261</x:v>
      </x:c>
      <x:c r="AB817" s="4" t="n">
        <x:f>COUNT(D817:O817)</x:f>
        <x:v>12</x:v>
      </x:c>
      <x:c r="AC817" s="4" t="n">
        <x:f>COUNT(P817:AA817)</x:f>
        <x:v>12</x:v>
      </x:c>
      <x:c r="AD817" s="4" t="n">
        <x:f>COUNTIF(D817:AA817,"&gt;0")</x:f>
        <x:v>24</x:v>
      </x:c>
      <x:c r="AE817" s="19" t="n">
        <x:f>IF(AB817=0,"",AVERAGE(D817:O817))</x:f>
        <x:v>7.301099166666667</x:v>
      </x:c>
      <x:c r="AF817" s="19" t="n">
        <x:f>IF(AC817=0,"",AVERAGE(P817:AA817))</x:f>
        <x:v>6.043293333333332</x:v>
      </x:c>
      <x:c r="AG817" s="19" t="n">
        <x:f>IF(OR(AB817&lt;'산출기준'!$B$19,AC817&lt;'산출기준'!$B$19,AE817=0),"",AF817/AE817)</x:f>
        <x:v>0.8277237708157867</x:v>
      </x:c>
      <x:c r="AH817" s="21" t="n">
        <x:f>IF(SUM(P817:AA817)=0,"",MAX(P817:AA817)/SUM(P817:AA817))</x:f>
        <x:v>0.1208358797741629</x:v>
      </x:c>
      <x:c r="AI817" s="23" t="n">
        <x:f>IF(AG817="","",AD817/'산출기준'!$B$18*'산출기준'!$B$20+MIN(1,AG817)*'산출기준'!$B$21+(1-AH817)*'산출기준'!$B$22)</x:f>
        <x:v>92.41499552899035</x:v>
      </x:c>
      <x:c r="AJ817" s="4" t="str">
        <x:v>24개월 중 양수 지수 24개월; 전반/후반 자료 12/12개월. 최근12개월/이전12개월 관측월 평균비 0.83배, 최근 최댓달 비중 12.1%. 미래 1년 지속을 보장하지 않음.</x:v>
      </x:c>
      <x:c r="AK817" s="4" t="str">
        <x:v>https://developers.naver.com/docs/serviceapi/datalab/search/search.md</x:v>
      </x:c>
    </x:row>
    <x:row r="818" ht="25" customHeight="1">
      <x:c r="A818" s="4" t="str">
        <x:v>K0814</x:v>
      </x:c>
      <x:c r="B818" s="4" t="str">
        <x:v>방송·연예</x:v>
      </x:c>
      <x:c r="C818" s="4" t="str">
        <x:v>이영애나이</x:v>
      </x:c>
      <x:c r="D818" s="17" t="n">
        <x:v>9.55975</x:v>
      </x:c>
      <x:c r="E818" s="17" t="n">
        <x:v>17.01513</x:v>
      </x:c>
      <x:c r="F818" s="17" t="n">
        <x:v>7.53069</x:v>
      </x:c>
      <x:c r="G818" s="17" t="n">
        <x:v>5.33174</x:v>
      </x:c>
      <x:c r="H818" s="17" t="n">
        <x:v>8.92153</x:v>
      </x:c>
      <x:c r="I818" s="17" t="n">
        <x:v>5.66472</x:v>
      </x:c>
      <x:c r="J818" s="17" t="n">
        <x:v>2.91929</x:v>
      </x:c>
      <x:c r="K818" s="17" t="n">
        <x:v>12.60589</x:v>
      </x:c>
      <x:c r="L818" s="17" t="n">
        <x:v>6.88057</x:v>
      </x:c>
      <x:c r="M818" s="17" t="n">
        <x:v>8.21365</x:v>
      </x:c>
      <x:c r="N818" s="17" t="n">
        <x:v>3.5139</x:v>
      </x:c>
      <x:c r="O818" s="17" t="n">
        <x:v>20.06353</x:v>
      </x:c>
      <x:c r="P818" s="17" t="n">
        <x:v>100</x:v>
      </x:c>
      <x:c r="Q818" s="17" t="n">
        <x:v>31.36977</x:v>
      </x:c>
      <x:c r="R818" s="17" t="n">
        <x:v>5.59676</x:v>
      </x:c>
      <x:c r="S818" s="17" t="n">
        <x:v>16.26308</x:v>
      </x:c>
      <x:c r="T818" s="17" t="n">
        <x:v>15.54727</x:v>
      </x:c>
      <x:c r="U818" s="17" t="n">
        <x:v>6.03735</x:v>
      </x:c>
      <x:c r="V818" s="17" t="n">
        <x:v>24.84539</x:v>
      </x:c>
      <x:c r="W818" s="17" t="n">
        <x:v>9.14295</x:v>
      </x:c>
      <x:c r="X818" s="17" t="n">
        <x:v>8.2952</x:v>
      </x:c>
      <x:c r="Y818" s="17" t="n">
        <x:v>4.56553</x:v>
      </x:c>
      <x:c r="Z818" s="17" t="n">
        <x:v>9.25282</x:v>
      </x:c>
      <x:c r="AA818" s="17" t="n">
        <x:v>6.14551</x:v>
      </x:c>
      <x:c r="AB818" s="4" t="n">
        <x:f>COUNT(D818:O818)</x:f>
        <x:v>12</x:v>
      </x:c>
      <x:c r="AC818" s="4" t="n">
        <x:f>COUNT(P818:AA818)</x:f>
        <x:v>12</x:v>
      </x:c>
      <x:c r="AD818" s="4" t="n">
        <x:f>COUNTIF(D818:AA818,"&gt;0")</x:f>
        <x:v>24</x:v>
      </x:c>
      <x:c r="AE818" s="19" t="n">
        <x:f>IF(AB818=0,"",AVERAGE(D818:O818))</x:f>
        <x:v>9.018365833333336</x:v>
      </x:c>
      <x:c r="AF818" s="19" t="n">
        <x:f>IF(AC818=0,"",AVERAGE(P818:AA818))</x:f>
        <x:v>19.75513583333333</x:v>
      </x:c>
      <x:c r="AG818" s="19" t="n">
        <x:f>IF(OR(AB818&lt;'산출기준'!$B$19,AC818&lt;'산출기준'!$B$19,AE818=0),"",AF818/AE818)</x:f>
        <x:v>2.19054496107434</x:v>
      </x:c>
      <x:c r="AH818" s="21" t="n">
        <x:f>IF(SUM(P818:AA818)=0,"",MAX(P818:AA818)/SUM(P818:AA818))</x:f>
        <x:v>0.4218312343503249</x:v>
      </x:c>
      <x:c r="AI818" s="23" t="n">
        <x:f>IF(AG818="","",AD818/'산출기준'!$B$18*'산출기준'!$B$20+MIN(1,AG818)*'산출기준'!$B$21+(1-AH818)*'산출기준'!$B$22)</x:f>
        <x:v>91.5633753129935</x:v>
      </x:c>
      <x:c r="AJ818" s="4" t="str">
        <x:v>24개월 중 양수 지수 24개월; 전반/후반 자료 12/12개월. 최근12개월/이전12개월 관측월 평균비 2.19배, 최근 최댓달 비중 42.2%. 미래 1년 지속을 보장하지 않음.</x:v>
      </x:c>
      <x:c r="AK818" s="4" t="str">
        <x:v>https://developers.naver.com/docs/serviceapi/datalab/search/search.md</x:v>
      </x:c>
    </x:row>
    <x:row r="819" ht="25" customHeight="1">
      <x:c r="A819" s="4" t="str">
        <x:v>K0815</x:v>
      </x:c>
      <x:c r="B819" s="4" t="str">
        <x:v>방송·연예</x:v>
      </x:c>
      <x:c r="C819" s="4" t="str">
        <x:v>장나라나이</x:v>
      </x:c>
      <x:c r="D819" s="17" t="n">
        <x:v>100</x:v>
      </x:c>
      <x:c r="E819" s="17" t="n">
        <x:v>16.16467</x:v>
      </x:c>
      <x:c r="F819" s="17" t="n">
        <x:v>8.9999</x:v>
      </x:c>
      <x:c r="G819" s="17" t="n">
        <x:v>32.28676</x:v>
      </x:c>
      <x:c r="H819" s="17" t="n">
        <x:v>13.8743</x:v>
      </x:c>
      <x:c r="I819" s="17" t="n">
        <x:v>10.99442</x:v>
      </x:c>
      <x:c r="J819" s="17" t="n">
        <x:v>14.58936</x:v>
      </x:c>
      <x:c r="K819" s="17" t="n">
        <x:v>9.48679</x:v>
      </x:c>
      <x:c r="L819" s="17" t="n">
        <x:v>9.81102</x:v>
      </x:c>
      <x:c r="M819" s="17" t="n">
        <x:v>10.30228</x:v>
      </x:c>
      <x:c r="N819" s="17" t="n">
        <x:v>11.73567</x:v>
      </x:c>
      <x:c r="O819" s="17" t="n">
        <x:v>11.6145</x:v>
      </x:c>
      <x:c r="P819" s="17" t="n">
        <x:v>15.5162</x:v>
      </x:c>
      <x:c r="Q819" s="17" t="n">
        <x:v>55.91205</x:v>
      </x:c>
      <x:c r="R819" s="17" t="n">
        <x:v>56.58453</x:v>
      </x:c>
      <x:c r="S819" s="17" t="n">
        <x:v>74.17604</x:v>
      </x:c>
      <x:c r="T819" s="17" t="n">
        <x:v>34.43521</x:v>
      </x:c>
      <x:c r="U819" s="17" t="n">
        <x:v>12.60139</x:v>
      </x:c>
      <x:c r="V819" s="17" t="n">
        <x:v>13.32081</x:v>
      </x:c>
      <x:c r="W819" s="17" t="n">
        <x:v>8.31759</x:v>
      </x:c>
      <x:c r="X819" s="17" t="n">
        <x:v>10.3394</x:v>
      </x:c>
      <x:c r="Y819" s="17" t="n">
        <x:v>14.66359</x:v>
      </x:c>
      <x:c r="Z819" s="17" t="n">
        <x:v>12.4551</x:v>
      </x:c>
      <x:c r="AA819" s="17" t="n">
        <x:v>11.90161</x:v>
      </x:c>
      <x:c r="AB819" s="4" t="n">
        <x:f>COUNT(D819:O819)</x:f>
        <x:v>12</x:v>
      </x:c>
      <x:c r="AC819" s="4" t="n">
        <x:f>COUNT(P819:AA819)</x:f>
        <x:v>12</x:v>
      </x:c>
      <x:c r="AD819" s="4" t="n">
        <x:f>COUNTIF(D819:AA819,"&gt;0")</x:f>
        <x:v>24</x:v>
      </x:c>
      <x:c r="AE819" s="19" t="n">
        <x:f>IF(AB819=0,"",AVERAGE(D819:O819))</x:f>
        <x:v>20.82163916666666</x:v>
      </x:c>
      <x:c r="AF819" s="19" t="n">
        <x:f>IF(AC819=0,"",AVERAGE(P819:AA819))</x:f>
        <x:v>26.685293333333338</x:v>
      </x:c>
      <x:c r="AG819" s="19" t="n">
        <x:f>IF(OR(AB819&lt;'산출기준'!$B$19,AC819&lt;'산출기준'!$B$19,AE819=0),"",AF819/AE819)</x:f>
        <x:v>1.2816134752759425</x:v>
      </x:c>
      <x:c r="AH819" s="21" t="n">
        <x:f>IF(SUM(P819:AA819)=0,"",MAX(P819:AA819)/SUM(P819:AA819))</x:f>
        <x:v>0.23163832562954773</x:v>
      </x:c>
      <x:c r="AI819" s="23" t="n">
        <x:f>IF(AG819="","",AD819/'산출기준'!$B$18*'산출기준'!$B$20+MIN(1,AG819)*'산출기준'!$B$21+(1-AH819)*'산출기준'!$B$22)</x:f>
        <x:v>95.36723348740904</x:v>
      </x:c>
      <x:c r="AJ819" s="4" t="str">
        <x:v>24개월 중 양수 지수 24개월; 전반/후반 자료 12/12개월. 최근12개월/이전12개월 관측월 평균비 1.28배, 최근 최댓달 비중 23.2%. 미래 1년 지속을 보장하지 않음.</x:v>
      </x:c>
      <x:c r="AK819" s="4" t="str">
        <x:v>https://developers.naver.com/docs/serviceapi/datalab/search/search.md</x:v>
      </x:c>
    </x:row>
    <x:row r="820" ht="25" customHeight="1">
      <x:c r="A820" s="4" t="str">
        <x:v>K0816</x:v>
      </x:c>
      <x:c r="B820" s="4" t="str">
        <x:v>방송·연예</x:v>
      </x:c>
      <x:c r="C820" s="4" t="str">
        <x:v>손예진나이</x:v>
      </x:c>
      <x:c r="D820" s="17" t="n">
        <x:v>13.01514</x:v>
      </x:c>
      <x:c r="E820" s="17" t="n">
        <x:v>9.8143</x:v>
      </x:c>
      <x:c r="F820" s="17" t="n">
        <x:v>8.89073</x:v>
      </x:c>
      <x:c r="G820" s="17" t="n">
        <x:v>49.52675</x:v>
      </x:c>
      <x:c r="H820" s="17" t="n">
        <x:v>18.16464</x:v>
      </x:c>
      <x:c r="I820" s="17" t="n">
        <x:v>8.34925</x:v>
      </x:c>
      <x:c r="J820" s="17" t="n">
        <x:v>10.93547</x:v>
      </x:c>
      <x:c r="K820" s="17" t="n">
        <x:v>6.08399</x:v>
      </x:c>
      <x:c r="L820" s="17" t="n">
        <x:v>8.07305</x:v>
      </x:c>
      <x:c r="M820" s="17" t="n">
        <x:v>7.18441</x:v>
      </x:c>
      <x:c r="N820" s="17" t="n">
        <x:v>7.14402</x:v>
      </x:c>
      <x:c r="O820" s="17" t="n">
        <x:v>14.84263</x:v>
      </x:c>
      <x:c r="P820" s="17" t="n">
        <x:v>27.25625</x:v>
      </x:c>
      <x:c r="Q820" s="17" t="n">
        <x:v>16.0282</x:v>
      </x:c>
      <x:c r="R820" s="17" t="n">
        <x:v>34.74852</x:v>
      </x:c>
      <x:c r="S820" s="17" t="n">
        <x:v>15.59699</x:v>
      </x:c>
      <x:c r="T820" s="17" t="n">
        <x:v>18.63407</x:v>
      </x:c>
      <x:c r="U820" s="17" t="n">
        <x:v>11.5086</x:v>
      </x:c>
      <x:c r="V820" s="17" t="n">
        <x:v>8.53811</x:v>
      </x:c>
      <x:c r="W820" s="17" t="n">
        <x:v>9.02828</x:v>
      </x:c>
      <x:c r="X820" s="17" t="n">
        <x:v>9.13745</x:v>
      </x:c>
      <x:c r="Y820" s="17" t="n">
        <x:v>11.02389</x:v>
      </x:c>
      <x:c r="Z820" s="17" t="n">
        <x:v>7.91039</x:v>
      </x:c>
      <x:c r="AA820" s="17" t="n">
        <x:v>9.04356</x:v>
      </x:c>
      <x:c r="AB820" s="4" t="n">
        <x:f>COUNT(D820:O820)</x:f>
        <x:v>12</x:v>
      </x:c>
      <x:c r="AC820" s="4" t="n">
        <x:f>COUNT(P820:AA820)</x:f>
        <x:v>12</x:v>
      </x:c>
      <x:c r="AD820" s="4" t="n">
        <x:f>COUNTIF(D820:AA820,"&gt;0")</x:f>
        <x:v>24</x:v>
      </x:c>
      <x:c r="AE820" s="19" t="n">
        <x:f>IF(AB820=0,"",AVERAGE(D820:O820))</x:f>
        <x:v>13.502031666666662</x:v>
      </x:c>
      <x:c r="AF820" s="19" t="n">
        <x:f>IF(AC820=0,"",AVERAGE(P820:AA820))</x:f>
        <x:v>14.871192500000001</x:v>
      </x:c>
      <x:c r="AG820" s="19" t="n">
        <x:f>IF(OR(AB820&lt;'산출기준'!$B$19,AC820&lt;'산출기준'!$B$19,AE820=0),"",AF820/AE820)</x:f>
        <x:v>1.1014040603025304</x:v>
      </x:c>
      <x:c r="AH820" s="21" t="n">
        <x:f>IF(SUM(P820:AA820)=0,"",MAX(P820:AA820)/SUM(P820:AA820))</x:f>
        <x:v>0.19471942145863552</x:v>
      </x:c>
      <x:c r="AI820" s="23" t="n">
        <x:f>IF(AG820="","",AD820/'산출기준'!$B$18*'산출기준'!$B$20+MIN(1,AG820)*'산출기준'!$B$21+(1-AH820)*'산출기준'!$B$22)</x:f>
        <x:v>96.10561157082729</x:v>
      </x:c>
      <x:c r="AJ820" s="4" t="str">
        <x:v>24개월 중 양수 지수 24개월; 전반/후반 자료 12/12개월. 최근12개월/이전12개월 관측월 평균비 1.10배, 최근 최댓달 비중 19.5%. 미래 1년 지속을 보장하지 않음.</x:v>
      </x:c>
      <x:c r="AK820" s="4" t="str">
        <x:v>https://developers.naver.com/docs/serviceapi/datalab/search/search.md</x:v>
      </x:c>
    </x:row>
    <x:row r="821" ht="25" customHeight="1">
      <x:c r="A821" s="4" t="str">
        <x:v>K0817</x:v>
      </x:c>
      <x:c r="B821" s="4" t="str">
        <x:v>방송·연예</x:v>
      </x:c>
      <x:c r="C821" s="4" t="str">
        <x:v>차승원나이</x:v>
      </x:c>
      <x:c r="D821" s="17" t="n">
        <x:v>50.5311</x:v>
      </x:c>
      <x:c r="E821" s="17" t="n">
        <x:v>41.13273</x:v>
      </x:c>
      <x:c r="F821" s="17" t="n">
        <x:v>42.64036</x:v>
      </x:c>
      <x:c r="G821" s="17" t="n">
        <x:v>9.59269</x:v>
      </x:c>
      <x:c r="H821" s="17" t="n">
        <x:v>10.3132</x:v>
      </x:c>
      <x:c r="I821" s="17" t="n">
        <x:v>3.6648</x:v>
      </x:c>
      <x:c r="J821" s="17" t="n">
        <x:v>5.83727</x:v>
      </x:c>
      <x:c r="K821" s="17" t="n">
        <x:v>5.18116</x:v>
      </x:c>
      <x:c r="L821" s="17" t="n">
        <x:v>9.88635</x:v>
      </x:c>
      <x:c r="M821" s="17" t="n">
        <x:v>10.56538</x:v>
      </x:c>
      <x:c r="N821" s="17" t="n">
        <x:v>4.98466</x:v>
      </x:c>
      <x:c r="O821" s="17" t="n">
        <x:v>5.24775</x:v>
      </x:c>
      <x:c r="P821" s="17" t="n">
        <x:v>3.97921</x:v>
      </x:c>
      <x:c r="Q821" s="17" t="n">
        <x:v>5.56871</x:v>
      </x:c>
      <x:c r="R821" s="17" t="n">
        <x:v>5.28487</x:v>
      </x:c>
      <x:c r="S821" s="17" t="n">
        <x:v>8.18113</x:v>
      </x:c>
      <x:c r="T821" s="17" t="n">
        <x:v>35.40245</x:v>
      </x:c>
      <x:c r="U821" s="17" t="n">
        <x:v>21.8098</x:v>
      </x:c>
      <x:c r="V821" s="17" t="n">
        <x:v>10.19967</x:v>
      </x:c>
      <x:c r="W821" s="17" t="n">
        <x:v>7.35144</x:v>
      </x:c>
      <x:c r="X821" s="17" t="n">
        <x:v>9.45295</x:v>
      </x:c>
      <x:c r="Y821" s="17" t="n">
        <x:v>6.72372</x:v>
      </x:c>
      <x:c r="Z821" s="17" t="n">
        <x:v>9.44422</x:v>
      </x:c>
      <x:c r="AA821" s="17" t="n">
        <x:v>13.57736</x:v>
      </x:c>
      <x:c r="AB821" s="4" t="n">
        <x:f>COUNT(D821:O821)</x:f>
        <x:v>12</x:v>
      </x:c>
      <x:c r="AC821" s="4" t="n">
        <x:f>COUNT(P821:AA821)</x:f>
        <x:v>12</x:v>
      </x:c>
      <x:c r="AD821" s="4" t="n">
        <x:f>COUNTIF(D821:AA821,"&gt;0")</x:f>
        <x:v>24</x:v>
      </x:c>
      <x:c r="AE821" s="19" t="n">
        <x:f>IF(AB821=0,"",AVERAGE(D821:O821))</x:f>
        <x:v>16.631454166666668</x:v>
      </x:c>
      <x:c r="AF821" s="19" t="n">
        <x:f>IF(AC821=0,"",AVERAGE(P821:AA821))</x:f>
        <x:v>11.4146275</x:v>
      </x:c>
      <x:c r="AG821" s="19" t="n">
        <x:f>IF(OR(AB821&lt;'산출기준'!$B$19,AC821&lt;'산출기준'!$B$19,AE821=0),"",AF821/AE821)</x:f>
        <x:v>0.6863276888245641</x:v>
      </x:c>
      <x:c r="AH821" s="21" t="n">
        <x:f>IF(SUM(P821:AA821)=0,"",MAX(P821:AA821)/SUM(P821:AA821))</x:f>
        <x:v>0.2584582078273397</x:v>
      </x:c>
      <x:c r="AI821" s="23" t="n">
        <x:f>IF(AG821="","",AD821/'산출기준'!$B$18*'산출기준'!$B$20+MIN(1,AG821)*'산출기준'!$B$21+(1-AH821)*'산출기준'!$B$22)</x:f>
        <x:v>85.42066650819012</x:v>
      </x:c>
      <x:c r="AJ821" s="4" t="str">
        <x:v>24개월 중 양수 지수 24개월; 전반/후반 자료 12/12개월. 최근12개월/이전12개월 관측월 평균비 0.69배, 최근 최댓달 비중 25.8%. 미래 1년 지속을 보장하지 않음.</x:v>
      </x:c>
      <x:c r="AK821" s="4" t="str">
        <x:v>https://developers.naver.com/docs/serviceapi/datalab/search/search.md</x:v>
      </x:c>
    </x:row>
    <x:row r="822" ht="25" customHeight="1">
      <x:c r="A822" s="4" t="str">
        <x:v>K0818</x:v>
      </x:c>
      <x:c r="B822" s="4" t="str">
        <x:v>방송·연예</x:v>
      </x:c>
      <x:c r="C822" s="4" t="str">
        <x:v>조인성나이</x:v>
      </x:c>
      <x:c r="D822" s="17" t="n">
        <x:v>19.44301</x:v>
      </x:c>
      <x:c r="E822" s="17" t="n">
        <x:v>7.64729</x:v>
      </x:c>
      <x:c r="F822" s="17" t="n">
        <x:v>9.98024</x:v>
      </x:c>
      <x:c r="G822" s="17" t="n">
        <x:v>7.32852</x:v>
      </x:c>
      <x:c r="H822" s="17" t="n">
        <x:v>7.97698</x:v>
      </x:c>
      <x:c r="I822" s="17" t="n">
        <x:v>4.74667</x:v>
      </x:c>
      <x:c r="J822" s="17" t="n">
        <x:v>5.34273</x:v>
      </x:c>
      <x:c r="K822" s="17" t="n">
        <x:v>4.01742</x:v>
      </x:c>
      <x:c r="L822" s="17" t="n">
        <x:v>5.82417</x:v>
      </x:c>
      <x:c r="M822" s="17" t="n">
        <x:v>4.18336</x:v>
      </x:c>
      <x:c r="N822" s="17" t="n">
        <x:v>3.89187</x:v>
      </x:c>
      <x:c r="O822" s="17" t="n">
        <x:v>5.72919</x:v>
      </x:c>
      <x:c r="P822" s="17" t="n">
        <x:v>5.1233</x:v>
      </x:c>
      <x:c r="Q822" s="17" t="n">
        <x:v>6.99774</x:v>
      </x:c>
      <x:c r="R822" s="17" t="n">
        <x:v>7.83397</x:v>
      </x:c>
      <x:c r="S822" s="17" t="n">
        <x:v>5.55561</x:v>
      </x:c>
      <x:c r="T822" s="17" t="n">
        <x:v>8.6713</x:v>
      </x:c>
      <x:c r="U822" s="17" t="n">
        <x:v>46.44709</x:v>
      </x:c>
      <x:c r="V822" s="17" t="n">
        <x:v>14.0053</x:v>
      </x:c>
      <x:c r="W822" s="17" t="n">
        <x:v>17.94085</x:v>
      </x:c>
      <x:c r="X822" s="17" t="n">
        <x:v>6.86673</x:v>
      </x:c>
      <x:c r="Y822" s="17" t="n">
        <x:v>5.51522</x:v>
      </x:c>
      <x:c r="Z822" s="17" t="n">
        <x:v>27.38725</x:v>
      </x:c>
      <x:c r="AA822" s="17" t="n">
        <x:v>11.50096</x:v>
      </x:c>
      <x:c r="AB822" s="4" t="n">
        <x:f>COUNT(D822:O822)</x:f>
        <x:v>12</x:v>
      </x:c>
      <x:c r="AC822" s="4" t="n">
        <x:f>COUNT(P822:AA822)</x:f>
        <x:v>12</x:v>
      </x:c>
      <x:c r="AD822" s="4" t="n">
        <x:f>COUNTIF(D822:AA822,"&gt;0")</x:f>
        <x:v>24</x:v>
      </x:c>
      <x:c r="AE822" s="19" t="n">
        <x:f>IF(AB822=0,"",AVERAGE(D822:O822))</x:f>
        <x:v>7.175954166666666</x:v>
      </x:c>
      <x:c r="AF822" s="19" t="n">
        <x:f>IF(AC822=0,"",AVERAGE(P822:AA822))</x:f>
        <x:v>13.653776666666667</x:v>
      </x:c>
      <x:c r="AG822" s="19" t="n">
        <x:f>IF(OR(AB822&lt;'산출기준'!$B$19,AC822&lt;'산출기준'!$B$19,AE822=0),"",AF822/AE822)</x:f>
        <x:v>1.9027123570674982</x:v>
      </x:c>
      <x:c r="AH822" s="21" t="n">
        <x:f>IF(SUM(P822:AA822)=0,"",MAX(P822:AA822)/SUM(P822:AA822))</x:f>
        <x:v>0.2834813347125203</x:v>
      </x:c>
      <x:c r="AI822" s="23" t="n">
        <x:f>IF(AG822="","",AD822/'산출기준'!$B$18*'산출기준'!$B$20+MIN(1,AG822)*'산출기준'!$B$21+(1-AH822)*'산출기준'!$B$22)</x:f>
        <x:v>94.33037330574959</x:v>
      </x:c>
      <x:c r="AJ822" s="4" t="str">
        <x:v>24개월 중 양수 지수 24개월; 전반/후반 자료 12/12개월. 최근12개월/이전12개월 관측월 평균비 1.90배, 최근 최댓달 비중 28.3%. 미래 1년 지속을 보장하지 않음.</x:v>
      </x:c>
      <x:c r="AK822" s="4" t="str">
        <x:v>https://developers.naver.com/docs/serviceapi/datalab/search/search.md</x:v>
      </x:c>
    </x:row>
    <x:row r="823" ht="25" customHeight="1">
      <x:c r="A823" s="4" t="str">
        <x:v>K0819</x:v>
      </x:c>
      <x:c r="B823" s="4" t="str">
        <x:v>방송·연예</x:v>
      </x:c>
      <x:c r="C823" s="4" t="str">
        <x:v>이병헌나이</x:v>
      </x:c>
      <x:c r="D823" s="17" t="n">
        <x:v>9.09269</x:v>
      </x:c>
      <x:c r="E823" s="17" t="n">
        <x:v>8.14619</x:v>
      </x:c>
      <x:c r="F823" s="17" t="n">
        <x:v>13.71382</x:v>
      </x:c>
      <x:c r="G823" s="17" t="n">
        <x:v>34.10006</x:v>
      </x:c>
      <x:c r="H823" s="17" t="n">
        <x:v>45.11741</x:v>
      </x:c>
      <x:c r="I823" s="17" t="n">
        <x:v>18.11661</x:v>
      </x:c>
      <x:c r="J823" s="17" t="n">
        <x:v>36.93409</x:v>
      </x:c>
      <x:c r="K823" s="17" t="n">
        <x:v>35.17756</x:v>
      </x:c>
      <x:c r="L823" s="17" t="n">
        <x:v>22.13185</x:v>
      </x:c>
      <x:c r="M823" s="17" t="n">
        <x:v>20.29235</x:v>
      </x:c>
      <x:c r="N823" s="17" t="n">
        <x:v>20.71483</x:v>
      </x:c>
      <x:c r="O823" s="17" t="n">
        <x:v>19.73995</x:v>
      </x:c>
      <x:c r="P823" s="17" t="n">
        <x:v>41.18404</x:v>
      </x:c>
      <x:c r="Q823" s="17" t="n">
        <x:v>22.92878</x:v>
      </x:c>
      <x:c r="R823" s="17" t="n">
        <x:v>17.93866</x:v>
      </x:c>
      <x:c r="S823" s="17" t="n">
        <x:v>14.81534</x:v>
      </x:c>
      <x:c r="T823" s="17" t="n">
        <x:v>19.98995</x:v>
      </x:c>
      <x:c r="U823" s="17" t="n">
        <x:v>16.70287</x:v>
      </x:c>
      <x:c r="V823" s="17" t="n">
        <x:v>11.03808</x:v>
      </x:c>
      <x:c r="W823" s="17" t="n">
        <x:v>8.10143</x:v>
      </x:c>
      <x:c r="X823" s="17" t="n">
        <x:v>8.33178</x:v>
      </x:c>
      <x:c r="Y823" s="17" t="n">
        <x:v>5.68771</x:v>
      </x:c>
      <x:c r="Z823" s="17" t="n">
        <x:v>8.6058</x:v>
      </x:c>
      <x:c r="AA823" s="17" t="n">
        <x:v>8.49444</x:v>
      </x:c>
      <x:c r="AB823" s="4" t="n">
        <x:f>COUNT(D823:O823)</x:f>
        <x:v>12</x:v>
      </x:c>
      <x:c r="AC823" s="4" t="n">
        <x:f>COUNT(P823:AA823)</x:f>
        <x:v>12</x:v>
      </x:c>
      <x:c r="AD823" s="4" t="n">
        <x:f>COUNTIF(D823:AA823,"&gt;0")</x:f>
        <x:v>24</x:v>
      </x:c>
      <x:c r="AE823" s="19" t="n">
        <x:f>IF(AB823=0,"",AVERAGE(D823:O823))</x:f>
        <x:v>23.606450833333337</x:v>
      </x:c>
      <x:c r="AF823" s="19" t="n">
        <x:f>IF(AC823=0,"",AVERAGE(P823:AA823))</x:f>
        <x:v>15.318240000000001</x:v>
      </x:c>
      <x:c r="AG823" s="19" t="n">
        <x:f>IF(OR(AB823&lt;'산출기준'!$B$19,AC823&lt;'산출기준'!$B$19,AE823=0),"",AF823/AE823)</x:f>
        <x:v>0.6489005953563328</x:v>
      </x:c>
      <x:c r="AH823" s="21" t="n">
        <x:f>IF(SUM(P823:AA823)=0,"",MAX(P823:AA823)/SUM(P823:AA823))</x:f>
        <x:v>0.22404684437202535</x:v>
      </x:c>
      <x:c r="AI823" s="23" t="n">
        <x:f>IF(AG823="","",AD823/'산출기준'!$B$18*'산출기준'!$B$20+MIN(1,AG823)*'산출기준'!$B$21+(1-AH823)*'산출기준'!$B$22)</x:f>
        <x:v>84.98608097324949</x:v>
      </x:c>
      <x:c r="AJ823" s="4" t="str">
        <x:v>24개월 중 양수 지수 24개월; 전반/후반 자료 12/12개월. 최근12개월/이전12개월 관측월 평균비 0.65배, 최근 최댓달 비중 22.4%. 미래 1년 지속을 보장하지 않음.</x:v>
      </x:c>
      <x:c r="AK823" s="4" t="str">
        <x:v>https://developers.naver.com/docs/serviceapi/datalab/search/search.md</x:v>
      </x:c>
    </x:row>
    <x:row r="824" ht="25" customHeight="1">
      <x:c r="A824" s="4" t="str">
        <x:v>K0820</x:v>
      </x:c>
      <x:c r="B824" s="4" t="str">
        <x:v>방송·연예</x:v>
      </x:c>
      <x:c r="C824" s="4" t="str">
        <x:v>송혜교나이</x:v>
      </x:c>
      <x:c r="D824" s="17" t="n">
        <x:v>6.90266</x:v>
      </x:c>
      <x:c r="E824" s="17" t="n">
        <x:v>4.91489</x:v>
      </x:c>
      <x:c r="F824" s="17" t="n">
        <x:v>6.28536</x:v>
      </x:c>
      <x:c r="G824" s="17" t="n">
        <x:v>9.8488</x:v>
      </x:c>
      <x:c r="H824" s="17" t="n">
        <x:v>100</x:v>
      </x:c>
      <x:c r="I824" s="17" t="n">
        <x:v>13.76842</x:v>
      </x:c>
      <x:c r="J824" s="17" t="n">
        <x:v>11.95678</x:v>
      </x:c>
      <x:c r="K824" s="17" t="n">
        <x:v>5.01722</x:v>
      </x:c>
      <x:c r="L824" s="17" t="n">
        <x:v>6.57612</x:v>
      </x:c>
      <x:c r="M824" s="17" t="n">
        <x:v>6.34183</x:v>
      </x:c>
      <x:c r="N824" s="17" t="n">
        <x:v>7.49591</x:v>
      </x:c>
      <x:c r="O824" s="17" t="n">
        <x:v>8.40229</x:v>
      </x:c>
      <x:c r="P824" s="17" t="n">
        <x:v>7.3086</x:v>
      </x:c>
      <x:c r="Q824" s="17" t="n">
        <x:v>11.34843</x:v>
      </x:c>
      <x:c r="R824" s="17" t="n">
        <x:v>12.1413</x:v>
      </x:c>
      <x:c r="S824" s="17" t="n">
        <x:v>8.32065</x:v>
      </x:c>
      <x:c r="T824" s="17" t="n">
        <x:v>9.46187</x:v>
      </x:c>
      <x:c r="U824" s="17" t="n">
        <x:v>7.59936</x:v>
      </x:c>
      <x:c r="V824" s="17" t="n">
        <x:v>8.21106</x:v>
      </x:c>
      <x:c r="W824" s="17" t="n">
        <x:v>7.74306</x:v>
      </x:c>
      <x:c r="X824" s="17" t="n">
        <x:v>6.39663</x:v>
      </x:c>
      <x:c r="Y824" s="17" t="n">
        <x:v>6.10476</x:v>
      </x:c>
      <x:c r="Z824" s="17" t="n">
        <x:v>4.96074</x:v>
      </x:c>
      <x:c r="AA824" s="17" t="n">
        <x:v>4.48659</x:v>
      </x:c>
      <x:c r="AB824" s="4" t="n">
        <x:f>COUNT(D824:O824)</x:f>
        <x:v>12</x:v>
      </x:c>
      <x:c r="AC824" s="4" t="n">
        <x:f>COUNT(P824:AA824)</x:f>
        <x:v>12</x:v>
      </x:c>
      <x:c r="AD824" s="4" t="n">
        <x:f>COUNTIF(D824:AA824,"&gt;0")</x:f>
        <x:v>24</x:v>
      </x:c>
      <x:c r="AE824" s="19" t="n">
        <x:f>IF(AB824=0,"",AVERAGE(D824:O824))</x:f>
        <x:v>15.62585666666667</x:v>
      </x:c>
      <x:c r="AF824" s="19" t="n">
        <x:f>IF(AC824=0,"",AVERAGE(P824:AA824))</x:f>
        <x:v>7.840254166666665</x:v>
      </x:c>
      <x:c r="AG824" s="19" t="n">
        <x:f>IF(OR(AB824&lt;'산출기준'!$B$19,AC824&lt;'산출기준'!$B$19,AE824=0),"",AF824/AE824)</x:f>
        <x:v>0.5017487574547911</x:v>
      </x:c>
      <x:c r="AH824" s="21" t="n">
        <x:f>IF(SUM(P824:AA824)=0,"",MAX(P824:AA824)/SUM(P824:AA824))</x:f>
        <x:v>0.12904875001395044</x:v>
      </x:c>
      <x:c r="AI824" s="23" t="n">
        <x:f>IF(AG824="","",AD824/'산출기준'!$B$18*'산출기준'!$B$20+MIN(1,AG824)*'산출기준'!$B$21+(1-AH824)*'산출기준'!$B$22)</x:f>
        <x:v>82.47148772336472</x:v>
      </x:c>
      <x:c r="AJ824" s="4" t="str">
        <x:v>24개월 중 양수 지수 24개월; 전반/후반 자료 12/12개월. 최근12개월/이전12개월 관측월 평균비 0.50배, 최근 최댓달 비중 12.9%. 미래 1년 지속을 보장하지 않음.</x:v>
      </x:c>
      <x:c r="AK824" s="4" t="str">
        <x:v>https://developers.naver.com/docs/serviceapi/datalab/search/search.md</x:v>
      </x:c>
    </x:row>
    <x:row r="825" ht="25" customHeight="1">
      <x:c r="A825" s="4" t="str">
        <x:v>K0821</x:v>
      </x:c>
      <x:c r="B825" s="4" t="str">
        <x:v>방송·연예</x:v>
      </x:c>
      <x:c r="C825" s="4" t="str">
        <x:v>김종국나이</x:v>
      </x:c>
      <x:c r="D825" s="17" t="n">
        <x:v>8.29773</x:v>
      </x:c>
      <x:c r="E825" s="17" t="n">
        <x:v>11.27071</x:v>
      </x:c>
      <x:c r="F825" s="17" t="n">
        <x:v>14.45337</x:v>
      </x:c>
      <x:c r="G825" s="17" t="n">
        <x:v>6.34631</x:v>
      </x:c>
      <x:c r="H825" s="17" t="n">
        <x:v>12.01549</x:v>
      </x:c>
      <x:c r="I825" s="17" t="n">
        <x:v>7.72349</x:v>
      </x:c>
      <x:c r="J825" s="17" t="n">
        <x:v>7.04021</x:v>
      </x:c>
      <x:c r="K825" s="17" t="n">
        <x:v>7.66366</x:v>
      </x:c>
      <x:c r="L825" s="17" t="n">
        <x:v>6.13048</x:v>
      </x:c>
      <x:c r="M825" s="17" t="n">
        <x:v>5.93869</x:v>
      </x:c>
      <x:c r="N825" s="17" t="n">
        <x:v>5.51989</x:v>
      </x:c>
      <x:c r="O825" s="17" t="n">
        <x:v>63.39715</x:v>
      </x:c>
      <x:c r="P825" s="17" t="n">
        <x:v>31.34183</x:v>
      </x:c>
      <x:c r="Q825" s="17" t="n">
        <x:v>9.25611</x:v>
      </x:c>
      <x:c r="R825" s="17" t="n">
        <x:v>4.96186</x:v>
      </x:c>
      <x:c r="S825" s="17" t="n">
        <x:v>5.23808</x:v>
      </x:c>
      <x:c r="T825" s="17" t="n">
        <x:v>5.25821</x:v>
      </x:c>
      <x:c r="U825" s="17" t="n">
        <x:v>4.14998</x:v>
      </x:c>
      <x:c r="V825" s="17" t="n">
        <x:v>3.40016</x:v>
      </x:c>
      <x:c r="W825" s="17" t="n">
        <x:v>4.59842</x:v>
      </x:c>
      <x:c r="X825" s="17" t="n">
        <x:v>7.48082</x:v>
      </x:c>
      <x:c r="Y825" s="17" t="n">
        <x:v>3.17259</x:v>
      </x:c>
      <x:c r="Z825" s="17" t="n">
        <x:v>4.9736</x:v>
      </x:c>
      <x:c r="AA825" s="17" t="n">
        <x:v>5.18384</x:v>
      </x:c>
      <x:c r="AB825" s="4" t="n">
        <x:f>COUNT(D825:O825)</x:f>
        <x:v>12</x:v>
      </x:c>
      <x:c r="AC825" s="4" t="n">
        <x:f>COUNT(P825:AA825)</x:f>
        <x:v>12</x:v>
      </x:c>
      <x:c r="AD825" s="4" t="n">
        <x:f>COUNTIF(D825:AA825,"&gt;0")</x:f>
        <x:v>24</x:v>
      </x:c>
      <x:c r="AE825" s="19" t="n">
        <x:f>IF(AB825=0,"",AVERAGE(D825:O825))</x:f>
        <x:v>12.983098333333333</x:v>
      </x:c>
      <x:c r="AF825" s="19" t="n">
        <x:f>IF(AC825=0,"",AVERAGE(P825:AA825))</x:f>
        <x:v>7.417958333333334</x:v>
      </x:c>
      <x:c r="AG825" s="19" t="n">
        <x:f>IF(OR(AB825&lt;'산출기준'!$B$19,AC825&lt;'산출기준'!$B$19,AE825=0),"",AF825/AE825)</x:f>
        <x:v>0.5713550142563557</x:v>
      </x:c>
      <x:c r="AH825" s="21" t="n">
        <x:f>IF(SUM(P825:AA825)=0,"",MAX(P825:AA825)/SUM(P825:AA825))</x:f>
        <x:v>0.3520940735040527</x:v>
      </x:c>
      <x:c r="AI825" s="23" t="n">
        <x:f>IF(AG825="","",AD825/'산출기준'!$B$18*'산출기준'!$B$20+MIN(1,AG825)*'산출기준'!$B$21+(1-AH825)*'산출기준'!$B$22)</x:f>
        <x:v>80.09876895760962</x:v>
      </x:c>
      <x:c r="AJ825" s="4" t="str">
        <x:v>24개월 중 양수 지수 24개월; 전반/후반 자료 12/12개월. 최근12개월/이전12개월 관측월 평균비 0.57배, 최근 최댓달 비중 35.2%. 미래 1년 지속을 보장하지 않음.</x:v>
      </x:c>
      <x:c r="AK825" s="4" t="str">
        <x:v>https://developers.naver.com/docs/serviceapi/datalab/search/search.md</x:v>
      </x:c>
    </x:row>
    <x:row r="826" ht="25" customHeight="1">
      <x:c r="A826" s="4" t="str">
        <x:v>K0822</x:v>
      </x:c>
      <x:c r="B826" s="4" t="str">
        <x:v>방송·연예</x:v>
      </x:c>
      <x:c r="C826" s="4" t="str">
        <x:v>수지나이</x:v>
      </x:c>
      <x:c r="D826" s="17" t="n">
        <x:v>2.63302</x:v>
      </x:c>
      <x:c r="E826" s="17" t="n">
        <x:v>2.79573</x:v>
      </x:c>
      <x:c r="F826" s="17" t="n">
        <x:v>2.67719</x:v>
      </x:c>
      <x:c r="G826" s="17" t="n">
        <x:v>6.89874</x:v>
      </x:c>
      <x:c r="H826" s="17" t="n">
        <x:v>5.61215</x:v>
      </x:c>
      <x:c r="I826" s="17" t="n">
        <x:v>2.75323</x:v>
      </x:c>
      <x:c r="J826" s="17" t="n">
        <x:v>5.36109</x:v>
      </x:c>
      <x:c r="K826" s="17" t="n">
        <x:v>3.09767</x:v>
      </x:c>
      <x:c r="L826" s="17" t="n">
        <x:v>4.06723</x:v>
      </x:c>
      <x:c r="M826" s="17" t="n">
        <x:v>2.73254</x:v>
      </x:c>
      <x:c r="N826" s="17" t="n">
        <x:v>6.45702</x:v>
      </x:c>
      <x:c r="O826" s="17" t="n">
        <x:v>6.41005</x:v>
      </x:c>
      <x:c r="P826" s="17" t="n">
        <x:v>10.42137</x:v>
      </x:c>
      <x:c r="Q826" s="17" t="n">
        <x:v>53.9308</x:v>
      </x:c>
      <x:c r="R826" s="17" t="n">
        <x:v>7.57028</x:v>
      </x:c>
      <x:c r="S826" s="17" t="n">
        <x:v>5.41197</x:v>
      </x:c>
      <x:c r="T826" s="17" t="n">
        <x:v>4.61128</x:v>
      </x:c>
      <x:c r="U826" s="17" t="n">
        <x:v>3.47006</x:v>
      </x:c>
      <x:c r="V826" s="17" t="n">
        <x:v>5.56742</x:v>
      </x:c>
      <x:c r="W826" s="17" t="n">
        <x:v>4.43515</x:v>
      </x:c>
      <x:c r="X826" s="17" t="n">
        <x:v>5.4226</x:v>
      </x:c>
      <x:c r="Y826" s="17" t="n">
        <x:v>3.43763</x:v>
      </x:c>
      <x:c r="Z826" s="17" t="n">
        <x:v>3.33474</x:v>
      </x:c>
      <x:c r="AA826" s="17" t="n">
        <x:v>4.2182</x:v>
      </x:c>
      <x:c r="AB826" s="4" t="n">
        <x:f>COUNT(D826:O826)</x:f>
        <x:v>12</x:v>
      </x:c>
      <x:c r="AC826" s="4" t="n">
        <x:f>COUNT(P826:AA826)</x:f>
        <x:v>12</x:v>
      </x:c>
      <x:c r="AD826" s="4" t="n">
        <x:f>COUNTIF(D826:AA826,"&gt;0")</x:f>
        <x:v>24</x:v>
      </x:c>
      <x:c r="AE826" s="19" t="n">
        <x:f>IF(AB826=0,"",AVERAGE(D826:O826))</x:f>
        <x:v>4.291305</x:v>
      </x:c>
      <x:c r="AF826" s="19" t="n">
        <x:f>IF(AC826=0,"",AVERAGE(P826:AA826))</x:f>
        <x:v>9.319291666666667</x:v>
      </x:c>
      <x:c r="AG826" s="19" t="n">
        <x:f>IF(OR(AB826&lt;'산출기준'!$B$19,AC826&lt;'산출기준'!$B$19,AE826=0),"",AF826/AE826)</x:f>
        <x:v>2.1716684473992562</x:v>
      </x:c>
      <x:c r="AH826" s="21" t="n">
        <x:f>IF(SUM(P826:AA826)=0,"",MAX(P826:AA826)/SUM(P826:AA826))</x:f>
        <x:v>0.48225052869719176</x:v>
      </x:c>
      <x:c r="AI826" s="23" t="n">
        <x:f>IF(AG826="","",AD826/'산출기준'!$B$18*'산출기준'!$B$20+MIN(1,AG826)*'산출기준'!$B$21+(1-AH826)*'산출기준'!$B$22)</x:f>
        <x:v>90.35498942605616</x:v>
      </x:c>
      <x:c r="AJ826" s="4" t="str">
        <x:v>24개월 중 양수 지수 24개월; 전반/후반 자료 12/12개월. 최근12개월/이전12개월 관측월 평균비 2.17배, 최근 최댓달 비중 48.2%. 미래 1년 지속을 보장하지 않음.</x:v>
      </x:c>
      <x:c r="AK826" s="4" t="str">
        <x:v>https://developers.naver.com/docs/serviceapi/datalab/search/search.md</x:v>
      </x:c>
    </x:row>
    <x:row r="827" ht="25" customHeight="1">
      <x:c r="A827" s="4" t="str">
        <x:v>K0823</x:v>
      </x:c>
      <x:c r="B827" s="4" t="str">
        <x:v>방송·연예</x:v>
      </x:c>
      <x:c r="C827" s="4" t="str">
        <x:v>강호동나이</x:v>
      </x:c>
      <x:c r="D827" s="17" t="n">
        <x:v>4.73093</x:v>
      </x:c>
      <x:c r="E827" s="17" t="n">
        <x:v>3.79828</x:v>
      </x:c>
      <x:c r="F827" s="17" t="n">
        <x:v>4.44185</x:v>
      </x:c>
      <x:c r="G827" s="17" t="n">
        <x:v>3.73509</x:v>
      </x:c>
      <x:c r="H827" s="17" t="n">
        <x:v>4.9339</x:v>
      </x:c>
      <x:c r="I827" s="17" t="n">
        <x:v>5.05188</x:v>
      </x:c>
      <x:c r="J827" s="17" t="n">
        <x:v>4.7287</x:v>
      </x:c>
      <x:c r="K827" s="17" t="n">
        <x:v>4.25845</x:v>
      </x:c>
      <x:c r="L827" s="17" t="n">
        <x:v>3.43204</x:v>
      </x:c>
      <x:c r="M827" s="17" t="n">
        <x:v>3.35431</x:v>
      </x:c>
      <x:c r="N827" s="17" t="n">
        <x:v>4.10804</x:v>
      </x:c>
      <x:c r="O827" s="17" t="n">
        <x:v>4.98423</x:v>
      </x:c>
      <x:c r="P827" s="17" t="n">
        <x:v>3.84972</x:v>
      </x:c>
      <x:c r="Q827" s="17" t="n">
        <x:v>5.92863</x:v>
      </x:c>
      <x:c r="R827" s="17" t="n">
        <x:v>4.97584</x:v>
      </x:c>
      <x:c r="S827" s="17" t="n">
        <x:v>5.25485</x:v>
      </x:c>
      <x:c r="T827" s="17" t="n">
        <x:v>5.37283</x:v>
      </x:c>
      <x:c r="U827" s="17" t="n">
        <x:v>3.93471</x:v>
      </x:c>
      <x:c r="V827" s="17" t="n">
        <x:v>4.06779</x:v>
      </x:c>
      <x:c r="W827" s="17" t="n">
        <x:v>3.86146</x:v>
      </x:c>
      <x:c r="X827" s="17" t="n">
        <x:v>3.07195</x:v>
      </x:c>
      <x:c r="Y827" s="17" t="n">
        <x:v>2.65818</x:v>
      </x:c>
      <x:c r="Z827" s="17" t="n">
        <x:v>2.74596</x:v>
      </x:c>
      <x:c r="AA827" s="17" t="n">
        <x:v>4.38147</x:v>
      </x:c>
      <x:c r="AB827" s="4" t="n">
        <x:f>COUNT(D827:O827)</x:f>
        <x:v>12</x:v>
      </x:c>
      <x:c r="AC827" s="4" t="n">
        <x:f>COUNT(P827:AA827)</x:f>
        <x:v>12</x:v>
      </x:c>
      <x:c r="AD827" s="4" t="n">
        <x:f>COUNTIF(D827:AA827,"&gt;0")</x:f>
        <x:v>24</x:v>
      </x:c>
      <x:c r="AE827" s="19" t="n">
        <x:f>IF(AB827=0,"",AVERAGE(D827:O827))</x:f>
        <x:v>4.296475</x:v>
      </x:c>
      <x:c r="AF827" s="19" t="n">
        <x:f>IF(AC827=0,"",AVERAGE(P827:AA827))</x:f>
        <x:v>4.1752825</x:v>
      </x:c>
      <x:c r="AG827" s="19" t="n">
        <x:f>IF(OR(AB827&lt;'산출기준'!$B$19,AC827&lt;'산출기준'!$B$19,AE827=0),"",AF827/AE827)</x:f>
        <x:v>0.971792574145084</x:v>
      </x:c>
      <x:c r="AH827" s="21" t="n">
        <x:f>IF(SUM(P827:AA827)=0,"",MAX(P827:AA827)/SUM(P827:AA827))</x:f>
        <x:v>0.11832792152387295</x:v>
      </x:c>
      <x:c r="AI827" s="23" t="n">
        <x:f>IF(AG827="","",AD827/'산출기준'!$B$18*'산출기준'!$B$20+MIN(1,AG827)*'산출기준'!$B$21+(1-AH827)*'산출기준'!$B$22)</x:f>
        <x:v>96.78721879387507</x:v>
      </x:c>
      <x:c r="AJ827" s="4" t="str">
        <x:v>24개월 중 양수 지수 24개월; 전반/후반 자료 12/12개월. 최근12개월/이전12개월 관측월 평균비 0.97배, 최근 최댓달 비중 11.8%. 미래 1년 지속을 보장하지 않음.</x:v>
      </x:c>
      <x:c r="AK827" s="4" t="str">
        <x:v>https://developers.naver.com/docs/serviceapi/datalab/search/search.md</x:v>
      </x:c>
    </x:row>
    <x:row r="828" ht="25" customHeight="1">
      <x:c r="A828" s="4" t="str">
        <x:v>K0824</x:v>
      </x:c>
      <x:c r="B828" s="4" t="str">
        <x:v>방송·연예</x:v>
      </x:c>
      <x:c r="C828" s="4" t="str">
        <x:v>임영웅나이</x:v>
      </x:c>
      <x:c r="D828" s="17" t="n">
        <x:v>17.09758</x:v>
      </x:c>
      <x:c r="E828" s="17" t="n">
        <x:v>7.75815</x:v>
      </x:c>
      <x:c r="F828" s="17" t="n">
        <x:v>3.18098</x:v>
      </x:c>
      <x:c r="G828" s="17" t="n">
        <x:v>4.1511</x:v>
      </x:c>
      <x:c r="H828" s="17" t="n">
        <x:v>7.14365</x:v>
      </x:c>
      <x:c r="I828" s="17" t="n">
        <x:v>3.93024</x:v>
      </x:c>
      <x:c r="J828" s="17" t="n">
        <x:v>5.01945</x:v>
      </x:c>
      <x:c r="K828" s="17" t="n">
        <x:v>2.37301</x:v>
      </x:c>
      <x:c r="L828" s="17" t="n">
        <x:v>2.29976</x:v>
      </x:c>
      <x:c r="M828" s="17" t="n">
        <x:v>1.91563</x:v>
      </x:c>
      <x:c r="N828" s="17" t="n">
        <x:v>2.63917</x:v>
      </x:c>
      <x:c r="O828" s="17" t="n">
        <x:v>8.91726</x:v>
      </x:c>
      <x:c r="P828" s="17" t="n">
        <x:v>9.81134</x:v>
      </x:c>
      <x:c r="Q828" s="17" t="n">
        <x:v>13.39379</x:v>
      </x:c>
      <x:c r="R828" s="17" t="n">
        <x:v>2.11301</x:v>
      </x:c>
      <x:c r="S828" s="17" t="n">
        <x:v>2.48037</x:v>
      </x:c>
      <x:c r="T828" s="17" t="n">
        <x:v>2.7208</x:v>
      </x:c>
      <x:c r="U828" s="17" t="n">
        <x:v>2.59388</x:v>
      </x:c>
      <x:c r="V828" s="17" t="n">
        <x:v>2.43508</x:v>
      </x:c>
      <x:c r="W828" s="17" t="n">
        <x:v>2.67272</x:v>
      </x:c>
      <x:c r="X828" s="17" t="n">
        <x:v>2.19297</x:v>
      </x:c>
      <x:c r="Y828" s="17" t="n">
        <x:v>5.35494</x:v>
      </x:c>
      <x:c r="Z828" s="17" t="n">
        <x:v>8.06568</x:v>
      </x:c>
      <x:c r="AA828" s="17" t="n">
        <x:v>4.8819</x:v>
      </x:c>
      <x:c r="AB828" s="4" t="n">
        <x:f>COUNT(D828:O828)</x:f>
        <x:v>12</x:v>
      </x:c>
      <x:c r="AC828" s="4" t="n">
        <x:f>COUNT(P828:AA828)</x:f>
        <x:v>12</x:v>
      </x:c>
      <x:c r="AD828" s="4" t="n">
        <x:f>COUNTIF(D828:AA828,"&gt;0")</x:f>
        <x:v>24</x:v>
      </x:c>
      <x:c r="AE828" s="19" t="n">
        <x:f>IF(AB828=0,"",AVERAGE(D828:O828))</x:f>
        <x:v>5.535498333333333</x:v>
      </x:c>
      <x:c r="AF828" s="19" t="n">
        <x:f>IF(AC828=0,"",AVERAGE(P828:AA828))</x:f>
        <x:v>4.89304</x:v>
      </x:c>
      <x:c r="AG828" s="19" t="n">
        <x:f>IF(OR(AB828&lt;'산출기준'!$B$19,AC828&lt;'산출기준'!$B$19,AE828=0),"",AF828/AE828)</x:f>
        <x:v>0.883938483105556</x:v>
      </x:c>
      <x:c r="AH828" s="21" t="n">
        <x:f>IF(SUM(P828:AA828)=0,"",MAX(P828:AA828)/SUM(P828:AA828))</x:f>
        <x:v>0.22810955288872903</x:v>
      </x:c>
      <x:c r="AI828" s="23" t="n">
        <x:f>IF(AG828="","",AD828/'산출기준'!$B$18*'산출기준'!$B$20+MIN(1,AG828)*'산출기준'!$B$21+(1-AH828)*'산출기준'!$B$22)</x:f>
        <x:v>91.95596343539209</x:v>
      </x:c>
      <x:c r="AJ828" s="4" t="str">
        <x:v>24개월 중 양수 지수 24개월; 전반/후반 자료 12/12개월. 최근12개월/이전12개월 관측월 평균비 0.88배, 최근 최댓달 비중 22.8%. 미래 1년 지속을 보장하지 않음.</x:v>
      </x:c>
      <x:c r="AK828" s="4" t="str">
        <x:v>https://developers.naver.com/docs/serviceapi/datalab/search/search.md</x:v>
      </x:c>
    </x:row>
    <x:row r="829" ht="25" customHeight="1">
      <x:c r="A829" s="4" t="str">
        <x:v>K0825</x:v>
      </x:c>
      <x:c r="B829" s="4" t="str">
        <x:v>방송·연예</x:v>
      </x:c>
      <x:c r="C829" s="4" t="str">
        <x:v>진성나이</x:v>
      </x:c>
      <x:c r="D829" s="17" t="n">
        <x:v>18.20471</x:v>
      </x:c>
      <x:c r="E829" s="17" t="n">
        <x:v>13.65353</x:v>
      </x:c>
      <x:c r="F829" s="17" t="n">
        <x:v>18.37361</x:v>
      </x:c>
      <x:c r="G829" s="17" t="n">
        <x:v>29.68706</x:v>
      </x:c>
      <x:c r="H829" s="17" t="n">
        <x:v>90.88536</x:v>
      </x:c>
      <x:c r="I829" s="17" t="n">
        <x:v>65.71876</x:v>
      </x:c>
      <x:c r="J829" s="17" t="n">
        <x:v>27.38691</x:v>
      </x:c>
      <x:c r="K829" s="17" t="n">
        <x:v>20.50793</x:v>
      </x:c>
      <x:c r="L829" s="17" t="n">
        <x:v>15.26272</x:v>
      </x:c>
      <x:c r="M829" s="17" t="n">
        <x:v>12.80901</x:v>
      </x:c>
      <x:c r="N829" s="17" t="n">
        <x:v>9.09007</x:v>
      </x:c>
      <x:c r="O829" s="17" t="n">
        <x:v>84.94303</x:v>
      </x:c>
      <x:c r="P829" s="17" t="n">
        <x:v>23.74166</x:v>
      </x:c>
      <x:c r="Q829" s="17" t="n">
        <x:v>25.24337</x:v>
      </x:c>
      <x:c r="R829" s="17" t="n">
        <x:v>13.08233</x:v>
      </x:c>
      <x:c r="S829" s="17" t="n">
        <x:v>33.81138</x:v>
      </x:c>
      <x:c r="T829" s="17" t="n">
        <x:v>27.73086</x:v>
      </x:c>
      <x:c r="U829" s="17" t="n">
        <x:v>30.6667</x:v>
      </x:c>
      <x:c r="V829" s="17" t="n">
        <x:v>16.9149</x:v>
      </x:c>
      <x:c r="W829" s="17" t="n">
        <x:v>11.5622</x:v>
      </x:c>
      <x:c r="X829" s="17" t="n">
        <x:v>31.90123</x:v>
      </x:c>
      <x:c r="Y829" s="17" t="n">
        <x:v>11.40865</x:v>
      </x:c>
      <x:c r="Z829" s="17" t="n">
        <x:v>30.85096</x:v>
      </x:c>
      <x:c r="AA829" s="17" t="n">
        <x:v>28.44025</x:v>
      </x:c>
      <x:c r="AB829" s="4" t="n">
        <x:f>COUNT(D829:O829)</x:f>
        <x:v>12</x:v>
      </x:c>
      <x:c r="AC829" s="4" t="n">
        <x:f>COUNT(P829:AA829)</x:f>
        <x:v>12</x:v>
      </x:c>
      <x:c r="AD829" s="4" t="n">
        <x:f>COUNTIF(D829:AA829,"&gt;0")</x:f>
        <x:v>24</x:v>
      </x:c>
      <x:c r="AE829" s="19" t="n">
        <x:f>IF(AB829=0,"",AVERAGE(D829:O829))</x:f>
        <x:v>33.876891666666666</x:v>
      </x:c>
      <x:c r="AF829" s="19" t="n">
        <x:f>IF(AC829=0,"",AVERAGE(P829:AA829))</x:f>
        <x:v>23.77954083333333</x:v>
      </x:c>
      <x:c r="AG829" s="19" t="n">
        <x:f>IF(OR(AB829&lt;'산출기준'!$B$19,AC829&lt;'산출기준'!$B$19,AE829=0),"",AF829/AE829)</x:f>
        <x:v>0.7019398670726136</x:v>
      </x:c>
      <x:c r="AH829" s="21" t="n">
        <x:f>IF(SUM(P829:AA829)=0,"",MAX(P829:AA829)/SUM(P829:AA829))</x:f>
        <x:v>0.11848904147259083</x:v>
      </x:c>
      <x:c r="AI829" s="23" t="n">
        <x:f>IF(AG829="","",AD829/'산출기준'!$B$18*'산출기준'!$B$20+MIN(1,AG829)*'산출기준'!$B$21+(1-AH829)*'산출기준'!$B$22)</x:f>
        <x:v>88.68841518272659</x:v>
      </x:c>
      <x:c r="AJ829" s="4" t="str">
        <x:v>24개월 중 양수 지수 24개월; 전반/후반 자료 12/12개월. 최근12개월/이전12개월 관측월 평균비 0.70배, 최근 최댓달 비중 11.8%. 미래 1년 지속을 보장하지 않음.</x:v>
      </x:c>
      <x:c r="AK829" s="4" t="str">
        <x:v>https://developers.naver.com/docs/serviceapi/datalab/search/search.md</x:v>
      </x:c>
    </x:row>
    <x:row r="830" ht="25" customHeight="1">
      <x:c r="A830" s="4" t="str">
        <x:v>K0826</x:v>
      </x:c>
      <x:c r="B830" s="4" t="str">
        <x:v>방송·연예</x:v>
      </x:c>
      <x:c r="C830" s="4" t="str">
        <x:v>장민호나이</x:v>
      </x:c>
      <x:c r="D830" s="17" t="n">
        <x:v>28.3604</x:v>
      </x:c>
      <x:c r="E830" s="17" t="n">
        <x:v>16.13794</x:v>
      </x:c>
      <x:c r="F830" s="17" t="n">
        <x:v>14.47655</x:v>
      </x:c>
      <x:c r="G830" s="17" t="n">
        <x:v>46.9367</x:v>
      </x:c>
      <x:c r="H830" s="17" t="n">
        <x:v>79.30473</x:v>
      </x:c>
      <x:c r="I830" s="17" t="n">
        <x:v>42.87381</x:v>
      </x:c>
      <x:c r="J830" s="17" t="n">
        <x:v>39.5111</x:v>
      </x:c>
      <x:c r="K830" s="17" t="n">
        <x:v>14.95562</x:v>
      </x:c>
      <x:c r="L830" s="17" t="n">
        <x:v>13.56754</x:v>
      </x:c>
      <x:c r="M830" s="17" t="n">
        <x:v>16.71836</x:v>
      </x:c>
      <x:c r="N830" s="17" t="n">
        <x:v>18.26613</x:v>
      </x:c>
      <x:c r="O830" s="17" t="n">
        <x:v>19.25498</x:v>
      </x:c>
      <x:c r="P830" s="17" t="n">
        <x:v>11.31959</x:v>
      </x:c>
      <x:c r="Q830" s="17" t="n">
        <x:v>16.83812</x:v>
      </x:c>
      <x:c r="R830" s="17" t="n">
        <x:v>21.37702</x:v>
      </x:c>
      <x:c r="S830" s="17" t="n">
        <x:v>22.4795</x:v>
      </x:c>
      <x:c r="T830" s="17" t="n">
        <x:v>37.47197</x:v>
      </x:c>
      <x:c r="U830" s="17" t="n">
        <x:v>33.72846</x:v>
      </x:c>
      <x:c r="V830" s="17" t="n">
        <x:v>20.88566</x:v>
      </x:c>
      <x:c r="W830" s="17" t="n">
        <x:v>27.67251</x:v>
      </x:c>
      <x:c r="X830" s="17" t="n">
        <x:v>33.59027</x:v>
      </x:c>
      <x:c r="Y830" s="17" t="n">
        <x:v>16.28842</x:v>
      </x:c>
      <x:c r="Z830" s="17" t="n">
        <x:v>20.80582</x:v>
      </x:c>
      <x:c r="AA830" s="17" t="n">
        <x:v>21.74861</x:v>
      </x:c>
      <x:c r="AB830" s="4" t="n">
        <x:f>COUNT(D830:O830)</x:f>
        <x:v>12</x:v>
      </x:c>
      <x:c r="AC830" s="4" t="n">
        <x:f>COUNT(P830:AA830)</x:f>
        <x:v>12</x:v>
      </x:c>
      <x:c r="AD830" s="4" t="n">
        <x:f>COUNTIF(D830:AA830,"&gt;0")</x:f>
        <x:v>24</x:v>
      </x:c>
      <x:c r="AE830" s="19" t="n">
        <x:f>IF(AB830=0,"",AVERAGE(D830:O830))</x:f>
        <x:v>29.196988333333334</x:v>
      </x:c>
      <x:c r="AF830" s="19" t="n">
        <x:f>IF(AC830=0,"",AVERAGE(P830:AA830))</x:f>
        <x:v>23.683829166666666</x:v>
      </x:c>
      <x:c r="AG830" s="19" t="n">
        <x:f>IF(OR(AB830&lt;'산출기준'!$B$19,AC830&lt;'산출기준'!$B$19,AE830=0),"",AF830/AE830)</x:f>
        <x:v>0.8111737038175113</x:v>
      </x:c>
      <x:c r="AH830" s="21" t="n">
        <x:f>IF(SUM(P830:AA830)=0,"",MAX(P830:AA830)/SUM(P830:AA830))</x:f>
        <x:v>0.13184794336642144</x:v>
      </x:c>
      <x:c r="AI830" s="23" t="n">
        <x:f>IF(AG830="","",AD830/'산출기준'!$B$18*'산출기준'!$B$20+MIN(1,AG830)*'산출기준'!$B$21+(1-AH830)*'산출기준'!$B$22)</x:f>
        <x:v>91.6982522471969</x:v>
      </x:c>
      <x:c r="AJ830" s="4" t="str">
        <x:v>24개월 중 양수 지수 24개월; 전반/후반 자료 12/12개월. 최근12개월/이전12개월 관측월 평균비 0.81배, 최근 최댓달 비중 13.2%. 미래 1년 지속을 보장하지 않음.</x:v>
      </x:c>
      <x:c r="AK830" s="4" t="str">
        <x:v>https://developers.naver.com/docs/serviceapi/datalab/search/search.md</x:v>
      </x:c>
    </x:row>
    <x:row r="831" ht="25" customHeight="1">
      <x:c r="A831" s="4" t="str">
        <x:v>K0827</x:v>
      </x:c>
      <x:c r="B831" s="4" t="str">
        <x:v>방송·연예</x:v>
      </x:c>
      <x:c r="C831" s="4" t="str">
        <x:v>이찬원나이</x:v>
      </x:c>
      <x:c r="D831" s="17" t="n">
        <x:v>49.92476</x:v>
      </x:c>
      <x:c r="E831" s="17" t="n">
        <x:v>12.45892</x:v>
      </x:c>
      <x:c r="F831" s="17" t="n">
        <x:v>9.96836</x:v>
      </x:c>
      <x:c r="G831" s="17" t="n">
        <x:v>32.79796</x:v>
      </x:c>
      <x:c r="H831" s="17" t="n">
        <x:v>27.37769</x:v>
      </x:c>
      <x:c r="I831" s="17" t="n">
        <x:v>26.05718</x:v>
      </x:c>
      <x:c r="J831" s="17" t="n">
        <x:v>26.91091</x:v>
      </x:c>
      <x:c r="K831" s="17" t="n">
        <x:v>16.49418</x:v>
      </x:c>
      <x:c r="L831" s="17" t="n">
        <x:v>17.27727</x:v>
      </x:c>
      <x:c r="M831" s="17" t="n">
        <x:v>18.63771</x:v>
      </x:c>
      <x:c r="N831" s="17" t="n">
        <x:v>12.31766</x:v>
      </x:c>
      <x:c r="O831" s="17" t="n">
        <x:v>10.36452</x:v>
      </x:c>
      <x:c r="P831" s="17" t="n">
        <x:v>8.54343</x:v>
      </x:c>
      <x:c r="Q831" s="17" t="n">
        <x:v>32.71504</x:v>
      </x:c>
      <x:c r="R831" s="17" t="n">
        <x:v>12.29616</x:v>
      </x:c>
      <x:c r="S831" s="17" t="n">
        <x:v>21.69333</x:v>
      </x:c>
      <x:c r="T831" s="17" t="n">
        <x:v>12.61247</x:v>
      </x:c>
      <x:c r="U831" s="17" t="n">
        <x:v>19.8446</x:v>
      </x:c>
      <x:c r="V831" s="17" t="n">
        <x:v>8.93345</x:v>
      </x:c>
      <x:c r="W831" s="17" t="n">
        <x:v>9.73804</x:v>
      </x:c>
      <x:c r="X831" s="17" t="n">
        <x:v>10.81595</x:v>
      </x:c>
      <x:c r="Y831" s="17" t="n">
        <x:v>6.2617</x:v>
      </x:c>
      <x:c r="Z831" s="17" t="n">
        <x:v>6.90046</x:v>
      </x:c>
      <x:c r="AA831" s="17" t="n">
        <x:v>14.84506</x:v>
      </x:c>
      <x:c r="AB831" s="4" t="n">
        <x:f>COUNT(D831:O831)</x:f>
        <x:v>12</x:v>
      </x:c>
      <x:c r="AC831" s="4" t="n">
        <x:f>COUNT(P831:AA831)</x:f>
        <x:v>12</x:v>
      </x:c>
      <x:c r="AD831" s="4" t="n">
        <x:f>COUNTIF(D831:AA831,"&gt;0")</x:f>
        <x:v>24</x:v>
      </x:c>
      <x:c r="AE831" s="19" t="n">
        <x:f>IF(AB831=0,"",AVERAGE(D831:O831))</x:f>
        <x:v>21.71559333333333</x:v>
      </x:c>
      <x:c r="AF831" s="19" t="n">
        <x:f>IF(AC831=0,"",AVERAGE(P831:AA831))</x:f>
        <x:v>13.766640833333334</x:v>
      </x:c>
      <x:c r="AG831" s="19" t="n">
        <x:f>IF(OR(AB831&lt;'산출기준'!$B$19,AC831&lt;'산출기준'!$B$19,AE831=0),"",AF831/AE831)</x:f>
        <x:v>0.6339518622409274</x:v>
      </x:c>
      <x:c r="AH831" s="21" t="n">
        <x:f>IF(SUM(P831:AA831)=0,"",MAX(P831:AA831)/SUM(P831:AA831))</x:f>
        <x:v>0.19803330139420963</x:v>
      </x:c>
      <x:c r="AI831" s="23" t="n">
        <x:f>IF(AG831="","",AD831/'산출기준'!$B$18*'산출기준'!$B$20+MIN(1,AG831)*'산출기준'!$B$21+(1-AH831)*'산출기준'!$B$22)</x:f>
        <x:v>85.05788983934363</x:v>
      </x:c>
      <x:c r="AJ831" s="4" t="str">
        <x:v>24개월 중 양수 지수 24개월; 전반/후반 자료 12/12개월. 최근12개월/이전12개월 관측월 평균비 0.63배, 최근 최댓달 비중 19.8%. 미래 1년 지속을 보장하지 않음.</x:v>
      </x:c>
      <x:c r="AK831" s="4" t="str">
        <x:v>https://developers.naver.com/docs/serviceapi/datalab/search/search.md</x:v>
      </x:c>
    </x:row>
    <x:row r="832" ht="25" customHeight="1">
      <x:c r="A832" s="4" t="str">
        <x:v>K0828</x:v>
      </x:c>
      <x:c r="B832" s="4" t="str">
        <x:v>방송·연예</x:v>
      </x:c>
      <x:c r="C832" s="4" t="str">
        <x:v>이경규나이</x:v>
      </x:c>
      <x:c r="D832" s="17" t="n">
        <x:v>23.72324</x:v>
      </x:c>
      <x:c r="E832" s="17" t="n">
        <x:v>33.2801</x:v>
      </x:c>
      <x:c r="F832" s="17" t="n">
        <x:v>26.23222</x:v>
      </x:c>
      <x:c r="G832" s="17" t="n">
        <x:v>42.04772</x:v>
      </x:c>
      <x:c r="H832" s="17" t="n">
        <x:v>71.81156</x:v>
      </x:c>
      <x:c r="I832" s="17" t="n">
        <x:v>55.96535</x:v>
      </x:c>
      <x:c r="J832" s="17" t="n">
        <x:v>50.12437</x:v>
      </x:c>
      <x:c r="K832" s="17" t="n">
        <x:v>36.29886</x:v>
      </x:c>
      <x:c r="L832" s="17" t="n">
        <x:v>21.6227</x:v>
      </x:c>
      <x:c r="M832" s="17" t="n">
        <x:v>44.01007</x:v>
      </x:c>
      <x:c r="N832" s="17" t="n">
        <x:v>16.97018</x:v>
      </x:c>
      <x:c r="O832" s="17" t="n">
        <x:v>51.04873</x:v>
      </x:c>
      <x:c r="P832" s="17" t="n">
        <x:v>39.78134</x:v>
      </x:c>
      <x:c r="Q832" s="17" t="n">
        <x:v>40.40782</x:v>
      </x:c>
      <x:c r="R832" s="17" t="n">
        <x:v>21.07606</x:v>
      </x:c>
      <x:c r="S832" s="17" t="n">
        <x:v>36.58446</x:v>
      </x:c>
      <x:c r="T832" s="17" t="n">
        <x:v>54.56192</x:v>
      </x:c>
      <x:c r="U832" s="17" t="n">
        <x:v>43.6784</x:v>
      </x:c>
      <x:c r="V832" s="17" t="n">
        <x:v>23.01999</x:v>
      </x:c>
      <x:c r="W832" s="17" t="n">
        <x:v>22.18161</x:v>
      </x:c>
      <x:c r="X832" s="17" t="n">
        <x:v>28.65215</x:v>
      </x:c>
      <x:c r="Y832" s="17" t="n">
        <x:v>55.19761</x:v>
      </x:c>
      <x:c r="Z832" s="17" t="n">
        <x:v>27.95197</x:v>
      </x:c>
      <x:c r="AA832" s="17" t="n">
        <x:v>16.92104</x:v>
      </x:c>
      <x:c r="AB832" s="4" t="n">
        <x:f>COUNT(D832:O832)</x:f>
        <x:v>12</x:v>
      </x:c>
      <x:c r="AC832" s="4" t="n">
        <x:f>COUNT(P832:AA832)</x:f>
        <x:v>12</x:v>
      </x:c>
      <x:c r="AD832" s="4" t="n">
        <x:f>COUNTIF(D832:AA832,"&gt;0")</x:f>
        <x:v>24</x:v>
      </x:c>
      <x:c r="AE832" s="19" t="n">
        <x:f>IF(AB832=0,"",AVERAGE(D832:O832))</x:f>
        <x:v>39.427924999999995</x:v>
      </x:c>
      <x:c r="AF832" s="19" t="n">
        <x:f>IF(AC832=0,"",AVERAGE(P832:AA832))</x:f>
        <x:v>34.16786416666667</x:v>
      </x:c>
      <x:c r="AG832" s="19" t="n">
        <x:f>IF(OR(AB832&lt;'산출기준'!$B$19,AC832&lt;'산출기준'!$B$19,AE832=0),"",AF832/AE832)</x:f>
        <x:v>0.8665904727846234</x:v>
      </x:c>
      <x:c r="AH832" s="21" t="n">
        <x:f>IF(SUM(P832:AA832)=0,"",MAX(P832:AA832)/SUM(P832:AA832))</x:f>
        <x:v>0.1346235986802121</x:v>
      </x:c>
      <x:c r="AI832" s="23" t="n">
        <x:f>IF(AG832="","",AD832/'산출기준'!$B$18*'산출기준'!$B$20+MIN(1,AG832)*'산출기준'!$B$21+(1-AH832)*'산출기준'!$B$22)</x:f>
        <x:v>93.30524220993446</x:v>
      </x:c>
      <x:c r="AJ832" s="4" t="str">
        <x:v>24개월 중 양수 지수 24개월; 전반/후반 자료 12/12개월. 최근12개월/이전12개월 관측월 평균비 0.87배, 최근 최댓달 비중 13.5%. 미래 1년 지속을 보장하지 않음.</x:v>
      </x:c>
      <x:c r="AK832" s="4" t="str">
        <x:v>https://developers.naver.com/docs/serviceapi/datalab/search/search.md</x:v>
      </x:c>
    </x:row>
    <x:row r="833" ht="25" customHeight="1">
      <x:c r="A833" s="4" t="str">
        <x:v>K0829</x:v>
      </x:c>
      <x:c r="B833" s="4" t="str">
        <x:v>방송·연예</x:v>
      </x:c>
      <x:c r="C833" s="4" t="str">
        <x:v>한혜진나이</x:v>
      </x:c>
      <x:c r="D833" s="17" t="n">
        <x:v>36.84242</x:v>
      </x:c>
      <x:c r="E833" s="17" t="n">
        <x:v>16.88419</x:v>
      </x:c>
      <x:c r="F833" s="17" t="n">
        <x:v>10.35531</x:v>
      </x:c>
      <x:c r="G833" s="17" t="n">
        <x:v>17.72256</x:v>
      </x:c>
      <x:c r="H833" s="17" t="n">
        <x:v>59.65359</x:v>
      </x:c>
      <x:c r="I833" s="17" t="n">
        <x:v>29.50895</x:v>
      </x:c>
      <x:c r="J833" s="17" t="n">
        <x:v>19.29183</x:v>
      </x:c>
      <x:c r="K833" s="17" t="n">
        <x:v>14.80821</x:v>
      </x:c>
      <x:c r="L833" s="17" t="n">
        <x:v>14.97405</x:v>
      </x:c>
      <x:c r="M833" s="17" t="n">
        <x:v>14.54104</x:v>
      </x:c>
      <x:c r="N833" s="17" t="n">
        <x:v>30.90624</x:v>
      </x:c>
      <x:c r="O833" s="17" t="n">
        <x:v>12.73838</x:v>
      </x:c>
      <x:c r="P833" s="17" t="n">
        <x:v>14.68537</x:v>
      </x:c>
      <x:c r="Q833" s="17" t="n">
        <x:v>30.68513</x:v>
      </x:c>
      <x:c r="R833" s="17" t="n">
        <x:v>100</x:v>
      </x:c>
      <x:c r="S833" s="17" t="n">
        <x:v>71.88833</x:v>
      </x:c>
      <x:c r="T833" s="17" t="n">
        <x:v>23.74166</x:v>
      </x:c>
      <x:c r="U833" s="17" t="n">
        <x:v>14.58096</x:v>
      </x:c>
      <x:c r="V833" s="17" t="n">
        <x:v>14.85121</x:v>
      </x:c>
      <x:c r="W833" s="17" t="n">
        <x:v>10.4198</x:v>
      </x:c>
      <x:c r="X833" s="17" t="n">
        <x:v>37.83742</x:v>
      </x:c>
      <x:c r="Y833" s="17" t="n">
        <x:v>23.55126</x:v>
      </x:c>
      <x:c r="Z833" s="17" t="n">
        <x:v>29.73927</x:v>
      </x:c>
      <x:c r="AA833" s="17" t="n">
        <x:v>16.45425</x:v>
      </x:c>
      <x:c r="AB833" s="4" t="n">
        <x:f>COUNT(D833:O833)</x:f>
        <x:v>12</x:v>
      </x:c>
      <x:c r="AC833" s="4" t="n">
        <x:f>COUNT(P833:AA833)</x:f>
        <x:v>12</x:v>
      </x:c>
      <x:c r="AD833" s="4" t="n">
        <x:f>COUNTIF(D833:AA833,"&gt;0")</x:f>
        <x:v>24</x:v>
      </x:c>
      <x:c r="AE833" s="19" t="n">
        <x:f>IF(AB833=0,"",AVERAGE(D833:O833))</x:f>
        <x:v>23.18556416666667</x:v>
      </x:c>
      <x:c r="AF833" s="19" t="n">
        <x:f>IF(AC833=0,"",AVERAGE(P833:AA833))</x:f>
        <x:v>32.369555</x:v>
      </x:c>
      <x:c r="AG833" s="19" t="n">
        <x:f>IF(OR(AB833&lt;'산출기준'!$B$19,AC833&lt;'산출기준'!$B$19,AE833=0),"",AF833/AE833)</x:f>
        <x:v>1.396108145884021</x:v>
      </x:c>
      <x:c r="AH833" s="21" t="n">
        <x:f>IF(SUM(P833:AA833)=0,"",MAX(P833:AA833)/SUM(P833:AA833))</x:f>
        <x:v>0.25744355562915006</x:v>
      </x:c>
      <x:c r="AI833" s="23" t="n">
        <x:f>IF(AG833="","",AD833/'산출기준'!$B$18*'산출기준'!$B$20+MIN(1,AG833)*'산출기준'!$B$21+(1-AH833)*'산출기준'!$B$22)</x:f>
        <x:v>94.85112888741699</x:v>
      </x:c>
      <x:c r="AJ833" s="4" t="str">
        <x:v>24개월 중 양수 지수 24개월; 전반/후반 자료 12/12개월. 최근12개월/이전12개월 관측월 평균비 1.40배, 최근 최댓달 비중 25.7%. 미래 1년 지속을 보장하지 않음.</x:v>
      </x:c>
      <x:c r="AK833" s="4" t="str">
        <x:v>https://developers.naver.com/docs/serviceapi/datalab/search/search.md</x:v>
      </x:c>
    </x:row>
    <x:row r="834" ht="25" customHeight="1">
      <x:c r="A834" s="4" t="str">
        <x:v>K0830</x:v>
      </x:c>
      <x:c r="B834" s="4" t="str">
        <x:v>방송·연예</x:v>
      </x:c>
      <x:c r="C834" s="4" t="str">
        <x:v>이승기나이</x:v>
      </x:c>
      <x:c r="D834" s="17" t="n">
        <x:v>25.11723</x:v>
      </x:c>
      <x:c r="E834" s="17" t="n">
        <x:v>33.81802</x:v>
      </x:c>
      <x:c r="F834" s="17" t="n">
        <x:v>22.786</x:v>
      </x:c>
      <x:c r="G834" s="17" t="n">
        <x:v>23.51135</x:v>
      </x:c>
      <x:c r="H834" s="17" t="n">
        <x:v>25.12735</x:v>
      </x:c>
      <x:c r="I834" s="17" t="n">
        <x:v>15.99811</x:v>
      </x:c>
      <x:c r="J834" s="17" t="n">
        <x:v>12.8167</x:v>
      </x:c>
      <x:c r="K834" s="17" t="n">
        <x:v>14.00762</x:v>
      </x:c>
      <x:c r="L834" s="17" t="n">
        <x:v>34.31733</x:v>
      </x:c>
      <x:c r="M834" s="17" t="n">
        <x:v>17.48928</x:v>
      </x:c>
      <x:c r="N834" s="17" t="n">
        <x:v>17.44543</x:v>
      </x:c>
      <x:c r="O834" s="17" t="n">
        <x:v>21.30157</x:v>
      </x:c>
      <x:c r="P834" s="17" t="n">
        <x:v>15.07708</x:v>
      </x:c>
      <x:c r="Q834" s="17" t="n">
        <x:v>29.80331</x:v>
      </x:c>
      <x:c r="R834" s="17" t="n">
        <x:v>47.85938</x:v>
      </x:c>
      <x:c r="S834" s="17" t="n">
        <x:v>52.47798</x:v>
      </x:c>
      <x:c r="T834" s="17" t="n">
        <x:v>26.79734</x:v>
      </x:c>
      <x:c r="U834" s="17" t="n">
        <x:v>17.96835</x:v>
      </x:c>
      <x:c r="V834" s="17" t="n">
        <x:v>15.3571</x:v>
      </x:c>
      <x:c r="W834" s="17" t="n">
        <x:v>16.41307</x:v>
      </x:c>
      <x:c r="X834" s="17" t="n">
        <x:v>24.54033</x:v>
      </x:c>
      <x:c r="Y834" s="17" t="n">
        <x:v>100</x:v>
      </x:c>
      <x:c r="Z834" s="17" t="n">
        <x:v>15.83617</x:v>
      </x:c>
      <x:c r="AA834" s="17" t="n">
        <x:v>16.2815</x:v>
      </x:c>
      <x:c r="AB834" s="4" t="n">
        <x:f>COUNT(D834:O834)</x:f>
        <x:v>12</x:v>
      </x:c>
      <x:c r="AC834" s="4" t="n">
        <x:f>COUNT(P834:AA834)</x:f>
        <x:v>12</x:v>
      </x:c>
      <x:c r="AD834" s="4" t="n">
        <x:f>COUNTIF(D834:AA834,"&gt;0")</x:f>
        <x:v>24</x:v>
      </x:c>
      <x:c r="AE834" s="19" t="n">
        <x:f>IF(AB834=0,"",AVERAGE(D834:O834))</x:f>
        <x:v>21.977999166666667</x:v>
      </x:c>
      <x:c r="AF834" s="19" t="n">
        <x:f>IF(AC834=0,"",AVERAGE(P834:AA834))</x:f>
        <x:v>31.534300833333333</x:v>
      </x:c>
      <x:c r="AG834" s="19" t="n">
        <x:f>IF(OR(AB834&lt;'산출기준'!$B$19,AC834&lt;'산출기준'!$B$19,AE834=0),"",AF834/AE834)</x:f>
        <x:v>1.434812177132139</x:v>
      </x:c>
      <x:c r="AH834" s="21" t="n">
        <x:f>IF(SUM(P834:AA834)=0,"",MAX(P834:AA834)/SUM(P834:AA834))</x:f>
        <x:v>0.2642625050536901</x:v>
      </x:c>
      <x:c r="AI834" s="23" t="n">
        <x:f>IF(AG834="","",AD834/'산출기준'!$B$18*'산출기준'!$B$20+MIN(1,AG834)*'산출기준'!$B$21+(1-AH834)*'산출기준'!$B$22)</x:f>
        <x:v>94.7147498989262</x:v>
      </x:c>
      <x:c r="AJ834" s="4" t="str">
        <x:v>24개월 중 양수 지수 24개월; 전반/후반 자료 12/12개월. 최근12개월/이전12개월 관측월 평균비 1.43배, 최근 최댓달 비중 26.4%. 미래 1년 지속을 보장하지 않음.</x:v>
      </x:c>
      <x:c r="AK834" s="4" t="str">
        <x:v>https://developers.naver.com/docs/serviceapi/datalab/search/search.md</x:v>
      </x:c>
    </x:row>
    <x:row r="835" ht="25" customHeight="1">
      <x:c r="A835" s="4" t="str">
        <x:v>K0831</x:v>
      </x:c>
      <x:c r="B835" s="4" t="str">
        <x:v>방송·연예</x:v>
      </x:c>
      <x:c r="C835" s="4" t="str">
        <x:v>박진영식단</x:v>
      </x:c>
      <x:c r="D835" s="17" t="n">
        <x:v>0.7557</x:v>
      </x:c>
      <x:c r="E835" s="17" t="n">
        <x:v>0.1923</x:v>
      </x:c>
      <x:c r="F835" s="17" t="n">
        <x:v>1.98711</x:v>
      </x:c>
      <x:c r="G835" s="17" t="n">
        <x:v>11.50433</x:v>
      </x:c>
      <x:c r="H835" s="17" t="n">
        <x:v>3.45467</x:v>
      </x:c>
      <x:c r="I835" s="17" t="n">
        <x:v>2.90138</x:v>
      </x:c>
      <x:c r="J835" s="17" t="n">
        <x:v>1.91963</x:v>
      </x:c>
      <x:c r="K835" s="17" t="n">
        <x:v>1.62612</x:v>
      </x:c>
      <x:c r="L835" s="17" t="n">
        <x:v>1.616</x:v>
      </x:c>
      <x:c r="M835" s="17" t="n">
        <x:v>1.18079</x:v>
      </x:c>
      <x:c r="N835" s="17" t="n">
        <x:v>1.43382</x:v>
      </x:c>
      <x:c r="O835" s="17" t="n">
        <x:v>4.54775</x:v>
      </x:c>
      <x:c r="P835" s="17" t="n">
        <x:v>6.13677</x:v>
      </x:c>
      <x:c r="Q835" s="17" t="n">
        <x:v>2.49991</x:v>
      </x:c>
      <x:c r="R835" s="17" t="n">
        <x:v>1.54515</x:v>
      </x:c>
      <x:c r="S835" s="17" t="n">
        <x:v>1.29887</x:v>
      </x:c>
      <x:c r="T835" s="17" t="n">
        <x:v>2.77993</x:v>
      </x:c>
      <x:c r="U835" s="17" t="n">
        <x:v>1.70034</x:v>
      </x:c>
      <x:c r="V835" s="17" t="n">
        <x:v>2.35484</x:v>
      </x:c>
      <x:c r="W835" s="17" t="n">
        <x:v>4.74005</x:v>
      </x:c>
      <x:c r="X835" s="17" t="n">
        <x:v>2.14567</x:v>
      </x:c>
      <x:c r="Y835" s="17" t="n">
        <x:v>1.79481</x:v>
      </x:c>
      <x:c r="Z835" s="17" t="n">
        <x:v>20.19162</x:v>
      </x:c>
      <x:c r="AA835" s="17" t="n">
        <x:v>20.54249</x:v>
      </x:c>
      <x:c r="AB835" s="4" t="n">
        <x:f>COUNT(D835:O835)</x:f>
        <x:v>12</x:v>
      </x:c>
      <x:c r="AC835" s="4" t="n">
        <x:f>COUNT(P835:AA835)</x:f>
        <x:v>12</x:v>
      </x:c>
      <x:c r="AD835" s="4" t="n">
        <x:f>COUNTIF(D835:AA835,"&gt;0")</x:f>
        <x:v>24</x:v>
      </x:c>
      <x:c r="AE835" s="19" t="n">
        <x:f>IF(AB835=0,"",AVERAGE(D835:O835))</x:f>
        <x:v>2.7599666666666667</x:v>
      </x:c>
      <x:c r="AF835" s="19" t="n">
        <x:f>IF(AC835=0,"",AVERAGE(P835:AA835))</x:f>
        <x:v>5.644204166666666</x:v>
      </x:c>
      <x:c r="AG835" s="19" t="n">
        <x:f>IF(OR(AB835&lt;'산출기준'!$B$19,AC835&lt;'산출기준'!$B$19,AE835=0),"",AF835/AE835)</x:f>
        <x:v>2.0450262080459907</x:v>
      </x:c>
      <x:c r="AH835" s="21" t="n">
        <x:f>IF(SUM(P835:AA835)=0,"",MAX(P835:AA835)/SUM(P835:AA835))</x:f>
        <x:v>0.30329770435601716</x:v>
      </x:c>
      <x:c r="AI835" s="23" t="n">
        <x:f>IF(AG835="","",AD835/'산출기준'!$B$18*'산출기준'!$B$20+MIN(1,AG835)*'산출기준'!$B$21+(1-AH835)*'산출기준'!$B$22)</x:f>
        <x:v>93.93404591287965</x:v>
      </x:c>
      <x:c r="AJ835" s="4" t="str">
        <x:v>24개월 중 양수 지수 24개월; 전반/후반 자료 12/12개월. 최근12개월/이전12개월 관측월 평균비 2.05배, 최근 최댓달 비중 30.3%. 미래 1년 지속을 보장하지 않음.</x:v>
      </x:c>
      <x:c r="AK835" s="4" t="str">
        <x:v>https://developers.naver.com/docs/serviceapi/datalab/search/search.md</x:v>
      </x:c>
    </x:row>
    <x:row r="836" ht="25" customHeight="1">
      <x:c r="A836" s="4" t="str">
        <x:v>K0832</x:v>
      </x:c>
      <x:c r="B836" s="4" t="str">
        <x:v>방송·연예</x:v>
      </x:c>
      <x:c r="C836" s="4" t="str">
        <x:v>장도연키</x:v>
      </x:c>
      <x:c r="D836" s="17" t="n">
        <x:v>8.2622</x:v>
      </x:c>
      <x:c r="E836" s="17" t="n">
        <x:v>7.06116</x:v>
      </x:c>
      <x:c r="F836" s="17" t="n">
        <x:v>7.73253</x:v>
      </x:c>
      <x:c r="G836" s="17" t="n">
        <x:v>9.40251</x:v>
      </x:c>
      <x:c r="H836" s="17" t="n">
        <x:v>20.32994</x:v>
      </x:c>
      <x:c r="I836" s="17" t="n">
        <x:v>10.11436</x:v>
      </x:c>
      <x:c r="J836" s="17" t="n">
        <x:v>30.23514</x:v>
      </x:c>
      <x:c r="K836" s="17" t="n">
        <x:v>5.71843</x:v>
      </x:c>
      <x:c r="L836" s="17" t="n">
        <x:v>8.20485</x:v>
      </x:c>
      <x:c r="M836" s="17" t="n">
        <x:v>13.11696</x:v>
      </x:c>
      <x:c r="N836" s="17" t="n">
        <x:v>14.70598</x:v>
      </x:c>
      <x:c r="O836" s="17" t="n">
        <x:v>16.10606</x:v>
      </x:c>
      <x:c r="P836" s="17" t="n">
        <x:v>13.7411</x:v>
      </x:c>
      <x:c r="Q836" s="17" t="n">
        <x:v>10.97803</x:v>
      </x:c>
      <x:c r="R836" s="17" t="n">
        <x:v>7.07466</x:v>
      </x:c>
      <x:c r="S836" s="17" t="n">
        <x:v>20.23548</x:v>
      </x:c>
      <x:c r="T836" s="17" t="n">
        <x:v>11.94966</x:v>
      </x:c>
      <x:c r="U836" s="17" t="n">
        <x:v>5.57336</x:v>
      </x:c>
      <x:c r="V836" s="17" t="n">
        <x:v>4.25086</x:v>
      </x:c>
      <x:c r="W836" s="17" t="n">
        <x:v>10.93417</x:v>
      </x:c>
      <x:c r="X836" s="17" t="n">
        <x:v>20.15788</x:v>
      </x:c>
      <x:c r="Y836" s="17" t="n">
        <x:v>7.70554</x:v>
      </x:c>
      <x:c r="Z836" s="17" t="n">
        <x:v>4.96946</x:v>
      </x:c>
      <x:c r="AA836" s="17" t="n">
        <x:v>11.12648</x:v>
      </x:c>
      <x:c r="AB836" s="4" t="n">
        <x:f>COUNT(D836:O836)</x:f>
        <x:v>12</x:v>
      </x:c>
      <x:c r="AC836" s="4" t="n">
        <x:f>COUNT(P836:AA836)</x:f>
        <x:v>12</x:v>
      </x:c>
      <x:c r="AD836" s="4" t="n">
        <x:f>COUNTIF(D836:AA836,"&gt;0")</x:f>
        <x:v>24</x:v>
      </x:c>
      <x:c r="AE836" s="19" t="n">
        <x:f>IF(AB836=0,"",AVERAGE(D836:O836))</x:f>
        <x:v>12.58251</x:v>
      </x:c>
      <x:c r="AF836" s="19" t="n">
        <x:f>IF(AC836=0,"",AVERAGE(P836:AA836))</x:f>
        <x:v>10.724723333333332</x:v>
      </x:c>
      <x:c r="AG836" s="19" t="n">
        <x:f>IF(OR(AB836&lt;'산출기준'!$B$19,AC836&lt;'산출기준'!$B$19,AE836=0),"",AF836/AE836)</x:f>
        <x:v>0.8523516638042277</x:v>
      </x:c>
      <x:c r="AH836" s="21" t="n">
        <x:f>IF(SUM(P836:AA836)=0,"",MAX(P836:AA836)/SUM(P836:AA836))</x:f>
        <x:v>0.1572338929022878</x:v>
      </x:c>
      <x:c r="AI836" s="23" t="n">
        <x:f>IF(AG836="","",AD836/'산출기준'!$B$18*'산출기준'!$B$20+MIN(1,AG836)*'산출기준'!$B$21+(1-AH836)*'산출기준'!$B$22)</x:f>
        <x:v>92.42587205608108</x:v>
      </x:c>
      <x:c r="AJ836" s="4" t="str">
        <x:v>24개월 중 양수 지수 24개월; 전반/후반 자료 12/12개월. 최근12개월/이전12개월 관측월 평균비 0.85배, 최근 최댓달 비중 15.7%. 미래 1년 지속을 보장하지 않음.</x:v>
      </x:c>
      <x:c r="AK836" s="4" t="str">
        <x:v>https://developers.naver.com/docs/serviceapi/datalab/search/search.md</x:v>
      </x:c>
    </x:row>
    <x:row r="837" ht="25" customHeight="1">
      <x:c r="A837" s="4" t="str">
        <x:v>K0833</x:v>
      </x:c>
      <x:c r="B837" s="4" t="str">
        <x:v>방송·연예</x:v>
      </x:c>
      <x:c r="C837" s="4" t="str">
        <x:v>한혜진키</x:v>
      </x:c>
      <x:c r="D837" s="17" t="n">
        <x:v>47.75142</x:v>
      </x:c>
      <x:c r="E837" s="17" t="n">
        <x:v>13.53867</x:v>
      </x:c>
      <x:c r="F837" s="17" t="n">
        <x:v>8.55234</x:v>
      </x:c>
      <x:c r="G837" s="17" t="n">
        <x:v>7.15562</x:v>
      </x:c>
      <x:c r="H837" s="17" t="n">
        <x:v>10.90381</x:v>
      </x:c>
      <x:c r="I837" s="17" t="n">
        <x:v>7.12189</x:v>
      </x:c>
      <x:c r="J837" s="17" t="n">
        <x:v>9.15286</x:v>
      </x:c>
      <x:c r="K837" s="17" t="n">
        <x:v>11.65615</x:v>
      </x:c>
      <x:c r="L837" s="17" t="n">
        <x:v>5.35069</x:v>
      </x:c>
      <x:c r="M837" s="17" t="n">
        <x:v>6.20087</x:v>
      </x:c>
      <x:c r="N837" s="17" t="n">
        <x:v>14.79707</x:v>
      </x:c>
      <x:c r="O837" s="17" t="n">
        <x:v>6.30545</x:v>
      </x:c>
      <x:c r="P837" s="17" t="n">
        <x:v>6.13677</x:v>
      </x:c>
      <x:c r="Q837" s="17" t="n">
        <x:v>10.44836</x:v>
      </x:c>
      <x:c r="R837" s="17" t="n">
        <x:v>16.56151</x:v>
      </x:c>
      <x:c r="S837" s="17" t="n">
        <x:v>17.08444</x:v>
      </x:c>
      <x:c r="T837" s="17" t="n">
        <x:v>6.67318</x:v>
      </x:c>
      <x:c r="U837" s="17" t="n">
        <x:v>4.33858</x:v>
      </x:c>
      <x:c r="V837" s="17" t="n">
        <x:v>6.43028</x:v>
      </x:c>
      <x:c r="W837" s="17" t="n">
        <x:v>5.19213</x:v>
      </x:c>
      <x:c r="X837" s="17" t="n">
        <x:v>13.88954</x:v>
      </x:c>
      <x:c r="Y837" s="17" t="n">
        <x:v>8.01592</x:v>
      </x:c>
      <x:c r="Z837" s="17" t="n">
        <x:v>8.25883</x:v>
      </x:c>
      <x:c r="AA837" s="17" t="n">
        <x:v>8.47474</x:v>
      </x:c>
      <x:c r="AB837" s="4" t="n">
        <x:f>COUNT(D837:O837)</x:f>
        <x:v>12</x:v>
      </x:c>
      <x:c r="AC837" s="4" t="n">
        <x:f>COUNT(P837:AA837)</x:f>
        <x:v>12</x:v>
      </x:c>
      <x:c r="AD837" s="4" t="n">
        <x:f>COUNTIF(D837:AA837,"&gt;0")</x:f>
        <x:v>24</x:v>
      </x:c>
      <x:c r="AE837" s="19" t="n">
        <x:f>IF(AB837=0,"",AVERAGE(D837:O837))</x:f>
        <x:v>12.373903333333333</x:v>
      </x:c>
      <x:c r="AF837" s="19" t="n">
        <x:f>IF(AC837=0,"",AVERAGE(P837:AA837))</x:f>
        <x:v>9.292023333333333</x:v>
      </x:c>
      <x:c r="AG837" s="19" t="n">
        <x:f>IF(OR(AB837&lt;'산출기준'!$B$19,AC837&lt;'산출기준'!$B$19,AE837=0),"",AF837/AE837)</x:f>
        <x:v>0.7509371200841771</x:v>
      </x:c>
      <x:c r="AH837" s="21" t="n">
        <x:f>IF(SUM(P837:AA837)=0,"",MAX(P837:AA837)/SUM(P837:AA837))</x:f>
        <x:v>0.15321779576532848</x:v>
      </x:c>
      <x:c r="AI837" s="23" t="n">
        <x:f>IF(AG837="","",AD837/'산출기준'!$B$18*'산출기준'!$B$20+MIN(1,AG837)*'산출기준'!$B$21+(1-AH837)*'산출기준'!$B$22)</x:f>
        <x:v>89.46375768721873</x:v>
      </x:c>
      <x:c r="AJ837" s="4" t="str">
        <x:v>24개월 중 양수 지수 24개월; 전반/후반 자료 12/12개월. 최근12개월/이전12개월 관측월 평균비 0.75배, 최근 최댓달 비중 15.3%. 미래 1년 지속을 보장하지 않음.</x:v>
      </x:c>
      <x:c r="AK837" s="4" t="str">
        <x:v>https://developers.naver.com/docs/serviceapi/datalab/search/search.md</x:v>
      </x:c>
    </x:row>
    <x:row r="838" ht="25" customHeight="1">
      <x:c r="A838" s="4" t="str">
        <x:v>K0834</x:v>
      </x:c>
      <x:c r="B838" s="4" t="str">
        <x:v>방송·연예</x:v>
      </x:c>
      <x:c r="C838" s="4" t="str">
        <x:v>서장훈재산</x:v>
      </x:c>
      <x:c r="D838" s="17" t="n">
        <x:v>4.17327</x:v>
      </x:c>
      <x:c r="E838" s="17" t="n">
        <x:v>4.88512</x:v>
      </x:c>
      <x:c r="F838" s="17" t="n">
        <x:v>16.9866</x:v>
      </x:c>
      <x:c r="G838" s="17" t="n">
        <x:v>7.159</x:v>
      </x:c>
      <x:c r="H838" s="17" t="n">
        <x:v>11.07924</x:v>
      </x:c>
      <x:c r="I838" s="17" t="n">
        <x:v>10.28642</x:v>
      </x:c>
      <x:c r="J838" s="17" t="n">
        <x:v>47.70081</x:v>
      </x:c>
      <x:c r="K838" s="17" t="n">
        <x:v>26.38574</x:v>
      </x:c>
      <x:c r="L838" s="17" t="n">
        <x:v>15.15805</x:v>
      </x:c>
      <x:c r="M838" s="17" t="n">
        <x:v>15.09733</x:v>
      </x:c>
      <x:c r="N838" s="17" t="n">
        <x:v>13.90641</x:v>
      </x:c>
      <x:c r="O838" s="17" t="n">
        <x:v>11.00165</x:v>
      </x:c>
      <x:c r="P838" s="17" t="n">
        <x:v>15.85978</x:v>
      </x:c>
      <x:c r="Q838" s="17" t="n">
        <x:v>8.65692</x:v>
      </x:c>
      <x:c r="R838" s="17" t="n">
        <x:v>9.30467</x:v>
      </x:c>
      <x:c r="S838" s="17" t="n">
        <x:v>7.4154</x:v>
      </x:c>
      <x:c r="T838" s="17" t="n">
        <x:v>8.5962</x:v>
      </x:c>
      <x:c r="U838" s="17" t="n">
        <x:v>8.26557</x:v>
      </x:c>
      <x:c r="V838" s="17" t="n">
        <x:v>9.23045</x:v>
      </x:c>
      <x:c r="W838" s="17" t="n">
        <x:v>7.12526</x:v>
      </x:c>
      <x:c r="X838" s="17" t="n">
        <x:v>4.31159</x:v>
      </x:c>
      <x:c r="Y838" s="17" t="n">
        <x:v>5.30009</x:v>
      </x:c>
      <x:c r="Z838" s="17" t="n">
        <x:v>7.47613</x:v>
      </x:c>
      <x:c r="AA838" s="17" t="n">
        <x:v>7.66505</x:v>
      </x:c>
      <x:c r="AB838" s="4" t="n">
        <x:f>COUNT(D838:O838)</x:f>
        <x:v>12</x:v>
      </x:c>
      <x:c r="AC838" s="4" t="n">
        <x:f>COUNT(P838:AA838)</x:f>
        <x:v>12</x:v>
      </x:c>
      <x:c r="AD838" s="4" t="n">
        <x:f>COUNTIF(D838:AA838,"&gt;0")</x:f>
        <x:v>24</x:v>
      </x:c>
      <x:c r="AE838" s="19" t="n">
        <x:f>IF(AB838=0,"",AVERAGE(D838:O838))</x:f>
        <x:v>15.318303333333333</x:v>
      </x:c>
      <x:c r="AF838" s="19" t="n">
        <x:f>IF(AC838=0,"",AVERAGE(P838:AA838))</x:f>
        <x:v>8.267259166666665</x:v>
      </x:c>
      <x:c r="AG838" s="19" t="n">
        <x:f>IF(OR(AB838&lt;'산출기준'!$B$19,AC838&lt;'산출기준'!$B$19,AE838=0),"",AF838/AE838)</x:f>
        <x:v>0.5396980975482271</x:v>
      </x:c>
      <x:c r="AH838" s="21" t="n">
        <x:f>IF(SUM(P838:AA838)=0,"",MAX(P838:AA838)/SUM(P838:AA838))</x:f>
        <x:v>0.15986535642455468</x:v>
      </x:c>
      <x:c r="AI838" s="23" t="n">
        <x:f>IF(AG838="","",AD838/'산출기준'!$B$18*'산출기준'!$B$20+MIN(1,AG838)*'산출기준'!$B$21+(1-AH838)*'산출기준'!$B$22)</x:f>
        <x:v>82.99363579795572</x:v>
      </x:c>
      <x:c r="AJ838" s="4" t="str">
        <x:v>24개월 중 양수 지수 24개월; 전반/후반 자료 12/12개월. 최근12개월/이전12개월 관측월 평균비 0.54배, 최근 최댓달 비중 16.0%. 미래 1년 지속을 보장하지 않음.</x:v>
      </x:c>
      <x:c r="AK838" s="4" t="str">
        <x:v>https://developers.naver.com/docs/serviceapi/datalab/search/search.md</x:v>
      </x:c>
    </x:row>
    <x:row r="839" ht="25" customHeight="1">
      <x:c r="A839" s="4" t="str">
        <x:v>K0835</x:v>
      </x:c>
      <x:c r="B839" s="4" t="str">
        <x:v>방송·연예</x:v>
      </x:c>
      <x:c r="C839" s="4" t="str">
        <x:v>정해인학력</x:v>
      </x:c>
      <x:c r="D839" s="17" t="n">
        <x:v>36.02529</x:v>
      </x:c>
      <x:c r="E839" s="17" t="n">
        <x:v>24.60471</x:v>
      </x:c>
      <x:c r="F839" s="17" t="n">
        <x:v>1.27706</x:v>
      </x:c>
      <x:c r="G839" s="17" t="n">
        <x:v>0.69326</x:v>
      </x:c>
      <x:c r="H839" s="17" t="n">
        <x:v>4.84067</x:v>
      </x:c>
      <x:c r="I839" s="17" t="n">
        <x:v>4.41498</x:v>
      </x:c>
      <x:c r="J839" s="17" t="n">
        <x:v>6.44612</x:v>
      </x:c>
      <x:c r="K839" s="17" t="n">
        <x:v>1.78788</x:v>
      </x:c>
      <x:c r="L839" s="17" t="n">
        <x:v>0.06081</x:v>
      </x:c>
      <x:c r="M839" s="17" t="n">
        <x:v>0.14594</x:v>
      </x:c>
      <x:c r="N839" s="17" t="n">
        <x:v>0.06081</x:v>
      </x:c>
      <x:c r="O839" s="17" t="n">
        <x:v>0.34054</x:v>
      </x:c>
      <x:c r="P839" s="17"/>
      <x:c r="Q839" s="17" t="n">
        <x:v>0.24324</x:v>
      </x:c>
      <x:c r="R839" s="17" t="n">
        <x:v>0.42568</x:v>
      </x:c>
      <x:c r="S839" s="17" t="n">
        <x:v>0.45001</x:v>
      </x:c>
      <x:c r="T839" s="17" t="n">
        <x:v>0.59596</x:v>
      </x:c>
      <x:c r="U839" s="17" t="n">
        <x:v>0.60812</x:v>
      </x:c>
      <x:c r="V839" s="17" t="n">
        <x:v>0.52298</x:v>
      </x:c>
      <x:c r="W839" s="17"/>
      <x:c r="X839" s="17"/>
      <x:c r="Y839" s="17" t="n">
        <x:v>0.06081</x:v>
      </x:c>
      <x:c r="Z839" s="17" t="n">
        <x:v>0.21892</x:v>
      </x:c>
      <x:c r="AA839" s="17" t="n">
        <x:v>24.94526</x:v>
      </x:c>
      <x:c r="AB839" s="4" t="n">
        <x:f>COUNT(D839:O839)</x:f>
        <x:v>12</x:v>
      </x:c>
      <x:c r="AC839" s="4" t="n">
        <x:f>COUNT(P839:AA839)</x:f>
        <x:v>9</x:v>
      </x:c>
      <x:c r="AD839" s="4" t="n">
        <x:f>COUNTIF(D839:AA839,"&gt;0")</x:f>
        <x:v>21</x:v>
      </x:c>
      <x:c r="AE839" s="19" t="n">
        <x:f>IF(AB839=0,"",AVERAGE(D839:O839))</x:f>
        <x:v>6.7248391666666665</x:v>
      </x:c>
      <x:c r="AF839" s="19" t="n">
        <x:f>IF(AC839=0,"",AVERAGE(P839:AA839))</x:f>
        <x:v>3.118997777777778</x:v>
      </x:c>
      <x:c r="AG839" s="19" t="str">
        <x:f>IF(OR(AB839&lt;'산출기준'!$B$19,AC839&lt;'산출기준'!$B$19,AE839=0),"",AF839/AE839)</x:f>
      </x:c>
      <x:c r="AH839" s="21" t="n">
        <x:f>IF(SUM(P839:AA839)=0,"",MAX(P839:AA839)/SUM(P839:AA839))</x:f>
        <x:v>0.8886494165860971</x:v>
      </x:c>
      <x:c r="AI839" s="23" t="str">
        <x:f>IF(AG839="","",AD839/'산출기준'!$B$18*'산출기준'!$B$20+MIN(1,AG839)*'산출기준'!$B$21+(1-AH839)*'산출기준'!$B$22)</x:f>
      </x:c>
      <x:c r="AJ839" s="4" t="str">
        <x:v>24개월 중 양수 지수 21개월; 전반/후반 자료 12/9개월. 자료 부족으로 점수·전년비 미산정. 미래 1년 지속을 보장하지 않음.</x:v>
      </x:c>
      <x:c r="AK839" s="4" t="str">
        <x:v>https://developers.naver.com/docs/serviceapi/datalab/search/search.md</x:v>
      </x:c>
    </x:row>
    <x:row r="840" ht="25" customHeight="1">
      <x:c r="A840" s="4" t="str">
        <x:v>K0836</x:v>
      </x:c>
      <x:c r="B840" s="4" t="str">
        <x:v>방송·연예</x:v>
      </x:c>
      <x:c r="C840" s="4" t="str">
        <x:v>션마라톤</x:v>
      </x:c>
      <x:c r="D840" s="17" t="n">
        <x:v>30.5765</x:v>
      </x:c>
      <x:c r="E840" s="17" t="n">
        <x:v>21.38165</x:v>
      </x:c>
      <x:c r="F840" s="17" t="n">
        <x:v>25.16419</x:v>
      </x:c>
      <x:c r="G840" s="17" t="n">
        <x:v>7.52858</x:v>
      </x:c>
      <x:c r="H840" s="17" t="n">
        <x:v>6.55558</x:v>
      </x:c>
      <x:c r="I840" s="17" t="n">
        <x:v>5.1204</x:v>
      </x:c>
      <x:c r="J840" s="17" t="n">
        <x:v>11.06786</x:v>
      </x:c>
      <x:c r="K840" s="17" t="n">
        <x:v>9.94891</x:v>
      </x:c>
      <x:c r="L840" s="17" t="n">
        <x:v>8.97591</x:v>
      </x:c>
      <x:c r="M840" s="17" t="n">
        <x:v>10.49622</x:v>
      </x:c>
      <x:c r="N840" s="17" t="n">
        <x:v>9.19484</x:v>
      </x:c>
      <x:c r="O840" s="17" t="n">
        <x:v>39.69837</x:v>
      </x:c>
      <x:c r="P840" s="17" t="n">
        <x:v>46.95937</x:v>
      </x:c>
      <x:c r="Q840" s="17" t="n">
        <x:v>23.63171</x:v>
      </x:c>
      <x:c r="R840" s="17" t="n">
        <x:v>30.26027</x:v>
      </x:c>
      <x:c r="S840" s="17" t="n">
        <x:v>16.82072</x:v>
      </x:c>
      <x:c r="T840" s="17" t="n">
        <x:v>20.68839</x:v>
      </x:c>
      <x:c r="U840" s="17" t="n">
        <x:v>5.74069</x:v>
      </x:c>
      <x:c r="V840" s="17" t="n">
        <x:v>9.52323</x:v>
      </x:c>
      <x:c r="W840" s="17" t="n">
        <x:v>8.65969</x:v>
      </x:c>
      <x:c r="X840" s="17" t="n">
        <x:v>7.4556</x:v>
      </x:c>
      <x:c r="Y840" s="17" t="n">
        <x:v>9.00024</x:v>
      </x:c>
      <x:c r="Z840" s="17" t="n">
        <x:v>3.8555</x:v>
      </x:c>
      <x:c r="AA840" s="17" t="n">
        <x:v>18.88834</x:v>
      </x:c>
      <x:c r="AB840" s="4" t="n">
        <x:f>COUNT(D840:O840)</x:f>
        <x:v>12</x:v>
      </x:c>
      <x:c r="AC840" s="4" t="n">
        <x:f>COUNT(P840:AA840)</x:f>
        <x:v>12</x:v>
      </x:c>
      <x:c r="AD840" s="4" t="n">
        <x:f>COUNTIF(D840:AA840,"&gt;0")</x:f>
        <x:v>24</x:v>
      </x:c>
      <x:c r="AE840" s="19" t="n">
        <x:f>IF(AB840=0,"",AVERAGE(D840:O840))</x:f>
        <x:v>15.475750833333336</x:v>
      </x:c>
      <x:c r="AF840" s="19" t="n">
        <x:f>IF(AC840=0,"",AVERAGE(P840:AA840))</x:f>
        <x:v>16.790312500000002</x:v>
      </x:c>
      <x:c r="AG840" s="19" t="n">
        <x:f>IF(OR(AB840&lt;'산출기준'!$B$19,AC840&lt;'산출기준'!$B$19,AE840=0),"",AF840/AE840)</x:f>
        <x:v>1.0849433207360266</x:v>
      </x:c>
      <x:c r="AH840" s="21" t="n">
        <x:f>IF(SUM(P840:AA840)=0,"",MAX(P840:AA840)/SUM(P840:AA840))</x:f>
        <x:v>0.2330677784188551</x:v>
      </x:c>
      <x:c r="AI840" s="23" t="n">
        <x:f>IF(AG840="","",AD840/'산출기준'!$B$18*'산출기준'!$B$20+MIN(1,AG840)*'산출기준'!$B$21+(1-AH840)*'산출기준'!$B$22)</x:f>
        <x:v>95.3386444316229</x:v>
      </x:c>
      <x:c r="AJ840" s="4" t="str">
        <x:v>24개월 중 양수 지수 24개월; 전반/후반 자료 12/12개월. 최근12개월/이전12개월 관측월 평균비 1.08배, 최근 최댓달 비중 23.3%. 미래 1년 지속을 보장하지 않음.</x:v>
      </x:c>
      <x:c r="AK840" s="4" t="str">
        <x:v>https://developers.naver.com/docs/serviceapi/datalab/search/search.md</x:v>
      </x:c>
    </x:row>
    <x:row r="841" ht="25" customHeight="1">
      <x:c r="A841" s="4" t="str">
        <x:v>K0837</x:v>
      </x:c>
      <x:c r="B841" s="4" t="str">
        <x:v>방송·연예</x:v>
      </x:c>
      <x:c r="C841" s="4" t="str">
        <x:v>아이유데뷔</x:v>
      </x:c>
      <x:c r="D841" s="17" t="n">
        <x:v>44.40525</x:v>
      </x:c>
      <x:c r="E841" s="17" t="n">
        <x:v>31.98735</x:v>
      </x:c>
      <x:c r="F841" s="17" t="n">
        <x:v>37.88615</x:v>
      </x:c>
      <x:c r="G841" s="17" t="n">
        <x:v>31.56166</x:v>
      </x:c>
      <x:c r="H841" s="17" t="n">
        <x:v>27.62101</x:v>
      </x:c>
      <x:c r="I841" s="17" t="n">
        <x:v>24.02091</x:v>
      </x:c>
      <x:c r="J841" s="17" t="n">
        <x:v>74.08173</x:v>
      </x:c>
      <x:c r="K841" s="17" t="n">
        <x:v>54.7312</x:v>
      </x:c>
      <x:c r="L841" s="17" t="n">
        <x:v>38.49428</x:v>
      </x:c>
      <x:c r="M841" s="17" t="n">
        <x:v>24.50741</x:v>
      </x:c>
      <x:c r="N841" s="17" t="n">
        <x:v>23.41279</x:v>
      </x:c>
      <x:c r="O841" s="17" t="n">
        <x:v>27.19532</x:v>
      </x:c>
      <x:c r="P841" s="17" t="n">
        <x:v>25.74799</x:v>
      </x:c>
      <x:c r="Q841" s="17" t="n">
        <x:v>25.39528</x:v>
      </x:c>
      <x:c r="R841" s="17" t="n">
        <x:v>19.52079</x:v>
      </x:c>
      <x:c r="S841" s="17" t="n">
        <x:v>24.08173</x:v>
      </x:c>
      <x:c r="T841" s="17" t="n">
        <x:v>21.95329</x:v>
      </x:c>
      <x:c r="U841" s="17" t="n">
        <x:v>30.56433</x:v>
      </x:c>
      <x:c r="V841" s="17" t="n">
        <x:v>17.80588</x:v>
      </x:c>
      <x:c r="W841" s="17" t="n">
        <x:v>59.45025</x:v>
      </x:c>
      <x:c r="X841" s="17" t="n">
        <x:v>40.74434</x:v>
      </x:c>
      <x:c r="Y841" s="17" t="n">
        <x:v>15.15446</x:v>
      </x:c>
      <x:c r="Z841" s="17" t="n">
        <x:v>20.01945</x:v>
      </x:c>
      <x:c r="AA841" s="17" t="n">
        <x:v>16.88153</x:v>
      </x:c>
      <x:c r="AB841" s="4" t="n">
        <x:f>COUNT(D841:O841)</x:f>
        <x:v>12</x:v>
      </x:c>
      <x:c r="AC841" s="4" t="n">
        <x:f>COUNT(P841:AA841)</x:f>
        <x:v>12</x:v>
      </x:c>
      <x:c r="AD841" s="4" t="n">
        <x:f>COUNTIF(D841:AA841,"&gt;0")</x:f>
        <x:v>24</x:v>
      </x:c>
      <x:c r="AE841" s="19" t="n">
        <x:f>IF(AB841=0,"",AVERAGE(D841:O841))</x:f>
        <x:v>36.658755</x:v>
      </x:c>
      <x:c r="AF841" s="19" t="n">
        <x:f>IF(AC841=0,"",AVERAGE(P841:AA841))</x:f>
        <x:v>26.443276666666673</x:v>
      </x:c>
      <x:c r="AG841" s="19" t="n">
        <x:f>IF(OR(AB841&lt;'산출기준'!$B$19,AC841&lt;'산출기준'!$B$19,AE841=0),"",AF841/AE841)</x:f>
        <x:v>0.7213359173454383</x:v>
      </x:c>
      <x:c r="AH841" s="21" t="n">
        <x:f>IF(SUM(P841:AA841)=0,"",MAX(P841:AA841)/SUM(P841:AA841))</x:f>
        <x:v>0.18735149816909977</x:v>
      </x:c>
      <x:c r="AI841" s="23" t="n">
        <x:f>IF(AG841="","",AD841/'산출기준'!$B$18*'산출기준'!$B$20+MIN(1,AG841)*'산출기준'!$B$21+(1-AH841)*'산출기준'!$B$22)</x:f>
        <x:v>87.89304755698114</x:v>
      </x:c>
      <x:c r="AJ841" s="4" t="str">
        <x:v>24개월 중 양수 지수 24개월; 전반/후반 자료 12/12개월. 최근12개월/이전12개월 관측월 평균비 0.72배, 최근 최댓달 비중 18.7%. 미래 1년 지속을 보장하지 않음.</x:v>
      </x:c>
      <x:c r="AK841" s="4" t="str">
        <x:v>https://developers.naver.com/docs/serviceapi/datalab/search/search.md</x:v>
      </x:c>
    </x:row>
    <x:row r="842" ht="25" customHeight="1">
      <x:c r="A842" s="4" t="str">
        <x:v>K0838</x:v>
      </x:c>
      <x:c r="B842" s="4" t="str">
        <x:v>방송·연예</x:v>
      </x:c>
      <x:c r="C842" s="4" t="str">
        <x:v>연예인다이어트</x:v>
      </x:c>
      <x:c r="D842" s="17" t="n">
        <x:v>16.26125</x:v>
      </x:c>
      <x:c r="E842" s="17" t="n">
        <x:v>15.85988</x:v>
      </x:c>
      <x:c r="F842" s="17" t="n">
        <x:v>13.40306</x:v>
      </x:c>
      <x:c r="G842" s="17" t="n">
        <x:v>14.54633</x:v>
      </x:c>
      <x:c r="H842" s="17" t="n">
        <x:v>14.72877</x:v>
      </x:c>
      <x:c r="I842" s="17" t="n">
        <x:v>16.86937</x:v>
      </x:c>
      <x:c r="J842" s="17" t="n">
        <x:v>16.45585</x:v>
      </x:c>
      <x:c r="K842" s="17" t="n">
        <x:v>18.80321</x:v>
      </x:c>
      <x:c r="L842" s="17" t="n">
        <x:v>17.50182</x:v>
      </x:c>
      <x:c r="M842" s="17" t="n">
        <x:v>16.46801</x:v>
      </x:c>
      <x:c r="N842" s="17" t="n">
        <x:v>17.61128</x:v>
      </x:c>
      <x:c r="O842" s="17" t="n">
        <x:v>18.04913</x:v>
      </x:c>
      <x:c r="P842" s="17" t="n">
        <x:v>15.25176</x:v>
      </x:c>
      <x:c r="Q842" s="17" t="n">
        <x:v>16.45585</x:v>
      </x:c>
      <x:c r="R842" s="17" t="n">
        <x:v>13.54901</x:v>
      </x:c>
      <x:c r="S842" s="17" t="n">
        <x:v>13.03819</x:v>
      </x:c>
      <x:c r="T842" s="17" t="n">
        <x:v>14.19362</x:v>
      </x:c>
      <x:c r="U842" s="17" t="n">
        <x:v>12.27195</x:v>
      </x:c>
      <x:c r="V842" s="17" t="n">
        <x:v>15.2396</x:v>
      </x:c>
      <x:c r="W842" s="17" t="n">
        <x:v>14.69228</x:v>
      </x:c>
      <x:c r="X842" s="17" t="n">
        <x:v>14.04767</x:v>
      </x:c>
      <x:c r="Y842" s="17" t="n">
        <x:v>13.93821</x:v>
      </x:c>
      <x:c r="Z842" s="17" t="n">
        <x:v>14.54633</x:v>
      </x:c>
      <x:c r="AA842" s="17" t="n">
        <x:v>13.2936</x:v>
      </x:c>
      <x:c r="AB842" s="4" t="n">
        <x:f>COUNT(D842:O842)</x:f>
        <x:v>12</x:v>
      </x:c>
      <x:c r="AC842" s="4" t="n">
        <x:f>COUNT(P842:AA842)</x:f>
        <x:v>12</x:v>
      </x:c>
      <x:c r="AD842" s="4" t="n">
        <x:f>COUNTIF(D842:AA842,"&gt;0")</x:f>
        <x:v>24</x:v>
      </x:c>
      <x:c r="AE842" s="19" t="n">
        <x:f>IF(AB842=0,"",AVERAGE(D842:O842))</x:f>
        <x:v>16.37983</x:v>
      </x:c>
      <x:c r="AF842" s="19" t="n">
        <x:f>IF(AC842=0,"",AVERAGE(P842:AA842))</x:f>
        <x:v>14.209839166666669</x:v>
      </x:c>
      <x:c r="AG842" s="19" t="n">
        <x:f>IF(OR(AB842&lt;'산출기준'!$B$19,AC842&lt;'산출기준'!$B$19,AE842=0),"",AF842/AE842)</x:f>
        <x:v>0.8675205522076035</x:v>
      </x:c>
      <x:c r="AH842" s="21" t="n">
        <x:f>IF(SUM(P842:AA842)=0,"",MAX(P842:AA842)/SUM(P842:AA842))</x:f>
        <x:v>0.09650502143262588</x:v>
      </x:c>
      <x:c r="AI842" s="23" t="n">
        <x:f>IF(AG842="","",AD842/'산출기준'!$B$18*'산출기준'!$B$20+MIN(1,AG842)*'산출기준'!$B$21+(1-AH842)*'산출기준'!$B$22)</x:f>
        <x:v>94.0955161375756</x:v>
      </x:c>
      <x:c r="AJ842" s="4" t="str">
        <x:v>24개월 중 양수 지수 24개월; 전반/후반 자료 12/12개월. 최근12개월/이전12개월 관측월 평균비 0.87배, 최근 최댓달 비중 9.7%. 미래 1년 지속을 보장하지 않음.</x:v>
      </x:c>
      <x:c r="AK842" s="4" t="str">
        <x:v>https://developers.naver.com/docs/serviceapi/datalab/search/search.md</x:v>
      </x:c>
    </x:row>
    <x:row r="843" ht="25" customHeight="1">
      <x:c r="A843" s="4" t="str">
        <x:v>K0839</x:v>
      </x:c>
      <x:c r="B843" s="4" t="str">
        <x:v>방송·연예</x:v>
      </x:c>
      <x:c r="C843" s="4" t="str">
        <x:v>차승원키</x:v>
      </x:c>
      <x:c r="D843" s="17" t="n">
        <x:v>88.16589</x:v>
      </x:c>
      <x:c r="E843" s="17" t="n">
        <x:v>93.3836</x:v>
      </x:c>
      <x:c r="F843" s="17" t="n">
        <x:v>100</x:v>
      </x:c>
      <x:c r="G843" s="17" t="n">
        <x:v>16.43152</x:v>
      </x:c>
      <x:c r="H843" s="17" t="n">
        <x:v>17.05181</x:v>
      </x:c>
      <x:c r="I843" s="17" t="n">
        <x:v>9.81513</x:v>
      </x:c>
      <x:c r="J843" s="17" t="n">
        <x:v>8.89078</x:v>
      </x:c>
      <x:c r="K843" s="17" t="n">
        <x:v>9.15835</x:v>
      </x:c>
      <x:c r="L843" s="17" t="n">
        <x:v>28.38725</x:v>
      </x:c>
      <x:c r="M843" s="17" t="n">
        <x:v>23.93578</x:v>
      </x:c>
      <x:c r="N843" s="17" t="n">
        <x:v>13.07467</x:v>
      </x:c>
      <x:c r="O843" s="17" t="n">
        <x:v>13.52468</x:v>
      </x:c>
      <x:c r="P843" s="17" t="n">
        <x:v>8.78131</x:v>
      </x:c>
      <x:c r="Q843" s="17" t="n">
        <x:v>10.45974</x:v>
      </x:c>
      <x:c r="R843" s="17" t="n">
        <x:v>8.00291</x:v>
      </x:c>
      <x:c r="S843" s="17" t="n">
        <x:v>15.93286</x:v>
      </x:c>
      <x:c r="T843" s="17" t="n">
        <x:v>37.86183</x:v>
      </x:c>
      <x:c r="U843" s="17" t="n">
        <x:v>44.77012</x:v>
      </x:c>
      <x:c r="V843" s="17" t="n">
        <x:v>23.78983</x:v>
      </x:c>
      <x:c r="W843" s="17" t="n">
        <x:v>19.95864</x:v>
      </x:c>
      <x:c r="X843" s="17" t="n">
        <x:v>22.09924</x:v>
      </x:c>
      <x:c r="Y843" s="17" t="n">
        <x:v>13.33009</x:v>
      </x:c>
      <x:c r="Z843" s="17" t="n">
        <x:v>18.60861</x:v>
      </x:c>
      <x:c r="AA843" s="17" t="n">
        <x:v>20.8465</x:v>
      </x:c>
      <x:c r="AB843" s="4" t="n">
        <x:f>COUNT(D843:O843)</x:f>
        <x:v>12</x:v>
      </x:c>
      <x:c r="AC843" s="4" t="n">
        <x:f>COUNT(P843:AA843)</x:f>
        <x:v>12</x:v>
      </x:c>
      <x:c r="AD843" s="4" t="n">
        <x:f>COUNTIF(D843:AA843,"&gt;0")</x:f>
        <x:v>24</x:v>
      </x:c>
      <x:c r="AE843" s="19" t="n">
        <x:f>IF(AB843=0,"",AVERAGE(D843:O843))</x:f>
        <x:v>35.151621666666664</x:v>
      </x:c>
      <x:c r="AF843" s="19" t="n">
        <x:f>IF(AC843=0,"",AVERAGE(P843:AA843))</x:f>
        <x:v>20.37014</x:v>
      </x:c>
      <x:c r="AG843" s="19" t="n">
        <x:f>IF(OR(AB843&lt;'산출기준'!$B$19,AC843&lt;'산출기준'!$B$19,AE843=0),"",AF843/AE843)</x:f>
        <x:v>0.5794936061034264</x:v>
      </x:c>
      <x:c r="AH843" s="21" t="n">
        <x:f>IF(SUM(P843:AA843)=0,"",MAX(P843:AA843)/SUM(P843:AA843))</x:f>
        <x:v>0.18315256219806705</x:v>
      </x:c>
      <x:c r="AI843" s="23" t="n">
        <x:f>IF(AG843="","",AD843/'산출기준'!$B$18*'산출기준'!$B$20+MIN(1,AG843)*'산출기준'!$B$21+(1-AH843)*'산출기준'!$B$22)</x:f>
        <x:v>83.72175693914144</x:v>
      </x:c>
      <x:c r="AJ843" s="4" t="str">
        <x:v>24개월 중 양수 지수 24개월; 전반/후반 자료 12/12개월. 최근12개월/이전12개월 관측월 평균비 0.58배, 최근 최댓달 비중 18.3%. 미래 1년 지속을 보장하지 않음.</x:v>
      </x:c>
      <x:c r="AK843" s="4" t="str">
        <x:v>https://developers.naver.com/docs/serviceapi/datalab/search/search.md</x:v>
      </x:c>
    </x:row>
    <x:row r="844" ht="25" customHeight="1">
      <x:c r="A844" s="4" t="str">
        <x:v>K0840</x:v>
      </x:c>
      <x:c r="B844" s="4" t="str">
        <x:v>방송·연예</x:v>
      </x:c>
      <x:c r="C844" s="4" t="str">
        <x:v>이효리요가</x:v>
      </x:c>
      <x:c r="D844" s="17" t="n">
        <x:v>6.09526</x:v>
      </x:c>
      <x:c r="E844" s="17" t="n">
        <x:v>5.21553</x:v>
      </x:c>
      <x:c r="F844" s="17" t="n">
        <x:v>4.52431</x:v>
      </x:c>
      <x:c r="G844" s="17" t="n">
        <x:v>3.8331</x:v>
      </x:c>
      <x:c r="H844" s="17" t="n">
        <x:v>5.11499</x:v>
      </x:c>
      <x:c r="I844" s="17" t="n">
        <x:v>3.95877</x:v>
      </x:c>
      <x:c r="J844" s="17" t="n">
        <x:v>4.8762</x:v>
      </x:c>
      <x:c r="K844" s="17" t="n">
        <x:v>8.89782</x:v>
      </x:c>
      <x:c r="L844" s="17" t="n">
        <x:v>13.93741</x:v>
      </x:c>
      <x:c r="M844" s="17" t="n">
        <x:v>6.07012</x:v>
      </x:c>
      <x:c r="N844" s="17" t="n">
        <x:v>7.28917</x:v>
      </x:c>
      <x:c r="O844" s="17" t="n">
        <x:v>49.57898</x:v>
      </x:c>
      <x:c r="P844" s="17" t="n">
        <x:v>100</x:v>
      </x:c>
      <x:c r="Q844" s="17" t="n">
        <x:v>47.59331</x:v>
      </x:c>
      <x:c r="R844" s="17" t="n">
        <x:v>26.05253</x:v>
      </x:c>
      <x:c r="S844" s="17" t="n">
        <x:v>17.35578</x:v>
      </x:c>
      <x:c r="T844" s="17" t="n">
        <x:v>13.81173</x:v>
      </x:c>
      <x:c r="U844" s="17" t="n">
        <x:v>13.97511</x:v>
      </x:c>
      <x:c r="V844" s="17" t="n">
        <x:v>15.84768</x:v>
      </x:c>
      <x:c r="W844" s="17" t="n">
        <x:v>28.26442</x:v>
      </x:c>
      <x:c r="X844" s="17" t="n">
        <x:v>14.52808</x:v>
      </x:c>
      <x:c r="Y844" s="17" t="n">
        <x:v>18.19781</x:v>
      </x:c>
      <x:c r="Z844" s="17" t="n">
        <x:v>19.64308</x:v>
      </x:c>
      <x:c r="AA844" s="17" t="n">
        <x:v>14.30187</x:v>
      </x:c>
      <x:c r="AB844" s="4" t="n">
        <x:f>COUNT(D844:O844)</x:f>
        <x:v>12</x:v>
      </x:c>
      <x:c r="AC844" s="4" t="n">
        <x:f>COUNT(P844:AA844)</x:f>
        <x:v>12</x:v>
      </x:c>
      <x:c r="AD844" s="4" t="n">
        <x:f>COUNTIF(D844:AA844,"&gt;0")</x:f>
        <x:v>24</x:v>
      </x:c>
      <x:c r="AE844" s="19" t="n">
        <x:f>IF(AB844=0,"",AVERAGE(D844:O844))</x:f>
        <x:v>9.949305</x:v>
      </x:c>
      <x:c r="AF844" s="19" t="n">
        <x:f>IF(AC844=0,"",AVERAGE(P844:AA844))</x:f>
        <x:v>27.464283333333338</x:v>
      </x:c>
      <x:c r="AG844" s="19" t="n">
        <x:f>IF(OR(AB844&lt;'산출기준'!$B$19,AC844&lt;'산출기준'!$B$19,AE844=0),"",AF844/AE844)</x:f>
        <x:v>2.760422294153545</x:v>
      </x:c>
      <x:c r="AH844" s="21" t="n">
        <x:f>IF(SUM(P844:AA844)=0,"",MAX(P844:AA844)/SUM(P844:AA844))</x:f>
        <x:v>0.30342438694619733</x:v>
      </x:c>
      <x:c r="AI844" s="23" t="n">
        <x:f>IF(AG844="","",AD844/'산출기준'!$B$18*'산출기준'!$B$20+MIN(1,AG844)*'산출기준'!$B$21+(1-AH844)*'산출기준'!$B$22)</x:f>
        <x:v>93.93151226107605</x:v>
      </x:c>
      <x:c r="AJ844" s="4" t="str">
        <x:v>24개월 중 양수 지수 24개월; 전반/후반 자료 12/12개월. 최근12개월/이전12개월 관측월 평균비 2.76배, 최근 최댓달 비중 30.3%. 미래 1년 지속을 보장하지 않음.</x:v>
      </x:c>
      <x:c r="AK844" s="4" t="str">
        <x:v>https://developers.naver.com/docs/serviceapi/datalab/search/search.md</x:v>
      </x:c>
    </x:row>
    <x:row r="845" ht="25" customHeight="1">
      <x:c r="A845" s="4" t="str">
        <x:v>K0841</x:v>
      </x:c>
      <x:c r="B845" s="4" t="str">
        <x:v>방송·연예</x:v>
      </x:c>
      <x:c r="C845" s="4" t="str">
        <x:v>이효리제주도집</x:v>
      </x:c>
      <x:c r="D845" s="17" t="n">
        <x:v>2.66432</x:v>
      </x:c>
      <x:c r="E845" s="17" t="n">
        <x:v>2.70202</x:v>
      </x:c>
      <x:c r="F845" s="17" t="n">
        <x:v>1.85999</x:v>
      </x:c>
      <x:c r="G845" s="17" t="n">
        <x:v>2.0108</x:v>
      </x:c>
      <x:c r="H845" s="17" t="n">
        <x:v>1.9354</x:v>
      </x:c>
      <x:c r="I845" s="17" t="n">
        <x:v>1.15621</x:v>
      </x:c>
      <x:c r="J845" s="17" t="n">
        <x:v>1.19391</x:v>
      </x:c>
      <x:c r="K845" s="17" t="n">
        <x:v>0.82945</x:v>
      </x:c>
      <x:c r="L845" s="17" t="n">
        <x:v>1.74688</x:v>
      </x:c>
      <x:c r="M845" s="17" t="n">
        <x:v>1.80972</x:v>
      </x:c>
      <x:c r="N845" s="17" t="n">
        <x:v>1.79715</x:v>
      </x:c>
      <x:c r="O845" s="17" t="n">
        <x:v>2.9408</x:v>
      </x:c>
      <x:c r="P845" s="17" t="n">
        <x:v>1.19391</x:v>
      </x:c>
      <x:c r="Q845" s="17" t="n">
        <x:v>7.17607</x:v>
      </x:c>
      <x:c r="R845" s="17" t="n">
        <x:v>9.63931</x:v>
      </x:c>
      <x:c r="S845" s="17" t="n">
        <x:v>8.60877</x:v>
      </x:c>
      <x:c r="T845" s="17" t="n">
        <x:v>8.69674</x:v>
      </x:c>
      <x:c r="U845" s="17" t="n">
        <x:v>7.47769</x:v>
      </x:c>
      <x:c r="V845" s="17" t="n">
        <x:v>8.70931</x:v>
      </x:c>
      <x:c r="W845" s="17" t="n">
        <x:v>8.0935</x:v>
      </x:c>
      <x:c r="X845" s="17" t="n">
        <x:v>9.57647</x:v>
      </x:c>
      <x:c r="Y845" s="17" t="n">
        <x:v>8.99836</x:v>
      </x:c>
      <x:c r="Z845" s="17" t="n">
        <x:v>11.21025</x:v>
      </x:c>
      <x:c r="AA845" s="17" t="n">
        <x:v>14.27673</x:v>
      </x:c>
      <x:c r="AB845" s="4" t="n">
        <x:f>COUNT(D845:O845)</x:f>
        <x:v>12</x:v>
      </x:c>
      <x:c r="AC845" s="4" t="n">
        <x:f>COUNT(P845:AA845)</x:f>
        <x:v>12</x:v>
      </x:c>
      <x:c r="AD845" s="4" t="n">
        <x:f>COUNTIF(D845:AA845,"&gt;0")</x:f>
        <x:v>24</x:v>
      </x:c>
      <x:c r="AE845" s="19" t="n">
        <x:f>IF(AB845=0,"",AVERAGE(D845:O845))</x:f>
        <x:v>1.8872208333333331</x:v>
      </x:c>
      <x:c r="AF845" s="19" t="n">
        <x:f>IF(AC845=0,"",AVERAGE(P845:AA845))</x:f>
        <x:v>8.6380925</x:v>
      </x:c>
      <x:c r="AG845" s="19" t="n">
        <x:f>IF(OR(AB845&lt;'산출기준'!$B$19,AC845&lt;'산출기준'!$B$19,AE845=0),"",AF845/AE845)</x:f>
        <x:v>4.577149821275995</x:v>
      </x:c>
      <x:c r="AH845" s="21" t="n">
        <x:f>IF(SUM(P845:AA845)=0,"",MAX(P845:AA845)/SUM(P845:AA845))</x:f>
        <x:v>0.1377303496113291</x:v>
      </x:c>
      <x:c r="AI845" s="23" t="n">
        <x:f>IF(AG845="","",AD845/'산출기준'!$B$18*'산출기준'!$B$20+MIN(1,AG845)*'산출기준'!$B$21+(1-AH845)*'산출기준'!$B$22)</x:f>
        <x:v>97.24539300777342</x:v>
      </x:c>
      <x:c r="AJ845" s="4" t="str">
        <x:v>24개월 중 양수 지수 24개월; 전반/후반 자료 12/12개월. 최근12개월/이전12개월 관측월 평균비 4.58배, 최근 최댓달 비중 13.8%. 미래 1년 지속을 보장하지 않음.</x:v>
      </x:c>
      <x:c r="AK845" s="4" t="str">
        <x:v>https://developers.naver.com/docs/serviceapi/datalab/search/search.md</x:v>
      </x:c>
    </x:row>
    <x:row r="846" ht="25" customHeight="1">
      <x:c r="A846" s="4" t="str">
        <x:v>K0842</x:v>
      </x:c>
      <x:c r="B846" s="4" t="str">
        <x:v>방송·연예</x:v>
      </x:c>
      <x:c r="C846" s="4" t="str">
        <x:v>정해인데뷔</x:v>
      </x:c>
      <x:c r="D846" s="17" t="n">
        <x:v>43.2198</x:v>
      </x:c>
      <x:c r="E846" s="17" t="n">
        <x:v>29.83536</x:v>
      </x:c>
      <x:c r="F846" s="17" t="n">
        <x:v>3.80796</x:v>
      </x:c>
      <x:c r="G846" s="17" t="n">
        <x:v>3.70742</x:v>
      </x:c>
      <x:c r="H846" s="17" t="n">
        <x:v>4.23526</x:v>
      </x:c>
      <x:c r="I846" s="17" t="n">
        <x:v>9.72728</x:v>
      </x:c>
      <x:c r="J846" s="17" t="n">
        <x:v>10.43106</x:v>
      </x:c>
      <x:c r="K846" s="17" t="n">
        <x:v>4.2981</x:v>
      </x:c>
      <x:c r="L846" s="17" t="n">
        <x:v>1.87256</x:v>
      </x:c>
      <x:c r="M846" s="17" t="n">
        <x:v>3.24242</x:v>
      </x:c>
      <x:c r="N846" s="17" t="n">
        <x:v>2.81513</x:v>
      </x:c>
      <x:c r="O846" s="17" t="n">
        <x:v>3.4435</x:v>
      </x:c>
      <x:c r="P846" s="17" t="n">
        <x:v>1.72175</x:v>
      </x:c>
      <x:c r="Q846" s="17" t="n">
        <x:v>2.08621</x:v>
      </x:c>
      <x:c r="R846" s="17" t="n">
        <x:v>1.79715</x:v>
      </x:c>
      <x:c r="S846" s="17" t="n">
        <x:v>5.35377</x:v>
      </x:c>
      <x:c r="T846" s="17" t="n">
        <x:v>1.67148</x:v>
      </x:c>
      <x:c r="U846" s="17" t="n">
        <x:v>1.67148</x:v>
      </x:c>
      <x:c r="V846" s="17" t="n">
        <x:v>2.82769</x:v>
      </x:c>
      <x:c r="W846" s="17" t="n">
        <x:v>1.68405</x:v>
      </x:c>
      <x:c r="X846" s="17" t="n">
        <x:v>0.33932</x:v>
      </x:c>
      <x:c r="Y846" s="17" t="n">
        <x:v>0.20108</x:v>
      </x:c>
      <x:c r="Z846" s="17" t="n">
        <x:v>2.38783</x:v>
      </x:c>
      <x:c r="AA846" s="17" t="n">
        <x:v>12.95714</x:v>
      </x:c>
      <x:c r="AB846" s="4" t="n">
        <x:f>COUNT(D846:O846)</x:f>
        <x:v>12</x:v>
      </x:c>
      <x:c r="AC846" s="4" t="n">
        <x:f>COUNT(P846:AA846)</x:f>
        <x:v>12</x:v>
      </x:c>
      <x:c r="AD846" s="4" t="n">
        <x:f>COUNTIF(D846:AA846,"&gt;0")</x:f>
        <x:v>24</x:v>
      </x:c>
      <x:c r="AE846" s="19" t="n">
        <x:f>IF(AB846=0,"",AVERAGE(D846:O846))</x:f>
        <x:v>10.052987499999999</x:v>
      </x:c>
      <x:c r="AF846" s="19" t="n">
        <x:f>IF(AC846=0,"",AVERAGE(P846:AA846))</x:f>
        <x:v>2.891579166666667</x:v>
      </x:c>
      <x:c r="AG846" s="19" t="n">
        <x:f>IF(OR(AB846&lt;'산출기준'!$B$19,AC846&lt;'산출기준'!$B$19,AE846=0),"",AF846/AE846)</x:f>
        <x:v>0.2876338169789495</x:v>
      </x:c>
      <x:c r="AH846" s="21" t="n">
        <x:f>IF(SUM(P846:AA846)=0,"",MAX(P846:AA846)/SUM(P846:AA846))</x:f>
        <x:v>0.37341591027970583</x:v>
      </x:c>
      <x:c r="AI846" s="23" t="n">
        <x:f>IF(AG846="","",AD846/'산출기준'!$B$18*'산출기준'!$B$20+MIN(1,AG846)*'산출기준'!$B$21+(1-AH846)*'산출기준'!$B$22)</x:f>
        <x:v>71.16069630377437</x:v>
      </x:c>
      <x:c r="AJ846" s="4" t="str">
        <x:v>24개월 중 양수 지수 24개월; 전반/후반 자료 12/12개월. 최근12개월/이전12개월 관측월 평균비 0.29배, 최근 최댓달 비중 37.3%. 미래 1년 지속을 보장하지 않음.</x:v>
      </x:c>
      <x:c r="AK846" s="4" t="str">
        <x:v>https://developers.naver.com/docs/serviceapi/datalab/search/search.md</x:v>
      </x:c>
    </x:row>
    <x:row r="847" ht="25" customHeight="1">
      <x:c r="A847" s="4" t="str">
        <x:v>K0843</x:v>
      </x:c>
      <x:c r="B847" s="4" t="str">
        <x:v>방송·연예</x:v>
      </x:c>
      <x:c r="C847" s="4" t="str">
        <x:v>전현무재산</x:v>
      </x:c>
      <x:c r="D847" s="17" t="n">
        <x:v>9.08633</x:v>
      </x:c>
      <x:c r="E847" s="17" t="n">
        <x:v>9.80268</x:v>
      </x:c>
      <x:c r="F847" s="17" t="n">
        <x:v>10.25512</x:v>
      </x:c>
      <x:c r="G847" s="17" t="n">
        <x:v>15.73457</x:v>
      </x:c>
      <x:c r="H847" s="17" t="n">
        <x:v>14.08822</x:v>
      </x:c>
      <x:c r="I847" s="17" t="n">
        <x:v>22.10632</x:v>
      </x:c>
      <x:c r="J847" s="17" t="n">
        <x:v>7.18863</x:v>
      </x:c>
      <x:c r="K847" s="17" t="n">
        <x:v>12.73092</x:v>
      </x:c>
      <x:c r="L847" s="17" t="n">
        <x:v>5.79364</x:v>
      </x:c>
      <x:c r="M847" s="17" t="n">
        <x:v>10.64471</x:v>
      </x:c>
      <x:c r="N847" s="17" t="n">
        <x:v>10.44363</x:v>
      </x:c>
      <x:c r="O847" s="17" t="n">
        <x:v>17.25524</x:v>
      </x:c>
      <x:c r="P847" s="17" t="n">
        <x:v>6.42201</x:v>
      </x:c>
      <x:c r="Q847" s="17" t="n">
        <x:v>7.00012</x:v>
      </x:c>
      <x:c r="R847" s="17" t="n">
        <x:v>6.24607</x:v>
      </x:c>
      <x:c r="S847" s="17" t="n">
        <x:v>9.1366</x:v>
      </x:c>
      <x:c r="T847" s="17" t="n">
        <x:v>9.28741</x:v>
      </x:c>
      <x:c r="U847" s="17" t="n">
        <x:v>7.99296</x:v>
      </x:c>
      <x:c r="V847" s="17" t="n">
        <x:v>6.54769</x:v>
      </x:c>
      <x:c r="W847" s="17" t="n">
        <x:v>3.82053</x:v>
      </x:c>
      <x:c r="X847" s="17" t="n">
        <x:v>3.28013</x:v>
      </x:c>
      <x:c r="Y847" s="17" t="n">
        <x:v>4.56202</x:v>
      </x:c>
      <x:c r="Z847" s="17" t="n">
        <x:v>3.88337</x:v>
      </x:c>
      <x:c r="AA847" s="17" t="n">
        <x:v>12.95714</x:v>
      </x:c>
      <x:c r="AB847" s="4" t="n">
        <x:f>COUNT(D847:O847)</x:f>
        <x:v>12</x:v>
      </x:c>
      <x:c r="AC847" s="4" t="n">
        <x:f>COUNT(P847:AA847)</x:f>
        <x:v>12</x:v>
      </x:c>
      <x:c r="AD847" s="4" t="n">
        <x:f>COUNTIF(D847:AA847,"&gt;0")</x:f>
        <x:v>24</x:v>
      </x:c>
      <x:c r="AE847" s="19" t="n">
        <x:f>IF(AB847=0,"",AVERAGE(D847:O847))</x:f>
        <x:v>12.0941675</x:v>
      </x:c>
      <x:c r="AF847" s="19" t="n">
        <x:f>IF(AC847=0,"",AVERAGE(P847:AA847))</x:f>
        <x:v>6.7613375</x:v>
      </x:c>
      <x:c r="AG847" s="19" t="n">
        <x:f>IF(OR(AB847&lt;'산출기준'!$B$19,AC847&lt;'산출기준'!$B$19,AE847=0),"",AF847/AE847)</x:f>
        <x:v>0.5590577028141871</x:v>
      </x:c>
      <x:c r="AH847" s="21" t="n">
        <x:f>IF(SUM(P847:AA847)=0,"",MAX(P847:AA847)/SUM(P847:AA847))</x:f>
        <x:v>0.15969646045130373</x:v>
      </x:c>
      <x:c r="AI847" s="23" t="n">
        <x:f>IF(AG847="","",AD847/'산출기준'!$B$18*'산출기준'!$B$20+MIN(1,AG847)*'산출기준'!$B$21+(1-AH847)*'산출기준'!$B$22)</x:f>
        <x:v>83.57780187539953</x:v>
      </x:c>
      <x:c r="AJ847" s="4" t="str">
        <x:v>24개월 중 양수 지수 24개월; 전반/후반 자료 12/12개월. 최근12개월/이전12개월 관측월 평균비 0.56배, 최근 최댓달 비중 16.0%. 미래 1년 지속을 보장하지 않음.</x:v>
      </x:c>
      <x:c r="AK847" s="4" t="str">
        <x:v>https://developers.naver.com/docs/serviceapi/datalab/search/search.md</x:v>
      </x:c>
    </x:row>
    <x:row r="848" ht="25" customHeight="1">
      <x:c r="A848" s="4" t="str">
        <x:v>K0844</x:v>
      </x:c>
      <x:c r="B848" s="4" t="str">
        <x:v>방송·연예</x:v>
      </x:c>
      <x:c r="C848" s="4" t="str">
        <x:v>박진영학력</x:v>
      </x:c>
      <x:c r="D848" s="17" t="n">
        <x:v>7.38971</x:v>
      </x:c>
      <x:c r="E848" s="17" t="n">
        <x:v>1.58351</x:v>
      </x:c>
      <x:c r="F848" s="17" t="n">
        <x:v>1.24418</x:v>
      </x:c>
      <x:c r="G848" s="17" t="n">
        <x:v>1.49553</x:v>
      </x:c>
      <x:c r="H848" s="17" t="n">
        <x:v>2.22445</x:v>
      </x:c>
      <x:c r="I848" s="17" t="n">
        <x:v>1.64634</x:v>
      </x:c>
      <x:c r="J848" s="17" t="n">
        <x:v>0.64094</x:v>
      </x:c>
      <x:c r="K848" s="17" t="n">
        <x:v>0.33932</x:v>
      </x:c>
      <x:c r="L848" s="17" t="n">
        <x:v>1.5458</x:v>
      </x:c>
      <x:c r="M848" s="17" t="n">
        <x:v>3.97134</x:v>
      </x:c>
      <x:c r="N848" s="17" t="n">
        <x:v>2.11134</x:v>
      </x:c>
      <x:c r="O848" s="17" t="n">
        <x:v>1.33216</x:v>
      </x:c>
      <x:c r="P848" s="17" t="n">
        <x:v>11.67525</x:v>
      </x:c>
      <x:c r="Q848" s="17" t="n">
        <x:v>4.8008</x:v>
      </x:c>
      <x:c r="R848" s="17" t="n">
        <x:v>7.94269</x:v>
      </x:c>
      <x:c r="S848" s="17" t="n">
        <x:v>3.06648</x:v>
      </x:c>
      <x:c r="T848" s="17" t="n">
        <x:v>2.0108</x:v>
      </x:c>
      <x:c r="U848" s="17" t="n">
        <x:v>2.95337</x:v>
      </x:c>
      <x:c r="V848" s="17" t="n">
        <x:v>4.09702</x:v>
      </x:c>
      <x:c r="W848" s="17" t="n">
        <x:v>4.02161</x:v>
      </x:c>
      <x:c r="X848" s="17" t="n">
        <x:v>5.03958</x:v>
      </x:c>
      <x:c r="Y848" s="17" t="n">
        <x:v>2.18675</x:v>
      </x:c>
      <x:c r="Z848" s="17" t="n">
        <x:v>19.34146</x:v>
      </x:c>
      <x:c r="AA848" s="17" t="n">
        <x:v>19.49227</x:v>
      </x:c>
      <x:c r="AB848" s="4" t="n">
        <x:f>COUNT(D848:O848)</x:f>
        <x:v>12</x:v>
      </x:c>
      <x:c r="AC848" s="4" t="n">
        <x:f>COUNT(P848:AA848)</x:f>
        <x:v>12</x:v>
      </x:c>
      <x:c r="AD848" s="4" t="n">
        <x:f>COUNTIF(D848:AA848,"&gt;0")</x:f>
        <x:v>24</x:v>
      </x:c>
      <x:c r="AE848" s="19" t="n">
        <x:f>IF(AB848=0,"",AVERAGE(D848:O848))</x:f>
        <x:v>2.127051666666667</x:v>
      </x:c>
      <x:c r="AF848" s="19" t="n">
        <x:f>IF(AC848=0,"",AVERAGE(P848:AA848))</x:f>
        <x:v>7.219006666666668</x:v>
      </x:c>
      <x:c r="AG848" s="19" t="n">
        <x:f>IF(OR(AB848&lt;'산출기준'!$B$19,AC848&lt;'산출기준'!$B$19,AE848=0),"",AF848/AE848)</x:f>
        <x:v>3.393902827936322</x:v>
      </x:c>
      <x:c r="AH848" s="21" t="n">
        <x:f>IF(SUM(P848:AA848)=0,"",MAX(P848:AA848)/SUM(P848:AA848))</x:f>
        <x:v>0.22501098950825182</x:v>
      </x:c>
      <x:c r="AI848" s="23" t="n">
        <x:f>IF(AG848="","",AD848/'산출기준'!$B$18*'산출기준'!$B$20+MIN(1,AG848)*'산출기준'!$B$21+(1-AH848)*'산출기준'!$B$22)</x:f>
        <x:v>95.49978020983497</x:v>
      </x:c>
      <x:c r="AJ848" s="4" t="str">
        <x:v>24개월 중 양수 지수 24개월; 전반/후반 자료 12/12개월. 최근12개월/이전12개월 관측월 평균비 3.39배, 최근 최댓달 비중 22.5%. 미래 1년 지속을 보장하지 않음.</x:v>
      </x:c>
      <x:c r="AK848" s="4" t="str">
        <x:v>https://developers.naver.com/docs/serviceapi/datalab/search/search.md</x:v>
      </x:c>
    </x:row>
    <x:row r="849" ht="25" customHeight="1">
      <x:c r="A849" s="4" t="str">
        <x:v>K0845</x:v>
      </x:c>
      <x:c r="B849" s="4" t="str">
        <x:v>방송·연예</x:v>
      </x:c>
      <x:c r="C849" s="4" t="str">
        <x:v>공유재산</x:v>
      </x:c>
      <x:c r="D849" s="17" t="n">
        <x:v>9.22964</x:v>
      </x:c>
      <x:c r="E849" s="17" t="n">
        <x:v>9.79034</x:v>
      </x:c>
      <x:c r="F849" s="17" t="n">
        <x:v>10.11701</x:v>
      </x:c>
      <x:c r="G849" s="17" t="n">
        <x:v>9.53193</x:v>
      </x:c>
      <x:c r="H849" s="17" t="n">
        <x:v>9.23939</x:v>
      </x:c>
      <x:c r="I849" s="17" t="n">
        <x:v>9.27352</x:v>
      </x:c>
      <x:c r="J849" s="17" t="n">
        <x:v>8.97123</x:v>
      </x:c>
      <x:c r="K849" s="17" t="n">
        <x:v>9.55631</x:v>
      </x:c>
      <x:c r="L849" s="17" t="n">
        <x:v>7.53291</x:v>
      </x:c>
      <x:c r="M849" s="17" t="n">
        <x:v>6.12384</x:v>
      </x:c>
      <x:c r="N849" s="17" t="n">
        <x:v>9.16626</x:v>
      </x:c>
      <x:c r="O849" s="17" t="n">
        <x:v>8.51779</x:v>
      </x:c>
      <x:c r="P849" s="17" t="n">
        <x:v>8.81033</x:v>
      </x:c>
      <x:c r="Q849" s="17" t="n">
        <x:v>6.66991</x:v>
      </x:c>
      <x:c r="R849" s="17" t="n">
        <x:v>7.34275</x:v>
      </x:c>
      <x:c r="S849" s="17" t="n">
        <x:v>6.04583</x:v>
      </x:c>
      <x:c r="T849" s="17" t="n">
        <x:v>6.92832</x:v>
      </x:c>
      <x:c r="U849" s="17" t="n">
        <x:v>4.81716</x:v>
      </x:c>
      <x:c r="V849" s="17" t="n">
        <x:v>5.71428</x:v>
      </x:c>
      <x:c r="W849" s="17" t="n">
        <x:v>5.58264</x:v>
      </x:c>
      <x:c r="X849" s="17" t="n">
        <x:v>3.85177</x:v>
      </x:c>
      <x:c r="Y849" s="17" t="n">
        <x:v>3.81764</x:v>
      </x:c>
      <x:c r="Z849" s="17" t="n">
        <x:v>6.66991</x:v>
      </x:c>
      <x:c r="AA849" s="17" t="n">
        <x:v>4.56362</x:v>
      </x:c>
      <x:c r="AB849" s="4" t="n">
        <x:f>COUNT(D849:O849)</x:f>
        <x:v>12</x:v>
      </x:c>
      <x:c r="AC849" s="4" t="n">
        <x:f>COUNT(P849:AA849)</x:f>
        <x:v>12</x:v>
      </x:c>
      <x:c r="AD849" s="4" t="n">
        <x:f>COUNTIF(D849:AA849,"&gt;0")</x:f>
        <x:v>24</x:v>
      </x:c>
      <x:c r="AE849" s="19" t="n">
        <x:f>IF(AB849=0,"",AVERAGE(D849:O849))</x:f>
        <x:v>8.920847499999999</x:v>
      </x:c>
      <x:c r="AF849" s="19" t="n">
        <x:f>IF(AC849=0,"",AVERAGE(P849:AA849))</x:f>
        <x:v>5.90118</x:v>
      </x:c>
      <x:c r="AG849" s="19" t="n">
        <x:f>IF(OR(AB849&lt;'산출기준'!$B$19,AC849&lt;'산출기준'!$B$19,AE849=0),"",AF849/AE849)</x:f>
        <x:v>0.6615044142386697</x:v>
      </x:c>
      <x:c r="AH849" s="21" t="n">
        <x:f>IF(SUM(P849:AA849)=0,"",MAX(P849:AA849)/SUM(P849:AA849))</x:f>
        <x:v>0.12441480630427587</x:v>
      </x:c>
      <x:c r="AI849" s="23" t="n">
        <x:f>IF(AG849="","",AD849/'산출기준'!$B$18*'산출기준'!$B$20+MIN(1,AG849)*'산출기준'!$B$21+(1-AH849)*'산출기준'!$B$22)</x:f>
        <x:v>87.35683630107458</x:v>
      </x:c>
      <x:c r="AJ849" s="4" t="str">
        <x:v>24개월 중 양수 지수 24개월; 전반/후반 자료 12/12개월. 최근12개월/이전12개월 관측월 평균비 0.66배, 최근 최댓달 비중 12.4%. 미래 1년 지속을 보장하지 않음.</x:v>
      </x:c>
      <x:c r="AK849" s="4" t="str">
        <x:v>https://developers.naver.com/docs/serviceapi/datalab/search/search.md</x:v>
      </x:c>
    </x:row>
    <x:row r="850" ht="25" customHeight="1">
      <x:c r="A850" s="4" t="str">
        <x:v>K0846</x:v>
      </x:c>
      <x:c r="B850" s="4" t="str">
        <x:v>방송·연예</x:v>
      </x:c>
      <x:c r="C850" s="4" t="str">
        <x:v>정우성학력</x:v>
      </x:c>
      <x:c r="D850" s="17" t="n">
        <x:v>1.51145</x:v>
      </x:c>
      <x:c r="E850" s="17" t="n">
        <x:v>1.77961</x:v>
      </x:c>
      <x:c r="F850" s="17" t="n">
        <x:v>66.51389</x:v>
      </x:c>
      <x:c r="G850" s="17" t="n">
        <x:v>19.14675</x:v>
      </x:c>
      <x:c r="H850" s="17" t="n">
        <x:v>3.62262</x:v>
      </x:c>
      <x:c r="I850" s="17" t="n">
        <x:v>1.36518</x:v>
      </x:c>
      <x:c r="J850" s="17" t="n">
        <x:v>1.27254</x:v>
      </x:c>
      <x:c r="K850" s="17" t="n">
        <x:v>1.11652</x:v>
      </x:c>
      <x:c r="L850" s="17" t="n">
        <x:v>1.22866</x:v>
      </x:c>
      <x:c r="M850" s="17" t="n">
        <x:v>0.57045</x:v>
      </x:c>
      <x:c r="N850" s="17" t="n">
        <x:v>1.16528</x:v>
      </x:c>
      <x:c r="O850" s="17" t="n">
        <x:v>4.18332</x:v>
      </x:c>
      <x:c r="P850" s="17" t="n">
        <x:v>3.02779</x:v>
      </x:c>
      <x:c r="Q850" s="17" t="n">
        <x:v>2.35982</x:v>
      </x:c>
      <x:c r="R850" s="17" t="n">
        <x:v>2.26718</x:v>
      </x:c>
      <x:c r="S850" s="17" t="n">
        <x:v>4.87567</x:v>
      </x:c>
      <x:c r="T850" s="17" t="n">
        <x:v>5.17308</x:v>
      </x:c>
      <x:c r="U850" s="17" t="n">
        <x:v>3.25207</x:v>
      </x:c>
      <x:c r="V850" s="17" t="n">
        <x:v>1.56996</x:v>
      </x:c>
      <x:c r="W850" s="17" t="n">
        <x:v>1.1409</x:v>
      </x:c>
      <x:c r="X850" s="17" t="n">
        <x:v>0.5607</x:v>
      </x:c>
      <x:c r="Y850" s="17" t="n">
        <x:v>0.32666</x:v>
      </x:c>
      <x:c r="Z850" s="17" t="n">
        <x:v>0.33154</x:v>
      </x:c>
      <x:c r="AA850" s="17" t="n">
        <x:v>3.41784</x:v>
      </x:c>
      <x:c r="AB850" s="4" t="n">
        <x:f>COUNT(D850:O850)</x:f>
        <x:v>12</x:v>
      </x:c>
      <x:c r="AC850" s="4" t="n">
        <x:f>COUNT(P850:AA850)</x:f>
        <x:v>12</x:v>
      </x:c>
      <x:c r="AD850" s="4" t="n">
        <x:f>COUNTIF(D850:AA850,"&gt;0")</x:f>
        <x:v>24</x:v>
      </x:c>
      <x:c r="AE850" s="19" t="n">
        <x:f>IF(AB850=0,"",AVERAGE(D850:O850))</x:f>
        <x:v>8.6230225</x:v>
      </x:c>
      <x:c r="AF850" s="19" t="n">
        <x:f>IF(AC850=0,"",AVERAGE(P850:AA850))</x:f>
        <x:v>2.3586008333333335</x:v>
      </x:c>
      <x:c r="AG850" s="19" t="n">
        <x:f>IF(OR(AB850&lt;'산출기준'!$B$19,AC850&lt;'산출기준'!$B$19,AE850=0),"",AF850/AE850)</x:f>
        <x:v>0.27352367842404834</x:v>
      </x:c>
      <x:c r="AH850" s="21" t="n">
        <x:f>IF(SUM(P850:AA850)=0,"",MAX(P850:AA850)/SUM(P850:AA850))</x:f>
        <x:v>0.18277361472426626</x:v>
      </x:c>
      <x:c r="AI850" s="23" t="n">
        <x:f>IF(AG850="","",AD850/'산출기준'!$B$18*'산출기준'!$B$20+MIN(1,AG850)*'산출기준'!$B$21+(1-AH850)*'산출기준'!$B$22)</x:f>
        <x:v>74.55023805823613</x:v>
      </x:c>
      <x:c r="AJ850" s="4" t="str">
        <x:v>24개월 중 양수 지수 24개월; 전반/후반 자료 12/12개월. 최근12개월/이전12개월 관측월 평균비 0.27배, 최근 최댓달 비중 18.3%. 미래 1년 지속을 보장하지 않음.</x:v>
      </x:c>
      <x:c r="AK850" s="4" t="str">
        <x:v>https://developers.naver.com/docs/serviceapi/datalab/search/search.md</x:v>
      </x:c>
    </x:row>
    <x:row r="851" ht="25" customHeight="1">
      <x:c r="A851" s="4" t="str">
        <x:v>K0847</x:v>
      </x:c>
      <x:c r="B851" s="4" t="str">
        <x:v>방송·연예</x:v>
      </x:c>
      <x:c r="C851" s="4" t="str">
        <x:v>유재석기부</x:v>
      </x:c>
      <x:c r="D851" s="17" t="n">
        <x:v>3.59336</x:v>
      </x:c>
      <x:c r="E851" s="17" t="n">
        <x:v>2.74012</x:v>
      </x:c>
      <x:c r="F851" s="17" t="n">
        <x:v>4.0078</x:v>
      </x:c>
      <x:c r="G851" s="17" t="n">
        <x:v>6.14334</x:v>
      </x:c>
      <x:c r="H851" s="17" t="n">
        <x:v>7.6938</x:v>
      </x:c>
      <x:c r="I851" s="17" t="n">
        <x:v>4.20282</x:v>
      </x:c>
      <x:c r="J851" s="17" t="n">
        <x:v>100</x:v>
      </x:c>
      <x:c r="K851" s="17" t="n">
        <x:v>35.58264</x:v>
      </x:c>
      <x:c r="L851" s="17" t="n">
        <x:v>3.8859</x:v>
      </x:c>
      <x:c r="M851" s="17" t="n">
        <x:v>3.44709</x:v>
      </x:c>
      <x:c r="N851" s="17" t="n">
        <x:v>4.36372</x:v>
      </x:c>
      <x:c r="O851" s="17" t="n">
        <x:v>2.88152</x:v>
      </x:c>
      <x:c r="P851" s="17" t="n">
        <x:v>3.15455</x:v>
      </x:c>
      <x:c r="Q851" s="17" t="n">
        <x:v>2.39395</x:v>
      </x:c>
      <x:c r="R851" s="17" t="n">
        <x:v>2.2233</x:v>
      </x:c>
      <x:c r="S851" s="17" t="n">
        <x:v>4.56362</x:v>
      </x:c>
      <x:c r="T851" s="17" t="n">
        <x:v>4.69527</x:v>
      </x:c>
      <x:c r="U851" s="17" t="n">
        <x:v>2.09653</x:v>
      </x:c>
      <x:c r="V851" s="17" t="n">
        <x:v>1.47732</x:v>
      </x:c>
      <x:c r="W851" s="17" t="n">
        <x:v>2.93515</x:v>
      </x:c>
      <x:c r="X851" s="17" t="n">
        <x:v>2.17454</x:v>
      </x:c>
      <x:c r="Y851" s="17" t="n">
        <x:v>2.11116</x:v>
      </x:c>
      <x:c r="Z851" s="17" t="n">
        <x:v>1.21404</x:v>
      </x:c>
      <x:c r="AA851" s="17" t="n">
        <x:v>3.14968</x:v>
      </x:c>
      <x:c r="AB851" s="4" t="n">
        <x:f>COUNT(D851:O851)</x:f>
        <x:v>12</x:v>
      </x:c>
      <x:c r="AC851" s="4" t="n">
        <x:f>COUNT(P851:AA851)</x:f>
        <x:v>12</x:v>
      </x:c>
      <x:c r="AD851" s="4" t="n">
        <x:f>COUNTIF(D851:AA851,"&gt;0")</x:f>
        <x:v>24</x:v>
      </x:c>
      <x:c r="AE851" s="19" t="n">
        <x:f>IF(AB851=0,"",AVERAGE(D851:O851))</x:f>
        <x:v>14.878509166666666</x:v>
      </x:c>
      <x:c r="AF851" s="19" t="n">
        <x:f>IF(AC851=0,"",AVERAGE(P851:AA851))</x:f>
        <x:v>2.6824258333333333</x:v>
      </x:c>
      <x:c r="AG851" s="19" t="n">
        <x:f>IF(OR(AB851&lt;'산출기준'!$B$19,AC851&lt;'산출기준'!$B$19,AE851=0),"",AF851/AE851)</x:f>
        <x:v>0.18028861650621247</x:v>
      </x:c>
      <x:c r="AH851" s="21" t="n">
        <x:f>IF(SUM(P851:AA851)=0,"",MAX(P851:AA851)/SUM(P851:AA851))</x:f>
        <x:v>0.14586516992858764</x:v>
      </x:c>
      <x:c r="AI851" s="23" t="n">
        <x:f>IF(AG851="","",AD851/'산출기준'!$B$18*'산출기준'!$B$20+MIN(1,AG851)*'산출기준'!$B$21+(1-AH851)*'산출기준'!$B$22)</x:f>
        <x:v>72.49135509661463</x:v>
      </x:c>
      <x:c r="AJ851" s="4" t="str">
        <x:v>24개월 중 양수 지수 24개월; 전반/후반 자료 12/12개월. 최근12개월/이전12개월 관측월 평균비 0.18배, 최근 최댓달 비중 14.6%. 미래 1년 지속을 보장하지 않음.</x:v>
      </x:c>
      <x:c r="AK851" s="4" t="str">
        <x:v>https://developers.naver.com/docs/serviceapi/datalab/search/search.md</x:v>
      </x:c>
    </x:row>
    <x:row r="852" ht="25" customHeight="1">
      <x:c r="A852" s="4" t="str">
        <x:v>K0848</x:v>
      </x:c>
      <x:c r="B852" s="4" t="str">
        <x:v>방송·연예</x:v>
      </x:c>
      <x:c r="C852" s="4" t="str">
        <x:v>최화정학력</x:v>
      </x:c>
      <x:c r="D852" s="17" t="n">
        <x:v>10.99463</x:v>
      </x:c>
      <x:c r="E852" s="17" t="n">
        <x:v>5.71428</x:v>
      </x:c>
      <x:c r="F852" s="17" t="n">
        <x:v>5.92393</x:v>
      </x:c>
      <x:c r="G852" s="17" t="n">
        <x:v>6.50414</x:v>
      </x:c>
      <x:c r="H852" s="17" t="n">
        <x:v>6.64553</x:v>
      </x:c>
      <x:c r="I852" s="17" t="n">
        <x:v>6.62116</x:v>
      </x:c>
      <x:c r="J852" s="17" t="n">
        <x:v>3.97854</x:v>
      </x:c>
      <x:c r="K852" s="17" t="n">
        <x:v>8.11799</x:v>
      </x:c>
      <x:c r="L852" s="17" t="n">
        <x:v>5.18771</x:v>
      </x:c>
      <x:c r="M852" s="17" t="n">
        <x:v>2.83764</x:v>
      </x:c>
      <x:c r="N852" s="17" t="n">
        <x:v>4.61725</x:v>
      </x:c>
      <x:c r="O852" s="17" t="n">
        <x:v>2.69624</x:v>
      </x:c>
      <x:c r="P852" s="17" t="n">
        <x:v>3.20819</x:v>
      </x:c>
      <x:c r="Q852" s="17" t="n">
        <x:v>1.83325</x:v>
      </x:c>
      <x:c r="R852" s="17" t="n">
        <x:v>3.20819</x:v>
      </x:c>
      <x:c r="S852" s="17" t="n">
        <x:v>13.81764</x:v>
      </x:c>
      <x:c r="T852" s="17" t="n">
        <x:v>4.55387</x:v>
      </x:c>
      <x:c r="U852" s="17" t="n">
        <x:v>2.08191</x:v>
      </x:c>
      <x:c r="V852" s="17" t="n">
        <x:v>1.54071</x:v>
      </x:c>
      <x:c r="W852" s="17" t="n">
        <x:v>2.57922</x:v>
      </x:c>
      <x:c r="X852" s="17" t="n">
        <x:v>2.46708</x:v>
      </x:c>
      <x:c r="Y852" s="17" t="n">
        <x:v>1.98439</x:v>
      </x:c>
      <x:c r="Z852" s="17" t="n">
        <x:v>2.58898</x:v>
      </x:c>
      <x:c r="AA852" s="17" t="n">
        <x:v>2.97903</x:v>
      </x:c>
      <x:c r="AB852" s="4" t="n">
        <x:f>COUNT(D852:O852)</x:f>
        <x:v>12</x:v>
      </x:c>
      <x:c r="AC852" s="4" t="n">
        <x:f>COUNT(P852:AA852)</x:f>
        <x:v>12</x:v>
      </x:c>
      <x:c r="AD852" s="4" t="n">
        <x:f>COUNTIF(D852:AA852,"&gt;0")</x:f>
        <x:v>24</x:v>
      </x:c>
      <x:c r="AE852" s="19" t="n">
        <x:f>IF(AB852=0,"",AVERAGE(D852:O852))</x:f>
        <x:v>5.819920000000001</x:v>
      </x:c>
      <x:c r="AF852" s="19" t="n">
        <x:f>IF(AC852=0,"",AVERAGE(P852:AA852))</x:f>
        <x:v>3.570205</x:v>
      </x:c>
      <x:c r="AG852" s="19" t="n">
        <x:f>IF(OR(AB852&lt;'산출기준'!$B$19,AC852&lt;'산출기준'!$B$19,AE852=0),"",AF852/AE852)</x:f>
        <x:v>0.6134457174669067</x:v>
      </x:c>
      <x:c r="AH852" s="21" t="n">
        <x:f>IF(SUM(P852:AA852)=0,"",MAX(P852:AA852)/SUM(P852:AA852))</x:f>
        <x:v>0.3225220960701136</x:v>
      </x:c>
      <x:c r="AI852" s="23" t="n">
        <x:f>IF(AG852="","",AD852/'산출기준'!$B$18*'산출기준'!$B$20+MIN(1,AG852)*'산출기준'!$B$21+(1-AH852)*'산출기준'!$B$22)</x:f>
        <x:v>81.95292960260493</x:v>
      </x:c>
      <x:c r="AJ852" s="4" t="str">
        <x:v>24개월 중 양수 지수 24개월; 전반/후반 자료 12/12개월. 최근12개월/이전12개월 관측월 평균비 0.61배, 최근 최댓달 비중 32.3%. 미래 1년 지속을 보장하지 않음.</x:v>
      </x:c>
      <x:c r="AK852" s="4" t="str">
        <x:v>https://developers.naver.com/docs/serviceapi/datalab/search/search.md</x:v>
      </x:c>
    </x:row>
    <x:row r="853" ht="25" customHeight="1">
      <x:c r="A853" s="4" t="str">
        <x:v>K0849</x:v>
      </x:c>
      <x:c r="B853" s="4" t="str">
        <x:v>방송·연예</x:v>
      </x:c>
      <x:c r="C853" s="4" t="str">
        <x:v>연예인축가비용</x:v>
      </x:c>
      <x:c r="D853" s="17" t="n">
        <x:v>7.50365</x:v>
      </x:c>
      <x:c r="E853" s="17" t="n">
        <x:v>9.89273</x:v>
      </x:c>
      <x:c r="F853" s="17" t="n">
        <x:v>8.85421</x:v>
      </x:c>
      <x:c r="G853" s="17" t="n">
        <x:v>6.21647</x:v>
      </x:c>
      <x:c r="H853" s="17" t="n">
        <x:v>6.9527</x:v>
      </x:c>
      <x:c r="I853" s="17" t="n">
        <x:v>6.28473</x:v>
      </x:c>
      <x:c r="J853" s="17" t="n">
        <x:v>6.22135</x:v>
      </x:c>
      <x:c r="K853" s="17" t="n">
        <x:v>6.2311</x:v>
      </x:c>
      <x:c r="L853" s="17" t="n">
        <x:v>5.66552</x:v>
      </x:c>
      <x:c r="M853" s="17" t="n">
        <x:v>5.21696</x:v>
      </x:c>
      <x:c r="N853" s="17" t="n">
        <x:v>4.45148</x:v>
      </x:c>
      <x:c r="O853" s="17" t="n">
        <x:v>4.26133</x:v>
      </x:c>
      <x:c r="P853" s="17" t="n">
        <x:v>5.08044</x:v>
      </x:c>
      <x:c r="Q853" s="17" t="n">
        <x:v>4.99756</x:v>
      </x:c>
      <x:c r="R853" s="17" t="n">
        <x:v>6.56265</x:v>
      </x:c>
      <x:c r="S853" s="17" t="n">
        <x:v>6.23598</x:v>
      </x:c>
      <x:c r="T853" s="17" t="n">
        <x:v>4.85616</x:v>
      </x:c>
      <x:c r="U853" s="17" t="n">
        <x:v>4.07118</x:v>
      </x:c>
      <x:c r="V853" s="17" t="n">
        <x:v>4.70989</x:v>
      </x:c>
      <x:c r="W853" s="17" t="n">
        <x:v>4.31009</x:v>
      </x:c>
      <x:c r="X853" s="17" t="n">
        <x:v>4.64163</x:v>
      </x:c>
      <x:c r="Y853" s="17" t="n">
        <x:v>3.92491</x:v>
      </x:c>
      <x:c r="Z853" s="17" t="n">
        <x:v>3.48122</x:v>
      </x:c>
      <x:c r="AA853" s="17" t="n">
        <x:v>3.16918</x:v>
      </x:c>
      <x:c r="AB853" s="4" t="n">
        <x:f>COUNT(D853:O853)</x:f>
        <x:v>12</x:v>
      </x:c>
      <x:c r="AC853" s="4" t="n">
        <x:f>COUNT(P853:AA853)</x:f>
        <x:v>12</x:v>
      </x:c>
      <x:c r="AD853" s="4" t="n">
        <x:f>COUNTIF(D853:AA853,"&gt;0")</x:f>
        <x:v>24</x:v>
      </x:c>
      <x:c r="AE853" s="19" t="n">
        <x:f>IF(AB853=0,"",AVERAGE(D853:O853))</x:f>
        <x:v>6.479352500000001</x:v>
      </x:c>
      <x:c r="AF853" s="19" t="n">
        <x:f>IF(AC853=0,"",AVERAGE(P853:AA853))</x:f>
        <x:v>4.670074166666667</x:v>
      </x:c>
      <x:c r="AG853" s="19" t="n">
        <x:f>IF(OR(AB853&lt;'산출기준'!$B$19,AC853&lt;'산출기준'!$B$19,AE853=0),"",AF853/AE853)</x:f>
        <x:v>0.7207624784523864</x:v>
      </x:c>
      <x:c r="AH853" s="21" t="n">
        <x:f>IF(SUM(P853:AA853)=0,"",MAX(P853:AA853)/SUM(P853:AA853))</x:f>
        <x:v>0.11710467124986773</x:v>
      </x:c>
      <x:c r="AI853" s="23" t="n">
        <x:f>IF(AG853="","",AD853/'산출기준'!$B$18*'산출기준'!$B$20+MIN(1,AG853)*'산출기준'!$B$21+(1-AH853)*'산출기준'!$B$22)</x:f>
        <x:v>89.28078092857423</x:v>
      </x:c>
      <x:c r="AJ853" s="4" t="str">
        <x:v>24개월 중 양수 지수 24개월; 전반/후반 자료 12/12개월. 최근12개월/이전12개월 관측월 평균비 0.72배, 최근 최댓달 비중 11.7%. 미래 1년 지속을 보장하지 않음.</x:v>
      </x:c>
      <x:c r="AK853" s="4" t="str">
        <x:v>https://developers.naver.com/docs/serviceapi/datalab/search/search.md</x:v>
      </x:c>
    </x:row>
    <x:row r="854" ht="25" customHeight="1">
      <x:c r="A854" s="4" t="str">
        <x:v>K0850</x:v>
      </x:c>
      <x:c r="B854" s="4" t="str">
        <x:v>방송·연예</x:v>
      </x:c>
      <x:c r="C854" s="4" t="str">
        <x:v>기안84마라톤</x:v>
      </x:c>
      <x:c r="D854" s="17" t="n">
        <x:v>9.04871</x:v>
      </x:c>
      <x:c r="E854" s="17" t="n">
        <x:v>11.40875</x:v>
      </x:c>
      <x:c r="F854" s="17" t="n">
        <x:v>100</x:v>
      </x:c>
      <x:c r="G854" s="17" t="n">
        <x:v>4.3342</x:v>
      </x:c>
      <x:c r="H854" s="17" t="n">
        <x:v>2.23141</x:v>
      </x:c>
      <x:c r="I854" s="17" t="n">
        <x:v>3.38068</x:v>
      </x:c>
      <x:c r="J854" s="17" t="n">
        <x:v>4.98014</x:v>
      </x:c>
      <x:c r="K854" s="17" t="n">
        <x:v>7.39891</x:v>
      </x:c>
      <x:c r="L854" s="17" t="n">
        <x:v>4.15524</x:v>
      </x:c>
      <x:c r="M854" s="17" t="n">
        <x:v>3.47575</x:v>
      </x:c>
      <x:c r="N854" s="17" t="n">
        <x:v>3.00039</x:v>
      </x:c>
      <x:c r="O854" s="17" t="n">
        <x:v>5.43873</x:v>
      </x:c>
      <x:c r="P854" s="17" t="n">
        <x:v>7.3318</x:v>
      </x:c>
      <x:c r="Q854" s="17" t="n">
        <x:v>8.51182</x:v>
      </x:c>
      <x:c r="R854" s="17" t="n">
        <x:v>39.15608</x:v>
      </x:c>
      <x:c r="S854" s="17" t="n">
        <x:v>96.87657</x:v>
      </x:c>
      <x:c r="T854" s="17" t="n">
        <x:v>74.71338</x:v>
      </x:c>
      <x:c r="U854" s="17" t="n">
        <x:v>23.84094</x:v>
      </x:c>
      <x:c r="V854" s="17" t="n">
        <x:v>8.50343</x:v>
      </x:c>
      <x:c r="W854" s="17" t="n">
        <x:v>7.8519</x:v>
      </x:c>
      <x:c r="X854" s="17" t="n">
        <x:v>4.61383</x:v>
      </x:c>
      <x:c r="Y854" s="17" t="n">
        <x:v>1.29746</x:v>
      </x:c>
      <x:c r="Z854" s="17" t="n">
        <x:v>2.71517</x:v>
      </x:c>
      <x:c r="AA854" s="17" t="n">
        <x:v>1.58268</x:v>
      </x:c>
      <x:c r="AB854" s="4" t="n">
        <x:f>COUNT(D854:O854)</x:f>
        <x:v>12</x:v>
      </x:c>
      <x:c r="AC854" s="4" t="n">
        <x:f>COUNT(P854:AA854)</x:f>
        <x:v>12</x:v>
      </x:c>
      <x:c r="AD854" s="4" t="n">
        <x:f>COUNTIF(D854:AA854,"&gt;0")</x:f>
        <x:v>24</x:v>
      </x:c>
      <x:c r="AE854" s="19" t="n">
        <x:f>IF(AB854=0,"",AVERAGE(D854:O854))</x:f>
        <x:v>13.237742500000001</x:v>
      </x:c>
      <x:c r="AF854" s="19" t="n">
        <x:f>IF(AC854=0,"",AVERAGE(P854:AA854))</x:f>
        <x:v>23.082921666666664</x:v>
      </x:c>
      <x:c r="AG854" s="19" t="n">
        <x:f>IF(OR(AB854&lt;'산출기준'!$B$19,AC854&lt;'산출기준'!$B$19,AE854=0),"",AF854/AE854)</x:f>
        <x:v>1.743720401470769</x:v>
      </x:c>
      <x:c r="AH854" s="21" t="n">
        <x:f>IF(SUM(P854:AA854)=0,"",MAX(P854:AA854)/SUM(P854:AA854))</x:f>
        <x:v>0.3497411470081813</x:v>
      </x:c>
      <x:c r="AI854" s="23" t="n">
        <x:f>IF(AG854="","",AD854/'산출기준'!$B$18*'산출기준'!$B$20+MIN(1,AG854)*'산출기준'!$B$21+(1-AH854)*'산출기준'!$B$22)</x:f>
        <x:v>93.00517705983637</x:v>
      </x:c>
      <x:c r="AJ854" s="4" t="str">
        <x:v>24개월 중 양수 지수 24개월; 전반/후반 자료 12/12개월. 최근12개월/이전12개월 관측월 평균비 1.74배, 최근 최댓달 비중 35.0%. 미래 1년 지속을 보장하지 않음.</x:v>
      </x:c>
      <x:c r="AK854" s="4" t="str">
        <x:v>https://developers.naver.com/docs/serviceapi/datalab/search/search.md</x:v>
      </x:c>
    </x:row>
    <x:row r="855" ht="25" customHeight="1">
      <x:c r="A855" s="4" t="str">
        <x:v>K0851</x:v>
      </x:c>
      <x:c r="B855" s="4" t="str">
        <x:v>방송·연예</x:v>
      </x:c>
      <x:c r="C855" s="4" t="str">
        <x:v>임영웅데뷔</x:v>
      </x:c>
      <x:c r="D855" s="17" t="n">
        <x:v>1.97416</x:v>
      </x:c>
      <x:c r="E855" s="17" t="n">
        <x:v>1.18841</x:v>
      </x:c>
      <x:c r="F855" s="17" t="n">
        <x:v>0.65712</x:v>
      </x:c>
      <x:c r="G855" s="17" t="n">
        <x:v>0.90039</x:v>
      </x:c>
      <x:c r="H855" s="17" t="n">
        <x:v>1.26111</x:v>
      </x:c>
      <x:c r="I855" s="17" t="n">
        <x:v>0.86684</x:v>
      </x:c>
      <x:c r="J855" s="17" t="n">
        <x:v>1.06817</x:v>
      </x:c>
      <x:c r="K855" s="17" t="n">
        <x:v>0.51171</x:v>
      </x:c>
      <x:c r="L855" s="17" t="n">
        <x:v>0.46417</x:v>
      </x:c>
      <x:c r="M855" s="17" t="n">
        <x:v>0.45858</x:v>
      </x:c>
      <x:c r="N855" s="17" t="n">
        <x:v>0.66551</x:v>
      </x:c>
      <x:c r="O855" s="17" t="n">
        <x:v>1.65538</x:v>
      </x:c>
      <x:c r="P855" s="17" t="n">
        <x:v>1.50159</x:v>
      </x:c>
      <x:c r="Q855" s="17" t="n">
        <x:v>2.72076</x:v>
      </x:c>
      <x:c r="R855" s="17" t="n">
        <x:v>0.47536</x:v>
      </x:c>
      <x:c r="S855" s="17" t="n">
        <x:v>0.49773</x:v>
      </x:c>
      <x:c r="T855" s="17" t="n">
        <x:v>0.79693</x:v>
      </x:c>
      <x:c r="U855" s="17" t="n">
        <x:v>0.96191</x:v>
      </x:c>
      <x:c r="V855" s="17" t="n">
        <x:v>0.70465</x:v>
      </x:c>
      <x:c r="W855" s="17" t="n">
        <x:v>0.49773</x:v>
      </x:c>
      <x:c r="X855" s="17" t="n">
        <x:v>0.49773</x:v>
      </x:c>
      <x:c r="Y855" s="17" t="n">
        <x:v>0.76338</x:v>
      </x:c>
      <x:c r="Z855" s="17" t="n">
        <x:v>1.24713</x:v>
      </x:c>
      <x:c r="AA855" s="17" t="n">
        <x:v>1.91544</x:v>
      </x:c>
      <x:c r="AB855" s="4" t="n">
        <x:f>COUNT(D855:O855)</x:f>
        <x:v>12</x:v>
      </x:c>
      <x:c r="AC855" s="4" t="n">
        <x:f>COUNT(P855:AA855)</x:f>
        <x:v>12</x:v>
      </x:c>
      <x:c r="AD855" s="4" t="n">
        <x:f>COUNTIF(D855:AA855,"&gt;0")</x:f>
        <x:v>24</x:v>
      </x:c>
      <x:c r="AE855" s="19" t="n">
        <x:f>IF(AB855=0,"",AVERAGE(D855:O855))</x:f>
        <x:v>0.9726291666666667</x:v>
      </x:c>
      <x:c r="AF855" s="19" t="n">
        <x:f>IF(AC855=0,"",AVERAGE(P855:AA855))</x:f>
        <x:v>1.0483616666666666</x:v>
      </x:c>
      <x:c r="AG855" s="19" t="n">
        <x:f>IF(OR(AB855&lt;'산출기준'!$B$19,AC855&lt;'산출기준'!$B$19,AE855=0),"",AF855/AE855)</x:f>
        <x:v>1.077863694196572</x:v>
      </x:c>
      <x:c r="AH855" s="21" t="n">
        <x:f>IF(SUM(P855:AA855)=0,"",MAX(P855:AA855)/SUM(P855:AA855))</x:f>
        <x:v>0.2162707844144117</x:v>
      </x:c>
      <x:c r="AI855" s="23" t="n">
        <x:f>IF(AG855="","",AD855/'산출기준'!$B$18*'산출기준'!$B$20+MIN(1,AG855)*'산출기준'!$B$21+(1-AH855)*'산출기준'!$B$22)</x:f>
        <x:v>95.67458431171177</x:v>
      </x:c>
      <x:c r="AJ855" s="4" t="str">
        <x:v>24개월 중 양수 지수 24개월; 전반/후반 자료 12/12개월. 최근12개월/이전12개월 관측월 평균비 1.08배, 최근 최댓달 비중 21.6%. 미래 1년 지속을 보장하지 않음.</x:v>
      </x:c>
      <x:c r="AK855" s="4" t="str">
        <x:v>https://developers.naver.com/docs/serviceapi/datalab/search/search.md</x:v>
      </x:c>
    </x:row>
    <x:row r="856" ht="25" customHeight="1">
      <x:c r="A856" s="4" t="str">
        <x:v>K0852</x:v>
      </x:c>
      <x:c r="B856" s="4" t="str">
        <x:v>방송·연예</x:v>
      </x:c>
      <x:c r="C856" s="4" t="str">
        <x:v>유재석학력</x:v>
      </x:c>
      <x:c r="D856" s="17" t="n">
        <x:v>0.95911</x:v>
      </x:c>
      <x:c r="E856" s="17" t="n">
        <x:v>1.07096</x:v>
      </x:c>
      <x:c r="F856" s="17" t="n">
        <x:v>1.46803</x:v>
      </x:c>
      <x:c r="G856" s="17" t="n">
        <x:v>1.4177</x:v>
      </x:c>
      <x:c r="H856" s="17" t="n">
        <x:v>1.88468</x:v>
      </x:c>
      <x:c r="I856" s="17" t="n">
        <x:v>1.38135</x:v>
      </x:c>
      <x:c r="J856" s="17" t="n">
        <x:v>1.2695</x:v>
      </x:c>
      <x:c r="K856" s="17" t="n">
        <x:v>1.32822</x:v>
      </x:c>
      <x:c r="L856" s="17" t="n">
        <x:v>1.02622</x:v>
      </x:c>
      <x:c r="M856" s="17" t="n">
        <x:v>1.3422</x:v>
      </x:c>
      <x:c r="N856" s="17" t="n">
        <x:v>6.18254</x:v>
      </x:c>
      <x:c r="O856" s="17" t="n">
        <x:v>5.1619</x:v>
      </x:c>
      <x:c r="P856" s="17" t="n">
        <x:v>0.94234</x:v>
      </x:c>
      <x:c r="Q856" s="17" t="n">
        <x:v>1.17163</x:v>
      </x:c>
      <x:c r="R856" s="17" t="n">
        <x:v>1.00665</x:v>
      </x:c>
      <x:c r="S856" s="17" t="n">
        <x:v>1.24154</x:v>
      </x:c>
      <x:c r="T856" s="17" t="n">
        <x:v>1.80638</x:v>
      </x:c>
      <x:c r="U856" s="17" t="n">
        <x:v>1.54913</x:v>
      </x:c>
      <x:c r="V856" s="17" t="n">
        <x:v>1.68055</x:v>
      </x:c>
      <x:c r="W856" s="17" t="n">
        <x:v>0.84447</x:v>
      </x:c>
      <x:c r="X856" s="17" t="n">
        <x:v>0.72143</x:v>
      </x:c>
      <x:c r="Y856" s="17" t="n">
        <x:v>1.31144</x:v>
      </x:c>
      <x:c r="Z856" s="17" t="n">
        <x:v>1.11291</x:v>
      </x:c>
      <x:c r="AA856" s="17" t="n">
        <x:v>1.5687</x:v>
      </x:c>
      <x:c r="AB856" s="4" t="n">
        <x:f>COUNT(D856:O856)</x:f>
        <x:v>12</x:v>
      </x:c>
      <x:c r="AC856" s="4" t="n">
        <x:f>COUNT(P856:AA856)</x:f>
        <x:v>12</x:v>
      </x:c>
      <x:c r="AD856" s="4" t="n">
        <x:f>COUNTIF(D856:AA856,"&gt;0")</x:f>
        <x:v>24</x:v>
      </x:c>
      <x:c r="AE856" s="19" t="n">
        <x:f>IF(AB856=0,"",AVERAGE(D856:O856))</x:f>
        <x:v>2.0410341666666665</x:v>
      </x:c>
      <x:c r="AF856" s="19" t="n">
        <x:f>IF(AC856=0,"",AVERAGE(P856:AA856))</x:f>
        <x:v>1.2464308333333332</x:v>
      </x:c>
      <x:c r="AG856" s="19" t="n">
        <x:f>IF(OR(AB856&lt;'산출기준'!$B$19,AC856&lt;'산출기준'!$B$19,AE856=0),"",AF856/AE856)</x:f>
        <x:v>0.6106859227001344</x:v>
      </x:c>
      <x:c r="AH856" s="21" t="n">
        <x:f>IF(SUM(P856:AA856)=0,"",MAX(P856:AA856)/SUM(P856:AA856))</x:f>
        <x:v>0.12077017243235187</x:v>
      </x:c>
      <x:c r="AI856" s="23" t="n">
        <x:f>IF(AG856="","",AD856/'산출기준'!$B$18*'산출기준'!$B$20+MIN(1,AG856)*'산출기준'!$B$21+(1-AH856)*'산출기준'!$B$22)</x:f>
        <x:v>85.905174232357</x:v>
      </x:c>
      <x:c r="AJ856" s="4" t="str">
        <x:v>24개월 중 양수 지수 24개월; 전반/후반 자료 12/12개월. 최근12개월/이전12개월 관측월 평균비 0.61배, 최근 최댓달 비중 12.1%. 미래 1년 지속을 보장하지 않음.</x:v>
      </x:c>
      <x:c r="AK856" s="4" t="str">
        <x:v>https://developers.naver.com/docs/serviceapi/datalab/search/search.md</x:v>
      </x:c>
    </x:row>
    <x:row r="857" ht="25" customHeight="1">
      <x:c r="A857" s="4" t="str">
        <x:v>K0853</x:v>
      </x:c>
      <x:c r="B857" s="4" t="str">
        <x:v>방송·연예</x:v>
      </x:c>
      <x:c r="C857" s="4" t="str">
        <x:v>엄정화데뷔</x:v>
      </x:c>
      <x:c r="D857" s="17" t="n">
        <x:v>0.50612</x:v>
      </x:c>
      <x:c r="E857" s="17" t="n">
        <x:v>0.36071</x:v>
      </x:c>
      <x:c r="F857" s="17" t="n">
        <x:v>0.13142</x:v>
      </x:c>
      <x:c r="G857" s="17" t="n">
        <x:v>0.39427</x:v>
      </x:c>
      <x:c r="H857" s="17" t="n">
        <x:v>0.57323</x:v>
      </x:c>
      <x:c r="I857" s="17" t="n">
        <x:v>0.46697</x:v>
      </x:c>
      <x:c r="J857" s="17" t="n">
        <x:v>0.40545</x:v>
      </x:c>
      <x:c r="K857" s="17" t="n">
        <x:v>0.12583</x:v>
      </x:c>
      <x:c r="L857" s="17" t="n">
        <x:v>0.25446</x:v>
      </x:c>
      <x:c r="M857" s="17" t="n">
        <x:v>0.36071</x:v>
      </x:c>
      <x:c r="N857" s="17" t="n">
        <x:v>0.24607</x:v>
      </x:c>
      <x:c r="O857" s="17" t="n">
        <x:v>1.22476</x:v>
      </x:c>
      <x:c r="P857" s="17" t="n">
        <x:v>1.92942</x:v>
      </x:c>
      <x:c r="Q857" s="17" t="n">
        <x:v>0.57882</x:v>
      </x:c>
      <x:c r="R857" s="17" t="n">
        <x:v>0.36631</x:v>
      </x:c>
      <x:c r="S857" s="17" t="n">
        <x:v>0.13701</x:v>
      </x:c>
      <x:c r="T857" s="17" t="n">
        <x:v>0.28242</x:v>
      </x:c>
      <x:c r="U857" s="17" t="n">
        <x:v>0.22929</x:v>
      </x:c>
      <x:c r="V857" s="17" t="n">
        <x:v>0.09227</x:v>
      </x:c>
      <x:c r="W857" s="17" t="n">
        <x:v>0.19014</x:v>
      </x:c>
      <x:c r="X857" s="17" t="n">
        <x:v>0.2964</x:v>
      </x:c>
      <x:c r="Y857" s="17" t="n">
        <x:v>0.11744</x:v>
      </x:c>
      <x:c r="Z857" s="17" t="n">
        <x:v>0.13142</x:v>
      </x:c>
      <x:c r="AA857" s="17" t="n">
        <x:v>1.42329</x:v>
      </x:c>
      <x:c r="AB857" s="4" t="n">
        <x:f>COUNT(D857:O857)</x:f>
        <x:v>12</x:v>
      </x:c>
      <x:c r="AC857" s="4" t="n">
        <x:f>COUNT(P857:AA857)</x:f>
        <x:v>12</x:v>
      </x:c>
      <x:c r="AD857" s="4" t="n">
        <x:f>COUNTIF(D857:AA857,"&gt;0")</x:f>
        <x:v>24</x:v>
      </x:c>
      <x:c r="AE857" s="19" t="n">
        <x:f>IF(AB857=0,"",AVERAGE(D857:O857))</x:f>
        <x:v>0.42083333333333334</x:v>
      </x:c>
      <x:c r="AF857" s="19" t="n">
        <x:f>IF(AC857=0,"",AVERAGE(P857:AA857))</x:f>
        <x:v>0.48118583333333337</x:v>
      </x:c>
      <x:c r="AG857" s="19" t="n">
        <x:f>IF(OR(AB857&lt;'산출기준'!$B$19,AC857&lt;'산출기준'!$B$19,AE857=0),"",AF857/AE857)</x:f>
        <x:v>1.1434118811881189</x:v>
      </x:c>
      <x:c r="AH857" s="21" t="n">
        <x:f>IF(SUM(P857:AA857)=0,"",MAX(P857:AA857)/SUM(P857:AA857))</x:f>
        <x:v>0.3341432537325323</x:v>
      </x:c>
      <x:c r="AI857" s="23" t="n">
        <x:f>IF(AG857="","",AD857/'산출기준'!$B$18*'산출기준'!$B$20+MIN(1,AG857)*'산출기준'!$B$21+(1-AH857)*'산출기준'!$B$22)</x:f>
        <x:v>93.31713492534935</x:v>
      </x:c>
      <x:c r="AJ857" s="4" t="str">
        <x:v>24개월 중 양수 지수 24개월; 전반/후반 자료 12/12개월. 최근12개월/이전12개월 관측월 평균비 1.14배, 최근 최댓달 비중 33.4%. 미래 1년 지속을 보장하지 않음.</x:v>
      </x:c>
      <x:c r="AK857" s="4" t="str">
        <x:v>https://developers.naver.com/docs/serviceapi/datalab/search/search.md</x:v>
      </x:c>
    </x:row>
    <x:row r="858" ht="25" customHeight="1">
      <x:c r="A858" s="4" t="str">
        <x:v>K0854</x:v>
      </x:c>
      <x:c r="B858" s="4" t="str">
        <x:v>방송·연예</x:v>
      </x:c>
      <x:c r="C858" s="4" t="str">
        <x:v>유재석데뷔</x:v>
      </x:c>
      <x:c r="D858" s="17" t="n">
        <x:v>1.43168</x:v>
      </x:c>
      <x:c r="E858" s="17" t="n">
        <x:v>1.25831</x:v>
      </x:c>
      <x:c r="F858" s="17" t="n">
        <x:v>1.65259</x:v>
      </x:c>
      <x:c r="G858" s="17" t="n">
        <x:v>1.53514</x:v>
      </x:c>
      <x:c r="H858" s="17" t="n">
        <x:v>2.27056</x:v>
      </x:c>
      <x:c r="I858" s="17" t="n">
        <x:v>1.54633</x:v>
      </x:c>
      <x:c r="J858" s="17" t="n">
        <x:v>1.55751</x:v>
      </x:c>
      <x:c r="K858" s="17" t="n">
        <x:v>1.1912</x:v>
      </x:c>
      <x:c r="L858" s="17" t="n">
        <x:v>1.21637</x:v>
      </x:c>
      <x:c r="M858" s="17" t="n">
        <x:v>1.34779</x:v>
      </x:c>
      <x:c r="N858" s="17" t="n">
        <x:v>1.6442</x:v>
      </x:c>
      <x:c r="O858" s="17" t="n">
        <x:v>1.73927</x:v>
      </x:c>
      <x:c r="P858" s="17" t="n">
        <x:v>1.25552</x:v>
      </x:c>
      <x:c r="Q858" s="17" t="n">
        <x:v>1.78681</x:v>
      </x:c>
      <x:c r="R858" s="17" t="n">
        <x:v>1.00665</x:v>
      </x:c>
      <x:c r="S858" s="17" t="n">
        <x:v>2.0916</x:v>
      </x:c>
      <x:c r="T858" s="17" t="n">
        <x:v>1.38974</x:v>
      </x:c>
      <x:c r="U858" s="17" t="n">
        <x:v>1.39253</x:v>
      </x:c>
      <x:c r="V858" s="17" t="n">
        <x:v>1.17443</x:v>
      </x:c>
      <x:c r="W858" s="17" t="n">
        <x:v>0.97869</x:v>
      </x:c>
      <x:c r="X858" s="17" t="n">
        <x:v>1.07096</x:v>
      </x:c>
      <x:c r="Y858" s="17" t="n">
        <x:v>1.47083</x:v>
      </x:c>
      <x:c r="Z858" s="17" t="n">
        <x:v>1.7952</x:v>
      </x:c>
      <x:c r="AA858" s="17" t="n">
        <x:v>1.2723</x:v>
      </x:c>
      <x:c r="AB858" s="4" t="n">
        <x:f>COUNT(D858:O858)</x:f>
        <x:v>12</x:v>
      </x:c>
      <x:c r="AC858" s="4" t="n">
        <x:f>COUNT(P858:AA858)</x:f>
        <x:v>12</x:v>
      </x:c>
      <x:c r="AD858" s="4" t="n">
        <x:f>COUNTIF(D858:AA858,"&gt;0")</x:f>
        <x:v>24</x:v>
      </x:c>
      <x:c r="AE858" s="19" t="n">
        <x:f>IF(AB858=0,"",AVERAGE(D858:O858))</x:f>
        <x:v>1.5325791666666666</x:v>
      </x:c>
      <x:c r="AF858" s="19" t="n">
        <x:f>IF(AC858=0,"",AVERAGE(P858:AA858))</x:f>
        <x:v>1.3904383333333332</x:v>
      </x:c>
      <x:c r="AG858" s="19" t="n">
        <x:f>IF(OR(AB858&lt;'산출기준'!$B$19,AC858&lt;'산출기준'!$B$19,AE858=0),"",AF858/AE858)</x:f>
        <x:v>0.9072538395243313</x:v>
      </x:c>
      <x:c r="AH858" s="21" t="n">
        <x:f>IF(SUM(P858:AA858)=0,"",MAX(P858:AA858)/SUM(P858:AA858))</x:f>
        <x:v>0.12535615267607458</x:v>
      </x:c>
      <x:c r="AI858" s="23" t="n">
        <x:f>IF(AG858="","",AD858/'산출기준'!$B$18*'산출기준'!$B$20+MIN(1,AG858)*'산출기준'!$B$21+(1-AH858)*'산출기준'!$B$22)</x:f>
        <x:v>94.71049213220844</x:v>
      </x:c>
      <x:c r="AJ858" s="4" t="str">
        <x:v>24개월 중 양수 지수 24개월; 전반/후반 자료 12/12개월. 최근12개월/이전12개월 관측월 평균비 0.91배, 최근 최댓달 비중 12.5%. 미래 1년 지속을 보장하지 않음.</x:v>
      </x:c>
      <x:c r="AK858" s="4" t="str">
        <x:v>https://developers.naver.com/docs/serviceapi/datalab/search/search.md</x:v>
      </x:c>
    </x:row>
    <x:row r="859" ht="25" customHeight="1">
      <x:c r="A859" s="4" t="str">
        <x:v>K0855</x:v>
      </x:c>
      <x:c r="B859" s="4" t="str">
        <x:v>방송·연예</x:v>
      </x:c>
      <x:c r="C859" s="4" t="str">
        <x:v>아이유기부</x:v>
      </x:c>
      <x:c r="D859" s="17" t="n">
        <x:v>17.42826</x:v>
      </x:c>
      <x:c r="E859" s="17" t="n">
        <x:v>7.56509</x:v>
      </x:c>
      <x:c r="F859" s="17" t="n">
        <x:v>6.3297</x:v>
      </x:c>
      <x:c r="G859" s="17" t="n">
        <x:v>31.00425</x:v>
      </x:c>
      <x:c r="H859" s="17" t="n">
        <x:v>23.82438</x:v>
      </x:c>
      <x:c r="I859" s="17" t="n">
        <x:v>8.35547</x:v>
      </x:c>
      <x:c r="J859" s="17" t="n">
        <x:v>100</x:v>
      </x:c>
      <x:c r="K859" s="17" t="n">
        <x:v>32.24628</x:v>
      </x:c>
      <x:c r="L859" s="17" t="n">
        <x:v>17.58103</x:v>
      </x:c>
      <x:c r="M859" s="17" t="n">
        <x:v>7.49867</x:v>
      </x:c>
      <x:c r="N859" s="17" t="n">
        <x:v>7.05366</x:v>
      </x:c>
      <x:c r="O859" s="17" t="n">
        <x:v>3.86556</x:v>
      </x:c>
      <x:c r="P859" s="17" t="n">
        <x:v>6.97396</x:v>
      </x:c>
      <x:c r="Q859" s="17" t="n">
        <x:v>4.9814</x:v>
      </x:c>
      <x:c r="R859" s="17" t="n">
        <x:v>4.42348</x:v>
      </x:c>
      <x:c r="S859" s="17" t="n">
        <x:v>5.73857</x:v>
      </x:c>
      <x:c r="T859" s="17" t="n">
        <x:v>7.37911</x:v>
      </x:c>
      <x:c r="U859" s="17" t="n">
        <x:v>4.05154</x:v>
      </x:c>
      <x:c r="V859" s="17" t="n">
        <x:v>2.856</x:v>
      </x:c>
      <x:c r="W859" s="17" t="n">
        <x:v>5.86477</x:v>
      </x:c>
      <x:c r="X859" s="17" t="n">
        <x:v>18.00611</x:v>
      </x:c>
      <x:c r="Y859" s="17" t="n">
        <x:v>6.9009</x:v>
      </x:c>
      <x:c r="Z859" s="17" t="n">
        <x:v>2.98219</x:v>
      </x:c>
      <x:c r="AA859" s="17" t="n">
        <x:v>2.6501</x:v>
      </x:c>
      <x:c r="AB859" s="4" t="n">
        <x:f>COUNT(D859:O859)</x:f>
        <x:v>12</x:v>
      </x:c>
      <x:c r="AC859" s="4" t="n">
        <x:f>COUNT(P859:AA859)</x:f>
        <x:v>12</x:v>
      </x:c>
      <x:c r="AD859" s="4" t="n">
        <x:f>COUNTIF(D859:AA859,"&gt;0")</x:f>
        <x:v>24</x:v>
      </x:c>
      <x:c r="AE859" s="19" t="n">
        <x:f>IF(AB859=0,"",AVERAGE(D859:O859))</x:f>
        <x:v>21.896029166666665</x:v>
      </x:c>
      <x:c r="AF859" s="19" t="n">
        <x:f>IF(AC859=0,"",AVERAGE(P859:AA859))</x:f>
        <x:v>6.067344166666666</x:v>
      </x:c>
      <x:c r="AG859" s="19" t="n">
        <x:f>IF(OR(AB859&lt;'산출기준'!$B$19,AC859&lt;'산출기준'!$B$19,AE859=0),"",AF859/AE859)</x:f>
        <x:v>0.27709792129356786</x:v>
      </x:c>
      <x:c r="AH859" s="21" t="n">
        <x:f>IF(SUM(P859:AA859)=0,"",MAX(P859:AA859)/SUM(P859:AA859))</x:f>
        <x:v>0.24730905738136663</x:v>
      </x:c>
      <x:c r="AI859" s="23" t="n">
        <x:f>IF(AG859="","",AD859/'산출기준'!$B$18*'산출기준'!$B$20+MIN(1,AG859)*'산출기준'!$B$21+(1-AH859)*'산출기준'!$B$22)</x:f>
        <x:v>73.3667564911797</x:v>
      </x:c>
      <x:c r="AJ859" s="4" t="str">
        <x:v>24개월 중 양수 지수 24개월; 전반/후반 자료 12/12개월. 최근12개월/이전12개월 관측월 평균비 0.28배, 최근 최댓달 비중 24.7%. 미래 1년 지속을 보장하지 않음.</x:v>
      </x:c>
      <x:c r="AK859" s="4" t="str">
        <x:v>https://developers.naver.com/docs/serviceapi/datalab/search/search.md</x:v>
      </x:c>
    </x:row>
    <x:row r="860" ht="25" customHeight="1">
      <x:c r="A860" s="4" t="str">
        <x:v>K0856</x:v>
      </x:c>
      <x:c r="B860" s="4" t="str">
        <x:v>방송·연예</x:v>
      </x:c>
      <x:c r="C860" s="4" t="str">
        <x:v>엄정화식단</x:v>
      </x:c>
      <x:c r="D860" s="17" t="n">
        <x:v>0.08634</x:v>
      </x:c>
      <x:c r="E860" s="17" t="n">
        <x:v>0.5712</x:v>
      </x:c>
      <x:c r="F860" s="17" t="n">
        <x:v>0.32545</x:v>
      </x:c>
      <x:c r="G860" s="17" t="n">
        <x:v>0.17933</x:v>
      </x:c>
      <x:c r="H860" s="17" t="n">
        <x:v>0.0332</x:v>
      </x:c>
      <x:c r="I860" s="17" t="n">
        <x:v>0.07306</x:v>
      </x:c>
      <x:c r="J860" s="17"/>
      <x:c r="K860" s="17" t="n">
        <x:v>0.3653</x:v>
      </x:c>
      <x:c r="L860" s="17" t="n">
        <x:v>0.69075</x:v>
      </x:c>
      <x:c r="M860" s="17" t="n">
        <x:v>0.0332</x:v>
      </x:c>
      <x:c r="N860" s="17" t="n">
        <x:v>0.07306</x:v>
      </x:c>
      <x:c r="O860" s="17" t="n">
        <x:v>0.14612</x:v>
      </x:c>
      <x:c r="P860" s="17" t="n">
        <x:v>0.15276</x:v>
      </x:c>
      <x:c r="Q860" s="17"/>
      <x:c r="R860" s="17"/>
      <x:c r="S860" s="17"/>
      <x:c r="T860" s="17" t="n">
        <x:v>0.0332</x:v>
      </x:c>
      <x:c r="U860" s="17" t="n">
        <x:v>0.07306</x:v>
      </x:c>
      <x:c r="V860" s="17"/>
      <x:c r="W860" s="17"/>
      <x:c r="X860" s="17" t="n">
        <x:v>0.15276</x:v>
      </x:c>
      <x:c r="Y860" s="17" t="n">
        <x:v>0.10626</x:v>
      </x:c>
      <x:c r="Z860" s="17" t="n">
        <x:v>0.13947</x:v>
      </x:c>
      <x:c r="AA860" s="17" t="n">
        <x:v>3.87885</x:v>
      </x:c>
      <x:c r="AB860" s="4" t="n">
        <x:f>COUNT(D860:O860)</x:f>
        <x:v>11</x:v>
      </x:c>
      <x:c r="AC860" s="4" t="n">
        <x:f>COUNT(P860:AA860)</x:f>
        <x:v>7</x:v>
      </x:c>
      <x:c r="AD860" s="4" t="n">
        <x:f>COUNTIF(D860:AA860,"&gt;0")</x:f>
        <x:v>18</x:v>
      </x:c>
      <x:c r="AE860" s="19" t="n">
        <x:f>IF(AB860=0,"",AVERAGE(D860:O860))</x:f>
        <x:v>0.23427363636363632</x:v>
      </x:c>
      <x:c r="AF860" s="19" t="n">
        <x:f>IF(AC860=0,"",AVERAGE(P860:AA860))</x:f>
        <x:v>0.6480514285714286</x:v>
      </x:c>
      <x:c r="AG860" s="19" t="str">
        <x:f>IF(OR(AB860&lt;'산출기준'!$B$19,AC860&lt;'산출기준'!$B$19,AE860=0),"",AF860/AE860)</x:f>
      </x:c>
      <x:c r="AH860" s="21" t="n">
        <x:f>IF(SUM(P860:AA860)=0,"",MAX(P860:AA860)/SUM(P860:AA860))</x:f>
        <x:v>0.8550577996455307</x:v>
      </x:c>
      <x:c r="AI860" s="23" t="str">
        <x:f>IF(AG860="","",AD860/'산출기준'!$B$18*'산출기준'!$B$20+MIN(1,AG860)*'산출기준'!$B$21+(1-AH860)*'산출기준'!$B$22)</x:f>
      </x:c>
      <x:c r="AJ860" s="4" t="str">
        <x:v>24개월 중 양수 지수 18개월; 전반/후반 자료 11/7개월. 자료 부족으로 점수·전년비 미산정. 미래 1년 지속을 보장하지 않음.</x:v>
      </x:c>
      <x:c r="AK860" s="4" t="str">
        <x:v>https://developers.naver.com/docs/serviceapi/datalab/search/search.md</x:v>
      </x:c>
    </x:row>
    <x:row r="861" ht="25" customHeight="1">
      <x:c r="A861" s="4" t="str">
        <x:v>K0857</x:v>
      </x:c>
      <x:c r="B861" s="4" t="str">
        <x:v>방송·연예</x:v>
      </x:c>
      <x:c r="C861" s="4" t="str">
        <x:v>김혜수데뷔</x:v>
      </x:c>
      <x:c r="D861" s="17" t="n">
        <x:v>1.40807</x:v>
      </x:c>
      <x:c r="E861" s="17" t="n">
        <x:v>0.87672</x:v>
      </x:c>
      <x:c r="F861" s="17" t="n">
        <x:v>0.45164</x:v>
      </x:c>
      <x:c r="G861" s="17" t="n">
        <x:v>0.76381</x:v>
      </x:c>
      <x:c r="H861" s="17" t="n">
        <x:v>2.51726</x:v>
      </x:c>
      <x:c r="I861" s="17" t="n">
        <x:v>3.09511</x:v>
      </x:c>
      <x:c r="J861" s="17" t="n">
        <x:v>1.68039</x:v>
      </x:c>
      <x:c r="K861" s="17" t="n">
        <x:v>1.02284</x:v>
      </x:c>
      <x:c r="L861" s="17" t="n">
        <x:v>0.85015</x:v>
      </x:c>
      <x:c r="M861" s="17" t="n">
        <x:v>0.55127</x:v>
      </x:c>
      <x:c r="N861" s="17" t="n">
        <x:v>1.24867</x:v>
      </x:c>
      <x:c r="O861" s="17" t="n">
        <x:v>2.33129</x:v>
      </x:c>
      <x:c r="P861" s="17" t="n">
        <x:v>1.97927</x:v>
      </x:c>
      <x:c r="Q861" s="17" t="n">
        <x:v>1.14904</x:v>
      </x:c>
      <x:c r="R861" s="17" t="n">
        <x:v>1.5874</x:v>
      </x:c>
      <x:c r="S861" s="17" t="n">
        <x:v>0.86344</x:v>
      </x:c>
      <x:c r="T861" s="17" t="n">
        <x:v>0.86344</x:v>
      </x:c>
      <x:c r="U861" s="17" t="n">
        <x:v>0.8568</x:v>
      </x:c>
      <x:c r="V861" s="17" t="n">
        <x:v>0.99628</x:v>
      </x:c>
      <x:c r="W861" s="17" t="n">
        <x:v>0.48485</x:v>
      </x:c>
      <x:c r="X861" s="17" t="n">
        <x:v>0.89001</x:v>
      </x:c>
      <x:c r="Y861" s="17" t="n">
        <x:v>0.29888</x:v>
      </x:c>
      <x:c r="Z861" s="17" t="n">
        <x:v>0.72396</x:v>
      </x:c>
      <x:c r="AA861" s="17" t="n">
        <x:v>2.37778</x:v>
      </x:c>
      <x:c r="AB861" s="4" t="n">
        <x:f>COUNT(D861:O861)</x:f>
        <x:v>12</x:v>
      </x:c>
      <x:c r="AC861" s="4" t="n">
        <x:f>COUNT(P861:AA861)</x:f>
        <x:v>12</x:v>
      </x:c>
      <x:c r="AD861" s="4" t="n">
        <x:f>COUNTIF(D861:AA861,"&gt;0")</x:f>
        <x:v>24</x:v>
      </x:c>
      <x:c r="AE861" s="19" t="n">
        <x:f>IF(AB861=0,"",AVERAGE(D861:O861))</x:f>
        <x:v>1.3997683333333333</x:v>
      </x:c>
      <x:c r="AF861" s="19" t="n">
        <x:f>IF(AC861=0,"",AVERAGE(P861:AA861))</x:f>
        <x:v>1.0892625</x:v>
      </x:c>
      <x:c r="AG861" s="19" t="n">
        <x:f>IF(OR(AB861&lt;'산출기준'!$B$19,AC861&lt;'산출기준'!$B$19,AE861=0),"",AF861/AE861)</x:f>
        <x:v>0.7781734120288953</x:v>
      </x:c>
      <x:c r="AH861" s="21" t="n">
        <x:f>IF(SUM(P861:AA861)=0,"",MAX(P861:AA861)/SUM(P861:AA861))</x:f>
        <x:v>0.18191054344874016</x:v>
      </x:c>
      <x:c r="AI861" s="23" t="n">
        <x:f>IF(AG861="","",AD861/'산출기준'!$B$18*'산출기준'!$B$20+MIN(1,AG861)*'산출기준'!$B$21+(1-AH861)*'산출기준'!$B$22)</x:f>
        <x:v>89.70699149189207</x:v>
      </x:c>
      <x:c r="AJ861" s="4" t="str">
        <x:v>24개월 중 양수 지수 24개월; 전반/후반 자료 12/12개월. 최근12개월/이전12개월 관측월 평균비 0.78배, 최근 최댓달 비중 18.2%. 미래 1년 지속을 보장하지 않음.</x:v>
      </x:c>
      <x:c r="AK861" s="4" t="str">
        <x:v>https://developers.naver.com/docs/serviceapi/datalab/search/search.md</x:v>
      </x:c>
    </x:row>
    <x:row r="862" ht="25" customHeight="1">
      <x:c r="A862" s="4" t="str">
        <x:v>K0858</x:v>
      </x:c>
      <x:c r="B862" s="4" t="str">
        <x:v>방송·연예</x:v>
      </x:c>
      <x:c r="C862" s="4" t="str">
        <x:v>박진영데뷔</x:v>
      </x:c>
      <x:c r="D862" s="17" t="n">
        <x:v>11.1849</x:v>
      </x:c>
      <x:c r="E862" s="17" t="n">
        <x:v>1.89293</x:v>
      </x:c>
      <x:c r="F862" s="17" t="n">
        <x:v>3.7925</x:v>
      </x:c>
      <x:c r="G862" s="17" t="n">
        <x:v>3.63974</x:v>
      </x:c>
      <x:c r="H862" s="17" t="n">
        <x:v>3.47369</x:v>
      </x:c>
      <x:c r="I862" s="17" t="n">
        <x:v>1.44128</x:v>
      </x:c>
      <x:c r="J862" s="17" t="n">
        <x:v>1.0959</x:v>
      </x:c>
      <x:c r="K862" s="17" t="n">
        <x:v>0.66418</x:v>
      </x:c>
      <x:c r="L862" s="17" t="n">
        <x:v>0.54463</x:v>
      </x:c>
      <x:c r="M862" s="17" t="n">
        <x:v>1.64718</x:v>
      </x:c>
      <x:c r="N862" s="17" t="n">
        <x:v>1.91285</x:v>
      </x:c>
      <x:c r="O862" s="17" t="n">
        <x:v>1.45456</x:v>
      </x:c>
      <x:c r="P862" s="17" t="n">
        <x:v>2.72316</x:v>
      </x:c>
      <x:c r="Q862" s="17" t="n">
        <x:v>3.16817</x:v>
      </x:c>
      <x:c r="R862" s="17" t="n">
        <x:v>2.63682</x:v>
      </x:c>
      <x:c r="S862" s="17" t="n">
        <x:v>1.7136</x:v>
      </x:c>
      <x:c r="T862" s="17" t="n">
        <x:v>1.20217</x:v>
      </x:c>
      <x:c r="U862" s="17" t="n">
        <x:v>1.0959</x:v>
      </x:c>
      <x:c r="V862" s="17" t="n">
        <x:v>1.23538</x:v>
      </x:c>
      <x:c r="W862" s="17" t="n">
        <x:v>0.86344</x:v>
      </x:c>
      <x:c r="X862" s="17" t="n">
        <x:v>0.90329</x:v>
      </x:c>
      <x:c r="Y862" s="17" t="n">
        <x:v>1.00956</x:v>
      </x:c>
      <x:c r="Z862" s="17" t="n">
        <x:v>3.56004</x:v>
      </x:c>
      <x:c r="AA862" s="17" t="n">
        <x:v>3.27444</x:v>
      </x:c>
      <x:c r="AB862" s="4" t="n">
        <x:f>COUNT(D862:O862)</x:f>
        <x:v>12</x:v>
      </x:c>
      <x:c r="AC862" s="4" t="n">
        <x:f>COUNT(P862:AA862)</x:f>
        <x:v>12</x:v>
      </x:c>
      <x:c r="AD862" s="4" t="n">
        <x:f>COUNTIF(D862:AA862,"&gt;0")</x:f>
        <x:v>24</x:v>
      </x:c>
      <x:c r="AE862" s="19" t="n">
        <x:f>IF(AB862=0,"",AVERAGE(D862:O862))</x:f>
        <x:v>2.7286949999999996</x:v>
      </x:c>
      <x:c r="AF862" s="19" t="n">
        <x:f>IF(AC862=0,"",AVERAGE(P862:AA862))</x:f>
        <x:v>1.9488308333333333</x:v>
      </x:c>
      <x:c r="AG862" s="19" t="n">
        <x:f>IF(OR(AB862&lt;'산출기준'!$B$19,AC862&lt;'산출기준'!$B$19,AE862=0),"",AF862/AE862)</x:f>
        <x:v>0.7141988508548348</x:v>
      </x:c>
      <x:c r="AH862" s="21" t="n">
        <x:f>IF(SUM(P862:AA862)=0,"",MAX(P862:AA862)/SUM(P862:AA862))</x:f>
        <x:v>0.15222973432361367</x:v>
      </x:c>
      <x:c r="AI862" s="23" t="n">
        <x:f>IF(AG862="","",AD862/'산출기준'!$B$18*'산출기준'!$B$20+MIN(1,AG862)*'산출기준'!$B$21+(1-AH862)*'산출기준'!$B$22)</x:f>
        <x:v>88.38137083917277</x:v>
      </x:c>
      <x:c r="AJ862" s="4" t="str">
        <x:v>24개월 중 양수 지수 24개월; 전반/후반 자료 12/12개월. 최근12개월/이전12개월 관측월 평균비 0.71배, 최근 최댓달 비중 15.2%. 미래 1년 지속을 보장하지 않음.</x:v>
      </x:c>
      <x:c r="AK862" s="4" t="str">
        <x:v>https://developers.naver.com/docs/serviceapi/datalab/search/search.md</x:v>
      </x:c>
    </x:row>
    <x:row r="863" ht="25" customHeight="1">
      <x:c r="A863" s="4" t="str">
        <x:v>K0859</x:v>
      </x:c>
      <x:c r="B863" s="4" t="str">
        <x:v>방송·연예</x:v>
      </x:c>
      <x:c r="C863" s="4" t="str">
        <x:v>션기부</x:v>
      </x:c>
      <x:c r="D863" s="17" t="n">
        <x:v>2.66339</x:v>
      </x:c>
      <x:c r="E863" s="17" t="n">
        <x:v>2.2848</x:v>
      </x:c>
      <x:c r="F863" s="17" t="n">
        <x:v>1.84643</x:v>
      </x:c>
      <x:c r="G863" s="17" t="n">
        <x:v>2.03905</x:v>
      </x:c>
      <x:c r="H863" s="17" t="n">
        <x:v>3.72608</x:v>
      </x:c>
      <x:c r="I863" s="17" t="n">
        <x:v>1.54755</x:v>
      </x:c>
      <x:c r="J863" s="17" t="n">
        <x:v>5.16073</x:v>
      </x:c>
      <x:c r="K863" s="17" t="n">
        <x:v>3.62646</x:v>
      </x:c>
      <x:c r="L863" s="17" t="n">
        <x:v>1.26195</x:v>
      </x:c>
      <x:c r="M863" s="17" t="n">
        <x:v>1.78666</x:v>
      </x:c>
      <x:c r="N863" s="17" t="n">
        <x:v>3.18809</x:v>
      </x:c>
      <x:c r="O863" s="17" t="n">
        <x:v>8.60786</x:v>
      </x:c>
      <x:c r="P863" s="17" t="n">
        <x:v>45.98166</x:v>
      </x:c>
      <x:c r="Q863" s="17" t="n">
        <x:v>4.62274</x:v>
      </x:c>
      <x:c r="R863" s="17" t="n">
        <x:v>3.50026</x:v>
      </x:c>
      <x:c r="S863" s="17" t="n">
        <x:v>3.36078</x:v>
      </x:c>
      <x:c r="T863" s="17" t="n">
        <x:v>6.96732</x:v>
      </x:c>
      <x:c r="U863" s="17" t="n">
        <x:v>2.24495</x:v>
      </x:c>
      <x:c r="V863" s="17" t="n">
        <x:v>1.32173</x:v>
      </x:c>
      <x:c r="W863" s="17" t="n">
        <x:v>1.428</x:v>
      </x:c>
      <x:c r="X863" s="17" t="n">
        <x:v>1.99256</x:v>
      </x:c>
      <x:c r="Y863" s="17" t="n">
        <x:v>0.8103</x:v>
      </x:c>
      <x:c r="Z863" s="17" t="n">
        <x:v>0.83023</x:v>
      </x:c>
      <x:c r="AA863" s="17" t="n">
        <x:v>2.03241</x:v>
      </x:c>
      <x:c r="AB863" s="4" t="n">
        <x:f>COUNT(D863:O863)</x:f>
        <x:v>12</x:v>
      </x:c>
      <x:c r="AC863" s="4" t="n">
        <x:f>COUNT(P863:AA863)</x:f>
        <x:v>12</x:v>
      </x:c>
      <x:c r="AD863" s="4" t="n">
        <x:f>COUNTIF(D863:AA863,"&gt;0")</x:f>
        <x:v>24</x:v>
      </x:c>
      <x:c r="AE863" s="19" t="n">
        <x:f>IF(AB863=0,"",AVERAGE(D863:O863))</x:f>
        <x:v>3.1449208333333334</x:v>
      </x:c>
      <x:c r="AF863" s="19" t="n">
        <x:f>IF(AC863=0,"",AVERAGE(P863:AA863))</x:f>
        <x:v>6.257744999999999</x:v>
      </x:c>
      <x:c r="AG863" s="19" t="n">
        <x:f>IF(OR(AB863&lt;'산출기준'!$B$19,AC863&lt;'산출기준'!$B$19,AE863=0),"",AF863/AE863)</x:f>
        <x:v>1.989794125713286</x:v>
      </x:c>
      <x:c r="AH863" s="21" t="n">
        <x:f>IF(SUM(P863:AA863)=0,"",MAX(P863:AA863)/SUM(P863:AA863))</x:f>
        <x:v>0.6123300006631783</x:v>
      </x:c>
      <x:c r="AI863" s="23" t="n">
        <x:f>IF(AG863="","",AD863/'산출기준'!$B$18*'산출기준'!$B$20+MIN(1,AG863)*'산출기준'!$B$21+(1-AH863)*'산출기준'!$B$22)</x:f>
        <x:v>87.75339998673644</x:v>
      </x:c>
      <x:c r="AJ863" s="4" t="str">
        <x:v>24개월 중 양수 지수 24개월; 전반/후반 자료 12/12개월. 최근12개월/이전12개월 관측월 평균비 1.99배, 최근 최댓달 비중 61.2%. 미래 1년 지속을 보장하지 않음.</x:v>
      </x:c>
      <x:c r="AK863" s="4" t="str">
        <x:v>https://developers.naver.com/docs/serviceapi/datalab/search/search.md</x:v>
      </x:c>
    </x:row>
    <x:row r="864" ht="25" customHeight="1">
      <x:c r="A864" s="4" t="str">
        <x:v>K0860</x:v>
      </x:c>
      <x:c r="B864" s="4" t="str">
        <x:v>방송·연예</x:v>
      </x:c>
      <x:c r="C864" s="4" t="str">
        <x:v>전현무학력</x:v>
      </x:c>
      <x:c r="D864" s="17" t="n">
        <x:v>19.80844</x:v>
      </x:c>
      <x:c r="E864" s="17" t="n">
        <x:v>22.1158</x:v>
      </x:c>
      <x:c r="F864" s="17" t="n">
        <x:v>17.63169</x:v>
      </x:c>
      <x:c r="G864" s="17" t="n">
        <x:v>16.45624</x:v>
      </x:c>
      <x:c r="H864" s="17" t="n">
        <x:v>18.80713</x:v>
      </x:c>
      <x:c r="I864" s="17" t="n">
        <x:v>29.90857</x:v>
      </x:c>
      <x:c r="J864" s="17" t="n">
        <x:v>9.62124</x:v>
      </x:c>
      <x:c r="K864" s="17" t="n">
        <x:v>10.70962</x:v>
      </x:c>
      <x:c r="L864" s="17" t="n">
        <x:v>8.88114</x:v>
      </x:c>
      <x:c r="M864" s="17" t="n">
        <x:v>10.57901</x:v>
      </x:c>
      <x:c r="N864" s="17" t="n">
        <x:v>12.66869</x:v>
      </x:c>
      <x:c r="O864" s="17" t="n">
        <x:v>12.40748</x:v>
      </x:c>
      <x:c r="P864" s="17" t="n">
        <x:v>9.70831</x:v>
      </x:c>
      <x:c r="Q864" s="17" t="n">
        <x:v>11.66739</x:v>
      </x:c>
      <x:c r="R864" s="17" t="n">
        <x:v>12.62516</x:v>
      </x:c>
      <x:c r="S864" s="17" t="n">
        <x:v>10.79669</x:v>
      </x:c>
      <x:c r="T864" s="17" t="n">
        <x:v>6.74793</x:v>
      </x:c>
      <x:c r="U864" s="17" t="n">
        <x:v>12.32041</x:v>
      </x:c>
      <x:c r="V864" s="17" t="n">
        <x:v>7.22681</x:v>
      </x:c>
      <x:c r="W864" s="17" t="n">
        <x:v>3.6134</x:v>
      </x:c>
      <x:c r="X864" s="17" t="n">
        <x:v>4.13582</x:v>
      </x:c>
      <x:c r="Y864" s="17" t="n">
        <x:v>5.48541</x:v>
      </x:c>
      <x:c r="Z864" s="17" t="n">
        <x:v>3.39573</x:v>
      </x:c>
      <x:c r="AA864" s="17" t="n">
        <x:v>14.58424</x:v>
      </x:c>
      <x:c r="AB864" s="4" t="n">
        <x:f>COUNT(D864:O864)</x:f>
        <x:v>12</x:v>
      </x:c>
      <x:c r="AC864" s="4" t="n">
        <x:f>COUNT(P864:AA864)</x:f>
        <x:v>12</x:v>
      </x:c>
      <x:c r="AD864" s="4" t="n">
        <x:f>COUNTIF(D864:AA864,"&gt;0")</x:f>
        <x:v>24</x:v>
      </x:c>
      <x:c r="AE864" s="19" t="n">
        <x:f>IF(AB864=0,"",AVERAGE(D864:O864))</x:f>
        <x:v>15.7995875</x:v>
      </x:c>
      <x:c r="AF864" s="19" t="n">
        <x:f>IF(AC864=0,"",AVERAGE(P864:AA864))</x:f>
        <x:v>8.525608333333333</x:v>
      </x:c>
      <x:c r="AG864" s="19" t="n">
        <x:f>IF(OR(AB864&lt;'산출기준'!$B$19,AC864&lt;'산출기준'!$B$19,AE864=0),"",AF864/AE864)</x:f>
        <x:v>0.5396095520426297</x:v>
      </x:c>
      <x:c r="AH864" s="21" t="n">
        <x:f>IF(SUM(P864:AA864)=0,"",MAX(P864:AA864)/SUM(P864:AA864))</x:f>
        <x:v>0.14255326843734514</x:v>
      </x:c>
      <x:c r="AI864" s="23" t="n">
        <x:f>IF(AG864="","",AD864/'산출기준'!$B$18*'산출기준'!$B$20+MIN(1,AG864)*'산출기준'!$B$21+(1-AH864)*'산출기준'!$B$22)</x:f>
        <x:v>83.33722119253198</x:v>
      </x:c>
      <x:c r="AJ864" s="4" t="str">
        <x:v>24개월 중 양수 지수 24개월; 전반/후반 자료 12/12개월. 최근12개월/이전12개월 관측월 평균비 0.54배, 최근 최댓달 비중 14.3%. 미래 1년 지속을 보장하지 않음.</x:v>
      </x:c>
      <x:c r="AK864" s="4" t="str">
        <x:v>https://developers.naver.com/docs/serviceapi/datalab/search/search.md</x:v>
      </x:c>
    </x:row>
    <x:row r="865" ht="25" customHeight="1">
      <x:c r="A865" s="4" t="str">
        <x:v>K0861</x:v>
      </x:c>
      <x:c r="B865" s="4" t="str">
        <x:v>방송·연예</x:v>
      </x:c>
      <x:c r="C865" s="4" t="str">
        <x:v>수지피부관리</x:v>
      </x:c>
      <x:c r="D865" s="17" t="n">
        <x:v>1.26251</x:v>
      </x:c>
      <x:c r="E865" s="17" t="n">
        <x:v>12.36395</x:v>
      </x:c>
      <x:c r="F865" s="17" t="n">
        <x:v>7.53156</x:v>
      </x:c>
      <x:c r="G865" s="17" t="n">
        <x:v>15.36787</x:v>
      </x:c>
      <x:c r="H865" s="17" t="n">
        <x:v>25.90335</x:v>
      </x:c>
      <x:c r="I865" s="17" t="n">
        <x:v>10.40487</x:v>
      </x:c>
      <x:c r="J865" s="17" t="n">
        <x:v>80.7575</x:v>
      </x:c>
      <x:c r="K865" s="17" t="n">
        <x:v>31.21462</x:v>
      </x:c>
      <x:c r="L865" s="17" t="n">
        <x:v>51.9373</x:v>
      </x:c>
      <x:c r="M865" s="17" t="n">
        <x:v>67.04397</x:v>
      </x:c>
      <x:c r="N865" s="17" t="n">
        <x:v>36.5259</x:v>
      </x:c>
      <x:c r="O865" s="17" t="n">
        <x:v>40.0087</x:v>
      </x:c>
      <x:c r="P865" s="17" t="n">
        <x:v>25.16325</x:v>
      </x:c>
      <x:c r="Q865" s="17" t="n">
        <x:v>41.48889</x:v>
      </x:c>
      <x:c r="R865" s="17" t="n">
        <x:v>39.92163</x:v>
      </x:c>
      <x:c r="S865" s="17" t="n">
        <x:v>41.88071</x:v>
      </x:c>
      <x:c r="T865" s="17" t="n">
        <x:v>10.88376</x:v>
      </x:c>
      <x:c r="U865" s="17" t="n">
        <x:v>19.02481</x:v>
      </x:c>
      <x:c r="V865" s="17" t="n">
        <x:v>100</x:v>
      </x:c>
      <x:c r="W865" s="17" t="n">
        <x:v>60.81845</x:v>
      </x:c>
      <x:c r="X865" s="17" t="n">
        <x:v>21.46277</x:v>
      </x:c>
      <x:c r="Y865" s="17" t="n">
        <x:v>20.505</x:v>
      </x:c>
      <x:c r="Z865" s="17" t="n">
        <x:v>7.35742</x:v>
      </x:c>
      <x:c r="AA865" s="17" t="n">
        <x:v>9.70831</x:v>
      </x:c>
      <x:c r="AB865" s="4" t="n">
        <x:f>COUNT(D865:O865)</x:f>
        <x:v>12</x:v>
      </x:c>
      <x:c r="AC865" s="4" t="n">
        <x:f>COUNT(P865:AA865)</x:f>
        <x:v>12</x:v>
      </x:c>
      <x:c r="AD865" s="4" t="n">
        <x:f>COUNTIF(D865:AA865,"&gt;0")</x:f>
        <x:v>24</x:v>
      </x:c>
      <x:c r="AE865" s="19" t="n">
        <x:f>IF(AB865=0,"",AVERAGE(D865:O865))</x:f>
        <x:v>31.69350833333333</x:v>
      </x:c>
      <x:c r="AF865" s="19" t="n">
        <x:f>IF(AC865=0,"",AVERAGE(P865:AA865))</x:f>
        <x:v>33.18458333333333</x:v>
      </x:c>
      <x:c r="AG865" s="19" t="n">
        <x:f>IF(OR(AB865&lt;'산출기준'!$B$19,AC865&lt;'산출기준'!$B$19,AE865=0),"",AF865/AE865)</x:f>
        <x:v>1.0470467006781883</x:v>
      </x:c>
      <x:c r="AH865" s="21" t="n">
        <x:f>IF(SUM(P865:AA865)=0,"",MAX(P865:AA865)/SUM(P865:AA865))</x:f>
        <x:v>0.25112062579259953</x:v>
      </x:c>
      <x:c r="AI865" s="23" t="n">
        <x:f>IF(AG865="","",AD865/'산출기준'!$B$18*'산출기준'!$B$20+MIN(1,AG865)*'산출기준'!$B$21+(1-AH865)*'산출기준'!$B$22)</x:f>
        <x:v>94.97758748414802</x:v>
      </x:c>
      <x:c r="AJ865" s="4" t="str">
        <x:v>24개월 중 양수 지수 24개월; 전반/후반 자료 12/12개월. 최근12개월/이전12개월 관측월 평균비 1.05배, 최근 최댓달 비중 25.1%. 미래 1년 지속을 보장하지 않음.</x:v>
      </x:c>
      <x:c r="AK865" s="4" t="str">
        <x:v>https://developers.naver.com/docs/serviceapi/datalab/search/search.md</x:v>
      </x:c>
    </x:row>
    <x:row r="866" ht="25" customHeight="1">
      <x:c r="A866" s="4" t="str">
        <x:v>K0862</x:v>
      </x:c>
      <x:c r="B866" s="4" t="str">
        <x:v>방송·연예</x:v>
      </x:c>
      <x:c r="C866" s="4" t="str">
        <x:v>전지현식단</x:v>
      </x:c>
      <x:c r="D866" s="17"/>
      <x:c r="E866" s="17" t="n">
        <x:v>0.26121</x:v>
      </x:c>
      <x:c r="F866" s="17" t="n">
        <x:v>0.21767</x:v>
      </x:c>
      <x:c r="G866" s="17"/>
      <x:c r="H866" s="17"/>
      <x:c r="I866" s="17"/>
      <x:c r="J866" s="17" t="n">
        <x:v>0.26121</x:v>
      </x:c>
      <x:c r="K866" s="17"/>
      <x:c r="L866" s="17" t="n">
        <x:v>10.10013</x:v>
      </x:c>
      <x:c r="M866" s="17" t="n">
        <x:v>4.57117</x:v>
      </x:c>
      <x:c r="N866" s="17" t="n">
        <x:v>2.82977</x:v>
      </x:c>
      <x:c r="O866" s="17" t="n">
        <x:v>6.00783</x:v>
      </x:c>
      <x:c r="P866" s="17" t="n">
        <x:v>14.75838</x:v>
      </x:c>
      <x:c r="Q866" s="17" t="n">
        <x:v>3.00391</x:v>
      </x:c>
      <x:c r="R866" s="17" t="n">
        <x:v>53.98345</x:v>
      </x:c>
      <x:c r="S866" s="17" t="n">
        <x:v>11.66739</x:v>
      </x:c>
      <x:c r="T866" s="17" t="n">
        <x:v>5.74662</x:v>
      </x:c>
      <x:c r="U866" s="17" t="n">
        <x:v>11.62385</x:v>
      </x:c>
      <x:c r="V866" s="17" t="n">
        <x:v>22.46408</x:v>
      </x:c>
      <x:c r="W866" s="17" t="n">
        <x:v>31.91118</x:v>
      </x:c>
      <x:c r="X866" s="17" t="n">
        <x:v>69.65607</x:v>
      </x:c>
      <x:c r="Y866" s="17" t="n">
        <x:v>45.75533</x:v>
      </x:c>
      <x:c r="Z866" s="17" t="n">
        <x:v>16.58685</x:v>
      </x:c>
      <x:c r="AA866" s="17" t="n">
        <x:v>12.49455</x:v>
      </x:c>
      <x:c r="AB866" s="4" t="n">
        <x:f>COUNT(D866:O866)</x:f>
        <x:v>7</x:v>
      </x:c>
      <x:c r="AC866" s="4" t="n">
        <x:f>COUNT(P866:AA866)</x:f>
        <x:v>12</x:v>
      </x:c>
      <x:c r="AD866" s="4" t="n">
        <x:f>COUNTIF(D866:AA866,"&gt;0")</x:f>
        <x:v>19</x:v>
      </x:c>
      <x:c r="AE866" s="19" t="n">
        <x:f>IF(AB866=0,"",AVERAGE(D866:O866))</x:f>
        <x:v>3.4641414285714283</x:v>
      </x:c>
      <x:c r="AF866" s="19" t="n">
        <x:f>IF(AC866=0,"",AVERAGE(P866:AA866))</x:f>
        <x:v>24.970971666666667</x:v>
      </x:c>
      <x:c r="AG866" s="19" t="str">
        <x:f>IF(OR(AB866&lt;'산출기준'!$B$19,AC866&lt;'산출기준'!$B$19,AE866=0),"",AF866/AE866)</x:f>
      </x:c>
      <x:c r="AH866" s="21" t="n">
        <x:f>IF(SUM(P866:AA866)=0,"",MAX(P866:AA866)/SUM(P866:AA866))</x:f>
        <x:v>0.2324568133545464</x:v>
      </x:c>
      <x:c r="AI866" s="23" t="str">
        <x:f>IF(AG866="","",AD866/'산출기준'!$B$18*'산출기준'!$B$20+MIN(1,AG866)*'산출기준'!$B$21+(1-AH866)*'산출기준'!$B$22)</x:f>
      </x:c>
      <x:c r="AJ866" s="4" t="str">
        <x:v>24개월 중 양수 지수 19개월; 전반/후반 자료 7/12개월. 자료 부족으로 점수·전년비 미산정. 미래 1년 지속을 보장하지 않음.</x:v>
      </x:c>
      <x:c r="AK866" s="4" t="str">
        <x:v>https://developers.naver.com/docs/serviceapi/datalab/search/search.md</x:v>
      </x:c>
    </x:row>
    <x:row r="867" ht="25" customHeight="1">
      <x:c r="A867" s="4" t="str">
        <x:v>K0863</x:v>
      </x:c>
      <x:c r="B867" s="4" t="str">
        <x:v>방송·연예</x:v>
      </x:c>
      <x:c r="C867" s="4" t="str">
        <x:v>박보검데뷔</x:v>
      </x:c>
      <x:c r="D867" s="17" t="n">
        <x:v>11.40618</x:v>
      </x:c>
      <x:c r="E867" s="17" t="n">
        <x:v>6.00783</x:v>
      </x:c>
      <x:c r="F867" s="17" t="n">
        <x:v>2.52503</x:v>
      </x:c>
      <x:c r="G867" s="17" t="n">
        <x:v>2.08968</x:v>
      </x:c>
      <x:c r="H867" s="17" t="n">
        <x:v>4.78885</x:v>
      </x:c>
      <x:c r="I867" s="17" t="n">
        <x:v>5.65955</x:v>
      </x:c>
      <x:c r="J867" s="17" t="n">
        <x:v>78.49368</x:v>
      </x:c>
      <x:c r="K867" s="17" t="n">
        <x:v>42.44666</x:v>
      </x:c>
      <x:c r="L867" s="17" t="n">
        <x:v>24.68437</x:v>
      </x:c>
      <x:c r="M867" s="17" t="n">
        <x:v>35.52459</x:v>
      </x:c>
      <x:c r="N867" s="17" t="n">
        <x:v>39.8781</x:v>
      </x:c>
      <x:c r="O867" s="17" t="n">
        <x:v>33.73966</x:v>
      </x:c>
      <x:c r="P867" s="17" t="n">
        <x:v>14.49717</x:v>
      </x:c>
      <x:c r="Q867" s="17" t="n">
        <x:v>20.06965</x:v>
      </x:c>
      <x:c r="R867" s="17" t="n">
        <x:v>12.9299</x:v>
      </x:c>
      <x:c r="S867" s="17" t="n">
        <x:v>38.92033</x:v>
      </x:c>
      <x:c r="T867" s="17" t="n">
        <x:v>30.34392</x:v>
      </x:c>
      <x:c r="U867" s="17" t="n">
        <x:v>29.77797</x:v>
      </x:c>
      <x:c r="V867" s="17" t="n">
        <x:v>25.64214</x:v>
      </x:c>
      <x:c r="W867" s="17" t="n">
        <x:v>13.88767</x:v>
      </x:c>
      <x:c r="X867" s="17" t="n">
        <x:v>9.01175</x:v>
      </x:c>
      <x:c r="Y867" s="17" t="n">
        <x:v>5.74662</x:v>
      </x:c>
      <x:c r="Z867" s="17" t="n">
        <x:v>9.14235</x:v>
      </x:c>
      <x:c r="AA867" s="17" t="n">
        <x:v>13.62646</x:v>
      </x:c>
      <x:c r="AB867" s="4" t="n">
        <x:f>COUNT(D867:O867)</x:f>
        <x:v>12</x:v>
      </x:c>
      <x:c r="AC867" s="4" t="n">
        <x:f>COUNT(P867:AA867)</x:f>
        <x:v>12</x:v>
      </x:c>
      <x:c r="AD867" s="4" t="n">
        <x:f>COUNTIF(D867:AA867,"&gt;0")</x:f>
        <x:v>24</x:v>
      </x:c>
      <x:c r="AE867" s="19" t="n">
        <x:f>IF(AB867=0,"",AVERAGE(D867:O867))</x:f>
        <x:v>23.937015000000002</x:v>
      </x:c>
      <x:c r="AF867" s="19" t="n">
        <x:f>IF(AC867=0,"",AVERAGE(P867:AA867))</x:f>
        <x:v>18.63299416666667</x:v>
      </x:c>
      <x:c r="AG867" s="19" t="n">
        <x:f>IF(OR(AB867&lt;'산출기준'!$B$19,AC867&lt;'산출기준'!$B$19,AE867=0),"",AF867/AE867)</x:f>
        <x:v>0.7784176166772118</x:v>
      </x:c>
      <x:c r="AH867" s="21" t="n">
        <x:f>IF(SUM(P867:AA867)=0,"",MAX(P867:AA867)/SUM(P867:AA867))</x:f>
        <x:v>0.17406546711292997</x:v>
      </x:c>
      <x:c r="AI867" s="23" t="n">
        <x:f>IF(AG867="","",AD867/'산출기준'!$B$18*'산출기준'!$B$20+MIN(1,AG867)*'산출기준'!$B$21+(1-AH867)*'산출기준'!$B$22)</x:f>
        <x:v>89.87121915805776</x:v>
      </x:c>
      <x:c r="AJ867" s="4" t="str">
        <x:v>24개월 중 양수 지수 24개월; 전반/후반 자료 12/12개월. 최근12개월/이전12개월 관측월 평균비 0.78배, 최근 최댓달 비중 17.4%. 미래 1년 지속을 보장하지 않음.</x:v>
      </x:c>
      <x:c r="AK867" s="4" t="str">
        <x:v>https://developers.naver.com/docs/serviceapi/datalab/search/search.md</x:v>
      </x:c>
    </x:row>
    <x:row r="868" ht="25" customHeight="1">
      <x:c r="A868" s="4" t="str">
        <x:v>K0864</x:v>
      </x:c>
      <x:c r="B868" s="4" t="str">
        <x:v>방송·연예</x:v>
      </x:c>
      <x:c r="C868" s="4" t="str">
        <x:v>연예인출연료</x:v>
      </x:c>
      <x:c r="D868" s="17" t="n">
        <x:v>61.63822</x:v>
      </x:c>
      <x:c r="E868" s="17" t="n">
        <x:v>77.95221</x:v>
      </x:c>
      <x:c r="F868" s="17" t="n">
        <x:v>48.12286</x:v>
      </x:c>
      <x:c r="G868" s="17" t="n">
        <x:v>43.686</x:v>
      </x:c>
      <x:c r="H868" s="17" t="n">
        <x:v>60.81911</x:v>
      </x:c>
      <x:c r="I868" s="17" t="n">
        <x:v>48.19112</x:v>
      </x:c>
      <x:c r="J868" s="17" t="n">
        <x:v>38.77133</x:v>
      </x:c>
      <x:c r="K868" s="17" t="n">
        <x:v>23.48122</x:v>
      </x:c>
      <x:c r="L868" s="17" t="n">
        <x:v>22.93515</x:v>
      </x:c>
      <x:c r="M868" s="17" t="n">
        <x:v>23.75426</x:v>
      </x:c>
      <x:c r="N868" s="17" t="n">
        <x:v>21.91126</x:v>
      </x:c>
      <x:c r="O868" s="17" t="n">
        <x:v>26.00682</x:v>
      </x:c>
      <x:c r="P868" s="17" t="n">
        <x:v>24.3686</x:v>
      </x:c>
      <x:c r="Q868" s="17" t="n">
        <x:v>18.56655</x:v>
      </x:c>
      <x:c r="R868" s="17" t="n">
        <x:v>16.17747</x:v>
      </x:c>
      <x:c r="S868" s="17" t="n">
        <x:v>22.66211</x:v>
      </x:c>
      <x:c r="T868" s="17" t="n">
        <x:v>26.75767</x:v>
      </x:c>
      <x:c r="U868" s="17" t="n">
        <x:v>17.4744</x:v>
      </x:c>
      <x:c r="V868" s="17" t="n">
        <x:v>15.08532</x:v>
      </x:c>
      <x:c r="W868" s="17" t="n">
        <x:v>10.37542</x:v>
      </x:c>
      <x:c r="X868" s="17" t="n">
        <x:v>14.9488</x:v>
      </x:c>
      <x:c r="Y868" s="17" t="n">
        <x:v>9.55631</x:v>
      </x:c>
      <x:c r="Z868" s="17" t="n">
        <x:v>44.23208</x:v>
      </x:c>
      <x:c r="AA868" s="17" t="n">
        <x:v>16.72354</x:v>
      </x:c>
      <x:c r="AB868" s="4" t="n">
        <x:f>COUNT(D868:O868)</x:f>
        <x:v>12</x:v>
      </x:c>
      <x:c r="AC868" s="4" t="n">
        <x:f>COUNT(P868:AA868)</x:f>
        <x:v>12</x:v>
      </x:c>
      <x:c r="AD868" s="4" t="n">
        <x:f>COUNTIF(D868:AA868,"&gt;0")</x:f>
        <x:v>24</x:v>
      </x:c>
      <x:c r="AE868" s="19" t="n">
        <x:f>IF(AB868=0,"",AVERAGE(D868:O868))</x:f>
        <x:v>41.43913</x:v>
      </x:c>
      <x:c r="AF868" s="19" t="n">
        <x:f>IF(AC868=0,"",AVERAGE(P868:AA868))</x:f>
        <x:v>19.7440225</x:v>
      </x:c>
      <x:c r="AG868" s="19" t="n">
        <x:f>IF(OR(AB868&lt;'산출기준'!$B$19,AC868&lt;'산출기준'!$B$19,AE868=0),"",AF868/AE868)</x:f>
        <x:v>0.47645842226900037</x:v>
      </x:c>
      <x:c r="AH868" s="21" t="n">
        <x:f>IF(SUM(P868:AA868)=0,"",MAX(P868:AA868)/SUM(P868:AA868))</x:f>
        <x:v>0.1866897521346862</x:v>
      </x:c>
      <x:c r="AI868" s="23" t="n">
        <x:f>IF(AG868="","",AD868/'산출기준'!$B$18*'산출기준'!$B$20+MIN(1,AG868)*'산출기준'!$B$21+(1-AH868)*'산출기준'!$B$22)</x:f>
        <x:v>80.55995762537628</x:v>
      </x:c>
      <x:c r="AJ868" s="4" t="str">
        <x:v>24개월 중 양수 지수 24개월; 전반/후반 자료 12/12개월. 최근12개월/이전12개월 관측월 평균비 0.48배, 최근 최댓달 비중 18.7%. 미래 1년 지속을 보장하지 않음.</x:v>
      </x:c>
      <x:c r="AK868" s="4" t="str">
        <x:v>https://developers.naver.com/docs/serviceapi/datalab/search/search.md</x:v>
      </x:c>
    </x:row>
    <x:row r="869" ht="25" customHeight="1">
      <x:c r="A869" s="4" t="str">
        <x:v>K0865</x:v>
      </x:c>
      <x:c r="B869" s="4" t="str">
        <x:v>방송·연예</x:v>
      </x:c>
      <x:c r="C869" s="4" t="str">
        <x:v>박보검학력</x:v>
      </x:c>
      <x:c r="D869" s="17" t="n">
        <x:v>2.04778</x:v>
      </x:c>
      <x:c r="E869" s="17" t="n">
        <x:v>1.09215</x:v>
      </x:c>
      <x:c r="F869" s="17" t="n">
        <x:v>1.36518</x:v>
      </x:c>
      <x:c r="G869" s="17" t="n">
        <x:v>0.61433</x:v>
      </x:c>
      <x:c r="H869" s="17" t="n">
        <x:v>2.25255</x:v>
      </x:c>
      <x:c r="I869" s="17" t="n">
        <x:v>5.93856</x:v>
      </x:c>
      <x:c r="J869" s="17" t="n">
        <x:v>96.17747</x:v>
      </x:c>
      <x:c r="K869" s="17" t="n">
        <x:v>61.43344</x:v>
      </x:c>
      <x:c r="L869" s="17" t="n">
        <x:v>31.87713</x:v>
      </x:c>
      <x:c r="M869" s="17" t="n">
        <x:v>61.97952</x:v>
      </x:c>
      <x:c r="N869" s="17" t="n">
        <x:v>58.43003</x:v>
      </x:c>
      <x:c r="O869" s="17" t="n">
        <x:v>31.39931</x:v>
      </x:c>
      <x:c r="P869" s="17" t="n">
        <x:v>13.51535</x:v>
      </x:c>
      <x:c r="Q869" s="17" t="n">
        <x:v>16.51877</x:v>
      </x:c>
      <x:c r="R869" s="17" t="n">
        <x:v>14.6075</x:v>
      </x:c>
      <x:c r="S869" s="17" t="n">
        <x:v>25.46075</x:v>
      </x:c>
      <x:c r="T869" s="17" t="n">
        <x:v>21.63822</x:v>
      </x:c>
      <x:c r="U869" s="17" t="n">
        <x:v>35.2901</x:v>
      </x:c>
      <x:c r="V869" s="17" t="n">
        <x:v>49.89761</x:v>
      </x:c>
      <x:c r="W869" s="17" t="n">
        <x:v>12.08191</x:v>
      </x:c>
      <x:c r="X869" s="17" t="n">
        <x:v>9.35153</x:v>
      </x:c>
      <x:c r="Y869" s="17" t="n">
        <x:v>2.52559</x:v>
      </x:c>
      <x:c r="Z869" s="17" t="n">
        <x:v>3.41296</x:v>
      </x:c>
      <x:c r="AA869" s="17" t="n">
        <x:v>19.52218</x:v>
      </x:c>
      <x:c r="AB869" s="4" t="n">
        <x:f>COUNT(D869:O869)</x:f>
        <x:v>12</x:v>
      </x:c>
      <x:c r="AC869" s="4" t="n">
        <x:f>COUNT(P869:AA869)</x:f>
        <x:v>12</x:v>
      </x:c>
      <x:c r="AD869" s="4" t="n">
        <x:f>COUNTIF(D869:AA869,"&gt;0")</x:f>
        <x:v>24</x:v>
      </x:c>
      <x:c r="AE869" s="19" t="n">
        <x:f>IF(AB869=0,"",AVERAGE(D869:O869))</x:f>
        <x:v>29.55062083333333</x:v>
      </x:c>
      <x:c r="AF869" s="19" t="n">
        <x:f>IF(AC869=0,"",AVERAGE(P869:AA869))</x:f>
        <x:v>18.6518725</x:v>
      </x:c>
      <x:c r="AG869" s="19" t="n">
        <x:f>IF(OR(AB869&lt;'산출기준'!$B$19,AC869&lt;'산출기준'!$B$19,AE869=0),"",AF869/AE869)</x:f>
        <x:v>0.6311837780057921</x:v>
      </x:c>
      <x:c r="AH869" s="21" t="n">
        <x:f>IF(SUM(P869:AA869)=0,"",MAX(P869:AA869)/SUM(P869:AA869))</x:f>
        <x:v>0.22293387254639804</x:v>
      </x:c>
      <x:c r="AI869" s="23" t="n">
        <x:f>IF(AG869="","",AD869/'산출기준'!$B$18*'산출기준'!$B$20+MIN(1,AG869)*'산출기준'!$B$21+(1-AH869)*'산출기준'!$B$22)</x:f>
        <x:v>84.4768358892458</x:v>
      </x:c>
      <x:c r="AJ869" s="4" t="str">
        <x:v>24개월 중 양수 지수 24개월; 전반/후반 자료 12/12개월. 최근12개월/이전12개월 관측월 평균비 0.63배, 최근 최댓달 비중 22.3%. 미래 1년 지속을 보장하지 않음.</x:v>
      </x:c>
      <x:c r="AK869" s="4" t="str">
        <x:v>https://developers.naver.com/docs/serviceapi/datalab/search/search.md</x:v>
      </x:c>
    </x:row>
    <x:row r="870" ht="25" customHeight="1">
      <x:c r="A870" s="4" t="str">
        <x:v>K0866</x:v>
      </x:c>
      <x:c r="B870" s="4" t="str">
        <x:v>방송·연예</x:v>
      </x:c>
      <x:c r="C870" s="4" t="str">
        <x:v>엄정화다이어트</x:v>
      </x:c>
      <x:c r="D870" s="17" t="n">
        <x:v>3.07167</x:v>
      </x:c>
      <x:c r="E870" s="17" t="n">
        <x:v>8.25938</x:v>
      </x:c>
      <x:c r="F870" s="17" t="n">
        <x:v>7.03071</x:v>
      </x:c>
      <x:c r="G870" s="17" t="n">
        <x:v>6.00682</x:v>
      </x:c>
      <x:c r="H870" s="17" t="n">
        <x:v>0.88737</x:v>
      </x:c>
      <x:c r="I870" s="17" t="n">
        <x:v>1.5017</x:v>
      </x:c>
      <x:c r="J870" s="17" t="n">
        <x:v>3.00341</x:v>
      </x:c>
      <x:c r="K870" s="17" t="n">
        <x:v>3.54948</x:v>
      </x:c>
      <x:c r="L870" s="17" t="n">
        <x:v>4.30034</x:v>
      </x:c>
      <x:c r="M870" s="17" t="n">
        <x:v>1.91126</x:v>
      </x:c>
      <x:c r="N870" s="17" t="n">
        <x:v>3.07167</x:v>
      </x:c>
      <x:c r="O870" s="17" t="n">
        <x:v>10.78498</x:v>
      </x:c>
      <x:c r="P870" s="17" t="n">
        <x:v>23.3447</x:v>
      </x:c>
      <x:c r="Q870" s="17" t="n">
        <x:v>7.09897</x:v>
      </x:c>
      <x:c r="R870" s="17" t="n">
        <x:v>1.91126</x:v>
      </x:c>
      <x:c r="S870" s="17"/>
      <x:c r="T870" s="17"/>
      <x:c r="U870" s="17" t="n">
        <x:v>1.91126</x:v>
      </x:c>
      <x:c r="V870" s="17" t="n">
        <x:v>1.77474</x:v>
      </x:c>
      <x:c r="W870" s="17"/>
      <x:c r="X870" s="17" t="n">
        <x:v>10.85324</x:v>
      </x:c>
      <x:c r="Y870" s="17" t="n">
        <x:v>2.11604</x:v>
      </x:c>
      <x:c r="Z870" s="17" t="n">
        <x:v>0.34129</x:v>
      </x:c>
      <x:c r="AA870" s="17" t="n">
        <x:v>17.06484</x:v>
      </x:c>
      <x:c r="AB870" s="4" t="n">
        <x:f>COUNT(D870:O870)</x:f>
        <x:v>12</x:v>
      </x:c>
      <x:c r="AC870" s="4" t="n">
        <x:f>COUNT(P870:AA870)</x:f>
        <x:v>9</x:v>
      </x:c>
      <x:c r="AD870" s="4" t="n">
        <x:f>COUNTIF(D870:AA870,"&gt;0")</x:f>
        <x:v>21</x:v>
      </x:c>
      <x:c r="AE870" s="19" t="n">
        <x:f>IF(AB870=0,"",AVERAGE(D870:O870))</x:f>
        <x:v>4.4482325</x:v>
      </x:c>
      <x:c r="AF870" s="19" t="n">
        <x:f>IF(AC870=0,"",AVERAGE(P870:AA870))</x:f>
        <x:v>7.379593333333332</x:v>
      </x:c>
      <x:c r="AG870" s="19" t="str">
        <x:f>IF(OR(AB870&lt;'산출기준'!$B$19,AC870&lt;'산출기준'!$B$19,AE870=0),"",AF870/AE870)</x:f>
      </x:c>
      <x:c r="AH870" s="21" t="n">
        <x:f>IF(SUM(P870:AA870)=0,"",MAX(P870:AA870)/SUM(P870:AA870))</x:f>
        <x:v>0.35149031096865624</x:v>
      </x:c>
      <x:c r="AI870" s="23" t="str">
        <x:f>IF(AG870="","",AD870/'산출기준'!$B$18*'산출기준'!$B$20+MIN(1,AG870)*'산출기준'!$B$21+(1-AH870)*'산출기준'!$B$22)</x:f>
      </x:c>
      <x:c r="AJ870" s="4" t="str">
        <x:v>24개월 중 양수 지수 21개월; 전반/후반 자료 12/9개월. 자료 부족으로 점수·전년비 미산정. 미래 1년 지속을 보장하지 않음.</x:v>
      </x:c>
      <x:c r="AK870" s="4" t="str">
        <x:v>https://developers.naver.com/docs/serviceapi/datalab/search/search.md</x:v>
      </x:c>
    </x:row>
    <x:row r="871" ht="25" customHeight="1">
      <x:c r="A871" s="4" t="str">
        <x:v>K0867</x:v>
      </x:c>
      <x:c r="B871" s="4" t="str">
        <x:v>방송·연예</x:v>
      </x:c>
      <x:c r="C871" s="4" t="str">
        <x:v>이찬원학력</x:v>
      </x:c>
      <x:c r="D871" s="17" t="n">
        <x:v>79.52218</x:v>
      </x:c>
      <x:c r="E871" s="17" t="n">
        <x:v>10.44368</x:v>
      </x:c>
      <x:c r="F871" s="17" t="n">
        <x:v>16.92832</x:v>
      </x:c>
      <x:c r="G871" s="17" t="n">
        <x:v>100</x:v>
      </x:c>
      <x:c r="H871" s="17" t="n">
        <x:v>59.45392</x:v>
      </x:c>
      <x:c r="I871" s="17" t="n">
        <x:v>36.24573</x:v>
      </x:c>
      <x:c r="J871" s="17" t="n">
        <x:v>28.7372</x:v>
      </x:c>
      <x:c r="K871" s="17" t="n">
        <x:v>53.65187</x:v>
      </x:c>
      <x:c r="L871" s="17" t="n">
        <x:v>16.99658</x:v>
      </x:c>
      <x:c r="M871" s="17" t="n">
        <x:v>19.72696</x:v>
      </x:c>
      <x:c r="N871" s="17" t="n">
        <x:v>15.22184</x:v>
      </x:c>
      <x:c r="O871" s="17" t="n">
        <x:v>11.87713</x:v>
      </x:c>
      <x:c r="P871" s="17" t="n">
        <x:v>6.5529</x:v>
      </x:c>
      <x:c r="Q871" s="17" t="n">
        <x:v>62.32081</x:v>
      </x:c>
      <x:c r="R871" s="17" t="n">
        <x:v>13.17406</x:v>
      </x:c>
      <x:c r="S871" s="17" t="n">
        <x:v>16.31399</x:v>
      </x:c>
      <x:c r="T871" s="17" t="n">
        <x:v>15.90443</x:v>
      </x:c>
      <x:c r="U871" s="17" t="n">
        <x:v>23.95904</x:v>
      </x:c>
      <x:c r="V871" s="17" t="n">
        <x:v>8.12286</x:v>
      </x:c>
      <x:c r="W871" s="17" t="n">
        <x:v>6.14334</x:v>
      </x:c>
      <x:c r="X871" s="17" t="n">
        <x:v>6.96245</x:v>
      </x:c>
      <x:c r="Y871" s="17" t="n">
        <x:v>3.95904</x:v>
      </x:c>
      <x:c r="Z871" s="17" t="n">
        <x:v>7.16723</x:v>
      </x:c>
      <x:c r="AA871" s="17" t="n">
        <x:v>14.06143</x:v>
      </x:c>
      <x:c r="AB871" s="4" t="n">
        <x:f>COUNT(D871:O871)</x:f>
        <x:v>12</x:v>
      </x:c>
      <x:c r="AC871" s="4" t="n">
        <x:f>COUNT(P871:AA871)</x:f>
        <x:v>12</x:v>
      </x:c>
      <x:c r="AD871" s="4" t="n">
        <x:f>COUNTIF(D871:AA871,"&gt;0")</x:f>
        <x:v>24</x:v>
      </x:c>
      <x:c r="AE871" s="19" t="n">
        <x:f>IF(AB871=0,"",AVERAGE(D871:O871))</x:f>
        <x:v>37.40045083333333</x:v>
      </x:c>
      <x:c r="AF871" s="19" t="n">
        <x:f>IF(AC871=0,"",AVERAGE(P871:AA871))</x:f>
        <x:v>15.386798333333331</x:v>
      </x:c>
      <x:c r="AG871" s="19" t="n">
        <x:f>IF(OR(AB871&lt;'산출기준'!$B$19,AC871&lt;'산출기준'!$B$19,AE871=0),"",AF871/AE871)</x:f>
        <x:v>0.4114067608944375</x:v>
      </x:c>
      <x:c r="AH871" s="21" t="n">
        <x:f>IF(SUM(P871:AA871)=0,"",MAX(P871:AA871)/SUM(P871:AA871))</x:f>
        <x:v>0.33752316244260916</x:v>
      </x:c>
      <x:c r="AI871" s="23" t="n">
        <x:f>IF(AG871="","",AD871/'산출기준'!$B$18*'산출기준'!$B$20+MIN(1,AG871)*'산출기준'!$B$21+(1-AH871)*'산출기준'!$B$22)</x:f>
        <x:v>75.59173957798095</x:v>
      </x:c>
      <x:c r="AJ871" s="4" t="str">
        <x:v>24개월 중 양수 지수 24개월; 전반/후반 자료 12/12개월. 최근12개월/이전12개월 관측월 평균비 0.41배, 최근 최댓달 비중 33.8%. 미래 1년 지속을 보장하지 않음.</x:v>
      </x:c>
      <x:c r="AK871" s="4" t="str">
        <x:v>https://developers.naver.com/docs/serviceapi/datalab/search/search.md</x:v>
      </x:c>
    </x:row>
    <x:row r="872" ht="25" customHeight="1">
      <x:c r="A872" s="4" t="str">
        <x:v>K0868</x:v>
      </x:c>
      <x:c r="B872" s="4" t="str">
        <x:v>방송·연예</x:v>
      </x:c>
      <x:c r="C872" s="4" t="str">
        <x:v>비데뷔</x:v>
      </x:c>
      <x:c r="D872" s="17" t="n">
        <x:v>63.20819</x:v>
      </x:c>
      <x:c r="E872" s="17" t="n">
        <x:v>32.21843</x:v>
      </x:c>
      <x:c r="F872" s="17" t="n">
        <x:v>25.93856</x:v>
      </x:c>
      <x:c r="G872" s="17" t="n">
        <x:v>25.93856</x:v>
      </x:c>
      <x:c r="H872" s="17" t="n">
        <x:v>22.86689</x:v>
      </x:c>
      <x:c r="I872" s="17" t="n">
        <x:v>13.44709</x:v>
      </x:c>
      <x:c r="J872" s="17" t="n">
        <x:v>16.58703</x:v>
      </x:c>
      <x:c r="K872" s="17" t="n">
        <x:v>9.89761</x:v>
      </x:c>
      <x:c r="L872" s="17" t="n">
        <x:v>9.62457</x:v>
      </x:c>
      <x:c r="M872" s="17" t="n">
        <x:v>12.49146</x:v>
      </x:c>
      <x:c r="N872" s="17" t="n">
        <x:v>18.9761</x:v>
      </x:c>
      <x:c r="O872" s="17" t="n">
        <x:v>25.39249</x:v>
      </x:c>
      <x:c r="P872" s="17" t="n">
        <x:v>12.7645</x:v>
      </x:c>
      <x:c r="Q872" s="17" t="n">
        <x:v>16.65529</x:v>
      </x:c>
      <x:c r="R872" s="17" t="n">
        <x:v>19.72696</x:v>
      </x:c>
      <x:c r="S872" s="17" t="n">
        <x:v>19.72696</x:v>
      </x:c>
      <x:c r="T872" s="17" t="n">
        <x:v>11.53583</x:v>
      </x:c>
      <x:c r="U872" s="17" t="n">
        <x:v>18.08873</x:v>
      </x:c>
      <x:c r="V872" s="17" t="n">
        <x:v>34.06143</x:v>
      </x:c>
      <x:c r="W872" s="17" t="n">
        <x:v>23.686</x:v>
      </x:c>
      <x:c r="X872" s="17" t="n">
        <x:v>47.23549</x:v>
      </x:c>
      <x:c r="Y872" s="17" t="n">
        <x:v>22.93515</x:v>
      </x:c>
      <x:c r="Z872" s="17" t="n">
        <x:v>17.88395</x:v>
      </x:c>
      <x:c r="AA872" s="17" t="n">
        <x:v>17.40614</x:v>
      </x:c>
      <x:c r="AB872" s="4" t="n">
        <x:f>COUNT(D872:O872)</x:f>
        <x:v>12</x:v>
      </x:c>
      <x:c r="AC872" s="4" t="n">
        <x:f>COUNT(P872:AA872)</x:f>
        <x:v>12</x:v>
      </x:c>
      <x:c r="AD872" s="4" t="n">
        <x:f>COUNTIF(D872:AA872,"&gt;0")</x:f>
        <x:v>24</x:v>
      </x:c>
      <x:c r="AE872" s="19" t="n">
        <x:f>IF(AB872=0,"",AVERAGE(D872:O872))</x:f>
        <x:v>23.048915000000004</x:v>
      </x:c>
      <x:c r="AF872" s="19" t="n">
        <x:f>IF(AC872=0,"",AVERAGE(P872:AA872))</x:f>
        <x:v>21.808869166666668</x:v>
      </x:c>
      <x:c r="AG872" s="19" t="n">
        <x:f>IF(OR(AB872&lt;'산출기준'!$B$19,AC872&lt;'산출기준'!$B$19,AE872=0),"",AF872/AE872)</x:f>
        <x:v>0.9461993836441612</x:v>
      </x:c>
      <x:c r="AH872" s="21" t="n">
        <x:f>IF(SUM(P872:AA872)=0,"",MAX(P872:AA872)/SUM(P872:AA872))</x:f>
        <x:v>0.18049036854004694</x:v>
      </x:c>
      <x:c r="AI872" s="23" t="n">
        <x:f>IF(AG872="","",AD872/'산출기준'!$B$18*'산출기준'!$B$20+MIN(1,AG872)*'산출기준'!$B$21+(1-AH872)*'산출기준'!$B$22)</x:f>
        <x:v>94.7761741385239</x:v>
      </x:c>
      <x:c r="AJ872" s="4" t="str">
        <x:v>24개월 중 양수 지수 24개월; 전반/후반 자료 12/12개월. 최근12개월/이전12개월 관측월 평균비 0.95배, 최근 최댓달 비중 18.0%. 미래 1년 지속을 보장하지 않음.</x:v>
      </x:c>
      <x:c r="AK872" s="4" t="str">
        <x:v>https://developers.naver.com/docs/serviceapi/datalab/search/search.md</x:v>
      </x:c>
    </x:row>
    <x:row r="873" ht="25" customHeight="1">
      <x:c r="A873" s="4" t="str">
        <x:v>K0869</x:v>
      </x:c>
      <x:c r="B873" s="4" t="str">
        <x:v>방송·연예</x:v>
      </x:c>
      <x:c r="C873" s="4" t="str">
        <x:v>한혜진식단</x:v>
      </x:c>
      <x:c r="D873" s="17" t="n">
        <x:v>7.37913</x:v>
      </x:c>
      <x:c r="E873" s="17" t="n">
        <x:v>10.77184</x:v>
      </x:c>
      <x:c r="F873" s="17" t="n">
        <x:v>6.61577</x:v>
      </x:c>
      <x:c r="G873" s="17" t="n">
        <x:v>5.51314</x:v>
      </x:c>
      <x:c r="H873" s="17" t="n">
        <x:v>8.90585</x:v>
      </x:c>
      <x:c r="I873" s="17" t="n">
        <x:v>10.85665</x:v>
      </x:c>
      <x:c r="J873" s="17" t="n">
        <x:v>17.13316</x:v>
      </x:c>
      <x:c r="K873" s="17" t="n">
        <x:v>14.16454</x:v>
      </x:c>
      <x:c r="L873" s="17" t="n">
        <x:v>6.95504</x:v>
      </x:c>
      <x:c r="M873" s="17" t="n">
        <x:v>22.81594</x:v>
      </x:c>
      <x:c r="N873" s="17" t="n">
        <x:v>16.11535</x:v>
      </x:c>
      <x:c r="O873" s="17" t="n">
        <x:v>2.96861</x:v>
      </x:c>
      <x:c r="P873" s="17" t="n">
        <x:v>6.44614</x:v>
      </x:c>
      <x:c r="Q873" s="17" t="n">
        <x:v>1.9508</x:v>
      </x:c>
      <x:c r="R873" s="17" t="n">
        <x:v>3.05343</x:v>
      </x:c>
      <x:c r="S873" s="17" t="n">
        <x:v>3.81679</x:v>
      </x:c>
      <x:c r="T873" s="17" t="n">
        <x:v>2.45971</x:v>
      </x:c>
      <x:c r="U873" s="17" t="n">
        <x:v>0.93299</x:v>
      </x:c>
      <x:c r="V873" s="17" t="n">
        <x:v>2.20525</x:v>
      </x:c>
      <x:c r="W873" s="17" t="n">
        <x:v>1.18744</x:v>
      </x:c>
      <x:c r="X873" s="17" t="n">
        <x:v>2.03562</x:v>
      </x:c>
      <x:c r="Y873" s="17" t="n">
        <x:v>71.41645</x:v>
      </x:c>
      <x:c r="Z873" s="17" t="n">
        <x:v>23.24003</x:v>
      </x:c>
      <x:c r="AA873" s="17" t="n">
        <x:v>18.40542</x:v>
      </x:c>
      <x:c r="AB873" s="4" t="n">
        <x:f>COUNT(D873:O873)</x:f>
        <x:v>12</x:v>
      </x:c>
      <x:c r="AC873" s="4" t="n">
        <x:f>COUNT(P873:AA873)</x:f>
        <x:v>12</x:v>
      </x:c>
      <x:c r="AD873" s="4" t="n">
        <x:f>COUNTIF(D873:AA873,"&gt;0")</x:f>
        <x:v>24</x:v>
      </x:c>
      <x:c r="AE873" s="19" t="n">
        <x:f>IF(AB873=0,"",AVERAGE(D873:O873))</x:f>
        <x:v>10.849585</x:v>
      </x:c>
      <x:c r="AF873" s="19" t="n">
        <x:f>IF(AC873=0,"",AVERAGE(P873:AA873))</x:f>
        <x:v>11.4291725</x:v>
      </x:c>
      <x:c r="AG873" s="19" t="n">
        <x:f>IF(OR(AB873&lt;'산출기준'!$B$19,AC873&lt;'산출기준'!$B$19,AE873=0),"",AF873/AE873)</x:f>
        <x:v>1.0534202460278435</x:v>
      </x:c>
      <x:c r="AH873" s="21" t="n">
        <x:f>IF(SUM(P873:AA873)=0,"",MAX(P873:AA873)/SUM(P873:AA873))</x:f>
        <x:v>0.5207175614274203</x:v>
      </x:c>
      <x:c r="AI873" s="23" t="n">
        <x:f>IF(AG873="","",AD873/'산출기준'!$B$18*'산출기준'!$B$20+MIN(1,AG873)*'산출기준'!$B$21+(1-AH873)*'산출기준'!$B$22)</x:f>
        <x:v>89.58564877145159</x:v>
      </x:c>
      <x:c r="AJ873" s="4" t="str">
        <x:v>24개월 중 양수 지수 24개월; 전반/후반 자료 12/12개월. 최근12개월/이전12개월 관측월 평균비 1.05배, 최근 최댓달 비중 52.1%. 미래 1년 지속을 보장하지 않음.</x:v>
      </x:c>
      <x:c r="AK873" s="4" t="str">
        <x:v>https://developers.naver.com/docs/serviceapi/datalab/search/search.md</x:v>
      </x:c>
    </x:row>
    <x:row r="874" ht="25" customHeight="1">
      <x:c r="A874" s="4" t="str">
        <x:v>K0870</x:v>
      </x:c>
      <x:c r="B874" s="4" t="str">
        <x:v>방송·연예</x:v>
      </x:c>
      <x:c r="C874" s="4" t="str">
        <x:v>정해인재산</x:v>
      </x:c>
      <x:c r="D874" s="17" t="n">
        <x:v>37.65903</x:v>
      </x:c>
      <x:c r="E874" s="17" t="n">
        <x:v>22.39185</x:v>
      </x:c>
      <x:c r="F874" s="17" t="n">
        <x:v>0.5089</x:v>
      </x:c>
      <x:c r="G874" s="17"/>
      <x:c r="H874" s="17"/>
      <x:c r="I874" s="17" t="n">
        <x:v>4.8346</x:v>
      </x:c>
      <x:c r="J874" s="17" t="n">
        <x:v>10.00848</x:v>
      </x:c>
      <x:c r="K874" s="17" t="n">
        <x:v>0.93299</x:v>
      </x:c>
      <x:c r="L874" s="17"/>
      <x:c r="M874" s="17"/>
      <x:c r="N874" s="17"/>
      <x:c r="O874" s="17"/>
      <x:c r="P874" s="17"/>
      <x:c r="Q874" s="17"/>
      <x:c r="R874" s="17"/>
      <x:c r="S874" s="17" t="n">
        <x:v>0.59372</x:v>
      </x:c>
      <x:c r="T874" s="17"/>
      <x:c r="U874" s="17"/>
      <x:c r="V874" s="17"/>
      <x:c r="W874" s="17" t="n">
        <x:v>0.42408</x:v>
      </x:c>
      <x:c r="X874" s="17"/>
      <x:c r="Y874" s="17"/>
      <x:c r="Z874" s="17"/>
      <x:c r="AA874" s="17" t="n">
        <x:v>16.03053</x:v>
      </x:c>
      <x:c r="AB874" s="4" t="n">
        <x:f>COUNT(D874:O874)</x:f>
        <x:v>6</x:v>
      </x:c>
      <x:c r="AC874" s="4" t="n">
        <x:f>COUNT(P874:AA874)</x:f>
        <x:v>3</x:v>
      </x:c>
      <x:c r="AD874" s="4" t="n">
        <x:f>COUNTIF(D874:AA874,"&gt;0")</x:f>
        <x:v>9</x:v>
      </x:c>
      <x:c r="AE874" s="19" t="n">
        <x:f>IF(AB874=0,"",AVERAGE(D874:O874))</x:f>
        <x:v>12.722641666666668</x:v>
      </x:c>
      <x:c r="AF874" s="19" t="n">
        <x:f>IF(AC874=0,"",AVERAGE(P874:AA874))</x:f>
        <x:v>5.682776666666666</x:v>
      </x:c>
      <x:c r="AG874" s="19" t="str">
        <x:f>IF(OR(AB874&lt;'산출기준'!$B$19,AC874&lt;'산출기준'!$B$19,AE874=0),"",AF874/AE874)</x:f>
      </x:c>
      <x:c r="AH874" s="21" t="n">
        <x:f>IF(SUM(P874:AA874)=0,"",MAX(P874:AA874)/SUM(P874:AA874))</x:f>
        <x:v>0.9402991378041133</x:v>
      </x:c>
      <x:c r="AI874" s="23" t="str">
        <x:f>IF(AG874="","",AD874/'산출기준'!$B$18*'산출기준'!$B$20+MIN(1,AG874)*'산출기준'!$B$21+(1-AH874)*'산출기준'!$B$22)</x:f>
      </x:c>
      <x:c r="AJ874" s="4" t="str">
        <x:v>24개월 중 양수 지수 9개월; 전반/후반 자료 6/3개월. 자료 부족으로 점수·전년비 미산정. 미래 1년 지속을 보장하지 않음.</x:v>
      </x:c>
      <x:c r="AK874" s="4" t="str">
        <x:v>https://developers.naver.com/docs/serviceapi/datalab/search/search.md</x:v>
      </x:c>
    </x:row>
    <x:row r="875" ht="25" customHeight="1">
      <x:c r="A875" s="4" t="str">
        <x:v>K0871</x:v>
      </x:c>
      <x:c r="B875" s="4" t="str">
        <x:v>방송·연예</x:v>
      </x:c>
      <x:c r="C875" s="4" t="str">
        <x:v>임영웅학력</x:v>
      </x:c>
      <x:c r="D875" s="17" t="n">
        <x:v>47.92196</x:v>
      </x:c>
      <x:c r="E875" s="17" t="n">
        <x:v>29.85581</x:v>
      </x:c>
      <x:c r="F875" s="17" t="n">
        <x:v>18.57506</x:v>
      </x:c>
      <x:c r="G875" s="17" t="n">
        <x:v>43.51145</x:v>
      </x:c>
      <x:c r="H875" s="17" t="n">
        <x:v>33.24851</x:v>
      </x:c>
      <x:c r="I875" s="17" t="n">
        <x:v>20.10178</x:v>
      </x:c>
      <x:c r="J875" s="17" t="n">
        <x:v>17.21798</x:v>
      </x:c>
      <x:c r="K875" s="17" t="n">
        <x:v>3.73197</x:v>
      </x:c>
      <x:c r="L875" s="17" t="n">
        <x:v>2.88379</x:v>
      </x:c>
      <x:c r="M875" s="17" t="n">
        <x:v>3.30788</x:v>
      </x:c>
      <x:c r="N875" s="17" t="n">
        <x:v>3.73197</x:v>
      </x:c>
      <x:c r="O875" s="17" t="n">
        <x:v>15.09754</x:v>
      </x:c>
      <x:c r="P875" s="17" t="n">
        <x:v>30.19508</x:v>
      </x:c>
      <x:c r="Q875" s="17" t="n">
        <x:v>54.53774</x:v>
      </x:c>
      <x:c r="R875" s="17" t="n">
        <x:v>9.66921</x:v>
      </x:c>
      <x:c r="S875" s="17" t="n">
        <x:v>14.75826</x:v>
      </x:c>
      <x:c r="T875" s="17" t="n">
        <x:v>14.41899</x:v>
      </x:c>
      <x:c r="U875" s="17" t="n">
        <x:v>15.01272</x:v>
      </x:c>
      <x:c r="V875" s="17" t="n">
        <x:v>7.97285</x:v>
      </x:c>
      <x:c r="W875" s="17" t="n">
        <x:v>4.24088</x:v>
      </x:c>
      <x:c r="X875" s="17" t="n">
        <x:v>6.95504</x:v>
      </x:c>
      <x:c r="Y875" s="17" t="n">
        <x:v>9.58439</x:v>
      </x:c>
      <x:c r="Z875" s="17" t="n">
        <x:v>13.65564</x:v>
      </x:c>
      <x:c r="AA875" s="17" t="n">
        <x:v>20.35623</x:v>
      </x:c>
      <x:c r="AB875" s="4" t="n">
        <x:f>COUNT(D875:O875)</x:f>
        <x:v>12</x:v>
      </x:c>
      <x:c r="AC875" s="4" t="n">
        <x:f>COUNT(P875:AA875)</x:f>
        <x:v>12</x:v>
      </x:c>
      <x:c r="AD875" s="4" t="n">
        <x:f>COUNTIF(D875:AA875,"&gt;0")</x:f>
        <x:v>24</x:v>
      </x:c>
      <x:c r="AE875" s="19" t="n">
        <x:f>IF(AB875=0,"",AVERAGE(D875:O875))</x:f>
        <x:v>19.93214166666667</x:v>
      </x:c>
      <x:c r="AF875" s="19" t="n">
        <x:f>IF(AC875=0,"",AVERAGE(P875:AA875))</x:f>
        <x:v>16.779752500000004</x:v>
      </x:c>
      <x:c r="AG875" s="19" t="n">
        <x:f>IF(OR(AB875&lt;'산출기준'!$B$19,AC875&lt;'산출기준'!$B$19,AE875=0),"",AF875/AE875)</x:f>
        <x:v>0.8418439313052579</x:v>
      </x:c>
      <x:c r="AH875" s="21" t="n">
        <x:f>IF(SUM(P875:AA875)=0,"",MAX(P875:AA875)/SUM(P875:AA875))</x:f>
        <x:v>0.27085093577313885</x:v>
      </x:c>
      <x:c r="AI875" s="23" t="n">
        <x:f>IF(AG875="","",AD875/'산출기준'!$B$18*'산출기준'!$B$20+MIN(1,AG875)*'산출기준'!$B$21+(1-AH875)*'산출기준'!$B$22)</x:f>
        <x:v>89.83829922369496</x:v>
      </x:c>
      <x:c r="AJ875" s="4" t="str">
        <x:v>24개월 중 양수 지수 24개월; 전반/후반 자료 12/12개월. 최근12개월/이전12개월 관측월 평균비 0.84배, 최근 최댓달 비중 27.1%. 미래 1년 지속을 보장하지 않음.</x:v>
      </x:c>
      <x:c r="AK875" s="4" t="str">
        <x:v>https://developers.naver.com/docs/serviceapi/datalab/search/search.md</x:v>
      </x:c>
    </x:row>
    <x:row r="876" ht="25" customHeight="1">
      <x:c r="A876" s="4" t="str">
        <x:v>K0872</x:v>
      </x:c>
      <x:c r="B876" s="4" t="str">
        <x:v>방송·연예</x:v>
      </x:c>
      <x:c r="C876" s="4" t="str">
        <x:v>한혜진다이어트</x:v>
      </x:c>
      <x:c r="D876" s="17" t="n">
        <x:v>46.6497</x:v>
      </x:c>
      <x:c r="E876" s="17" t="n">
        <x:v>36.81085</x:v>
      </x:c>
      <x:c r="F876" s="17" t="n">
        <x:v>36.72603</x:v>
      </x:c>
      <x:c r="G876" s="17" t="n">
        <x:v>25.69974</x:v>
      </x:c>
      <x:c r="H876" s="17" t="n">
        <x:v>34.35114</x:v>
      </x:c>
      <x:c r="I876" s="17" t="n">
        <x:v>35.6234</x:v>
      </x:c>
      <x:c r="J876" s="17" t="n">
        <x:v>34.43596</x:v>
      </x:c>
      <x:c r="K876" s="17" t="n">
        <x:v>78.20186</x:v>
      </x:c>
      <x:c r="L876" s="17" t="n">
        <x:v>100</x:v>
      </x:c>
      <x:c r="M876" s="17" t="n">
        <x:v>89.39779</x:v>
      </x:c>
      <x:c r="N876" s="17" t="n">
        <x:v>77.94741</x:v>
      </x:c>
      <x:c r="O876" s="17" t="n">
        <x:v>77.77777</x:v>
      </x:c>
      <x:c r="P876" s="17" t="n">
        <x:v>66.92111</x:v>
      </x:c>
      <x:c r="Q876" s="17" t="n">
        <x:v>29.77099</x:v>
      </x:c>
      <x:c r="R876" s="17" t="n">
        <x:v>34.1815</x:v>
      </x:c>
      <x:c r="S876" s="17" t="n">
        <x:v>16.70907</x:v>
      </x:c>
      <x:c r="T876" s="17" t="n">
        <x:v>17.98134</x:v>
      </x:c>
      <x:c r="U876" s="17" t="n">
        <x:v>9.58439</x:v>
      </x:c>
      <x:c r="V876" s="17" t="n">
        <x:v>24.17302</x:v>
      </x:c>
      <x:c r="W876" s="17" t="n">
        <x:v>18.23579</x:v>
      </x:c>
      <x:c r="X876" s="17" t="n">
        <x:v>22.81594</x:v>
      </x:c>
      <x:c r="Y876" s="17" t="n">
        <x:v>21.28922</x:v>
      </x:c>
      <x:c r="Z876" s="17" t="n">
        <x:v>63.0195</x:v>
      </x:c>
      <x:c r="AA876" s="17" t="n">
        <x:v>18.40542</x:v>
      </x:c>
      <x:c r="AB876" s="4" t="n">
        <x:f>COUNT(D876:O876)</x:f>
        <x:v>12</x:v>
      </x:c>
      <x:c r="AC876" s="4" t="n">
        <x:f>COUNT(P876:AA876)</x:f>
        <x:v>12</x:v>
      </x:c>
      <x:c r="AD876" s="4" t="n">
        <x:f>COUNTIF(D876:AA876,"&gt;0")</x:f>
        <x:v>24</x:v>
      </x:c>
      <x:c r="AE876" s="19" t="n">
        <x:f>IF(AB876=0,"",AVERAGE(D876:O876))</x:f>
        <x:v>56.135137500000006</x:v>
      </x:c>
      <x:c r="AF876" s="19" t="n">
        <x:f>IF(AC876=0,"",AVERAGE(P876:AA876))</x:f>
        <x:v>28.5906075</x:v>
      </x:c>
      <x:c r="AG876" s="19" t="n">
        <x:f>IF(OR(AB876&lt;'산출기준'!$B$19,AC876&lt;'산출기준'!$B$19,AE876=0),"",AF876/AE876)</x:f>
        <x:v>0.5093174929873467</x:v>
      </x:c>
      <x:c r="AH876" s="21" t="n">
        <x:f>IF(SUM(P876:AA876)=0,"",MAX(P876:AA876)/SUM(P876:AA876))</x:f>
        <x:v>0.19505563729860118</x:v>
      </x:c>
      <x:c r="AI876" s="23" t="n">
        <x:f>IF(AG876="","",AD876/'산출기준'!$B$18*'산출기준'!$B$20+MIN(1,AG876)*'산출기준'!$B$21+(1-AH876)*'산출기준'!$B$22)</x:f>
        <x:v>81.37841204364838</x:v>
      </x:c>
      <x:c r="AJ876" s="4" t="str">
        <x:v>24개월 중 양수 지수 24개월; 전반/후반 자료 12/12개월. 최근12개월/이전12개월 관측월 평균비 0.51배, 최근 최댓달 비중 19.5%. 미래 1년 지속을 보장하지 않음.</x:v>
      </x:c>
      <x:c r="AK876" s="4" t="str">
        <x:v>https://developers.naver.com/docs/serviceapi/datalab/search/search.md</x:v>
      </x:c>
    </x:row>
    <x:row r="877" ht="25" customHeight="1">
      <x:c r="A877" s="4" t="str">
        <x:v>K0873</x:v>
      </x:c>
      <x:c r="B877" s="4" t="str">
        <x:v>방송·연예</x:v>
      </x:c>
      <x:c r="C877" s="4" t="str">
        <x:v>아이유학력</x:v>
      </x:c>
      <x:c r="D877" s="17" t="n">
        <x:v>18.15097</x:v>
      </x:c>
      <x:c r="E877" s="17" t="n">
        <x:v>11.53519</x:v>
      </x:c>
      <x:c r="F877" s="17" t="n">
        <x:v>29.68617</x:v>
      </x:c>
      <x:c r="G877" s="17" t="n">
        <x:v>40.79728</x:v>
      </x:c>
      <x:c r="H877" s="17" t="n">
        <x:v>54.70737</x:v>
      </x:c>
      <x:c r="I877" s="17" t="n">
        <x:v>20.10178</x:v>
      </x:c>
      <x:c r="J877" s="17" t="n">
        <x:v>81.08566</x:v>
      </x:c>
      <x:c r="K877" s="17" t="n">
        <x:v>62.5106</x:v>
      </x:c>
      <x:c r="L877" s="17" t="n">
        <x:v>32.82442</x:v>
      </x:c>
      <x:c r="M877" s="17" t="n">
        <x:v>21.54368</x:v>
      </x:c>
      <x:c r="N877" s="17" t="n">
        <x:v>16.28498</x:v>
      </x:c>
      <x:c r="O877" s="17" t="n">
        <x:v>22.81594</x:v>
      </x:c>
      <x:c r="P877" s="17" t="n">
        <x:v>12.29855</x:v>
      </x:c>
      <x:c r="Q877" s="17" t="n">
        <x:v>16.3698</x:v>
      </x:c>
      <x:c r="R877" s="17" t="n">
        <x:v>20.44105</x:v>
      </x:c>
      <x:c r="S877" s="17" t="n">
        <x:v>13.91009</x:v>
      </x:c>
      <x:c r="T877" s="17" t="n">
        <x:v>10.26293</x:v>
      </x:c>
      <x:c r="U877" s="17" t="n">
        <x:v>21.62849</x:v>
      </x:c>
      <x:c r="V877" s="17" t="n">
        <x:v>7.63358</x:v>
      </x:c>
      <x:c r="W877" s="17" t="n">
        <x:v>75.14843</x:v>
      </x:c>
      <x:c r="X877" s="17" t="n">
        <x:v>67.68447</x:v>
      </x:c>
      <x:c r="Y877" s="17" t="n">
        <x:v>20.94995</x:v>
      </x:c>
      <x:c r="Z877" s="17" t="n">
        <x:v>17.72688</x:v>
      </x:c>
      <x:c r="AA877" s="17" t="n">
        <x:v>16.62425</x:v>
      </x:c>
      <x:c r="AB877" s="4" t="n">
        <x:f>COUNT(D877:O877)</x:f>
        <x:v>12</x:v>
      </x:c>
      <x:c r="AC877" s="4" t="n">
        <x:f>COUNT(P877:AA877)</x:f>
        <x:v>12</x:v>
      </x:c>
      <x:c r="AD877" s="4" t="n">
        <x:f>COUNTIF(D877:AA877,"&gt;0")</x:f>
        <x:v>24</x:v>
      </x:c>
      <x:c r="AE877" s="19" t="n">
        <x:f>IF(AB877=0,"",AVERAGE(D877:O877))</x:f>
        <x:v>34.337003333333335</x:v>
      </x:c>
      <x:c r="AF877" s="19" t="n">
        <x:f>IF(AC877=0,"",AVERAGE(P877:AA877))</x:f>
        <x:v>25.05653916666667</x:v>
      </x:c>
      <x:c r="AG877" s="19" t="n">
        <x:f>IF(OR(AB877&lt;'산출기준'!$B$19,AC877&lt;'산출기준'!$B$19,AE877=0),"",AF877/AE877)</x:f>
        <x:v>0.7297241091025125</x:v>
      </x:c>
      <x:c r="AH877" s="21" t="n">
        <x:f>IF(SUM(P877:AA877)=0,"",MAX(P877:AA877)/SUM(P877:AA877))</x:f>
        <x:v>0.24992953436273635</x:v>
      </x:c>
      <x:c r="AI877" s="23" t="n">
        <x:f>IF(AG877="","",AD877/'산출기준'!$B$18*'산출기준'!$B$20+MIN(1,AG877)*'산출기준'!$B$21+(1-AH877)*'산출기준'!$B$22)</x:f>
        <x:v>86.89313258582064</x:v>
      </x:c>
      <x:c r="AJ877" s="4" t="str">
        <x:v>24개월 중 양수 지수 24개월; 전반/후반 자료 12/12개월. 최근12개월/이전12개월 관측월 평균비 0.73배, 최근 최댓달 비중 25.0%. 미래 1년 지속을 보장하지 않음.</x:v>
      </x:c>
      <x:c r="AK877" s="4" t="str">
        <x:v>https://developers.naver.com/docs/serviceapi/datalab/search/search.md</x:v>
      </x:c>
    </x:row>
    <x:row r="878" ht="25" customHeight="1">
      <x:c r="A878" s="4" t="str">
        <x:v>K0874</x:v>
      </x:c>
      <x:c r="B878" s="4" t="str">
        <x:v>방송·연예</x:v>
      </x:c>
      <x:c r="C878" s="4" t="str">
        <x:v>연정훈학력</x:v>
      </x:c>
      <x:c r="D878" s="17" t="n">
        <x:v>6.46387</x:v>
      </x:c>
      <x:c r="E878" s="17" t="n">
        <x:v>55.5133</x:v>
      </x:c>
      <x:c r="F878" s="17" t="n">
        <x:v>14.35361</x:v>
      </x:c>
      <x:c r="G878" s="17" t="n">
        <x:v>3.04182</x:v>
      </x:c>
      <x:c r="H878" s="17" t="n">
        <x:v>1.04562</x:v>
      </x:c>
      <x:c r="I878" s="17" t="n">
        <x:v>11.88212</x:v>
      </x:c>
      <x:c r="J878" s="17" t="n">
        <x:v>13.68821</x:v>
      </x:c>
      <x:c r="K878" s="17" t="n">
        <x:v>1.61596</x:v>
      </x:c>
      <x:c r="L878" s="17"/>
      <x:c r="M878" s="17" t="n">
        <x:v>1.52091</x:v>
      </x:c>
      <x:c r="N878" s="17"/>
      <x:c r="O878" s="17"/>
      <x:c r="P878" s="17"/>
      <x:c r="Q878" s="17" t="n">
        <x:v>0.57034</x:v>
      </x:c>
      <x:c r="R878" s="17"/>
      <x:c r="S878" s="17"/>
      <x:c r="T878" s="17"/>
      <x:c r="U878" s="17"/>
      <x:c r="V878" s="17"/>
      <x:c r="W878" s="17" t="n">
        <x:v>0.47528</x:v>
      </x:c>
      <x:c r="X878" s="17"/>
      <x:c r="Y878" s="17" t="n">
        <x:v>0.47528</x:v>
      </x:c>
      <x:c r="Z878" s="17" t="n">
        <x:v>61.31178</x:v>
      </x:c>
      <x:c r="AA878" s="17" t="n">
        <x:v>48.09885</x:v>
      </x:c>
      <x:c r="AB878" s="4" t="n">
        <x:f>COUNT(D878:O878)</x:f>
        <x:v>9</x:v>
      </x:c>
      <x:c r="AC878" s="4" t="n">
        <x:f>COUNT(P878:AA878)</x:f>
        <x:v>5</x:v>
      </x:c>
      <x:c r="AD878" s="4" t="n">
        <x:f>COUNTIF(D878:AA878,"&gt;0")</x:f>
        <x:v>14</x:v>
      </x:c>
      <x:c r="AE878" s="19" t="n">
        <x:f>IF(AB878=0,"",AVERAGE(D878:O878))</x:f>
        <x:v>12.125046666666668</x:v>
      </x:c>
      <x:c r="AF878" s="19" t="n">
        <x:f>IF(AC878=0,"",AVERAGE(P878:AA878))</x:f>
        <x:v>22.186306</x:v>
      </x:c>
      <x:c r="AG878" s="19" t="str">
        <x:f>IF(OR(AB878&lt;'산출기준'!$B$19,AC878&lt;'산출기준'!$B$19,AE878=0),"",AF878/AE878)</x:f>
      </x:c>
      <x:c r="AH878" s="21" t="n">
        <x:f>IF(SUM(P878:AA878)=0,"",MAX(P878:AA878)/SUM(P878:AA878))</x:f>
        <x:v>0.5526993092045156</x:v>
      </x:c>
      <x:c r="AI878" s="23" t="str">
        <x:f>IF(AG878="","",AD878/'산출기준'!$B$18*'산출기준'!$B$20+MIN(1,AG878)*'산출기준'!$B$21+(1-AH878)*'산출기준'!$B$22)</x:f>
      </x:c>
      <x:c r="AJ878" s="4" t="str">
        <x:v>24개월 중 양수 지수 14개월; 전반/후반 자료 9/5개월. 자료 부족으로 점수·전년비 미산정. 미래 1년 지속을 보장하지 않음.</x:v>
      </x:c>
      <x:c r="AK878" s="4" t="str">
        <x:v>https://developers.naver.com/docs/serviceapi/datalab/search/search.md</x:v>
      </x:c>
    </x:row>
    <x:row r="879" ht="25" customHeight="1">
      <x:c r="A879" s="4" t="str">
        <x:v>K0875</x:v>
      </x:c>
      <x:c r="B879" s="4" t="str">
        <x:v>방송·연예</x:v>
      </x:c>
      <x:c r="C879" s="4" t="str">
        <x:v>김종국학력</x:v>
      </x:c>
      <x:c r="D879" s="17" t="n">
        <x:v>2.85171</x:v>
      </x:c>
      <x:c r="E879" s="17" t="n">
        <x:v>7.60456</x:v>
      </x:c>
      <x:c r="F879" s="17" t="n">
        <x:v>65.58935</x:v>
      </x:c>
      <x:c r="G879" s="17" t="n">
        <x:v>3.13688</x:v>
      </x:c>
      <x:c r="H879" s="17" t="n">
        <x:v>3.32699</x:v>
      </x:c>
      <x:c r="I879" s="17" t="n">
        <x:v>9.60076</x:v>
      </x:c>
      <x:c r="J879" s="17" t="n">
        <x:v>1.33079</x:v>
      </x:c>
      <x:c r="K879" s="17" t="n">
        <x:v>2.85171</x:v>
      </x:c>
      <x:c r="L879" s="17" t="n">
        <x:v>1.90114</x:v>
      </x:c>
      <x:c r="M879" s="17" t="n">
        <x:v>8.74524</x:v>
      </x:c>
      <x:c r="N879" s="17" t="n">
        <x:v>2.18631</x:v>
      </x:c>
      <x:c r="O879" s="17" t="n">
        <x:v>15.68441</x:v>
      </x:c>
      <x:c r="P879" s="17" t="n">
        <x:v>7.88973</x:v>
      </x:c>
      <x:c r="Q879" s="17" t="n">
        <x:v>2.37642</x:v>
      </x:c>
      <x:c r="R879" s="17" t="n">
        <x:v>15.20912</x:v>
      </x:c>
      <x:c r="S879" s="17" t="n">
        <x:v>1.80608</x:v>
      </x:c>
      <x:c r="T879" s="17" t="n">
        <x:v>5.03802</x:v>
      </x:c>
      <x:c r="U879" s="17" t="n">
        <x:v>1.99619</x:v>
      </x:c>
      <x:c r="V879" s="17" t="n">
        <x:v>0.47528</x:v>
      </x:c>
      <x:c r="W879" s="17" t="n">
        <x:v>2.09125</x:v>
      </x:c>
      <x:c r="X879" s="17" t="n">
        <x:v>0.95057</x:v>
      </x:c>
      <x:c r="Y879" s="17" t="n">
        <x:v>0.47528</x:v>
      </x:c>
      <x:c r="Z879" s="17" t="n">
        <x:v>100</x:v>
      </x:c>
      <x:c r="AA879" s="17" t="n">
        <x:v>50.85551</x:v>
      </x:c>
      <x:c r="AB879" s="4" t="n">
        <x:f>COUNT(D879:O879)</x:f>
        <x:v>12</x:v>
      </x:c>
      <x:c r="AC879" s="4" t="n">
        <x:f>COUNT(P879:AA879)</x:f>
        <x:v>12</x:v>
      </x:c>
      <x:c r="AD879" s="4" t="n">
        <x:f>COUNTIF(D879:AA879,"&gt;0")</x:f>
        <x:v>24</x:v>
      </x:c>
      <x:c r="AE879" s="19" t="n">
        <x:f>IF(AB879=0,"",AVERAGE(D879:O879))</x:f>
        <x:v>10.400820833333333</x:v>
      </x:c>
      <x:c r="AF879" s="19" t="n">
        <x:f>IF(AC879=0,"",AVERAGE(P879:AA879))</x:f>
        <x:v>15.763620833333334</x:v>
      </x:c>
      <x:c r="AG879" s="19" t="n">
        <x:f>IF(OR(AB879&lt;'산출기준'!$B$19,AC879&lt;'산출기준'!$B$19,AE879=0),"",AF879/AE879)</x:f>
        <x:v>1.515613150724883</x:v>
      </x:c>
      <x:c r="AH879" s="21" t="n">
        <x:f>IF(SUM(P879:AA879)=0,"",MAX(P879:AA879)/SUM(P879:AA879))</x:f>
        <x:v>0.5286433504992639</x:v>
      </x:c>
      <x:c r="AI879" s="23" t="n">
        <x:f>IF(AG879="","",AD879/'산출기준'!$B$18*'산출기준'!$B$20+MIN(1,AG879)*'산출기준'!$B$21+(1-AH879)*'산출기준'!$B$22)</x:f>
        <x:v>89.42713299001473</x:v>
      </x:c>
      <x:c r="AJ879" s="4" t="str">
        <x:v>24개월 중 양수 지수 24개월; 전반/후반 자료 12/12개월. 최근12개월/이전12개월 관측월 평균비 1.52배, 최근 최댓달 비중 52.9%. 미래 1년 지속을 보장하지 않음.</x:v>
      </x:c>
      <x:c r="AK879" s="4" t="str">
        <x:v>https://developers.naver.com/docs/serviceapi/datalab/search/search.md</x:v>
      </x:c>
    </x:row>
    <x:row r="880" ht="25" customHeight="1">
      <x:c r="A880" s="4" t="str">
        <x:v>K0876</x:v>
      </x:c>
      <x:c r="B880" s="4" t="str">
        <x:v>방송·연예</x:v>
      </x:c>
      <x:c r="C880" s="4" t="str">
        <x:v>이효리데뷔</x:v>
      </x:c>
      <x:c r="D880" s="17" t="n">
        <x:v>22.3384</x:v>
      </x:c>
      <x:c r="E880" s="17" t="n">
        <x:v>10.45627</x:v>
      </x:c>
      <x:c r="F880" s="17" t="n">
        <x:v>12.45247</x:v>
      </x:c>
      <x:c r="G880" s="17" t="n">
        <x:v>17.0152</x:v>
      </x:c>
      <x:c r="H880" s="17" t="n">
        <x:v>24.23954</x:v>
      </x:c>
      <x:c r="I880" s="17" t="n">
        <x:v>12.64258</x:v>
      </x:c>
      <x:c r="J880" s="17" t="n">
        <x:v>12.1673</x:v>
      </x:c>
      <x:c r="K880" s="17" t="n">
        <x:v>21.86311</x:v>
      </x:c>
      <x:c r="L880" s="17" t="n">
        <x:v>10.74144</x:v>
      </x:c>
      <x:c r="M880" s="17" t="n">
        <x:v>15.39923</x:v>
      </x:c>
      <x:c r="N880" s="17" t="n">
        <x:v>27.18631</x:v>
      </x:c>
      <x:c r="O880" s="17" t="n">
        <x:v>9.41064</x:v>
      </x:c>
      <x:c r="P880" s="17" t="n">
        <x:v>8.46007</x:v>
      </x:c>
      <x:c r="Q880" s="17" t="n">
        <x:v>14.35361</x:v>
      </x:c>
      <x:c r="R880" s="17" t="n">
        <x:v>9.22053</x:v>
      </x:c>
      <x:c r="S880" s="17" t="n">
        <x:v>6.93916</x:v>
      </x:c>
      <x:c r="T880" s="17" t="n">
        <x:v>3.04182</x:v>
      </x:c>
      <x:c r="U880" s="17" t="n">
        <x:v>5.32319</x:v>
      </x:c>
      <x:c r="V880" s="17" t="n">
        <x:v>6.74904</x:v>
      </x:c>
      <x:c r="W880" s="17" t="n">
        <x:v>20.43726</x:v>
      </x:c>
      <x:c r="X880" s="17" t="n">
        <x:v>9.79087</x:v>
      </x:c>
      <x:c r="Y880" s="17" t="n">
        <x:v>10.55133</x:v>
      </x:c>
      <x:c r="Z880" s="17" t="n">
        <x:v>29.46768</x:v>
      </x:c>
      <x:c r="AA880" s="17" t="n">
        <x:v>23.09885</x:v>
      </x:c>
      <x:c r="AB880" s="4" t="n">
        <x:f>COUNT(D880:O880)</x:f>
        <x:v>12</x:v>
      </x:c>
      <x:c r="AC880" s="4" t="n">
        <x:f>COUNT(P880:AA880)</x:f>
        <x:v>12</x:v>
      </x:c>
      <x:c r="AD880" s="4" t="n">
        <x:f>COUNTIF(D880:AA880,"&gt;0")</x:f>
        <x:v>24</x:v>
      </x:c>
      <x:c r="AE880" s="19" t="n">
        <x:f>IF(AB880=0,"",AVERAGE(D880:O880))</x:f>
        <x:v>16.326040833333334</x:v>
      </x:c>
      <x:c r="AF880" s="19" t="n">
        <x:f>IF(AC880=0,"",AVERAGE(P880:AA880))</x:f>
        <x:v>12.286117500000001</x:v>
      </x:c>
      <x:c r="AG880" s="19" t="n">
        <x:f>IF(OR(AB880&lt;'산출기준'!$B$19,AC880&lt;'산출기준'!$B$19,AE880=0),"",AF880/AE880)</x:f>
        <x:v>0.7525472725092719</x:v>
      </x:c>
      <x:c r="AH880" s="21" t="n">
        <x:f>IF(SUM(P880:AA880)=0,"",MAX(P880:AA880)/SUM(P880:AA880))</x:f>
        <x:v>0.19987111469510202</x:v>
      </x:c>
      <x:c r="AI880" s="23" t="n">
        <x:f>IF(AG880="","",AD880/'산출기준'!$B$18*'산출기준'!$B$20+MIN(1,AG880)*'산출기준'!$B$21+(1-AH880)*'산출기준'!$B$22)</x:f>
        <x:v>88.5789958813761</x:v>
      </x:c>
      <x:c r="AJ880" s="4" t="str">
        <x:v>24개월 중 양수 지수 24개월; 전반/후반 자료 12/12개월. 최근12개월/이전12개월 관측월 평균비 0.75배, 최근 최댓달 비중 20.0%. 미래 1년 지속을 보장하지 않음.</x:v>
      </x:c>
      <x:c r="AK880" s="4" t="str">
        <x:v>https://developers.naver.com/docs/serviceapi/datalab/search/search.md</x:v>
      </x:c>
    </x:row>
    <x:row r="881" ht="25" customHeight="1">
      <x:c r="A881" s="4" t="str">
        <x:v>K0877</x:v>
      </x:c>
      <x:c r="B881" s="4" t="str">
        <x:v>방송·연예</x:v>
      </x:c>
      <x:c r="C881" s="4" t="str">
        <x:v>현빈데뷔</x:v>
      </x:c>
      <x:c r="D881" s="17" t="n">
        <x:v>30.32319</x:v>
      </x:c>
      <x:c r="E881" s="17" t="n">
        <x:v>19.48669</x:v>
      </x:c>
      <x:c r="F881" s="17" t="n">
        <x:v>9.5057</x:v>
      </x:c>
      <x:c r="G881" s="17" t="n">
        <x:v>85.26615</x:v>
      </x:c>
      <x:c r="H881" s="17" t="n">
        <x:v>21.48288</x:v>
      </x:c>
      <x:c r="I881" s="17" t="n">
        <x:v>5.13307</x:v>
      </x:c>
      <x:c r="J881" s="17" t="n">
        <x:v>8.8403</x:v>
      </x:c>
      <x:c r="K881" s="17" t="n">
        <x:v>1.71102</x:v>
      </x:c>
      <x:c r="L881" s="17" t="n">
        <x:v>4.1825</x:v>
      </x:c>
      <x:c r="M881" s="17" t="n">
        <x:v>1.90114</x:v>
      </x:c>
      <x:c r="N881" s="17" t="n">
        <x:v>2.47148</x:v>
      </x:c>
      <x:c r="O881" s="17" t="n">
        <x:v>10.74144</x:v>
      </x:c>
      <x:c r="P881" s="17" t="n">
        <x:v>20.24714</x:v>
      </x:c>
      <x:c r="Q881" s="17" t="n">
        <x:v>10.8365</x:v>
      </x:c>
      <x:c r="R881" s="17" t="n">
        <x:v>30.03802</x:v>
      </x:c>
      <x:c r="S881" s="17" t="n">
        <x:v>28.13688</x:v>
      </x:c>
      <x:c r="T881" s="17" t="n">
        <x:v>34.98098</x:v>
      </x:c>
      <x:c r="U881" s="17" t="n">
        <x:v>10.07604</x:v>
      </x:c>
      <x:c r="V881" s="17" t="n">
        <x:v>1.90114</x:v>
      </x:c>
      <x:c r="W881" s="17" t="n">
        <x:v>3.23193</x:v>
      </x:c>
      <x:c r="X881" s="17" t="n">
        <x:v>7.69961</x:v>
      </x:c>
      <x:c r="Y881" s="17" t="n">
        <x:v>5.03802</x:v>
      </x:c>
      <x:c r="Z881" s="17" t="n">
        <x:v>6.46387</x:v>
      </x:c>
      <x:c r="AA881" s="17" t="n">
        <x:v>6.27376</x:v>
      </x:c>
      <x:c r="AB881" s="4" t="n">
        <x:f>COUNT(D881:O881)</x:f>
        <x:v>12</x:v>
      </x:c>
      <x:c r="AC881" s="4" t="n">
        <x:f>COUNT(P881:AA881)</x:f>
        <x:v>12</x:v>
      </x:c>
      <x:c r="AD881" s="4" t="n">
        <x:f>COUNTIF(D881:AA881,"&gt;0")</x:f>
        <x:v>24</x:v>
      </x:c>
      <x:c r="AE881" s="19" t="n">
        <x:f>IF(AB881=0,"",AVERAGE(D881:O881))</x:f>
        <x:v>16.75379666666667</x:v>
      </x:c>
      <x:c r="AF881" s="19" t="n">
        <x:f>IF(AC881=0,"",AVERAGE(P881:AA881))</x:f>
        <x:v>13.7436575</x:v>
      </x:c>
      <x:c r="AG881" s="19" t="n">
        <x:f>IF(OR(AB881&lt;'산출기준'!$B$19,AC881&lt;'산출기준'!$B$19,AE881=0),"",AF881/AE881)</x:f>
        <x:v>0.820330923995536</x:v>
      </x:c>
      <x:c r="AH881" s="21" t="n">
        <x:f>IF(SUM(P881:AA881)=0,"",MAX(P881:AA881)/SUM(P881:AA881))</x:f>
        <x:v>0.2121037770816587</x:v>
      </x:c>
      <x:c r="AI881" s="23" t="n">
        <x:f>IF(AG881="","",AD881/'산출기준'!$B$18*'산출기준'!$B$20+MIN(1,AG881)*'산출기준'!$B$21+(1-AH881)*'산출기준'!$B$22)</x:f>
        <x:v>90.36785217823291</x:v>
      </x:c>
      <x:c r="AJ881" s="4" t="str">
        <x:v>24개월 중 양수 지수 24개월; 전반/후반 자료 12/12개월. 최근12개월/이전12개월 관측월 평균비 0.82배, 최근 최댓달 비중 21.2%. 미래 1년 지속을 보장하지 않음.</x:v>
      </x:c>
      <x:c r="AK881" s="4" t="str">
        <x:v>https://developers.naver.com/docs/serviceapi/datalab/search/search.md</x:v>
      </x:c>
    </x:row>
    <x:row r="882" ht="25" customHeight="1">
      <x:c r="A882" s="4" t="str">
        <x:v>K0878</x:v>
      </x:c>
      <x:c r="B882" s="4" t="str">
        <x:v>방송·연예</x:v>
      </x:c>
      <x:c r="C882" s="4" t="str">
        <x:v>이승기데뷔</x:v>
      </x:c>
      <x:c r="D882" s="17" t="n">
        <x:v>27.47148</x:v>
      </x:c>
      <x:c r="E882" s="17" t="n">
        <x:v>17.49049</x:v>
      </x:c>
      <x:c r="F882" s="17" t="n">
        <x:v>18.72623</x:v>
      </x:c>
      <x:c r="G882" s="17" t="n">
        <x:v>22.3384</x:v>
      </x:c>
      <x:c r="H882" s="17" t="n">
        <x:v>24.80988</x:v>
      </x:c>
      <x:c r="I882" s="17" t="n">
        <x:v>12.35741</x:v>
      </x:c>
      <x:c r="J882" s="17" t="n">
        <x:v>8.26996</x:v>
      </x:c>
      <x:c r="K882" s="17" t="n">
        <x:v>11.31178</x:v>
      </x:c>
      <x:c r="L882" s="17" t="n">
        <x:v>26.80608</x:v>
      </x:c>
      <x:c r="M882" s="17" t="n">
        <x:v>21.29277</x:v>
      </x:c>
      <x:c r="N882" s="17" t="n">
        <x:v>30.5133</x:v>
      </x:c>
      <x:c r="O882" s="17" t="n">
        <x:v>26.23574</x:v>
      </x:c>
      <x:c r="P882" s="17" t="n">
        <x:v>15.49429</x:v>
      </x:c>
      <x:c r="Q882" s="17" t="n">
        <x:v>38.78326</x:v>
      </x:c>
      <x:c r="R882" s="17" t="n">
        <x:v>31.1787</x:v>
      </x:c>
      <x:c r="S882" s="17" t="n">
        <x:v>29.08745</x:v>
      </x:c>
      <x:c r="T882" s="17" t="n">
        <x:v>35.93155</x:v>
      </x:c>
      <x:c r="U882" s="17" t="n">
        <x:v>16.73003</x:v>
      </x:c>
      <x:c r="V882" s="17" t="n">
        <x:v>11.59695</x:v>
      </x:c>
      <x:c r="W882" s="17" t="n">
        <x:v>8.74524</x:v>
      </x:c>
      <x:c r="X882" s="17" t="n">
        <x:v>28.99239</x:v>
      </x:c>
      <x:c r="Y882" s="17" t="n">
        <x:v>82.03422</x:v>
      </x:c>
      <x:c r="Z882" s="17" t="n">
        <x:v>15.39923</x:v>
      </x:c>
      <x:c r="AA882" s="17" t="n">
        <x:v>12.07224</x:v>
      </x:c>
      <x:c r="AB882" s="4" t="n">
        <x:f>COUNT(D882:O882)</x:f>
        <x:v>12</x:v>
      </x:c>
      <x:c r="AC882" s="4" t="n">
        <x:f>COUNT(P882:AA882)</x:f>
        <x:v>12</x:v>
      </x:c>
      <x:c r="AD882" s="4" t="n">
        <x:f>COUNTIF(D882:AA882,"&gt;0")</x:f>
        <x:v>24</x:v>
      </x:c>
      <x:c r="AE882" s="19" t="n">
        <x:f>IF(AB882=0,"",AVERAGE(D882:O882))</x:f>
        <x:v>20.635293333333333</x:v>
      </x:c>
      <x:c r="AF882" s="19" t="n">
        <x:f>IF(AC882=0,"",AVERAGE(P882:AA882))</x:f>
        <x:v>27.1704625</x:v>
      </x:c>
      <x:c r="AG882" s="19" t="n">
        <x:f>IF(OR(AB882&lt;'산출기준'!$B$19,AC882&lt;'산출기준'!$B$19,AE882=0),"",AF882/AE882)</x:f>
        <x:v>1.316698631858557</x:v>
      </x:c>
      <x:c r="AH882" s="21" t="n">
        <x:f>IF(SUM(P882:AA882)=0,"",MAX(P882:AA882)/SUM(P882:AA882))</x:f>
        <x:v>0.2516035566196196</x:v>
      </x:c>
      <x:c r="AI882" s="23" t="n">
        <x:f>IF(AG882="","",AD882/'산출기준'!$B$18*'산출기준'!$B$20+MIN(1,AG882)*'산출기준'!$B$21+(1-AH882)*'산출기준'!$B$22)</x:f>
        <x:v>94.96792886760761</x:v>
      </x:c>
      <x:c r="AJ882" s="4" t="str">
        <x:v>24개월 중 양수 지수 24개월; 전반/후반 자료 12/12개월. 최근12개월/이전12개월 관측월 평균비 1.32배, 최근 최댓달 비중 25.2%. 미래 1년 지속을 보장하지 않음.</x:v>
      </x:c>
      <x:c r="AK882" s="4" t="str">
        <x:v>https://developers.naver.com/docs/serviceapi/datalab/search/search.md</x:v>
      </x:c>
    </x:row>
    <x:row r="883" ht="25" customHeight="1">
      <x:c r="A883" s="4" t="str">
        <x:v>K0879</x:v>
      </x:c>
      <x:c r="B883" s="4" t="str">
        <x:v>방송·연예</x:v>
      </x:c>
      <x:c r="C883" s="4" t="str">
        <x:v>연예인피부관리</x:v>
      </x:c>
      <x:c r="D883" s="17" t="n">
        <x:v>73.15789</x:v>
      </x:c>
      <x:c r="E883" s="17" t="n">
        <x:v>77.63157</x:v>
      </x:c>
      <x:c r="F883" s="17" t="n">
        <x:v>90.08771</x:v>
      </x:c>
      <x:c r="G883" s="17" t="n">
        <x:v>84.91228</x:v>
      </x:c>
      <x:c r="H883" s="17" t="n">
        <x:v>83.42105</x:v>
      </x:c>
      <x:c r="I883" s="17" t="n">
        <x:v>59.47368</x:v>
      </x:c>
      <x:c r="J883" s="17" t="n">
        <x:v>80.43859</x:v>
      </x:c>
      <x:c r="K883" s="17" t="n">
        <x:v>78.85964</x:v>
      </x:c>
      <x:c r="L883" s="17" t="n">
        <x:v>64.73684</x:v>
      </x:c>
      <x:c r="M883" s="17" t="n">
        <x:v>41.22807</x:v>
      </x:c>
      <x:c r="N883" s="17" t="n">
        <x:v>42.80701</x:v>
      </x:c>
      <x:c r="O883" s="17" t="n">
        <x:v>36.05263</x:v>
      </x:c>
      <x:c r="P883" s="17" t="n">
        <x:v>29.73684</x:v>
      </x:c>
      <x:c r="Q883" s="17" t="n">
        <x:v>26.4035</x:v>
      </x:c>
      <x:c r="R883" s="17" t="n">
        <x:v>23.68421</x:v>
      </x:c>
      <x:c r="S883" s="17" t="n">
        <x:v>28.42105</x:v>
      </x:c>
      <x:c r="T883" s="17" t="n">
        <x:v>26.14035</x:v>
      </x:c>
      <x:c r="U883" s="17" t="n">
        <x:v>19.5614</x:v>
      </x:c>
      <x:c r="V883" s="17" t="n">
        <x:v>31.31578</x:v>
      </x:c>
      <x:c r="W883" s="17" t="n">
        <x:v>32.36842</x:v>
      </x:c>
      <x:c r="X883" s="17" t="n">
        <x:v>16.75438</x:v>
      </x:c>
      <x:c r="Y883" s="17" t="n">
        <x:v>9.82456</x:v>
      </x:c>
      <x:c r="Z883" s="17" t="n">
        <x:v>10.52631</x:v>
      </x:c>
      <x:c r="AA883" s="17" t="n">
        <x:v>9.47368</x:v>
      </x:c>
      <x:c r="AB883" s="4" t="n">
        <x:f>COUNT(D883:O883)</x:f>
        <x:v>12</x:v>
      </x:c>
      <x:c r="AC883" s="4" t="n">
        <x:f>COUNT(P883:AA883)</x:f>
        <x:v>12</x:v>
      </x:c>
      <x:c r="AD883" s="4" t="n">
        <x:f>COUNTIF(D883:AA883,"&gt;0")</x:f>
        <x:v>24</x:v>
      </x:c>
      <x:c r="AE883" s="19" t="n">
        <x:f>IF(AB883=0,"",AVERAGE(D883:O883))</x:f>
        <x:v>67.73391333333333</x:v>
      </x:c>
      <x:c r="AF883" s="19" t="n">
        <x:f>IF(AC883=0,"",AVERAGE(P883:AA883))</x:f>
        <x:v>22.017539999999997</x:v>
      </x:c>
      <x:c r="AG883" s="19" t="n">
        <x:f>IF(OR(AB883&lt;'산출기준'!$B$19,AC883&lt;'산출기준'!$B$19,AE883=0),"",AF883/AE883)</x:f>
        <x:v>0.3250593228187908</x:v>
      </x:c>
      <x:c r="AH883" s="21" t="n">
        <x:f>IF(SUM(P883:AA883)=0,"",MAX(P883:AA883)/SUM(P883:AA883))</x:f>
        <x:v>0.12250997765115149</x:v>
      </x:c>
      <x:c r="AI883" s="23" t="n">
        <x:f>IF(AG883="","",AD883/'산출기준'!$B$18*'산출기준'!$B$20+MIN(1,AG883)*'산출기준'!$B$21+(1-AH883)*'산출기준'!$B$22)</x:f>
        <x:v>77.30158013154069</x:v>
      </x:c>
      <x:c r="AJ883" s="4" t="str">
        <x:v>24개월 중 양수 지수 24개월; 전반/후반 자료 12/12개월. 최근12개월/이전12개월 관측월 평균비 0.33배, 최근 최댓달 비중 12.3%. 미래 1년 지속을 보장하지 않음.</x:v>
      </x:c>
      <x:c r="AK883" s="4" t="str">
        <x:v>https://developers.naver.com/docs/serviceapi/datalab/search/search.md</x:v>
      </x:c>
    </x:row>
    <x:row r="884" ht="25" customHeight="1">
      <x:c r="A884" s="4" t="str">
        <x:v>K0880</x:v>
      </x:c>
      <x:c r="B884" s="4" t="str">
        <x:v>방송·연예</x:v>
      </x:c>
      <x:c r="C884" s="4" t="str">
        <x:v>신동엽재산</x:v>
      </x:c>
      <x:c r="D884" s="17" t="n">
        <x:v>7.71929</x:v>
      </x:c>
      <x:c r="E884" s="17" t="n">
        <x:v>9.82456</x:v>
      </x:c>
      <x:c r="F884" s="17" t="n">
        <x:v>9.1228</x:v>
      </x:c>
      <x:c r="G884" s="17" t="n">
        <x:v>16.57894</x:v>
      </x:c>
      <x:c r="H884" s="17" t="n">
        <x:v>13.59649</x:v>
      </x:c>
      <x:c r="I884" s="17" t="n">
        <x:v>100</x:v>
      </x:c>
      <x:c r="J884" s="17" t="n">
        <x:v>24.03508</x:v>
      </x:c>
      <x:c r="K884" s="17" t="n">
        <x:v>19.73684</x:v>
      </x:c>
      <x:c r="L884" s="17" t="n">
        <x:v>18.68421</x:v>
      </x:c>
      <x:c r="M884" s="17" t="n">
        <x:v>13.85964</x:v>
      </x:c>
      <x:c r="N884" s="17" t="n">
        <x:v>22.71929</x:v>
      </x:c>
      <x:c r="O884" s="17" t="n">
        <x:v>15.35087</x:v>
      </x:c>
      <x:c r="P884" s="17" t="n">
        <x:v>16.92982</x:v>
      </x:c>
      <x:c r="Q884" s="17" t="n">
        <x:v>19.47368</x:v>
      </x:c>
      <x:c r="R884" s="17" t="n">
        <x:v>14.38596</x:v>
      </x:c>
      <x:c r="S884" s="17" t="n">
        <x:v>15.96491</x:v>
      </x:c>
      <x:c r="T884" s="17" t="n">
        <x:v>20.08771</x:v>
      </x:c>
      <x:c r="U884" s="17" t="n">
        <x:v>33.42105</x:v>
      </x:c>
      <x:c r="V884" s="17" t="n">
        <x:v>6.8421</x:v>
      </x:c>
      <x:c r="W884" s="17" t="n">
        <x:v>27.10526</x:v>
      </x:c>
      <x:c r="X884" s="17" t="n">
        <x:v>4.91228</x:v>
      </x:c>
      <x:c r="Y884" s="17" t="n">
        <x:v>4.47368</x:v>
      </x:c>
      <x:c r="Z884" s="17" t="n">
        <x:v>10.43859</x:v>
      </x:c>
      <x:c r="AA884" s="17" t="n">
        <x:v>10.96491</x:v>
      </x:c>
      <x:c r="AB884" s="4" t="n">
        <x:f>COUNT(D884:O884)</x:f>
        <x:v>12</x:v>
      </x:c>
      <x:c r="AC884" s="4" t="n">
        <x:f>COUNT(P884:AA884)</x:f>
        <x:v>12</x:v>
      </x:c>
      <x:c r="AD884" s="4" t="n">
        <x:f>COUNTIF(D884:AA884,"&gt;0")</x:f>
        <x:v>24</x:v>
      </x:c>
      <x:c r="AE884" s="19" t="n">
        <x:f>IF(AB884=0,"",AVERAGE(D884:O884))</x:f>
        <x:v>22.60233416666667</x:v>
      </x:c>
      <x:c r="AF884" s="19" t="n">
        <x:f>IF(AC884=0,"",AVERAGE(P884:AA884))</x:f>
        <x:v>15.416662500000003</x:v>
      </x:c>
      <x:c r="AG884" s="19" t="n">
        <x:f>IF(OR(AB884&lt;'산출기준'!$B$19,AC884&lt;'산출기준'!$B$19,AE884=0),"",AF884/AE884)</x:f>
        <x:v>0.6820827612900305</x:v>
      </x:c>
      <x:c r="AH884" s="21" t="n">
        <x:f>IF(SUM(P884:AA884)=0,"",MAX(P884:AA884)/SUM(P884:AA884))</x:f>
        <x:v>0.18065437314983054</x:v>
      </x:c>
      <x:c r="AI884" s="23" t="n">
        <x:f>IF(AG884="","",AD884/'산출기준'!$B$18*'산출기준'!$B$20+MIN(1,AG884)*'산출기준'!$B$21+(1-AH884)*'산출기준'!$B$22)</x:f>
        <x:v>86.84939537570429</x:v>
      </x:c>
      <x:c r="AJ884" s="4" t="str">
        <x:v>24개월 중 양수 지수 24개월; 전반/후반 자료 12/12개월. 최근12개월/이전12개월 관측월 평균비 0.68배, 최근 최댓달 비중 18.1%. 미래 1년 지속을 보장하지 않음.</x:v>
      </x:c>
      <x:c r="AK884" s="4" t="str">
        <x:v>https://developers.naver.com/docs/serviceapi/datalab/search/search.md</x:v>
      </x:c>
    </x:row>
    <x:row r="885" ht="25" customHeight="1">
      <x:c r="A885" s="4" t="str">
        <x:v>K0881</x:v>
      </x:c>
      <x:c r="B885" s="4" t="str">
        <x:v>방송·연예</x:v>
      </x:c>
      <x:c r="C885" s="4" t="str">
        <x:v>비식단</x:v>
      </x:c>
      <x:c r="D885" s="17" t="n">
        <x:v>36.22807</x:v>
      </x:c>
      <x:c r="E885" s="17" t="n">
        <x:v>35.17543</x:v>
      </x:c>
      <x:c r="F885" s="17" t="n">
        <x:v>24.47368</x:v>
      </x:c>
      <x:c r="G885" s="17" t="n">
        <x:v>26.22807</x:v>
      </x:c>
      <x:c r="H885" s="17" t="n">
        <x:v>22.2807</x:v>
      </x:c>
      <x:c r="I885" s="17" t="n">
        <x:v>25</x:v>
      </x:c>
      <x:c r="J885" s="17" t="n">
        <x:v>9.73684</x:v>
      </x:c>
      <x:c r="K885" s="17" t="n">
        <x:v>2.54385</x:v>
      </x:c>
      <x:c r="L885" s="17" t="n">
        <x:v>20.35087</x:v>
      </x:c>
      <x:c r="M885" s="17" t="n">
        <x:v>16.49122</x:v>
      </x:c>
      <x:c r="N885" s="17" t="n">
        <x:v>26.92982</x:v>
      </x:c>
      <x:c r="O885" s="17" t="n">
        <x:v>19.82456</x:v>
      </x:c>
      <x:c r="P885" s="17" t="n">
        <x:v>16.75438</x:v>
      </x:c>
      <x:c r="Q885" s="17" t="n">
        <x:v>4.73684</x:v>
      </x:c>
      <x:c r="R885" s="17" t="n">
        <x:v>12.10526</x:v>
      </x:c>
      <x:c r="S885" s="17" t="n">
        <x:v>4.73684</x:v>
      </x:c>
      <x:c r="T885" s="17" t="n">
        <x:v>8.33333</x:v>
      </x:c>
      <x:c r="U885" s="17" t="n">
        <x:v>3.07017</x:v>
      </x:c>
      <x:c r="V885" s="17" t="n">
        <x:v>34.64912</x:v>
      </x:c>
      <x:c r="W885" s="17" t="n">
        <x:v>35.52631</x:v>
      </x:c>
      <x:c r="X885" s="17" t="n">
        <x:v>29.64912</x:v>
      </x:c>
      <x:c r="Y885" s="17" t="n">
        <x:v>29.73684</x:v>
      </x:c>
      <x:c r="Z885" s="17" t="n">
        <x:v>10</x:v>
      </x:c>
      <x:c r="AA885" s="17" t="n">
        <x:v>9.1228</x:v>
      </x:c>
      <x:c r="AB885" s="4" t="n">
        <x:f>COUNT(D885:O885)</x:f>
        <x:v>12</x:v>
      </x:c>
      <x:c r="AC885" s="4" t="n">
        <x:f>COUNT(P885:AA885)</x:f>
        <x:v>12</x:v>
      </x:c>
      <x:c r="AD885" s="4" t="n">
        <x:f>COUNTIF(D885:AA885,"&gt;0")</x:f>
        <x:v>24</x:v>
      </x:c>
      <x:c r="AE885" s="19" t="n">
        <x:f>IF(AB885=0,"",AVERAGE(D885:O885))</x:f>
        <x:v>22.10525916666667</x:v>
      </x:c>
      <x:c r="AF885" s="19" t="n">
        <x:f>IF(AC885=0,"",AVERAGE(P885:AA885))</x:f>
        <x:v>16.535084166666667</x:v>
      </x:c>
      <x:c r="AG885" s="19" t="n">
        <x:f>IF(OR(AB885&lt;'산출기준'!$B$19,AC885&lt;'산출기준'!$B$19,AE885=0),"",AF885/AE885)</x:f>
        <x:v>0.7480158473600041</x:v>
      </x:c>
      <x:c r="AH885" s="21" t="n">
        <x:f>IF(SUM(P885:AA885)=0,"",MAX(P885:AA885)/SUM(P885:AA885))</x:f>
        <x:v>0.17904510212905375</x:v>
      </x:c>
      <x:c r="AI885" s="23" t="n">
        <x:f>IF(AG885="","",AD885/'산출기준'!$B$18*'산출기준'!$B$20+MIN(1,AG885)*'산출기준'!$B$21+(1-AH885)*'산출기준'!$B$22)</x:f>
        <x:v>88.85957337821905</x:v>
      </x:c>
      <x:c r="AJ885" s="4" t="str">
        <x:v>24개월 중 양수 지수 24개월; 전반/후반 자료 12/12개월. 최근12개월/이전12개월 관측월 평균비 0.75배, 최근 최댓달 비중 17.9%. 미래 1년 지속을 보장하지 않음.</x:v>
      </x:c>
      <x:c r="AK885" s="4" t="str">
        <x:v>https://developers.naver.com/docs/serviceapi/datalab/search/search.md</x:v>
      </x:c>
    </x:row>
    <x:row r="886" ht="25" customHeight="1">
      <x:c r="A886" s="4" t="str">
        <x:v>K0882</x:v>
      </x:c>
      <x:c r="B886" s="4" t="str">
        <x:v>방송·연예</x:v>
      </x:c>
      <x:c r="C886" s="4" t="str">
        <x:v>김종국데뷔</x:v>
      </x:c>
      <x:c r="D886" s="17" t="n">
        <x:v>30.52631</x:v>
      </x:c>
      <x:c r="E886" s="17" t="n">
        <x:v>12.2807</x:v>
      </x:c>
      <x:c r="F886" s="17" t="n">
        <x:v>21.31578</x:v>
      </x:c>
      <x:c r="G886" s="17" t="n">
        <x:v>13.77192</x:v>
      </x:c>
      <x:c r="H886" s="17" t="n">
        <x:v>16.31578</x:v>
      </x:c>
      <x:c r="I886" s="17" t="n">
        <x:v>7.98245</x:v>
      </x:c>
      <x:c r="J886" s="17" t="n">
        <x:v>4.47368</x:v>
      </x:c>
      <x:c r="K886" s="17" t="n">
        <x:v>4.73684</x:v>
      </x:c>
      <x:c r="L886" s="17" t="n">
        <x:v>13.77192</x:v>
      </x:c>
      <x:c r="M886" s="17" t="n">
        <x:v>14.29824</x:v>
      </x:c>
      <x:c r="N886" s="17" t="n">
        <x:v>9.91228</x:v>
      </x:c>
      <x:c r="O886" s="17" t="n">
        <x:v>41.66666</x:v>
      </x:c>
      <x:c r="P886" s="17" t="n">
        <x:v>19.47368</x:v>
      </x:c>
      <x:c r="Q886" s="17" t="n">
        <x:v>9.29824</x:v>
      </x:c>
      <x:c r="R886" s="17" t="n">
        <x:v>4.21052</x:v>
      </x:c>
      <x:c r="S886" s="17" t="n">
        <x:v>4.21052</x:v>
      </x:c>
      <x:c r="T886" s="17" t="n">
        <x:v>4.1228</x:v>
      </x:c>
      <x:c r="U886" s="17" t="n">
        <x:v>3.33333</x:v>
      </x:c>
      <x:c r="V886" s="17" t="n">
        <x:v>2.36842</x:v>
      </x:c>
      <x:c r="W886" s="17" t="n">
        <x:v>4.1228</x:v>
      </x:c>
      <x:c r="X886" s="17" t="n">
        <x:v>13.33333</x:v>
      </x:c>
      <x:c r="Y886" s="17" t="n">
        <x:v>3.33333</x:v>
      </x:c>
      <x:c r="Z886" s="17" t="n">
        <x:v>14.29824</x:v>
      </x:c>
      <x:c r="AA886" s="17" t="n">
        <x:v>12.01754</x:v>
      </x:c>
      <x:c r="AB886" s="4" t="n">
        <x:f>COUNT(D886:O886)</x:f>
        <x:v>12</x:v>
      </x:c>
      <x:c r="AC886" s="4" t="n">
        <x:f>COUNT(P886:AA886)</x:f>
        <x:v>12</x:v>
      </x:c>
      <x:c r="AD886" s="4" t="n">
        <x:f>COUNTIF(D886:AA886,"&gt;0")</x:f>
        <x:v>24</x:v>
      </x:c>
      <x:c r="AE886" s="19" t="n">
        <x:f>IF(AB886=0,"",AVERAGE(D886:O886))</x:f>
        <x:v>15.921046666666667</x:v>
      </x:c>
      <x:c r="AF886" s="19" t="n">
        <x:f>IF(AC886=0,"",AVERAGE(P886:AA886))</x:f>
        <x:v>7.8435625</x:v>
      </x:c>
      <x:c r="AG886" s="19" t="n">
        <x:f>IF(OR(AB886&lt;'산출기준'!$B$19,AC886&lt;'산출기준'!$B$19,AE886=0),"",AF886/AE886)</x:f>
        <x:v>0.492653696972184</x:v>
      </x:c>
      <x:c r="AH886" s="21" t="n">
        <x:f>IF(SUM(P886:AA886)=0,"",MAX(P886:AA886)/SUM(P886:AA886))</x:f>
        <x:v>0.20689663232321626</x:v>
      </x:c>
      <x:c r="AI886" s="23" t="n">
        <x:f>IF(AG886="","",AD886/'산출기준'!$B$18*'산출기준'!$B$20+MIN(1,AG886)*'산출기준'!$B$21+(1-AH886)*'산출기준'!$B$22)</x:f>
        <x:v>80.64167826270119</x:v>
      </x:c>
      <x:c r="AJ886" s="4" t="str">
        <x:v>24개월 중 양수 지수 24개월; 전반/후반 자료 12/12개월. 최근12개월/이전12개월 관측월 평균비 0.49배, 최근 최댓달 비중 20.7%. 미래 1년 지속을 보장하지 않음.</x:v>
      </x:c>
      <x:c r="AK886" s="4" t="str">
        <x:v>https://developers.naver.com/docs/serviceapi/datalab/search/search.md</x:v>
      </x:c>
    </x:row>
    <x:row r="887" ht="25" customHeight="1">
      <x:c r="A887" s="4" t="str">
        <x:v>K0883</x:v>
      </x:c>
      <x:c r="B887" s="4" t="str">
        <x:v>방송·연예</x:v>
      </x:c>
      <x:c r="C887" s="4" t="str">
        <x:v>최화정다이어트</x:v>
      </x:c>
      <x:c r="D887" s="17" t="n">
        <x:v>27.01754</x:v>
      </x:c>
      <x:c r="E887" s="17" t="n">
        <x:v>35.08771</x:v>
      </x:c>
      <x:c r="F887" s="17" t="n">
        <x:v>15.08771</x:v>
      </x:c>
      <x:c r="G887" s="17" t="n">
        <x:v>9.29824</x:v>
      </x:c>
      <x:c r="H887" s="17" t="n">
        <x:v>9.5614</x:v>
      </x:c>
      <x:c r="I887" s="17" t="n">
        <x:v>18.42105</x:v>
      </x:c>
      <x:c r="J887" s="17" t="n">
        <x:v>12.10526</x:v>
      </x:c>
      <x:c r="K887" s="17" t="n">
        <x:v>26.8421</x:v>
      </x:c>
      <x:c r="L887" s="17" t="n">
        <x:v>27.01754</x:v>
      </x:c>
      <x:c r="M887" s="17" t="n">
        <x:v>19.47368</x:v>
      </x:c>
      <x:c r="N887" s="17" t="n">
        <x:v>6.49122</x:v>
      </x:c>
      <x:c r="O887" s="17" t="n">
        <x:v>28.15789</x:v>
      </x:c>
      <x:c r="P887" s="17" t="n">
        <x:v>9.21052</x:v>
      </x:c>
      <x:c r="Q887" s="17" t="n">
        <x:v>14.47368</x:v>
      </x:c>
      <x:c r="R887" s="17" t="n">
        <x:v>22.36842</x:v>
      </x:c>
      <x:c r="S887" s="17" t="n">
        <x:v>23.15789</x:v>
      </x:c>
      <x:c r="T887" s="17" t="n">
        <x:v>8.07017</x:v>
      </x:c>
      <x:c r="U887" s="17" t="n">
        <x:v>5.35087</x:v>
      </x:c>
      <x:c r="V887" s="17" t="n">
        <x:v>5.96491</x:v>
      </x:c>
      <x:c r="W887" s="17" t="n">
        <x:v>8.77192</x:v>
      </x:c>
      <x:c r="X887" s="17" t="n">
        <x:v>7.10526</x:v>
      </x:c>
      <x:c r="Y887" s="17" t="n">
        <x:v>4.1228</x:v>
      </x:c>
      <x:c r="Z887" s="17" t="n">
        <x:v>1.92982</x:v>
      </x:c>
      <x:c r="AA887" s="17" t="n">
        <x:v>7.01754</x:v>
      </x:c>
      <x:c r="AB887" s="4" t="n">
        <x:f>COUNT(D887:O887)</x:f>
        <x:v>12</x:v>
      </x:c>
      <x:c r="AC887" s="4" t="n">
        <x:f>COUNT(P887:AA887)</x:f>
        <x:v>12</x:v>
      </x:c>
      <x:c r="AD887" s="4" t="n">
        <x:f>COUNTIF(D887:AA887,"&gt;0")</x:f>
        <x:v>24</x:v>
      </x:c>
      <x:c r="AE887" s="19" t="n">
        <x:f>IF(AB887=0,"",AVERAGE(D887:O887))</x:f>
        <x:v>19.546778333333332</x:v>
      </x:c>
      <x:c r="AF887" s="19" t="n">
        <x:f>IF(AC887=0,"",AVERAGE(P887:AA887))</x:f>
        <x:v>9.795316666666666</x:v>
      </x:c>
      <x:c r="AG887" s="19" t="n">
        <x:f>IF(OR(AB887&lt;'산출기준'!$B$19,AC887&lt;'산출기준'!$B$19,AE887=0),"",AF887/AE887)</x:f>
        <x:v>0.5011217961152508</x:v>
      </x:c>
      <x:c r="AH887" s="21" t="n">
        <x:f>IF(SUM(P887:AA887)=0,"",MAX(P887:AA887)/SUM(P887:AA887))</x:f>
        <x:v>0.19701498505238046</x:v>
      </x:c>
      <x:c r="AI887" s="23" t="n">
        <x:f>IF(AG887="","",AD887/'산출기준'!$B$18*'산출기준'!$B$20+MIN(1,AG887)*'산출기준'!$B$21+(1-AH887)*'산출기준'!$B$22)</x:f>
        <x:v>81.09335418240991</x:v>
      </x:c>
      <x:c r="AJ887" s="4" t="str">
        <x:v>24개월 중 양수 지수 24개월; 전반/후반 자료 12/12개월. 최근12개월/이전12개월 관측월 평균비 0.50배, 최근 최댓달 비중 19.7%. 미래 1년 지속을 보장하지 않음.</x:v>
      </x:c>
      <x:c r="AK887" s="4" t="str">
        <x:v>https://developers.naver.com/docs/serviceapi/datalab/search/search.md</x:v>
      </x:c>
    </x:row>
    <x:row r="888" ht="25" customHeight="1">
      <x:c r="A888" s="4" t="str">
        <x:v>K0884</x:v>
      </x:c>
      <x:c r="B888" s="4" t="str">
        <x:v>방송·연예</x:v>
      </x:c>
      <x:c r="C888" s="4" t="str">
        <x:v>전지현데뷔</x:v>
      </x:c>
      <x:c r="D888" s="17" t="n">
        <x:v>11.45038</x:v>
      </x:c>
      <x:c r="E888" s="17" t="n">
        <x:v>14.96183</x:v>
      </x:c>
      <x:c r="F888" s="17" t="n">
        <x:v>11.14503</x:v>
      </x:c>
      <x:c r="G888" s="17" t="n">
        <x:v>12.59541</x:v>
      </x:c>
      <x:c r="H888" s="17" t="n">
        <x:v>22.21374</x:v>
      </x:c>
      <x:c r="I888" s="17" t="n">
        <x:v>12.74809</x:v>
      </x:c>
      <x:c r="J888" s="17" t="n">
        <x:v>19.23664</x:v>
      </x:c>
      <x:c r="K888" s="17" t="n">
        <x:v>10.68702</x:v>
      </x:c>
      <x:c r="L888" s="17" t="n">
        <x:v>8.39694</x:v>
      </x:c>
      <x:c r="M888" s="17" t="n">
        <x:v>7.63358</x:v>
      </x:c>
      <x:c r="N888" s="17" t="n">
        <x:v>8.54961</x:v>
      </x:c>
      <x:c r="O888" s="17" t="n">
        <x:v>18.01526</x:v>
      </x:c>
      <x:c r="P888" s="17" t="n">
        <x:v>55.80152</x:v>
      </x:c>
      <x:c r="Q888" s="17" t="n">
        <x:v>21.0687</x:v>
      </x:c>
      <x:c r="R888" s="17" t="n">
        <x:v>22.59541</x:v>
      </x:c>
      <x:c r="S888" s="17" t="n">
        <x:v>9.38931</x:v>
      </x:c>
      <x:c r="T888" s="17" t="n">
        <x:v>7.40458</x:v>
      </x:c>
      <x:c r="U888" s="17" t="n">
        <x:v>2.74809</x:v>
      </x:c>
      <x:c r="V888" s="17" t="n">
        <x:v>7.55725</x:v>
      </x:c>
      <x:c r="W888" s="17" t="n">
        <x:v>7.93893</x:v>
      </x:c>
      <x:c r="X888" s="17" t="n">
        <x:v>37.70992</x:v>
      </x:c>
      <x:c r="Y888" s="17" t="n">
        <x:v>22.1374</x:v>
      </x:c>
      <x:c r="Z888" s="17" t="n">
        <x:v>12.97709</x:v>
      </x:c>
      <x:c r="AA888" s="17" t="n">
        <x:v>7.93893</x:v>
      </x:c>
      <x:c r="AB888" s="4" t="n">
        <x:f>COUNT(D888:O888)</x:f>
        <x:v>12</x:v>
      </x:c>
      <x:c r="AC888" s="4" t="n">
        <x:f>COUNT(P888:AA888)</x:f>
        <x:v>12</x:v>
      </x:c>
      <x:c r="AD888" s="4" t="n">
        <x:f>COUNTIF(D888:AA888,"&gt;0")</x:f>
        <x:v>24</x:v>
      </x:c>
      <x:c r="AE888" s="19" t="n">
        <x:f>IF(AB888=0,"",AVERAGE(D888:O888))</x:f>
        <x:v>13.136127500000002</x:v>
      </x:c>
      <x:c r="AF888" s="19" t="n">
        <x:f>IF(AC888=0,"",AVERAGE(P888:AA888))</x:f>
        <x:v>17.938927500000002</x:v>
      </x:c>
      <x:c r="AG888" s="19" t="n">
        <x:f>IF(OR(AB888&lt;'산출기준'!$B$19,AC888&lt;'산출기준'!$B$19,AE888=0),"",AF888/AE888)</x:f>
        <x:v>1.3656176449261777</x:v>
      </x:c>
      <x:c r="AH888" s="21" t="n">
        <x:f>IF(SUM(P888:AA888)=0,"",MAX(P888:AA888)/SUM(P888:AA888))</x:f>
        <x:v>0.25921988182775507</x:v>
      </x:c>
      <x:c r="AI888" s="23" t="n">
        <x:f>IF(AG888="","",AD888/'산출기준'!$B$18*'산출기준'!$B$20+MIN(1,AG888)*'산출기준'!$B$21+(1-AH888)*'산출기준'!$B$22)</x:f>
        <x:v>94.8156023634449</x:v>
      </x:c>
      <x:c r="AJ888" s="4" t="str">
        <x:v>24개월 중 양수 지수 24개월; 전반/후반 자료 12/12개월. 최근12개월/이전12개월 관측월 평균비 1.37배, 최근 최댓달 비중 25.9%. 미래 1년 지속을 보장하지 않음.</x:v>
      </x:c>
      <x:c r="AK888" s="4" t="str">
        <x:v>https://developers.naver.com/docs/serviceapi/datalab/search/search.md</x:v>
      </x:c>
    </x:row>
    <x:row r="889" ht="25" customHeight="1">
      <x:c r="A889" s="4" t="str">
        <x:v>K0885</x:v>
      </x:c>
      <x:c r="B889" s="4" t="str">
        <x:v>방송·연예</x:v>
      </x:c>
      <x:c r="C889" s="4" t="str">
        <x:v>장도연데뷔</x:v>
      </x:c>
      <x:c r="D889" s="17" t="n">
        <x:v>12.82442</x:v>
      </x:c>
      <x:c r="E889" s="17" t="n">
        <x:v>8.0916</x:v>
      </x:c>
      <x:c r="F889" s="17" t="n">
        <x:v>3.89312</x:v>
      </x:c>
      <x:c r="G889" s="17" t="n">
        <x:v>7.0229</x:v>
      </x:c>
      <x:c r="H889" s="17" t="n">
        <x:v>15.03816</x:v>
      </x:c>
      <x:c r="I889" s="17" t="n">
        <x:v>5.87786</x:v>
      </x:c>
      <x:c r="J889" s="17" t="n">
        <x:v>100</x:v>
      </x:c>
      <x:c r="K889" s="17" t="n">
        <x:v>16.10687</x:v>
      </x:c>
      <x:c r="L889" s="17" t="n">
        <x:v>6.71755</x:v>
      </x:c>
      <x:c r="M889" s="17" t="n">
        <x:v>4.35114</x:v>
      </x:c>
      <x:c r="N889" s="17" t="n">
        <x:v>7.70992</x:v>
      </x:c>
      <x:c r="O889" s="17" t="n">
        <x:v>5.41984</x:v>
      </x:c>
      <x:c r="P889" s="17" t="n">
        <x:v>1.98473</x:v>
      </x:c>
      <x:c r="Q889" s="17" t="n">
        <x:v>23.66412</x:v>
      </x:c>
      <x:c r="R889" s="17" t="n">
        <x:v>5.41984</x:v>
      </x:c>
      <x:c r="S889" s="17" t="n">
        <x:v>11.22137</x:v>
      </x:c>
      <x:c r="T889" s="17" t="n">
        <x:v>5.03816</x:v>
      </x:c>
      <x:c r="U889" s="17" t="n">
        <x:v>5.87786</x:v>
      </x:c>
      <x:c r="V889" s="17" t="n">
        <x:v>5.19083</x:v>
      </x:c>
      <x:c r="W889" s="17" t="n">
        <x:v>17.78625</x:v>
      </x:c>
      <x:c r="X889" s="17" t="n">
        <x:v>9.08396</x:v>
      </x:c>
      <x:c r="Y889" s="17" t="n">
        <x:v>2.21374</x:v>
      </x:c>
      <x:c r="Z889" s="17" t="n">
        <x:v>3.12977</x:v>
      </x:c>
      <x:c r="AA889" s="17" t="n">
        <x:v>7.48091</x:v>
      </x:c>
      <x:c r="AB889" s="4" t="n">
        <x:f>COUNT(D889:O889)</x:f>
        <x:v>12</x:v>
      </x:c>
      <x:c r="AC889" s="4" t="n">
        <x:f>COUNT(P889:AA889)</x:f>
        <x:v>12</x:v>
      </x:c>
      <x:c r="AD889" s="4" t="n">
        <x:f>COUNTIF(D889:AA889,"&gt;0")</x:f>
        <x:v>24</x:v>
      </x:c>
      <x:c r="AE889" s="19" t="n">
        <x:f>IF(AB889=0,"",AVERAGE(D889:O889))</x:f>
        <x:v>16.087781666666668</x:v>
      </x:c>
      <x:c r="AF889" s="19" t="n">
        <x:f>IF(AC889=0,"",AVERAGE(P889:AA889))</x:f>
        <x:v>8.174294999999999</x:v>
      </x:c>
      <x:c r="AG889" s="19" t="n">
        <x:f>IF(OR(AB889&lt;'산출기준'!$B$19,AC889&lt;'산출기준'!$B$19,AE889=0),"",AF889/AE889)</x:f>
        <x:v>0.5081057891863897</x:v>
      </x:c>
      <x:c r="AH889" s="21" t="n">
        <x:f>IF(SUM(P889:AA889)=0,"",MAX(P889:AA889)/SUM(P889:AA889))</x:f>
        <x:v>0.2412452694697219</x:v>
      </x:c>
      <x:c r="AI889" s="23" t="n">
        <x:f>IF(AG889="","",AD889/'산출기준'!$B$18*'산출기준'!$B$20+MIN(1,AG889)*'산출기준'!$B$21+(1-AH889)*'산출기준'!$B$22)</x:f>
        <x:v>80.41826828619725</x:v>
      </x:c>
      <x:c r="AJ889" s="4" t="str">
        <x:v>24개월 중 양수 지수 24개월; 전반/후반 자료 12/12개월. 최근12개월/이전12개월 관측월 평균비 0.51배, 최근 최댓달 비중 24.1%. 미래 1년 지속을 보장하지 않음.</x:v>
      </x:c>
      <x:c r="AK889" s="4" t="str">
        <x:v>https://developers.naver.com/docs/serviceapi/datalab/search/search.md</x:v>
      </x:c>
    </x:row>
    <x:row r="890" ht="25" customHeight="1">
      <x:c r="A890" s="4" t="str">
        <x:v>K0886</x:v>
      </x:c>
      <x:c r="B890" s="4" t="str">
        <x:v>방송·연예</x:v>
      </x:c>
      <x:c r="C890" s="4" t="str">
        <x:v>김혜수재산</x:v>
      </x:c>
      <x:c r="D890" s="17" t="n">
        <x:v>12.59541</x:v>
      </x:c>
      <x:c r="E890" s="17" t="n">
        <x:v>7.32824</x:v>
      </x:c>
      <x:c r="F890" s="17" t="n">
        <x:v>5.87786</x:v>
      </x:c>
      <x:c r="G890" s="17" t="n">
        <x:v>3.51145</x:v>
      </x:c>
      <x:c r="H890" s="17" t="n">
        <x:v>13.43511</x:v>
      </x:c>
      <x:c r="I890" s="17" t="n">
        <x:v>23.05343</x:v>
      </x:c>
      <x:c r="J890" s="17" t="n">
        <x:v>7.48091</x:v>
      </x:c>
      <x:c r="K890" s="17" t="n">
        <x:v>9.31297</x:v>
      </x:c>
      <x:c r="L890" s="17" t="n">
        <x:v>3.96946</x:v>
      </x:c>
      <x:c r="M890" s="17" t="n">
        <x:v>3.43511</x:v>
      </x:c>
      <x:c r="N890" s="17" t="n">
        <x:v>8.0916</x:v>
      </x:c>
      <x:c r="O890" s="17" t="n">
        <x:v>9.54198</x:v>
      </x:c>
      <x:c r="P890" s="17" t="n">
        <x:v>2.97709</x:v>
      </x:c>
      <x:c r="Q890" s="17" t="n">
        <x:v>2.36641</x:v>
      </x:c>
      <x:c r="R890" s="17" t="n">
        <x:v>1.67938</x:v>
      </x:c>
      <x:c r="S890" s="17" t="n">
        <x:v>3.51145</x:v>
      </x:c>
      <x:c r="T890" s="17" t="n">
        <x:v>1.52671</x:v>
      </x:c>
      <x:c r="U890" s="17" t="n">
        <x:v>2.21374</x:v>
      </x:c>
      <x:c r="V890" s="17" t="n">
        <x:v>5.64885</x:v>
      </x:c>
      <x:c r="W890" s="17" t="n">
        <x:v>3.12977</x:v>
      </x:c>
      <x:c r="X890" s="17" t="n">
        <x:v>3.43511</x:v>
      </x:c>
      <x:c r="Y890" s="17" t="n">
        <x:v>2.06106</x:v>
      </x:c>
      <x:c r="Z890" s="17" t="n">
        <x:v>3.96946</x:v>
      </x:c>
      <x:c r="AA890" s="17" t="n">
        <x:v>6.64122</x:v>
      </x:c>
      <x:c r="AB890" s="4" t="n">
        <x:f>COUNT(D890:O890)</x:f>
        <x:v>12</x:v>
      </x:c>
      <x:c r="AC890" s="4" t="n">
        <x:f>COUNT(P890:AA890)</x:f>
        <x:v>12</x:v>
      </x:c>
      <x:c r="AD890" s="4" t="n">
        <x:f>COUNTIF(D890:AA890,"&gt;0")</x:f>
        <x:v>24</x:v>
      </x:c>
      <x:c r="AE890" s="19" t="n">
        <x:f>IF(AB890=0,"",AVERAGE(D890:O890))</x:f>
        <x:v>8.969460833333333</x:v>
      </x:c>
      <x:c r="AF890" s="19" t="n">
        <x:f>IF(AC890=0,"",AVERAGE(P890:AA890))</x:f>
        <x:v>3.2633541666666663</x:v>
      </x:c>
      <x:c r="AG890" s="19" t="n">
        <x:f>IF(OR(AB890&lt;'산출기준'!$B$19,AC890&lt;'산출기준'!$B$19,AE890=0),"",AF890/AE890)</x:f>
        <x:v>0.3638294683822039</x:v>
      </x:c>
      <x:c r="AH890" s="21" t="n">
        <x:f>IF(SUM(P890:AA890)=0,"",MAX(P890:AA890)/SUM(P890:AA890))</x:f>
        <x:v>0.16959084786230935</x:v>
      </x:c>
      <x:c r="AI890" s="23" t="n">
        <x:f>IF(AG890="","",AD890/'산출기준'!$B$18*'산출기준'!$B$20+MIN(1,AG890)*'산출기준'!$B$21+(1-AH890)*'산출기준'!$B$22)</x:f>
        <x:v>77.52306709421993</x:v>
      </x:c>
      <x:c r="AJ890" s="4" t="str">
        <x:v>24개월 중 양수 지수 24개월; 전반/후반 자료 12/12개월. 최근12개월/이전12개월 관측월 평균비 0.36배, 최근 최댓달 비중 17.0%. 미래 1년 지속을 보장하지 않음.</x:v>
      </x:c>
      <x:c r="AK890" s="4" t="str">
        <x:v>https://developers.naver.com/docs/serviceapi/datalab/search/search.md</x:v>
      </x:c>
    </x:row>
    <x:row r="891" ht="25" customHeight="1">
      <x:c r="A891" s="4" t="str">
        <x:v>K0887</x:v>
      </x:c>
      <x:c r="B891" s="4" t="str">
        <x:v>방송·연예</x:v>
      </x:c>
      <x:c r="C891" s="4" t="str">
        <x:v>전지현운동</x:v>
      </x:c>
      <x:c r="D891" s="17" t="n">
        <x:v>4.73282</x:v>
      </x:c>
      <x:c r="E891" s="17" t="n">
        <x:v>7.0229</x:v>
      </x:c>
      <x:c r="F891" s="17" t="n">
        <x:v>6.56488</x:v>
      </x:c>
      <x:c r="G891" s="17" t="n">
        <x:v>2.44274</x:v>
      </x:c>
      <x:c r="H891" s="17" t="n">
        <x:v>4.35114</x:v>
      </x:c>
      <x:c r="I891" s="17" t="n">
        <x:v>0.76335</x:v>
      </x:c>
      <x:c r="J891" s="17" t="n">
        <x:v>9.23664</x:v>
      </x:c>
      <x:c r="K891" s="17" t="n">
        <x:v>3.81679</x:v>
      </x:c>
      <x:c r="L891" s="17" t="n">
        <x:v>26.33587</x:v>
      </x:c>
      <x:c r="M891" s="17" t="n">
        <x:v>14.0458</x:v>
      </x:c>
      <x:c r="N891" s="17" t="n">
        <x:v>14.35114</x:v>
      </x:c>
      <x:c r="O891" s="17" t="n">
        <x:v>16.10687</x:v>
      </x:c>
      <x:c r="P891" s="17" t="n">
        <x:v>51.60305</x:v>
      </x:c>
      <x:c r="Q891" s="17" t="n">
        <x:v>13.58778</x:v>
      </x:c>
      <x:c r="R891" s="17" t="n">
        <x:v>40.53435</x:v>
      </x:c>
      <x:c r="S891" s="17" t="n">
        <x:v>12.36641</x:v>
      </x:c>
      <x:c r="T891" s="17" t="n">
        <x:v>3.66412</x:v>
      </x:c>
      <x:c r="U891" s="17" t="n">
        <x:v>7.40458</x:v>
      </x:c>
      <x:c r="V891" s="17" t="n">
        <x:v>11.22137</x:v>
      </x:c>
      <x:c r="W891" s="17" t="n">
        <x:v>15.95419</x:v>
      </x:c>
      <x:c r="X891" s="17" t="n">
        <x:v>41.60305</x:v>
      </x:c>
      <x:c r="Y891" s="17" t="n">
        <x:v>30.45801</x:v>
      </x:c>
      <x:c r="Z891" s="17" t="n">
        <x:v>16.10687</x:v>
      </x:c>
      <x:c r="AA891" s="17" t="n">
        <x:v>4.80916</x:v>
      </x:c>
      <x:c r="AB891" s="4" t="n">
        <x:f>COUNT(D891:O891)</x:f>
        <x:v>12</x:v>
      </x:c>
      <x:c r="AC891" s="4" t="n">
        <x:f>COUNT(P891:AA891)</x:f>
        <x:v>12</x:v>
      </x:c>
      <x:c r="AD891" s="4" t="n">
        <x:f>COUNTIF(D891:AA891,"&gt;0")</x:f>
        <x:v>24</x:v>
      </x:c>
      <x:c r="AE891" s="19" t="n">
        <x:f>IF(AB891=0,"",AVERAGE(D891:O891))</x:f>
        <x:v>9.147578333333334</x:v>
      </x:c>
      <x:c r="AF891" s="19" t="n">
        <x:f>IF(AC891=0,"",AVERAGE(P891:AA891))</x:f>
        <x:v>20.776078333333334</x:v>
      </x:c>
      <x:c r="AG891" s="19" t="n">
        <x:f>IF(OR(AB891&lt;'산출기준'!$B$19,AC891&lt;'산출기준'!$B$19,AE891=0),"",AF891/AE891)</x:f>
        <x:v>2.2712107594232136</x:v>
      </x:c>
      <x:c r="AH891" s="21" t="n">
        <x:f>IF(SUM(P891:AA891)=0,"",MAX(P891:AA891)/SUM(P891:AA891))</x:f>
        <x:v>0.20698103355565903</x:v>
      </x:c>
      <x:c r="AI891" s="23" t="n">
        <x:f>IF(AG891="","",AD891/'산출기준'!$B$18*'산출기준'!$B$20+MIN(1,AG891)*'산출기준'!$B$21+(1-AH891)*'산출기준'!$B$22)</x:f>
        <x:v>95.86037932888682</x:v>
      </x:c>
      <x:c r="AJ891" s="4" t="str">
        <x:v>24개월 중 양수 지수 24개월; 전반/후반 자료 12/12개월. 최근12개월/이전12개월 관측월 평균비 2.27배, 최근 최댓달 비중 20.7%. 미래 1년 지속을 보장하지 않음.</x:v>
      </x:c>
      <x:c r="AK891" s="4" t="str">
        <x:v>https://developers.naver.com/docs/serviceapi/datalab/search/search.md</x:v>
      </x:c>
    </x:row>
    <x:row r="892" ht="25" customHeight="1">
      <x:c r="A892" s="4" t="str">
        <x:v>K0888</x:v>
      </x:c>
      <x:c r="B892" s="4" t="str">
        <x:v>방송·연예</x:v>
      </x:c>
      <x:c r="C892" s="4" t="str">
        <x:v>신동엽데뷔</x:v>
      </x:c>
      <x:c r="D892" s="17" t="n">
        <x:v>3.35877</x:v>
      </x:c>
      <x:c r="E892" s="17" t="n">
        <x:v>2.90076</x:v>
      </x:c>
      <x:c r="F892" s="17" t="n">
        <x:v>4.2748</x:v>
      </x:c>
      <x:c r="G892" s="17" t="n">
        <x:v>5.03816</x:v>
      </x:c>
      <x:c r="H892" s="17" t="n">
        <x:v>6.25954</x:v>
      </x:c>
      <x:c r="I892" s="17" t="n">
        <x:v>4.73282</x:v>
      </x:c>
      <x:c r="J892" s="17" t="n">
        <x:v>7.09923</x:v>
      </x:c>
      <x:c r="K892" s="17" t="n">
        <x:v>13.35877</x:v>
      </x:c>
      <x:c r="L892" s="17" t="n">
        <x:v>5.26717</x:v>
      </x:c>
      <x:c r="M892" s="17" t="n">
        <x:v>4.42748</x:v>
      </x:c>
      <x:c r="N892" s="17" t="n">
        <x:v>8.24427</x:v>
      </x:c>
      <x:c r="O892" s="17" t="n">
        <x:v>8.47328</x:v>
      </x:c>
      <x:c r="P892" s="17" t="n">
        <x:v>7.32824</x:v>
      </x:c>
      <x:c r="Q892" s="17" t="n">
        <x:v>9.69465</x:v>
      </x:c>
      <x:c r="R892" s="17" t="n">
        <x:v>6.41221</x:v>
      </x:c>
      <x:c r="S892" s="17" t="n">
        <x:v>6.25954</x:v>
      </x:c>
      <x:c r="T892" s="17" t="n">
        <x:v>5.80152</x:v>
      </x:c>
      <x:c r="U892" s="17" t="n">
        <x:v>2.21374</x:v>
      </x:c>
      <x:c r="V892" s="17" t="n">
        <x:v>6.64122</x:v>
      </x:c>
      <x:c r="W892" s="17" t="n">
        <x:v>4.65648</x:v>
      </x:c>
      <x:c r="X892" s="17" t="n">
        <x:v>2.36641</x:v>
      </x:c>
      <x:c r="Y892" s="17" t="n">
        <x:v>0.76335</x:v>
      </x:c>
      <x:c r="Z892" s="17" t="n">
        <x:v>4.50381</x:v>
      </x:c>
      <x:c r="AA892" s="17" t="n">
        <x:v>6.41221</x:v>
      </x:c>
      <x:c r="AB892" s="4" t="n">
        <x:f>COUNT(D892:O892)</x:f>
        <x:v>12</x:v>
      </x:c>
      <x:c r="AC892" s="4" t="n">
        <x:f>COUNT(P892:AA892)</x:f>
        <x:v>12</x:v>
      </x:c>
      <x:c r="AD892" s="4" t="n">
        <x:f>COUNTIF(D892:AA892,"&gt;0")</x:f>
        <x:v>24</x:v>
      </x:c>
      <x:c r="AE892" s="19" t="n">
        <x:f>IF(AB892=0,"",AVERAGE(D892:O892))</x:f>
        <x:v>6.119587500000001</x:v>
      </x:c>
      <x:c r="AF892" s="19" t="n">
        <x:f>IF(AC892=0,"",AVERAGE(P892:AA892))</x:f>
        <x:v>5.254448333333334</x:v>
      </x:c>
      <x:c r="AG892" s="19" t="n">
        <x:f>IF(OR(AB892&lt;'산출기준'!$B$19,AC892&lt;'산출기준'!$B$19,AE892=0),"",AF892/AE892)</x:f>
        <x:v>0.8586278623082575</x:v>
      </x:c>
      <x:c r="AH892" s="21" t="n">
        <x:f>IF(SUM(P892:AA892)=0,"",MAX(P892:AA892)/SUM(P892:AA892))</x:f>
        <x:v>0.15375305812313309</x:v>
      </x:c>
      <x:c r="AI892" s="23" t="n">
        <x:f>IF(AG892="","",AD892/'산출기준'!$B$18*'산출기준'!$B$20+MIN(1,AG892)*'산출기준'!$B$21+(1-AH892)*'산출기준'!$B$22)</x:f>
        <x:v>92.68377470678506</x:v>
      </x:c>
      <x:c r="AJ892" s="4" t="str">
        <x:v>24개월 중 양수 지수 24개월; 전반/후반 자료 12/12개월. 최근12개월/이전12개월 관측월 평균비 0.86배, 최근 최댓달 비중 15.4%. 미래 1년 지속을 보장하지 않음.</x:v>
      </x:c>
      <x:c r="AK892" s="4" t="str">
        <x:v>https://developers.naver.com/docs/serviceapi/datalab/search/search.md</x:v>
      </x:c>
    </x:row>
    <x:row r="893" ht="25" customHeight="1">
      <x:c r="A893" s="4" t="str">
        <x:v>K0889</x:v>
      </x:c>
      <x:c r="B893" s="4" t="str">
        <x:v>방송·연예</x:v>
      </x:c>
      <x:c r="C893" s="4" t="str">
        <x:v>이병헌데뷔</x:v>
      </x:c>
      <x:c r="D893" s="17" t="n">
        <x:v>13.71814</x:v>
      </x:c>
      <x:c r="E893" s="17" t="n">
        <x:v>8.02098</x:v>
      </x:c>
      <x:c r="F893" s="17" t="n">
        <x:v>15.96701</x:v>
      </x:c>
      <x:c r="G893" s="17" t="n">
        <x:v>51.1994</x:v>
      </x:c>
      <x:c r="H893" s="17" t="n">
        <x:v>63.26836</x:v>
      </x:c>
      <x:c r="I893" s="17" t="n">
        <x:v>13.11844</x:v>
      </x:c>
      <x:c r="J893" s="17" t="n">
        <x:v>30.80959</x:v>
      </x:c>
      <x:c r="K893" s="17" t="n">
        <x:v>28.7856</x:v>
      </x:c>
      <x:c r="L893" s="17" t="n">
        <x:v>9.07046</x:v>
      </x:c>
      <x:c r="M893" s="17" t="n">
        <x:v>15.21739</x:v>
      </x:c>
      <x:c r="N893" s="17" t="n">
        <x:v>25.63718</x:v>
      </x:c>
      <x:c r="O893" s="17" t="n">
        <x:v>24.88755</x:v>
      </x:c>
      <x:c r="P893" s="17" t="n">
        <x:v>39.28035</x:v>
      </x:c>
      <x:c r="Q893" s="17" t="n">
        <x:v>17.46626</x:v>
      </x:c>
      <x:c r="R893" s="17" t="n">
        <x:v>10.41979</x:v>
      </x:c>
      <x:c r="S893" s="17" t="n">
        <x:v>12.89355</x:v>
      </x:c>
      <x:c r="T893" s="17" t="n">
        <x:v>15.14242</x:v>
      </x:c>
      <x:c r="U893" s="17" t="n">
        <x:v>13.49325</x:v>
      </x:c>
      <x:c r="V893" s="17" t="n">
        <x:v>12.44377</x:v>
      </x:c>
      <x:c r="W893" s="17" t="n">
        <x:v>7.57121</x:v>
      </x:c>
      <x:c r="X893" s="17" t="n">
        <x:v>4.12293</x:v>
      </x:c>
      <x:c r="Y893" s="17" t="n">
        <x:v>1.7991</x:v>
      </x:c>
      <x:c r="Z893" s="17" t="n">
        <x:v>1.7991</x:v>
      </x:c>
      <x:c r="AA893" s="17" t="n">
        <x:v>4.12293</x:v>
      </x:c>
      <x:c r="AB893" s="4" t="n">
        <x:f>COUNT(D893:O893)</x:f>
        <x:v>12</x:v>
      </x:c>
      <x:c r="AC893" s="4" t="n">
        <x:f>COUNT(P893:AA893)</x:f>
        <x:v>12</x:v>
      </x:c>
      <x:c r="AD893" s="4" t="n">
        <x:f>COUNTIF(D893:AA893,"&gt;0")</x:f>
        <x:v>24</x:v>
      </x:c>
      <x:c r="AE893" s="19" t="n">
        <x:f>IF(AB893=0,"",AVERAGE(D893:O893))</x:f>
        <x:v>24.97500833333333</x:v>
      </x:c>
      <x:c r="AF893" s="19" t="n">
        <x:f>IF(AC893=0,"",AVERAGE(P893:AA893))</x:f>
        <x:v>11.712888333333334</x:v>
      </x:c>
      <x:c r="AG893" s="19" t="n">
        <x:f>IF(OR(AB893&lt;'산출기준'!$B$19,AC893&lt;'산출기준'!$B$19,AE893=0),"",AF893/AE893)</x:f>
        <x:v>0.4689843613665795</x:v>
      </x:c>
      <x:c r="AH893" s="21" t="n">
        <x:f>IF(SUM(P893:AA893)=0,"",MAX(P893:AA893)/SUM(P893:AA893))</x:f>
        <x:v>0.2794667213452759</x:v>
      </x:c>
      <x:c r="AI893" s="23" t="n">
        <x:f>IF(AG893="","",AD893/'산출기준'!$B$18*'산출기준'!$B$20+MIN(1,AG893)*'산출기준'!$B$21+(1-AH893)*'산출기준'!$B$22)</x:f>
        <x:v>78.48019641409186</x:v>
      </x:c>
      <x:c r="AJ893" s="4" t="str">
        <x:v>24개월 중 양수 지수 24개월; 전반/후반 자료 12/12개월. 최근12개월/이전12개월 관측월 평균비 0.47배, 최근 최댓달 비중 27.9%. 미래 1년 지속을 보장하지 않음.</x:v>
      </x:c>
      <x:c r="AK893" s="4" t="str">
        <x:v>https://developers.naver.com/docs/serviceapi/datalab/search/search.md</x:v>
      </x:c>
    </x:row>
    <x:row r="894" ht="25" customHeight="1">
      <x:c r="A894" s="4" t="str">
        <x:v>K0890</x:v>
      </x:c>
      <x:c r="B894" s="4" t="str">
        <x:v>방송·연예</x:v>
      </x:c>
      <x:c r="C894" s="4" t="str">
        <x:v>기안84학력</x:v>
      </x:c>
      <x:c r="D894" s="17" t="n">
        <x:v>15.06746</x:v>
      </x:c>
      <x:c r="E894" s="17" t="n">
        <x:v>6.52173</x:v>
      </x:c>
      <x:c r="F894" s="17" t="n">
        <x:v>2.24887</x:v>
      </x:c>
      <x:c r="G894" s="17" t="n">
        <x:v>3.5982</x:v>
      </x:c>
      <x:c r="H894" s="17" t="n">
        <x:v>1.94902</x:v>
      </x:c>
      <x:c r="I894" s="17" t="n">
        <x:v>8.77061</x:v>
      </x:c>
      <x:c r="J894" s="17" t="n">
        <x:v>5.997</x:v>
      </x:c>
      <x:c r="K894" s="17" t="n">
        <x:v>6.29685</x:v>
      </x:c>
      <x:c r="L894" s="17" t="n">
        <x:v>66.49175</x:v>
      </x:c>
      <x:c r="M894" s="17" t="n">
        <x:v>15.89205</x:v>
      </x:c>
      <x:c r="N894" s="17" t="n">
        <x:v>6.52173</x:v>
      </x:c>
      <x:c r="O894" s="17" t="n">
        <x:v>6.89655</x:v>
      </x:c>
      <x:c r="P894" s="17" t="n">
        <x:v>2.9985</x:v>
      </x:c>
      <x:c r="Q894" s="17" t="n">
        <x:v>39.88005</x:v>
      </x:c>
      <x:c r="R894" s="17" t="n">
        <x:v>4.57271</x:v>
      </x:c>
      <x:c r="S894" s="17" t="n">
        <x:v>19.7901</x:v>
      </x:c>
      <x:c r="T894" s="17" t="n">
        <x:v>20.23988</x:v>
      </x:c>
      <x:c r="U894" s="17" t="n">
        <x:v>4.64767</x:v>
      </x:c>
      <x:c r="V894" s="17" t="n">
        <x:v>12.14392</x:v>
      </x:c>
      <x:c r="W894" s="17" t="n">
        <x:v>5.09745</x:v>
      </x:c>
      <x:c r="X894" s="17" t="n">
        <x:v>4.1979</x:v>
      </x:c>
      <x:c r="Y894" s="17"/>
      <x:c r="Z894" s="17" t="n">
        <x:v>4.94752</x:v>
      </x:c>
      <x:c r="AA894" s="17" t="n">
        <x:v>6.74662</x:v>
      </x:c>
      <x:c r="AB894" s="4" t="n">
        <x:f>COUNT(D894:O894)</x:f>
        <x:v>12</x:v>
      </x:c>
      <x:c r="AC894" s="4" t="n">
        <x:f>COUNT(P894:AA894)</x:f>
        <x:v>11</x:v>
      </x:c>
      <x:c r="AD894" s="4" t="n">
        <x:f>COUNTIF(D894:AA894,"&gt;0")</x:f>
        <x:v>23</x:v>
      </x:c>
      <x:c r="AE894" s="19" t="n">
        <x:f>IF(AB894=0,"",AVERAGE(D894:O894))</x:f>
        <x:v>12.187651666666666</x:v>
      </x:c>
      <x:c r="AF894" s="19" t="n">
        <x:f>IF(AC894=0,"",AVERAGE(P894:AA894))</x:f>
        <x:v>11.387483636363635</x:v>
      </x:c>
      <x:c r="AG894" s="19" t="n">
        <x:f>IF(OR(AB894&lt;'산출기준'!$B$19,AC894&lt;'산출기준'!$B$19,AE894=0),"",AF894/AE894)</x:f>
        <x:v>0.9343460042846895</x:v>
      </x:c>
      <x:c r="AH894" s="21" t="n">
        <x:f>IF(SUM(P894:AA894)=0,"",MAX(P894:AA894)/SUM(P894:AA894))</x:f>
        <x:v>0.3183722766750608</x:v>
      </x:c>
      <x:c r="AI894" s="23" t="n">
        <x:f>IF(AG894="","",AD894/'산출기준'!$B$18*'산출기준'!$B$20+MIN(1,AG894)*'산출기준'!$B$21+(1-AH894)*'산출기준'!$B$22)</x:f>
        <x:v>89.57960126170615</x:v>
      </x:c>
      <x:c r="AJ894" s="4" t="str">
        <x:v>24개월 중 양수 지수 23개월; 전반/후반 자료 12/11개월. 최근12개월/이전12개월 관측월 평균비 0.93배, 최근 최댓달 비중 31.8%. 미래 1년 지속을 보장하지 않음.</x:v>
      </x:c>
      <x:c r="AK894" s="4" t="str">
        <x:v>https://developers.naver.com/docs/serviceapi/datalab/search/search.md</x:v>
      </x:c>
    </x:row>
    <x:row r="895" ht="25" customHeight="1">
      <x:c r="A895" s="4" t="str">
        <x:v>K0891</x:v>
      </x:c>
      <x:c r="B895" s="4" t="str">
        <x:v>방송·연예</x:v>
      </x:c>
      <x:c r="C895" s="4" t="str">
        <x:v>엄정화재산</x:v>
      </x:c>
      <x:c r="D895" s="17" t="n">
        <x:v>0.89955</x:v>
      </x:c>
      <x:c r="E895" s="17"/>
      <x:c r="F895" s="17" t="n">
        <x:v>0.44977</x:v>
      </x:c>
      <x:c r="G895" s="17" t="n">
        <x:v>3.07346</x:v>
      </x:c>
      <x:c r="H895" s="17" t="n">
        <x:v>2.54872</x:v>
      </x:c>
      <x:c r="I895" s="17" t="n">
        <x:v>1.1994</x:v>
      </x:c>
      <x:c r="J895" s="17" t="n">
        <x:v>1.7991</x:v>
      </x:c>
      <x:c r="K895" s="17" t="n">
        <x:v>0.37481</x:v>
      </x:c>
      <x:c r="L895" s="17" t="n">
        <x:v>1.94902</x:v>
      </x:c>
      <x:c r="M895" s="17" t="n">
        <x:v>0.67466</x:v>
      </x:c>
      <x:c r="N895" s="17" t="n">
        <x:v>1.49925</x:v>
      </x:c>
      <x:c r="O895" s="17" t="n">
        <x:v>3.29835</x:v>
      </x:c>
      <x:c r="P895" s="17" t="n">
        <x:v>6.74662</x:v>
      </x:c>
      <x:c r="Q895" s="17" t="n">
        <x:v>1.87406</x:v>
      </x:c>
      <x:c r="R895" s="17"/>
      <x:c r="S895" s="17"/>
      <x:c r="T895" s="17" t="n">
        <x:v>0.82458</x:v>
      </x:c>
      <x:c r="U895" s="17" t="n">
        <x:v>0.82458</x:v>
      </x:c>
      <x:c r="V895" s="17"/>
      <x:c r="W895" s="17" t="n">
        <x:v>0.37481</x:v>
      </x:c>
      <x:c r="X895" s="17"/>
      <x:c r="Y895" s="17" t="n">
        <x:v>0.97451</x:v>
      </x:c>
      <x:c r="Z895" s="17"/>
      <x:c r="AA895" s="17" t="n">
        <x:v>10.64467</x:v>
      </x:c>
      <x:c r="AB895" s="4" t="n">
        <x:f>COUNT(D895:O895)</x:f>
        <x:v>11</x:v>
      </x:c>
      <x:c r="AC895" s="4" t="n">
        <x:f>COUNT(P895:AA895)</x:f>
        <x:v>7</x:v>
      </x:c>
      <x:c r="AD895" s="4" t="n">
        <x:f>COUNTIF(D895:AA895,"&gt;0")</x:f>
        <x:v>18</x:v>
      </x:c>
      <x:c r="AE895" s="19" t="n">
        <x:f>IF(AB895=0,"",AVERAGE(D895:O895))</x:f>
        <x:v>1.6150990909090908</x:v>
      </x:c>
      <x:c r="AF895" s="19" t="n">
        <x:f>IF(AC895=0,"",AVERAGE(P895:AA895))</x:f>
        <x:v>3.180547142857143</x:v>
      </x:c>
      <x:c r="AG895" s="19" t="str">
        <x:f>IF(OR(AB895&lt;'산출기준'!$B$19,AC895&lt;'산출기준'!$B$19,AE895=0),"",AF895/AE895)</x:f>
      </x:c>
      <x:c r="AH895" s="21" t="n">
        <x:f>IF(SUM(P895:AA895)=0,"",MAX(P895:AA895)/SUM(P895:AA895))</x:f>
        <x:v>0.478114951470614</x:v>
      </x:c>
      <x:c r="AI895" s="23" t="str">
        <x:f>IF(AG895="","",AD895/'산출기준'!$B$18*'산출기준'!$B$20+MIN(1,AG895)*'산출기준'!$B$21+(1-AH895)*'산출기준'!$B$22)</x:f>
      </x:c>
      <x:c r="AJ895" s="4" t="str">
        <x:v>24개월 중 양수 지수 18개월; 전반/후반 자료 11/7개월. 자료 부족으로 점수·전년비 미산정. 미래 1년 지속을 보장하지 않음.</x:v>
      </x:c>
      <x:c r="AK895" s="4" t="str">
        <x:v>https://developers.naver.com/docs/serviceapi/datalab/search/search.md</x:v>
      </x:c>
    </x:row>
    <x:row r="896" ht="25" customHeight="1">
      <x:c r="A896" s="4" t="str">
        <x:v>K0892</x:v>
      </x:c>
      <x:c r="B896" s="4" t="str">
        <x:v>방송·연예</x:v>
      </x:c>
      <x:c r="C896" s="4" t="str">
        <x:v>수지데뷔</x:v>
      </x:c>
      <x:c r="D896" s="17" t="n">
        <x:v>20.01499</x:v>
      </x:c>
      <x:c r="E896" s="17" t="n">
        <x:v>17.31634</x:v>
      </x:c>
      <x:c r="F896" s="17" t="n">
        <x:v>12.5937</x:v>
      </x:c>
      <x:c r="G896" s="17" t="n">
        <x:v>32.30884</x:v>
      </x:c>
      <x:c r="H896" s="17" t="n">
        <x:v>27.36131</x:v>
      </x:c>
      <x:c r="I896" s="17" t="n">
        <x:v>14.91754</x:v>
      </x:c>
      <x:c r="J896" s="17" t="n">
        <x:v>21.43928</x:v>
      </x:c>
      <x:c r="K896" s="17" t="n">
        <x:v>10.34482</x:v>
      </x:c>
      <x:c r="L896" s="17" t="n">
        <x:v>21.28935</x:v>
      </x:c>
      <x:c r="M896" s="17" t="n">
        <x:v>10.34482</x:v>
      </x:c>
      <x:c r="N896" s="17" t="n">
        <x:v>18.66566</x:v>
      </x:c>
      <x:c r="O896" s="17" t="n">
        <x:v>13.11844</x:v>
      </x:c>
      <x:c r="P896" s="17" t="n">
        <x:v>18.06596</x:v>
      </x:c>
      <x:c r="Q896" s="17" t="n">
        <x:v>100</x:v>
      </x:c>
      <x:c r="R896" s="17" t="n">
        <x:v>18.51574</x:v>
      </x:c>
      <x:c r="S896" s="17" t="n">
        <x:v>11.24437</x:v>
      </x:c>
      <x:c r="T896" s="17" t="n">
        <x:v>8.9955</x:v>
      </x:c>
      <x:c r="U896" s="17" t="n">
        <x:v>8.69565</x:v>
      </x:c>
      <x:c r="V896" s="17" t="n">
        <x:v>10.49475</x:v>
      </x:c>
      <x:c r="W896" s="17" t="n">
        <x:v>6.44677</x:v>
      </x:c>
      <x:c r="X896" s="17" t="n">
        <x:v>9.74512</x:v>
      </x:c>
      <x:c r="Y896" s="17" t="n">
        <x:v>4.57271</x:v>
      </x:c>
      <x:c r="Z896" s="17" t="n">
        <x:v>6.52173</x:v>
      </x:c>
      <x:c r="AA896" s="17" t="n">
        <x:v>5.09745</x:v>
      </x:c>
      <x:c r="AB896" s="4" t="n">
        <x:f>COUNT(D896:O896)</x:f>
        <x:v>12</x:v>
      </x:c>
      <x:c r="AC896" s="4" t="n">
        <x:f>COUNT(P896:AA896)</x:f>
        <x:v>12</x:v>
      </x:c>
      <x:c r="AD896" s="4" t="n">
        <x:f>COUNTIF(D896:AA896,"&gt;0")</x:f>
        <x:v>24</x:v>
      </x:c>
      <x:c r="AE896" s="19" t="n">
        <x:f>IF(AB896=0,"",AVERAGE(D896:O896))</x:f>
        <x:v>18.30959083333333</x:v>
      </x:c>
      <x:c r="AF896" s="19" t="n">
        <x:f>IF(AC896=0,"",AVERAGE(P896:AA896))</x:f>
        <x:v>17.366312500000003</x:v>
      </x:c>
      <x:c r="AG896" s="19" t="n">
        <x:f>IF(OR(AB896&lt;'산출기준'!$B$19,AC896&lt;'산출기준'!$B$19,AE896=0),"",AF896/AE896)</x:f>
        <x:v>0.9484817360519028</x:v>
      </x:c>
      <x:c r="AH896" s="21" t="n">
        <x:f>IF(SUM(P896:AA896)=0,"",MAX(P896:AA896)/SUM(P896:AA896))</x:f>
        <x:v>0.4798562350719724</x:v>
      </x:c>
      <x:c r="AI896" s="23" t="n">
        <x:f>IF(AG896="","",AD896/'산출기준'!$B$18*'산출기준'!$B$20+MIN(1,AG896)*'산출기준'!$B$21+(1-AH896)*'산출기준'!$B$22)</x:f>
        <x:v>88.85732738011762</x:v>
      </x:c>
      <x:c r="AJ896" s="4" t="str">
        <x:v>24개월 중 양수 지수 24개월; 전반/후반 자료 12/12개월. 최근12개월/이전12개월 관측월 평균비 0.95배, 최근 최댓달 비중 48.0%. 미래 1년 지속을 보장하지 않음.</x:v>
      </x:c>
      <x:c r="AK896" s="4" t="str">
        <x:v>https://developers.naver.com/docs/serviceapi/datalab/search/search.md</x:v>
      </x:c>
    </x:row>
    <x:row r="897" ht="25" customHeight="1">
      <x:c r="A897" s="4" t="str">
        <x:v>K0893</x:v>
      </x:c>
      <x:c r="B897" s="4" t="str">
        <x:v>방송·연예</x:v>
      </x:c>
      <x:c r="C897" s="4" t="str">
        <x:v>조인성데뷔</x:v>
      </x:c>
      <x:c r="D897" s="17" t="n">
        <x:v>5.02248</x:v>
      </x:c>
      <x:c r="E897" s="17"/>
      <x:c r="F897" s="17" t="n">
        <x:v>3.14842</x:v>
      </x:c>
      <x:c r="G897" s="17" t="n">
        <x:v>2.32383</x:v>
      </x:c>
      <x:c r="H897" s="17" t="n">
        <x:v>0.89955</x:v>
      </x:c>
      <x:c r="I897" s="17" t="n">
        <x:v>1.49925</x:v>
      </x:c>
      <x:c r="J897" s="17" t="n">
        <x:v>0.82458</x:v>
      </x:c>
      <x:c r="K897" s="17" t="n">
        <x:v>0.44977</x:v>
      </x:c>
      <x:c r="L897" s="17" t="n">
        <x:v>4.64767</x:v>
      </x:c>
      <x:c r="M897" s="17" t="n">
        <x:v>1.42428</x:v>
      </x:c>
      <x:c r="N897" s="17" t="n">
        <x:v>1.27436</x:v>
      </x:c>
      <x:c r="O897" s="17" t="n">
        <x:v>0.82458</x:v>
      </x:c>
      <x:c r="P897" s="17" t="n">
        <x:v>2.54872</x:v>
      </x:c>
      <x:c r="Q897" s="17" t="n">
        <x:v>3.89805</x:v>
      </x:c>
      <x:c r="R897" s="17" t="n">
        <x:v>2.54872</x:v>
      </x:c>
      <x:c r="S897" s="17" t="n">
        <x:v>2.62368</x:v>
      </x:c>
      <x:c r="T897" s="17" t="n">
        <x:v>3.5982</x:v>
      </x:c>
      <x:c r="U897" s="17" t="n">
        <x:v>22.11394</x:v>
      </x:c>
      <x:c r="V897" s="17" t="n">
        <x:v>5.3973</x:v>
      </x:c>
      <x:c r="W897" s="17" t="n">
        <x:v>5.47226</x:v>
      </x:c>
      <x:c r="X897" s="17" t="n">
        <x:v>2.09895</x:v>
      </x:c>
      <x:c r="Y897" s="17" t="n">
        <x:v>0.97451</x:v>
      </x:c>
      <x:c r="Z897" s="17" t="n">
        <x:v>24.06296</x:v>
      </x:c>
      <x:c r="AA897" s="17" t="n">
        <x:v>7.49625</x:v>
      </x:c>
      <x:c r="AB897" s="4" t="n">
        <x:f>COUNT(D897:O897)</x:f>
        <x:v>11</x:v>
      </x:c>
      <x:c r="AC897" s="4" t="n">
        <x:f>COUNT(P897:AA897)</x:f>
        <x:v>12</x:v>
      </x:c>
      <x:c r="AD897" s="4" t="n">
        <x:f>COUNTIF(D897:AA897,"&gt;0")</x:f>
        <x:v>23</x:v>
      </x:c>
      <x:c r="AE897" s="19" t="n">
        <x:f>IF(AB897=0,"",AVERAGE(D897:O897))</x:f>
        <x:v>2.030797272727273</x:v>
      </x:c>
      <x:c r="AF897" s="19" t="n">
        <x:f>IF(AC897=0,"",AVERAGE(P897:AA897))</x:f>
        <x:v>6.902795000000001</x:v>
      </x:c>
      <x:c r="AG897" s="19" t="n">
        <x:f>IF(OR(AB897&lt;'산출기준'!$B$19,AC897&lt;'산출기준'!$B$19,AE897=0),"",AF897/AE897)</x:f>
        <x:v>3.3990566624751497</x:v>
      </x:c>
      <x:c r="AH897" s="21" t="n">
        <x:f>IF(SUM(P897:AA897)=0,"",MAX(P897:AA897)/SUM(P897:AA897))</x:f>
        <x:v>0.2904977862831891</x:v>
      </x:c>
      <x:c r="AI897" s="23" t="n">
        <x:f>IF(AG897="","",AD897/'산출기준'!$B$18*'산출기준'!$B$20+MIN(1,AG897)*'산출기준'!$B$21+(1-AH897)*'산출기준'!$B$22)</x:f>
        <x:v>92.10671094100289</x:v>
      </x:c>
      <x:c r="AJ897" s="4" t="str">
        <x:v>24개월 중 양수 지수 23개월; 전반/후반 자료 11/12개월. 최근12개월/이전12개월 관측월 평균비 3.40배, 최근 최댓달 비중 29.0%. 미래 1년 지속을 보장하지 않음.</x:v>
      </x:c>
      <x:c r="AK897" s="4" t="str">
        <x:v>https://developers.naver.com/docs/serviceapi/datalab/search/search.md</x:v>
      </x:c>
    </x:row>
    <x:row r="898" ht="25" customHeight="1">
      <x:c r="A898" s="4" t="str">
        <x:v>K0894</x:v>
      </x:c>
      <x:c r="B898" s="4" t="str">
        <x:v>방송·연예</x:v>
      </x:c>
      <x:c r="C898" s="4" t="str">
        <x:v>이효리서울집</x:v>
      </x:c>
      <x:c r="D898" s="17" t="n">
        <x:v>86.7247</x:v>
      </x:c>
      <x:c r="E898" s="17" t="n">
        <x:v>15.99564</x:v>
      </x:c>
      <x:c r="F898" s="17" t="n">
        <x:v>19.5865</x:v>
      </x:c>
      <x:c r="G898" s="17" t="n">
        <x:v>27.74755</x:v>
      </x:c>
      <x:c r="H898" s="17" t="n">
        <x:v>28.34602</x:v>
      </x:c>
      <x:c r="I898" s="17" t="n">
        <x:v>15.28835</x:v>
      </x:c>
      <x:c r="J898" s="17" t="n">
        <x:v>18.8248</x:v>
      </x:c>
      <x:c r="K898" s="17" t="n">
        <x:v>13.49292</x:v>
      </x:c>
      <x:c r="L898" s="17" t="n">
        <x:v>16.48531</x:v>
      </x:c>
      <x:c r="M898" s="17" t="n">
        <x:v>44.83133</x:v>
      </x:c>
      <x:c r="N898" s="17" t="n">
        <x:v>74.21109</x:v>
      </x:c>
      <x:c r="O898" s="17" t="n">
        <x:v>23.4494</x:v>
      </x:c>
      <x:c r="P898" s="17" t="n">
        <x:v>14.58106</x:v>
      </x:c>
      <x:c r="Q898" s="17" t="n">
        <x:v>19.74972</x:v>
      </x:c>
      <x:c r="R898" s="17" t="n">
        <x:v>9.90206</x:v>
      </x:c>
      <x:c r="S898" s="17" t="n">
        <x:v>10.01088</x:v>
      </x:c>
      <x:c r="T898" s="17" t="n">
        <x:v>10.44613</x:v>
      </x:c>
      <x:c r="U898" s="17" t="n">
        <x:v>7.889</x:v>
      </x:c>
      <x:c r="V898" s="17" t="n">
        <x:v>4.7334</x:v>
      </x:c>
      <x:c r="W898" s="17" t="n">
        <x:v>3.53645</x:v>
      </x:c>
      <x:c r="X898" s="17" t="n">
        <x:v>2.01305</x:v>
      </x:c>
      <x:c r="Y898" s="17" t="n">
        <x:v>8.48748</x:v>
      </x:c>
      <x:c r="Z898" s="17" t="n">
        <x:v>4.67899</x:v>
      </x:c>
      <x:c r="AA898" s="17" t="n">
        <x:v>3.1556</x:v>
      </x:c>
      <x:c r="AB898" s="4" t="n">
        <x:f>COUNT(D898:O898)</x:f>
        <x:v>12</x:v>
      </x:c>
      <x:c r="AC898" s="4" t="n">
        <x:f>COUNT(P898:AA898)</x:f>
        <x:v>12</x:v>
      </x:c>
      <x:c r="AD898" s="4" t="n">
        <x:f>COUNTIF(D898:AA898,"&gt;0")</x:f>
        <x:v>24</x:v>
      </x:c>
      <x:c r="AE898" s="19" t="n">
        <x:f>IF(AB898=0,"",AVERAGE(D898:O898))</x:f>
        <x:v>32.081967500000005</x:v>
      </x:c>
      <x:c r="AF898" s="19" t="n">
        <x:f>IF(AC898=0,"",AVERAGE(P898:AA898))</x:f>
        <x:v>8.265318333333335</x:v>
      </x:c>
      <x:c r="AG898" s="19" t="n">
        <x:f>IF(OR(AB898&lt;'산출기준'!$B$19,AC898&lt;'산출기준'!$B$19,AE898=0),"",AF898/AE898)</x:f>
        <x:v>0.2576312794199213</x:v>
      </x:c>
      <x:c r="AH898" s="21" t="n">
        <x:f>IF(SUM(P898:AA898)=0,"",MAX(P898:AA898)/SUM(P898:AA898))</x:f>
        <x:v>0.19912239718131444</x:v>
      </x:c>
      <x:c r="AI898" s="23" t="n">
        <x:f>IF(AG898="","",AD898/'산출기준'!$B$18*'산출기준'!$B$20+MIN(1,AG898)*'산출기준'!$B$21+(1-AH898)*'산출기준'!$B$22)</x:f>
        <x:v>73.74649043897135</x:v>
      </x:c>
      <x:c r="AJ898" s="4" t="str">
        <x:v>24개월 중 양수 지수 24개월; 전반/후반 자료 12/12개월. 최근12개월/이전12개월 관측월 평균비 0.26배, 최근 최댓달 비중 19.9%. 미래 1년 지속을 보장하지 않음.</x:v>
      </x:c>
      <x:c r="AK898" s="4" t="str">
        <x:v>https://developers.naver.com/docs/serviceapi/datalab/search/search.md</x:v>
      </x:c>
    </x:row>
    <x:row r="899" ht="25" customHeight="1">
      <x:c r="A899" s="4" t="str">
        <x:v>K0895</x:v>
      </x:c>
      <x:c r="B899" s="4" t="str">
        <x:v>방송·연예</x:v>
      </x:c>
      <x:c r="C899" s="4" t="str">
        <x:v>강호동데뷔</x:v>
      </x:c>
      <x:c r="D899" s="17" t="n">
        <x:v>5.27747</x:v>
      </x:c>
      <x:c r="E899" s="17" t="n">
        <x:v>3.64526</x:v>
      </x:c>
      <x:c r="F899" s="17" t="n">
        <x:v>7.889</x:v>
      </x:c>
      <x:c r="G899" s="17" t="n">
        <x:v>6.47442</x:v>
      </x:c>
      <x:c r="H899" s="17" t="n">
        <x:v>10.50054</x:v>
      </x:c>
      <x:c r="I899" s="17" t="n">
        <x:v>9.4124</x:v>
      </x:c>
      <x:c r="J899" s="17" t="n">
        <x:v>4.95103</x:v>
      </x:c>
      <x:c r="K899" s="17" t="n">
        <x:v>3.64526</x:v>
      </x:c>
      <x:c r="L899" s="17" t="n">
        <x:v>2.88356</x:v>
      </x:c>
      <x:c r="M899" s="17" t="n">
        <x:v>6.2568</x:v>
      </x:c>
      <x:c r="N899" s="17" t="n">
        <x:v>7.39934</x:v>
      </x:c>
      <x:c r="O899" s="17" t="n">
        <x:v>7.94341</x:v>
      </x:c>
      <x:c r="P899" s="17" t="n">
        <x:v>7.18171</x:v>
      </x:c>
      <x:c r="Q899" s="17" t="n">
        <x:v>14.0914</x:v>
      </x:c>
      <x:c r="R899" s="17" t="n">
        <x:v>5.38628</x:v>
      </x:c>
      <x:c r="S899" s="17" t="n">
        <x:v>7.94341</x:v>
      </x:c>
      <x:c r="T899" s="17" t="n">
        <x:v>7.18171</x:v>
      </x:c>
      <x:c r="U899" s="17" t="n">
        <x:v>5.11425</x:v>
      </x:c>
      <x:c r="V899" s="17" t="n">
        <x:v>4.89662</x:v>
      </x:c>
      <x:c r="W899" s="17" t="n">
        <x:v>4.51577</x:v>
      </x:c>
      <x:c r="X899" s="17" t="n">
        <x:v>3.04678</x:v>
      </x:c>
      <x:c r="Y899" s="17" t="n">
        <x:v>0.27203</x:v>
      </x:c>
      <x:c r="Z899" s="17" t="n">
        <x:v>1.19695</x:v>
      </x:c>
      <x:c r="AA899" s="17" t="n">
        <x:v>3.37323</x:v>
      </x:c>
      <x:c r="AB899" s="4" t="n">
        <x:f>COUNT(D899:O899)</x:f>
        <x:v>12</x:v>
      </x:c>
      <x:c r="AC899" s="4" t="n">
        <x:f>COUNT(P899:AA899)</x:f>
        <x:v>12</x:v>
      </x:c>
      <x:c r="AD899" s="4" t="n">
        <x:f>COUNTIF(D899:AA899,"&gt;0")</x:f>
        <x:v>24</x:v>
      </x:c>
      <x:c r="AE899" s="19" t="n">
        <x:f>IF(AB899=0,"",AVERAGE(D899:O899))</x:f>
        <x:v>6.356540833333334</x:v>
      </x:c>
      <x:c r="AF899" s="19" t="n">
        <x:f>IF(AC899=0,"",AVERAGE(P899:AA899))</x:f>
        <x:v>5.350011666666667</x:v>
      </x:c>
      <x:c r="AG899" s="19" t="n">
        <x:f>IF(OR(AB899&lt;'산출기준'!$B$19,AC899&lt;'산출기준'!$B$19,AE899=0),"",AF899/AE899)</x:f>
        <x:v>0.8416545739172341</x:v>
      </x:c>
      <x:c r="AH899" s="21" t="n">
        <x:f>IF(SUM(P899:AA899)=0,"",MAX(P899:AA899)/SUM(P899:AA899))</x:f>
        <x:v>0.21949173319559737</x:v>
      </x:c>
      <x:c r="AI899" s="23" t="n">
        <x:f>IF(AG899="","",AD899/'산출기준'!$B$18*'산출기준'!$B$20+MIN(1,AG899)*'산출기준'!$B$21+(1-AH899)*'산출기준'!$B$22)</x:f>
        <x:v>90.85980255360508</x:v>
      </x:c>
      <x:c r="AJ899" s="4" t="str">
        <x:v>24개월 중 양수 지수 24개월; 전반/후반 자료 12/12개월. 최근12개월/이전12개월 관측월 평균비 0.84배, 최근 최댓달 비중 21.9%. 미래 1년 지속을 보장하지 않음.</x:v>
      </x:c>
      <x:c r="AK899" s="4" t="str">
        <x:v>https://developers.naver.com/docs/serviceapi/datalab/search/search.md</x:v>
      </x:c>
    </x:row>
    <x:row r="900" ht="25" customHeight="1">
      <x:c r="A900" s="4" t="str">
        <x:v>K0896</x:v>
      </x:c>
      <x:c r="B900" s="4" t="str">
        <x:v>방송·연예</x:v>
      </x:c>
      <x:c r="C900" s="4" t="str">
        <x:v>손예진데뷔</x:v>
      </x:c>
      <x:c r="D900" s="17" t="n">
        <x:v>11.09902</x:v>
      </x:c>
      <x:c r="E900" s="17" t="n">
        <x:v>14.8531</x:v>
      </x:c>
      <x:c r="F900" s="17" t="n">
        <x:v>12.84004</x:v>
      </x:c>
      <x:c r="G900" s="17" t="n">
        <x:v>34.3852</x:v>
      </x:c>
      <x:c r="H900" s="17" t="n">
        <x:v>12.94885</x:v>
      </x:c>
      <x:c r="I900" s="17" t="n">
        <x:v>5.00544</x:v>
      </x:c>
      <x:c r="J900" s="17" t="n">
        <x:v>13.87377</x:v>
      </x:c>
      <x:c r="K900" s="17" t="n">
        <x:v>9.95647</x:v>
      </x:c>
      <x:c r="L900" s="17" t="n">
        <x:v>10.01088</x:v>
      </x:c>
      <x:c r="M900" s="17" t="n">
        <x:v>4.35255</x:v>
      </x:c>
      <x:c r="N900" s="17" t="n">
        <x:v>2.72034</x:v>
      </x:c>
      <x:c r="O900" s="17" t="n">
        <x:v>19.20565</x:v>
      </x:c>
      <x:c r="P900" s="17" t="n">
        <x:v>73.93906</x:v>
      </x:c>
      <x:c r="Q900" s="17" t="n">
        <x:v>17.73667</x:v>
      </x:c>
      <x:c r="R900" s="17" t="n">
        <x:v>22.57889</x:v>
      </x:c>
      <x:c r="S900" s="17" t="n">
        <x:v>11.09902</x:v>
      </x:c>
      <x:c r="T900" s="17" t="n">
        <x:v>14.8531</x:v>
      </x:c>
      <x:c r="U900" s="17" t="n">
        <x:v>10.93579</x:v>
      </x:c>
      <x:c r="V900" s="17" t="n">
        <x:v>5.76713</x:v>
      </x:c>
      <x:c r="W900" s="17" t="n">
        <x:v>5.93035</x:v>
      </x:c>
      <x:c r="X900" s="17" t="n">
        <x:v>4.7334</x:v>
      </x:c>
      <x:c r="Y900" s="17" t="n">
        <x:v>2.55712</x:v>
      </x:c>
      <x:c r="Z900" s="17" t="n">
        <x:v>9.03155</x:v>
      </x:c>
      <x:c r="AA900" s="17" t="n">
        <x:v>4.18933</x:v>
      </x:c>
      <x:c r="AB900" s="4" t="n">
        <x:f>COUNT(D900:O900)</x:f>
        <x:v>12</x:v>
      </x:c>
      <x:c r="AC900" s="4" t="n">
        <x:f>COUNT(P900:AA900)</x:f>
        <x:v>12</x:v>
      </x:c>
      <x:c r="AD900" s="4" t="n">
        <x:f>COUNTIF(D900:AA900,"&gt;0")</x:f>
        <x:v>24</x:v>
      </x:c>
      <x:c r="AE900" s="19" t="n">
        <x:f>IF(AB900=0,"",AVERAGE(D900:O900))</x:f>
        <x:v>12.60427583333333</x:v>
      </x:c>
      <x:c r="AF900" s="19" t="n">
        <x:f>IF(AC900=0,"",AVERAGE(P900:AA900))</x:f>
        <x:v>15.279284166666669</x:v>
      </x:c>
      <x:c r="AG900" s="19" t="n">
        <x:f>IF(OR(AB900&lt;'산출기준'!$B$19,AC900&lt;'산출기준'!$B$19,AE900=0),"",AF900/AE900)</x:f>
        <x:v>1.2122302279563733</x:v>
      </x:c>
      <x:c r="AH900" s="21" t="n">
        <x:f>IF(SUM(P900:AA900)=0,"",MAX(P900:AA900)/SUM(P900:AA900))</x:f>
        <x:v>0.4032642017860675</x:v>
      </x:c>
      <x:c r="AI900" s="23" t="n">
        <x:f>IF(AG900="","",AD900/'산출기준'!$B$18*'산출기준'!$B$20+MIN(1,AG900)*'산출기준'!$B$21+(1-AH900)*'산출기준'!$B$22)</x:f>
        <x:v>91.93471596427865</x:v>
      </x:c>
      <x:c r="AJ900" s="4" t="str">
        <x:v>24개월 중 양수 지수 24개월; 전반/후반 자료 12/12개월. 최근12개월/이전12개월 관측월 평균비 1.21배, 최근 최댓달 비중 40.3%. 미래 1년 지속을 보장하지 않음.</x:v>
      </x:c>
      <x:c r="AK900" s="4" t="str">
        <x:v>https://developers.naver.com/docs/serviceapi/datalab/search/search.md</x:v>
      </x:c>
    </x:row>
    <x:row r="901" ht="25" customHeight="1">
      <x:c r="A901" s="4" t="str">
        <x:v>K0897</x:v>
      </x:c>
      <x:c r="B901" s="4" t="str">
        <x:v>방송·연예</x:v>
      </x:c>
      <x:c r="C901" s="4" t="str">
        <x:v>한가인학력</x:v>
      </x:c>
      <x:c r="D901" s="17" t="n">
        <x:v>8.75952</x:v>
      </x:c>
      <x:c r="E901" s="17" t="n">
        <x:v>63.27529</x:v>
      </x:c>
      <x:c r="F901" s="17" t="n">
        <x:v>24.97279</x:v>
      </x:c>
      <x:c r="G901" s="17" t="n">
        <x:v>22.79651</x:v>
      </x:c>
      <x:c r="H901" s="17" t="n">
        <x:v>19.5865</x:v>
      </x:c>
      <x:c r="I901" s="17" t="n">
        <x:v>62.568</x:v>
      </x:c>
      <x:c r="J901" s="17" t="n">
        <x:v>39.77149</x:v>
      </x:c>
      <x:c r="K901" s="17" t="n">
        <x:v>21.27312</x:v>
      </x:c>
      <x:c r="L901" s="17" t="n">
        <x:v>4.84221</x:v>
      </x:c>
      <x:c r="M901" s="17" t="n">
        <x:v>4.67899</x:v>
      </x:c>
      <x:c r="N901" s="17" t="n">
        <x:v>0.59847</x:v>
      </x:c>
      <x:c r="O901" s="17" t="n">
        <x:v>3.1556</x:v>
      </x:c>
      <x:c r="P901" s="17" t="n">
        <x:v>2.72034</x:v>
      </x:c>
      <x:c r="Q901" s="17" t="n">
        <x:v>8.16104</x:v>
      </x:c>
      <x:c r="R901" s="17" t="n">
        <x:v>2.17627</x:v>
      </x:c>
      <x:c r="S901" s="17" t="n">
        <x:v>0.70729</x:v>
      </x:c>
      <x:c r="T901" s="17" t="n">
        <x:v>0.54406</x:v>
      </x:c>
      <x:c r="U901" s="17" t="n">
        <x:v>0.27203</x:v>
      </x:c>
      <x:c r="V901" s="17" t="n">
        <x:v>0.59847</x:v>
      </x:c>
      <x:c r="W901" s="17" t="n">
        <x:v>3.31882</x:v>
      </x:c>
      <x:c r="X901" s="17" t="n">
        <x:v>8.05223</x:v>
      </x:c>
      <x:c r="Y901" s="17" t="n">
        <x:v>4.67899</x:v>
      </x:c>
      <x:c r="Z901" s="17" t="n">
        <x:v>13.3297</x:v>
      </x:c>
      <x:c r="AA901" s="17" t="n">
        <x:v>8.48748</x:v>
      </x:c>
      <x:c r="AB901" s="4" t="n">
        <x:f>COUNT(D901:O901)</x:f>
        <x:v>12</x:v>
      </x:c>
      <x:c r="AC901" s="4" t="n">
        <x:f>COUNT(P901:AA901)</x:f>
        <x:v>12</x:v>
      </x:c>
      <x:c r="AD901" s="4" t="n">
        <x:f>COUNTIF(D901:AA901,"&gt;0")</x:f>
        <x:v>24</x:v>
      </x:c>
      <x:c r="AE901" s="19" t="n">
        <x:f>IF(AB901=0,"",AVERAGE(D901:O901))</x:f>
        <x:v>23.023207499999998</x:v>
      </x:c>
      <x:c r="AF901" s="19" t="n">
        <x:f>IF(AC901=0,"",AVERAGE(P901:AA901))</x:f>
        <x:v>4.42056</x:v>
      </x:c>
      <x:c r="AG901" s="19" t="n">
        <x:f>IF(OR(AB901&lt;'산출기준'!$B$19,AC901&lt;'산출기준'!$B$19,AE901=0),"",AF901/AE901)</x:f>
        <x:v>0.19200452413070596</x:v>
      </x:c>
      <x:c r="AH901" s="21" t="n">
        <x:f>IF(SUM(P901:AA901)=0,"",MAX(P901:AA901)/SUM(P901:AA901))</x:f>
        <x:v>0.2512822658969301</x:v>
      </x:c>
      <x:c r="AI901" s="23" t="n">
        <x:f>IF(AG901="","",AD901/'산출기준'!$B$18*'산출기준'!$B$20+MIN(1,AG901)*'산출기준'!$B$21+(1-AH901)*'산출기준'!$B$22)</x:f>
        <x:v>70.73449040598258</x:v>
      </x:c>
      <x:c r="AJ901" s="4" t="str">
        <x:v>24개월 중 양수 지수 24개월; 전반/후반 자료 12/12개월. 최근12개월/이전12개월 관측월 평균비 0.19배, 최근 최댓달 비중 25.1%. 미래 1년 지속을 보장하지 않음.</x:v>
      </x:c>
      <x:c r="AK901" s="4" t="str">
        <x:v>https://developers.naver.com/docs/serviceapi/datalab/search/search.md</x:v>
      </x:c>
    </x:row>
    <x:row r="902" ht="25" customHeight="1">
      <x:c r="A902" s="4" t="str">
        <x:v>K0898</x:v>
      </x:c>
      <x:c r="B902" s="4" t="str">
        <x:v>방송·연예</x:v>
      </x:c>
      <x:c r="C902" s="4" t="str">
        <x:v>션재산</x:v>
      </x:c>
      <x:c r="D902" s="17" t="n">
        <x:v>8.5963</x:v>
      </x:c>
      <x:c r="E902" s="17" t="n">
        <x:v>7.23612</x:v>
      </x:c>
      <x:c r="F902" s="17" t="n">
        <x:v>9.84766</x:v>
      </x:c>
      <x:c r="G902" s="17" t="n">
        <x:v>6.90968</x:v>
      </x:c>
      <x:c r="H902" s="17" t="n">
        <x:v>30.03264</x:v>
      </x:c>
      <x:c r="I902" s="17" t="n">
        <x:v>4.67899</x:v>
      </x:c>
      <x:c r="J902" s="17" t="n">
        <x:v>15.12513</x:v>
      </x:c>
      <x:c r="K902" s="17" t="n">
        <x:v>11.15342</x:v>
      </x:c>
      <x:c r="L902" s="17" t="n">
        <x:v>2.55712</x:v>
      </x:c>
      <x:c r="M902" s="17" t="n">
        <x:v>3.9717</x:v>
      </x:c>
      <x:c r="N902" s="17" t="n">
        <x:v>8.54189</x:v>
      </x:c>
      <x:c r="O902" s="17" t="n">
        <x:v>43.52557</x:v>
      </x:c>
      <x:c r="P902" s="17" t="n">
        <x:v>100</x:v>
      </x:c>
      <x:c r="Q902" s="17" t="n">
        <x:v>12.84004</x:v>
      </x:c>
      <x:c r="R902" s="17" t="n">
        <x:v>15.17954</x:v>
      </x:c>
      <x:c r="S902" s="17" t="n">
        <x:v>9.57562</x:v>
      </x:c>
      <x:c r="T902" s="17" t="n">
        <x:v>99.72796</x:v>
      </x:c>
      <x:c r="U902" s="17" t="n">
        <x:v>38.13928</x:v>
      </x:c>
      <x:c r="V902" s="17" t="n">
        <x:v>10.77257</x:v>
      </x:c>
      <x:c r="W902" s="17" t="n">
        <x:v>4.67899</x:v>
      </x:c>
      <x:c r="X902" s="17" t="n">
        <x:v>7.45375</x:v>
      </x:c>
      <x:c r="Y902" s="17" t="n">
        <x:v>5.71273</x:v>
      </x:c>
      <x:c r="Z902" s="17" t="n">
        <x:v>1.5778</x:v>
      </x:c>
      <x:c r="AA902" s="17" t="n">
        <x:v>3.9173</x:v>
      </x:c>
      <x:c r="AB902" s="4" t="n">
        <x:f>COUNT(D902:O902)</x:f>
        <x:v>12</x:v>
      </x:c>
      <x:c r="AC902" s="4" t="n">
        <x:f>COUNT(P902:AA902)</x:f>
        <x:v>12</x:v>
      </x:c>
      <x:c r="AD902" s="4" t="n">
        <x:f>COUNTIF(D902:AA902,"&gt;0")</x:f>
        <x:v>24</x:v>
      </x:c>
      <x:c r="AE902" s="19" t="n">
        <x:f>IF(AB902=0,"",AVERAGE(D902:O902))</x:f>
        <x:v>12.681351666666666</x:v>
      </x:c>
      <x:c r="AF902" s="19" t="n">
        <x:f>IF(AC902=0,"",AVERAGE(P902:AA902))</x:f>
        <x:v>25.797965</x:v>
      </x:c>
      <x:c r="AG902" s="19" t="n">
        <x:f>IF(OR(AB902&lt;'산출기준'!$B$19,AC902&lt;'산출기준'!$B$19,AE902=0),"",AF902/AE902)</x:f>
        <x:v>2.03432297109233</x:v>
      </x:c>
      <x:c r="AH902" s="21" t="n">
        <x:f>IF(SUM(P902:AA902)=0,"",MAX(P902:AA902)/SUM(P902:AA902))</x:f>
        <x:v>0.3230228947645031</x:v>
      </x:c>
      <x:c r="AI902" s="23" t="n">
        <x:f>IF(AG902="","",AD902/'산출기준'!$B$18*'산출기준'!$B$20+MIN(1,AG902)*'산출기준'!$B$21+(1-AH902)*'산출기준'!$B$22)</x:f>
        <x:v>93.53954210470994</x:v>
      </x:c>
      <x:c r="AJ902" s="4" t="str">
        <x:v>24개월 중 양수 지수 24개월; 전반/후반 자료 12/12개월. 최근12개월/이전12개월 관측월 평균비 2.03배, 최근 최댓달 비중 32.3%. 미래 1년 지속을 보장하지 않음.</x:v>
      </x:c>
      <x:c r="AK902" s="4" t="str">
        <x:v>https://developers.naver.com/docs/serviceapi/datalab/search/search.md</x:v>
      </x:c>
    </x:row>
    <x:row r="903" ht="25" customHeight="1">
      <x:c r="A903" s="4" t="str">
        <x:v>K0899</x:v>
      </x:c>
      <x:c r="B903" s="4" t="str">
        <x:v>방송·연예</x:v>
      </x:c>
      <x:c r="C903" s="4" t="str">
        <x:v>한혜진운동</x:v>
      </x:c>
      <x:c r="D903" s="17" t="n">
        <x:v>0.10626</x:v>
      </x:c>
      <x:c r="E903" s="17" t="n">
        <x:v>0.06072</x:v>
      </x:c>
      <x:c r="F903" s="17" t="n">
        <x:v>0.01707</x:v>
      </x:c>
      <x:c r="G903" s="17" t="n">
        <x:v>0.00948</x:v>
      </x:c>
      <x:c r="H903" s="17" t="n">
        <x:v>0.01233</x:v>
      </x:c>
      <x:c r="I903" s="17" t="n">
        <x:v>0.02751</x:v>
      </x:c>
      <x:c r="J903" s="17" t="n">
        <x:v>0.02656</x:v>
      </x:c>
      <x:c r="K903" s="17" t="n">
        <x:v>0.01138</x:v>
      </x:c>
      <x:c r="L903" s="17" t="n">
        <x:v>0.02561</x:v>
      </x:c>
      <x:c r="M903" s="17" t="n">
        <x:v>0.00474</x:v>
      </x:c>
      <x:c r="N903" s="17" t="n">
        <x:v>0.01423</x:v>
      </x:c>
      <x:c r="O903" s="17"/>
      <x:c r="P903" s="17" t="n">
        <x:v>0.00474</x:v>
      </x:c>
      <x:c r="Q903" s="17" t="n">
        <x:v>0.01423</x:v>
      </x:c>
      <x:c r="R903" s="17" t="n">
        <x:v>0.01138</x:v>
      </x:c>
      <x:c r="S903" s="17" t="n">
        <x:v>0.00948</x:v>
      </x:c>
      <x:c r="T903" s="17"/>
      <x:c r="U903" s="17"/>
      <x:c r="V903" s="17"/>
      <x:c r="W903" s="17" t="n">
        <x:v>0.00474</x:v>
      </x:c>
      <x:c r="X903" s="17"/>
      <x:c r="Y903" s="17"/>
      <x:c r="Z903" s="17"/>
      <x:c r="AA903" s="17" t="n">
        <x:v>0.0332</x:v>
      </x:c>
      <x:c r="AB903" s="4" t="n">
        <x:f>COUNT(D903:O903)</x:f>
        <x:v>11</x:v>
      </x:c>
      <x:c r="AC903" s="4" t="n">
        <x:f>COUNT(P903:AA903)</x:f>
        <x:v>6</x:v>
      </x:c>
      <x:c r="AD903" s="4" t="n">
        <x:f>COUNTIF(D903:AA903,"&gt;0")</x:f>
        <x:v>17</x:v>
      </x:c>
      <x:c r="AE903" s="19" t="n">
        <x:f>IF(AB903=0,"",AVERAGE(D903:O903))</x:f>
        <x:v>0.028717272727272734</x:v>
      </x:c>
      <x:c r="AF903" s="19" t="n">
        <x:f>IF(AC903=0,"",AVERAGE(P903:AA903))</x:f>
        <x:v>0.012961666666666668</x:v>
      </x:c>
      <x:c r="AG903" s="19" t="str">
        <x:f>IF(OR(AB903&lt;'산출기준'!$B$19,AC903&lt;'산출기준'!$B$19,AE903=0),"",AF903/AE903)</x:f>
      </x:c>
      <x:c r="AH903" s="21" t="n">
        <x:f>IF(SUM(P903:AA903)=0,"",MAX(P903:AA903)/SUM(P903:AA903))</x:f>
        <x:v>0.4268998328404269</x:v>
      </x:c>
      <x:c r="AI903" s="23" t="str">
        <x:f>IF(AG903="","",AD903/'산출기준'!$B$18*'산출기준'!$B$20+MIN(1,AG903)*'산출기준'!$B$21+(1-AH903)*'산출기준'!$B$22)</x:f>
      </x:c>
      <x:c r="AJ903" s="4" t="str">
        <x:v>24개월 중 양수 지수 17개월; 전반/후반 자료 11/6개월. 자료 부족으로 점수·전년비 미산정. 미래 1년 지속을 보장하지 않음.</x:v>
      </x:c>
      <x:c r="AK903" s="4" t="str">
        <x:v>https://developers.naver.com/docs/serviceapi/datalab/search/search.md</x:v>
      </x:c>
    </x:row>
    <x:row r="904" ht="25" customHeight="1">
      <x:c r="A904" s="4" t="str">
        <x:v>K0900</x:v>
      </x:c>
      <x:c r="B904" s="4" t="str">
        <x:v>방송·연예</x:v>
      </x:c>
      <x:c r="C904" s="4" t="str">
        <x:v>신동엽출연료</x:v>
      </x:c>
      <x:c r="D904" s="17" t="n">
        <x:v>26.52582</x:v>
      </x:c>
      <x:c r="E904" s="17" t="n">
        <x:v>36.15023</x:v>
      </x:c>
      <x:c r="F904" s="17" t="n">
        <x:v>31.92488</x:v>
      </x:c>
      <x:c r="G904" s="17" t="n">
        <x:v>46.71361</x:v>
      </x:c>
      <x:c r="H904" s="17" t="n">
        <x:v>60.32863</x:v>
      </x:c>
      <x:c r="I904" s="17" t="n">
        <x:v>100</x:v>
      </x:c>
      <x:c r="J904" s="17" t="n">
        <x:v>53.28638</x:v>
      </x:c>
      <x:c r="K904" s="17" t="n">
        <x:v>40.84507</x:v>
      </x:c>
      <x:c r="L904" s="17" t="n">
        <x:v>36.15023</x:v>
      </x:c>
      <x:c r="M904" s="17" t="n">
        <x:v>28.16901</x:v>
      </x:c>
      <x:c r="N904" s="17" t="n">
        <x:v>23.94366</x:v>
      </x:c>
      <x:c r="O904" s="17" t="n">
        <x:v>24.88262</x:v>
      </x:c>
      <x:c r="P904" s="17" t="n">
        <x:v>17.37089</x:v>
      </x:c>
      <x:c r="Q904" s="17" t="n">
        <x:v>23.23943</x:v>
      </x:c>
      <x:c r="R904" s="17" t="n">
        <x:v>15.49295</x:v>
      </x:c>
      <x:c r="S904" s="17" t="n">
        <x:v>29.10798</x:v>
      </x:c>
      <x:c r="T904" s="17" t="n">
        <x:v>45.5399</x:v>
      </x:c>
      <x:c r="U904" s="17" t="n">
        <x:v>50.70422</x:v>
      </x:c>
      <x:c r="V904" s="17" t="n">
        <x:v>36.85446</x:v>
      </x:c>
      <x:c r="W904" s="17" t="n">
        <x:v>37.0892</x:v>
      </x:c>
      <x:c r="X904" s="17" t="n">
        <x:v>15.72769</x:v>
      </x:c>
      <x:c r="Y904" s="17" t="n">
        <x:v>2.34741</x:v>
      </x:c>
      <x:c r="Z904" s="17" t="n">
        <x:v>5.16431</x:v>
      </x:c>
      <x:c r="AA904" s="17" t="n">
        <x:v>14.55399</x:v>
      </x:c>
      <x:c r="AB904" s="4" t="n">
        <x:f>COUNT(D904:O904)</x:f>
        <x:v>12</x:v>
      </x:c>
      <x:c r="AC904" s="4" t="n">
        <x:f>COUNT(P904:AA904)</x:f>
        <x:v>12</x:v>
      </x:c>
      <x:c r="AD904" s="4" t="n">
        <x:f>COUNTIF(D904:AA904,"&gt;0")</x:f>
        <x:v>24</x:v>
      </x:c>
      <x:c r="AE904" s="19" t="n">
        <x:f>IF(AB904=0,"",AVERAGE(D904:O904))</x:f>
        <x:v>42.410011666666676</x:v>
      </x:c>
      <x:c r="AF904" s="19" t="n">
        <x:f>IF(AC904=0,"",AVERAGE(P904:AA904))</x:f>
        <x:v>24.4327025</x:v>
      </x:c>
      <x:c r="AG904" s="19" t="n">
        <x:f>IF(OR(AB904&lt;'산출기준'!$B$19,AC904&lt;'산출기준'!$B$19,AE904=0),"",AF904/AE904)</x:f>
        <x:v>0.5761069506897486</x:v>
      </x:c>
      <x:c r="AH904" s="21" t="n">
        <x:f>IF(SUM(P904:AA904)=0,"",MAX(P904:AA904)/SUM(P904:AA904))</x:f>
        <x:v>0.17293836679207578</x:v>
      </x:c>
      <x:c r="AI904" s="23" t="n">
        <x:f>IF(AG904="","",AD904/'산출기준'!$B$18*'산출기준'!$B$20+MIN(1,AG904)*'산출기준'!$B$21+(1-AH904)*'산출기준'!$B$22)</x:f>
        <x:v>83.82444118485094</x:v>
      </x:c>
      <x:c r="AJ904" s="4" t="str">
        <x:v>24개월 중 양수 지수 24개월; 전반/후반 자료 12/12개월. 최근12개월/이전12개월 관측월 평균비 0.58배, 최근 최댓달 비중 17.3%. 미래 1년 지속을 보장하지 않음.</x:v>
      </x:c>
      <x:c r="AK904" s="4" t="str">
        <x:v>https://developers.naver.com/docs/serviceapi/datalab/search/search.md</x:v>
      </x:c>
    </x:row>
    <x:row r="905" ht="25" customHeight="1">
      <x:c r="A905" s="4" t="str">
        <x:v>K0901</x:v>
      </x:c>
      <x:c r="B905" s="4" t="str">
        <x:v>고생물·미스터리</x:v>
      </x:c>
      <x:c r="C905" s="4" t="str">
        <x:v>티라노사우루스</x:v>
      </x:c>
      <x:c r="D905" s="17" t="n">
        <x:v>73.96324</x:v>
      </x:c>
      <x:c r="E905" s="17" t="n">
        <x:v>40.47684</x:v>
      </x:c>
      <x:c r="F905" s="17" t="n">
        <x:v>37.77193</x:v>
      </x:c>
      <x:c r="G905" s="17" t="n">
        <x:v>41.8848</x:v>
      </x:c>
      <x:c r="H905" s="17" t="n">
        <x:v>42.98915</x:v>
      </x:c>
      <x:c r="I905" s="17" t="n">
        <x:v>34.69606</x:v>
      </x:c>
      <x:c r="J905" s="17" t="n">
        <x:v>35.29757</x:v>
      </x:c>
      <x:c r="K905" s="17" t="n">
        <x:v>35.47879</x:v>
      </x:c>
      <x:c r="L905" s="17" t="n">
        <x:v>33.98354</x:v>
      </x:c>
      <x:c r="M905" s="17" t="n">
        <x:v>32.66667</x:v>
      </x:c>
      <x:c r="N905" s="17" t="n">
        <x:v>40.01764</x:v>
      </x:c>
      <x:c r="O905" s="17" t="n">
        <x:v>37.65239</x:v>
      </x:c>
      <x:c r="P905" s="17" t="n">
        <x:v>30.69515</x:v>
      </x:c>
      <x:c r="Q905" s="17" t="n">
        <x:v>31.20843</x:v>
      </x:c>
      <x:c r="R905" s="17" t="n">
        <x:v>30.86403</x:v>
      </x:c>
      <x:c r="S905" s="17" t="n">
        <x:v>32.17901</x:v>
      </x:c>
      <x:c r="T905" s="17" t="n">
        <x:v>34.58316</x:v>
      </x:c>
      <x:c r="U905" s="17" t="n">
        <x:v>31.61829</x:v>
      </x:c>
      <x:c r="V905" s="17" t="n">
        <x:v>35.34691</x:v>
      </x:c>
      <x:c r="W905" s="17" t="n">
        <x:v>54.50991</x:v>
      </x:c>
      <x:c r="X905" s="17" t="n">
        <x:v>32.93042</x:v>
      </x:c>
      <x:c r="Y905" s="17" t="n">
        <x:v>28.31092</x:v>
      </x:c>
      <x:c r="Z905" s="17" t="n">
        <x:v>28.42098</x:v>
      </x:c>
      <x:c r="AA905" s="17" t="n">
        <x:v>28.91908</x:v>
      </x:c>
      <x:c r="AB905" s="4" t="n">
        <x:f>COUNT(D905:O905)</x:f>
        <x:v>12</x:v>
      </x:c>
      <x:c r="AC905" s="4" t="n">
        <x:f>COUNT(P905:AA905)</x:f>
        <x:v>12</x:v>
      </x:c>
      <x:c r="AD905" s="4" t="n">
        <x:f>COUNTIF(D905:AA905,"&gt;0")</x:f>
        <x:v>24</x:v>
      </x:c>
      <x:c r="AE905" s="19" t="n">
        <x:f>IF(AB905=0,"",AVERAGE(D905:O905))</x:f>
        <x:v>40.57321833333333</x:v>
      </x:c>
      <x:c r="AF905" s="19" t="n">
        <x:f>IF(AC905=0,"",AVERAGE(P905:AA905))</x:f>
        <x:v>33.2988575</x:v>
      </x:c>
      <x:c r="AG905" s="19" t="n">
        <x:f>IF(OR(AB905&lt;'산출기준'!$B$19,AC905&lt;'산출기준'!$B$19,AE905=0),"",AF905/AE905)</x:f>
        <x:v>0.8207102829859318</x:v>
      </x:c>
      <x:c r="AH905" s="21" t="n">
        <x:f>IF(SUM(P905:AA905)=0,"",MAX(P905:AA905)/SUM(P905:AA905))</x:f>
        <x:v>0.13641586652034535</x:v>
      </x:c>
      <x:c r="AI905" s="23" t="n">
        <x:f>IF(AG905="","",AD905/'산출기준'!$B$18*'산출기준'!$B$20+MIN(1,AG905)*'산출기준'!$B$21+(1-AH905)*'산출기준'!$B$22)</x:f>
        <x:v>91.89299115917105</x:v>
      </x:c>
      <x:c r="AJ905" s="4" t="str">
        <x:v>24개월 중 양수 지수 24개월; 전반/후반 자료 12/12개월. 최근12개월/이전12개월 관측월 평균비 0.82배, 최근 최댓달 비중 13.6%. 미래 1년 지속을 보장하지 않음.</x:v>
      </x:c>
      <x:c r="AK905" s="4" t="str">
        <x:v>https://developers.naver.com/docs/serviceapi/datalab/search/search.md</x:v>
      </x:c>
    </x:row>
    <x:row r="906" ht="25" customHeight="1">
      <x:c r="A906" s="4" t="str">
        <x:v>K0902</x:v>
      </x:c>
      <x:c r="B906" s="4" t="str">
        <x:v>고생물·미스터리</x:v>
      </x:c>
      <x:c r="C906" s="4" t="str">
        <x:v>브라키오사우루스</x:v>
      </x:c>
      <x:c r="D906" s="17" t="n">
        <x:v>66.59709</x:v>
      </x:c>
      <x:c r="E906" s="17" t="n">
        <x:v>29.67144</x:v>
      </x:c>
      <x:c r="F906" s="17" t="n">
        <x:v>21.08803</x:v>
      </x:c>
      <x:c r="G906" s="17" t="n">
        <x:v>21.28253</x:v>
      </x:c>
      <x:c r="H906" s="17" t="n">
        <x:v>22.21041</x:v>
      </x:c>
      <x:c r="I906" s="17" t="n">
        <x:v>17.98844</x:v>
      </x:c>
      <x:c r="J906" s="17" t="n">
        <x:v>18.03493</x:v>
      </x:c>
      <x:c r="K906" s="17" t="n">
        <x:v>18.3243</x:v>
      </x:c>
      <x:c r="L906" s="17" t="n">
        <x:v>19.87457</x:v>
      </x:c>
      <x:c r="M906" s="17" t="n">
        <x:v>21.31763</x:v>
      </x:c>
      <x:c r="N906" s="17" t="n">
        <x:v>24.051</x:v>
      </x:c>
      <x:c r="O906" s="17" t="n">
        <x:v>23.52444</x:v>
      </x:c>
      <x:c r="P906" s="17" t="n">
        <x:v>19.46281</x:v>
      </x:c>
      <x:c r="Q906" s="17" t="n">
        <x:v>19.51879</x:v>
      </x:c>
      <x:c r="R906" s="17" t="n">
        <x:v>19.02069</x:v>
      </x:c>
      <x:c r="S906" s="17" t="n">
        <x:v>20.2702</x:v>
      </x:c>
      <x:c r="T906" s="17" t="n">
        <x:v>21.95709</x:v>
      </x:c>
      <x:c r="U906" s="17" t="n">
        <x:v>19.76831</x:v>
      </x:c>
      <x:c r="V906" s="17" t="n">
        <x:v>24.35745</x:v>
      </x:c>
      <x:c r="W906" s="17" t="n">
        <x:v>100</x:v>
      </x:c>
      <x:c r="X906" s="17" t="n">
        <x:v>30.9589</x:v>
      </x:c>
      <x:c r="Y906" s="17" t="n">
        <x:v>19.52163</x:v>
      </x:c>
      <x:c r="Z906" s="17" t="n">
        <x:v>20.44857</x:v>
      </x:c>
      <x:c r="AA906" s="17" t="n">
        <x:v>20.53775</x:v>
      </x:c>
      <x:c r="AB906" s="4" t="n">
        <x:f>COUNT(D906:O906)</x:f>
        <x:v>12</x:v>
      </x:c>
      <x:c r="AC906" s="4" t="n">
        <x:f>COUNT(P906:AA906)</x:f>
        <x:v>12</x:v>
      </x:c>
      <x:c r="AD906" s="4" t="n">
        <x:f>COUNTIF(D906:AA906,"&gt;0")</x:f>
        <x:v>24</x:v>
      </x:c>
      <x:c r="AE906" s="19" t="n">
        <x:f>IF(AB906=0,"",AVERAGE(D906:O906))</x:f>
        <x:v>25.33040083333333</x:v>
      </x:c>
      <x:c r="AF906" s="19" t="n">
        <x:f>IF(AC906=0,"",AVERAGE(P906:AA906))</x:f>
        <x:v>27.985182500000008</x:v>
      </x:c>
      <x:c r="AG906" s="19" t="n">
        <x:f>IF(OR(AB906&lt;'산출기준'!$B$19,AC906&lt;'산출기준'!$B$19,AE906=0),"",AF906/AE906)</x:f>
        <x:v>1.1048061451587115</x:v>
      </x:c>
      <x:c r="AH906" s="21" t="n">
        <x:f>IF(SUM(P906:AA906)=0,"",MAX(P906:AA906)/SUM(P906:AA906))</x:f>
        <x:v>0.29777662994812815</x:v>
      </x:c>
      <x:c r="AI906" s="23" t="n">
        <x:f>IF(AG906="","",AD906/'산출기준'!$B$18*'산출기준'!$B$20+MIN(1,AG906)*'산출기준'!$B$21+(1-AH906)*'산출기준'!$B$22)</x:f>
        <x:v>94.04446740103744</x:v>
      </x:c>
      <x:c r="AJ906" s="4" t="str">
        <x:v>24개월 중 양수 지수 24개월; 전반/후반 자료 12/12개월. 최근12개월/이전12개월 관측월 평균비 1.10배, 최근 최댓달 비중 29.8%. 미래 1년 지속을 보장하지 않음.</x:v>
      </x:c>
      <x:c r="AK906" s="4" t="str">
        <x:v>https://developers.naver.com/docs/serviceapi/datalab/search/search.md</x:v>
      </x:c>
    </x:row>
    <x:row r="907" ht="25" customHeight="1">
      <x:c r="A907" s="4" t="str">
        <x:v>K0903</x:v>
      </x:c>
      <x:c r="B907" s="4" t="str">
        <x:v>고생물·미스터리</x:v>
      </x:c>
      <x:c r="C907" s="4" t="str">
        <x:v>스피노사우루스</x:v>
      </x:c>
      <x:c r="D907" s="17" t="n">
        <x:v>14.59284</x:v>
      </x:c>
      <x:c r="E907" s="17" t="n">
        <x:v>12.37654</x:v>
      </x:c>
      <x:c r="F907" s="17" t="n">
        <x:v>11.70292</x:v>
      </x:c>
      <x:c r="G907" s="17" t="n">
        <x:v>14.92205</x:v>
      </x:c>
      <x:c r="H907" s="17" t="n">
        <x:v>15.56721</x:v>
      </x:c>
      <x:c r="I907" s="17" t="n">
        <x:v>13.14788</x:v>
      </x:c>
      <x:c r="J907" s="17" t="n">
        <x:v>13.02833</x:v>
      </x:c>
      <x:c r="K907" s="17" t="n">
        <x:v>16.21047</x:v>
      </x:c>
      <x:c r="L907" s="17" t="n">
        <x:v>15.71427</x:v>
      </x:c>
      <x:c r="M907" s="17" t="n">
        <x:v>15.62508</x:v>
      </x:c>
      <x:c r="N907" s="17" t="n">
        <x:v>24.56902</x:v>
      </x:c>
      <x:c r="O907" s="17" t="n">
        <x:v>19.85749</x:v>
      </x:c>
      <x:c r="P907" s="17" t="n">
        <x:v>14.41826</x:v>
      </x:c>
      <x:c r="Q907" s="17" t="n">
        <x:v>15.23135</x:v>
      </x:c>
      <x:c r="R907" s="17" t="n">
        <x:v>15.43913</x:v>
      </x:c>
      <x:c r="S907" s="17" t="n">
        <x:v>17.59565</x:v>
      </x:c>
      <x:c r="T907" s="17" t="n">
        <x:v>19.47324</x:v>
      </x:c>
      <x:c r="U907" s="17" t="n">
        <x:v>19.25883</x:v>
      </x:c>
      <x:c r="V907" s="17" t="n">
        <x:v>23.76922</x:v>
      </x:c>
      <x:c r="W907" s="17" t="n">
        <x:v>22.47891</x:v>
      </x:c>
      <x:c r="X907" s="17" t="n">
        <x:v>17.61368</x:v>
      </x:c>
      <x:c r="Y907" s="17" t="n">
        <x:v>15.386</x:v>
      </x:c>
      <x:c r="Z907" s="17" t="n">
        <x:v>15.70857</x:v>
      </x:c>
      <x:c r="AA907" s="17" t="n">
        <x:v>16.11559</x:v>
      </x:c>
      <x:c r="AB907" s="4" t="n">
        <x:f>COUNT(D907:O907)</x:f>
        <x:v>12</x:v>
      </x:c>
      <x:c r="AC907" s="4" t="n">
        <x:f>COUNT(P907:AA907)</x:f>
        <x:v>12</x:v>
      </x:c>
      <x:c r="AD907" s="4" t="n">
        <x:f>COUNTIF(D907:AA907,"&gt;0")</x:f>
        <x:v>24</x:v>
      </x:c>
      <x:c r="AE907" s="19" t="n">
        <x:f>IF(AB907=0,"",AVERAGE(D907:O907))</x:f>
        <x:v>15.609508333333332</x:v>
      </x:c>
      <x:c r="AF907" s="19" t="n">
        <x:f>IF(AC907=0,"",AVERAGE(P907:AA907))</x:f>
        <x:v>17.707369166666666</x:v>
      </x:c>
      <x:c r="AG907" s="19" t="n">
        <x:f>IF(OR(AB907&lt;'산출기준'!$B$19,AC907&lt;'산출기준'!$B$19,AE907=0),"",AF907/AE907)</x:f>
        <x:v>1.1343963428273687</x:v>
      </x:c>
      <x:c r="AH907" s="21" t="n">
        <x:f>IF(SUM(P907:AA907)=0,"",MAX(P907:AA907)/SUM(P907:AA907))</x:f>
        <x:v>0.11186124345687905</x:v>
      </x:c>
      <x:c r="AI907" s="23" t="n">
        <x:f>IF(AG907="","",AD907/'산출기준'!$B$18*'산출기준'!$B$20+MIN(1,AG907)*'산출기준'!$B$21+(1-AH907)*'산출기준'!$B$22)</x:f>
        <x:v>97.76277513086242</x:v>
      </x:c>
      <x:c r="AJ907" s="4" t="str">
        <x:v>24개월 중 양수 지수 24개월; 전반/후반 자료 12/12개월. 최근12개월/이전12개월 관측월 평균비 1.13배, 최근 최댓달 비중 11.2%. 미래 1년 지속을 보장하지 않음.</x:v>
      </x:c>
      <x:c r="AK907" s="4" t="str">
        <x:v>https://developers.naver.com/docs/serviceapi/datalab/search/search.md</x:v>
      </x:c>
    </x:row>
    <x:row r="908" ht="25" customHeight="1">
      <x:c r="A908" s="4" t="str">
        <x:v>K0904</x:v>
      </x:c>
      <x:c r="B908" s="4" t="str">
        <x:v>고생물·미스터리</x:v>
      </x:c>
      <x:c r="C908" s="4" t="str">
        <x:v>모사사우루스</x:v>
      </x:c>
      <x:c r="D908" s="17" t="n">
        <x:v>19.56907</x:v>
      </x:c>
      <x:c r="E908" s="17" t="n">
        <x:v>13.82909</x:v>
      </x:c>
      <x:c r="F908" s="17" t="n">
        <x:v>12.34143</x:v>
      </x:c>
      <x:c r="G908" s="17" t="n">
        <x:v>14.37557</x:v>
      </x:c>
      <x:c r="H908" s="17" t="n">
        <x:v>15.66683</x:v>
      </x:c>
      <x:c r="I908" s="17" t="n">
        <x:v>13.88127</x:v>
      </x:c>
      <x:c r="J908" s="17" t="n">
        <x:v>13.56438</x:v>
      </x:c>
      <x:c r="K908" s="17" t="n">
        <x:v>14.24654</x:v>
      </x:c>
      <x:c r="L908" s="17" t="n">
        <x:v>15.15165</x:v>
      </x:c>
      <x:c r="M908" s="17" t="n">
        <x:v>15.60042</x:v>
      </x:c>
      <x:c r="N908" s="17" t="n">
        <x:v>24.8527</x:v>
      </x:c>
      <x:c r="O908" s="17" t="n">
        <x:v>20.50265</x:v>
      </x:c>
      <x:c r="P908" s="17" t="n">
        <x:v>15.16873</x:v>
      </x:c>
      <x:c r="Q908" s="17" t="n">
        <x:v>14.93723</x:v>
      </x:c>
      <x:c r="R908" s="17" t="n">
        <x:v>14.04066</x:v>
      </x:c>
      <x:c r="S908" s="17" t="n">
        <x:v>15.67347</x:v>
      </x:c>
      <x:c r="T908" s="17" t="n">
        <x:v>16.59566</x:v>
      </x:c>
      <x:c r="U908" s="17" t="n">
        <x:v>15.36228</x:v>
      </x:c>
      <x:c r="V908" s="17" t="n">
        <x:v>16.77118</x:v>
      </x:c>
      <x:c r="W908" s="17" t="n">
        <x:v>16.35942</x:v>
      </x:c>
      <x:c r="X908" s="17" t="n">
        <x:v>14.32339</x:v>
      </x:c>
      <x:c r="Y908" s="17" t="n">
        <x:v>12.2513</x:v>
      </x:c>
      <x:c r="Z908" s="17" t="n">
        <x:v>13.38317</x:v>
      </x:c>
      <x:c r="AA908" s="17" t="n">
        <x:v>14.78259</x:v>
      </x:c>
      <x:c r="AB908" s="4" t="n">
        <x:f>COUNT(D908:O908)</x:f>
        <x:v>12</x:v>
      </x:c>
      <x:c r="AC908" s="4" t="n">
        <x:f>COUNT(P908:AA908)</x:f>
        <x:v>12</x:v>
      </x:c>
      <x:c r="AD908" s="4" t="n">
        <x:f>COUNTIF(D908:AA908,"&gt;0")</x:f>
        <x:v>24</x:v>
      </x:c>
      <x:c r="AE908" s="19" t="n">
        <x:f>IF(AB908=0,"",AVERAGE(D908:O908))</x:f>
        <x:v>16.1318</x:v>
      </x:c>
      <x:c r="AF908" s="19" t="n">
        <x:f>IF(AC908=0,"",AVERAGE(P908:AA908))</x:f>
        <x:v>14.970756666666666</x:v>
      </x:c>
      <x:c r="AG908" s="19" t="n">
        <x:f>IF(OR(AB908&lt;'산출기준'!$B$19,AC908&lt;'산출기준'!$B$19,AE908=0),"",AF908/AE908)</x:f>
        <x:v>0.9280276637862277</x:v>
      </x:c>
      <x:c r="AH908" s="21" t="n">
        <x:f>IF(SUM(P908:AA908)=0,"",MAX(P908:AA908)/SUM(P908:AA908))</x:f>
        <x:v>0.09335522341667433</x:v>
      </x:c>
      <x:c r="AI908" s="23" t="n">
        <x:f>IF(AG908="","",AD908/'산출기준'!$B$18*'산출기준'!$B$20+MIN(1,AG908)*'산출기준'!$B$21+(1-AH908)*'산출기준'!$B$22)</x:f>
        <x:v>95.97372544525334</x:v>
      </x:c>
      <x:c r="AJ908" s="4" t="str">
        <x:v>24개월 중 양수 지수 24개월; 전반/후반 자료 12/12개월. 최근12개월/이전12개월 관측월 평균비 0.93배, 최근 최댓달 비중 9.3%. 미래 1년 지속을 보장하지 않음.</x:v>
      </x:c>
      <x:c r="AK908" s="4" t="str">
        <x:v>https://developers.naver.com/docs/serviceapi/datalab/search/search.md</x:v>
      </x:c>
    </x:row>
    <x:row r="909" ht="25" customHeight="1">
      <x:c r="A909" s="4" t="str">
        <x:v>K0905</x:v>
      </x:c>
      <x:c r="B909" s="4" t="str">
        <x:v>고생물·미스터리</x:v>
      </x:c>
      <x:c r="C909" s="4" t="str">
        <x:v>스테고사우루스</x:v>
      </x:c>
      <x:c r="D909" s="17" t="n">
        <x:v>60.39824</x:v>
      </x:c>
      <x:c r="E909" s="17" t="n">
        <x:v>98.53191</x:v>
      </x:c>
      <x:c r="F909" s="17" t="n">
        <x:v>49.34706</x:v>
      </x:c>
      <x:c r="G909" s="17" t="n">
        <x:v>49.84183</x:v>
      </x:c>
      <x:c r="H909" s="17" t="n">
        <x:v>55.66144</x:v>
      </x:c>
      <x:c r="I909" s="17" t="n">
        <x:v>45.33619</x:v>
      </x:c>
      <x:c r="J909" s="17" t="n">
        <x:v>44.58999</x:v>
      </x:c>
      <x:c r="K909" s="17" t="n">
        <x:v>44.95092</x:v>
      </x:c>
      <x:c r="L909" s="17" t="n">
        <x:v>49.87022</x:v>
      </x:c>
      <x:c r="M909" s="17" t="n">
        <x:v>49.68772</x:v>
      </x:c>
      <x:c r="N909" s="17" t="n">
        <x:v>57.74596</x:v>
      </x:c>
      <x:c r="O909" s="17" t="n">
        <x:v>59.88725</x:v>
      </x:c>
      <x:c r="P909" s="17" t="n">
        <x:v>58.3705</x:v>
      </x:c>
      <x:c r="Q909" s="17" t="n">
        <x:v>57.4418</x:v>
      </x:c>
      <x:c r="R909" s="17" t="n">
        <x:v>56.54554</x:v>
      </x:c>
      <x:c r="S909" s="17" t="n">
        <x:v>58.41511</x:v>
      </x:c>
      <x:c r="T909" s="17" t="n">
        <x:v>63.33441</x:v>
      </x:c>
      <x:c r="U909" s="17" t="n">
        <x:v>60.56452</x:v>
      </x:c>
      <x:c r="V909" s="17" t="n">
        <x:v>70.77216</x:v>
      </x:c>
      <x:c r="W909" s="17" t="n">
        <x:v>61.79738</x:v>
      </x:c>
      <x:c r="X909" s="17" t="n">
        <x:v>54.81385</x:v>
      </x:c>
      <x:c r="Y909" s="17" t="n">
        <x:v>49.53361</x:v>
      </x:c>
      <x:c r="Z909" s="17" t="n">
        <x:v>52.62389</x:v>
      </x:c>
      <x:c r="AA909" s="17" t="n">
        <x:v>59.4817</x:v>
      </x:c>
      <x:c r="AB909" s="4" t="n">
        <x:f>COUNT(D909:O909)</x:f>
        <x:v>12</x:v>
      </x:c>
      <x:c r="AC909" s="4" t="n">
        <x:f>COUNT(P909:AA909)</x:f>
        <x:v>12</x:v>
      </x:c>
      <x:c r="AD909" s="4" t="n">
        <x:f>COUNTIF(D909:AA909,"&gt;0")</x:f>
        <x:v>24</x:v>
      </x:c>
      <x:c r="AE909" s="19" t="n">
        <x:f>IF(AB909=0,"",AVERAGE(D909:O909))</x:f>
        <x:v>55.48739416666666</x:v>
      </x:c>
      <x:c r="AF909" s="19" t="n">
        <x:f>IF(AC909=0,"",AVERAGE(P909:AA909))</x:f>
        <x:v>58.64120583333334</x:v>
      </x:c>
      <x:c r="AG909" s="19" t="n">
        <x:f>IF(OR(AB909&lt;'산출기준'!$B$19,AC909&lt;'산출기준'!$B$19,AE909=0),"",AF909/AE909)</x:f>
        <x:v>1.0568383452499792</x:v>
      </x:c>
      <x:c r="AH909" s="21" t="n">
        <x:f>IF(SUM(P909:AA909)=0,"",MAX(P909:AA909)/SUM(P909:AA909))</x:f>
        <x:v>0.10057228387768913</x:v>
      </x:c>
      <x:c r="AI909" s="23" t="n">
        <x:f>IF(AG909="","",AD909/'산출기준'!$B$18*'산출기준'!$B$20+MIN(1,AG909)*'산출기준'!$B$21+(1-AH909)*'산출기준'!$B$22)</x:f>
        <x:v>97.98855432244622</x:v>
      </x:c>
      <x:c r="AJ909" s="4" t="str">
        <x:v>24개월 중 양수 지수 24개월; 전반/후반 자료 12/12개월. 최근12개월/이전12개월 관측월 평균비 1.06배, 최근 최댓달 비중 10.1%. 미래 1년 지속을 보장하지 않음.</x:v>
      </x:c>
      <x:c r="AK909" s="4" t="str">
        <x:v>https://developers.naver.com/docs/serviceapi/datalab/search/search.md</x:v>
      </x:c>
    </x:row>
    <x:row r="910" ht="25" customHeight="1">
      <x:c r="A910" s="4" t="str">
        <x:v>K0906</x:v>
      </x:c>
      <x:c r="B910" s="4" t="str">
        <x:v>고생물·미스터리</x:v>
      </x:c>
      <x:c r="C910" s="4" t="str">
        <x:v>모아이석상</x:v>
      </x:c>
      <x:c r="D910" s="17" t="n">
        <x:v>63.56557</x:v>
      </x:c>
      <x:c r="E910" s="17" t="n">
        <x:v>59.7372</x:v>
      </x:c>
      <x:c r="F910" s="17" t="n">
        <x:v>57.71757</x:v>
      </x:c>
      <x:c r="G910" s="17" t="n">
        <x:v>56.84159</x:v>
      </x:c>
      <x:c r="H910" s="17" t="n">
        <x:v>62.70176</x:v>
      </x:c>
      <x:c r="I910" s="17" t="n">
        <x:v>60.48341</x:v>
      </x:c>
      <x:c r="J910" s="17" t="n">
        <x:v>63.33035</x:v>
      </x:c>
      <x:c r="K910" s="17" t="n">
        <x:v>63.3263</x:v>
      </x:c>
      <x:c r="L910" s="17" t="n">
        <x:v>68.55787</x:v>
      </x:c>
      <x:c r="M910" s="17" t="n">
        <x:v>79.08183</x:v>
      </x:c>
      <x:c r="N910" s="17" t="n">
        <x:v>71.89553</x:v>
      </x:c>
      <x:c r="O910" s="17" t="n">
        <x:v>68.77281</x:v>
      </x:c>
      <x:c r="P910" s="17" t="n">
        <x:v>56.13188</x:v>
      </x:c>
      <x:c r="Q910" s="17" t="n">
        <x:v>56.53743</x:v>
      </x:c>
      <x:c r="R910" s="17" t="n">
        <x:v>51.98718</x:v>
      </x:c>
      <x:c r="S910" s="17" t="n">
        <x:v>48.15475</x:v>
      </x:c>
      <x:c r="T910" s="17" t="n">
        <x:v>48.75091</x:v>
      </x:c>
      <x:c r="U910" s="17" t="n">
        <x:v>43.15435</x:v>
      </x:c>
      <x:c r="V910" s="17" t="n">
        <x:v>51.28153</x:v>
      </x:c>
      <x:c r="W910" s="17" t="n">
        <x:v>50.10544</x:v>
      </x:c>
      <x:c r="X910" s="17" t="n">
        <x:v>46.81239</x:v>
      </x:c>
      <x:c r="Y910" s="17" t="n">
        <x:v>49.57417</x:v>
      </x:c>
      <x:c r="Z910" s="17" t="n">
        <x:v>59.01938</x:v>
      </x:c>
      <x:c r="AA910" s="17" t="n">
        <x:v>52.19401</x:v>
      </x:c>
      <x:c r="AB910" s="4" t="n">
        <x:f>COUNT(D910:O910)</x:f>
        <x:v>12</x:v>
      </x:c>
      <x:c r="AC910" s="4" t="n">
        <x:f>COUNT(P910:AA910)</x:f>
        <x:v>12</x:v>
      </x:c>
      <x:c r="AD910" s="4" t="n">
        <x:f>COUNTIF(D910:AA910,"&gt;0")</x:f>
        <x:v>24</x:v>
      </x:c>
      <x:c r="AE910" s="19" t="n">
        <x:f>IF(AB910=0,"",AVERAGE(D910:O910))</x:f>
        <x:v>64.66764916666666</x:v>
      </x:c>
      <x:c r="AF910" s="19" t="n">
        <x:f>IF(AC910=0,"",AVERAGE(P910:AA910))</x:f>
        <x:v>51.141951666666664</x:v>
      </x:c>
      <x:c r="AG910" s="19" t="n">
        <x:f>IF(OR(AB910&lt;'산출기준'!$B$19,AC910&lt;'산출기준'!$B$19,AE910=0),"",AF910/AE910)</x:f>
        <x:v>0.7908429071676862</x:v>
      </x:c>
      <x:c r="AH910" s="21" t="n">
        <x:f>IF(SUM(P910:AA910)=0,"",MAX(P910:AA910)/SUM(P910:AA910))</x:f>
        <x:v>0.09616922128281444</x:v>
      </x:c>
      <x:c r="AI910" s="23" t="n">
        <x:f>IF(AG910="","",AD910/'산출기준'!$B$18*'산출기준'!$B$20+MIN(1,AG910)*'산출기준'!$B$21+(1-AH910)*'산출기준'!$B$22)</x:f>
        <x:v>91.80190278937431</x:v>
      </x:c>
      <x:c r="AJ910" s="4" t="str">
        <x:v>24개월 중 양수 지수 24개월; 전반/후반 자료 12/12개월. 최근12개월/이전12개월 관측월 평균비 0.79배, 최근 최댓달 비중 9.6%. 미래 1년 지속을 보장하지 않음.</x:v>
      </x:c>
      <x:c r="AK910" s="4" t="str">
        <x:v>https://developers.naver.com/docs/serviceapi/datalab/search/search.md</x:v>
      </x:c>
    </x:row>
    <x:row r="911" ht="25" customHeight="1">
      <x:c r="A911" s="4" t="str">
        <x:v>K0907</x:v>
      </x:c>
      <x:c r="B911" s="4" t="str">
        <x:v>고생물·미스터리</x:v>
      </x:c>
      <x:c r="C911" s="4" t="str">
        <x:v>안킬로사우루스</x:v>
      </x:c>
      <x:c r="D911" s="17" t="n">
        <x:v>55.42623</x:v>
      </x:c>
      <x:c r="E911" s="17" t="n">
        <x:v>45.24697</x:v>
      </x:c>
      <x:c r="F911" s="17" t="n">
        <x:v>47.96009</x:v>
      </x:c>
      <x:c r="G911" s="17" t="n">
        <x:v>100</x:v>
      </x:c>
      <x:c r="H911" s="17" t="n">
        <x:v>79.56038</x:v>
      </x:c>
      <x:c r="I911" s="17" t="n">
        <x:v>49.59039</x:v>
      </x:c>
      <x:c r="J911" s="17" t="n">
        <x:v>51.69519</x:v>
      </x:c>
      <x:c r="K911" s="17" t="n">
        <x:v>49.76883</x:v>
      </x:c>
      <x:c r="L911" s="17" t="n">
        <x:v>50.32443</x:v>
      </x:c>
      <x:c r="M911" s="17" t="n">
        <x:v>51.11525</x:v>
      </x:c>
      <x:c r="N911" s="17" t="n">
        <x:v>57.65268</x:v>
      </x:c>
      <x:c r="O911" s="17" t="n">
        <x:v>62.22726</x:v>
      </x:c>
      <x:c r="P911" s="17" t="n">
        <x:v>53.76753</x:v>
      </x:c>
      <x:c r="Q911" s="17" t="n">
        <x:v>54.50158</x:v>
      </x:c>
      <x:c r="R911" s="17" t="n">
        <x:v>54.79357</x:v>
      </x:c>
      <x:c r="S911" s="17" t="n">
        <x:v>63.21275</x:v>
      </x:c>
      <x:c r="T911" s="17" t="n">
        <x:v>65.88936</x:v>
      </x:c>
      <x:c r="U911" s="17" t="n">
        <x:v>62.3246</x:v>
      </x:c>
      <x:c r="V911" s="17" t="n">
        <x:v>76.15378</x:v>
      </x:c>
      <x:c r="W911" s="17" t="n">
        <x:v>61.70816</x:v>
      </x:c>
      <x:c r="X911" s="17" t="n">
        <x:v>56.52121</x:v>
      </x:c>
      <x:c r="Y911" s="17" t="n">
        <x:v>51.66274</x:v>
      </x:c>
      <x:c r="Z911" s="17" t="n">
        <x:v>51.17203</x:v>
      </x:c>
      <x:c r="AA911" s="17" t="n">
        <x:v>57.32825</x:v>
      </x:c>
      <x:c r="AB911" s="4" t="n">
        <x:f>COUNT(D911:O911)</x:f>
        <x:v>12</x:v>
      </x:c>
      <x:c r="AC911" s="4" t="n">
        <x:f>COUNT(P911:AA911)</x:f>
        <x:v>12</x:v>
      </x:c>
      <x:c r="AD911" s="4" t="n">
        <x:f>COUNTIF(D911:AA911,"&gt;0")</x:f>
        <x:v>24</x:v>
      </x:c>
      <x:c r="AE911" s="19" t="n">
        <x:f>IF(AB911=0,"",AVERAGE(D911:O911))</x:f>
        <x:v>58.38064166666667</x:v>
      </x:c>
      <x:c r="AF911" s="19" t="n">
        <x:f>IF(AC911=0,"",AVERAGE(P911:AA911))</x:f>
        <x:v>59.08629666666666</x:v>
      </x:c>
      <x:c r="AG911" s="19" t="n">
        <x:f>IF(OR(AB911&lt;'산출기준'!$B$19,AC911&lt;'산출기준'!$B$19,AE911=0),"",AF911/AE911)</x:f>
        <x:v>1.0120871401864515</x:v>
      </x:c>
      <x:c r="AH911" s="21" t="n">
        <x:f>IF(SUM(P911:AA911)=0,"",MAX(P911:AA911)/SUM(P911:AA911))</x:f>
        <x:v>0.10740474003870837</x:v>
      </x:c>
      <x:c r="AI911" s="23" t="n">
        <x:f>IF(AG911="","",AD911/'산출기준'!$B$18*'산출기준'!$B$20+MIN(1,AG911)*'산출기준'!$B$21+(1-AH911)*'산출기준'!$B$22)</x:f>
        <x:v>97.85190519922583</x:v>
      </x:c>
      <x:c r="AJ911" s="4" t="str">
        <x:v>24개월 중 양수 지수 24개월; 전반/후반 자료 12/12개월. 최근12개월/이전12개월 관측월 평균비 1.01배, 최근 최댓달 비중 10.7%. 미래 1년 지속을 보장하지 않음.</x:v>
      </x:c>
      <x:c r="AK911" s="4" t="str">
        <x:v>https://developers.naver.com/docs/serviceapi/datalab/search/search.md</x:v>
      </x:c>
    </x:row>
    <x:row r="912" ht="25" customHeight="1">
      <x:c r="A912" s="4" t="str">
        <x:v>K0908</x:v>
      </x:c>
      <x:c r="B912" s="4" t="str">
        <x:v>고생물·미스터리</x:v>
      </x:c>
      <x:c r="C912" s="4" t="str">
        <x:v>매머드</x:v>
      </x:c>
      <x:c r="D912" s="17" t="n">
        <x:v>52.66444</x:v>
      </x:c>
      <x:c r="E912" s="17" t="n">
        <x:v>54.40019</x:v>
      </x:c>
      <x:c r="F912" s="17" t="n">
        <x:v>48.27236</x:v>
      </x:c>
      <x:c r="G912" s="17" t="n">
        <x:v>77.04598</x:v>
      </x:c>
      <x:c r="H912" s="17" t="n">
        <x:v>54.91929</x:v>
      </x:c>
      <x:c r="I912" s="17" t="n">
        <x:v>48.68602</x:v>
      </x:c>
      <x:c r="J912" s="17" t="n">
        <x:v>60.5848</x:v>
      </x:c>
      <x:c r="K912" s="17" t="n">
        <x:v>66.2138</x:v>
      </x:c>
      <x:c r="L912" s="17" t="n">
        <x:v>63.22491</x:v>
      </x:c>
      <x:c r="M912" s="17" t="n">
        <x:v>65.33782</x:v>
      </x:c>
      <x:c r="N912" s="17" t="n">
        <x:v>58.27317</x:v>
      </x:c>
      <x:c r="O912" s="17" t="n">
        <x:v>60.26441</x:v>
      </x:c>
      <x:c r="P912" s="17" t="n">
        <x:v>53.85676</x:v>
      </x:c>
      <x:c r="Q912" s="17" t="n">
        <x:v>53.86892</x:v>
      </x:c>
      <x:c r="R912" s="17" t="n">
        <x:v>48.33725</x:v>
      </x:c>
      <x:c r="S912" s="17" t="n">
        <x:v>45.5633</x:v>
      </x:c>
      <x:c r="T912" s="17" t="n">
        <x:v>46.11079</x:v>
      </x:c>
      <x:c r="U912" s="17" t="n">
        <x:v>41.39427</x:v>
      </x:c>
      <x:c r="V912" s="17" t="n">
        <x:v>48.30886</x:v>
      </x:c>
      <x:c r="W912" s="17" t="n">
        <x:v>47.56671</x:v>
      </x:c>
      <x:c r="X912" s="17" t="n">
        <x:v>48.24397</x:v>
      </x:c>
      <x:c r="Y912" s="17" t="n">
        <x:v>47.59104</x:v>
      </x:c>
      <x:c r="Z912" s="17" t="n">
        <x:v>52.5955</x:v>
      </x:c>
      <x:c r="AA912" s="17" t="n">
        <x:v>58.57733</x:v>
      </x:c>
      <x:c r="AB912" s="4" t="n">
        <x:f>COUNT(D912:O912)</x:f>
        <x:v>12</x:v>
      </x:c>
      <x:c r="AC912" s="4" t="n">
        <x:f>COUNT(P912:AA912)</x:f>
        <x:v>12</x:v>
      </x:c>
      <x:c r="AD912" s="4" t="n">
        <x:f>COUNTIF(D912:AA912,"&gt;0")</x:f>
        <x:v>24</x:v>
      </x:c>
      <x:c r="AE912" s="19" t="n">
        <x:f>IF(AB912=0,"",AVERAGE(D912:O912))</x:f>
        <x:v>59.157265833333334</x:v>
      </x:c>
      <x:c r="AF912" s="19" t="n">
        <x:f>IF(AC912=0,"",AVERAGE(P912:AA912))</x:f>
        <x:v>49.33455833333333</x:v>
      </x:c>
      <x:c r="AG912" s="19" t="n">
        <x:f>IF(OR(AB912&lt;'산출기준'!$B$19,AC912&lt;'산출기준'!$B$19,AE912=0),"",AF912/AE912)</x:f>
        <x:v>0.833956026168045</x:v>
      </x:c>
      <x:c r="AH912" s="21" t="n">
        <x:f>IF(SUM(P912:AA912)=0,"",MAX(P912:AA912)/SUM(P912:AA912))</x:f>
        <x:v>0.09894573563798333</x:v>
      </x:c>
      <x:c r="AI912" s="23" t="n">
        <x:f>IF(AG912="","",AD912/'산출기준'!$B$18*'산출기준'!$B$20+MIN(1,AG912)*'산출기준'!$B$21+(1-AH912)*'산출기준'!$B$22)</x:f>
        <x:v>93.03976607228168</x:v>
      </x:c>
      <x:c r="AJ912" s="4" t="str">
        <x:v>24개월 중 양수 지수 24개월; 전반/후반 자료 12/12개월. 최근12개월/이전12개월 관측월 평균비 0.83배, 최근 최댓달 비중 9.9%. 미래 1년 지속을 보장하지 않음.</x:v>
      </x:c>
      <x:c r="AK912" s="4" t="str">
        <x:v>https://developers.naver.com/docs/serviceapi/datalab/search/search.md</x:v>
      </x:c>
    </x:row>
    <x:row r="913" ht="25" customHeight="1">
      <x:c r="A913" s="4" t="str">
        <x:v>K0909</x:v>
      </x:c>
      <x:c r="B913" s="4" t="str">
        <x:v>고생물·미스터리</x:v>
      </x:c>
      <x:c r="C913" s="4" t="str">
        <x:v>공룡종류</x:v>
      </x:c>
      <x:c r="D913" s="17" t="n">
        <x:v>53.60937</x:v>
      </x:c>
      <x:c r="E913" s="17" t="n">
        <x:v>50.38121</x:v>
      </x:c>
      <x:c r="F913" s="17" t="n">
        <x:v>50.93276</x:v>
      </x:c>
      <x:c r="G913" s="17" t="n">
        <x:v>51.27342</x:v>
      </x:c>
      <x:c r="H913" s="17" t="n">
        <x:v>58.56111</x:v>
      </x:c>
      <x:c r="I913" s="17" t="n">
        <x:v>49.87428</x:v>
      </x:c>
      <x:c r="J913" s="17" t="n">
        <x:v>52.2954</x:v>
      </x:c>
      <x:c r="K913" s="17" t="n">
        <x:v>51.99529</x:v>
      </x:c>
      <x:c r="L913" s="17" t="n">
        <x:v>56.70776</x:v>
      </x:c>
      <x:c r="M913" s="17" t="n">
        <x:v>57.68107</x:v>
      </x:c>
      <x:c r="N913" s="17" t="n">
        <x:v>75.47651</x:v>
      </x:c>
      <x:c r="O913" s="17" t="n">
        <x:v>68.20098</x:v>
      </x:c>
      <x:c r="P913" s="17" t="n">
        <x:v>54.46102</x:v>
      </x:c>
      <x:c r="Q913" s="17" t="n">
        <x:v>60.73485</x:v>
      </x:c>
      <x:c r="R913" s="17" t="n">
        <x:v>68.93503</x:v>
      </x:c>
      <x:c r="S913" s="17" t="n">
        <x:v>75.84962</x:v>
      </x:c>
      <x:c r="T913" s="17" t="n">
        <x:v>78.51812</x:v>
      </x:c>
      <x:c r="U913" s="17" t="n">
        <x:v>77.2447</x:v>
      </x:c>
      <x:c r="V913" s="17" t="n">
        <x:v>81.34885</x:v>
      </x:c>
      <x:c r="W913" s="17" t="n">
        <x:v>68.59437</x:v>
      </x:c>
      <x:c r="X913" s="17" t="n">
        <x:v>63.52502</x:v>
      </x:c>
      <x:c r="Y913" s="17" t="n">
        <x:v>57.29175</x:v>
      </x:c>
      <x:c r="Z913" s="17" t="n">
        <x:v>52.93211</x:v>
      </x:c>
      <x:c r="AA913" s="17" t="n">
        <x:v>53.3336</x:v>
      </x:c>
      <x:c r="AB913" s="4" t="n">
        <x:f>COUNT(D913:O913)</x:f>
        <x:v>12</x:v>
      </x:c>
      <x:c r="AC913" s="4" t="n">
        <x:f>COUNT(P913:AA913)</x:f>
        <x:v>12</x:v>
      </x:c>
      <x:c r="AD913" s="4" t="n">
        <x:f>COUNTIF(D913:AA913,"&gt;0")</x:f>
        <x:v>24</x:v>
      </x:c>
      <x:c r="AE913" s="19" t="n">
        <x:f>IF(AB913=0,"",AVERAGE(D913:O913))</x:f>
        <x:v>56.41576333333333</x:v>
      </x:c>
      <x:c r="AF913" s="19" t="n">
        <x:f>IF(AC913=0,"",AVERAGE(P913:AA913))</x:f>
        <x:v>66.06408666666667</x:v>
      </x:c>
      <x:c r="AG913" s="19" t="n">
        <x:f>IF(OR(AB913&lt;'산출기준'!$B$19,AC913&lt;'산출기준'!$B$19,AE913=0),"",AF913/AE913)</x:f>
        <x:v>1.1710217634799354</x:v>
      </x:c>
      <x:c r="AH913" s="21" t="n">
        <x:f>IF(SUM(P913:AA913)=0,"",MAX(P913:AA913)/SUM(P913:AA913))</x:f>
        <x:v>0.10261355564541218</x:v>
      </x:c>
      <x:c r="AI913" s="23" t="n">
        <x:f>IF(AG913="","",AD913/'산출기준'!$B$18*'산출기준'!$B$20+MIN(1,AG913)*'산출기준'!$B$21+(1-AH913)*'산출기준'!$B$22)</x:f>
        <x:v>97.94772888709176</x:v>
      </x:c>
      <x:c r="AJ913" s="4" t="str">
        <x:v>24개월 중 양수 지수 24개월; 전반/후반 자료 12/12개월. 최근12개월/이전12개월 관측월 평균비 1.17배, 최근 최댓달 비중 10.3%. 미래 1년 지속을 보장하지 않음.</x:v>
      </x:c>
      <x:c r="AK913" s="4" t="str">
        <x:v>https://developers.naver.com/docs/serviceapi/datalab/search/search.md</x:v>
      </x:c>
    </x:row>
    <x:row r="914" ht="25" customHeight="1">
      <x:c r="A914" s="4" t="str">
        <x:v>K0910</x:v>
      </x:c>
      <x:c r="B914" s="4" t="str">
        <x:v>고생물·미스터리</x:v>
      </x:c>
      <x:c r="C914" s="4" t="str">
        <x:v>프테라노돈</x:v>
      </x:c>
      <x:c r="D914" s="17" t="n">
        <x:v>100</x:v>
      </x:c>
      <x:c r="E914" s="17" t="n">
        <x:v>54.56721</x:v>
      </x:c>
      <x:c r="F914" s="17" t="n">
        <x:v>53.66281</x:v>
      </x:c>
      <x:c r="G914" s="17" t="n">
        <x:v>55.69505</x:v>
      </x:c>
      <x:c r="H914" s="17" t="n">
        <x:v>61.30233</x:v>
      </x:c>
      <x:c r="I914" s="17" t="n">
        <x:v>48.72054</x:v>
      </x:c>
      <x:c r="J914" s="17" t="n">
        <x:v>50.69425</x:v>
      </x:c>
      <x:c r="K914" s="17" t="n">
        <x:v>47.86934</x:v>
      </x:c>
      <x:c r="L914" s="17" t="n">
        <x:v>51.29009</x:v>
      </x:c>
      <x:c r="M914" s="17" t="n">
        <x:v>54.65765</x:v>
      </x:c>
      <x:c r="N914" s="17" t="n">
        <x:v>62.28121</x:v>
      </x:c>
      <x:c r="O914" s="17" t="n">
        <x:v>63.59525</x:v>
      </x:c>
      <x:c r="P914" s="17" t="n">
        <x:v>53.58833</x:v>
      </x:c>
      <x:c r="Q914" s="17" t="n">
        <x:v>54.61509</x:v>
      </x:c>
      <x:c r="R914" s="17" t="n">
        <x:v>56.09405</x:v>
      </x:c>
      <x:c r="S914" s="17" t="n">
        <x:v>61.15337</x:v>
      </x:c>
      <x:c r="T914" s="17" t="n">
        <x:v>62.70681</x:v>
      </x:c>
      <x:c r="U914" s="17" t="n">
        <x:v>60.28089</x:v>
      </x:c>
      <x:c r="V914" s="17" t="n">
        <x:v>66.20205</x:v>
      </x:c>
      <x:c r="W914" s="17" t="n">
        <x:v>65.32957</x:v>
      </x:c>
      <x:c r="X914" s="17" t="n">
        <x:v>55.20561</x:v>
      </x:c>
      <x:c r="Y914" s="17" t="n">
        <x:v>48.98122</x:v>
      </x:c>
      <x:c r="Z914" s="17" t="n">
        <x:v>50.32185</x:v>
      </x:c>
      <x:c r="AA914" s="17" t="n">
        <x:v>54.39165</x:v>
      </x:c>
      <x:c r="AB914" s="4" t="n">
        <x:f>COUNT(D914:O914)</x:f>
        <x:v>12</x:v>
      </x:c>
      <x:c r="AC914" s="4" t="n">
        <x:f>COUNT(P914:AA914)</x:f>
        <x:v>12</x:v>
      </x:c>
      <x:c r="AD914" s="4" t="n">
        <x:f>COUNTIF(D914:AA914,"&gt;0")</x:f>
        <x:v>24</x:v>
      </x:c>
      <x:c r="AE914" s="19" t="n">
        <x:f>IF(AB914=0,"",AVERAGE(D914:O914))</x:f>
        <x:v>58.69464416666667</x:v>
      </x:c>
      <x:c r="AF914" s="19" t="n">
        <x:f>IF(AC914=0,"",AVERAGE(P914:AA914))</x:f>
        <x:v>57.40587416666667</x:v>
      </x:c>
      <x:c r="AG914" s="19" t="n">
        <x:f>IF(OR(AB914&lt;'산출기준'!$B$19,AC914&lt;'산출기준'!$B$19,AE914=0),"",AF914/AE914)</x:f>
        <x:v>0.9780428006967643</x:v>
      </x:c>
      <x:c r="AH914" s="21" t="n">
        <x:f>IF(SUM(P914:AA914)=0,"",MAX(P914:AA914)/SUM(P914:AA914))</x:f>
        <x:v>0.09610231670687476</x:v>
      </x:c>
      <x:c r="AI914" s="23" t="n">
        <x:f>IF(AG914="","",AD914/'산출기준'!$B$18*'산출기준'!$B$20+MIN(1,AG914)*'산출기준'!$B$21+(1-AH914)*'산출기준'!$B$22)</x:f>
        <x:v>97.41923768676544</x:v>
      </x:c>
      <x:c r="AJ914" s="4" t="str">
        <x:v>24개월 중 양수 지수 24개월; 전반/후반 자료 12/12개월. 최근12개월/이전12개월 관측월 평균비 0.98배, 최근 최댓달 비중 9.6%. 미래 1년 지속을 보장하지 않음.</x:v>
      </x:c>
      <x:c r="AK914" s="4" t="str">
        <x:v>https://developers.naver.com/docs/serviceapi/datalab/search/search.md</x:v>
      </x:c>
    </x:row>
    <x:row r="915" ht="25" customHeight="1">
      <x:c r="A915" s="4" t="str">
        <x:v>K0911</x:v>
      </x:c>
      <x:c r="B915" s="4" t="str">
        <x:v>고생물·미스터리</x:v>
      </x:c>
      <x:c r="C915" s="4" t="str">
        <x:v>메갈로돈</x:v>
      </x:c>
      <x:c r="D915" s="17" t="n">
        <x:v>59.28073</x:v>
      </x:c>
      <x:c r="E915" s="17" t="n">
        <x:v>47.24158</x:v>
      </x:c>
      <x:c r="F915" s="17" t="n">
        <x:v>45.88498</x:v>
      </x:c>
      <x:c r="G915" s="17" t="n">
        <x:v>50.49209</x:v>
      </x:c>
      <x:c r="H915" s="17" t="n">
        <x:v>55.00877</x:v>
      </x:c>
      <x:c r="I915" s="17" t="n">
        <x:v>51.53481</x:v>
      </x:c>
      <x:c r="J915" s="17" t="n">
        <x:v>67.32989</x:v>
      </x:c>
      <x:c r="K915" s="17" t="n">
        <x:v>47.90658</x:v>
      </x:c>
      <x:c r="L915" s="17" t="n">
        <x:v>44.89014</x:v>
      </x:c>
      <x:c r="M915" s="17" t="n">
        <x:v>45.63494</x:v>
      </x:c>
      <x:c r="N915" s="17" t="n">
        <x:v>57.79113</x:v>
      </x:c>
      <x:c r="O915" s="17" t="n">
        <x:v>69.01101</x:v>
      </x:c>
      <x:c r="P915" s="17" t="n">
        <x:v>42.68766</x:v>
      </x:c>
      <x:c r="Q915" s="17" t="n">
        <x:v>42.38442</x:v>
      </x:c>
      <x:c r="R915" s="17" t="n">
        <x:v>36.40474</x:v>
      </x:c>
      <x:c r="S915" s="17" t="n">
        <x:v>34.08522</x:v>
      </x:c>
      <x:c r="T915" s="17" t="n">
        <x:v>36.74522</x:v>
      </x:c>
      <x:c r="U915" s="17" t="n">
        <x:v>34.43634</x:v>
      </x:c>
      <x:c r="V915" s="17" t="n">
        <x:v>38.26142</x:v>
      </x:c>
      <x:c r="W915" s="17" t="n">
        <x:v>40.04362</x:v>
      </x:c>
      <x:c r="X915" s="17" t="n">
        <x:v>52.82757</x:v>
      </x:c>
      <x:c r="Y915" s="17" t="n">
        <x:v>46.17226</x:v>
      </x:c>
      <x:c r="Z915" s="17" t="n">
        <x:v>42.32058</x:v>
      </x:c>
      <x:c r="AA915" s="17" t="n">
        <x:v>48.75778</x:v>
      </x:c>
      <x:c r="AB915" s="4" t="n">
        <x:f>COUNT(D915:O915)</x:f>
        <x:v>12</x:v>
      </x:c>
      <x:c r="AC915" s="4" t="n">
        <x:f>COUNT(P915:AA915)</x:f>
        <x:v>12</x:v>
      </x:c>
      <x:c r="AD915" s="4" t="n">
        <x:f>COUNTIF(D915:AA915,"&gt;0")</x:f>
        <x:v>24</x:v>
      </x:c>
      <x:c r="AE915" s="19" t="n">
        <x:f>IF(AB915=0,"",AVERAGE(D915:O915))</x:f>
        <x:v>53.50055416666667</x:v>
      </x:c>
      <x:c r="AF915" s="19" t="n">
        <x:f>IF(AC915=0,"",AVERAGE(P915:AA915))</x:f>
        <x:v>41.26056916666666</x:v>
      </x:c>
      <x:c r="AG915" s="19" t="n">
        <x:f>IF(OR(AB915&lt;'산출기준'!$B$19,AC915&lt;'산출기준'!$B$19,AE915=0),"",AF915/AE915)</x:f>
        <x:v>0.7712176034313662</x:v>
      </x:c>
      <x:c r="AH915" s="21" t="n">
        <x:f>IF(SUM(P915:AA915)=0,"",MAX(P915:AA915)/SUM(P915:AA915))</x:f>
        <x:v>0.10669502599970196</x:v>
      </x:c>
      <x:c r="AI915" s="23" t="n">
        <x:f>IF(AG915="","",AD915/'산출기준'!$B$18*'산출기준'!$B$20+MIN(1,AG915)*'산출기준'!$B$21+(1-AH915)*'산출기준'!$B$22)</x:f>
        <x:v>91.00262758294694</x:v>
      </x:c>
      <x:c r="AJ915" s="4" t="str">
        <x:v>24개월 중 양수 지수 24개월; 전반/후반 자료 12/12개월. 최근12개월/이전12개월 관측월 평균비 0.77배, 최근 최댓달 비중 10.7%. 미래 1년 지속을 보장하지 않음.</x:v>
      </x:c>
      <x:c r="AK915" s="4" t="str">
        <x:v>https://developers.naver.com/docs/serviceapi/datalab/search/search.md</x:v>
      </x:c>
    </x:row>
    <x:row r="916" ht="25" customHeight="1">
      <x:c r="A916" s="4" t="str">
        <x:v>K0912</x:v>
      </x:c>
      <x:c r="B916" s="4" t="str">
        <x:v>고생물·미스터리</x:v>
      </x:c>
      <x:c r="C916" s="4" t="str">
        <x:v>오스트랄로피테쿠스</x:v>
      </x:c>
      <x:c r="D916" s="17" t="n">
        <x:v>75.59184</x:v>
      </x:c>
      <x:c r="E916" s="17" t="n">
        <x:v>69.85157</x:v>
      </x:c>
      <x:c r="F916" s="17" t="n">
        <x:v>60.86077</x:v>
      </x:c>
      <x:c r="G916" s="17" t="n">
        <x:v>58.90833</x:v>
      </x:c>
      <x:c r="H916" s="17" t="n">
        <x:v>74.10225</x:v>
      </x:c>
      <x:c r="I916" s="17" t="n">
        <x:v>64.28153</x:v>
      </x:c>
      <x:c r="J916" s="17" t="n">
        <x:v>80.74692</x:v>
      </x:c>
      <x:c r="K916" s="17" t="n">
        <x:v>72.86801</x:v>
      </x:c>
      <x:c r="L916" s="17" t="n">
        <x:v>60.97249</x:v>
      </x:c>
      <x:c r="M916" s="17" t="n">
        <x:v>58.88705</x:v>
      </x:c>
      <x:c r="N916" s="17" t="n">
        <x:v>59.00941</x:v>
      </x:c>
      <x:c r="O916" s="17" t="n">
        <x:v>60.12661</x:v>
      </x:c>
      <x:c r="P916" s="17" t="n">
        <x:v>52.90205</x:v>
      </x:c>
      <x:c r="Q916" s="17" t="n">
        <x:v>49.70474</x:v>
      </x:c>
      <x:c r="R916" s="17" t="n">
        <x:v>48.67266</x:v>
      </x:c>
      <x:c r="S916" s="17" t="n">
        <x:v>48.74714</x:v>
      </x:c>
      <x:c r="T916" s="17" t="n">
        <x:v>53.92881</x:v>
      </x:c>
      <x:c r="U916" s="17" t="n">
        <x:v>46.65638</x:v>
      </x:c>
      <x:c r="V916" s="17" t="n">
        <x:v>64.57413</x:v>
      </x:c>
      <x:c r="W916" s="17" t="n">
        <x:v>56.21641</x:v>
      </x:c>
      <x:c r="X916" s="17" t="n">
        <x:v>49.39086</x:v>
      </x:c>
      <x:c r="Y916" s="17" t="n">
        <x:v>47.49694</x:v>
      </x:c>
      <x:c r="Z916" s="17" t="n">
        <x:v>48.48646</x:v>
      </x:c>
      <x:c r="AA916" s="17" t="n">
        <x:v>49.7739</x:v>
      </x:c>
      <x:c r="AB916" s="4" t="n">
        <x:f>COUNT(D916:O916)</x:f>
        <x:v>12</x:v>
      </x:c>
      <x:c r="AC916" s="4" t="n">
        <x:f>COUNT(P916:AA916)</x:f>
        <x:v>12</x:v>
      </x:c>
      <x:c r="AD916" s="4" t="n">
        <x:f>COUNTIF(D916:AA916,"&gt;0")</x:f>
        <x:v>24</x:v>
      </x:c>
      <x:c r="AE916" s="19" t="n">
        <x:f>IF(AB916=0,"",AVERAGE(D916:O916))</x:f>
        <x:v>66.350565</x:v>
      </x:c>
      <x:c r="AF916" s="19" t="n">
        <x:f>IF(AC916=0,"",AVERAGE(P916:AA916))</x:f>
        <x:v>51.37920666666667</x:v>
      </x:c>
      <x:c r="AG916" s="19" t="n">
        <x:f>IF(OR(AB916&lt;'산출기준'!$B$19,AC916&lt;'산출기준'!$B$19,AE916=0),"",AF916/AE916)</x:f>
        <x:v>0.7743597460951036</x:v>
      </x:c>
      <x:c r="AH916" s="21" t="n">
        <x:f>IF(SUM(P916:AA916)=0,"",MAX(P916:AA916)/SUM(P916:AA916))</x:f>
        <x:v>0.10473453852472873</x:v>
      </x:c>
      <x:c r="AI916" s="23" t="n">
        <x:f>IF(AG916="","",AD916/'산출기준'!$B$18*'산출기준'!$B$20+MIN(1,AG916)*'산출기준'!$B$21+(1-AH916)*'산출기준'!$B$22)</x:f>
        <x:v>91.13610161235854</x:v>
      </x:c>
      <x:c r="AJ916" s="4" t="str">
        <x:v>24개월 중 양수 지수 24개월; 전반/후반 자료 12/12개월. 최근12개월/이전12개월 관측월 평균비 0.77배, 최근 최댓달 비중 10.5%. 미래 1년 지속을 보장하지 않음.</x:v>
      </x:c>
      <x:c r="AK916" s="4" t="str">
        <x:v>https://developers.naver.com/docs/serviceapi/datalab/search/search.md</x:v>
      </x:c>
    </x:row>
    <x:row r="917" ht="25" customHeight="1">
      <x:c r="A917" s="4" t="str">
        <x:v>K0913</x:v>
      </x:c>
      <x:c r="B917" s="4" t="str">
        <x:v>고생물·미스터리</x:v>
      </x:c>
      <x:c r="C917" s="4" t="str">
        <x:v>파키케팔로사우루스</x:v>
      </x:c>
      <x:c r="D917" s="17" t="n">
        <x:v>76.12916</x:v>
      </x:c>
      <x:c r="E917" s="17" t="n">
        <x:v>60.28621</x:v>
      </x:c>
      <x:c r="F917" s="17" t="n">
        <x:v>50.83789</x:v>
      </x:c>
      <x:c r="G917" s="17" t="n">
        <x:v>46.40634</x:v>
      </x:c>
      <x:c r="H917" s="17" t="n">
        <x:v>51.30605</x:v>
      </x:c>
      <x:c r="I917" s="17" t="n">
        <x:v>43.79422</x:v>
      </x:c>
      <x:c r="J917" s="17" t="n">
        <x:v>44.62946</x:v>
      </x:c>
      <x:c r="K917" s="17" t="n">
        <x:v>46.14034</x:v>
      </x:c>
      <x:c r="L917" s="17" t="n">
        <x:v>39.9053</x:v>
      </x:c>
      <x:c r="M917" s="17" t="n">
        <x:v>39.49566</x:v>
      </x:c>
      <x:c r="N917" s="17" t="n">
        <x:v>46.17226</x:v>
      </x:c>
      <x:c r="O917" s="17" t="n">
        <x:v>44.92738</x:v>
      </x:c>
      <x:c r="P917" s="17" t="n">
        <x:v>39.20838</x:v>
      </x:c>
      <x:c r="Q917" s="17" t="n">
        <x:v>39.23498</x:v>
      </x:c>
      <x:c r="R917" s="17" t="n">
        <x:v>37.33574</x:v>
      </x:c>
      <x:c r="S917" s="17" t="n">
        <x:v>33.7341</x:v>
      </x:c>
      <x:c r="T917" s="17" t="n">
        <x:v>36.99526</x:v>
      </x:c>
      <x:c r="U917" s="17" t="n">
        <x:v>42.77278</x:v>
      </x:c>
      <x:c r="V917" s="17" t="n">
        <x:v>52.97121</x:v>
      </x:c>
      <x:c r="W917" s="17" t="n">
        <x:v>54.40761</x:v>
      </x:c>
      <x:c r="X917" s="17" t="n">
        <x:v>47.52886</x:v>
      </x:c>
      <x:c r="Y917" s="17" t="n">
        <x:v>46.73618</x:v>
      </x:c>
      <x:c r="Z917" s="17" t="n">
        <x:v>41.79922</x:v>
      </x:c>
      <x:c r="AA917" s="17" t="n">
        <x:v>43.79954</x:v>
      </x:c>
      <x:c r="AB917" s="4" t="n">
        <x:f>COUNT(D917:O917)</x:f>
        <x:v>12</x:v>
      </x:c>
      <x:c r="AC917" s="4" t="n">
        <x:f>COUNT(P917:AA917)</x:f>
        <x:v>12</x:v>
      </x:c>
      <x:c r="AD917" s="4" t="n">
        <x:f>COUNTIF(D917:AA917,"&gt;0")</x:f>
        <x:v>24</x:v>
      </x:c>
      <x:c r="AE917" s="19" t="n">
        <x:f>IF(AB917=0,"",AVERAGE(D917:O917))</x:f>
        <x:v>49.16918916666666</x:v>
      </x:c>
      <x:c r="AF917" s="19" t="n">
        <x:f>IF(AC917=0,"",AVERAGE(P917:AA917))</x:f>
        <x:v>43.043654999999994</x:v>
      </x:c>
      <x:c r="AG917" s="19" t="n">
        <x:f>IF(OR(AB917&lt;'산출기준'!$B$19,AC917&lt;'산출기준'!$B$19,AE917=0),"",AF917/AE917)</x:f>
        <x:v>0.8754192560324066</x:v>
      </x:c>
      <x:c r="AH917" s="21" t="n">
        <x:f>IF(SUM(P917:AA917)=0,"",MAX(P917:AA917)/SUM(P917:AA917))</x:f>
        <x:v>0.10533416597637911</x:v>
      </x:c>
      <x:c r="AI917" s="23" t="n">
        <x:f>IF(AG917="","",AD917/'산출기준'!$B$18*'산출기준'!$B$20+MIN(1,AG917)*'산출기준'!$B$21+(1-AH917)*'산출기준'!$B$22)</x:f>
        <x:v>94.15589436144461</x:v>
      </x:c>
      <x:c r="AJ917" s="4" t="str">
        <x:v>24개월 중 양수 지수 24개월; 전반/후반 자료 12/12개월. 최근12개월/이전12개월 관측월 평균비 0.88배, 최근 최댓달 비중 10.5%. 미래 1년 지속을 보장하지 않음.</x:v>
      </x:c>
      <x:c r="AK917" s="4" t="str">
        <x:v>https://developers.naver.com/docs/serviceapi/datalab/search/search.md</x:v>
      </x:c>
    </x:row>
    <x:row r="918" ht="25" customHeight="1">
      <x:c r="A918" s="4" t="str">
        <x:v>K0914</x:v>
      </x:c>
      <x:c r="B918" s="4" t="str">
        <x:v>고생물·미스터리</x:v>
      </x:c>
      <x:c r="C918" s="4" t="str">
        <x:v>알로사우루스</x:v>
      </x:c>
      <x:c r="D918" s="17" t="n">
        <x:v>52.72649</x:v>
      </x:c>
      <x:c r="E918" s="17" t="n">
        <x:v>42.65042</x:v>
      </x:c>
      <x:c r="F918" s="17" t="n">
        <x:v>39.41586</x:v>
      </x:c>
      <x:c r="G918" s="17" t="n">
        <x:v>41.19806</x:v>
      </x:c>
      <x:c r="H918" s="17" t="n">
        <x:v>47.15646</x:v>
      </x:c>
      <x:c r="I918" s="17" t="n">
        <x:v>39.60738</x:v>
      </x:c>
      <x:c r="J918" s="17" t="n">
        <x:v>43.87934</x:v>
      </x:c>
      <x:c r="K918" s="17" t="n">
        <x:v>39.93722</x:v>
      </x:c>
      <x:c r="L918" s="17" t="n">
        <x:v>39.52758</x:v>
      </x:c>
      <x:c r="M918" s="17" t="n">
        <x:v>40.0383</x:v>
      </x:c>
      <x:c r="N918" s="17" t="n">
        <x:v>50.42293</x:v>
      </x:c>
      <x:c r="O918" s="17" t="n">
        <x:v>47.64058</x:v>
      </x:c>
      <x:c r="P918" s="17" t="n">
        <x:v>40.07554</x:v>
      </x:c>
      <x:c r="Q918" s="17" t="n">
        <x:v>43.34202</x:v>
      </x:c>
      <x:c r="R918" s="17" t="n">
        <x:v>38.61786</x:v>
      </x:c>
      <x:c r="S918" s="17" t="n">
        <x:v>40.43198</x:v>
      </x:c>
      <x:c r="T918" s="17" t="n">
        <x:v>47.37458</x:v>
      </x:c>
      <x:c r="U918" s="17" t="n">
        <x:v>44.33154</x:v>
      </x:c>
      <x:c r="V918" s="17" t="n">
        <x:v>49.6941</x:v>
      </x:c>
      <x:c r="W918" s="17" t="n">
        <x:v>46.93302</x:v>
      </x:c>
      <x:c r="X918" s="17" t="n">
        <x:v>39.89998</x:v>
      </x:c>
      <x:c r="Y918" s="17" t="n">
        <x:v>33.75006</x:v>
      </x:c>
      <x:c r="Z918" s="17" t="n">
        <x:v>37.26126</x:v>
      </x:c>
      <x:c r="AA918" s="17" t="n">
        <x:v>43.04942</x:v>
      </x:c>
      <x:c r="AB918" s="4" t="n">
        <x:f>COUNT(D918:O918)</x:f>
        <x:v>12</x:v>
      </x:c>
      <x:c r="AC918" s="4" t="n">
        <x:f>COUNT(P918:AA918)</x:f>
        <x:v>12</x:v>
      </x:c>
      <x:c r="AD918" s="4" t="n">
        <x:f>COUNTIF(D918:AA918,"&gt;0")</x:f>
        <x:v>24</x:v>
      </x:c>
      <x:c r="AE918" s="19" t="n">
        <x:f>IF(AB918=0,"",AVERAGE(D918:O918))</x:f>
        <x:v>43.68338500000001</x:v>
      </x:c>
      <x:c r="AF918" s="19" t="n">
        <x:f>IF(AC918=0,"",AVERAGE(P918:AA918))</x:f>
        <x:v>42.063446666666664</x:v>
      </x:c>
      <x:c r="AG918" s="19" t="n">
        <x:f>IF(OR(AB918&lt;'산출기준'!$B$19,AC918&lt;'산출기준'!$B$19,AE918=0),"",AF918/AE918)</x:f>
        <x:v>0.9629163735060059</x:v>
      </x:c>
      <x:c r="AH918" s="21" t="n">
        <x:f>IF(SUM(P918:AA918)=0,"",MAX(P918:AA918)/SUM(P918:AA918))</x:f>
        <x:v>0.09845068172413197</x:v>
      </x:c>
      <x:c r="AI918" s="23" t="n">
        <x:f>IF(AG918="","",AD918/'산출기준'!$B$18*'산출기준'!$B$20+MIN(1,AG918)*'산출기준'!$B$21+(1-AH918)*'산출기준'!$B$22)</x:f>
        <x:v>96.91847757069753</x:v>
      </x:c>
      <x:c r="AJ918" s="4" t="str">
        <x:v>24개월 중 양수 지수 24개월; 전반/후반 자료 12/12개월. 최근12개월/이전12개월 관측월 평균비 0.96배, 최근 최댓달 비중 9.8%. 미래 1년 지속을 보장하지 않음.</x:v>
      </x:c>
      <x:c r="AK918" s="4" t="str">
        <x:v>https://developers.naver.com/docs/serviceapi/datalab/search/search.md</x:v>
      </x:c>
    </x:row>
    <x:row r="919" ht="25" customHeight="1">
      <x:c r="A919" s="4" t="str">
        <x:v>K0915</x:v>
      </x:c>
      <x:c r="B919" s="4" t="str">
        <x:v>고생물·미스터리</x:v>
      </x:c>
      <x:c r="C919" s="4" t="str">
        <x:v>호모사피엔스</x:v>
      </x:c>
      <x:c r="D919" s="17" t="n">
        <x:v>75.45092</x:v>
      </x:c>
      <x:c r="E919" s="17" t="n">
        <x:v>72.96631</x:v>
      </x:c>
      <x:c r="F919" s="17" t="n">
        <x:v>61.76747</x:v>
      </x:c>
      <x:c r="G919" s="17" t="n">
        <x:v>61.65881</x:v>
      </x:c>
      <x:c r="H919" s="17" t="n">
        <x:v>69.95291</x:v>
      </x:c>
      <x:c r="I919" s="17" t="n">
        <x:v>57.83411</x:v>
      </x:c>
      <x:c r="J919" s="17" t="n">
        <x:v>80.24628</x:v>
      </x:c>
      <x:c r="K919" s="17" t="n">
        <x:v>72.53893</x:v>
      </x:c>
      <x:c r="L919" s="17" t="n">
        <x:v>60.44186</x:v>
      </x:c>
      <x:c r="M919" s="17" t="n">
        <x:v>58.4281</x:v>
      </x:c>
      <x:c r="N919" s="17" t="n">
        <x:v>75.05251</x:v>
      </x:c>
      <x:c r="O919" s="17" t="n">
        <x:v>62.31075</x:v>
      </x:c>
      <x:c r="P919" s="17" t="n">
        <x:v>62.79608</x:v>
      </x:c>
      <x:c r="Q919" s="17" t="n">
        <x:v>55.07424</x:v>
      </x:c>
      <x:c r="R919" s="17" t="n">
        <x:v>61.13002</x:v>
      </x:c>
      <x:c r="S919" s="17" t="n">
        <x:v>60.84027</x:v>
      </x:c>
      <x:c r="T919" s="17" t="n">
        <x:v>66.01231</x:v>
      </x:c>
      <x:c r="U919" s="17" t="n">
        <x:v>53.76312</x:v>
      </x:c>
      <x:c r="V919" s="17" t="n">
        <x:v>79.57986</x:v>
      </x:c>
      <x:c r="W919" s="17" t="n">
        <x:v>73.61101</x:v>
      </x:c>
      <x:c r="X919" s="17" t="n">
        <x:v>62.83955</x:v>
      </x:c>
      <x:c r="Y919" s="17" t="n">
        <x:v>55.13944</x:v>
      </x:c>
      <x:c r="Z919" s="17" t="n">
        <x:v>52.64034</x:v>
      </x:c>
      <x:c r="AA919" s="17" t="n">
        <x:v>53.42991</x:v>
      </x:c>
      <x:c r="AB919" s="4" t="n">
        <x:f>COUNT(D919:O919)</x:f>
        <x:v>12</x:v>
      </x:c>
      <x:c r="AC919" s="4" t="n">
        <x:f>COUNT(P919:AA919)</x:f>
        <x:v>12</x:v>
      </x:c>
      <x:c r="AD919" s="4" t="n">
        <x:f>COUNTIF(D919:AA919,"&gt;0")</x:f>
        <x:v>24</x:v>
      </x:c>
      <x:c r="AE919" s="19" t="n">
        <x:f>IF(AB919=0,"",AVERAGE(D919:O919))</x:f>
        <x:v>67.38741333333333</x:v>
      </x:c>
      <x:c r="AF919" s="19" t="n">
        <x:f>IF(AC919=0,"",AVERAGE(P919:AA919))</x:f>
        <x:v>61.404679166666675</x:v>
      </x:c>
      <x:c r="AG919" s="19" t="n">
        <x:f>IF(OR(AB919&lt;'산출기준'!$B$19,AC919&lt;'산출기준'!$B$19,AE919=0),"",AF919/AE919)</x:f>
        <x:v>0.9112188186082626</x:v>
      </x:c>
      <x:c r="AH919" s="21" t="n">
        <x:f>IF(SUM(P919:AA919)=0,"",MAX(P919:AA919)/SUM(P919:AA919))</x:f>
        <x:v>0.10799918002991492</x:v>
      </x:c>
      <x:c r="AI919" s="23" t="n">
        <x:f>IF(AG919="","",AD919/'산출기준'!$B$18*'산출기준'!$B$20+MIN(1,AG919)*'산출기준'!$B$21+(1-AH919)*'산출기준'!$B$22)</x:f>
        <x:v>95.17658095764959</x:v>
      </x:c>
      <x:c r="AJ919" s="4" t="str">
        <x:v>24개월 중 양수 지수 24개월; 전반/후반 자료 12/12개월. 최근12개월/이전12개월 관측월 평균비 0.91배, 최근 최댓달 비중 10.8%. 미래 1년 지속을 보장하지 않음.</x:v>
      </x:c>
      <x:c r="AK919" s="4" t="str">
        <x:v>https://developers.naver.com/docs/serviceapi/datalab/search/search.md</x:v>
      </x:c>
    </x:row>
    <x:row r="920" ht="25" customHeight="1">
      <x:c r="A920" s="4" t="str">
        <x:v>K0916</x:v>
      </x:c>
      <x:c r="B920" s="4" t="str">
        <x:v>고생물·미스터리</x:v>
      </x:c>
      <x:c r="C920" s="4" t="str">
        <x:v>기가노토사우루스</x:v>
      </x:c>
      <x:c r="D920" s="17" t="n">
        <x:v>68.19268</x:v>
      </x:c>
      <x:c r="E920" s="17" t="n">
        <x:v>75.70445</x:v>
      </x:c>
      <x:c r="F920" s="17" t="n">
        <x:v>73.10394</x:v>
      </x:c>
      <x:c r="G920" s="17" t="n">
        <x:v>56.81274</x:v>
      </x:c>
      <x:c r="H920" s="17" t="n">
        <x:v>66.75117</x:v>
      </x:c>
      <x:c r="I920" s="17" t="n">
        <x:v>47.72183</x:v>
      </x:c>
      <x:c r="J920" s="17" t="n">
        <x:v>50.56863</x:v>
      </x:c>
      <x:c r="K920" s="17" t="n">
        <x:v>51.0612</x:v>
      </x:c>
      <x:c r="L920" s="17" t="n">
        <x:v>51.45237</x:v>
      </x:c>
      <x:c r="M920" s="17" t="n">
        <x:v>52.19847</x:v>
      </x:c>
      <x:c r="N920" s="17" t="n">
        <x:v>96.32741</x:v>
      </x:c>
      <x:c r="O920" s="17" t="n">
        <x:v>65.22274</x:v>
      </x:c>
      <x:c r="P920" s="17" t="n">
        <x:v>50.20644</x:v>
      </x:c>
      <x:c r="Q920" s="17" t="n">
        <x:v>57.10974</x:v>
      </x:c>
      <x:c r="R920" s="17" t="n">
        <x:v>53.75588</x:v>
      </x:c>
      <x:c r="S920" s="17" t="n">
        <x:v>58.18906</x:v>
      </x:c>
      <x:c r="T920" s="17" t="n">
        <x:v>65.40383</x:v>
      </x:c>
      <x:c r="U920" s="17" t="n">
        <x:v>64.94023</x:v>
      </x:c>
      <x:c r="V920" s="17" t="n">
        <x:v>66.59181</x:v>
      </x:c>
      <x:c r="W920" s="17" t="n">
        <x:v>61.70228</x:v>
      </x:c>
      <x:c r="X920" s="17" t="n">
        <x:v>56.18978</x:v>
      </x:c>
      <x:c r="Y920" s="17" t="n">
        <x:v>46.657</x:v>
      </x:c>
      <x:c r="Z920" s="17" t="n">
        <x:v>49.04744</x:v>
      </x:c>
      <x:c r="AA920" s="17" t="n">
        <x:v>54.20499</x:v>
      </x:c>
      <x:c r="AB920" s="4" t="n">
        <x:f>COUNT(D920:O920)</x:f>
        <x:v>12</x:v>
      </x:c>
      <x:c r="AC920" s="4" t="n">
        <x:f>COUNT(P920:AA920)</x:f>
        <x:v>12</x:v>
      </x:c>
      <x:c r="AD920" s="4" t="n">
        <x:f>COUNTIF(D920:AA920,"&gt;0")</x:f>
        <x:v>24</x:v>
      </x:c>
      <x:c r="AE920" s="19" t="n">
        <x:f>IF(AB920=0,"",AVERAGE(D920:O920))</x:f>
        <x:v>62.92646916666667</x:v>
      </x:c>
      <x:c r="AF920" s="19" t="n">
        <x:f>IF(AC920=0,"",AVERAGE(P920:AA920))</x:f>
        <x:v>56.99987333333334</x:v>
      </x:c>
      <x:c r="AG920" s="19" t="n">
        <x:f>IF(OR(AB920&lt;'산출기준'!$B$19,AC920&lt;'산출기준'!$B$19,AE920=0),"",AF920/AE920)</x:f>
        <x:v>0.9058171241479291</x:v>
      </x:c>
      <x:c r="AH920" s="21" t="n">
        <x:f>IF(SUM(P920:AA920)=0,"",MAX(P920:AA920)/SUM(P920:AA920))</x:f>
        <x:v>0.09735666371656262</x:v>
      </x:c>
      <x:c r="AI920" s="23" t="n">
        <x:f>IF(AG920="","",AD920/'산출기준'!$B$18*'산출기준'!$B$20+MIN(1,AG920)*'산출기준'!$B$21+(1-AH920)*'산출기준'!$B$22)</x:f>
        <x:v>95.22738045010662</x:v>
      </x:c>
      <x:c r="AJ920" s="4" t="str">
        <x:v>24개월 중 양수 지수 24개월; 전반/후반 자료 12/12개월. 최근12개월/이전12개월 관측월 평균비 0.91배, 최근 최댓달 비중 9.7%. 미래 1년 지속을 보장하지 않음.</x:v>
      </x:c>
      <x:c r="AK920" s="4" t="str">
        <x:v>https://developers.naver.com/docs/serviceapi/datalab/search/search.md</x:v>
      </x:c>
    </x:row>
    <x:row r="921" ht="25" customHeight="1">
      <x:c r="A921" s="4" t="str">
        <x:v>K0917</x:v>
      </x:c>
      <x:c r="B921" s="4" t="str">
        <x:v>고생물·미스터리</x:v>
      </x:c>
      <x:c r="C921" s="4" t="str">
        <x:v>암모나이트</x:v>
      </x:c>
      <x:c r="D921" s="17" t="n">
        <x:v>64.38247</x:v>
      </x:c>
      <x:c r="E921" s="17" t="n">
        <x:v>61.19521</x:v>
      </x:c>
      <x:c r="F921" s="17" t="n">
        <x:v>54.40782</x:v>
      </x:c>
      <x:c r="G921" s="17" t="n">
        <x:v>48.56935</x:v>
      </x:c>
      <x:c r="H921" s="17" t="n">
        <x:v>57.06628</x:v>
      </x:c>
      <x:c r="I921" s="17" t="n">
        <x:v>46.89605</x:v>
      </x:c>
      <x:c r="J921" s="17" t="n">
        <x:v>47.59145</x:v>
      </x:c>
      <x:c r="K921" s="17" t="n">
        <x:v>40.02173</x:v>
      </x:c>
      <x:c r="L921" s="17" t="n">
        <x:v>43.97681</x:v>
      </x:c>
      <x:c r="M921" s="17" t="n">
        <x:v>40.42013</x:v>
      </x:c>
      <x:c r="N921" s="17" t="n">
        <x:v>45.45454</x:v>
      </x:c>
      <x:c r="O921" s="17" t="n">
        <x:v>62.34697</x:v>
      </x:c>
      <x:c r="P921" s="17" t="n">
        <x:v>59.08004</x:v>
      </x:c>
      <x:c r="Q921" s="17" t="n">
        <x:v>45.85295</x:v>
      </x:c>
      <x:c r="R921" s="17" t="n">
        <x:v>38.05867</x:v>
      </x:c>
      <x:c r="S921" s="17" t="n">
        <x:v>36.74031</x:v>
      </x:c>
      <x:c r="T921" s="17" t="n">
        <x:v>39.92756</x:v>
      </x:c>
      <x:c r="U921" s="17" t="n">
        <x:v>34.58891</x:v>
      </x:c>
      <x:c r="V921" s="17" t="n">
        <x:v>59.27562</x:v>
      </x:c>
      <x:c r="W921" s="17" t="n">
        <x:v>50.11227</x:v>
      </x:c>
      <x:c r="X921" s="17" t="n">
        <x:v>34.11807</x:v>
      </x:c>
      <x:c r="Y921" s="17" t="n">
        <x:v>30.87287</x:v>
      </x:c>
      <x:c r="Z921" s="17" t="n">
        <x:v>33.93697</x:v>
      </x:c>
      <x:c r="AA921" s="17" t="n">
        <x:v>49.88047</x:v>
      </x:c>
      <x:c r="AB921" s="4" t="n">
        <x:f>COUNT(D921:O921)</x:f>
        <x:v>12</x:v>
      </x:c>
      <x:c r="AC921" s="4" t="n">
        <x:f>COUNT(P921:AA921)</x:f>
        <x:v>12</x:v>
      </x:c>
      <x:c r="AD921" s="4" t="n">
        <x:f>COUNTIF(D921:AA921,"&gt;0")</x:f>
        <x:v>24</x:v>
      </x:c>
      <x:c r="AE921" s="19" t="n">
        <x:f>IF(AB921=0,"",AVERAGE(D921:O921))</x:f>
        <x:v>51.02740083333333</x:v>
      </x:c>
      <x:c r="AF921" s="19" t="n">
        <x:f>IF(AC921=0,"",AVERAGE(P921:AA921))</x:f>
        <x:v>42.70372583333333</x:v>
      </x:c>
      <x:c r="AG921" s="19" t="n">
        <x:f>IF(OR(AB921&lt;'산출기준'!$B$19,AC921&lt;'산출기준'!$B$19,AE921=0),"",AF921/AE921)</x:f>
        <x:v>0.8368783268584079</x:v>
      </x:c>
      <x:c r="AH921" s="21" t="n">
        <x:f>IF(SUM(P921:AA921)=0,"",MAX(P921:AA921)/SUM(P921:AA921))</x:f>
        <x:v>0.1156722253996924</x:v>
      </x:c>
      <x:c r="AI921" s="23" t="n">
        <x:f>IF(AG921="","",AD921/'산출기준'!$B$18*'산출기준'!$B$20+MIN(1,AG921)*'산출기준'!$B$21+(1-AH921)*'산출기준'!$B$22)</x:f>
        <x:v>92.7929052977584</x:v>
      </x:c>
      <x:c r="AJ921" s="4" t="str">
        <x:v>24개월 중 양수 지수 24개월; 전반/후반 자료 12/12개월. 최근12개월/이전12개월 관측월 평균비 0.84배, 최근 최댓달 비중 11.6%. 미래 1년 지속을 보장하지 않음.</x:v>
      </x:c>
      <x:c r="AK921" s="4" t="str">
        <x:v>https://developers.naver.com/docs/serviceapi/datalab/search/search.md</x:v>
      </x:c>
    </x:row>
    <x:row r="922" ht="25" customHeight="1">
      <x:c r="A922" s="4" t="str">
        <x:v>K0918</x:v>
      </x:c>
      <x:c r="B922" s="4" t="str">
        <x:v>고생물·미스터리</x:v>
      </x:c>
      <x:c r="C922" s="4" t="str">
        <x:v>도도새</x:v>
      </x:c>
      <x:c r="D922" s="17" t="n">
        <x:v>88.18544</x:v>
      </x:c>
      <x:c r="E922" s="17" t="n">
        <x:v>76.87794</x:v>
      </x:c>
      <x:c r="F922" s="17" t="n">
        <x:v>68.63455</x:v>
      </x:c>
      <x:c r="G922" s="17" t="n">
        <x:v>72.50271</x:v>
      </x:c>
      <x:c r="H922" s="17" t="n">
        <x:v>100</x:v>
      </x:c>
      <x:c r="I922" s="17" t="n">
        <x:v>59.60883</x:v>
      </x:c>
      <x:c r="J922" s="17" t="n">
        <x:v>66.48315</x:v>
      </x:c>
      <x:c r="K922" s="17" t="n">
        <x:v>70.03259</x:v>
      </x:c>
      <x:c r="L922" s="17" t="n">
        <x:v>70.91633</x:v>
      </x:c>
      <x:c r="M922" s="17" t="n">
        <x:v>67.47555</x:v>
      </x:c>
      <x:c r="N922" s="17" t="n">
        <x:v>60.82578</x:v>
      </x:c>
      <x:c r="O922" s="17" t="n">
        <x:v>55.83484</x:v>
      </x:c>
      <x:c r="P922" s="17" t="n">
        <x:v>55.28431</x:v>
      </x:c>
      <x:c r="Q922" s="17" t="n">
        <x:v>50.38754</x:v>
      </x:c>
      <x:c r="R922" s="17" t="n">
        <x:v>55.84208</x:v>
      </x:c>
      <x:c r="S922" s="17" t="n">
        <x:v>55.74791</x:v>
      </x:c>
      <x:c r="T922" s="17" t="n">
        <x:v>51.05396</x:v>
      </x:c>
      <x:c r="U922" s="17" t="n">
        <x:v>57.24737</x:v>
      </x:c>
      <x:c r="V922" s="17" t="n">
        <x:v>56.25498</x:v>
      </x:c>
      <x:c r="W922" s="17" t="n">
        <x:v>54.24846</x:v>
      </x:c>
      <x:c r="X922" s="17" t="n">
        <x:v>54.69757</x:v>
      </x:c>
      <x:c r="Y922" s="17" t="n">
        <x:v>52.26367</x:v>
      </x:c>
      <x:c r="Z922" s="17" t="n">
        <x:v>48.35204</x:v>
      </x:c>
      <x:c r="AA922" s="17" t="n">
        <x:v>50.69902</x:v>
      </x:c>
      <x:c r="AB922" s="4" t="n">
        <x:f>COUNT(D922:O922)</x:f>
        <x:v>12</x:v>
      </x:c>
      <x:c r="AC922" s="4" t="n">
        <x:f>COUNT(P922:AA922)</x:f>
        <x:v>12</x:v>
      </x:c>
      <x:c r="AD922" s="4" t="n">
        <x:f>COUNTIF(D922:AA922,"&gt;0")</x:f>
        <x:v>24</x:v>
      </x:c>
      <x:c r="AE922" s="19" t="n">
        <x:f>IF(AB922=0,"",AVERAGE(D922:O922))</x:f>
        <x:v>71.4481425</x:v>
      </x:c>
      <x:c r="AF922" s="19" t="n">
        <x:f>IF(AC922=0,"",AVERAGE(P922:AA922))</x:f>
        <x:v>53.506575833333336</x:v>
      </x:c>
      <x:c r="AG922" s="19" t="n">
        <x:f>IF(OR(AB922&lt;'산출기준'!$B$19,AC922&lt;'산출기준'!$B$19,AE922=0),"",AF922/AE922)</x:f>
        <x:v>0.748886870408609</x:v>
      </x:c>
      <x:c r="AH922" s="21" t="n">
        <x:f>IF(SUM(P922:AA922)=0,"",MAX(P922:AA922)/SUM(P922:AA922))</x:f>
        <x:v>0.08915939942646611</x:v>
      </x:c>
      <x:c r="AI922" s="23" t="n">
        <x:f>IF(AG922="","",AD922/'산출기준'!$B$18*'산출기준'!$B$20+MIN(1,AG922)*'산출기준'!$B$21+(1-AH922)*'산출기준'!$B$22)</x:f>
        <x:v>90.68341812372894</x:v>
      </x:c>
      <x:c r="AJ922" s="4" t="str">
        <x:v>24개월 중 양수 지수 24개월; 전반/후반 자료 12/12개월. 최근12개월/이전12개월 관측월 평균비 0.75배, 최근 최댓달 비중 8.9%. 미래 1년 지속을 보장하지 않음.</x:v>
      </x:c>
      <x:c r="AK922" s="4" t="str">
        <x:v>https://developers.naver.com/docs/serviceapi/datalab/search/search.md</x:v>
      </x:c>
    </x:row>
    <x:row r="923" ht="25" customHeight="1">
      <x:c r="A923" s="4" t="str">
        <x:v>K0919</x:v>
      </x:c>
      <x:c r="B923" s="4" t="str">
        <x:v>고생물·미스터리</x:v>
      </x:c>
      <x:c r="C923" s="4" t="str">
        <x:v>시조새</x:v>
      </x:c>
      <x:c r="D923" s="17" t="n">
        <x:v>52.29264</x:v>
      </x:c>
      <x:c r="E923" s="17" t="n">
        <x:v>51.66968</x:v>
      </x:c>
      <x:c r="F923" s="17" t="n">
        <x:v>46.99746</x:v>
      </x:c>
      <x:c r="G923" s="17" t="n">
        <x:v>49.22129</x:v>
      </x:c>
      <x:c r="H923" s="17" t="n">
        <x:v>45.86743</x:v>
      </x:c>
      <x:c r="I923" s="17" t="n">
        <x:v>46.05577</x:v>
      </x:c>
      <x:c r="J923" s="17" t="n">
        <x:v>89.76457</x:v>
      </x:c>
      <x:c r="K923" s="17" t="n">
        <x:v>45.54147</x:v>
      </x:c>
      <x:c r="L923" s="17" t="n">
        <x:v>51.9884</x:v>
      </x:c>
      <x:c r="M923" s="17" t="n">
        <x:v>45.46178</x:v>
      </x:c>
      <x:c r="N923" s="17" t="n">
        <x:v>58.82651</x:v>
      </x:c>
      <x:c r="O923" s="17" t="n">
        <x:v>49.98913</x:v>
      </x:c>
      <x:c r="P923" s="17" t="n">
        <x:v>53.19811</x:v>
      </x:c>
      <x:c r="Q923" s="17" t="n">
        <x:v>44.04925</x:v>
      </x:c>
      <x:c r="R923" s="17" t="n">
        <x:v>43.33936</x:v>
      </x:c>
      <x:c r="S923" s="17" t="n">
        <x:v>48.80115</x:v>
      </x:c>
      <x:c r="T923" s="17" t="n">
        <x:v>47.26548</x:v>
      </x:c>
      <x:c r="U923" s="17" t="n">
        <x:v>47.16407</x:v>
      </x:c>
      <x:c r="V923" s="17" t="n">
        <x:v>45.0344</x:v>
      </x:c>
      <x:c r="W923" s="17" t="n">
        <x:v>37.9645</x:v>
      </x:c>
      <x:c r="X923" s="17" t="n">
        <x:v>32.79246</x:v>
      </x:c>
      <x:c r="Y923" s="17" t="n">
        <x:v>37.385</x:v>
      </x:c>
      <x:c r="Z923" s="17" t="n">
        <x:v>36.09561</x:v>
      </x:c>
      <x:c r="AA923" s="17" t="n">
        <x:v>43.33212</x:v>
      </x:c>
      <x:c r="AB923" s="4" t="n">
        <x:f>COUNT(D923:O923)</x:f>
        <x:v>12</x:v>
      </x:c>
      <x:c r="AC923" s="4" t="n">
        <x:f>COUNT(P923:AA923)</x:f>
        <x:v>12</x:v>
      </x:c>
      <x:c r="AD923" s="4" t="n">
        <x:f>COUNTIF(D923:AA923,"&gt;0")</x:f>
        <x:v>24</x:v>
      </x:c>
      <x:c r="AE923" s="19" t="n">
        <x:f>IF(AB923=0,"",AVERAGE(D923:O923))</x:f>
        <x:v>52.80634416666667</x:v>
      </x:c>
      <x:c r="AF923" s="19" t="n">
        <x:f>IF(AC923=0,"",AVERAGE(P923:AA923))</x:f>
        <x:v>43.03512583333333</x:v>
      </x:c>
      <x:c r="AG923" s="19" t="n">
        <x:f>IF(OR(AB923&lt;'산출기준'!$B$19,AC923&lt;'산출기준'!$B$19,AE923=0),"",AF923/AE923)</x:f>
        <x:v>0.8149612799838302</x:v>
      </x:c>
      <x:c r="AH923" s="21" t="n">
        <x:f>IF(SUM(P923:AA923)=0,"",MAX(P923:AA923)/SUM(P923:AA923))</x:f>
        <x:v>0.10301296318970136</x:v>
      </x:c>
      <x:c r="AI923" s="23" t="n">
        <x:f>IF(AG923="","",AD923/'산출기준'!$B$18*'산출기준'!$B$20+MIN(1,AG923)*'산출기준'!$B$21+(1-AH923)*'산출기준'!$B$22)</x:f>
        <x:v>92.38857913572087</x:v>
      </x:c>
      <x:c r="AJ923" s="4" t="str">
        <x:v>24개월 중 양수 지수 24개월; 전반/후반 자료 12/12개월. 최근12개월/이전12개월 관측월 평균비 0.81배, 최근 최댓달 비중 10.3%. 미래 1년 지속을 보장하지 않음.</x:v>
      </x:c>
      <x:c r="AK923" s="4" t="str">
        <x:v>https://developers.naver.com/docs/serviceapi/datalab/search/search.md</x:v>
      </x:c>
    </x:row>
    <x:row r="924" ht="25" customHeight="1">
      <x:c r="A924" s="4" t="str">
        <x:v>K0920</x:v>
      </x:c>
      <x:c r="B924" s="4" t="str">
        <x:v>고생물·미스터리</x:v>
      </x:c>
      <x:c r="C924" s="4" t="str">
        <x:v>삼엽충</x:v>
      </x:c>
      <x:c r="D924" s="17" t="n">
        <x:v>53.85366</x:v>
      </x:c>
      <x:c r="E924" s="17" t="n">
        <x:v>50.85637</x:v>
      </x:c>
      <x:c r="F924" s="17" t="n">
        <x:v>37.22956</x:v>
      </x:c>
      <x:c r="G924" s="17" t="n">
        <x:v>40.27193</x:v>
      </x:c>
      <x:c r="H924" s="17" t="n">
        <x:v>29.31941</x:v>
      </x:c>
      <x:c r="I924" s="17" t="n">
        <x:v>26.96814</x:v>
      </x:c>
      <x:c r="J924" s="17" t="n">
        <x:v>31.80588</x:v>
      </x:c>
      <x:c r="K924" s="17" t="n">
        <x:v>31.90354</x:v>
      </x:c>
      <x:c r="L924" s="17" t="n">
        <x:v>32.45192</x:v>
      </x:c>
      <x:c r="M924" s="17" t="n">
        <x:v>30.55889</x:v>
      </x:c>
      <x:c r="N924" s="17" t="n">
        <x:v>36.56099</x:v>
      </x:c>
      <x:c r="O924" s="17" t="n">
        <x:v>52.33623</x:v>
      </x:c>
      <x:c r="P924" s="17" t="n">
        <x:v>54.20673</x:v>
      </x:c>
      <x:c r="Q924" s="17" t="n">
        <x:v>30.95703</x:v>
      </x:c>
      <x:c r="R924" s="17" t="n">
        <x:v>23.753</x:v>
      </x:c>
      <x:c r="S924" s="17" t="n">
        <x:v>24.0009</x:v>
      </x:c>
      <x:c r="T924" s="17" t="n">
        <x:v>28.6884</x:v>
      </x:c>
      <x:c r="U924" s="17" t="n">
        <x:v>23.00931</x:v>
      </x:c>
      <x:c r="V924" s="17" t="n">
        <x:v>45.90594</x:v>
      </x:c>
      <x:c r="W924" s="17" t="n">
        <x:v>35.22385</x:v>
      </x:c>
      <x:c r="X924" s="17" t="n">
        <x:v>24.49669</x:v>
      </x:c>
      <x:c r="Y924" s="17" t="n">
        <x:v>21.29657</x:v>
      </x:c>
      <x:c r="Z924" s="17" t="n">
        <x:v>27.54657</x:v>
      </x:c>
      <x:c r="AA924" s="17" t="n">
        <x:v>39.18269</x:v>
      </x:c>
      <x:c r="AB924" s="4" t="n">
        <x:f>COUNT(D924:O924)</x:f>
        <x:v>12</x:v>
      </x:c>
      <x:c r="AC924" s="4" t="n">
        <x:f>COUNT(P924:AA924)</x:f>
        <x:v>12</x:v>
      </x:c>
      <x:c r="AD924" s="4" t="n">
        <x:f>COUNTIF(D924:AA924,"&gt;0")</x:f>
        <x:v>24</x:v>
      </x:c>
      <x:c r="AE924" s="19" t="n">
        <x:f>IF(AB924=0,"",AVERAGE(D924:O924))</x:f>
        <x:v>37.843043333333334</x:v>
      </x:c>
      <x:c r="AF924" s="19" t="n">
        <x:f>IF(AC924=0,"",AVERAGE(P924:AA924))</x:f>
        <x:v>31.522306666666665</x:v>
      </x:c>
      <x:c r="AG924" s="19" t="n">
        <x:f>IF(OR(AB924&lt;'산출기준'!$B$19,AC924&lt;'산출기준'!$B$19,AE924=0),"",AF924/AE924)</x:f>
        <x:v>0.8329749377979025</x:v>
      </x:c>
      <x:c r="AH924" s="21" t="n">
        <x:f>IF(SUM(P924:AA924)=0,"",MAX(P924:AA924)/SUM(P924:AA924))</x:f>
        <x:v>0.1433025681707726</x:v>
      </x:c>
      <x:c r="AI924" s="23" t="n">
        <x:f>IF(AG924="","",AD924/'산출기준'!$B$18*'산출기준'!$B$20+MIN(1,AG924)*'산출기준'!$B$21+(1-AH924)*'산출기준'!$B$22)</x:f>
        <x:v>92.12319677052163</x:v>
      </x:c>
      <x:c r="AJ924" s="4" t="str">
        <x:v>24개월 중 양수 지수 24개월; 전반/후반 자료 12/12개월. 최근12개월/이전12개월 관측월 평균비 0.83배, 최근 최댓달 비중 14.3%. 미래 1년 지속을 보장하지 않음.</x:v>
      </x:c>
      <x:c r="AK924" s="4" t="str">
        <x:v>https://developers.naver.com/docs/serviceapi/datalab/search/search.md</x:v>
      </x:c>
    </x:row>
    <x:row r="925" ht="25" customHeight="1">
      <x:c r="A925" s="4" t="str">
        <x:v>K0921</x:v>
      </x:c>
      <x:c r="B925" s="4" t="str">
        <x:v>고생물·미스터리</x:v>
      </x:c>
      <x:c r="C925" s="4" t="str">
        <x:v>벨로키랍토르</x:v>
      </x:c>
      <x:c r="D925" s="17" t="n">
        <x:v>53.3804</x:v>
      </x:c>
      <x:c r="E925" s="17" t="n">
        <x:v>40.74519</x:v>
      </x:c>
      <x:c r="F925" s="17" t="n">
        <x:v>37.60516</x:v>
      </x:c>
      <x:c r="G925" s="17" t="n">
        <x:v>38.50661</x:v>
      </x:c>
      <x:c r="H925" s="17" t="n">
        <x:v>41.66165</x:v>
      </x:c>
      <x:c r="I925" s="17" t="n">
        <x:v>33.89423</x:v>
      </x:c>
      <x:c r="J925" s="17" t="n">
        <x:v>33.76652</x:v>
      </x:c>
      <x:c r="K925" s="17" t="n">
        <x:v>32.34675</x:v>
      </x:c>
      <x:c r="L925" s="17" t="n">
        <x:v>36.3131</x:v>
      </x:c>
      <x:c r="M925" s="17" t="n">
        <x:v>37.07932</x:v>
      </x:c>
      <x:c r="N925" s="17" t="n">
        <x:v>43.91526</x:v>
      </x:c>
      <x:c r="O925" s="17" t="n">
        <x:v>41.1884</x:v>
      </x:c>
      <x:c r="P925" s="17" t="n">
        <x:v>36.82391</x:v>
      </x:c>
      <x:c r="Q925" s="17" t="n">
        <x:v>37.98828</x:v>
      </x:c>
      <x:c r="R925" s="17" t="n">
        <x:v>36.18539</x:v>
      </x:c>
      <x:c r="S925" s="17" t="n">
        <x:v>39.21274</x:v>
      </x:c>
      <x:c r="T925" s="17" t="n">
        <x:v>45.74819</x:v>
      </x:c>
      <x:c r="U925" s="17" t="n">
        <x:v>43.17157</x:v>
      </x:c>
      <x:c r="V925" s="17" t="n">
        <x:v>46.05618</x:v>
      </x:c>
      <x:c r="W925" s="17" t="n">
        <x:v>41.7518</x:v>
      </x:c>
      <x:c r="X925" s="17" t="n">
        <x:v>38.28876</x:v>
      </x:c>
      <x:c r="Y925" s="17" t="n">
        <x:v>34.17217</x:v>
      </x:c>
      <x:c r="Z925" s="17" t="n">
        <x:v>36.97415</x:v>
      </x:c>
      <x:c r="AA925" s="17" t="n">
        <x:v>39.04747</x:v>
      </x:c>
      <x:c r="AB925" s="4" t="n">
        <x:f>COUNT(D925:O925)</x:f>
        <x:v>12</x:v>
      </x:c>
      <x:c r="AC925" s="4" t="n">
        <x:f>COUNT(P925:AA925)</x:f>
        <x:v>12</x:v>
      </x:c>
      <x:c r="AD925" s="4" t="n">
        <x:f>COUNTIF(D925:AA925,"&gt;0")</x:f>
        <x:v>24</x:v>
      </x:c>
      <x:c r="AE925" s="19" t="n">
        <x:f>IF(AB925=0,"",AVERAGE(D925:O925))</x:f>
        <x:v>39.20021583333333</x:v>
      </x:c>
      <x:c r="AF925" s="19" t="n">
        <x:f>IF(AC925=0,"",AVERAGE(P925:AA925))</x:f>
        <x:v>39.618384166666665</x:v>
      </x:c>
      <x:c r="AG925" s="19" t="n">
        <x:f>IF(OR(AB925&lt;'산출기준'!$B$19,AC925&lt;'산출기준'!$B$19,AE925=0),"",AF925/AE925)</x:f>
        <x:v>1.0106675007890582</x:v>
      </x:c>
      <x:c r="AH925" s="21" t="n">
        <x:f>IF(SUM(P925:AA925)=0,"",MAX(P925:AA925)/SUM(P925:AA925))</x:f>
        <x:v>0.0968745970015898</x:v>
      </x:c>
      <x:c r="AI925" s="23" t="n">
        <x:f>IF(AG925="","",AD925/'산출기준'!$B$18*'산출기준'!$B$20+MIN(1,AG925)*'산출기준'!$B$21+(1-AH925)*'산출기준'!$B$22)</x:f>
        <x:v>98.0625080599682</x:v>
      </x:c>
      <x:c r="AJ925" s="4" t="str">
        <x:v>24개월 중 양수 지수 24개월; 전반/후반 자료 12/12개월. 최근12개월/이전12개월 관측월 평균비 1.01배, 최근 최댓달 비중 9.7%. 미래 1년 지속을 보장하지 않음.</x:v>
      </x:c>
      <x:c r="AK925" s="4" t="str">
        <x:v>https://developers.naver.com/docs/serviceapi/datalab/search/search.md</x:v>
      </x:c>
    </x:row>
    <x:row r="926" ht="25" customHeight="1">
      <x:c r="A926" s="4" t="str">
        <x:v>K0922</x:v>
      </x:c>
      <x:c r="B926" s="4" t="str">
        <x:v>고생물·미스터리</x:v>
      </x:c>
      <x:c r="C926" s="4" t="str">
        <x:v>투구게</x:v>
      </x:c>
      <x:c r="D926" s="17" t="n">
        <x:v>48.97836</x:v>
      </x:c>
      <x:c r="E926" s="17" t="n">
        <x:v>49.90234</x:v>
      </x:c>
      <x:c r="F926" s="17" t="n">
        <x:v>38.0634</x:v>
      </x:c>
      <x:c r="G926" s="17" t="n">
        <x:v>32.77493</x:v>
      </x:c>
      <x:c r="H926" s="17" t="n">
        <x:v>30.77674</x:v>
      </x:c>
      <x:c r="I926" s="17" t="n">
        <x:v>37.41736</x:v>
      </x:c>
      <x:c r="J926" s="17" t="n">
        <x:v>40.45222</x:v>
      </x:c>
      <x:c r="K926" s="17" t="n">
        <x:v>30.53635</x:v>
      </x:c>
      <x:c r="L926" s="17" t="n">
        <x:v>35.02103</x:v>
      </x:c>
      <x:c r="M926" s="17" t="n">
        <x:v>36.4408</x:v>
      </x:c>
      <x:c r="N926" s="17" t="n">
        <x:v>37.65024</x:v>
      </x:c>
      <x:c r="O926" s="17" t="n">
        <x:v>42.8185</x:v>
      </x:c>
      <x:c r="P926" s="17" t="n">
        <x:v>35.90745</x:v>
      </x:c>
      <x:c r="Q926" s="17" t="n">
        <x:v>33.9393</x:v>
      </x:c>
      <x:c r="R926" s="17" t="n">
        <x:v>38.29627</x:v>
      </x:c>
      <x:c r="S926" s="17" t="n">
        <x:v>49.65444</x:v>
      </x:c>
      <x:c r="T926" s="17" t="n">
        <x:v>34.04447</x:v>
      </x:c>
      <x:c r="U926" s="17" t="n">
        <x:v>32.49699</x:v>
      </x:c>
      <x:c r="V926" s="17" t="n">
        <x:v>33.70643</x:v>
      </x:c>
      <x:c r="W926" s="17" t="n">
        <x:v>28.47806</x:v>
      </x:c>
      <x:c r="X926" s="17" t="n">
        <x:v>36.85396</x:v>
      </x:c>
      <x:c r="Y926" s="17" t="n">
        <x:v>29.38701</x:v>
      </x:c>
      <x:c r="Z926" s="17" t="n">
        <x:v>35.6295</x:v>
      </x:c>
      <x:c r="AA926" s="17" t="n">
        <x:v>37.92067</x:v>
      </x:c>
      <x:c r="AB926" s="4" t="n">
        <x:f>COUNT(D926:O926)</x:f>
        <x:v>12</x:v>
      </x:c>
      <x:c r="AC926" s="4" t="n">
        <x:f>COUNT(P926:AA926)</x:f>
        <x:v>12</x:v>
      </x:c>
      <x:c r="AD926" s="4" t="n">
        <x:f>COUNTIF(D926:AA926,"&gt;0")</x:f>
        <x:v>24</x:v>
      </x:c>
      <x:c r="AE926" s="19" t="n">
        <x:f>IF(AB926=0,"",AVERAGE(D926:O926))</x:f>
        <x:v>38.40268916666667</x:v>
      </x:c>
      <x:c r="AF926" s="19" t="n">
        <x:f>IF(AC926=0,"",AVERAGE(P926:AA926))</x:f>
        <x:v>35.52621250000001</x:v>
      </x:c>
      <x:c r="AG926" s="19" t="n">
        <x:f>IF(OR(AB926&lt;'산출기준'!$B$19,AC926&lt;'산출기준'!$B$19,AE926=0),"",AF926/AE926)</x:f>
        <x:v>0.9250969989579941</x:v>
      </x:c>
      <x:c r="AH926" s="21" t="n">
        <x:f>IF(SUM(P926:AA926)=0,"",MAX(P926:AA926)/SUM(P926:AA926))</x:f>
        <x:v>0.11647371641432364</x:v>
      </x:c>
      <x:c r="AI926" s="23" t="n">
        <x:f>IF(AG926="","",AD926/'산출기준'!$B$18*'산출기준'!$B$20+MIN(1,AG926)*'산출기준'!$B$21+(1-AH926)*'산출기준'!$B$22)</x:f>
        <x:v>95.42343564045336</x:v>
      </x:c>
      <x:c r="AJ926" s="4" t="str">
        <x:v>24개월 중 양수 지수 24개월; 전반/후반 자료 12/12개월. 최근12개월/이전12개월 관측월 평균비 0.93배, 최근 최댓달 비중 11.6%. 미래 1년 지속을 보장하지 않음.</x:v>
      </x:c>
      <x:c r="AK926" s="4" t="str">
        <x:v>https://developers.naver.com/docs/serviceapi/datalab/search/search.md</x:v>
      </x:c>
    </x:row>
    <x:row r="927" ht="25" customHeight="1">
      <x:c r="A927" s="4" t="str">
        <x:v>K0923</x:v>
      </x:c>
      <x:c r="B927" s="4" t="str">
        <x:v>고생물·미스터리</x:v>
      </x:c>
      <x:c r="C927" s="4" t="str">
        <x:v>마리아나해구</x:v>
      </x:c>
      <x:c r="D927" s="17" t="n">
        <x:v>59.21724</x:v>
      </x:c>
      <x:c r="E927" s="17" t="n">
        <x:v>41.48137</x:v>
      </x:c>
      <x:c r="F927" s="17" t="n">
        <x:v>33.54867</x:v>
      </x:c>
      <x:c r="G927" s="17" t="n">
        <x:v>33.32331</x:v>
      </x:c>
      <x:c r="H927" s="17" t="n">
        <x:v>31.63311</x:v>
      </x:c>
      <x:c r="I927" s="17" t="n">
        <x:v>31.40024</x:v>
      </x:c>
      <x:c r="J927" s="17" t="n">
        <x:v>37.76292</x:v>
      </x:c>
      <x:c r="K927" s="17" t="n">
        <x:v>42.72836</x:v>
      </x:c>
      <x:c r="L927" s="17" t="n">
        <x:v>34.59284</x:v>
      </x:c>
      <x:c r="M927" s="17" t="n">
        <x:v>43.94531</x:v>
      </x:c>
      <x:c r="N927" s="17" t="n">
        <x:v>45.54537</x:v>
      </x:c>
      <x:c r="O927" s="17" t="n">
        <x:v>100</x:v>
      </x:c>
      <x:c r="P927" s="17" t="n">
        <x:v>30.59645</x:v>
      </x:c>
      <x:c r="Q927" s="17" t="n">
        <x:v>27.49399</x:v>
      </x:c>
      <x:c r="R927" s="17" t="n">
        <x:v>26.47986</x:v>
      </x:c>
      <x:c r="S927" s="17" t="n">
        <x:v>26.11177</x:v>
      </x:c>
      <x:c r="T927" s="17" t="n">
        <x:v>26.69771</x:v>
      </x:c>
      <x:c r="U927" s="17" t="n">
        <x:v>22.16796</x:v>
      </x:c>
      <x:c r="V927" s="17" t="n">
        <x:v>21.76983</x:v>
      </x:c>
      <x:c r="W927" s="17" t="n">
        <x:v>24.81971</x:v>
      </x:c>
      <x:c r="X927" s="17" t="n">
        <x:v>25.98407</x:v>
      </x:c>
      <x:c r="Y927" s="17" t="n">
        <x:v>30.37109</x:v>
      </x:c>
      <x:c r="Z927" s="17" t="n">
        <x:v>33.26322</x:v>
      </x:c>
      <x:c r="AA927" s="17" t="n">
        <x:v>35.17878</x:v>
      </x:c>
      <x:c r="AB927" s="4" t="n">
        <x:f>COUNT(D927:O927)</x:f>
        <x:v>12</x:v>
      </x:c>
      <x:c r="AC927" s="4" t="n">
        <x:f>COUNT(P927:AA927)</x:f>
        <x:v>12</x:v>
      </x:c>
      <x:c r="AD927" s="4" t="n">
        <x:f>COUNTIF(D927:AA927,"&gt;0")</x:f>
        <x:v>24</x:v>
      </x:c>
      <x:c r="AE927" s="19" t="n">
        <x:f>IF(AB927=0,"",AVERAGE(D927:O927))</x:f>
        <x:v>44.59822833333334</x:v>
      </x:c>
      <x:c r="AF927" s="19" t="n">
        <x:f>IF(AC927=0,"",AVERAGE(P927:AA927))</x:f>
        <x:v>27.57787</x:v>
      </x:c>
      <x:c r="AG927" s="19" t="n">
        <x:f>IF(OR(AB927&lt;'산출기준'!$B$19,AC927&lt;'산출기준'!$B$19,AE927=0),"",AF927/AE927)</x:f>
        <x:v>0.618362455877825</x:v>
      </x:c>
      <x:c r="AH927" s="21" t="n">
        <x:f>IF(SUM(P927:AA927)=0,"",MAX(P927:AA927)/SUM(P927:AA927))</x:f>
        <x:v>0.10630135684880668</x:v>
      </x:c>
      <x:c r="AI927" s="23" t="n">
        <x:f>IF(AG927="","",AD927/'산출기준'!$B$18*'산출기준'!$B$20+MIN(1,AG927)*'산출기준'!$B$21+(1-AH927)*'산출기준'!$B$22)</x:f>
        <x:v>86.42484653935861</x:v>
      </x:c>
      <x:c r="AJ927" s="4" t="str">
        <x:v>24개월 중 양수 지수 24개월; 전반/후반 자료 12/12개월. 최근12개월/이전12개월 관측월 평균비 0.62배, 최근 최댓달 비중 10.6%. 미래 1년 지속을 보장하지 않음.</x:v>
      </x:c>
      <x:c r="AK927" s="4" t="str">
        <x:v>https://developers.naver.com/docs/serviceapi/datalab/search/search.md</x:v>
      </x:c>
    </x:row>
    <x:row r="928" ht="25" customHeight="1">
      <x:c r="A928" s="4" t="str">
        <x:v>K0924</x:v>
      </x:c>
      <x:c r="B928" s="4" t="str">
        <x:v>고생물·미스터리</x:v>
      </x:c>
      <x:c r="C928" s="4" t="str">
        <x:v>네안데르탈인</x:v>
      </x:c>
      <x:c r="D928" s="17" t="n">
        <x:v>39.18269</x:v>
      </x:c>
      <x:c r="E928" s="17" t="n">
        <x:v>40.51983</x:v>
      </x:c>
      <x:c r="F928" s="17" t="n">
        <x:v>44.17067</x:v>
      </x:c>
      <x:c r="G928" s="17" t="n">
        <x:v>50.09765</x:v>
      </x:c>
      <x:c r="H928" s="17" t="n">
        <x:v>55.64152</x:v>
      </x:c>
      <x:c r="I928" s="17" t="n">
        <x:v>42.05228</x:v>
      </x:c>
      <x:c r="J928" s="17" t="n">
        <x:v>45.41766</x:v>
      </x:c>
      <x:c r="K928" s="17" t="n">
        <x:v>33.63882</x:v>
      </x:c>
      <x:c r="L928" s="17" t="n">
        <x:v>29.98046</x:v>
      </x:c>
      <x:c r="M928" s="17" t="n">
        <x:v>33.3158</x:v>
      </x:c>
      <x:c r="N928" s="17" t="n">
        <x:v>39.85877</x:v>
      </x:c>
      <x:c r="O928" s="17" t="n">
        <x:v>39.78365</x:v>
      </x:c>
      <x:c r="P928" s="17" t="n">
        <x:v>29.10156</x:v>
      </x:c>
      <x:c r="Q928" s="17" t="n">
        <x:v>24.10606</x:v>
      </x:c>
      <x:c r="R928" s="17" t="n">
        <x:v>38.16105</x:v>
      </x:c>
      <x:c r="S928" s="17" t="n">
        <x:v>34.00691</x:v>
      </x:c>
      <x:c r="T928" s="17" t="n">
        <x:v>29.92788</x:v>
      </x:c>
      <x:c r="U928" s="17" t="n">
        <x:v>27.80198</x:v>
      </x:c>
      <x:c r="V928" s="17" t="n">
        <x:v>37.24459</x:v>
      </x:c>
      <x:c r="W928" s="17" t="n">
        <x:v>28.89873</x:v>
      </x:c>
      <x:c r="X928" s="17" t="n">
        <x:v>32.40685</x:v>
      </x:c>
      <x:c r="Y928" s="17" t="n">
        <x:v>29.84525</x:v>
      </x:c>
      <x:c r="Z928" s="17" t="n">
        <x:v>29.14663</x:v>
      </x:c>
      <x:c r="AA928" s="17" t="n">
        <x:v>32.06129</x:v>
      </x:c>
      <x:c r="AB928" s="4" t="n">
        <x:f>COUNT(D928:O928)</x:f>
        <x:v>12</x:v>
      </x:c>
      <x:c r="AC928" s="4" t="n">
        <x:f>COUNT(P928:AA928)</x:f>
        <x:v>12</x:v>
      </x:c>
      <x:c r="AD928" s="4" t="n">
        <x:f>COUNTIF(D928:AA928,"&gt;0")</x:f>
        <x:v>24</x:v>
      </x:c>
      <x:c r="AE928" s="19" t="n">
        <x:f>IF(AB928=0,"",AVERAGE(D928:O928))</x:f>
        <x:v>41.138316666666675</x:v>
      </x:c>
      <x:c r="AF928" s="19" t="n">
        <x:f>IF(AC928=0,"",AVERAGE(P928:AA928))</x:f>
        <x:v>31.059065000000004</x:v>
      </x:c>
      <x:c r="AG928" s="19" t="n">
        <x:f>IF(OR(AB928&lt;'산출기준'!$B$19,AC928&lt;'산출기준'!$B$19,AE928=0),"",AF928/AE928)</x:f>
        <x:v>0.7549911497756147</x:v>
      </x:c>
      <x:c r="AH928" s="21" t="n">
        <x:f>IF(SUM(P928:AA928)=0,"",MAX(P928:AA928)/SUM(P928:AA928))</x:f>
        <x:v>0.10238838484030346</x:v>
      </x:c>
      <x:c r="AI928" s="23" t="n">
        <x:f>IF(AG928="","",AD928/'산출기준'!$B$18*'산출기준'!$B$20+MIN(1,AG928)*'산출기준'!$B$21+(1-AH928)*'산출기준'!$B$22)</x:f>
        <x:v>90.60196679646236</x:v>
      </x:c>
      <x:c r="AJ928" s="4" t="str">
        <x:v>24개월 중 양수 지수 24개월; 전반/후반 자료 12/12개월. 최근12개월/이전12개월 관측월 평균비 0.75배, 최근 최댓달 비중 10.2%. 미래 1년 지속을 보장하지 않음.</x:v>
      </x:c>
      <x:c r="AK928" s="4" t="str">
        <x:v>https://developers.naver.com/docs/serviceapi/datalab/search/search.md</x:v>
      </x:c>
    </x:row>
    <x:row r="929" ht="25" customHeight="1">
      <x:c r="A929" s="4" t="str">
        <x:v>K0925</x:v>
      </x:c>
      <x:c r="B929" s="4" t="str">
        <x:v>고생물·미스터리</x:v>
      </x:c>
      <x:c r="C929" s="4" t="str">
        <x:v>공룡이름</x:v>
      </x:c>
      <x:c r="D929" s="17" t="n">
        <x:v>52.08406</x:v>
      </x:c>
      <x:c r="E929" s="17" t="n">
        <x:v>53.58143</x:v>
      </x:c>
      <x:c r="F929" s="17" t="n">
        <x:v>50.95446</x:v>
      </x:c>
      <x:c r="G929" s="17" t="n">
        <x:v>49.4746</x:v>
      </x:c>
      <x:c r="H929" s="17" t="n">
        <x:v>55.56917</x:v>
      </x:c>
      <x:c r="I929" s="17" t="n">
        <x:v>46.85639</x:v>
      </x:c>
      <x:c r="J929" s="17" t="n">
        <x:v>46.37478</x:v>
      </x:c>
      <x:c r="K929" s="17" t="n">
        <x:v>42.88091</x:v>
      </x:c>
      <x:c r="L929" s="17" t="n">
        <x:v>46.96147</x:v>
      </x:c>
      <x:c r="M929" s="17" t="n">
        <x:v>45.17513</x:v>
      </x:c>
      <x:c r="N929" s="17" t="n">
        <x:v>49.54465</x:v>
      </x:c>
      <x:c r="O929" s="17" t="n">
        <x:v>54.2119</x:v>
      </x:c>
      <x:c r="P929" s="17" t="n">
        <x:v>46.25218</x:v>
      </x:c>
      <x:c r="Q929" s="17" t="n">
        <x:v>53.51138</x:v>
      </x:c>
      <x:c r="R929" s="17" t="n">
        <x:v>65.31523</x:v>
      </x:c>
      <x:c r="S929" s="17" t="n">
        <x:v>66.2697</x:v>
      </x:c>
      <x:c r="T929" s="17" t="n">
        <x:v>51.90893</x:v>
      </x:c>
      <x:c r="U929" s="17" t="n">
        <x:v>42.58318</x:v>
      </x:c>
      <x:c r="V929" s="17" t="n">
        <x:v>46.35726</x:v>
      </x:c>
      <x:c r="W929" s="17" t="n">
        <x:v>37.75831</x:v>
      </x:c>
      <x:c r="X929" s="17" t="n">
        <x:v>39.01926</x:v>
      </x:c>
      <x:c r="Y929" s="17" t="n">
        <x:v>34.43957</x:v>
      </x:c>
      <x:c r="Z929" s="17" t="n">
        <x:v>30.27145</x:v>
      </x:c>
      <x:c r="AA929" s="17" t="n">
        <x:v>32.91593</x:v>
      </x:c>
      <x:c r="AB929" s="4" t="n">
        <x:f>COUNT(D929:O929)</x:f>
        <x:v>12</x:v>
      </x:c>
      <x:c r="AC929" s="4" t="n">
        <x:f>COUNT(P929:AA929)</x:f>
        <x:v>12</x:v>
      </x:c>
      <x:c r="AD929" s="4" t="n">
        <x:f>COUNTIF(D929:AA929,"&gt;0")</x:f>
        <x:v>24</x:v>
      </x:c>
      <x:c r="AE929" s="19" t="n">
        <x:f>IF(AB929=0,"",AVERAGE(D929:O929))</x:f>
        <x:v>49.47241250000001</x:v>
      </x:c>
      <x:c r="AF929" s="19" t="n">
        <x:f>IF(AC929=0,"",AVERAGE(P929:AA929))</x:f>
        <x:v>45.55019833333333</x:v>
      </x:c>
      <x:c r="AG929" s="19" t="n">
        <x:f>IF(OR(AB929&lt;'산출기준'!$B$19,AC929&lt;'산출기준'!$B$19,AE929=0),"",AF929/AE929)</x:f>
        <x:v>0.9207191651171917</x:v>
      </x:c>
      <x:c r="AH929" s="21" t="n">
        <x:f>IF(SUM(P929:AA929)=0,"",MAX(P929:AA929)/SUM(P929:AA929))</x:f>
        <x:v>0.12123931842375076</x:v>
      </x:c>
      <x:c r="AI929" s="23" t="n">
        <x:f>IF(AG929="","",AD929/'산출기준'!$B$18*'산출기준'!$B$20+MIN(1,AG929)*'산출기준'!$B$21+(1-AH929)*'산출기준'!$B$22)</x:f>
        <x:v>95.19678858504074</x:v>
      </x:c>
      <x:c r="AJ929" s="4" t="str">
        <x:v>24개월 중 양수 지수 24개월; 전반/후반 자료 12/12개월. 최근12개월/이전12개월 관측월 평균비 0.92배, 최근 최댓달 비중 12.1%. 미래 1년 지속을 보장하지 않음.</x:v>
      </x:c>
      <x:c r="AK929" s="4" t="str">
        <x:v>https://developers.naver.com/docs/serviceapi/datalab/search/search.md</x:v>
      </x:c>
    </x:row>
    <x:row r="930" ht="25" customHeight="1">
      <x:c r="A930" s="4" t="str">
        <x:v>K0926</x:v>
      </x:c>
      <x:c r="B930" s="4" t="str">
        <x:v>고생물·미스터리</x:v>
      </x:c>
      <x:c r="C930" s="4" t="str">
        <x:v>익룡</x:v>
      </x:c>
      <x:c r="D930" s="17" t="n">
        <x:v>46.2697</x:v>
      </x:c>
      <x:c r="E930" s="17" t="n">
        <x:v>41.05078</x:v>
      </x:c>
      <x:c r="F930" s="17" t="n">
        <x:v>42.18038</x:v>
      </x:c>
      <x:c r="G930" s="17" t="n">
        <x:v>34.78984</x:v>
      </x:c>
      <x:c r="H930" s="17" t="n">
        <x:v>36.90893</x:v>
      </x:c>
      <x:c r="I930" s="17" t="n">
        <x:v>36.19089</x:v>
      </x:c>
      <x:c r="J930" s="17" t="n">
        <x:v>38.08231</x:v>
      </x:c>
      <x:c r="K930" s="17" t="n">
        <x:v>44.28196</x:v>
      </x:c>
      <x:c r="L930" s="17" t="n">
        <x:v>100</x:v>
      </x:c>
      <x:c r="M930" s="17" t="n">
        <x:v>52.37302</x:v>
      </x:c>
      <x:c r="N930" s="17" t="n">
        <x:v>53.22241</x:v>
      </x:c>
      <x:c r="O930" s="17" t="n">
        <x:v>47.00525</x:v>
      </x:c>
      <x:c r="P930" s="17" t="n">
        <x:v>33.73905</x:v>
      </x:c>
      <x:c r="Q930" s="17" t="n">
        <x:v>34.80735</x:v>
      </x:c>
      <x:c r="R930" s="17" t="n">
        <x:v>33.2049</x:v>
      </x:c>
      <x:c r="S930" s="17" t="n">
        <x:v>34.35201</x:v>
      </x:c>
      <x:c r="T930" s="17" t="n">
        <x:v>31.95271</x:v>
      </x:c>
      <x:c r="U930" s="17" t="n">
        <x:v>29.96497</x:v>
      </x:c>
      <x:c r="V930" s="17" t="n">
        <x:v>47.61821</x:v>
      </x:c>
      <x:c r="W930" s="17" t="n">
        <x:v>38.04728</x:v>
      </x:c>
      <x:c r="X930" s="17" t="n">
        <x:v>65.24518</x:v>
      </x:c>
      <x:c r="Y930" s="17" t="n">
        <x:v>40.77057</x:v>
      </x:c>
      <x:c r="Z930" s="17" t="n">
        <x:v>32.32924</x:v>
      </x:c>
      <x:c r="AA930" s="17" t="n">
        <x:v>29.56217</x:v>
      </x:c>
      <x:c r="AB930" s="4" t="n">
        <x:f>COUNT(D930:O930)</x:f>
        <x:v>12</x:v>
      </x:c>
      <x:c r="AC930" s="4" t="n">
        <x:f>COUNT(P930:AA930)</x:f>
        <x:v>12</x:v>
      </x:c>
      <x:c r="AD930" s="4" t="n">
        <x:f>COUNTIF(D930:AA930,"&gt;0")</x:f>
        <x:v>24</x:v>
      </x:c>
      <x:c r="AE930" s="19" t="n">
        <x:f>IF(AB930=0,"",AVERAGE(D930:O930))</x:f>
        <x:v>47.696289166666666</x:v>
      </x:c>
      <x:c r="AF930" s="19" t="n">
        <x:f>IF(AC930=0,"",AVERAGE(P930:AA930))</x:f>
        <x:v>37.632803333333335</x:v>
      </x:c>
      <x:c r="AG930" s="19" t="n">
        <x:f>IF(OR(AB930&lt;'산출기준'!$B$19,AC930&lt;'산출기준'!$B$19,AE930=0),"",AF930/AE930)</x:f>
        <x:v>0.7890090401337477</x:v>
      </x:c>
      <x:c r="AH930" s="21" t="n">
        <x:f>IF(SUM(P930:AA930)=0,"",MAX(P930:AA930)/SUM(P930:AA930))</x:f>
        <x:v>0.14447763259021984</x:v>
      </x:c>
      <x:c r="AI930" s="23" t="n">
        <x:f>IF(AG930="","",AD930/'산출기준'!$B$18*'산출기준'!$B$20+MIN(1,AG930)*'산출기준'!$B$21+(1-AH930)*'산출기준'!$B$22)</x:f>
        <x:v>90.78071855220804</x:v>
      </x:c>
      <x:c r="AJ930" s="4" t="str">
        <x:v>24개월 중 양수 지수 24개월; 전반/후반 자료 12/12개월. 최근12개월/이전12개월 관측월 평균비 0.79배, 최근 최댓달 비중 14.4%. 미래 1년 지속을 보장하지 않음.</x:v>
      </x:c>
      <x:c r="AK930" s="4" t="str">
        <x:v>https://developers.naver.com/docs/serviceapi/datalab/search/search.md</x:v>
      </x:c>
    </x:row>
    <x:row r="931" ht="25" customHeight="1">
      <x:c r="A931" s="4" t="str">
        <x:v>K0927</x:v>
      </x:c>
      <x:c r="B931" s="4" t="str">
        <x:v>고생물·미스터리</x:v>
      </x:c>
      <x:c r="C931" s="4" t="str">
        <x:v>실러캔스</x:v>
      </x:c>
      <x:c r="D931" s="17" t="n">
        <x:v>29.28196</x:v>
      </x:c>
      <x:c r="E931" s="17" t="n">
        <x:v>26.95271</x:v>
      </x:c>
      <x:c r="F931" s="17" t="n">
        <x:v>22.51313</x:v>
      </x:c>
      <x:c r="G931" s="17" t="n">
        <x:v>27.36427</x:v>
      </x:c>
      <x:c r="H931" s="17" t="n">
        <x:v>24.78108</x:v>
      </x:c>
      <x:c r="I931" s="17" t="n">
        <x:v>21.05078</x:v>
      </x:c>
      <x:c r="J931" s="17" t="n">
        <x:v>23.23117</x:v>
      </x:c>
      <x:c r="K931" s="17" t="n">
        <x:v>26.48861</x:v>
      </x:c>
      <x:c r="L931" s="17" t="n">
        <x:v>22.63572</x:v>
      </x:c>
      <x:c r="M931" s="17" t="n">
        <x:v>26.05078</x:v>
      </x:c>
      <x:c r="N931" s="17" t="n">
        <x:v>22.14535</x:v>
      </x:c>
      <x:c r="O931" s="17" t="n">
        <x:v>27.41681</x:v>
      </x:c>
      <x:c r="P931" s="17" t="n">
        <x:v>21.47985</x:v>
      </x:c>
      <x:c r="Q931" s="17" t="n">
        <x:v>21.90893</x:v>
      </x:c>
      <x:c r="R931" s="17" t="n">
        <x:v>21.83887</x:v>
      </x:c>
      <x:c r="S931" s="17" t="n">
        <x:v>17.57443</x:v>
      </x:c>
      <x:c r="T931" s="17" t="n">
        <x:v>19.06304</x:v>
      </x:c>
      <x:c r="U931" s="17" t="n">
        <x:v>18.24868</x:v>
      </x:c>
      <x:c r="V931" s="17" t="n">
        <x:v>20.2014</x:v>
      </x:c>
      <x:c r="W931" s="17" t="n">
        <x:v>19.82486</x:v>
      </x:c>
      <x:c r="X931" s="17" t="n">
        <x:v>20.98073</x:v>
      </x:c>
      <x:c r="Y931" s="17" t="n">
        <x:v>23.5464</x:v>
      </x:c>
      <x:c r="Z931" s="17" t="n">
        <x:v>20</x:v>
      </x:c>
      <x:c r="AA931" s="17" t="n">
        <x:v>27.99474</x:v>
      </x:c>
      <x:c r="AB931" s="4" t="n">
        <x:f>COUNT(D931:O931)</x:f>
        <x:v>12</x:v>
      </x:c>
      <x:c r="AC931" s="4" t="n">
        <x:f>COUNT(P931:AA931)</x:f>
        <x:v>12</x:v>
      </x:c>
      <x:c r="AD931" s="4" t="n">
        <x:f>COUNTIF(D931:AA931,"&gt;0")</x:f>
        <x:v>24</x:v>
      </x:c>
      <x:c r="AE931" s="19" t="n">
        <x:f>IF(AB931=0,"",AVERAGE(D931:O931))</x:f>
        <x:v>24.992697499999995</x:v>
      </x:c>
      <x:c r="AF931" s="19" t="n">
        <x:f>IF(AC931=0,"",AVERAGE(P931:AA931))</x:f>
        <x:v>21.055160833333336</x:v>
      </x:c>
      <x:c r="AG931" s="19" t="n">
        <x:f>IF(OR(AB931&lt;'산출기준'!$B$19,AC931&lt;'산출기준'!$B$19,AE931=0),"",AF931/AE931)</x:f>
        <x:v>0.842452513712589</x:v>
      </x:c>
      <x:c r="AH931" s="21" t="n">
        <x:f>IF(SUM(P931:AA931)=0,"",MAX(P931:AA931)/SUM(P931:AA931))</x:f>
        <x:v>0.11079920113014255</x:v>
      </x:c>
      <x:c r="AI931" s="23" t="n">
        <x:f>IF(AG931="","",AD931/'산출기준'!$B$18*'산출기준'!$B$20+MIN(1,AG931)*'산출기준'!$B$21+(1-AH931)*'산출기준'!$B$22)</x:f>
        <x:v>93.05759138877481</x:v>
      </x:c>
      <x:c r="AJ931" s="4" t="str">
        <x:v>24개월 중 양수 지수 24개월; 전반/후반 자료 12/12개월. 최근12개월/이전12개월 관측월 평균비 0.84배, 최근 최댓달 비중 11.1%. 미래 1년 지속을 보장하지 않음.</x:v>
      </x:c>
      <x:c r="AK931" s="4" t="str">
        <x:v>https://developers.naver.com/docs/serviceapi/datalab/search/search.md</x:v>
      </x:c>
    </x:row>
    <x:row r="932" ht="25" customHeight="1">
      <x:c r="A932" s="4" t="str">
        <x:v>K0928</x:v>
      </x:c>
      <x:c r="B932" s="4" t="str">
        <x:v>고생물·미스터리</x:v>
      </x:c>
      <x:c r="C932" s="4" t="str">
        <x:v>케찰코아틀루스</x:v>
      </x:c>
      <x:c r="D932" s="17" t="n">
        <x:v>25.64798</x:v>
      </x:c>
      <x:c r="E932" s="17" t="n">
        <x:v>20.11383</x:v>
      </x:c>
      <x:c r="F932" s="17" t="n">
        <x:v>17.69702</x:v>
      </x:c>
      <x:c r="G932" s="17" t="n">
        <x:v>17.43432</x:v>
      </x:c>
      <x:c r="H932" s="17" t="n">
        <x:v>23.02977</x:v>
      </x:c>
      <x:c r="I932" s="17" t="n">
        <x:v>22.24168</x:v>
      </x:c>
      <x:c r="J932" s="17" t="n">
        <x:v>28.06479</x:v>
      </x:c>
      <x:c r="K932" s="17" t="n">
        <x:v>17.65323</x:v>
      </x:c>
      <x:c r="L932" s="17" t="n">
        <x:v>91.40105</x:v>
      </x:c>
      <x:c r="M932" s="17" t="n">
        <x:v>36.01576</x:v>
      </x:c>
      <x:c r="N932" s="17" t="n">
        <x:v>61.04203</x:v>
      </x:c>
      <x:c r="O932" s="17" t="n">
        <x:v>38.23992</x:v>
      </x:c>
      <x:c r="P932" s="17" t="n">
        <x:v>27.338</x:v>
      </x:c>
      <x:c r="Q932" s="17" t="n">
        <x:v>31.71628</x:v>
      </x:c>
      <x:c r="R932" s="17" t="n">
        <x:v>24.7373</x:v>
      </x:c>
      <x:c r="S932" s="17" t="n">
        <x:v>46.35726</x:v>
      </x:c>
      <x:c r="T932" s="17" t="n">
        <x:v>31.85639</x:v>
      </x:c>
      <x:c r="U932" s="17" t="n">
        <x:v>28.45884</x:v>
      </x:c>
      <x:c r="V932" s="17" t="n">
        <x:v>36.98774</x:v>
      </x:c>
      <x:c r="W932" s="17" t="n">
        <x:v>25.58669</x:v>
      </x:c>
      <x:c r="X932" s="17" t="n">
        <x:v>71.97022</x:v>
      </x:c>
      <x:c r="Y932" s="17" t="n">
        <x:v>37.95096</x:v>
      </x:c>
      <x:c r="Z932" s="17" t="n">
        <x:v>25.19264</x:v>
      </x:c>
      <x:c r="AA932" s="17" t="n">
        <x:v>26.65499</x:v>
      </x:c>
      <x:c r="AB932" s="4" t="n">
        <x:f>COUNT(D932:O932)</x:f>
        <x:v>12</x:v>
      </x:c>
      <x:c r="AC932" s="4" t="n">
        <x:f>COUNT(P932:AA932)</x:f>
        <x:v>12</x:v>
      </x:c>
      <x:c r="AD932" s="4" t="n">
        <x:f>COUNTIF(D932:AA932,"&gt;0")</x:f>
        <x:v>24</x:v>
      </x:c>
      <x:c r="AE932" s="19" t="n">
        <x:f>IF(AB932=0,"",AVERAGE(D932:O932))</x:f>
        <x:v>33.215115000000004</x:v>
      </x:c>
      <x:c r="AF932" s="19" t="n">
        <x:f>IF(AC932=0,"",AVERAGE(P932:AA932))</x:f>
        <x:v>34.56727583333333</x:v>
      </x:c>
      <x:c r="AG932" s="19" t="n">
        <x:f>IF(OR(AB932&lt;'산출기준'!$B$19,AC932&lt;'산출기준'!$B$19,AE932=0),"",AF932/AE932)</x:f>
        <x:v>1.0407092022211373</x:v>
      </x:c>
      <x:c r="AH932" s="21" t="n">
        <x:f>IF(SUM(P932:AA932)=0,"",MAX(P932:AA932)/SUM(P932:AA932))</x:f>
        <x:v>0.173502776506036</x:v>
      </x:c>
      <x:c r="AI932" s="23" t="n">
        <x:f>IF(AG932="","",AD932/'산출기준'!$B$18*'산출기준'!$B$20+MIN(1,AG932)*'산출기준'!$B$21+(1-AH932)*'산출기준'!$B$22)</x:f>
        <x:v>96.52994446987928</x:v>
      </x:c>
      <x:c r="AJ932" s="4" t="str">
        <x:v>24개월 중 양수 지수 24개월; 전반/후반 자료 12/12개월. 최근12개월/이전12개월 관측월 평균비 1.04배, 최근 최댓달 비중 17.4%. 미래 1년 지속을 보장하지 않음.</x:v>
      </x:c>
      <x:c r="AK932" s="4" t="str">
        <x:v>https://developers.naver.com/docs/serviceapi/datalab/search/search.md</x:v>
      </x:c>
    </x:row>
    <x:row r="933" ht="25" customHeight="1">
      <x:c r="A933" s="4" t="str">
        <x:v>K0929</x:v>
      </x:c>
      <x:c r="B933" s="4" t="str">
        <x:v>고생물·미스터리</x:v>
      </x:c>
      <x:c r="C933" s="4" t="str">
        <x:v>지구나이</x:v>
      </x:c>
      <x:c r="D933" s="17" t="n">
        <x:v>37.82837</x:v>
      </x:c>
      <x:c r="E933" s="17" t="n">
        <x:v>32.98598</x:v>
      </x:c>
      <x:c r="F933" s="17" t="n">
        <x:v>28.47635</x:v>
      </x:c>
      <x:c r="G933" s="17" t="n">
        <x:v>33.68651</x:v>
      </x:c>
      <x:c r="H933" s="17" t="n">
        <x:v>34.92119</x:v>
      </x:c>
      <x:c r="I933" s="17" t="n">
        <x:v>27.92469</x:v>
      </x:c>
      <x:c r="J933" s="17" t="n">
        <x:v>34.69352</x:v>
      </x:c>
      <x:c r="K933" s="17" t="n">
        <x:v>31.22591</x:v>
      </x:c>
      <x:c r="L933" s="17" t="n">
        <x:v>29.38704</x:v>
      </x:c>
      <x:c r="M933" s="17" t="n">
        <x:v>29.22942</x:v>
      </x:c>
      <x:c r="N933" s="17" t="n">
        <x:v>32.20665</x:v>
      </x:c>
      <x:c r="O933" s="17" t="n">
        <x:v>31.97898</x:v>
      </x:c>
      <x:c r="P933" s="17" t="n">
        <x:v>27.78458</x:v>
      </x:c>
      <x:c r="Q933" s="17" t="n">
        <x:v>27.66199</x:v>
      </x:c>
      <x:c r="R933" s="17" t="n">
        <x:v>25.64798</x:v>
      </x:c>
      <x:c r="S933" s="17" t="n">
        <x:v>28.61646</x:v>
      </x:c>
      <x:c r="T933" s="17" t="n">
        <x:v>32.39054</x:v>
      </x:c>
      <x:c r="U933" s="17" t="n">
        <x:v>24.26444</x:v>
      </x:c>
      <x:c r="V933" s="17" t="n">
        <x:v>28.73029</x:v>
      </x:c>
      <x:c r="W933" s="17" t="n">
        <x:v>23.29246</x:v>
      </x:c>
      <x:c r="X933" s="17" t="n">
        <x:v>20.91068</x:v>
      </x:c>
      <x:c r="Y933" s="17" t="n">
        <x:v>20.21891</x:v>
      </x:c>
      <x:c r="Z933" s="17" t="n">
        <x:v>21.95271</x:v>
      </x:c>
      <x:c r="AA933" s="17" t="n">
        <x:v>25.44658</x:v>
      </x:c>
      <x:c r="AB933" s="4" t="n">
        <x:f>COUNT(D933:O933)</x:f>
        <x:v>12</x:v>
      </x:c>
      <x:c r="AC933" s="4" t="n">
        <x:f>COUNT(P933:AA933)</x:f>
        <x:v>12</x:v>
      </x:c>
      <x:c r="AD933" s="4" t="n">
        <x:f>COUNTIF(D933:AA933,"&gt;0")</x:f>
        <x:v>24</x:v>
      </x:c>
      <x:c r="AE933" s="19" t="n">
        <x:f>IF(AB933=0,"",AVERAGE(D933:O933))</x:f>
        <x:v>32.04538416666667</x:v>
      </x:c>
      <x:c r="AF933" s="19" t="n">
        <x:f>IF(AC933=0,"",AVERAGE(P933:AA933))</x:f>
        <x:v>25.576468333333334</x:v>
      </x:c>
      <x:c r="AG933" s="19" t="n">
        <x:f>IF(OR(AB933&lt;'산출기준'!$B$19,AC933&lt;'산출기준'!$B$19,AE933=0),"",AF933/AE933)</x:f>
        <x:v>0.7981326795869014</x:v>
      </x:c>
      <x:c r="AH933" s="21" t="n">
        <x:f>IF(SUM(P933:AA933)=0,"",MAX(P933:AA933)/SUM(P933:AA933))</x:f>
        <x:v>0.10553496407276976</x:v>
      </x:c>
      <x:c r="AI933" s="23" t="n">
        <x:f>IF(AG933="","",AD933/'산출기준'!$B$18*'산출기준'!$B$20+MIN(1,AG933)*'산출기준'!$B$21+(1-AH933)*'산출기준'!$B$22)</x:f>
        <x:v>91.83328110615165</x:v>
      </x:c>
      <x:c r="AJ933" s="4" t="str">
        <x:v>24개월 중 양수 지수 24개월; 전반/후반 자료 12/12개월. 최근12개월/이전12개월 관측월 평균비 0.80배, 최근 최댓달 비중 10.6%. 미래 1년 지속을 보장하지 않음.</x:v>
      </x:c>
      <x:c r="AK933" s="4" t="str">
        <x:v>https://developers.naver.com/docs/serviceapi/datalab/search/search.md</x:v>
      </x:c>
    </x:row>
    <x:row r="934" ht="25" customHeight="1">
      <x:c r="A934" s="4" t="str">
        <x:v>K0930</x:v>
      </x:c>
      <x:c r="B934" s="4" t="str">
        <x:v>고생물·미스터리</x:v>
      </x:c>
      <x:c r="C934" s="4" t="str">
        <x:v>잉카문명</x:v>
      </x:c>
      <x:c r="D934" s="17" t="n">
        <x:v>85.45192</x:v>
      </x:c>
      <x:c r="E934" s="17" t="n">
        <x:v>77.46294</x:v>
      </x:c>
      <x:c r="F934" s="17" t="n">
        <x:v>48.55043</x:v>
      </x:c>
      <x:c r="G934" s="17" t="n">
        <x:v>36.14062</x:v>
      </x:c>
      <x:c r="H934" s="17" t="n">
        <x:v>45.80873</x:v>
      </x:c>
      <x:c r="I934" s="17" t="n">
        <x:v>39.512</x:v>
      </x:c>
      <x:c r="J934" s="17" t="n">
        <x:v>47.72399</x:v>
      </x:c>
      <x:c r="K934" s="17" t="n">
        <x:v>43.46057</x:v>
      </x:c>
      <x:c r="L934" s="17" t="n">
        <x:v>52.276</x:v>
      </x:c>
      <x:c r="M934" s="17" t="n">
        <x:v>52.36783</x:v>
      </x:c>
      <x:c r="N934" s="17" t="n">
        <x:v>46.01862</x:v>
      </x:c>
      <x:c r="O934" s="17" t="n">
        <x:v>39.6563</x:v>
      </x:c>
      <x:c r="P934" s="17" t="n">
        <x:v>54.51921</x:v>
      </x:c>
      <x:c r="Q934" s="17" t="n">
        <x:v>44.20831</x:v>
      </x:c>
      <x:c r="R934" s="17" t="n">
        <x:v>42.46359</x:v>
      </x:c>
      <x:c r="S934" s="17" t="n">
        <x:v>36.08815</x:v>
      </x:c>
      <x:c r="T934" s="17" t="n">
        <x:v>39.32834</x:v>
      </x:c>
      <x:c r="U934" s="17" t="n">
        <x:v>25.72478</x:v>
      </x:c>
      <x:c r="V934" s="17" t="n">
        <x:v>33.18903</x:v>
      </x:c>
      <x:c r="W934" s="17" t="n">
        <x:v>31.61484</x:v>
      </x:c>
      <x:c r="X934" s="17" t="n">
        <x:v>26.40692</x:v>
      </x:c>
      <x:c r="Y934" s="17" t="n">
        <x:v>44.96917</x:v>
      </x:c>
      <x:c r="Z934" s="17" t="n">
        <x:v>43.14574</x:v>
      </x:c>
      <x:c r="AA934" s="17" t="n">
        <x:v>35.35353</x:v>
      </x:c>
      <x:c r="AB934" s="4" t="n">
        <x:f>COUNT(D934:O934)</x:f>
        <x:v>12</x:v>
      </x:c>
      <x:c r="AC934" s="4" t="n">
        <x:f>COUNT(P934:AA934)</x:f>
        <x:v>12</x:v>
      </x:c>
      <x:c r="AD934" s="4" t="n">
        <x:f>COUNTIF(D934:AA934,"&gt;0")</x:f>
        <x:v>24</x:v>
      </x:c>
      <x:c r="AE934" s="19" t="n">
        <x:f>IF(AB934=0,"",AVERAGE(D934:O934))</x:f>
        <x:v>51.20249583333334</x:v>
      </x:c>
      <x:c r="AF934" s="19" t="n">
        <x:f>IF(AC934=0,"",AVERAGE(P934:AA934))</x:f>
        <x:v>38.08430083333334</x:v>
      </x:c>
      <x:c r="AG934" s="19" t="n">
        <x:f>IF(OR(AB934&lt;'산출기준'!$B$19,AC934&lt;'산출기준'!$B$19,AE934=0),"",AF934/AE934)</x:f>
        <x:v>0.7437977429322904</x:v>
      </x:c>
      <x:c r="AH934" s="21" t="n">
        <x:f>IF(SUM(P934:AA934)=0,"",MAX(P934:AA934)/SUM(P934:AA934))</x:f>
        <x:v>0.11929502184856965</x:v>
      </x:c>
      <x:c r="AI934" s="23" t="n">
        <x:f>IF(AG934="","",AD934/'산출기준'!$B$18*'산출기준'!$B$20+MIN(1,AG934)*'산출기준'!$B$21+(1-AH934)*'산출기준'!$B$22)</x:f>
        <x:v>89.92803185099731</x:v>
      </x:c>
      <x:c r="AJ934" s="4" t="str">
        <x:v>24개월 중 양수 지수 24개월; 전반/후반 자료 12/12개월. 최근12개월/이전12개월 관측월 평균비 0.74배, 최근 최댓달 비중 11.9%. 미래 1년 지속을 보장하지 않음.</x:v>
      </x:c>
      <x:c r="AK934" s="4" t="str">
        <x:v>https://developers.naver.com/docs/serviceapi/datalab/search/search.md</x:v>
      </x:c>
    </x:row>
    <x:row r="935" ht="25" customHeight="1">
      <x:c r="A935" s="4" t="str">
        <x:v>K0931</x:v>
      </x:c>
      <x:c r="B935" s="4" t="str">
        <x:v>고생물·미스터리</x:v>
      </x:c>
      <x:c r="C935" s="4" t="str">
        <x:v>메가네우라</x:v>
      </x:c>
      <x:c r="D935" s="17" t="n">
        <x:v>11.53089</x:v>
      </x:c>
      <x:c r="E935" s="17" t="n">
        <x:v>10.27154</x:v>
      </x:c>
      <x:c r="F935" s="17" t="n">
        <x:v>6.62468</x:v>
      </x:c>
      <x:c r="G935" s="17" t="n">
        <x:v>5.94254</x:v>
      </x:c>
      <x:c r="H935" s="17" t="n">
        <x:v>5.35222</x:v>
      </x:c>
      <x:c r="I935" s="17" t="n">
        <x:v>5.02426</x:v>
      </x:c>
      <x:c r="J935" s="17" t="n">
        <x:v>5.85071</x:v>
      </x:c>
      <x:c r="K935" s="17" t="n">
        <x:v>4.80125</x:v>
      </x:c>
      <x:c r="L935" s="17" t="n">
        <x:v>5.85071</x:v>
      </x:c>
      <x:c r="M935" s="17" t="n">
        <x:v>6.7821</x:v>
      </x:c>
      <x:c r="N935" s="17" t="n">
        <x:v>7.71349</x:v>
      </x:c>
      <x:c r="O935" s="17" t="n">
        <x:v>12.10809</x:v>
      </x:c>
      <x:c r="P935" s="17" t="n">
        <x:v>9.3795</x:v>
      </x:c>
      <x:c r="Q935" s="17" t="n">
        <x:v>5.83759</x:v>
      </x:c>
      <x:c r="R935" s="17" t="n">
        <x:v>6.38856</x:v>
      </x:c>
      <x:c r="S935" s="17" t="n">
        <x:v>39.53823</x:v>
      </x:c>
      <x:c r="T935" s="17" t="n">
        <x:v>48.53732</x:v>
      </x:c>
      <x:c r="U935" s="17" t="n">
        <x:v>18.08999</x:v>
      </x:c>
      <x:c r="V935" s="17" t="n">
        <x:v>18.35235</x:v>
      </x:c>
      <x:c r="W935" s="17" t="n">
        <x:v>20.20202</x:v>
      </x:c>
      <x:c r="X935" s="17" t="n">
        <x:v>10.82251</x:v>
      </x:c>
      <x:c r="Y935" s="17" t="n">
        <x:v>9.13026</x:v>
      </x:c>
      <x:c r="Z935" s="17" t="n">
        <x:v>20.46438</x:v>
      </x:c>
      <x:c r="AA935" s="17" t="n">
        <x:v>32.50688</x:v>
      </x:c>
      <x:c r="AB935" s="4" t="n">
        <x:f>COUNT(D935:O935)</x:f>
        <x:v>12</x:v>
      </x:c>
      <x:c r="AC935" s="4" t="n">
        <x:f>COUNT(P935:AA935)</x:f>
        <x:v>12</x:v>
      </x:c>
      <x:c r="AD935" s="4" t="n">
        <x:f>COUNTIF(D935:AA935,"&gt;0")</x:f>
        <x:v>24</x:v>
      </x:c>
      <x:c r="AE935" s="19" t="n">
        <x:f>IF(AB935=0,"",AVERAGE(D935:O935))</x:f>
        <x:v>7.321040000000001</x:v>
      </x:c>
      <x:c r="AF935" s="19" t="n">
        <x:f>IF(AC935=0,"",AVERAGE(P935:AA935))</x:f>
        <x:v>19.93746583333333</x:v>
      </x:c>
      <x:c r="AG935" s="19" t="n">
        <x:f>IF(OR(AB935&lt;'산출기준'!$B$19,AC935&lt;'산출기준'!$B$19,AE935=0),"",AF935/AE935)</x:f>
        <x:v>2.7233105997690665</x:v>
      </x:c>
      <x:c r="AH935" s="21" t="n">
        <x:f>IF(SUM(P935:AA935)=0,"",MAX(P935:AA935)/SUM(P935:AA935))</x:f>
        <x:v>0.20287315852871474</x:v>
      </x:c>
      <x:c r="AI935" s="23" t="n">
        <x:f>IF(AG935="","",AD935/'산출기준'!$B$18*'산출기준'!$B$20+MIN(1,AG935)*'산출기준'!$B$21+(1-AH935)*'산출기준'!$B$22)</x:f>
        <x:v>95.9425368294257</x:v>
      </x:c>
      <x:c r="AJ935" s="4" t="str">
        <x:v>24개월 중 양수 지수 24개월; 전반/후반 자료 12/12개월. 최근12개월/이전12개월 관측월 평균비 2.72배, 최근 최댓달 비중 20.3%. 미래 1년 지속을 보장하지 않음.</x:v>
      </x:c>
      <x:c r="AK935" s="4" t="str">
        <x:v>https://developers.naver.com/docs/serviceapi/datalab/search/search.md</x:v>
      </x:c>
    </x:row>
    <x:row r="936" ht="25" customHeight="1">
      <x:c r="A936" s="4" t="str">
        <x:v>K0932</x:v>
      </x:c>
      <x:c r="B936" s="4" t="str">
        <x:v>고생물·미스터리</x:v>
      </x:c>
      <x:c r="C936" s="4" t="str">
        <x:v>빙하기</x:v>
      </x:c>
      <x:c r="D936" s="17" t="n">
        <x:v>100</x:v>
      </x:c>
      <x:c r="E936" s="17" t="n">
        <x:v>47.82893</x:v>
      </x:c>
      <x:c r="F936" s="17" t="n">
        <x:v>40.0892</x:v>
      </x:c>
      <x:c r="G936" s="17" t="n">
        <x:v>30.72281</x:v>
      </x:c>
      <x:c r="H936" s="17" t="n">
        <x:v>67.40128</x:v>
      </x:c>
      <x:c r="I936" s="17" t="n">
        <x:v>46.38593</x:v>
      </x:c>
      <x:c r="J936" s="17" t="n">
        <x:v>39.44641</x:v>
      </x:c>
      <x:c r="K936" s="17" t="n">
        <x:v>38.5019</x:v>
      </x:c>
      <x:c r="L936" s="17" t="n">
        <x:v>30.31614</x:v>
      </x:c>
      <x:c r="M936" s="17" t="n">
        <x:v>35.78643</x:v>
      </x:c>
      <x:c r="N936" s="17" t="n">
        <x:v>43.18509</x:v>
      </x:c>
      <x:c r="O936" s="17" t="n">
        <x:v>43.4081</x:v>
      </x:c>
      <x:c r="P936" s="17" t="n">
        <x:v>30.72281</x:v>
      </x:c>
      <x:c r="Q936" s="17" t="n">
        <x:v>26.49875</x:v>
      </x:c>
      <x:c r="R936" s="17" t="n">
        <x:v>21.64502</x:v>
      </x:c>
      <x:c r="S936" s="17" t="n">
        <x:v>25.05575</x:v>
      </x:c>
      <x:c r="T936" s="17" t="n">
        <x:v>32.86107</x:v>
      </x:c>
      <x:c r="U936" s="17" t="n">
        <x:v>20.59556</x:v>
      </x:c>
      <x:c r="V936" s="17" t="n">
        <x:v>25.97402</x:v>
      </x:c>
      <x:c r="W936" s="17" t="n">
        <x:v>22.4977</x:v>
      </x:c>
      <x:c r="X936" s="17" t="n">
        <x:v>18.50977</x:v>
      </x:c>
      <x:c r="Y936" s="17" t="n">
        <x:v>18.91643</x:v>
      </x:c>
      <x:c r="Z936" s="17" t="n">
        <x:v>19.15256</x:v>
      </x:c>
      <x:c r="AA936" s="17" t="n">
        <x:v>30.11937</x:v>
      </x:c>
      <x:c r="AB936" s="4" t="n">
        <x:f>COUNT(D936:O936)</x:f>
        <x:v>12</x:v>
      </x:c>
      <x:c r="AC936" s="4" t="n">
        <x:f>COUNT(P936:AA936)</x:f>
        <x:v>12</x:v>
      </x:c>
      <x:c r="AD936" s="4" t="n">
        <x:f>COUNTIF(D936:AA936,"&gt;0")</x:f>
        <x:v>24</x:v>
      </x:c>
      <x:c r="AE936" s="19" t="n">
        <x:f>IF(AB936=0,"",AVERAGE(D936:O936))</x:f>
        <x:v>46.92268500000001</x:v>
      </x:c>
      <x:c r="AF936" s="19" t="n">
        <x:f>IF(AC936=0,"",AVERAGE(P936:AA936))</x:f>
        <x:v>24.3790675</x:v>
      </x:c>
      <x:c r="AG936" s="19" t="n">
        <x:f>IF(OR(AB936&lt;'산출기준'!$B$19,AC936&lt;'산출기준'!$B$19,AE936=0),"",AF936/AE936)</x:f>
        <x:v>0.5195582371298658</x:v>
      </x:c>
      <x:c r="AH936" s="21" t="n">
        <x:f>IF(SUM(P936:AA936)=0,"",MAX(P936:AA936)/SUM(P936:AA936))</x:f>
        <x:v>0.11232679428776346</x:v>
      </x:c>
      <x:c r="AI936" s="23" t="n">
        <x:f>IF(AG936="","",AD936/'산출기준'!$B$18*'산출기준'!$B$20+MIN(1,AG936)*'산출기준'!$B$21+(1-AH936)*'산출기준'!$B$22)</x:f>
        <x:v>83.3402112281407</x:v>
      </x:c>
      <x:c r="AJ936" s="4" t="str">
        <x:v>24개월 중 양수 지수 24개월; 전반/후반 자료 12/12개월. 최근12개월/이전12개월 관측월 평균비 0.52배, 최근 최댓달 비중 11.2%. 미래 1년 지속을 보장하지 않음.</x:v>
      </x:c>
      <x:c r="AK936" s="4" t="str">
        <x:v>https://developers.naver.com/docs/serviceapi/datalab/search/search.md</x:v>
      </x:c>
    </x:row>
    <x:row r="937" ht="25" customHeight="1">
      <x:c r="A937" s="4" t="str">
        <x:v>K0933</x:v>
      </x:c>
      <x:c r="B937" s="4" t="str">
        <x:v>고생물·미스터리</x:v>
      </x:c>
      <x:c r="C937" s="4" t="str">
        <x:v>이집트피라미드</x:v>
      </x:c>
      <x:c r="D937" s="17" t="n">
        <x:v>42.58166</x:v>
      </x:c>
      <x:c r="E937" s="17" t="n">
        <x:v>48.20936</x:v>
      </x:c>
      <x:c r="F937" s="17" t="n">
        <x:v>36.49481</x:v>
      </x:c>
      <x:c r="G937" s="17" t="n">
        <x:v>29.56841</x:v>
      </x:c>
      <x:c r="H937" s="17" t="n">
        <x:v>28.02046</x:v>
      </x:c>
      <x:c r="I937" s="17" t="n">
        <x:v>46.54335</x:v>
      </x:c>
      <x:c r="J937" s="17" t="n">
        <x:v>44.48379</x:v>
      </x:c>
      <x:c r="K937" s="17" t="n">
        <x:v>48.43237</x:v>
      </x:c>
      <x:c r="L937" s="17" t="n">
        <x:v>45.20529</x:v>
      </x:c>
      <x:c r="M937" s="17" t="n">
        <x:v>37.83287</x:v>
      </x:c>
      <x:c r="N937" s="17" t="n">
        <x:v>35.64213</x:v>
      </x:c>
      <x:c r="O937" s="17" t="n">
        <x:v>26.6824</x:v>
      </x:c>
      <x:c r="P937" s="17" t="n">
        <x:v>38.86921</x:v>
      </x:c>
      <x:c r="Q937" s="17" t="n">
        <x:v>35.61589</x:v>
      </x:c>
      <x:c r="R937" s="17" t="n">
        <x:v>32.93978</x:v>
      </x:c>
      <x:c r="S937" s="17" t="n">
        <x:v>21.64502</x:v>
      </x:c>
      <x:c r="T937" s="17" t="n">
        <x:v>22.34028</x:v>
      </x:c>
      <x:c r="U937" s="17" t="n">
        <x:v>24.34736</x:v>
      </x:c>
      <x:c r="V937" s="17" t="n">
        <x:v>29.98819</x:v>
      </x:c>
      <x:c r="W937" s="17" t="n">
        <x:v>36.23245</x:v>
      </x:c>
      <x:c r="X937" s="17" t="n">
        <x:v>31.73291</x:v>
      </x:c>
      <x:c r="Y937" s="17" t="n">
        <x:v>33.49075</x:v>
      </x:c>
      <x:c r="Z937" s="17" t="n">
        <x:v>35.90449</x:v>
      </x:c>
      <x:c r="AA937" s="17" t="n">
        <x:v>28.42712</x:v>
      </x:c>
      <x:c r="AB937" s="4" t="n">
        <x:f>COUNT(D937:O937)</x:f>
        <x:v>12</x:v>
      </x:c>
      <x:c r="AC937" s="4" t="n">
        <x:f>COUNT(P937:AA937)</x:f>
        <x:v>12</x:v>
      </x:c>
      <x:c r="AD937" s="4" t="n">
        <x:f>COUNTIF(D937:AA937,"&gt;0")</x:f>
        <x:v>24</x:v>
      </x:c>
      <x:c r="AE937" s="19" t="n">
        <x:f>IF(AB937=0,"",AVERAGE(D937:O937))</x:f>
        <x:v>39.14140833333334</x:v>
      </x:c>
      <x:c r="AF937" s="19" t="n">
        <x:f>IF(AC937=0,"",AVERAGE(P937:AA937))</x:f>
        <x:v>30.961120833333336</x:v>
      </x:c>
      <x:c r="AG937" s="19" t="n">
        <x:f>IF(OR(AB937&lt;'산출기준'!$B$19,AC937&lt;'산출기준'!$B$19,AE937=0),"",AF937/AE937)</x:f>
        <x:v>0.7910068173752052</x:v>
      </x:c>
      <x:c r="AH937" s="21" t="n">
        <x:f>IF(SUM(P937:AA937)=0,"",MAX(P937:AA937)/SUM(P937:AA937))</x:f>
        <x:v>0.1046183324812342</x:v>
      </x:c>
      <x:c r="AI937" s="23" t="n">
        <x:f>IF(AG937="","",AD937/'산출기준'!$B$18*'산출기준'!$B$20+MIN(1,AG937)*'산출기준'!$B$21+(1-AH937)*'산출기준'!$B$22)</x:f>
        <x:v>91.63783787163148</x:v>
      </x:c>
      <x:c r="AJ937" s="4" t="str">
        <x:v>24개월 중 양수 지수 24개월; 전반/후반 자료 12/12개월. 최근12개월/이전12개월 관측월 평균비 0.79배, 최근 최댓달 비중 10.5%. 미래 1년 지속을 보장하지 않음.</x:v>
      </x:c>
      <x:c r="AK937" s="4" t="str">
        <x:v>https://developers.naver.com/docs/serviceapi/datalab/search/search.md</x:v>
      </x:c>
    </x:row>
    <x:row r="938" ht="25" customHeight="1">
      <x:c r="A938" s="4" t="str">
        <x:v>K0934</x:v>
      </x:c>
      <x:c r="B938" s="4" t="str">
        <x:v>고생물·미스터리</x:v>
      </x:c>
      <x:c r="C938" s="4" t="str">
        <x:v>티타노보아</x:v>
      </x:c>
      <x:c r="D938" s="17" t="n">
        <x:v>19.34933</x:v>
      </x:c>
      <x:c r="E938" s="17" t="n">
        <x:v>18.05063</x:v>
      </x:c>
      <x:c r="F938" s="17" t="n">
        <x:v>17.77515</x:v>
      </x:c>
      <x:c r="G938" s="17" t="n">
        <x:v>23.9407</x:v>
      </x:c>
      <x:c r="H938" s="17" t="n">
        <x:v>45.34959</x:v>
      </x:c>
      <x:c r="I938" s="17" t="n">
        <x:v>14.87603</x:v>
      </x:c>
      <x:c r="J938" s="17" t="n">
        <x:v>20.08395</x:v>
      </x:c>
      <x:c r="K938" s="17" t="n">
        <x:v>28.41401</x:v>
      </x:c>
      <x:c r="L938" s="17" t="n">
        <x:v>39.15781</x:v>
      </x:c>
      <x:c r="M938" s="17" t="n">
        <x:v>21.15964</x:v>
      </x:c>
      <x:c r="N938" s="17" t="n">
        <x:v>24.54414</x:v>
      </x:c>
      <x:c r="O938" s="17" t="n">
        <x:v>21.52695</x:v>
      </x:c>
      <x:c r="P938" s="17" t="n">
        <x:v>21.51383</x:v>
      </x:c>
      <x:c r="Q938" s="17" t="n">
        <x:v>16.43709</x:v>
      </x:c>
      <x:c r="R938" s="17" t="n">
        <x:v>20.07083</x:v>
      </x:c>
      <x:c r="S938" s="17" t="n">
        <x:v>18.14246</x:v>
      </x:c>
      <x:c r="T938" s="17" t="n">
        <x:v>17.86698</x:v>
      </x:c>
      <x:c r="U938" s="17" t="n">
        <x:v>15.33516</x:v>
      </x:c>
      <x:c r="V938" s="17" t="n">
        <x:v>14.69237</x:v>
      </x:c>
      <x:c r="W938" s="17" t="n">
        <x:v>17.85386</x:v>
      </x:c>
      <x:c r="X938" s="17" t="n">
        <x:v>15.63688</x:v>
      </x:c>
      <x:c r="Y938" s="17" t="n">
        <x:v>51.63321</x:v>
      </x:c>
      <x:c r="Z938" s="17" t="n">
        <x:v>22.18286</x:v>
      </x:c>
      <x:c r="AA938" s="17" t="n">
        <x:v>29.51593</x:v>
      </x:c>
      <x:c r="AB938" s="4" t="n">
        <x:f>COUNT(D938:O938)</x:f>
        <x:v>12</x:v>
      </x:c>
      <x:c r="AC938" s="4" t="n">
        <x:f>COUNT(P938:AA938)</x:f>
        <x:v>12</x:v>
      </x:c>
      <x:c r="AD938" s="4" t="n">
        <x:f>COUNTIF(D938:AA938,"&gt;0")</x:f>
        <x:v>24</x:v>
      </x:c>
      <x:c r="AE938" s="19" t="n">
        <x:f>IF(AB938=0,"",AVERAGE(D938:O938))</x:f>
        <x:v>24.51899416666667</x:v>
      </x:c>
      <x:c r="AF938" s="19" t="n">
        <x:f>IF(AC938=0,"",AVERAGE(P938:AA938))</x:f>
        <x:v>21.740121666666667</x:v>
      </x:c>
      <x:c r="AG938" s="19" t="n">
        <x:f>IF(OR(AB938&lt;'산출기준'!$B$19,AC938&lt;'산출기준'!$B$19,AE938=0),"",AF938/AE938)</x:f>
        <x:v>0.886664498506311</x:v>
      </x:c>
      <x:c r="AH938" s="21" t="n">
        <x:f>IF(SUM(P938:AA938)=0,"",MAX(P938:AA938)/SUM(P938:AA938))</x:f>
        <x:v>0.19791828058613287</x:v>
      </x:c>
      <x:c r="AI938" s="23" t="n">
        <x:f>IF(AG938="","",AD938/'산출기준'!$B$18*'산출기준'!$B$20+MIN(1,AG938)*'산출기준'!$B$21+(1-AH938)*'산출기준'!$B$22)</x:f>
        <x:v>92.64156934346667</x:v>
      </x:c>
      <x:c r="AJ938" s="4" t="str">
        <x:v>24개월 중 양수 지수 24개월; 전반/후반 자료 12/12개월. 최근12개월/이전12개월 관측월 평균비 0.89배, 최근 최댓달 비중 19.8%. 미래 1년 지속을 보장하지 않음.</x:v>
      </x:c>
      <x:c r="AK938" s="4" t="str">
        <x:v>https://developers.naver.com/docs/serviceapi/datalab/search/search.md</x:v>
      </x:c>
    </x:row>
    <x:row r="939" ht="25" customHeight="1">
      <x:c r="A939" s="4" t="str">
        <x:v>K0935</x:v>
      </x:c>
      <x:c r="B939" s="4" t="str">
        <x:v>고생물·미스터리</x:v>
      </x:c>
      <x:c r="C939" s="4" t="str">
        <x:v>크로노사우루스</x:v>
      </x:c>
      <x:c r="D939" s="17" t="n">
        <x:v>70.58682</x:v>
      </x:c>
      <x:c r="E939" s="17" t="n">
        <x:v>55.45935</x:v>
      </x:c>
      <x:c r="F939" s="17" t="n">
        <x:v>50.12025</x:v>
      </x:c>
      <x:c r="G939" s="17" t="n">
        <x:v>57.7441</x:v>
      </x:c>
      <x:c r="H939" s="17" t="n">
        <x:v>64.57431</x:v>
      </x:c>
      <x:c r="I939" s="17" t="n">
        <x:v>52.14045</x:v>
      </x:c>
      <x:c r="J939" s="17" t="n">
        <x:v>51.0582</x:v>
      </x:c>
      <x:c r="K939" s="17" t="n">
        <x:v>52.9341</x:v>
      </x:c>
      <x:c r="L939" s="17" t="n">
        <x:v>55.8201</x:v>
      </x:c>
      <x:c r="M939" s="17" t="n">
        <x:v>51.0582</x:v>
      </x:c>
      <x:c r="N939" s="17" t="n">
        <x:v>64.45406</x:v>
      </x:c>
      <x:c r="O939" s="17" t="n">
        <x:v>64.16546</x:v>
      </x:c>
      <x:c r="P939" s="17" t="n">
        <x:v>54.59355</x:v>
      </x:c>
      <x:c r="Q939" s="17" t="n">
        <x:v>58.3694</x:v>
      </x:c>
      <x:c r="R939" s="17" t="n">
        <x:v>55.7239</x:v>
      </x:c>
      <x:c r="S939" s="17" t="n">
        <x:v>61.61616</x:v>
      </x:c>
      <x:c r="T939" s="17" t="n">
        <x:v>65.46416</x:v>
      </x:c>
      <x:c r="U939" s="17" t="n">
        <x:v>63.97306</x:v>
      </x:c>
      <x:c r="V939" s="17" t="n">
        <x:v>63.22751</x:v>
      </x:c>
      <x:c r="W939" s="17" t="n">
        <x:v>58.29725</x:v>
      </x:c>
      <x:c r="X939" s="17" t="n">
        <x:v>56.4935</x:v>
      </x:c>
      <x:c r="Y939" s="17" t="n">
        <x:v>48.05194</x:v>
      </x:c>
      <x:c r="Z939" s="17" t="n">
        <x:v>51.6835</x:v>
      </x:c>
      <x:c r="AA939" s="17" t="n">
        <x:v>53.53535</x:v>
      </x:c>
      <x:c r="AB939" s="4" t="n">
        <x:f>COUNT(D939:O939)</x:f>
        <x:v>12</x:v>
      </x:c>
      <x:c r="AC939" s="4" t="n">
        <x:f>COUNT(P939:AA939)</x:f>
        <x:v>12</x:v>
      </x:c>
      <x:c r="AD939" s="4" t="n">
        <x:f>COUNTIF(D939:AA939,"&gt;0")</x:f>
        <x:v>24</x:v>
      </x:c>
      <x:c r="AE939" s="19" t="n">
        <x:f>IF(AB939=0,"",AVERAGE(D939:O939))</x:f>
        <x:v>57.50961666666666</x:v>
      </x:c>
      <x:c r="AF939" s="19" t="n">
        <x:f>IF(AC939=0,"",AVERAGE(P939:AA939))</x:f>
        <x:v>57.58577333333333</x:v>
      </x:c>
      <x:c r="AG939" s="19" t="n">
        <x:f>IF(OR(AB939&lt;'산출기준'!$B$19,AC939&lt;'산출기준'!$B$19,AE939=0),"",AF939/AE939)</x:f>
        <x:v>1.0013242422933903</x:v>
      </x:c>
      <x:c r="AH939" s="21" t="n">
        <x:f>IF(SUM(P939:AA939)=0,"",MAX(P939:AA939)/SUM(P939:AA939))</x:f>
        <x:v>0.09473427811915583</x:v>
      </x:c>
      <x:c r="AI939" s="23" t="n">
        <x:f>IF(AG939="","",AD939/'산출기준'!$B$18*'산출기준'!$B$20+MIN(1,AG939)*'산출기준'!$B$21+(1-AH939)*'산출기준'!$B$22)</x:f>
        <x:v>98.10531443761688</x:v>
      </x:c>
      <x:c r="AJ939" s="4" t="str">
        <x:v>24개월 중 양수 지수 24개월; 전반/후반 자료 12/12개월. 최근12개월/이전12개월 관측월 평균비 1.00배, 최근 최댓달 비중 9.5%. 미래 1년 지속을 보장하지 않음.</x:v>
      </x:c>
      <x:c r="AK939" s="4" t="str">
        <x:v>https://developers.naver.com/docs/serviceapi/datalab/search/search.md</x:v>
      </x:c>
    </x:row>
    <x:row r="940" ht="25" customHeight="1">
      <x:c r="A940" s="4" t="str">
        <x:v>K0936</x:v>
      </x:c>
      <x:c r="B940" s="4" t="str">
        <x:v>고생물·미스터리</x:v>
      </x:c>
      <x:c r="C940" s="4" t="str">
        <x:v>디플로도쿠스</x:v>
      </x:c>
      <x:c r="D940" s="17" t="n">
        <x:v>62.45791</x:v>
      </x:c>
      <x:c r="E940" s="17" t="n">
        <x:v>50.69745</x:v>
      </x:c>
      <x:c r="F940" s="17" t="n">
        <x:v>46.63299</x:v>
      </x:c>
      <x:c r="G940" s="17" t="n">
        <x:v>46.58489</x:v>
      </x:c>
      <x:c r="H940" s="17" t="n">
        <x:v>56.99855</x:v>
      </x:c>
      <x:c r="I940" s="17" t="n">
        <x:v>51.22655</x:v>
      </x:c>
      <x:c r="J940" s="17" t="n">
        <x:v>45.11784</x:v>
      </x:c>
      <x:c r="K940" s="17" t="n">
        <x:v>41.70274</x:v>
      </x:c>
      <x:c r="L940" s="17" t="n">
        <x:v>46.24819</x:v>
      </x:c>
      <x:c r="M940" s="17" t="n">
        <x:v>48.58104</x:v>
      </x:c>
      <x:c r="N940" s="17" t="n">
        <x:v>60.43771</x:v>
      </x:c>
      <x:c r="O940" s="17" t="n">
        <x:v>60.14911</x:v>
      </x:c>
      <x:c r="P940" s="17" t="n">
        <x:v>50.88985</x:v>
      </x:c>
      <x:c r="Q940" s="17" t="n">
        <x:v>56.22895</x:v>
      </x:c>
      <x:c r="R940" s="17" t="n">
        <x:v>46.22414</x:v>
      </x:c>
      <x:c r="S940" s="17" t="n">
        <x:v>48.10004</x:v>
      </x:c>
      <x:c r="T940" s="17" t="n">
        <x:v>53.8961</x:v>
      </x:c>
      <x:c r="U940" s="17" t="n">
        <x:v>49.42279</x:v>
      </x:c>
      <x:c r="V940" s="17" t="n">
        <x:v>57.3112</x:v>
      </x:c>
      <x:c r="W940" s="17" t="n">
        <x:v>49.11014</x:v>
      </x:c>
      <x:c r="X940" s="17" t="n">
        <x:v>43.07359</x:v>
      </x:c>
      <x:c r="Y940" s="17" t="n">
        <x:v>38.52813</x:v>
      </x:c>
      <x:c r="Z940" s="17" t="n">
        <x:v>42.80904</x:v>
      </x:c>
      <x:c r="AA940" s="17" t="n">
        <x:v>47.73929</x:v>
      </x:c>
      <x:c r="AB940" s="4" t="n">
        <x:f>COUNT(D940:O940)</x:f>
        <x:v>12</x:v>
      </x:c>
      <x:c r="AC940" s="4" t="n">
        <x:f>COUNT(P940:AA940)</x:f>
        <x:v>12</x:v>
      </x:c>
      <x:c r="AD940" s="4" t="n">
        <x:f>COUNTIF(D940:AA940,"&gt;0")</x:f>
        <x:v>24</x:v>
      </x:c>
      <x:c r="AE940" s="19" t="n">
        <x:f>IF(AB940=0,"",AVERAGE(D940:O940))</x:f>
        <x:v>51.40291416666667</x:v>
      </x:c>
      <x:c r="AF940" s="19" t="n">
        <x:f>IF(AC940=0,"",AVERAGE(P940:AA940))</x:f>
        <x:v>48.611105</x:v>
      </x:c>
      <x:c r="AG940" s="19" t="n">
        <x:f>IF(OR(AB940&lt;'산출기준'!$B$19,AC940&lt;'산출기준'!$B$19,AE940=0),"",AF940/AE940)</x:f>
        <x:v>0.9456877258434294</x:v>
      </x:c>
      <x:c r="AH940" s="21" t="n">
        <x:f>IF(SUM(P940:AA940)=0,"",MAX(P940:AA940)/SUM(P940:AA940))</x:f>
        <x:v>0.09824778377972139</x:v>
      </x:c>
      <x:c r="AI940" s="23" t="n">
        <x:f>IF(AG940="","",AD940/'산출기준'!$B$18*'산출기준'!$B$20+MIN(1,AG940)*'산출기준'!$B$21+(1-AH940)*'산출기준'!$B$22)</x:f>
        <x:v>96.40567609970846</x:v>
      </x:c>
      <x:c r="AJ940" s="4" t="str">
        <x:v>24개월 중 양수 지수 24개월; 전반/후반 자료 12/12개월. 최근12개월/이전12개월 관측월 평균비 0.95배, 최근 최댓달 비중 9.8%. 미래 1년 지속을 보장하지 않음.</x:v>
      </x:c>
      <x:c r="AK940" s="4" t="str">
        <x:v>https://developers.naver.com/docs/serviceapi/datalab/search/search.md</x:v>
      </x:c>
    </x:row>
    <x:row r="941" ht="25" customHeight="1">
      <x:c r="A941" s="4" t="str">
        <x:v>K0937</x:v>
      </x:c>
      <x:c r="B941" s="4" t="str">
        <x:v>고생물·미스터리</x:v>
      </x:c>
      <x:c r="C941" s="4" t="str">
        <x:v>테리지노사우루스</x:v>
      </x:c>
      <x:c r="D941" s="17" t="n">
        <x:v>77.65752</x:v>
      </x:c>
      <x:c r="E941" s="17" t="n">
        <x:v>89.32178</x:v>
      </x:c>
      <x:c r="F941" s="17" t="n">
        <x:v>100</x:v>
      </x:c>
      <x:c r="G941" s="17" t="n">
        <x:v>54.1366</x:v>
      </x:c>
      <x:c r="H941" s="17" t="n">
        <x:v>66.30591</x:v>
      </x:c>
      <x:c r="I941" s="17" t="n">
        <x:v>48.89369</x:v>
      </x:c>
      <x:c r="J941" s="17" t="n">
        <x:v>55.2429</x:v>
      </x:c>
      <x:c r="K941" s="17" t="n">
        <x:v>38.74458</x:v>
      </x:c>
      <x:c r="L941" s="17" t="n">
        <x:v>42.37614</x:v>
      </x:c>
      <x:c r="M941" s="17" t="n">
        <x:v>35.69023</x:v>
      </x:c>
      <x:c r="N941" s="17" t="n">
        <x:v>69.88936</x:v>
      </x:c>
      <x:c r="O941" s="17" t="n">
        <x:v>52.14045</x:v>
      </x:c>
      <x:c r="P941" s="17" t="n">
        <x:v>46.68109</x:v>
      </x:c>
      <x:c r="Q941" s="17" t="n">
        <x:v>48.19624</x:v>
      </x:c>
      <x:c r="R941" s="17" t="n">
        <x:v>56.3492</x:v>
      </x:c>
      <x:c r="S941" s="17" t="n">
        <x:v>83.95863</x:v>
      </x:c>
      <x:c r="T941" s="17" t="n">
        <x:v>85.18518</x:v>
      </x:c>
      <x:c r="U941" s="17" t="n">
        <x:v>77.36892</x:v>
      </x:c>
      <x:c r="V941" s="17" t="n">
        <x:v>63.10726</x:v>
      </x:c>
      <x:c r="W941" s="17" t="n">
        <x:v>55.17075</x:v>
      </x:c>
      <x:c r="X941" s="17" t="n">
        <x:v>61.56806</x:v>
      </x:c>
      <x:c r="Y941" s="17" t="n">
        <x:v>48.89369</x:v>
      </x:c>
      <x:c r="Z941" s="17" t="n">
        <x:v>47.06589</x:v>
      </x:c>
      <x:c r="AA941" s="17" t="n">
        <x:v>47.71524</x:v>
      </x:c>
      <x:c r="AB941" s="4" t="n">
        <x:f>COUNT(D941:O941)</x:f>
        <x:v>12</x:v>
      </x:c>
      <x:c r="AC941" s="4" t="n">
        <x:f>COUNT(P941:AA941)</x:f>
        <x:v>12</x:v>
      </x:c>
      <x:c r="AD941" s="4" t="n">
        <x:f>COUNTIF(D941:AA941,"&gt;0")</x:f>
        <x:v>24</x:v>
      </x:c>
      <x:c r="AE941" s="19" t="n">
        <x:f>IF(AB941=0,"",AVERAGE(D941:O941))</x:f>
        <x:v>60.86659666666667</x:v>
      </x:c>
      <x:c r="AF941" s="19" t="n">
        <x:f>IF(AC941=0,"",AVERAGE(P941:AA941))</x:f>
        <x:v>60.10501250000001</x:v>
      </x:c>
      <x:c r="AG941" s="19" t="n">
        <x:f>IF(OR(AB941&lt;'산출기준'!$B$19,AC941&lt;'산출기준'!$B$19,AE941=0),"",AF941/AE941)</x:f>
        <x:v>0.98748764990365</x:v>
      </x:c>
      <x:c r="AH941" s="21" t="n">
        <x:f>IF(SUM(P941:AA941)=0,"",MAX(P941:AA941)/SUM(P941:AA941))</x:f>
        <x:v>0.11810603982488149</x:v>
      </x:c>
      <x:c r="AI941" s="23" t="n">
        <x:f>IF(AG941="","",AD941/'산출기준'!$B$18*'산출기준'!$B$20+MIN(1,AG941)*'산출기준'!$B$21+(1-AH941)*'산출기준'!$B$22)</x:f>
        <x:v>97.26250870061187</x:v>
      </x:c>
      <x:c r="AJ941" s="4" t="str">
        <x:v>24개월 중 양수 지수 24개월; 전반/후반 자료 12/12개월. 최근12개월/이전12개월 관측월 평균비 0.99배, 최근 최댓달 비중 11.8%. 미래 1년 지속을 보장하지 않음.</x:v>
      </x:c>
      <x:c r="AK941" s="4" t="str">
        <x:v>https://developers.naver.com/docs/serviceapi/datalab/search/search.md</x:v>
      </x:c>
    </x:row>
    <x:row r="942" ht="25" customHeight="1">
      <x:c r="A942" s="4" t="str">
        <x:v>K0938</x:v>
      </x:c>
      <x:c r="B942" s="4" t="str">
        <x:v>고생물·미스터리</x:v>
      </x:c>
      <x:c r="C942" s="4" t="str">
        <x:v>플레시오사우루스</x:v>
      </x:c>
      <x:c r="D942" s="17" t="n">
        <x:v>54.93025</x:v>
      </x:c>
      <x:c r="E942" s="17" t="n">
        <x:v>41.05339</x:v>
      </x:c>
      <x:c r="F942" s="17" t="n">
        <x:v>37.01298</x:v>
      </x:c>
      <x:c r="G942" s="17" t="n">
        <x:v>39.15343</x:v>
      </x:c>
      <x:c r="H942" s="17" t="n">
        <x:v>47.23424</x:v>
      </x:c>
      <x:c r="I942" s="17" t="n">
        <x:v>40.25974</x:v>
      </x:c>
      <x:c r="J942" s="17" t="n">
        <x:v>35.37758</x:v>
      </x:c>
      <x:c r="K942" s="17" t="n">
        <x:v>36.41173</x:v>
      </x:c>
      <x:c r="L942" s="17" t="n">
        <x:v>37.71043</x:v>
      </x:c>
      <x:c r="M942" s="17" t="n">
        <x:v>36.43578</x:v>
      </x:c>
      <x:c r="N942" s="17" t="n">
        <x:v>47.11399</x:v>
      </x:c>
      <x:c r="O942" s="17" t="n">
        <x:v>54.97835</x:v>
      </x:c>
      <x:c r="P942" s="17" t="n">
        <x:v>46.15199</x:v>
      </x:c>
      <x:c r="Q942" s="17" t="n">
        <x:v>44.01154</x:v>
      </x:c>
      <x:c r="R942" s="17" t="n">
        <x:v>41.31794</x:v>
      </x:c>
      <x:c r="S942" s="17" t="n">
        <x:v>43.50649</x:v>
      </x:c>
      <x:c r="T942" s="17" t="n">
        <x:v>49.39874</x:v>
      </x:c>
      <x:c r="U942" s="17" t="n">
        <x:v>47.45069</x:v>
      </x:c>
      <x:c r="V942" s="17" t="n">
        <x:v>48.26839</x:v>
      </x:c>
      <x:c r="W942" s="17" t="n">
        <x:v>47.47474</x:v>
      </x:c>
      <x:c r="X942" s="17" t="n">
        <x:v>41.58249</x:v>
      </x:c>
      <x:c r="Y942" s="17" t="n">
        <x:v>37.49398</x:v>
      </x:c>
      <x:c r="Z942" s="17" t="n">
        <x:v>41.60654</x:v>
      </x:c>
      <x:c r="AA942" s="17" t="n">
        <x:v>45.45454</x:v>
      </x:c>
      <x:c r="AB942" s="4" t="n">
        <x:f>COUNT(D942:O942)</x:f>
        <x:v>12</x:v>
      </x:c>
      <x:c r="AC942" s="4" t="n">
        <x:f>COUNT(P942:AA942)</x:f>
        <x:v>12</x:v>
      </x:c>
      <x:c r="AD942" s="4" t="n">
        <x:f>COUNTIF(D942:AA942,"&gt;0")</x:f>
        <x:v>24</x:v>
      </x:c>
      <x:c r="AE942" s="19" t="n">
        <x:f>IF(AB942=0,"",AVERAGE(D942:O942))</x:f>
        <x:v>42.30599083333333</x:v>
      </x:c>
      <x:c r="AF942" s="19" t="n">
        <x:f>IF(AC942=0,"",AVERAGE(P942:AA942))</x:f>
        <x:v>44.476505833333334</x:v>
      </x:c>
      <x:c r="AG942" s="19" t="n">
        <x:f>IF(OR(AB942&lt;'산출기준'!$B$19,AC942&lt;'산출기준'!$B$19,AE942=0),"",AF942/AE942)</x:f>
        <x:v>1.0513051451401023</x:v>
      </x:c>
      <x:c r="AH942" s="21" t="n">
        <x:f>IF(SUM(P942:AA942)=0,"",MAX(P942:AA942)/SUM(P942:AA942))</x:f>
        <x:v>0.09255586943121487</x:v>
      </x:c>
      <x:c r="AI942" s="23" t="n">
        <x:f>IF(AG942="","",AD942/'산출기준'!$B$18*'산출기준'!$B$20+MIN(1,AG942)*'산출기준'!$B$21+(1-AH942)*'산출기준'!$B$22)</x:f>
        <x:v>98.14888261137571</x:v>
      </x:c>
      <x:c r="AJ942" s="4" t="str">
        <x:v>24개월 중 양수 지수 24개월; 전반/후반 자료 12/12개월. 최근12개월/이전12개월 관측월 평균비 1.05배, 최근 최댓달 비중 9.3%. 미래 1년 지속을 보장하지 않음.</x:v>
      </x:c>
      <x:c r="AK942" s="4" t="str">
        <x:v>https://developers.naver.com/docs/serviceapi/datalab/search/search.md</x:v>
      </x:c>
    </x:row>
    <x:row r="943" ht="25" customHeight="1">
      <x:c r="A943" s="4" t="str">
        <x:v>K0939</x:v>
      </x:c>
      <x:c r="B943" s="4" t="str">
        <x:v>고생물·미스터리</x:v>
      </x:c>
      <x:c r="C943" s="4" t="str">
        <x:v>디메트로돈</x:v>
      </x:c>
      <x:c r="D943" s="17" t="n">
        <x:v>40.25974</x:v>
      </x:c>
      <x:c r="E943" s="17" t="n">
        <x:v>43.04954</x:v>
      </x:c>
      <x:c r="F943" s="17" t="n">
        <x:v>38.23953</x:v>
      </x:c>
      <x:c r="G943" s="17" t="n">
        <x:v>38.72053</x:v>
      </x:c>
      <x:c r="H943" s="17" t="n">
        <x:v>42.06349</x:v>
      </x:c>
      <x:c r="I943" s="17" t="n">
        <x:v>38.07118</x:v>
      </x:c>
      <x:c r="J943" s="17" t="n">
        <x:v>33.18903</x:v>
      </x:c>
      <x:c r="K943" s="17" t="n">
        <x:v>28.61952</x:v>
      </x:c>
      <x:c r="L943" s="17" t="n">
        <x:v>32.44348</x:v>
      </x:c>
      <x:c r="M943" s="17" t="n">
        <x:v>31.45743</x:v>
      </x:c>
      <x:c r="N943" s="17" t="n">
        <x:v>39.92303</x:v>
      </x:c>
      <x:c r="O943" s="17" t="n">
        <x:v>43.89129</x:v>
      </x:c>
      <x:c r="P943" s="17" t="n">
        <x:v>37.59018</x:v>
      </x:c>
      <x:c r="Q943" s="17" t="n">
        <x:v>43.21789</x:v>
      </x:c>
      <x:c r="R943" s="17" t="n">
        <x:v>47.66714</x:v>
      </x:c>
      <x:c r="S943" s="17" t="n">
        <x:v>42.35209</x:v>
      </x:c>
      <x:c r="T943" s="17" t="n">
        <x:v>43.81914</x:v>
      </x:c>
      <x:c r="U943" s="17" t="n">
        <x:v>43.21789</x:v>
      </x:c>
      <x:c r="V943" s="17" t="n">
        <x:v>42.85714</x:v>
      </x:c>
      <x:c r="W943" s="17" t="n">
        <x:v>32.29918</x:v>
      </x:c>
      <x:c r="X943" s="17" t="n">
        <x:v>31.98653</x:v>
      </x:c>
      <x:c r="Y943" s="17" t="n">
        <x:v>32.61183</x:v>
      </x:c>
      <x:c r="Z943" s="17" t="n">
        <x:v>37.90283</x:v>
      </x:c>
      <x:c r="AA943" s="17" t="n">
        <x:v>39.53823</x:v>
      </x:c>
      <x:c r="AB943" s="4" t="n">
        <x:f>COUNT(D943:O943)</x:f>
        <x:v>12</x:v>
      </x:c>
      <x:c r="AC943" s="4" t="n">
        <x:f>COUNT(P943:AA943)</x:f>
        <x:v>12</x:v>
      </x:c>
      <x:c r="AD943" s="4" t="n">
        <x:f>COUNTIF(D943:AA943,"&gt;0")</x:f>
        <x:v>24</x:v>
      </x:c>
      <x:c r="AE943" s="19" t="n">
        <x:f>IF(AB943=0,"",AVERAGE(D943:O943))</x:f>
        <x:v>37.493982499999994</x:v>
      </x:c>
      <x:c r="AF943" s="19" t="n">
        <x:f>IF(AC943=0,"",AVERAGE(P943:AA943))</x:f>
        <x:v>39.588339166666664</x:v>
      </x:c>
      <x:c r="AG943" s="19" t="n">
        <x:f>IF(OR(AB943&lt;'산출기준'!$B$19,AC943&lt;'산출기준'!$B$19,AE943=0),"",AF943/AE943)</x:f>
        <x:v>1.055858474534325</x:v>
      </x:c>
      <x:c r="AH943" s="21" t="n">
        <x:f>IF(SUM(P943:AA943)=0,"",MAX(P943:AA943)/SUM(P943:AA943))</x:f>
        <x:v>0.10033918447408136</x:v>
      </x:c>
      <x:c r="AI943" s="23" t="n">
        <x:f>IF(AG943="","",AD943/'산출기준'!$B$18*'산출기준'!$B$20+MIN(1,AG943)*'산출기준'!$B$21+(1-AH943)*'산출기준'!$B$22)</x:f>
        <x:v>97.99321631051838</x:v>
      </x:c>
      <x:c r="AJ943" s="4" t="str">
        <x:v>24개월 중 양수 지수 24개월; 전반/후반 자료 12/12개월. 최근12개월/이전12개월 관측월 평균비 1.06배, 최근 최댓달 비중 10.0%. 미래 1년 지속을 보장하지 않음.</x:v>
      </x:c>
      <x:c r="AK943" s="4" t="str">
        <x:v>https://developers.naver.com/docs/serviceapi/datalab/search/search.md</x:v>
      </x:c>
    </x:row>
    <x:row r="944" ht="25" customHeight="1">
      <x:c r="A944" s="4" t="str">
        <x:v>K0940</x:v>
      </x:c>
      <x:c r="B944" s="4" t="str">
        <x:v>고생물·미스터리</x:v>
      </x:c>
      <x:c r="C944" s="4" t="str">
        <x:v>호모에렉투스</x:v>
      </x:c>
      <x:c r="D944" s="17" t="n">
        <x:v>73.99898</x:v>
      </x:c>
      <x:c r="E944" s="17" t="n">
        <x:v>71.31272</x:v>
      </x:c>
      <x:c r="F944" s="17" t="n">
        <x:v>63.07653</x:v>
      </x:c>
      <x:c r="G944" s="17" t="n">
        <x:v>66.39635</x:v>
      </x:c>
      <x:c r="H944" s="17" t="n">
        <x:v>93.20831</x:v>
      </x:c>
      <x:c r="I944" s="17" t="n">
        <x:v>70.4004</x:v>
      </x:c>
      <x:c r="J944" s="17" t="n">
        <x:v>100</x:v>
      </x:c>
      <x:c r="K944" s="17" t="n">
        <x:v>84.76938</x:v>
      </x:c>
      <x:c r="L944" s="17" t="n">
        <x:v>59.52863</x:v>
      </x:c>
      <x:c r="M944" s="17" t="n">
        <x:v>58.79371</x:v>
      </x:c>
      <x:c r="N944" s="17" t="n">
        <x:v>57.09579</x:v>
      </x:c>
      <x:c r="O944" s="17" t="n">
        <x:v>55.2965</x:v>
      </x:c>
      <x:c r="P944" s="17" t="n">
        <x:v>53.14242</x:v>
      </x:c>
      <x:c r="Q944" s="17" t="n">
        <x:v>47.61784</x:v>
      </x:c>
      <x:c r="R944" s="17" t="n">
        <x:v>44.22199</x:v>
      </x:c>
      <x:c r="S944" s="17" t="n">
        <x:v>53.82665</x:v>
      </x:c>
      <x:c r="T944" s="17" t="n">
        <x:v>56.69031</x:v>
      </x:c>
      <x:c r="U944" s="17" t="n">
        <x:v>49.29042</x:v>
      </x:c>
      <x:c r="V944" s="17" t="n">
        <x:v>73.49214</x:v>
      </x:c>
      <x:c r="W944" s="17" t="n">
        <x:v>64.69842</x:v>
      </x:c>
      <x:c r="X944" s="17" t="n">
        <x:v>49.23973</x:v>
      </x:c>
      <x:c r="Y944" s="17" t="n">
        <x:v>45.33705</x:v>
      </x:c>
      <x:c r="Z944" s="17" t="n">
        <x:v>40.95286</x:v>
      </x:c>
      <x:c r="AA944" s="17" t="n">
        <x:v>42.4227</x:v>
      </x:c>
      <x:c r="AB944" s="4" t="n">
        <x:f>COUNT(D944:O944)</x:f>
        <x:v>12</x:v>
      </x:c>
      <x:c r="AC944" s="4" t="n">
        <x:f>COUNT(P944:AA944)</x:f>
        <x:v>12</x:v>
      </x:c>
      <x:c r="AD944" s="4" t="n">
        <x:f>COUNTIF(D944:AA944,"&gt;0")</x:f>
        <x:v>24</x:v>
      </x:c>
      <x:c r="AE944" s="19" t="n">
        <x:f>IF(AB944=0,"",AVERAGE(D944:O944))</x:f>
        <x:v>71.15644166666667</x:v>
      </x:c>
      <x:c r="AF944" s="19" t="n">
        <x:f>IF(AC944=0,"",AVERAGE(P944:AA944))</x:f>
        <x:v>51.74437749999999</x:v>
      </x:c>
      <x:c r="AG944" s="19" t="n">
        <x:f>IF(OR(AB944&lt;'산출기준'!$B$19,AC944&lt;'산출기준'!$B$19,AE944=0),"",AF944/AE944)</x:f>
        <x:v>0.7271917522576135</x:v>
      </x:c>
      <x:c r="AH944" s="21" t="n">
        <x:f>IF(SUM(P944:AA944)=0,"",MAX(P944:AA944)/SUM(P944:AA944))</x:f>
        <x:v>0.11835769016643405</x:v>
      </x:c>
      <x:c r="AI944" s="23" t="n">
        <x:f>IF(AG944="","",AD944/'산출기준'!$B$18*'산출기준'!$B$20+MIN(1,AG944)*'산출기준'!$B$21+(1-AH944)*'산출기준'!$B$22)</x:f>
        <x:v>89.44859876439972</x:v>
      </x:c>
      <x:c r="AJ944" s="4" t="str">
        <x:v>24개월 중 양수 지수 24개월; 전반/후반 자료 12/12개월. 최근12개월/이전12개월 관측월 평균비 0.73배, 최근 최댓달 비중 11.8%. 미래 1년 지속을 보장하지 않음.</x:v>
      </x:c>
      <x:c r="AK944" s="4" t="str">
        <x:v>https://developers.naver.com/docs/serviceapi/datalab/search/search.md</x:v>
      </x:c>
    </x:row>
    <x:row r="945" ht="25" customHeight="1">
      <x:c r="A945" s="4" t="str">
        <x:v>K0941</x:v>
      </x:c>
      <x:c r="B945" s="4" t="str">
        <x:v>고생물·미스터리</x:v>
      </x:c>
      <x:c r="C945" s="4" t="str">
        <x:v>고생대</x:v>
      </x:c>
      <x:c r="D945" s="17" t="n">
        <x:v>66.8525</x:v>
      </x:c>
      <x:c r="E945" s="17" t="n">
        <x:v>71.41409</x:v>
      </x:c>
      <x:c r="F945" s="17" t="n">
        <x:v>54.30816</x:v>
      </x:c>
      <x:c r="G945" s="17" t="n">
        <x:v>40.36999</x:v>
      </x:c>
      <x:c r="H945" s="17" t="n">
        <x:v>28.38317</x:v>
      </x:c>
      <x:c r="I945" s="17" t="n">
        <x:v>29.09275</x:v>
      </x:c>
      <x:c r="J945" s="17" t="n">
        <x:v>35.96046</x:v>
      </x:c>
      <x:c r="K945" s="17" t="n">
        <x:v>43.46173</x:v>
      </x:c>
      <x:c r="L945" s="17" t="n">
        <x:v>38.34262</x:v>
      </x:c>
      <x:c r="M945" s="17" t="n">
        <x:v>37.55701</x:v>
      </x:c>
      <x:c r="N945" s="17" t="n">
        <x:v>36.84744</x:v>
      </x:c>
      <x:c r="O945" s="17" t="n">
        <x:v>65.25595</x:v>
      </x:c>
      <x:c r="P945" s="17" t="n">
        <x:v>53.852</x:v>
      </x:c>
      <x:c r="Q945" s="17" t="n">
        <x:v>34.08514</x:v>
      </x:c>
      <x:c r="R945" s="17" t="n">
        <x:v>24.07501</x:v>
      </x:c>
      <x:c r="S945" s="17" t="n">
        <x:v>21.56614</x:v>
      </x:c>
      <x:c r="T945" s="17" t="n">
        <x:v>21.81956</x:v>
      </x:c>
      <x:c r="U945" s="17" t="n">
        <x:v>19.26001</x:v>
      </x:c>
      <x:c r="V945" s="17" t="n">
        <x:v>29.39685</x:v>
      </x:c>
      <x:c r="W945" s="17" t="n">
        <x:v>22.37709</x:v>
      </x:c>
      <x:c r="X945" s="17" t="n">
        <x:v>17.53674</x:v>
      </x:c>
      <x:c r="Y945" s="17" t="n">
        <x:v>18.70248</x:v>
      </x:c>
      <x:c r="Z945" s="17" t="n">
        <x:v>18.82919</x:v>
      </x:c>
      <x:c r="AA945" s="17" t="n">
        <x:v>39.43233</x:v>
      </x:c>
      <x:c r="AB945" s="4" t="n">
        <x:f>COUNT(D945:O945)</x:f>
        <x:v>12</x:v>
      </x:c>
      <x:c r="AC945" s="4" t="n">
        <x:f>COUNT(P945:AA945)</x:f>
        <x:v>12</x:v>
      </x:c>
      <x:c r="AD945" s="4" t="n">
        <x:f>COUNTIF(D945:AA945,"&gt;0")</x:f>
        <x:v>24</x:v>
      </x:c>
      <x:c r="AE945" s="19" t="n">
        <x:f>IF(AB945=0,"",AVERAGE(D945:O945))</x:f>
        <x:v>45.6538225</x:v>
      </x:c>
      <x:c r="AF945" s="19" t="n">
        <x:f>IF(AC945=0,"",AVERAGE(P945:AA945))</x:f>
        <x:v>26.74437833333333</x:v>
      </x:c>
      <x:c r="AG945" s="19" t="n">
        <x:f>IF(OR(AB945&lt;'산출기준'!$B$19,AC945&lt;'산출기준'!$B$19,AE945=0),"",AF945/AE945)</x:f>
        <x:v>0.5858080850367641</x:v>
      </x:c>
      <x:c r="AH945" s="21" t="n">
        <x:f>IF(SUM(P945:AA945)=0,"",MAX(P945:AA945)/SUM(P945:AA945))</x:f>
        <x:v>0.1677985036980046</x:v>
      </x:c>
      <x:c r="AI945" s="23" t="n">
        <x:f>IF(AG945="","",AD945/'산출기준'!$B$18*'산출기준'!$B$20+MIN(1,AG945)*'산출기준'!$B$21+(1-AH945)*'산출기준'!$B$22)</x:f>
        <x:v>84.21827247714283</x:v>
      </x:c>
      <x:c r="AJ945" s="4" t="str">
        <x:v>24개월 중 양수 지수 24개월; 전반/후반 자료 12/12개월. 최근12개월/이전12개월 관측월 평균비 0.59배, 최근 최댓달 비중 16.8%. 미래 1년 지속을 보장하지 않음.</x:v>
      </x:c>
      <x:c r="AK945" s="4" t="str">
        <x:v>https://developers.naver.com/docs/serviceapi/datalab/search/search.md</x:v>
      </x:c>
    </x:row>
    <x:row r="946" ht="25" customHeight="1">
      <x:c r="A946" s="4" t="str">
        <x:v>K0942</x:v>
      </x:c>
      <x:c r="B946" s="4" t="str">
        <x:v>고생물·미스터리</x:v>
      </x:c>
      <x:c r="C946" s="4" t="str">
        <x:v>엘라스모사우루스</x:v>
      </x:c>
      <x:c r="D946" s="17" t="n">
        <x:v>63.73542</x:v>
      </x:c>
      <x:c r="E946" s="17" t="n">
        <x:v>44.60212</x:v>
      </x:c>
      <x:c r="F946" s="17" t="n">
        <x:v>35.96046</x:v>
      </x:c>
      <x:c r="G946" s="17" t="n">
        <x:v>45.05828</x:v>
      </x:c>
      <x:c r="H946" s="17" t="n">
        <x:v>53.39584</x:v>
      </x:c>
      <x:c r="I946" s="17" t="n">
        <x:v>38.41865</x:v>
      </x:c>
      <x:c r="J946" s="17" t="n">
        <x:v>36.13786</x:v>
      </x:c>
      <x:c r="K946" s="17" t="n">
        <x:v>43.48707</x:v>
      </x:c>
      <x:c r="L946" s="17" t="n">
        <x:v>48.42878</x:v>
      </x:c>
      <x:c r="M946" s="17" t="n">
        <x:v>38.36796</x:v>
      </x:c>
      <x:c r="N946" s="17" t="n">
        <x:v>50.76026</x:v>
      </x:c>
      <x:c r="O946" s="17" t="n">
        <x:v>56.43689</x:v>
      </x:c>
      <x:c r="P946" s="17" t="n">
        <x:v>43.33502</x:v>
      </x:c>
      <x:c r="Q946" s="17" t="n">
        <x:v>43.43639</x:v>
      </x:c>
      <x:c r="R946" s="17" t="n">
        <x:v>41.1556</x:v>
      </x:c>
      <x:c r="S946" s="17" t="n">
        <x:v>43.18297</x:v>
      </x:c>
      <x:c r="T946" s="17" t="n">
        <x:v>50.63355</x:v>
      </x:c>
      <x:c r="U946" s="17" t="n">
        <x:v>48.09934</x:v>
      </x:c>
      <x:c r="V946" s="17" t="n">
        <x:v>46.24936</x:v>
      </x:c>
      <x:c r="W946" s="17" t="n">
        <x:v>50.32944</x:v>
      </x:c>
      <x:c r="X946" s="17" t="n">
        <x:v>43.3857</x:v>
      </x:c>
      <x:c r="Y946" s="17" t="n">
        <x:v>37.02483</x:v>
      </x:c>
      <x:c r="Z946" s="17" t="n">
        <x:v>39.25494</x:v>
      </x:c>
      <x:c r="AA946" s="17" t="n">
        <x:v>41.61175</x:v>
      </x:c>
      <x:c r="AB946" s="4" t="n">
        <x:f>COUNT(D946:O946)</x:f>
        <x:v>12</x:v>
      </x:c>
      <x:c r="AC946" s="4" t="n">
        <x:f>COUNT(P946:AA946)</x:f>
        <x:v>12</x:v>
      </x:c>
      <x:c r="AD946" s="4" t="n">
        <x:f>COUNTIF(D946:AA946,"&gt;0")</x:f>
        <x:v>24</x:v>
      </x:c>
      <x:c r="AE946" s="19" t="n">
        <x:f>IF(AB946=0,"",AVERAGE(D946:O946))</x:f>
        <x:v>46.23246583333333</x:v>
      </x:c>
      <x:c r="AF946" s="19" t="n">
        <x:f>IF(AC946=0,"",AVERAGE(P946:AA946))</x:f>
        <x:v>43.9749075</x:v>
      </x:c>
      <x:c r="AG946" s="19" t="n">
        <x:f>IF(OR(AB946&lt;'산출기준'!$B$19,AC946&lt;'산출기준'!$B$19,AE946=0),"",AF946/AE946)</x:f>
        <x:v>0.9511694154174739</x:v>
      </x:c>
      <x:c r="AH946" s="21" t="n">
        <x:f>IF(SUM(P946:AA946)=0,"",MAX(P946:AA946)/SUM(P946:AA946))</x:f>
        <x:v>0.09595159466793649</x:v>
      </x:c>
      <x:c r="AI946" s="23" t="n">
        <x:f>IF(AG946="","",AD946/'산출기준'!$B$18*'산출기준'!$B$20+MIN(1,AG946)*'산출기준'!$B$21+(1-AH946)*'산출기준'!$B$22)</x:f>
        <x:v>96.61605056916548</x:v>
      </x:c>
      <x:c r="AJ946" s="4" t="str">
        <x:v>24개월 중 양수 지수 24개월; 전반/후반 자료 12/12개월. 최근12개월/이전12개월 관측월 평균비 0.95배, 최근 최댓달 비중 9.6%. 미래 1년 지속을 보장하지 않음.</x:v>
      </x:c>
      <x:c r="AK946" s="4" t="str">
        <x:v>https://developers.naver.com/docs/serviceapi/datalab/search/search.md</x:v>
      </x:c>
    </x:row>
    <x:row r="947" ht="25" customHeight="1">
      <x:c r="A947" s="4" t="str">
        <x:v>K0943</x:v>
      </x:c>
      <x:c r="B947" s="4" t="str">
        <x:v>고생물·미스터리</x:v>
      </x:c>
      <x:c r="C947" s="4" t="str">
        <x:v>초식공룡</x:v>
      </x:c>
      <x:c r="D947" s="17" t="n">
        <x:v>57.90674</x:v>
      </x:c>
      <x:c r="E947" s="17" t="n">
        <x:v>58.56563</x:v>
      </x:c>
      <x:c r="F947" s="17" t="n">
        <x:v>47.8966</x:v>
      </x:c>
      <x:c r="G947" s="17" t="n">
        <x:v>48.98631</x:v>
      </x:c>
      <x:c r="H947" s="17" t="n">
        <x:v>55.47389</x:v>
      </x:c>
      <x:c r="I947" s="17" t="n">
        <x:v>43.61378</x:v>
      </x:c>
      <x:c r="J947" s="17" t="n">
        <x:v>48.88494</x:v>
      </x:c>
      <x:c r="K947" s="17" t="n">
        <x:v>46.09731</x:v>
      </x:c>
      <x:c r="L947" s="17" t="n">
        <x:v>50.15205</x:v>
      </x:c>
      <x:c r="M947" s="17" t="n">
        <x:v>55.24581</x:v>
      </x:c>
      <x:c r="N947" s="17" t="n">
        <x:v>74.58185</x:v>
      </x:c>
      <x:c r="O947" s="17" t="n">
        <x:v>67.18195</x:v>
      </x:c>
      <x:c r="P947" s="17" t="n">
        <x:v>53.29447</x:v>
      </x:c>
      <x:c r="Q947" s="17" t="n">
        <x:v>52.61023</x:v>
      </x:c>
      <x:c r="R947" s="17" t="n">
        <x:v>49.18905</x:v>
      </x:c>
      <x:c r="S947" s="17" t="n">
        <x:v>47.16168</x:v>
      </x:c>
      <x:c r="T947" s="17" t="n">
        <x:v>48.12468</x:v>
      </x:c>
      <x:c r="U947" s="17" t="n">
        <x:v>43.66447</x:v>
      </x:c>
      <x:c r="V947" s="17" t="n">
        <x:v>53.29447</x:v>
      </x:c>
      <x:c r="W947" s="17" t="n">
        <x:v>41.20628</x:v>
      </x:c>
      <x:c r="X947" s="17" t="n">
        <x:v>46.83223</x:v>
      </x:c>
      <x:c r="Y947" s="17" t="n">
        <x:v>37.50633</x:v>
      </x:c>
      <x:c r="Z947" s="17" t="n">
        <x:v>35.88443</x:v>
      </x:c>
      <x:c r="AA947" s="17" t="n">
        <x:v>37.83578</x:v>
      </x:c>
      <x:c r="AB947" s="4" t="n">
        <x:f>COUNT(D947:O947)</x:f>
        <x:v>12</x:v>
      </x:c>
      <x:c r="AC947" s="4" t="n">
        <x:f>COUNT(P947:AA947)</x:f>
        <x:v>12</x:v>
      </x:c>
      <x:c r="AD947" s="4" t="n">
        <x:f>COUNTIF(D947:AA947,"&gt;0")</x:f>
        <x:v>24</x:v>
      </x:c>
      <x:c r="AE947" s="19" t="n">
        <x:f>IF(AB947=0,"",AVERAGE(D947:O947))</x:f>
        <x:v>54.54890500000001</x:v>
      </x:c>
      <x:c r="AF947" s="19" t="n">
        <x:f>IF(AC947=0,"",AVERAGE(P947:AA947))</x:f>
        <x:v>45.55034166666667</x:v>
      </x:c>
      <x:c r="AG947" s="19" t="n">
        <x:f>IF(OR(AB947&lt;'산출기준'!$B$19,AC947&lt;'산출기준'!$B$19,AE947=0),"",AF947/AE947)</x:f>
        <x:v>0.8350367741876149</x:v>
      </x:c>
      <x:c r="AH947" s="21" t="n">
        <x:f>IF(SUM(P947:AA947)=0,"",MAX(P947:AA947)/SUM(P947:AA947))</x:f>
        <x:v>0.09750104325964623</x:v>
      </x:c>
      <x:c r="AI947" s="23" t="n">
        <x:f>IF(AG947="","",AD947/'산출기준'!$B$18*'산출기준'!$B$20+MIN(1,AG947)*'산출기준'!$B$21+(1-AH947)*'산출기준'!$B$22)</x:f>
        <x:v>93.10108236043553</x:v>
      </x:c>
      <x:c r="AJ947" s="4" t="str">
        <x:v>24개월 중 양수 지수 24개월; 전반/후반 자료 12/12개월. 최근12개월/이전12개월 관측월 평균비 0.84배, 최근 최댓달 비중 9.8%. 미래 1년 지속을 보장하지 않음.</x:v>
      </x:c>
      <x:c r="AK947" s="4" t="str">
        <x:v>https://developers.naver.com/docs/serviceapi/datalab/search/search.md</x:v>
      </x:c>
    </x:row>
    <x:row r="948" ht="25" customHeight="1">
      <x:c r="A948" s="4" t="str">
        <x:v>K0944</x:v>
      </x:c>
      <x:c r="B948" s="4" t="str">
        <x:v>고생물·미스터리</x:v>
      </x:c>
      <x:c r="C948" s="4" t="str">
        <x:v>암모나이트화석</x:v>
      </x:c>
      <x:c r="D948" s="17" t="n">
        <x:v>39.5337</x:v>
      </x:c>
      <x:c r="E948" s="17" t="n">
        <x:v>36.9488</x:v>
      </x:c>
      <x:c r="F948" s="17" t="n">
        <x:v>24.30309</x:v>
      </x:c>
      <x:c r="G948" s="17" t="n">
        <x:v>27.47085</x:v>
      </x:c>
      <x:c r="H948" s="17" t="n">
        <x:v>39.81246</x:v>
      </x:c>
      <x:c r="I948" s="17" t="n">
        <x:v>27.42017</x:v>
      </x:c>
      <x:c r="J948" s="17" t="n">
        <x:v>31.24683</x:v>
      </x:c>
      <x:c r="K948" s="17" t="n">
        <x:v>26.98935</x:v>
      </x:c>
      <x:c r="L948" s="17" t="n">
        <x:v>32.33654</x:v>
      </x:c>
      <x:c r="M948" s="17" t="n">
        <x:v>26.20375</x:v>
      </x:c>
      <x:c r="N948" s="17" t="n">
        <x:v>34.69336</x:v>
      </x:c>
      <x:c r="O948" s="17" t="n">
        <x:v>37.73441</x:v>
      </x:c>
      <x:c r="P948" s="17" t="n">
        <x:v>32.71667</x:v>
      </x:c>
      <x:c r="Q948" s="17" t="n">
        <x:v>27.49619</x:v>
      </x:c>
      <x:c r="R948" s="17" t="n">
        <x:v>24.93664</x:v>
      </x:c>
      <x:c r="S948" s="17" t="n">
        <x:v>23.41611</x:v>
      </x:c>
      <x:c r="T948" s="17" t="n">
        <x:v>26.33046</x:v>
      </x:c>
      <x:c r="U948" s="17" t="n">
        <x:v>21.31272</x:v>
      </x:c>
      <x:c r="V948" s="17" t="n">
        <x:v>60.31424</x:v>
      </x:c>
      <x:c r="W948" s="17" t="n">
        <x:v>59.45261</x:v>
      </x:c>
      <x:c r="X948" s="17" t="n">
        <x:v>26.22909</x:v>
      </x:c>
      <x:c r="Y948" s="17" t="n">
        <x:v>20.17232</x:v>
      </x:c>
      <x:c r="Z948" s="17" t="n">
        <x:v>20.4004</x:v>
      </x:c>
      <x:c r="AA948" s="17" t="n">
        <x:v>36.1632</x:v>
      </x:c>
      <x:c r="AB948" s="4" t="n">
        <x:f>COUNT(D948:O948)</x:f>
        <x:v>12</x:v>
      </x:c>
      <x:c r="AC948" s="4" t="n">
        <x:f>COUNT(P948:AA948)</x:f>
        <x:v>12</x:v>
      </x:c>
      <x:c r="AD948" s="4" t="n">
        <x:f>COUNTIF(D948:AA948,"&gt;0")</x:f>
        <x:v>24</x:v>
      </x:c>
      <x:c r="AE948" s="19" t="n">
        <x:f>IF(AB948=0,"",AVERAGE(D948:O948))</x:f>
        <x:v>32.05777583333333</x:v>
      </x:c>
      <x:c r="AF948" s="19" t="n">
        <x:f>IF(AC948=0,"",AVERAGE(P948:AA948))</x:f>
        <x:v>31.5783875</x:v>
      </x:c>
      <x:c r="AG948" s="19" t="n">
        <x:f>IF(OR(AB948&lt;'산출기준'!$B$19,AC948&lt;'산출기준'!$B$19,AE948=0),"",AF948/AE948)</x:f>
        <x:v>0.9850461137470783</x:v>
      </x:c>
      <x:c r="AH948" s="21" t="n">
        <x:f>IF(SUM(P948:AA948)=0,"",MAX(P948:AA948)/SUM(P948:AA948))</x:f>
        <x:v>0.1591653996476757</x:v>
      </x:c>
      <x:c r="AI948" s="23" t="n">
        <x:f>IF(AG948="","",AD948/'산출기준'!$B$18*'산출기준'!$B$20+MIN(1,AG948)*'산출기준'!$B$21+(1-AH948)*'산출기준'!$B$22)</x:f>
        <x:v>96.36807541945883</x:v>
      </x:c>
      <x:c r="AJ948" s="4" t="str">
        <x:v>24개월 중 양수 지수 24개월; 전반/후반 자료 12/12개월. 최근12개월/이전12개월 관측월 평균비 0.99배, 최근 최댓달 비중 15.9%. 미래 1년 지속을 보장하지 않음.</x:v>
      </x:c>
      <x:c r="AK948" s="4" t="str">
        <x:v>https://developers.naver.com/docs/serviceapi/datalab/search/search.md</x:v>
      </x:c>
    </x:row>
    <x:row r="949" ht="25" customHeight="1">
      <x:c r="A949" s="4" t="str">
        <x:v>K0945</x:v>
      </x:c>
      <x:c r="B949" s="4" t="str">
        <x:v>고생물·미스터리</x:v>
      </x:c>
      <x:c r="C949" s="4" t="str">
        <x:v>공룡화석</x:v>
      </x:c>
      <x:c r="D949" s="17" t="n">
        <x:v>34.73282</x:v>
      </x:c>
      <x:c r="E949" s="17" t="n">
        <x:v>43.60125</x:v>
      </x:c>
      <x:c r="F949" s="17" t="n">
        <x:v>33.94701</x:v>
      </x:c>
      <x:c r="G949" s="17" t="n">
        <x:v>41.71531</x:v>
      </x:c>
      <x:c r="H949" s="17" t="n">
        <x:v>29.63628</x:v>
      </x:c>
      <x:c r="I949" s="17" t="n">
        <x:v>23.03547</x:v>
      </x:c>
      <x:c r="J949" s="17" t="n">
        <x:v>30.35473</x:v>
      </x:c>
      <x:c r="K949" s="17" t="n">
        <x:v>29.20969</x:v>
      </x:c>
      <x:c r="L949" s="17" t="n">
        <x:v>33.8123</x:v>
      </x:c>
      <x:c r="M949" s="17" t="n">
        <x:v>30.30983</x:v>
      </x:c>
      <x:c r="N949" s="17" t="n">
        <x:v>34.19398</x:v>
      </x:c>
      <x:c r="O949" s="17" t="n">
        <x:v>40.9744</x:v>
      </x:c>
      <x:c r="P949" s="17" t="n">
        <x:v>35.1145</x:v>
      </x:c>
      <x:c r="Q949" s="17" t="n">
        <x:v>29.09744</x:v>
      </x:c>
      <x:c r="R949" s="17" t="n">
        <x:v>26.15626</x:v>
      </x:c>
      <x:c r="S949" s="17" t="n">
        <x:v>26.82981</x:v>
      </x:c>
      <x:c r="T949" s="17" t="n">
        <x:v>24.06825</x:v>
      </x:c>
      <x:c r="U949" s="17" t="n">
        <x:v>21.23933</x:v>
      </x:c>
      <x:c r="V949" s="17" t="n">
        <x:v>100</x:v>
      </x:c>
      <x:c r="W949" s="17" t="n">
        <x:v>78.33408</x:v>
      </x:c>
      <x:c r="X949" s="17" t="n">
        <x:v>34.19398</x:v>
      </x:c>
      <x:c r="Y949" s="17" t="n">
        <x:v>26.96452</x:v>
      </x:c>
      <x:c r="Z949" s="17" t="n">
        <x:v>23.93354</x:v>
      </x:c>
      <x:c r="AA949" s="17" t="n">
        <x:v>30.53435</x:v>
      </x:c>
      <x:c r="AB949" s="4" t="n">
        <x:f>COUNT(D949:O949)</x:f>
        <x:v>12</x:v>
      </x:c>
      <x:c r="AC949" s="4" t="n">
        <x:f>COUNT(P949:AA949)</x:f>
        <x:v>12</x:v>
      </x:c>
      <x:c r="AD949" s="4" t="n">
        <x:f>COUNTIF(D949:AA949,"&gt;0")</x:f>
        <x:v>24</x:v>
      </x:c>
      <x:c r="AE949" s="19" t="n">
        <x:f>IF(AB949=0,"",AVERAGE(D949:O949))</x:f>
        <x:v>33.79358916666667</x:v>
      </x:c>
      <x:c r="AF949" s="19" t="n">
        <x:f>IF(AC949=0,"",AVERAGE(P949:AA949))</x:f>
        <x:v>38.03883833333333</x:v>
      </x:c>
      <x:c r="AG949" s="19" t="n">
        <x:f>IF(OR(AB949&lt;'산출기준'!$B$19,AC949&lt;'산출기준'!$B$19,AE949=0),"",AF949/AE949)</x:f>
        <x:v>1.1256229146223418</x:v>
      </x:c>
      <x:c r="AH949" s="21" t="n">
        <x:f>IF(SUM(P949:AA949)=0,"",MAX(P949:AA949)/SUM(P949:AA949))</x:f>
        <x:v>0.21907433818847344</x:v>
      </x:c>
      <x:c r="AI949" s="23" t="n">
        <x:f>IF(AG949="","",AD949/'산출기준'!$B$18*'산출기준'!$B$20+MIN(1,AG949)*'산출기준'!$B$21+(1-AH949)*'산출기준'!$B$22)</x:f>
        <x:v>95.61851323623053</x:v>
      </x:c>
      <x:c r="AJ949" s="4" t="str">
        <x:v>24개월 중 양수 지수 24개월; 전반/후반 자료 12/12개월. 최근12개월/이전12개월 관측월 평균비 1.13배, 최근 최댓달 비중 21.9%. 미래 1년 지속을 보장하지 않음.</x:v>
      </x:c>
      <x:c r="AK949" s="4" t="str">
        <x:v>https://developers.naver.com/docs/serviceapi/datalab/search/search.md</x:v>
      </x:c>
    </x:row>
    <x:row r="950" ht="25" customHeight="1">
      <x:c r="A950" s="4" t="str">
        <x:v>K0946</x:v>
      </x:c>
      <x:c r="B950" s="4" t="str">
        <x:v>고생물·미스터리</x:v>
      </x:c>
      <x:c r="C950" s="4" t="str">
        <x:v>백악기</x:v>
      </x:c>
      <x:c r="D950" s="17" t="n">
        <x:v>51.16748</x:v>
      </x:c>
      <x:c r="E950" s="17" t="n">
        <x:v>50.94297</x:v>
      </x:c>
      <x:c r="F950" s="17" t="n">
        <x:v>47.57521</x:v>
      </x:c>
      <x:c r="G950" s="17" t="n">
        <x:v>36.43915</x:v>
      </x:c>
      <x:c r="H950" s="17" t="n">
        <x:v>39.51504</x:v>
      </x:c>
      <x:c r="I950" s="17" t="n">
        <x:v>36.88819</x:v>
      </x:c>
      <x:c r="J950" s="17" t="n">
        <x:v>42.72563</x:v>
      </x:c>
      <x:c r="K950" s="17" t="n">
        <x:v>42.65828</x:v>
      </x:c>
      <x:c r="L950" s="17" t="n">
        <x:v>36.52896</x:v>
      </x:c>
      <x:c r="M950" s="17" t="n">
        <x:v>39.94162</x:v>
      </x:c>
      <x:c r="N950" s="17" t="n">
        <x:v>49.95509</x:v>
      </x:c>
      <x:c r="O950" s="17" t="n">
        <x:v>43.6237</x:v>
      </x:c>
      <x:c r="P950" s="17" t="n">
        <x:v>38.10058</x:v>
      </x:c>
      <x:c r="Q950" s="17" t="n">
        <x:v>29.70363</x:v>
      </x:c>
      <x:c r="R950" s="17" t="n">
        <x:v>26.06645</x:v>
      </x:c>
      <x:c r="S950" s="17" t="n">
        <x:v>26.42568</x:v>
      </x:c>
      <x:c r="T950" s="17" t="n">
        <x:v>28.67085</x:v>
      </x:c>
      <x:c r="U950" s="17" t="n">
        <x:v>25.93174</x:v>
      </x:c>
      <x:c r="V950" s="17" t="n">
        <x:v>53.54737</x:v>
      </x:c>
      <x:c r="W950" s="17" t="n">
        <x:v>30.48944</x:v>
      </x:c>
      <x:c r="X950" s="17" t="n">
        <x:v>23.50696</x:v>
      </x:c>
      <x:c r="Y950" s="17" t="n">
        <x:v>21.37404</x:v>
      </x:c>
      <x:c r="Z950" s="17" t="n">
        <x:v>23.41715</x:v>
      </x:c>
      <x:c r="AA950" s="17" t="n">
        <x:v>32.08352</x:v>
      </x:c>
      <x:c r="AB950" s="4" t="n">
        <x:f>COUNT(D950:O950)</x:f>
        <x:v>12</x:v>
      </x:c>
      <x:c r="AC950" s="4" t="n">
        <x:f>COUNT(P950:AA950)</x:f>
        <x:v>12</x:v>
      </x:c>
      <x:c r="AD950" s="4" t="n">
        <x:f>COUNTIF(D950:AA950,"&gt;0")</x:f>
        <x:v>24</x:v>
      </x:c>
      <x:c r="AE950" s="19" t="n">
        <x:f>IF(AB950=0,"",AVERAGE(D950:O950))</x:f>
        <x:v>43.16344333333333</x:v>
      </x:c>
      <x:c r="AF950" s="19" t="n">
        <x:f>IF(AC950=0,"",AVERAGE(P950:AA950))</x:f>
        <x:v>29.9431175</x:v>
      </x:c>
      <x:c r="AG950" s="19" t="n">
        <x:f>IF(OR(AB950&lt;'산출기준'!$B$19,AC950&lt;'산출기준'!$B$19,AE950=0),"",AF950/AE950)</x:f>
        <x:v>0.6937147546075448</x:v>
      </x:c>
      <x:c r="AH950" s="21" t="n">
        <x:f>IF(SUM(P950:AA950)=0,"",MAX(P950:AA950)/SUM(P950:AA950))</x:f>
        <x:v>0.14902525875381323</x:v>
      </x:c>
      <x:c r="AI950" s="23" t="n">
        <x:f>IF(AG950="","",AD950/'산출기준'!$B$18*'산출기준'!$B$20+MIN(1,AG950)*'산출기준'!$B$21+(1-AH950)*'산출기준'!$B$22)</x:f>
        <x:v>87.83093746315008</x:v>
      </x:c>
      <x:c r="AJ950" s="4" t="str">
        <x:v>24개월 중 양수 지수 24개월; 전반/후반 자료 12/12개월. 최근12개월/이전12개월 관측월 평균비 0.69배, 최근 최댓달 비중 14.9%. 미래 1년 지속을 보장하지 않음.</x:v>
      </x:c>
      <x:c r="AK950" s="4" t="str">
        <x:v>https://developers.naver.com/docs/serviceapi/datalab/search/search.md</x:v>
      </x:c>
    </x:row>
    <x:row r="951" ht="25" customHeight="1">
      <x:c r="A951" s="4" t="str">
        <x:v>K0947</x:v>
      </x:c>
      <x:c r="B951" s="4" t="str">
        <x:v>고생물·미스터리</x:v>
      </x:c>
      <x:c r="C951" s="4" t="str">
        <x:v>아르젠티노사우루스</x:v>
      </x:c>
      <x:c r="D951" s="17" t="n">
        <x:v>63.15671</x:v>
      </x:c>
      <x:c r="E951" s="17" t="n">
        <x:v>41.33363</x:v>
      </x:c>
      <x:c r="F951" s="17" t="n">
        <x:v>34.59811</x:v>
      </x:c>
      <x:c r="G951" s="17" t="n">
        <x:v>37.20251</x:v>
      </x:c>
      <x:c r="H951" s="17" t="n">
        <x:v>39.31297</x:v>
      </x:c>
      <x:c r="I951" s="17" t="n">
        <x:v>33.56533</x:v>
      </x:c>
      <x:c r="J951" s="17" t="n">
        <x:v>31.09564</x:v>
      </x:c>
      <x:c r="K951" s="17" t="n">
        <x:v>31.58958</x:v>
      </x:c>
      <x:c r="L951" s="17" t="n">
        <x:v>37.78625</x:v>
      </x:c>
      <x:c r="M951" s="17" t="n">
        <x:v>33.52043</x:v>
      </x:c>
      <x:c r="N951" s="17" t="n">
        <x:v>42.20925</x:v>
      </x:c>
      <x:c r="O951" s="17" t="n">
        <x:v>52.37988</x:v>
      </x:c>
      <x:c r="P951" s="17" t="n">
        <x:v>43.30938</x:v>
      </x:c>
      <x:c r="Q951" s="17" t="n">
        <x:v>45.5321</x:v>
      </x:c>
      <x:c r="R951" s="17" t="n">
        <x:v>31.23035</x:v>
      </x:c>
      <x:c r="S951" s="17" t="n">
        <x:v>30.80377</x:v>
      </x:c>
      <x:c r="T951" s="17" t="n">
        <x:v>35.31656</x:v>
      </x:c>
      <x:c r="U951" s="17" t="n">
        <x:v>30.84867</x:v>
      </x:c>
      <x:c r="V951" s="17" t="n">
        <x:v>41.78266</x:v>
      </x:c>
      <x:c r="W951" s="17" t="n">
        <x:v>37.85361</x:v>
      </x:c>
      <x:c r="X951" s="17" t="n">
        <x:v>33.25101</x:v>
      </x:c>
      <x:c r="Y951" s="17" t="n">
        <x:v>35.24921</x:v>
      </x:c>
      <x:c r="Z951" s="17" t="n">
        <x:v>28.78311</x:v>
      </x:c>
      <x:c r="AA951" s="17" t="n">
        <x:v>32.15087</x:v>
      </x:c>
      <x:c r="AB951" s="4" t="n">
        <x:f>COUNT(D951:O951)</x:f>
        <x:v>12</x:v>
      </x:c>
      <x:c r="AC951" s="4" t="n">
        <x:f>COUNT(P951:AA951)</x:f>
        <x:v>12</x:v>
      </x:c>
      <x:c r="AD951" s="4" t="n">
        <x:f>COUNTIF(D951:AA951,"&gt;0")</x:f>
        <x:v>24</x:v>
      </x:c>
      <x:c r="AE951" s="19" t="n">
        <x:f>IF(AB951=0,"",AVERAGE(D951:O951))</x:f>
        <x:v>39.81252416666667</x:v>
      </x:c>
      <x:c r="AF951" s="19" t="n">
        <x:f>IF(AC951=0,"",AVERAGE(P951:AA951))</x:f>
        <x:v>35.509275</x:v>
      </x:c>
      <x:c r="AG951" s="19" t="n">
        <x:f>IF(OR(AB951&lt;'산출기준'!$B$19,AC951&lt;'산출기준'!$B$19,AE951=0),"",AF951/AE951)</x:f>
        <x:v>0.8919121744541484</x:v>
      </x:c>
      <x:c r="AH951" s="21" t="n">
        <x:f>IF(SUM(P951:AA951)=0,"",MAX(P951:AA951)/SUM(P951:AA951))</x:f>
        <x:v>0.10685494611384395</x:v>
      </x:c>
      <x:c r="AI951" s="23" t="n">
        <x:f>IF(AG951="","",AD951/'산출기준'!$B$18*'산출기준'!$B$20+MIN(1,AG951)*'산출기준'!$B$21+(1-AH951)*'산출기준'!$B$22)</x:f>
        <x:v>94.62026631134758</x:v>
      </x:c>
      <x:c r="AJ951" s="4" t="str">
        <x:v>24개월 중 양수 지수 24개월; 전반/후반 자료 12/12개월. 최근12개월/이전12개월 관측월 평균비 0.89배, 최근 최댓달 비중 10.7%. 미래 1년 지속을 보장하지 않음.</x:v>
      </x:c>
      <x:c r="AK951" s="4" t="str">
        <x:v>https://developers.naver.com/docs/serviceapi/datalab/search/search.md</x:v>
      </x:c>
    </x:row>
    <x:row r="952" ht="25" customHeight="1">
      <x:c r="A952" s="4" t="str">
        <x:v>K0948</x:v>
      </x:c>
      <x:c r="B952" s="4" t="str">
        <x:v>고생물·미스터리</x:v>
      </x:c>
      <x:c r="C952" s="4" t="str">
        <x:v>스밀로돈</x:v>
      </x:c>
      <x:c r="D952" s="17" t="n">
        <x:v>33.49797</x:v>
      </x:c>
      <x:c r="E952" s="17" t="n">
        <x:v>44.9259</x:v>
      </x:c>
      <x:c r="F952" s="17" t="n">
        <x:v>39.64975</x:v>
      </x:c>
      <x:c r="G952" s="17" t="n">
        <x:v>50.26942</x:v>
      </x:c>
      <x:c r="H952" s="17" t="n">
        <x:v>42.9277</x:v>
      </x:c>
      <x:c r="I952" s="17" t="n">
        <x:v>33.1612</x:v>
      </x:c>
      <x:c r="J952" s="17" t="n">
        <x:v>34.48585</x:v>
      </x:c>
      <x:c r="K952" s="17" t="n">
        <x:v>35.69824</x:v>
      </x:c>
      <x:c r="L952" s="17" t="n">
        <x:v>37.15761</x:v>
      </x:c>
      <x:c r="M952" s="17" t="n">
        <x:v>47.84463</x:v>
      </x:c>
      <x:c r="N952" s="17" t="n">
        <x:v>45.95868</x:v>
      </x:c>
      <x:c r="O952" s="17" t="n">
        <x:v>35.58599</x:v>
      </x:c>
      <x:c r="P952" s="17" t="n">
        <x:v>28.31162</x:v>
      </x:c>
      <x:c r="Q952" s="17" t="n">
        <x:v>25.97665</x:v>
      </x:c>
      <x:c r="R952" s="17" t="n">
        <x:v>28.85047</x:v>
      </x:c>
      <x:c r="S952" s="17" t="n">
        <x:v>29.74854</x:v>
      </x:c>
      <x:c r="T952" s="17" t="n">
        <x:v>31.47732</x:v>
      </x:c>
      <x:c r="U952" s="17" t="n">
        <x:v>28.80556</x:v>
      </x:c>
      <x:c r="V952" s="17" t="n">
        <x:v>29.20969</x:v>
      </x:c>
      <x:c r="W952" s="17" t="n">
        <x:v>26.80736</x:v>
      </x:c>
      <x:c r="X952" s="17" t="n">
        <x:v>23.79883</x:v>
      </x:c>
      <x:c r="Y952" s="17" t="n">
        <x:v>42.9277</x:v>
      </x:c>
      <x:c r="Z952" s="17" t="n">
        <x:v>26.38078</x:v>
      </x:c>
      <x:c r="AA952" s="17" t="n">
        <x:v>30.69151</x:v>
      </x:c>
      <x:c r="AB952" s="4" t="n">
        <x:f>COUNT(D952:O952)</x:f>
        <x:v>12</x:v>
      </x:c>
      <x:c r="AC952" s="4" t="n">
        <x:f>COUNT(P952:AA952)</x:f>
        <x:v>12</x:v>
      </x:c>
      <x:c r="AD952" s="4" t="n">
        <x:f>COUNTIF(D952:AA952,"&gt;0")</x:f>
        <x:v>24</x:v>
      </x:c>
      <x:c r="AE952" s="19" t="n">
        <x:f>IF(AB952=0,"",AVERAGE(D952:O952))</x:f>
        <x:v>40.096911666666664</x:v>
      </x:c>
      <x:c r="AF952" s="19" t="n">
        <x:f>IF(AC952=0,"",AVERAGE(P952:AA952))</x:f>
        <x:v>29.415502500000002</x:v>
      </x:c>
      <x:c r="AG952" s="19" t="n">
        <x:f>IF(OR(AB952&lt;'산출기준'!$B$19,AC952&lt;'산출기준'!$B$19,AE952=0),"",AF952/AE952)</x:f>
        <x:v>0.733610177874464</x:v>
      </x:c>
      <x:c r="AH952" s="21" t="n">
        <x:f>IF(SUM(P952:AA952)=0,"",MAX(P952:AA952)/SUM(P952:AA952))</x:f>
        <x:v>0.12161302814165195</x:v>
      </x:c>
      <x:c r="AI952" s="23" t="n">
        <x:f>IF(AG952="","",AD952/'산출기준'!$B$18*'산출기준'!$B$20+MIN(1,AG952)*'산출기준'!$B$21+(1-AH952)*'산출기준'!$B$22)</x:f>
        <x:v>89.57604477340088</x:v>
      </x:c>
      <x:c r="AJ952" s="4" t="str">
        <x:v>24개월 중 양수 지수 24개월; 전반/후반 자료 12/12개월. 최근12개월/이전12개월 관측월 평균비 0.73배, 최근 최댓달 비중 12.2%. 미래 1년 지속을 보장하지 않음.</x:v>
      </x:c>
      <x:c r="AK952" s="4" t="str">
        <x:v>https://developers.naver.com/docs/serviceapi/datalab/search/search.md</x:v>
      </x:c>
    </x:row>
    <x:row r="953" ht="25" customHeight="1">
      <x:c r="A953" s="4" t="str">
        <x:v>K0949</x:v>
      </x:c>
      <x:c r="B953" s="4" t="str">
        <x:v>고생물·미스터리</x:v>
      </x:c>
      <x:c r="C953" s="4" t="str">
        <x:v>공룡시대</x:v>
      </x:c>
      <x:c r="D953" s="17" t="n">
        <x:v>46.43017</x:v>
      </x:c>
      <x:c r="E953" s="17" t="n">
        <x:v>46.29546</x:v>
      </x:c>
      <x:c r="F953" s="17" t="n">
        <x:v>44.9259</x:v>
      </x:c>
      <x:c r="G953" s="17" t="n">
        <x:v>38.95374</x:v>
      </x:c>
      <x:c r="H953" s="17" t="n">
        <x:v>41.33363</x:v>
      </x:c>
      <x:c r="I953" s="17" t="n">
        <x:v>38.39245</x:v>
      </x:c>
      <x:c r="J953" s="17" t="n">
        <x:v>39.85181</x:v>
      </x:c>
      <x:c r="K953" s="17" t="n">
        <x:v>39.94162</x:v>
      </x:c>
      <x:c r="L953" s="17" t="n">
        <x:v>39.69465</x:v>
      </x:c>
      <x:c r="M953" s="17" t="n">
        <x:v>42.43376</x:v>
      </x:c>
      <x:c r="N953" s="17" t="n">
        <x:v>49.16928</x:v>
      </x:c>
      <x:c r="O953" s="17" t="n">
        <x:v>46.11585</x:v>
      </x:c>
      <x:c r="P953" s="17" t="n">
        <x:v>34.64301</x:v>
      </x:c>
      <x:c r="Q953" s="17" t="n">
        <x:v>32.555</x:v>
      </x:c>
      <x:c r="R953" s="17" t="n">
        <x:v>29.16479</x:v>
      </x:c>
      <x:c r="S953" s="17" t="n">
        <x:v>30.24247</x:v>
      </x:c>
      <x:c r="T953" s="17" t="n">
        <x:v>32.91423</x:v>
      </x:c>
      <x:c r="U953" s="17" t="n">
        <x:v>29.2995</x:v>
      </x:c>
      <x:c r="V953" s="17" t="n">
        <x:v>44.47687</x:v>
      </x:c>
      <x:c r="W953" s="17" t="n">
        <x:v>32.53255</x:v>
      </x:c>
      <x:c r="X953" s="17" t="n">
        <x:v>28.15446</x:v>
      </x:c>
      <x:c r="Y953" s="17" t="n">
        <x:v>25.19083</x:v>
      </x:c>
      <x:c r="Z953" s="17" t="n">
        <x:v>26.29097</x:v>
      </x:c>
      <x:c r="AA953" s="17" t="n">
        <x:v>30.87112</x:v>
      </x:c>
      <x:c r="AB953" s="4" t="n">
        <x:f>COUNT(D953:O953)</x:f>
        <x:v>12</x:v>
      </x:c>
      <x:c r="AC953" s="4" t="n">
        <x:f>COUNT(P953:AA953)</x:f>
        <x:v>12</x:v>
      </x:c>
      <x:c r="AD953" s="4" t="n">
        <x:f>COUNTIF(D953:AA953,"&gt;0")</x:f>
        <x:v>24</x:v>
      </x:c>
      <x:c r="AE953" s="19" t="n">
        <x:f>IF(AB953=0,"",AVERAGE(D953:O953))</x:f>
        <x:v>42.79486</x:v>
      </x:c>
      <x:c r="AF953" s="19" t="n">
        <x:f>IF(AC953=0,"",AVERAGE(P953:AA953))</x:f>
        <x:v>31.36131666666667</x:v>
      </x:c>
      <x:c r="AG953" s="19" t="n">
        <x:f>IF(OR(AB953&lt;'산출기준'!$B$19,AC953&lt;'산출기준'!$B$19,AE953=0),"",AF953/AE953)</x:f>
        <x:v>0.7328290515885943</x:v>
      </x:c>
      <x:c r="AH953" s="21" t="n">
        <x:f>IF(SUM(P953:AA953)=0,"",MAX(P953:AA953)/SUM(P953:AA953))</x:f>
        <x:v>0.11818399950257188</x:v>
      </x:c>
      <x:c r="AI953" s="23" t="n">
        <x:f>IF(AG953="","",AD953/'산출기준'!$B$18*'산출기준'!$B$20+MIN(1,AG953)*'산출기준'!$B$21+(1-AH953)*'산출기준'!$B$22)</x:f>
        <x:v>89.6211915576064</x:v>
      </x:c>
      <x:c r="AJ953" s="4" t="str">
        <x:v>24개월 중 양수 지수 24개월; 전반/후반 자료 12/12개월. 최근12개월/이전12개월 관측월 평균비 0.73배, 최근 최댓달 비중 11.8%. 미래 1년 지속을 보장하지 않음.</x:v>
      </x:c>
      <x:c r="AK953" s="4" t="str">
        <x:v>https://developers.naver.com/docs/serviceapi/datalab/search/search.md</x:v>
      </x:c>
    </x:row>
    <x:row r="954" ht="25" customHeight="1">
      <x:c r="A954" s="4" t="str">
        <x:v>K0950</x:v>
      </x:c>
      <x:c r="B954" s="4" t="str">
        <x:v>고생물·미스터리</x:v>
      </x:c>
      <x:c r="C954" s="4" t="str">
        <x:v>데이노니쿠스</x:v>
      </x:c>
      <x:c r="D954" s="17" t="n">
        <x:v>48.97554</x:v>
      </x:c>
      <x:c r="E954" s="17" t="n">
        <x:v>49.10773</x:v>
      </x:c>
      <x:c r="F954" s="17" t="n">
        <x:v>41.60608</x:v>
      </x:c>
      <x:c r="G954" s="17" t="n">
        <x:v>45.47257</x:v>
      </x:c>
      <x:c r="H954" s="17" t="n">
        <x:v>57.83212</x:v>
      </x:c>
      <x:c r="I954" s="17" t="n">
        <x:v>50.62789</x:v>
      </x:c>
      <x:c r="J954" s="17" t="n">
        <x:v>47.19101</x:v>
      </x:c>
      <x:c r="K954" s="17" t="n">
        <x:v>42.53139</x:v>
      </x:c>
      <x:c r="L954" s="17" t="n">
        <x:v>42.92795</x:v>
      </x:c>
      <x:c r="M954" s="17" t="n">
        <x:v>51.58625</x:v>
      </x:c>
      <x:c r="N954" s="17" t="n">
        <x:v>68.8037</x:v>
      </x:c>
      <x:c r="O954" s="17" t="n">
        <x:v>54.06477</x:v>
      </x:c>
      <x:c r="P954" s="17" t="n">
        <x:v>53.7343</x:v>
      </x:c>
      <x:c r="Q954" s="17" t="n">
        <x:v>57.66688</x:v>
      </x:c>
      <x:c r="R954" s="17" t="n">
        <x:v>39.78849</x:v>
      </x:c>
      <x:c r="S954" s="17" t="n">
        <x:v>50.19828</x:v>
      </x:c>
      <x:c r="T954" s="17" t="n">
        <x:v>54.95703</x:v>
      </x:c>
      <x:c r="U954" s="17" t="n">
        <x:v>48.71116</x:v>
      </x:c>
      <x:c r="V954" s="17" t="n">
        <x:v>60.44282</x:v>
      </x:c>
      <x:c r="W954" s="17" t="n">
        <x:v>42.00264</x:v>
      </x:c>
      <x:c r="X954" s="17" t="n">
        <x:v>43.75413</x:v>
      </x:c>
      <x:c r="Y954" s="17" t="n">
        <x:v>42.82881</x:v>
      </x:c>
      <x:c r="Z954" s="17" t="n">
        <x:v>40.05287</x:v>
      </x:c>
      <x:c r="AA954" s="17" t="n">
        <x:v>44.77858</x:v>
      </x:c>
      <x:c r="AB954" s="4" t="n">
        <x:f>COUNT(D954:O954)</x:f>
        <x:v>12</x:v>
      </x:c>
      <x:c r="AC954" s="4" t="n">
        <x:f>COUNT(P954:AA954)</x:f>
        <x:v>12</x:v>
      </x:c>
      <x:c r="AD954" s="4" t="n">
        <x:f>COUNTIF(D954:AA954,"&gt;0")</x:f>
        <x:v>24</x:v>
      </x:c>
      <x:c r="AE954" s="19" t="n">
        <x:f>IF(AB954=0,"",AVERAGE(D954:O954))</x:f>
        <x:v>50.060583333333334</x:v>
      </x:c>
      <x:c r="AF954" s="19" t="n">
        <x:f>IF(AC954=0,"",AVERAGE(P954:AA954))</x:f>
        <x:v>48.242999166666664</x:v>
      </x:c>
      <x:c r="AG954" s="19" t="n">
        <x:f>IF(OR(AB954&lt;'산출기준'!$B$19,AC954&lt;'산출기준'!$B$19,AE954=0),"",AF954/AE954)</x:f>
        <x:v>0.9636923094850073</x:v>
      </x:c>
      <x:c r="AH954" s="21" t="n">
        <x:f>IF(SUM(P954:AA954)=0,"",MAX(P954:AA954)/SUM(P954:AA954))</x:f>
        <x:v>0.10440689330415627</x:v>
      </x:c>
      <x:c r="AI954" s="23" t="n">
        <x:f>IF(AG954="","",AD954/'산출기준'!$B$18*'산출기준'!$B$20+MIN(1,AG954)*'산출기준'!$B$21+(1-AH954)*'산출기준'!$B$22)</x:f>
        <x:v>96.82263141846708</x:v>
      </x:c>
      <x:c r="AJ954" s="4" t="str">
        <x:v>24개월 중 양수 지수 24개월; 전반/후반 자료 12/12개월. 최근12개월/이전12개월 관측월 평균비 0.96배, 최근 최댓달 비중 10.4%. 미래 1년 지속을 보장하지 않음.</x:v>
      </x:c>
      <x:c r="AK954" s="4" t="str">
        <x:v>https://developers.naver.com/docs/serviceapi/datalab/search/search.md</x:v>
      </x:c>
    </x:row>
    <x:row r="955" ht="25" customHeight="1">
      <x:c r="A955" s="4" t="str">
        <x:v>K0951</x:v>
      </x:c>
      <x:c r="B955" s="4" t="str">
        <x:v>고생물·미스터리</x:v>
      </x:c>
      <x:c r="C955" s="4" t="str">
        <x:v>생명의기원</x:v>
      </x:c>
      <x:c r="D955" s="17" t="n">
        <x:v>11.43423</x:v>
      </x:c>
      <x:c r="E955" s="17" t="n">
        <x:v>23.56245</x:v>
      </x:c>
      <x:c r="F955" s="17" t="n">
        <x:v>39.59021</x:v>
      </x:c>
      <x:c r="G955" s="17" t="n">
        <x:v>30.30403</x:v>
      </x:c>
      <x:c r="H955" s="17" t="n">
        <x:v>17.28354</x:v>
      </x:c>
      <x:c r="I955" s="17" t="n">
        <x:v>9.74884</x:v>
      </x:c>
      <x:c r="J955" s="17" t="n">
        <x:v>16.52346</x:v>
      </x:c>
      <x:c r="K955" s="17" t="n">
        <x:v>8.49306</x:v>
      </x:c>
      <x:c r="L955" s="17" t="n">
        <x:v>12.42564</x:v>
      </x:c>
      <x:c r="M955" s="17" t="n">
        <x:v>6.31196</x:v>
      </x:c>
      <x:c r="N955" s="17" t="n">
        <x:v>5.22141</x:v>
      </x:c>
      <x:c r="O955" s="17" t="n">
        <x:v>5.58493</x:v>
      </x:c>
      <x:c r="P955" s="17" t="n">
        <x:v>5.12227</x:v>
      </x:c>
      <x:c r="Q955" s="17" t="n">
        <x:v>5.68407</x:v>
      </x:c>
      <x:c r="R955" s="17" t="n">
        <x:v>2.87508</x:v>
      </x:c>
      <x:c r="S955" s="17" t="n">
        <x:v>1.94976</x:v>
      </x:c>
      <x:c r="T955" s="17" t="n">
        <x:v>1.42101</x:v>
      </x:c>
      <x:c r="U955" s="17" t="n">
        <x:v>1.12359</x:v>
      </x:c>
      <x:c r="V955" s="17" t="n">
        <x:v>4.99008</x:v>
      </x:c>
      <x:c r="W955" s="17" t="n">
        <x:v>1.94976</x:v>
      </x:c>
      <x:c r="X955" s="17" t="n">
        <x:v>7.17118</x:v>
      </x:c>
      <x:c r="Y955" s="17" t="n">
        <x:v>14.14408</x:v>
      </x:c>
      <x:c r="Z955" s="17" t="n">
        <x:v>46.95968</x:v>
      </x:c>
      <x:c r="AA955" s="17" t="n">
        <x:v>22.70323</x:v>
      </x:c>
      <x:c r="AB955" s="4" t="n">
        <x:f>COUNT(D955:O955)</x:f>
        <x:v>12</x:v>
      </x:c>
      <x:c r="AC955" s="4" t="n">
        <x:f>COUNT(P955:AA955)</x:f>
        <x:v>12</x:v>
      </x:c>
      <x:c r="AD955" s="4" t="n">
        <x:f>COUNTIF(D955:AA955,"&gt;0")</x:f>
        <x:v>24</x:v>
      </x:c>
      <x:c r="AE955" s="19" t="n">
        <x:f>IF(AB955=0,"",AVERAGE(D955:O955))</x:f>
        <x:v>15.54031333333333</x:v>
      </x:c>
      <x:c r="AF955" s="19" t="n">
        <x:f>IF(AC955=0,"",AVERAGE(P955:AA955))</x:f>
        <x:v>9.6744825</x:v>
      </x:c>
      <x:c r="AG955" s="19" t="n">
        <x:f>IF(OR(AB955&lt;'산출기준'!$B$19,AC955&lt;'산출기준'!$B$19,AE955=0),"",AF955/AE955)</x:f>
        <x:v>0.6225410191214507</x:v>
      </x:c>
      <x:c r="AH955" s="21" t="n">
        <x:f>IF(SUM(P955:AA955)=0,"",MAX(P955:AA955)/SUM(P955:AA955))</x:f>
        <x:v>0.4044977771851535</x:v>
      </x:c>
      <x:c r="AI955" s="23" t="n">
        <x:f>IF(AG955="","",AD955/'산출기준'!$B$18*'산출기준'!$B$20+MIN(1,AG955)*'산출기준'!$B$21+(1-AH955)*'산출기준'!$B$22)</x:f>
        <x:v>80.58627502994045</x:v>
      </x:c>
      <x:c r="AJ955" s="4" t="str">
        <x:v>24개월 중 양수 지수 24개월; 전반/후반 자료 12/12개월. 최근12개월/이전12개월 관측월 평균비 0.62배, 최근 최댓달 비중 40.4%. 미래 1년 지속을 보장하지 않음.</x:v>
      </x:c>
      <x:c r="AK955" s="4" t="str">
        <x:v>https://developers.naver.com/docs/serviceapi/datalab/search/search.md</x:v>
      </x:c>
    </x:row>
    <x:row r="956" ht="25" customHeight="1">
      <x:c r="A956" s="4" t="str">
        <x:v>K0952</x:v>
      </x:c>
      <x:c r="B956" s="4" t="str">
        <x:v>고생물·미스터리</x:v>
      </x:c>
      <x:c r="C956" s="4" t="str">
        <x:v>중생대</x:v>
      </x:c>
      <x:c r="D956" s="17" t="n">
        <x:v>68.83674</x:v>
      </x:c>
      <x:c r="E956" s="17" t="n">
        <x:v>77.46199</x:v>
      </x:c>
      <x:c r="F956" s="17" t="n">
        <x:v>53.13945</x:v>
      </x:c>
      <x:c r="G956" s="17" t="n">
        <x:v>37.77263</x:v>
      </x:c>
      <x:c r="H956" s="17" t="n">
        <x:v>32.55122</x:v>
      </x:c>
      <x:c r="I956" s="17" t="n">
        <x:v>33.64177</x:v>
      </x:c>
      <x:c r="J956" s="17" t="n">
        <x:v>47.8189</x:v>
      </x:c>
      <x:c r="K956" s="17" t="n">
        <x:v>54.19695</x:v>
      </x:c>
      <x:c r="L956" s="17" t="n">
        <x:v>37.77263</x:v>
      </x:c>
      <x:c r="M956" s="17" t="n">
        <x:v>35.59153</x:v>
      </x:c>
      <x:c r="N956" s="17" t="n">
        <x:v>38.46662</x:v>
      </x:c>
      <x:c r="O956" s="17" t="n">
        <x:v>64.14408</x:v>
      </x:c>
      <x:c r="P956" s="17" t="n">
        <x:v>57.43555</x:v>
      </x:c>
      <x:c r="Q956" s="17" t="n">
        <x:v>38.1692</x:v>
      </x:c>
      <x:c r="R956" s="17" t="n">
        <x:v>23.52941</x:v>
      </x:c>
      <x:c r="S956" s="17" t="n">
        <x:v>21.87706</x:v>
      </x:c>
      <x:c r="T956" s="17" t="n">
        <x:v>21.34831</x:v>
      </x:c>
      <x:c r="U956" s="17" t="n">
        <x:v>17.81229</x:v>
      </x:c>
      <x:c r="V956" s="17" t="n">
        <x:v>33.87309</x:v>
      </x:c>
      <x:c r="W956" s="17" t="n">
        <x:v>21.9762</x:v>
      </x:c>
      <x:c r="X956" s="17" t="n">
        <x:v>17.71315</x:v>
      </x:c>
      <x:c r="Y956" s="17" t="n">
        <x:v>18.53932</x:v>
      </x:c>
      <x:c r="Z956" s="17" t="n">
        <x:v>17.58096</x:v>
      </x:c>
      <x:c r="AA956" s="17" t="n">
        <x:v>37.90482</x:v>
      </x:c>
      <x:c r="AB956" s="4" t="n">
        <x:f>COUNT(D956:O956)</x:f>
        <x:v>12</x:v>
      </x:c>
      <x:c r="AC956" s="4" t="n">
        <x:f>COUNT(P956:AA956)</x:f>
        <x:v>12</x:v>
      </x:c>
      <x:c r="AD956" s="4" t="n">
        <x:f>COUNTIF(D956:AA956,"&gt;0")</x:f>
        <x:v>24</x:v>
      </x:c>
      <x:c r="AE956" s="19" t="n">
        <x:f>IF(AB956=0,"",AVERAGE(D956:O956))</x:f>
        <x:v>48.4495425</x:v>
      </x:c>
      <x:c r="AF956" s="19" t="n">
        <x:f>IF(AC956=0,"",AVERAGE(P956:AA956))</x:f>
        <x:v>27.313279999999992</x:v>
      </x:c>
      <x:c r="AG956" s="19" t="n">
        <x:f>IF(OR(AB956&lt;'산출기준'!$B$19,AC956&lt;'산출기준'!$B$19,AE956=0),"",AF956/AE956)</x:f>
        <x:v>0.5637469125740453</x:v>
      </x:c>
      <x:c r="AH956" s="21" t="n">
        <x:f>IF(SUM(P956:AA956)=0,"",MAX(P956:AA956)/SUM(P956:AA956))</x:f>
        <x:v>0.17523694822933514</x:v>
      </x:c>
      <x:c r="AI956" s="23" t="n">
        <x:f>IF(AG956="","",AD956/'산출기준'!$B$18*'산출기준'!$B$20+MIN(1,AG956)*'산출기준'!$B$21+(1-AH956)*'산출기준'!$B$22)</x:f>
        <x:v>83.40766841263465</x:v>
      </x:c>
      <x:c r="AJ956" s="4" t="str">
        <x:v>24개월 중 양수 지수 24개월; 전반/후반 자료 12/12개월. 최근12개월/이전12개월 관측월 평균비 0.56배, 최근 최댓달 비중 17.5%. 미래 1년 지속을 보장하지 않음.</x:v>
      </x:c>
      <x:c r="AK956" s="4" t="str">
        <x:v>https://developers.naver.com/docs/serviceapi/datalab/search/search.md</x:v>
      </x:c>
    </x:row>
    <x:row r="957" ht="25" customHeight="1">
      <x:c r="A957" s="4" t="str">
        <x:v>K0953</x:v>
      </x:c>
      <x:c r="B957" s="4" t="str">
        <x:v>고생물·미스터리</x:v>
      </x:c>
      <x:c r="C957" s="4" t="str">
        <x:v>오파츠</x:v>
      </x:c>
      <x:c r="D957" s="17" t="n">
        <x:v>100</x:v>
      </x:c>
      <x:c r="E957" s="17" t="n">
        <x:v>81.52676</x:v>
      </x:c>
      <x:c r="F957" s="17" t="n">
        <x:v>62.8883</x:v>
      </x:c>
      <x:c r="G957" s="17" t="n">
        <x:v>68.53932</x:v>
      </x:c>
      <x:c r="H957" s="17" t="n">
        <x:v>49.83476</x:v>
      </x:c>
      <x:c r="I957" s="17" t="n">
        <x:v>51.12359</x:v>
      </x:c>
      <x:c r="J957" s="17" t="n">
        <x:v>53.07336</x:v>
      </x:c>
      <x:c r="K957" s="17" t="n">
        <x:v>51.18968</x:v>
      </x:c>
      <x:c r="L957" s="17" t="n">
        <x:v>46.43093</x:v>
      </x:c>
      <x:c r="M957" s="17" t="n">
        <x:v>44.31592</x:v>
      </x:c>
      <x:c r="N957" s="17" t="n">
        <x:v>43.06014</x:v>
      </x:c>
      <x:c r="O957" s="17" t="n">
        <x:v>50.46265</x:v>
      </x:c>
      <x:c r="P957" s="17" t="n">
        <x:v>55.8493</x:v>
      </x:c>
      <x:c r="Q957" s="17" t="n">
        <x:v>52.97422</x:v>
      </x:c>
      <x:c r="R957" s="17" t="n">
        <x:v>55.2875</x:v>
      </x:c>
      <x:c r="S957" s="17" t="n">
        <x:v>40.18506</x:v>
      </x:c>
      <x:c r="T957" s="17" t="n">
        <x:v>49.33906</x:v>
      </x:c>
      <x:c r="U957" s="17" t="n">
        <x:v>41.04428</x:v>
      </x:c>
      <x:c r="V957" s="17" t="n">
        <x:v>35.78982</x:v>
      </x:c>
      <x:c r="W957" s="17" t="n">
        <x:v>33.97224</x:v>
      </x:c>
      <x:c r="X957" s="17" t="n">
        <x:v>44.24983</x:v>
      </x:c>
      <x:c r="Y957" s="17" t="n">
        <x:v>34.07138</x:v>
      </x:c>
      <x:c r="Z957" s="17" t="n">
        <x:v>36.61599</x:v>
      </x:c>
      <x:c r="AA957" s="17" t="n">
        <x:v>42.86186</x:v>
      </x:c>
      <x:c r="AB957" s="4" t="n">
        <x:f>COUNT(D957:O957)</x:f>
        <x:v>12</x:v>
      </x:c>
      <x:c r="AC957" s="4" t="n">
        <x:f>COUNT(P957:AA957)</x:f>
        <x:v>12</x:v>
      </x:c>
      <x:c r="AD957" s="4" t="n">
        <x:f>COUNTIF(D957:AA957,"&gt;0")</x:f>
        <x:v>24</x:v>
      </x:c>
      <x:c r="AE957" s="19" t="n">
        <x:f>IF(AB957=0,"",AVERAGE(D957:O957))</x:f>
        <x:v>58.5371175</x:v>
      </x:c>
      <x:c r="AF957" s="19" t="n">
        <x:f>IF(AC957=0,"",AVERAGE(P957:AA957))</x:f>
        <x:v>43.520045</x:v>
      </x:c>
      <x:c r="AG957" s="19" t="n">
        <x:f>IF(OR(AB957&lt;'산출기준'!$B$19,AC957&lt;'산출기준'!$B$19,AE957=0),"",AF957/AE957)</x:f>
        <x:v>0.7434606768944508</x:v>
      </x:c>
      <x:c r="AH957" s="21" t="n">
        <x:f>IF(SUM(P957:AA957)=0,"",MAX(P957:AA957)/SUM(P957:AA957))</x:f>
        <x:v>0.10694171693373325</x:v>
      </x:c>
      <x:c r="AI957" s="23" t="n">
        <x:f>IF(AG957="","",AD957/'산출기준'!$B$18*'산출기준'!$B$20+MIN(1,AG957)*'산출기준'!$B$21+(1-AH957)*'산출기준'!$B$22)</x:f>
        <x:v>90.16498596815887</x:v>
      </x:c>
      <x:c r="AJ957" s="4" t="str">
        <x:v>24개월 중 양수 지수 24개월; 전반/후반 자료 12/12개월. 최근12개월/이전12개월 관측월 평균비 0.74배, 최근 최댓달 비중 10.7%. 미래 1년 지속을 보장하지 않음.</x:v>
      </x:c>
      <x:c r="AK957" s="4" t="str">
        <x:v>https://developers.naver.com/docs/serviceapi/datalab/search/search.md</x:v>
      </x:c>
    </x:row>
    <x:row r="958" ht="25" customHeight="1">
      <x:c r="A958" s="4" t="str">
        <x:v>K0954</x:v>
      </x:c>
      <x:c r="B958" s="4" t="str">
        <x:v>고생물·미스터리</x:v>
      </x:c>
      <x:c r="C958" s="4" t="str">
        <x:v>육식공룡</x:v>
      </x:c>
      <x:c r="D958" s="17" t="n">
        <x:v>61.56642</x:v>
      </x:c>
      <x:c r="E958" s="17" t="n">
        <x:v>54.72571</x:v>
      </x:c>
      <x:c r="F958" s="17" t="n">
        <x:v>53.04031</x:v>
      </x:c>
      <x:c r="G958" s="17" t="n">
        <x:v>51.25578</x:v>
      </x:c>
      <x:c r="H958" s="17" t="n">
        <x:v>52.21414</x:v>
      </x:c>
      <x:c r="I958" s="17" t="n">
        <x:v>42.69662</x:v>
      </x:c>
      <x:c r="J958" s="17" t="n">
        <x:v>41.96959</x:v>
      </x:c>
      <x:c r="K958" s="17" t="n">
        <x:v>42.79576</x:v>
      </x:c>
      <x:c r="L958" s="17" t="n">
        <x:v>45.24124</x:v>
      </x:c>
      <x:c r="M958" s="17" t="n">
        <x:v>74.55386</x:v>
      </x:c>
      <x:c r="N958" s="17" t="n">
        <x:v>59.94712</x:v>
      </x:c>
      <x:c r="O958" s="17" t="n">
        <x:v>52.14805</x:v>
      </x:c>
      <x:c r="P958" s="17" t="n">
        <x:v>43.95241</x:v>
      </x:c>
      <x:c r="Q958" s="17" t="n">
        <x:v>45.43952</x:v>
      </x:c>
      <x:c r="R958" s="17" t="n">
        <x:v>50.03304</x:v>
      </x:c>
      <x:c r="S958" s="17" t="n">
        <x:v>40.35029</x:v>
      </x:c>
      <x:c r="T958" s="17" t="n">
        <x:v>47.38929</x:v>
      </x:c>
      <x:c r="U958" s="17" t="n">
        <x:v>39.19365</x:v>
      </x:c>
      <x:c r="V958" s="17" t="n">
        <x:v>45.34038</x:v>
      </x:c>
      <x:c r="W958" s="17" t="n">
        <x:v>41.9035</x:v>
      </x:c>
      <x:c r="X958" s="17" t="n">
        <x:v>45.43952</x:v>
      </x:c>
      <x:c r="Y958" s="17" t="n">
        <x:v>41.17647</x:v>
      </x:c>
      <x:c r="Z958" s="17" t="n">
        <x:v>34.43489</x:v>
      </x:c>
      <x:c r="AA958" s="17" t="n">
        <x:v>40.7799</x:v>
      </x:c>
      <x:c r="AB958" s="4" t="n">
        <x:f>COUNT(D958:O958)</x:f>
        <x:v>12</x:v>
      </x:c>
      <x:c r="AC958" s="4" t="n">
        <x:f>COUNT(P958:AA958)</x:f>
        <x:v>12</x:v>
      </x:c>
      <x:c r="AD958" s="4" t="n">
        <x:f>COUNTIF(D958:AA958,"&gt;0")</x:f>
        <x:v>24</x:v>
      </x:c>
      <x:c r="AE958" s="19" t="n">
        <x:f>IF(AB958=0,"",AVERAGE(D958:O958))</x:f>
        <x:v>52.679550000000006</x:v>
      </x:c>
      <x:c r="AF958" s="19" t="n">
        <x:f>IF(AC958=0,"",AVERAGE(P958:AA958))</x:f>
        <x:v>42.952738333333336</x:v>
      </x:c>
      <x:c r="AG958" s="19" t="n">
        <x:f>IF(OR(AB958&lt;'산출기준'!$B$19,AC958&lt;'산출기준'!$B$19,AE958=0),"",AF958/AE958)</x:f>
        <x:v>0.8153588694917351</x:v>
      </x:c>
      <x:c r="AH958" s="21" t="n">
        <x:f>IF(SUM(P958:AA958)=0,"",MAX(P958:AA958)/SUM(P958:AA958))</x:f>
        <x:v>0.09706994621957164</x:v>
      </x:c>
      <x:c r="AI958" s="23" t="n">
        <x:f>IF(AG958="","",AD958/'산출기준'!$B$18*'산출기준'!$B$20+MIN(1,AG958)*'산출기준'!$B$21+(1-AH958)*'산출기준'!$B$22)</x:f>
        <x:v>92.51936716036062</x:v>
      </x:c>
      <x:c r="AJ958" s="4" t="str">
        <x:v>24개월 중 양수 지수 24개월; 전반/후반 자료 12/12개월. 최근12개월/이전12개월 관측월 평균비 0.82배, 최근 최댓달 비중 9.7%. 미래 1년 지속을 보장하지 않음.</x:v>
      </x:c>
      <x:c r="AK958" s="4" t="str">
        <x:v>https://developers.naver.com/docs/serviceapi/datalab/search/search.md</x:v>
      </x:c>
    </x:row>
    <x:row r="959" ht="25" customHeight="1">
      <x:c r="A959" s="4" t="str">
        <x:v>K0955</x:v>
      </x:c>
      <x:c r="B959" s="4" t="str">
        <x:v>고생물·미스터리</x:v>
      </x:c>
      <x:c r="C959" s="4" t="str">
        <x:v>검치호</x:v>
      </x:c>
      <x:c r="D959" s="17" t="n">
        <x:v>42.77893</x:v>
      </x:c>
      <x:c r="E959" s="17" t="n">
        <x:v>31.33472</x:v>
      </x:c>
      <x:c r="F959" s="17" t="n">
        <x:v>74.50469</x:v>
      </x:c>
      <x:c r="G959" s="17" t="n">
        <x:v>42.10114</x:v>
      </x:c>
      <x:c r="H959" s="17" t="n">
        <x:v>44.78623</x:v>
      </x:c>
      <x:c r="I959" s="17" t="n">
        <x:v>42.25755</x:v>
      </x:c>
      <x:c r="J959" s="17" t="n">
        <x:v>49.03545</x:v>
      </x:c>
      <x:c r="K959" s="17" t="n">
        <x:v>66.89259</x:v>
      </x:c>
      <x:c r="L959" s="17" t="n">
        <x:v>48.46193</x:v>
      </x:c>
      <x:c r="M959" s="17" t="n">
        <x:v>100</x:v>
      </x:c>
      <x:c r="N959" s="17" t="n">
        <x:v>64.67674</x:v>
      </x:c>
      <x:c r="O959" s="17" t="n">
        <x:v>56.12617</x:v>
      </x:c>
      <x:c r="P959" s="17" t="n">
        <x:v>75.0782</x:v>
      </x:c>
      <x:c r="Q959" s="17" t="n">
        <x:v>47.28884</x:v>
      </x:c>
      <x:c r="R959" s="17" t="n">
        <x:v>44.4734</x:v>
      </x:c>
      <x:c r="S959" s="17" t="n">
        <x:v>51.64233</x:v>
      </x:c>
      <x:c r="T959" s="17" t="n">
        <x:v>46.71532</x:v>
      </x:c>
      <x:c r="U959" s="17" t="n">
        <x:v>30.50052</x:v>
      </x:c>
      <x:c r="V959" s="17" t="n">
        <x:v>32.50782</x:v>
      </x:c>
      <x:c r="W959" s="17" t="n">
        <x:v>26.98123</x:v>
      </x:c>
      <x:c r="X959" s="17" t="n">
        <x:v>27.78936</x:v>
      </x:c>
      <x:c r="Y959" s="17" t="n">
        <x:v>45.02085</x:v>
      </x:c>
      <x:c r="Z959" s="17" t="n">
        <x:v>35.84462</x:v>
      </x:c>
      <x:c r="AA959" s="17" t="n">
        <x:v>31.43899</x:v>
      </x:c>
      <x:c r="AB959" s="4" t="n">
        <x:f>COUNT(D959:O959)</x:f>
        <x:v>12</x:v>
      </x:c>
      <x:c r="AC959" s="4" t="n">
        <x:f>COUNT(P959:AA959)</x:f>
        <x:v>12</x:v>
      </x:c>
      <x:c r="AD959" s="4" t="n">
        <x:f>COUNTIF(D959:AA959,"&gt;0")</x:f>
        <x:v>24</x:v>
      </x:c>
      <x:c r="AE959" s="19" t="n">
        <x:f>IF(AB959=0,"",AVERAGE(D959:O959))</x:f>
        <x:v>55.24634499999999</x:v>
      </x:c>
      <x:c r="AF959" s="19" t="n">
        <x:f>IF(AC959=0,"",AVERAGE(P959:AA959))</x:f>
        <x:v>41.27345666666667</x:v>
      </x:c>
      <x:c r="AG959" s="19" t="n">
        <x:f>IF(OR(AB959&lt;'산출기준'!$B$19,AC959&lt;'산출기준'!$B$19,AE959=0),"",AF959/AE959)</x:f>
        <x:v>0.7470803121304527</x:v>
      </x:c>
      <x:c r="AH959" s="21" t="n">
        <x:f>IF(SUM(P959:AA959)=0,"",MAX(P959:AA959)/SUM(P959:AA959))</x:f>
        <x:v>0.1515869319401969</x:v>
      </x:c>
      <x:c r="AI959" s="23" t="n">
        <x:f>IF(AG959="","",AD959/'산출기준'!$B$18*'산출기준'!$B$20+MIN(1,AG959)*'산출기준'!$B$21+(1-AH959)*'산출기준'!$B$22)</x:f>
        <x:v>89.38067072510964</x:v>
      </x:c>
      <x:c r="AJ959" s="4" t="str">
        <x:v>24개월 중 양수 지수 24개월; 전반/후반 자료 12/12개월. 최근12개월/이전12개월 관측월 평균비 0.75배, 최근 최댓달 비중 15.2%. 미래 1년 지속을 보장하지 않음.</x:v>
      </x:c>
      <x:c r="AK959" s="4" t="str">
        <x:v>https://developers.naver.com/docs/serviceapi/datalab/search/search.md</x:v>
      </x:c>
    </x:row>
    <x:row r="960" ht="25" customHeight="1">
      <x:c r="A960" s="4" t="str">
        <x:v>K0956</x:v>
      </x:c>
      <x:c r="B960" s="4" t="str">
        <x:v>고생물·미스터리</x:v>
      </x:c>
      <x:c r="C960" s="4" t="str">
        <x:v>심해생물</x:v>
      </x:c>
      <x:c r="D960" s="17" t="n">
        <x:v>30.39624</x:v>
      </x:c>
      <x:c r="E960" s="17" t="n">
        <x:v>28.59749</x:v>
      </x:c>
      <x:c r="F960" s="17" t="n">
        <x:v>29.06673</x:v>
      </x:c>
      <x:c r="G960" s="17" t="n">
        <x:v>27.65901</x:v>
      </x:c>
      <x:c r="H960" s="17" t="n">
        <x:v>22.26277</x:v>
      </x:c>
      <x:c r="I960" s="17" t="n">
        <x:v>23.25338</x:v>
      </x:c>
      <x:c r="J960" s="17" t="n">
        <x:v>23.38373</x:v>
      </x:c>
      <x:c r="K960" s="17" t="n">
        <x:v>25.57351</x:v>
      </x:c>
      <x:c r="L960" s="17" t="n">
        <x:v>28.28467</x:v>
      </x:c>
      <x:c r="M960" s="17" t="n">
        <x:v>25.78206</x:v>
      </x:c>
      <x:c r="N960" s="17" t="n">
        <x:v>29.14494</x:v>
      </x:c>
      <x:c r="O960" s="17" t="n">
        <x:v>27.52867</x:v>
      </x:c>
      <x:c r="P960" s="17" t="n">
        <x:v>24.11366</x:v>
      </x:c>
      <x:c r="Q960" s="17" t="n">
        <x:v>20.41188</x:v>
      </x:c>
      <x:c r="R960" s="17" t="n">
        <x:v>19.52554</x:v>
      </x:c>
      <x:c r="S960" s="17" t="n">
        <x:v>18.79562</x:v>
      </x:c>
      <x:c r="T960" s="17" t="n">
        <x:v>31.04796</x:v>
      </x:c>
      <x:c r="U960" s="17" t="n">
        <x:v>28.02398</x:v>
      </x:c>
      <x:c r="V960" s="17" t="n">
        <x:v>31.88216</x:v>
      </x:c>
      <x:c r="W960" s="17" t="n">
        <x:v>41.52763</x:v>
      </x:c>
      <x:c r="X960" s="17" t="n">
        <x:v>39.80709</x:v>
      </x:c>
      <x:c r="Y960" s="17" t="n">
        <x:v>32.87278</x:v>
      </x:c>
      <x:c r="Z960" s="17" t="n">
        <x:v>32.42961</x:v>
      </x:c>
      <x:c r="AA960" s="17" t="n">
        <x:v>30.03128</x:v>
      </x:c>
      <x:c r="AB960" s="4" t="n">
        <x:f>COUNT(D960:O960)</x:f>
        <x:v>12</x:v>
      </x:c>
      <x:c r="AC960" s="4" t="n">
        <x:f>COUNT(P960:AA960)</x:f>
        <x:v>12</x:v>
      </x:c>
      <x:c r="AD960" s="4" t="n">
        <x:f>COUNTIF(D960:AA960,"&gt;0")</x:f>
        <x:v>24</x:v>
      </x:c>
      <x:c r="AE960" s="19" t="n">
        <x:f>IF(AB960=0,"",AVERAGE(D960:O960))</x:f>
        <x:v>26.744433333333333</x:v>
      </x:c>
      <x:c r="AF960" s="19" t="n">
        <x:f>IF(AC960=0,"",AVERAGE(P960:AA960))</x:f>
        <x:v>29.20576583333333</x:v>
      </x:c>
      <x:c r="AG960" s="19" t="n">
        <x:f>IF(OR(AB960&lt;'산출기준'!$B$19,AC960&lt;'산출기준'!$B$19,AE960=0),"",AF960/AE960)</x:f>
        <x:v>1.092031581650013</x:v>
      </x:c>
      <x:c r="AH960" s="21" t="n">
        <x:f>IF(SUM(P960:AA960)=0,"",MAX(P960:AA960)/SUM(P960:AA960))</x:f>
        <x:v>0.11849152845646718</x:v>
      </x:c>
      <x:c r="AI960" s="23" t="n">
        <x:f>IF(AG960="","",AD960/'산출기준'!$B$18*'산출기준'!$B$20+MIN(1,AG960)*'산출기준'!$B$21+(1-AH960)*'산출기준'!$B$22)</x:f>
        <x:v>97.63016943087067</x:v>
      </x:c>
      <x:c r="AJ960" s="4" t="str">
        <x:v>24개월 중 양수 지수 24개월; 전반/후반 자료 12/12개월. 최근12개월/이전12개월 관측월 평균비 1.09배, 최근 최댓달 비중 11.8%. 미래 1년 지속을 보장하지 않음.</x:v>
      </x:c>
      <x:c r="AK960" s="4" t="str">
        <x:v>https://developers.naver.com/docs/serviceapi/datalab/search/search.md</x:v>
      </x:c>
    </x:row>
    <x:row r="961" ht="25" customHeight="1">
      <x:c r="A961" s="4" t="str">
        <x:v>K0957</x:v>
      </x:c>
      <x:c r="B961" s="4" t="str">
        <x:v>고생물·미스터리</x:v>
      </x:c>
      <x:c r="C961" s="4" t="str">
        <x:v>호모사피엔스뜻</x:v>
      </x:c>
      <x:c r="D961" s="17" t="n">
        <x:v>15.32846</x:v>
      </x:c>
      <x:c r="E961" s="17" t="n">
        <x:v>17.51824</x:v>
      </x:c>
      <x:c r="F961" s="17" t="n">
        <x:v>27.39833</x:v>
      </x:c>
      <x:c r="G961" s="17" t="n">
        <x:v>22.70594</x:v>
      </x:c>
      <x:c r="H961" s="17" t="n">
        <x:v>23.488</x:v>
      </x:c>
      <x:c r="I961" s="17" t="n">
        <x:v>26.04275</x:v>
      </x:c>
      <x:c r="J961" s="17" t="n">
        <x:v>37.40875</x:v>
      </x:c>
      <x:c r="K961" s="17" t="n">
        <x:v>23.87904</x:v>
      </x:c>
      <x:c r="L961" s="17" t="n">
        <x:v>27.18978</x:v>
      </x:c>
      <x:c r="M961" s="17" t="n">
        <x:v>36.54848</x:v>
      </x:c>
      <x:c r="N961" s="17" t="n">
        <x:v>41.57977</x:v>
      </x:c>
      <x:c r="O961" s="17" t="n">
        <x:v>27.45046</x:v>
      </x:c>
      <x:c r="P961" s="17" t="n">
        <x:v>27.24191</x:v>
      </x:c>
      <x:c r="Q961" s="17" t="n">
        <x:v>19.83837</x:v>
      </x:c>
      <x:c r="R961" s="17" t="n">
        <x:v>32.42961</x:v>
      </x:c>
      <x:c r="S961" s="17" t="n">
        <x:v>31.30865</x:v>
      </x:c>
      <x:c r="T961" s="17" t="n">
        <x:v>29.19708</x:v>
      </x:c>
      <x:c r="U961" s="17" t="n">
        <x:v>32.74244</x:v>
      </x:c>
      <x:c r="V961" s="17" t="n">
        <x:v>52.78936</x:v>
      </x:c>
      <x:c r="W961" s="17" t="n">
        <x:v>38.97288</x:v>
      </x:c>
      <x:c r="X961" s="17" t="n">
        <x:v>30.683</x:v>
      </x:c>
      <x:c r="Y961" s="17" t="n">
        <x:v>24.53076</x:v>
      </x:c>
      <x:c r="Z961" s="17" t="n">
        <x:v>28.07612</x:v>
      </x:c>
      <x:c r="AA961" s="17" t="n">
        <x:v>28.62356</x:v>
      </x:c>
      <x:c r="AB961" s="4" t="n">
        <x:f>COUNT(D961:O961)</x:f>
        <x:v>12</x:v>
      </x:c>
      <x:c r="AC961" s="4" t="n">
        <x:f>COUNT(P961:AA961)</x:f>
        <x:v>12</x:v>
      </x:c>
      <x:c r="AD961" s="4" t="n">
        <x:f>COUNTIF(D961:AA961,"&gt;0")</x:f>
        <x:v>24</x:v>
      </x:c>
      <x:c r="AE961" s="19" t="n">
        <x:f>IF(AB961=0,"",AVERAGE(D961:O961))</x:f>
        <x:v>27.2115</x:v>
      </x:c>
      <x:c r="AF961" s="19" t="n">
        <x:f>IF(AC961=0,"",AVERAGE(P961:AA961))</x:f>
        <x:v>31.369478333333333</x:v>
      </x:c>
      <x:c r="AG961" s="19" t="n">
        <x:f>IF(OR(AB961&lt;'산출기준'!$B$19,AC961&lt;'산출기준'!$B$19,AE961=0),"",AF961/AE961)</x:f>
        <x:v>1.1528022465991707</x:v>
      </x:c>
      <x:c r="AH961" s="21" t="n">
        <x:f>IF(SUM(P961:AA961)=0,"",MAX(P961:AA961)/SUM(P961:AA961))</x:f>
        <x:v>0.14023546348422436</x:v>
      </x:c>
      <x:c r="AI961" s="23" t="n">
        <x:f>IF(AG961="","",AD961/'산출기준'!$B$18*'산출기준'!$B$20+MIN(1,AG961)*'산출기준'!$B$21+(1-AH961)*'산출기준'!$B$22)</x:f>
        <x:v>97.19529073031552</x:v>
      </x:c>
      <x:c r="AJ961" s="4" t="str">
        <x:v>24개월 중 양수 지수 24개월; 전반/후반 자료 12/12개월. 최근12개월/이전12개월 관측월 평균비 1.15배, 최근 최댓달 비중 14.0%. 미래 1년 지속을 보장하지 않음.</x:v>
      </x:c>
      <x:c r="AK961" s="4" t="str">
        <x:v>https://developers.naver.com/docs/serviceapi/datalab/search/search.md</x:v>
      </x:c>
    </x:row>
    <x:row r="962" ht="25" customHeight="1">
      <x:c r="A962" s="4" t="str">
        <x:v>K0958</x:v>
      </x:c>
      <x:c r="B962" s="4" t="str">
        <x:v>고생물·미스터리</x:v>
      </x:c>
      <x:c r="C962" s="4" t="str">
        <x:v>신생대</x:v>
      </x:c>
      <x:c r="D962" s="17" t="n">
        <x:v>55.00521</x:v>
      </x:c>
      <x:c r="E962" s="17" t="n">
        <x:v>56.1001</x:v>
      </x:c>
      <x:c r="F962" s="17" t="n">
        <x:v>44.18665</x:v>
      </x:c>
      <x:c r="G962" s="17" t="n">
        <x:v>27.97184</x:v>
      </x:c>
      <x:c r="H962" s="17" t="n">
        <x:v>20.2294</x:v>
      </x:c>
      <x:c r="I962" s="17" t="n">
        <x:v>20.17726</x:v>
      </x:c>
      <x:c r="J962" s="17" t="n">
        <x:v>29.06673</x:v>
      </x:c>
      <x:c r="K962" s="17" t="n">
        <x:v>33.55057</x:v>
      </x:c>
      <x:c r="L962" s="17" t="n">
        <x:v>24.00938</x:v>
      </x:c>
      <x:c r="M962" s="17" t="n">
        <x:v>22.26277</x:v>
      </x:c>
      <x:c r="N962" s="17" t="n">
        <x:v>22.96663</x:v>
      </x:c>
      <x:c r="O962" s="17" t="n">
        <x:v>42.17935</x:v>
      </x:c>
      <x:c r="P962" s="17" t="n">
        <x:v>37.72158</x:v>
      </x:c>
      <x:c r="Q962" s="17" t="n">
        <x:v>20.95933</x:v>
      </x:c>
      <x:c r="R962" s="17" t="n">
        <x:v>14.15537</x:v>
      </x:c>
      <x:c r="S962" s="17" t="n">
        <x:v>14.46819</x:v>
      </x:c>
      <x:c r="T962" s="17" t="n">
        <x:v>13.00834</x:v>
      </x:c>
      <x:c r="U962" s="17" t="n">
        <x:v>12.85192</x:v>
      </x:c>
      <x:c r="V962" s="17" t="n">
        <x:v>21.53284</x:v>
      </x:c>
      <x:c r="W962" s="17" t="n">
        <x:v>14.46819</x:v>
      </x:c>
      <x:c r="X962" s="17" t="n">
        <x:v>13.86861</x:v>
      </x:c>
      <x:c r="Y962" s="17" t="n">
        <x:v>13.55578</x:v>
      </x:c>
      <x:c r="Z962" s="17" t="n">
        <x:v>13.7904</x:v>
      </x:c>
      <x:c r="AA962" s="17" t="n">
        <x:v>27.37226</x:v>
      </x:c>
      <x:c r="AB962" s="4" t="n">
        <x:f>COUNT(D962:O962)</x:f>
        <x:v>12</x:v>
      </x:c>
      <x:c r="AC962" s="4" t="n">
        <x:f>COUNT(P962:AA962)</x:f>
        <x:v>12</x:v>
      </x:c>
      <x:c r="AD962" s="4" t="n">
        <x:f>COUNTIF(D962:AA962,"&gt;0")</x:f>
        <x:v>24</x:v>
      </x:c>
      <x:c r="AE962" s="19" t="n">
        <x:f>IF(AB962=0,"",AVERAGE(D962:O962))</x:f>
        <x:v>33.1421575</x:v>
      </x:c>
      <x:c r="AF962" s="19" t="n">
        <x:f>IF(AC962=0,"",AVERAGE(P962:AA962))</x:f>
        <x:v>18.1460675</x:v>
      </x:c>
      <x:c r="AG962" s="19" t="n">
        <x:f>IF(OR(AB962&lt;'산출기준'!$B$19,AC962&lt;'산출기준'!$B$19,AE962=0),"",AF962/AE962)</x:f>
        <x:v>0.5475222154743546</x:v>
      </x:c>
      <x:c r="AH962" s="21" t="n">
        <x:f>IF(SUM(P962:AA962)=0,"",MAX(P962:AA962)/SUM(P962:AA962))</x:f>
        <x:v>0.17323119733793563</x:v>
      </x:c>
      <x:c r="AI962" s="23" t="n">
        <x:f>IF(AG962="","",AD962/'산출기준'!$B$18*'산출기준'!$B$20+MIN(1,AG962)*'산출기준'!$B$21+(1-AH962)*'산출기준'!$B$22)</x:f>
        <x:v>82.96104251747192</x:v>
      </x:c>
      <x:c r="AJ962" s="4" t="str">
        <x:v>24개월 중 양수 지수 24개월; 전반/후반 자료 12/12개월. 최근12개월/이전12개월 관측월 평균비 0.55배, 최근 최댓달 비중 17.3%. 미래 1년 지속을 보장하지 않음.</x:v>
      </x:c>
      <x:c r="AK962" s="4" t="str">
        <x:v>https://developers.naver.com/docs/serviceapi/datalab/search/search.md</x:v>
      </x:c>
    </x:row>
    <x:row r="963" ht="25" customHeight="1">
      <x:c r="A963" s="4" t="str">
        <x:v>K0959</x:v>
      </x:c>
      <x:c r="B963" s="4" t="str">
        <x:v>고생물·미스터리</x:v>
      </x:c>
      <x:c r="C963" s="4" t="str">
        <x:v>카르카로돈토사우루스</x:v>
      </x:c>
      <x:c r="D963" s="17" t="n">
        <x:v>42.15328</x:v>
      </x:c>
      <x:c r="E963" s="17" t="n">
        <x:v>40.09384</x:v>
      </x:c>
      <x:c r="F963" s="17" t="n">
        <x:v>32.71637</x:v>
      </x:c>
      <x:c r="G963" s="17" t="n">
        <x:v>31.83003</x:v>
      </x:c>
      <x:c r="H963" s="17" t="n">
        <x:v>39.44212</x:v>
      </x:c>
      <x:c r="I963" s="17" t="n">
        <x:v>29.24921</x:v>
      </x:c>
      <x:c r="J963" s="17" t="n">
        <x:v>29.56204</x:v>
      </x:c>
      <x:c r="K963" s="17" t="n">
        <x:v>31.43899</x:v>
      </x:c>
      <x:c r="L963" s="17" t="n">
        <x:v>30.03128</x:v>
      </x:c>
      <x:c r="M963" s="17" t="n">
        <x:v>29.30135</x:v>
      </x:c>
      <x:c r="N963" s="17" t="n">
        <x:v>40.82377</x:v>
      </x:c>
      <x:c r="O963" s="17" t="n">
        <x:v>33.9416</x:v>
      </x:c>
      <x:c r="P963" s="17" t="n">
        <x:v>24.34827</x:v>
      </x:c>
      <x:c r="Q963" s="17" t="n">
        <x:v>31.12617</x:v>
      </x:c>
      <x:c r="R963" s="17" t="n">
        <x:v>26.48592</x:v>
      </x:c>
      <x:c r="S963" s="17" t="n">
        <x:v>23.67049</x:v>
      </x:c>
      <x:c r="T963" s="17" t="n">
        <x:v>27.9197</x:v>
      </x:c>
      <x:c r="U963" s="17" t="n">
        <x:v>26.56412</x:v>
      </x:c>
      <x:c r="V963" s="17" t="n">
        <x:v>27.00729</x:v>
      </x:c>
      <x:c r="W963" s="17" t="n">
        <x:v>29.06673</x:v>
      </x:c>
      <x:c r="X963" s="17" t="n">
        <x:v>25.05213</x:v>
      </x:c>
      <x:c r="Y963" s="17" t="n">
        <x:v>23.74869</x:v>
      </x:c>
      <x:c r="Z963" s="17" t="n">
        <x:v>21.92387</x:v>
      </x:c>
      <x:c r="AA963" s="17" t="n">
        <x:v>25.52137</x:v>
      </x:c>
      <x:c r="AB963" s="4" t="n">
        <x:f>COUNT(D963:O963)</x:f>
        <x:v>12</x:v>
      </x:c>
      <x:c r="AC963" s="4" t="n">
        <x:f>COUNT(P963:AA963)</x:f>
        <x:v>12</x:v>
      </x:c>
      <x:c r="AD963" s="4" t="n">
        <x:f>COUNTIF(D963:AA963,"&gt;0")</x:f>
        <x:v>24</x:v>
      </x:c>
      <x:c r="AE963" s="19" t="n">
        <x:f>IF(AB963=0,"",AVERAGE(D963:O963))</x:f>
        <x:v>34.21532333333334</x:v>
      </x:c>
      <x:c r="AF963" s="19" t="n">
        <x:f>IF(AC963=0,"",AVERAGE(P963:AA963))</x:f>
        <x:v>26.036229166666672</x:v>
      </x:c>
      <x:c r="AG963" s="19" t="n">
        <x:f>IF(OR(AB963&lt;'산출기준'!$B$19,AC963&lt;'산출기준'!$B$19,AE963=0),"",AF963/AE963)</x:f>
        <x:v>0.760952305287777</x:v>
      </x:c>
      <x:c r="AH963" s="21" t="n">
        <x:f>IF(SUM(P963:AA963)=0,"",MAX(P963:AA963)/SUM(P963:AA963))</x:f>
        <x:v>0.09962454560512232</x:v>
      </x:c>
      <x:c r="AI963" s="23" t="n">
        <x:f>IF(AG963="","",AD963/'산출기준'!$B$18*'산출기준'!$B$20+MIN(1,AG963)*'산출기준'!$B$21+(1-AH963)*'산출기준'!$B$22)</x:f>
        <x:v>90.83607824653086</x:v>
      </x:c>
      <x:c r="AJ963" s="4" t="str">
        <x:v>24개월 중 양수 지수 24개월; 전반/후반 자료 12/12개월. 최근12개월/이전12개월 관측월 평균비 0.76배, 최근 최댓달 비중 10.0%. 미래 1년 지속을 보장하지 않음.</x:v>
      </x:c>
      <x:c r="AK963" s="4" t="str">
        <x:v>https://developers.naver.com/docs/serviceapi/datalab/search/search.md</x:v>
      </x:c>
    </x:row>
    <x:row r="964" ht="25" customHeight="1">
      <x:c r="A964" s="4" t="str">
        <x:v>K0960</x:v>
      </x:c>
      <x:c r="B964" s="4" t="str">
        <x:v>고생물·미스터리</x:v>
      </x:c>
      <x:c r="C964" s="4" t="str">
        <x:v>둔클레오스테우스</x:v>
      </x:c>
      <x:c r="D964" s="17" t="n">
        <x:v>64.77987</x:v>
      </x:c>
      <x:c r="E964" s="17" t="n">
        <x:v>70.44025</x:v>
      </x:c>
      <x:c r="F964" s="17" t="n">
        <x:v>60.16771</x:v>
      </x:c>
      <x:c r="G964" s="17" t="n">
        <x:v>64.88469</x:v>
      </x:c>
      <x:c r="H964" s="17" t="n">
        <x:v>65.77568</x:v>
      </x:c>
      <x:c r="I964" s="17" t="n">
        <x:v>61.68763</x:v>
      </x:c>
      <x:c r="J964" s="17" t="n">
        <x:v>68.34381</x:v>
      </x:c>
      <x:c r="K964" s="17" t="n">
        <x:v>50.73375</x:v>
      </x:c>
      <x:c r="L964" s="17" t="n">
        <x:v>48.74213</x:v>
      </x:c>
      <x:c r="M964" s="17" t="n">
        <x:v>53.30188</x:v>
      </x:c>
      <x:c r="N964" s="17" t="n">
        <x:v>50.9958</x:v>
      </x:c>
      <x:c r="O964" s="17" t="n">
        <x:v>52.83018</x:v>
      </x:c>
      <x:c r="P964" s="17" t="n">
        <x:v>49.63312</x:v>
      </x:c>
      <x:c r="Q964" s="17" t="n">
        <x:v>42.87211</x:v>
      </x:c>
      <x:c r="R964" s="17" t="n">
        <x:v>33.7002</x:v>
      </x:c>
      <x:c r="S964" s="17" t="n">
        <x:v>46.6457</x:v>
      </x:c>
      <x:c r="T964" s="17" t="n">
        <x:v>45.64989</x:v>
      </x:c>
      <x:c r="U964" s="17" t="n">
        <x:v>43.13417</x:v>
      </x:c>
      <x:c r="V964" s="17" t="n">
        <x:v>41.29979</x:v>
      </x:c>
      <x:c r="W964" s="17" t="n">
        <x:v>57.49475</x:v>
      </x:c>
      <x:c r="X964" s="17" t="n">
        <x:v>40.77568</x:v>
      </x:c>
      <x:c r="Y964" s="17" t="n">
        <x:v>42.13836</x:v>
      </x:c>
      <x:c r="Z964" s="17" t="n">
        <x:v>43.65828</x:v>
      </x:c>
      <x:c r="AA964" s="17" t="n">
        <x:v>46.6457</x:v>
      </x:c>
      <x:c r="AB964" s="4" t="n">
        <x:f>COUNT(D964:O964)</x:f>
        <x:v>12</x:v>
      </x:c>
      <x:c r="AC964" s="4" t="n">
        <x:f>COUNT(P964:AA964)</x:f>
        <x:v>12</x:v>
      </x:c>
      <x:c r="AD964" s="4" t="n">
        <x:f>COUNTIF(D964:AA964,"&gt;0")</x:f>
        <x:v>24</x:v>
      </x:c>
      <x:c r="AE964" s="19" t="n">
        <x:f>IF(AB964=0,"",AVERAGE(D964:O964))</x:f>
        <x:v>59.390281666666674</x:v>
      </x:c>
      <x:c r="AF964" s="19" t="n">
        <x:f>IF(AC964=0,"",AVERAGE(P964:AA964))</x:f>
        <x:v>44.47064583333333</x:v>
      </x:c>
      <x:c r="AG964" s="19" t="n">
        <x:f>IF(OR(AB964&lt;'산출기준'!$B$19,AC964&lt;'산출기준'!$B$19,AE964=0),"",AF964/AE964)</x:f>
        <x:v>0.748786578971436</x:v>
      </x:c>
      <x:c r="AH964" s="21" t="n">
        <x:f>IF(SUM(P964:AA964)=0,"",MAX(P964:AA964)/SUM(P964:AA964))</x:f>
        <x:v>0.10773914065973296</x:v>
      </x:c>
      <x:c r="AI964" s="23" t="n">
        <x:f>IF(AG964="","",AD964/'산출기준'!$B$18*'산출기준'!$B$20+MIN(1,AG964)*'산출기준'!$B$21+(1-AH964)*'산출기준'!$B$22)</x:f>
        <x:v>90.30881455594843</x:v>
      </x:c>
      <x:c r="AJ964" s="4" t="str">
        <x:v>24개월 중 양수 지수 24개월; 전반/후반 자료 12/12개월. 최근12개월/이전12개월 관측월 평균비 0.75배, 최근 최댓달 비중 10.8%. 미래 1년 지속을 보장하지 않음.</x:v>
      </x:c>
      <x:c r="AK964" s="4" t="str">
        <x:v>https://developers.naver.com/docs/serviceapi/datalab/search/search.md</x:v>
      </x:c>
    </x:row>
    <x:row r="965" ht="25" customHeight="1">
      <x:c r="A965" s="4" t="str">
        <x:v>K0961</x:v>
      </x:c>
      <x:c r="B965" s="4" t="str">
        <x:v>고생물·미스터리</x:v>
      </x:c>
      <x:c r="C965" s="4" t="str">
        <x:v>검치호랑이</x:v>
      </x:c>
      <x:c r="D965" s="17" t="n">
        <x:v>60.63941</x:v>
      </x:c>
      <x:c r="E965" s="17" t="n">
        <x:v>62.00209</x:v>
      </x:c>
      <x:c r="F965" s="17" t="n">
        <x:v>78.09224</x:v>
      </x:c>
      <x:c r="G965" s="17" t="n">
        <x:v>67.87211</x:v>
      </x:c>
      <x:c r="H965" s="17" t="n">
        <x:v>73.68972</x:v>
      </x:c>
      <x:c r="I965" s="17" t="n">
        <x:v>55.03144</x:v>
      </x:c>
      <x:c r="J965" s="17" t="n">
        <x:v>65.46121</x:v>
      </x:c>
      <x:c r="K965" s="17" t="n">
        <x:v>66.19496</x:v>
      </x:c>
      <x:c r="L965" s="17" t="n">
        <x:v>57.44234</x:v>
      </x:c>
      <x:c r="M965" s="17" t="n">
        <x:v>59.43396</x:v>
      </x:c>
      <x:c r="N965" s="17" t="n">
        <x:v>55.92243</x:v>
      </x:c>
      <x:c r="O965" s="17" t="n">
        <x:v>67.87211</x:v>
      </x:c>
      <x:c r="P965" s="17" t="n">
        <x:v>56.49895</x:v>
      </x:c>
      <x:c r="Q965" s="17" t="n">
        <x:v>42.40041</x:v>
      </x:c>
      <x:c r="R965" s="17" t="n">
        <x:v>49.5283</x:v>
      </x:c>
      <x:c r="S965" s="17" t="n">
        <x:v>45.2306</x:v>
      </x:c>
      <x:c r="T965" s="17" t="n">
        <x:v>50.89098</x:v>
      </x:c>
      <x:c r="U965" s="17" t="n">
        <x:v>45.44025</x:v>
      </x:c>
      <x:c r="V965" s="17" t="n">
        <x:v>42.55765</x:v>
      </x:c>
      <x:c r="W965" s="17" t="n">
        <x:v>37.89308</x:v>
      </x:c>
      <x:c r="X965" s="17" t="n">
        <x:v>44.28721</x:v>
      </x:c>
      <x:c r="Y965" s="17" t="n">
        <x:v>35.63941</x:v>
      </x:c>
      <x:c r="Z965" s="17" t="n">
        <x:v>33.07127</x:v>
      </x:c>
      <x:c r="AA965" s="17" t="n">
        <x:v>46.01677</x:v>
      </x:c>
      <x:c r="AB965" s="4" t="n">
        <x:f>COUNT(D965:O965)</x:f>
        <x:v>12</x:v>
      </x:c>
      <x:c r="AC965" s="4" t="n">
        <x:f>COUNT(P965:AA965)</x:f>
        <x:v>12</x:v>
      </x:c>
      <x:c r="AD965" s="4" t="n">
        <x:f>COUNTIF(D965:AA965,"&gt;0")</x:f>
        <x:v>24</x:v>
      </x:c>
      <x:c r="AE965" s="19" t="n">
        <x:f>IF(AB965=0,"",AVERAGE(D965:O965))</x:f>
        <x:v>64.137835</x:v>
      </x:c>
      <x:c r="AF965" s="19" t="n">
        <x:f>IF(AC965=0,"",AVERAGE(P965:AA965))</x:f>
        <x:v>44.12124</x:v>
      </x:c>
      <x:c r="AG965" s="19" t="n">
        <x:f>IF(OR(AB965&lt;'산출기준'!$B$19,AC965&lt;'산출기준'!$B$19,AE965=0),"",AF965/AE965)</x:f>
        <x:v>0.6879128364716396</x:v>
      </x:c>
      <x:c r="AH965" s="21" t="n">
        <x:f>IF(SUM(P965:AA965)=0,"",MAX(P965:AA965)/SUM(P965:AA965))</x:f>
        <x:v>0.10671154830039531</x:v>
      </x:c>
      <x:c r="AI965" s="23" t="n">
        <x:f>IF(AG965="","",AD965/'산출기준'!$B$18*'산출기준'!$B$20+MIN(1,AG965)*'산출기준'!$B$21+(1-AH965)*'산출기준'!$B$22)</x:f>
        <x:v>88.50315412814128</x:v>
      </x:c>
      <x:c r="AJ965" s="4" t="str">
        <x:v>24개월 중 양수 지수 24개월; 전반/후반 자료 12/12개월. 최근12개월/이전12개월 관측월 평균비 0.69배, 최근 최댓달 비중 10.7%. 미래 1년 지속을 보장하지 않음.</x:v>
      </x:c>
      <x:c r="AK965" s="4" t="str">
        <x:v>https://developers.naver.com/docs/serviceapi/datalab/search/search.md</x:v>
      </x:c>
    </x:row>
    <x:row r="966" ht="25" customHeight="1">
      <x:c r="A966" s="4" t="str">
        <x:v>K0962</x:v>
      </x:c>
      <x:c r="B966" s="4" t="str">
        <x:v>고생물·미스터리</x:v>
      </x:c>
      <x:c r="C966" s="4" t="str">
        <x:v>익룡종류</x:v>
      </x:c>
      <x:c r="D966" s="17" t="n">
        <x:v>58.38574</x:v>
      </x:c>
      <x:c r="E966" s="17" t="n">
        <x:v>55.18867</x:v>
      </x:c>
      <x:c r="F966" s="17" t="n">
        <x:v>48.79454</x:v>
      </x:c>
      <x:c r="G966" s="17" t="n">
        <x:v>50.31446</x:v>
      </x:c>
      <x:c r="H966" s="17" t="n">
        <x:v>60.42976</x:v>
      </x:c>
      <x:c r="I966" s="17" t="n">
        <x:v>48.79454</x:v>
      </x:c>
      <x:c r="J966" s="17" t="n">
        <x:v>44.91614</x:v>
      </x:c>
      <x:c r="K966" s="17" t="n">
        <x:v>46.80293</x:v>
      </x:c>
      <x:c r="L966" s="17" t="n">
        <x:v>83.96226</x:v>
      </x:c>
      <x:c r="M966" s="17" t="n">
        <x:v>56.97064</x:v>
      </x:c>
      <x:c r="N966" s="17" t="n">
        <x:v>72.16981</x:v>
      </x:c>
      <x:c r="O966" s="17" t="n">
        <x:v>71.174</x:v>
      </x:c>
      <x:c r="P966" s="17" t="n">
        <x:v>43.18658</x:v>
      </x:c>
      <x:c r="Q966" s="17" t="n">
        <x:v>48.84696</x:v>
      </x:c>
      <x:c r="R966" s="17" t="n">
        <x:v>61.68763</x:v>
      </x:c>
      <x:c r="S966" s="17" t="n">
        <x:v>58.96226</x:v>
      </x:c>
      <x:c r="T966" s="17" t="n">
        <x:v>53.8784</x:v>
      </x:c>
      <x:c r="U966" s="17" t="n">
        <x:v>55.60796</x:v>
      </x:c>
      <x:c r="V966" s="17" t="n">
        <x:v>65.30398</x:v>
      </x:c>
      <x:c r="W966" s="17" t="n">
        <x:v>49.42348</x:v>
      </x:c>
      <x:c r="X966" s="17" t="n">
        <x:v>67.24318</x:v>
      </x:c>
      <x:c r="Y966" s="17" t="n">
        <x:v>50.68134</x:v>
      </x:c>
      <x:c r="Z966" s="17" t="n">
        <x:v>43.60587</x:v>
      </x:c>
      <x:c r="AA966" s="17" t="n">
        <x:v>43.23899</x:v>
      </x:c>
      <x:c r="AB966" s="4" t="n">
        <x:f>COUNT(D966:O966)</x:f>
        <x:v>12</x:v>
      </x:c>
      <x:c r="AC966" s="4" t="n">
        <x:f>COUNT(P966:AA966)</x:f>
        <x:v>12</x:v>
      </x:c>
      <x:c r="AD966" s="4" t="n">
        <x:f>COUNTIF(D966:AA966,"&gt;0")</x:f>
        <x:v>24</x:v>
      </x:c>
      <x:c r="AE966" s="19" t="n">
        <x:f>IF(AB966=0,"",AVERAGE(D966:O966))</x:f>
        <x:v>58.15862416666666</x:v>
      </x:c>
      <x:c r="AF966" s="19" t="n">
        <x:f>IF(AC966=0,"",AVERAGE(P966:AA966))</x:f>
        <x:v>53.47221916666666</x:v>
      </x:c>
      <x:c r="AG966" s="19" t="n">
        <x:f>IF(OR(AB966&lt;'산출기준'!$B$19,AC966&lt;'산출기준'!$B$19,AE966=0),"",AF966/AE966)</x:f>
        <x:v>0.9194202911924111</x:v>
      </x:c>
      <x:c r="AH966" s="21" t="n">
        <x:f>IF(SUM(P966:AA966)=0,"",MAX(P966:AA966)/SUM(P966:AA966))</x:f>
        <x:v>0.10479457222202751</x:v>
      </x:c>
      <x:c r="AI966" s="23" t="n">
        <x:f>IF(AG966="","",AD966/'산출기준'!$B$18*'산출기준'!$B$20+MIN(1,AG966)*'산출기준'!$B$21+(1-AH966)*'산출기준'!$B$22)</x:f>
        <x:v>95.48671729133179</x:v>
      </x:c>
      <x:c r="AJ966" s="4" t="str">
        <x:v>24개월 중 양수 지수 24개월; 전반/후반 자료 12/12개월. 최근12개월/이전12개월 관측월 평균비 0.92배, 최근 최댓달 비중 10.5%. 미래 1년 지속을 보장하지 않음.</x:v>
      </x:c>
      <x:c r="AK966" s="4" t="str">
        <x:v>https://developers.naver.com/docs/serviceapi/datalab/search/search.md</x:v>
      </x:c>
    </x:row>
    <x:row r="967" ht="25" customHeight="1">
      <x:c r="A967" s="4" t="str">
        <x:v>K0963</x:v>
      </x:c>
      <x:c r="B967" s="4" t="str">
        <x:v>고생물·미스터리</x:v>
      </x:c>
      <x:c r="C967" s="4" t="str">
        <x:v>삼엽충화석</x:v>
      </x:c>
      <x:c r="D967" s="17" t="n">
        <x:v>55.13626</x:v>
      </x:c>
      <x:c r="E967" s="17" t="n">
        <x:v>51.04821</x:v>
      </x:c>
      <x:c r="F967" s="17" t="n">
        <x:v>40.77568</x:v>
      </x:c>
      <x:c r="G967" s="17" t="n">
        <x:v>49.10901</x:v>
      </x:c>
      <x:c r="H967" s="17" t="n">
        <x:v>35.63941</x:v>
      </x:c>
      <x:c r="I967" s="17" t="n">
        <x:v>28.03983</x:v>
      </x:c>
      <x:c r="J967" s="17" t="n">
        <x:v>29.08805</x:v>
      </x:c>
      <x:c r="K967" s="17" t="n">
        <x:v>24.31865</x:v>
      </x:c>
      <x:c r="L967" s="17" t="n">
        <x:v>28.14465</x:v>
      </x:c>
      <x:c r="M967" s="17" t="n">
        <x:v>28.66876</x:v>
      </x:c>
      <x:c r="N967" s="17" t="n">
        <x:v>33.90985</x:v>
      </x:c>
      <x:c r="O967" s="17" t="n">
        <x:v>58.80503</x:v>
      </x:c>
      <x:c r="P967" s="17" t="n">
        <x:v>58.90985</x:v>
      </x:c>
      <x:c r="Q967" s="17" t="n">
        <x:v>33.12368</x:v>
      </x:c>
      <x:c r="R967" s="17" t="n">
        <x:v>23.79454</x:v>
      </x:c>
      <x:c r="S967" s="17" t="n">
        <x:v>30.71278</x:v>
      </x:c>
      <x:c r="T967" s="17" t="n">
        <x:v>42.348</x:v>
      </x:c>
      <x:c r="U967" s="17" t="n">
        <x:v>31.86582</x:v>
      </x:c>
      <x:c r="V967" s="17" t="n">
        <x:v>100</x:v>
      </x:c>
      <x:c r="W967" s="17" t="n">
        <x:v>76.9392</x:v>
      </x:c>
      <x:c r="X967" s="17" t="n">
        <x:v>26.31027</x:v>
      </x:c>
      <x:c r="Y967" s="17" t="n">
        <x:v>20.59748</x:v>
      </x:c>
      <x:c r="Z967" s="17" t="n">
        <x:v>24.47589</x:v>
      </x:c>
      <x:c r="AA967" s="17" t="n">
        <x:v>40.93291</x:v>
      </x:c>
      <x:c r="AB967" s="4" t="n">
        <x:f>COUNT(D967:O967)</x:f>
        <x:v>12</x:v>
      </x:c>
      <x:c r="AC967" s="4" t="n">
        <x:f>COUNT(P967:AA967)</x:f>
        <x:v>12</x:v>
      </x:c>
      <x:c r="AD967" s="4" t="n">
        <x:f>COUNTIF(D967:AA967,"&gt;0")</x:f>
        <x:v>24</x:v>
      </x:c>
      <x:c r="AE967" s="19" t="n">
        <x:f>IF(AB967=0,"",AVERAGE(D967:O967))</x:f>
        <x:v>38.55694916666667</x:v>
      </x:c>
      <x:c r="AF967" s="19" t="n">
        <x:f>IF(AC967=0,"",AVERAGE(P967:AA967))</x:f>
        <x:v>42.50086833333333</x:v>
      </x:c>
      <x:c r="AG967" s="19" t="n">
        <x:f>IF(OR(AB967&lt;'산출기준'!$B$19,AC967&lt;'산출기준'!$B$19,AE967=0),"",AF967/AE967)</x:f>
        <x:v>1.1022881543251422</x:v>
      </x:c>
      <x:c r="AH967" s="21" t="n">
        <x:f>IF(SUM(P967:AA967)=0,"",MAX(P967:AA967)/SUM(P967:AA967))</x:f>
        <x:v>0.19607442530291833</x:v>
      </x:c>
      <x:c r="AI967" s="23" t="n">
        <x:f>IF(AG967="","",AD967/'산출기준'!$B$18*'산출기준'!$B$20+MIN(1,AG967)*'산출기준'!$B$21+(1-AH967)*'산출기준'!$B$22)</x:f>
        <x:v>96.07851149394163</x:v>
      </x:c>
      <x:c r="AJ967" s="4" t="str">
        <x:v>24개월 중 양수 지수 24개월; 전반/후반 자료 12/12개월. 최근12개월/이전12개월 관측월 평균비 1.10배, 최근 최댓달 비중 19.6%. 미래 1년 지속을 보장하지 않음.</x:v>
      </x:c>
      <x:c r="AK967" s="4" t="str">
        <x:v>https://developers.naver.com/docs/serviceapi/datalab/search/search.md</x:v>
      </x:c>
    </x:row>
    <x:row r="968" ht="25" customHeight="1">
      <x:c r="A968" s="4" t="str">
        <x:v>K0964</x:v>
      </x:c>
      <x:c r="B968" s="4" t="str">
        <x:v>고생물·미스터리</x:v>
      </x:c>
      <x:c r="C968" s="4" t="str">
        <x:v>아노말로카리스</x:v>
      </x:c>
      <x:c r="D968" s="17" t="n">
        <x:v>40.46121</x:v>
      </x:c>
      <x:c r="E968" s="17" t="n">
        <x:v>37.73584</x:v>
      </x:c>
      <x:c r="F968" s="17" t="n">
        <x:v>33.96226</x:v>
      </x:c>
      <x:c r="G968" s="17" t="n">
        <x:v>35.06289</x:v>
      </x:c>
      <x:c r="H968" s="17" t="n">
        <x:v>37.10691</x:v>
      </x:c>
      <x:c r="I968" s="17" t="n">
        <x:v>35.22012</x:v>
      </x:c>
      <x:c r="J968" s="17" t="n">
        <x:v>33.54297</x:v>
      </x:c>
      <x:c r="K968" s="17" t="n">
        <x:v>31.39412</x:v>
      </x:c>
      <x:c r="L968" s="17" t="n">
        <x:v>42.92452</x:v>
      </x:c>
      <x:c r="M968" s="17" t="n">
        <x:v>36.42557</x:v>
      </x:c>
      <x:c r="N968" s="17" t="n">
        <x:v>36.5828</x:v>
      </x:c>
      <x:c r="O968" s="17" t="n">
        <x:v>45.38784</x:v>
      </x:c>
      <x:c r="P968" s="17" t="n">
        <x:v>38.88888</x:v>
      </x:c>
      <x:c r="Q968" s="17" t="n">
        <x:v>32.49475</x:v>
      </x:c>
      <x:c r="R968" s="17" t="n">
        <x:v>29.3501</x:v>
      </x:c>
      <x:c r="S968" s="17" t="n">
        <x:v>30.18867</x:v>
      </x:c>
      <x:c r="T968" s="17" t="n">
        <x:v>37.73584</x:v>
      </x:c>
      <x:c r="U968" s="17" t="n">
        <x:v>33.64779</x:v>
      </x:c>
      <x:c r="V968" s="17" t="n">
        <x:v>39.72746</x:v>
      </x:c>
      <x:c r="W968" s="17" t="n">
        <x:v>35.37735</x:v>
      </x:c>
      <x:c r="X968" s="17" t="n">
        <x:v>34.43396</x:v>
      </x:c>
      <x:c r="Y968" s="17" t="n">
        <x:v>28.61635</x:v>
      </x:c>
      <x:c r="Z968" s="17" t="n">
        <x:v>48.00838</x:v>
      </x:c>
      <x:c r="AA968" s="17" t="n">
        <x:v>40.14675</x:v>
      </x:c>
      <x:c r="AB968" s="4" t="n">
        <x:f>COUNT(D968:O968)</x:f>
        <x:v>12</x:v>
      </x:c>
      <x:c r="AC968" s="4" t="n">
        <x:f>COUNT(P968:AA968)</x:f>
        <x:v>12</x:v>
      </x:c>
      <x:c r="AD968" s="4" t="n">
        <x:f>COUNTIF(D968:AA968,"&gt;0")</x:f>
        <x:v>24</x:v>
      </x:c>
      <x:c r="AE968" s="19" t="n">
        <x:f>IF(AB968=0,"",AVERAGE(D968:O968))</x:f>
        <x:v>37.1505875</x:v>
      </x:c>
      <x:c r="AF968" s="19" t="n">
        <x:f>IF(AC968=0,"",AVERAGE(P968:AA968))</x:f>
        <x:v>35.718023333333335</x:v>
      </x:c>
      <x:c r="AG968" s="19" t="n">
        <x:f>IF(OR(AB968&lt;'산출기준'!$B$19,AC968&lt;'산출기준'!$B$19,AE968=0),"",AF968/AE968)</x:f>
        <x:v>0.9614389902537432</x:v>
      </x:c>
      <x:c r="AH968" s="21" t="n">
        <x:f>IF(SUM(P968:AA968)=0,"",MAX(P968:AA968)/SUM(P968:AA968))</x:f>
        <x:v>0.11200783134042412</x:v>
      </x:c>
      <x:c r="AI968" s="23" t="n">
        <x:f>IF(AG968="","",AD968/'산출기준'!$B$18*'산출기준'!$B$20+MIN(1,AG968)*'산출기준'!$B$21+(1-AH968)*'산출기준'!$B$22)</x:f>
        <x:v>96.60301308080382</x:v>
      </x:c>
      <x:c r="AJ968" s="4" t="str">
        <x:v>24개월 중 양수 지수 24개월; 전반/후반 자료 12/12개월. 최근12개월/이전12개월 관측월 평균비 0.96배, 최근 최댓달 비중 11.2%. 미래 1년 지속을 보장하지 않음.</x:v>
      </x:c>
      <x:c r="AK968" s="4" t="str">
        <x:v>https://developers.naver.com/docs/serviceapi/datalab/search/search.md</x:v>
      </x:c>
    </x:row>
    <x:row r="969" ht="25" customHeight="1">
      <x:c r="A969" s="4" t="str">
        <x:v>K0965</x:v>
      </x:c>
      <x:c r="B969" s="4" t="str">
        <x:v>고생물·미스터리</x:v>
      </x:c>
      <x:c r="C969" s="4" t="str">
        <x:v>초식공룡종류</x:v>
      </x:c>
      <x:c r="D969" s="17" t="n">
        <x:v>4.25057</x:v>
      </x:c>
      <x:c r="E969" s="17" t="n">
        <x:v>5.57559</x:v>
      </x:c>
      <x:c r="F969" s="17" t="n">
        <x:v>6.44145</x:v>
      </x:c>
      <x:c r="G969" s="17" t="n">
        <x:v>4.41456</x:v>
      </x:c>
      <x:c r="H969" s="17" t="n">
        <x:v>4.17185</x:v>
      </x:c>
      <x:c r="I969" s="17" t="n">
        <x:v>3.53558</x:v>
      </x:c>
      <x:c r="J969" s="17" t="n">
        <x:v>3.66677</x:v>
      </x:c>
      <x:c r="K969" s="17" t="n">
        <x:v>3.81108</x:v>
      </x:c>
      <x:c r="L969" s="17" t="n">
        <x:v>5.71334</x:v>
      </x:c>
      <x:c r="M969" s="17" t="n">
        <x:v>4.75565</x:v>
      </x:c>
      <x:c r="N969" s="17" t="n">
        <x:v>6.62512</x:v>
      </x:c>
      <x:c r="O969" s="17" t="n">
        <x:v>5.71334</x:v>
      </x:c>
      <x:c r="P969" s="17" t="n">
        <x:v>4.7163</x:v>
      </x:c>
      <x:c r="Q969" s="17" t="n">
        <x:v>5.31977</x:v>
      </x:c>
      <x:c r="R969" s="17" t="n">
        <x:v>6.061</x:v>
      </x:c>
      <x:c r="S969" s="17" t="n">
        <x:v>5.33289</x:v>
      </x:c>
      <x:c r="T969" s="17" t="n">
        <x:v>5.97572</x:v>
      </x:c>
      <x:c r="U969" s="17" t="n">
        <x:v>5.70022</x:v>
      </x:c>
      <x:c r="V969" s="17" t="n">
        <x:v>6.83502</x:v>
      </x:c>
      <x:c r="W969" s="17" t="n">
        <x:v>5.18858</x:v>
      </x:c>
      <x:c r="X969" s="17" t="n">
        <x:v>4.20465</x:v>
      </x:c>
      <x:c r="Y969" s="17" t="n">
        <x:v>4.05378</x:v>
      </x:c>
      <x:c r="Z969" s="17" t="n">
        <x:v>4.42768</x:v>
      </x:c>
      <x:c r="AA969" s="17" t="n">
        <x:v>5.10331</x:v>
      </x:c>
      <x:c r="AB969" s="4" t="n">
        <x:f>COUNT(D969:O969)</x:f>
        <x:v>12</x:v>
      </x:c>
      <x:c r="AC969" s="4" t="n">
        <x:f>COUNT(P969:AA969)</x:f>
        <x:v>12</x:v>
      </x:c>
      <x:c r="AD969" s="4" t="n">
        <x:f>COUNTIF(D969:AA969,"&gt;0")</x:f>
        <x:v>24</x:v>
      </x:c>
      <x:c r="AE969" s="19" t="n">
        <x:f>IF(AB969=0,"",AVERAGE(D969:O969))</x:f>
        <x:v>4.889575000000001</x:v>
      </x:c>
      <x:c r="AF969" s="19" t="n">
        <x:f>IF(AC969=0,"",AVERAGE(P969:AA969))</x:f>
        <x:v>5.243243333333333</x:v>
      </x:c>
      <x:c r="AG969" s="19" t="n">
        <x:f>IF(OR(AB969&lt;'산출기준'!$B$19,AC969&lt;'산출기준'!$B$19,AE969=0),"",AF969/AE969)</x:f>
        <x:v>1.0723310989878123</x:v>
      </x:c>
      <x:c r="AH969" s="21" t="n">
        <x:f>IF(SUM(P969:AA969)=0,"",MAX(P969:AA969)/SUM(P969:AA969))</x:f>
        <x:v>0.10863218885511704</x:v>
      </x:c>
      <x:c r="AI969" s="23" t="n">
        <x:f>IF(AG969="","",AD969/'산출기준'!$B$18*'산출기준'!$B$20+MIN(1,AG969)*'산출기준'!$B$21+(1-AH969)*'산출기준'!$B$22)</x:f>
        <x:v>97.82735622289766</x:v>
      </x:c>
      <x:c r="AJ969" s="4" t="str">
        <x:v>24개월 중 양수 지수 24개월; 전반/후반 자료 12/12개월. 최근12개월/이전12개월 관측월 평균비 1.07배, 최근 최댓달 비중 10.9%. 미래 1년 지속을 보장하지 않음.</x:v>
      </x:c>
      <x:c r="AK969" s="4" t="str">
        <x:v>https://developers.naver.com/docs/serviceapi/datalab/search/search.md</x:v>
      </x:c>
    </x:row>
    <x:row r="970" ht="25" customHeight="1">
      <x:c r="A970" s="4" t="str">
        <x:v>K0966</x:v>
      </x:c>
      <x:c r="B970" s="4" t="str">
        <x:v>고생물·미스터리</x:v>
      </x:c>
      <x:c r="C970" s="4" t="str">
        <x:v>멸종동물</x:v>
      </x:c>
      <x:c r="D970" s="17" t="n">
        <x:v>10.4362</x:v>
      </x:c>
      <x:c r="E970" s="17" t="n">
        <x:v>10.60019</x:v>
      </x:c>
      <x:c r="F970" s="17" t="n">
        <x:v>9.82617</x:v>
      </x:c>
      <x:c r="G970" s="17" t="n">
        <x:v>6.88094</x:v>
      </x:c>
      <x:c r="H970" s="17" t="n">
        <x:v>5.64775</x:v>
      </x:c>
      <x:c r="I970" s="17" t="n">
        <x:v>5.06395</x:v>
      </x:c>
      <x:c r="J970" s="17" t="n">
        <x:v>8.19285</x:v>
      </x:c>
      <x:c r="K970" s="17" t="n">
        <x:v>10.09511</x:v>
      </x:c>
      <x:c r="L970" s="17" t="n">
        <x:v>11.70875</x:v>
      </x:c>
      <x:c r="M970" s="17" t="n">
        <x:v>12.01049</x:v>
      </x:c>
      <x:c r="N970" s="17" t="n">
        <x:v>7.73368</x:v>
      </x:c>
      <x:c r="O970" s="17" t="n">
        <x:v>7.18268</x:v>
      </x:c>
      <x:c r="P970" s="17" t="n">
        <x:v>5.60839</x:v>
      </x:c>
      <x:c r="Q970" s="17" t="n">
        <x:v>6.04132</x:v>
      </x:c>
      <x:c r="R970" s="17" t="n">
        <x:v>6.38897</x:v>
      </x:c>
      <x:c r="S970" s="17" t="n">
        <x:v>5.51656</x:v>
      </x:c>
      <x:c r="T970" s="17" t="n">
        <x:v>4.87372</x:v>
      </x:c>
      <x:c r="U970" s="17" t="n">
        <x:v>3.29944</x:v>
      </x:c>
      <x:c r="V970" s="17" t="n">
        <x:v>4.12594</x:v>
      </x:c>
      <x:c r="W970" s="17" t="n">
        <x:v>5.37225</x:v>
      </x:c>
      <x:c r="X970" s="17" t="n">
        <x:v>5.92325</x:v>
      </x:c>
      <x:c r="Y970" s="17" t="n">
        <x:v>7.39258</x:v>
      </x:c>
      <x:c r="Z970" s="17" t="n">
        <x:v>4.59166</x:v>
      </x:c>
      <x:c r="AA970" s="17" t="n">
        <x:v>4.59166</x:v>
      </x:c>
      <x:c r="AB970" s="4" t="n">
        <x:f>COUNT(D970:O970)</x:f>
        <x:v>12</x:v>
      </x:c>
      <x:c r="AC970" s="4" t="n">
        <x:f>COUNT(P970:AA970)</x:f>
        <x:v>12</x:v>
      </x:c>
      <x:c r="AD970" s="4" t="n">
        <x:f>COUNTIF(D970:AA970,"&gt;0")</x:f>
        <x:v>24</x:v>
      </x:c>
      <x:c r="AE970" s="19" t="n">
        <x:f>IF(AB970=0,"",AVERAGE(D970:O970))</x:f>
        <x:v>8.781563333333333</x:v>
      </x:c>
      <x:c r="AF970" s="19" t="n">
        <x:f>IF(AC970=0,"",AVERAGE(P970:AA970))</x:f>
        <x:v>5.310478333333333</x:v>
      </x:c>
      <x:c r="AG970" s="19" t="n">
        <x:f>IF(OR(AB970&lt;'산출기준'!$B$19,AC970&lt;'산출기준'!$B$19,AE970=0),"",AF970/AE970)</x:f>
        <x:v>0.6047304029768428</x:v>
      </x:c>
      <x:c r="AH970" s="21" t="n">
        <x:f>IF(SUM(P970:AA970)=0,"",MAX(P970:AA970)/SUM(P970:AA970))</x:f>
        <x:v>0.1160061852557538</x:v>
      </x:c>
      <x:c r="AI970" s="23" t="n">
        <x:f>IF(AG970="","",AD970/'산출기준'!$B$18*'산출기준'!$B$20+MIN(1,AG970)*'산출기준'!$B$21+(1-AH970)*'산출기준'!$B$22)</x:f>
        <x:v>85.8217883841902</x:v>
      </x:c>
      <x:c r="AJ970" s="4" t="str">
        <x:v>24개월 중 양수 지수 24개월; 전반/후반 자료 12/12개월. 최근12개월/이전12개월 관측월 평균비 0.60배, 최근 최댓달 비중 11.6%. 미래 1년 지속을 보장하지 않음.</x:v>
      </x:c>
      <x:c r="AK970" s="4" t="str">
        <x:v>https://developers.naver.com/docs/serviceapi/datalab/search/search.md</x:v>
      </x:c>
    </x:row>
    <x:row r="971" ht="25" customHeight="1">
      <x:c r="A971" s="4" t="str">
        <x:v>K0967</x:v>
      </x:c>
      <x:c r="B971" s="4" t="str">
        <x:v>고생물·미스터리</x:v>
      </x:c>
      <x:c r="C971" s="4" t="str">
        <x:v>다이어울프</x:v>
      </x:c>
      <x:c r="D971" s="17" t="n">
        <x:v>2.91243</x:v>
      </x:c>
      <x:c r="E971" s="17" t="n">
        <x:v>3.36503</x:v>
      </x:c>
      <x:c r="F971" s="17" t="n">
        <x:v>2.78123</x:v>
      </x:c>
      <x:c r="G971" s="17" t="n">
        <x:v>2.4795</x:v>
      </x:c>
      <x:c r="H971" s="17" t="n">
        <x:v>2.61725</x:v>
      </x:c>
      <x:c r="I971" s="17" t="n">
        <x:v>2.66972</x:v>
      </x:c>
      <x:c r="J971" s="17" t="n">
        <x:v>2.88619</x:v>
      </x:c>
      <x:c r="K971" s="17" t="n">
        <x:v>100</x:v>
      </x:c>
      <x:c r="L971" s="17" t="n">
        <x:v>12.3975</x:v>
      </x:c>
      <x:c r="M971" s="17" t="n">
        <x:v>8.08133</x:v>
      </x:c>
      <x:c r="N971" s="17" t="n">
        <x:v>16.51689</x:v>
      </x:c>
      <x:c r="O971" s="17" t="n">
        <x:v>14.0833</x:v>
      </x:c>
      <x:c r="P971" s="17" t="n">
        <x:v>13.40111</x:v>
      </x:c>
      <x:c r="Q971" s="17" t="n">
        <x:v>5.41816</x:v>
      </x:c>
      <x:c r="R971" s="17" t="n">
        <x:v>4.49327</x:v>
      </x:c>
      <x:c r="S971" s="17" t="n">
        <x:v>4.06034</x:v>
      </x:c>
      <x:c r="T971" s="17" t="n">
        <x:v>7.03181</x:v>
      </x:c>
      <x:c r="U971" s="17" t="n">
        <x:v>6.55296</x:v>
      </x:c>
      <x:c r="V971" s="17" t="n">
        <x:v>4.89996</x:v>
      </x:c>
      <x:c r="W971" s="17" t="n">
        <x:v>5.2017</x:v>
      </x:c>
      <x:c r="X971" s="17" t="n">
        <x:v>6.75631</x:v>
      </x:c>
      <x:c r="Y971" s="17" t="n">
        <x:v>6.17251</x:v>
      </x:c>
      <x:c r="Z971" s="17" t="n">
        <x:v>4.9262</x:v>
      </x:c>
      <x:c r="AA971" s="17" t="n">
        <x:v>4.27025</x:v>
      </x:c>
      <x:c r="AB971" s="4" t="n">
        <x:f>COUNT(D971:O971)</x:f>
        <x:v>12</x:v>
      </x:c>
      <x:c r="AC971" s="4" t="n">
        <x:f>COUNT(P971:AA971)</x:f>
        <x:v>12</x:v>
      </x:c>
      <x:c r="AD971" s="4" t="n">
        <x:f>COUNTIF(D971:AA971,"&gt;0")</x:f>
        <x:v>24</x:v>
      </x:c>
      <x:c r="AE971" s="19" t="n">
        <x:f>IF(AB971=0,"",AVERAGE(D971:O971))</x:f>
        <x:v>14.232530833333334</x:v>
      </x:c>
      <x:c r="AF971" s="19" t="n">
        <x:f>IF(AC971=0,"",AVERAGE(P971:AA971))</x:f>
        <x:v>6.098715000000001</x:v>
      </x:c>
      <x:c r="AG971" s="19" t="n">
        <x:f>IF(OR(AB971&lt;'산출기준'!$B$19,AC971&lt;'산출기준'!$B$19,AE971=0),"",AF971/AE971)</x:f>
        <x:v>0.42850530741282433</x:v>
      </x:c>
      <x:c r="AH971" s="21" t="n">
        <x:f>IF(SUM(P971:AA971)=0,"",MAX(P971:AA971)/SUM(P971:AA971))</x:f>
        <x:v>0.18311384720661097</x:v>
      </x:c>
      <x:c r="AI971" s="23" t="n">
        <x:f>IF(AG971="","",AD971/'산출기준'!$B$18*'산출기준'!$B$20+MIN(1,AG971)*'산출기준'!$B$21+(1-AH971)*'산출기준'!$B$22)</x:f>
        <x:v>79.19288227825251</x:v>
      </x:c>
      <x:c r="AJ971" s="4" t="str">
        <x:v>24개월 중 양수 지수 24개월; 전반/후반 자료 12/12개월. 최근12개월/이전12개월 관측월 평균비 0.43배, 최근 최댓달 비중 18.3%. 미래 1년 지속을 보장하지 않음.</x:v>
      </x:c>
      <x:c r="AK971" s="4" t="str">
        <x:v>https://developers.naver.com/docs/serviceapi/datalab/search/search.md</x:v>
      </x:c>
    </x:row>
    <x:row r="972" ht="25" customHeight="1">
      <x:c r="A972" s="4" t="str">
        <x:v>K0968</x:v>
      </x:c>
      <x:c r="B972" s="4" t="str">
        <x:v>고생물·미스터리</x:v>
      </x:c>
      <x:c r="C972" s="4" t="str">
        <x:v>메가테리움</x:v>
      </x:c>
      <x:c r="D972" s="17" t="n">
        <x:v>7.4057</x:v>
      </x:c>
      <x:c r="E972" s="17" t="n">
        <x:v>14.06362</x:v>
      </x:c>
      <x:c r="F972" s="17" t="n">
        <x:v>3.80452</x:v>
      </x:c>
      <x:c r="G972" s="17" t="n">
        <x:v>2.55821</x:v>
      </x:c>
      <x:c r="H972" s="17" t="n">
        <x:v>2.62381</x:v>
      </x:c>
      <x:c r="I972" s="17" t="n">
        <x:v>2.204</x:v>
      </x:c>
      <x:c r="J972" s="17" t="n">
        <x:v>2.19088</x:v>
      </x:c>
      <x:c r="K972" s="17" t="n">
        <x:v>2.03345</x:v>
      </x:c>
      <x:c r="L972" s="17" t="n">
        <x:v>1.94162</x:v>
      </x:c>
      <x:c r="M972" s="17" t="n">
        <x:v>1.99409</x:v>
      </x:c>
      <x:c r="N972" s="17" t="n">
        <x:v>2.00065</x:v>
      </x:c>
      <x:c r="O972" s="17" t="n">
        <x:v>2.56477</x:v>
      </x:c>
      <x:c r="P972" s="17" t="n">
        <x:v>1.83666</x:v>
      </x:c>
      <x:c r="Q972" s="17" t="n">
        <x:v>1.26598</x:v>
      </x:c>
      <x:c r="R972" s="17" t="n">
        <x:v>3.14201</x:v>
      </x:c>
      <x:c r="S972" s="17" t="n">
        <x:v>1.88914</x:v>
      </x:c>
      <x:c r="T972" s="17" t="n">
        <x:v>2.04001</x:v>
      </x:c>
      <x:c r="U972" s="17" t="n">
        <x:v>1.74483</x:v>
      </x:c>
      <x:c r="V972" s="17" t="n">
        <x:v>1.8301</x:v>
      </x:c>
      <x:c r="W972" s="17" t="n">
        <x:v>1.81698</x:v>
      </x:c>
      <x:c r="X972" s="17" t="n">
        <x:v>2.03345</x:v>
      </x:c>
      <x:c r="Y972" s="17" t="n">
        <x:v>2.204</x:v>
      </x:c>
      <x:c r="Z972" s="17" t="n">
        <x:v>3.60774</x:v>
      </x:c>
      <x:c r="AA972" s="17" t="n">
        <x:v>3.48966</x:v>
      </x:c>
      <x:c r="AB972" s="4" t="n">
        <x:f>COUNT(D972:O972)</x:f>
        <x:v>12</x:v>
      </x:c>
      <x:c r="AC972" s="4" t="n">
        <x:f>COUNT(P972:AA972)</x:f>
        <x:v>12</x:v>
      </x:c>
      <x:c r="AD972" s="4" t="n">
        <x:f>COUNTIF(D972:AA972,"&gt;0")</x:f>
        <x:v>24</x:v>
      </x:c>
      <x:c r="AE972" s="19" t="n">
        <x:f>IF(AB972=0,"",AVERAGE(D972:O972))</x:f>
        <x:v>3.78211</x:v>
      </x:c>
      <x:c r="AF972" s="19" t="n">
        <x:f>IF(AC972=0,"",AVERAGE(P972:AA972))</x:f>
        <x:v>2.2417133333333332</x:v>
      </x:c>
      <x:c r="AG972" s="19" t="n">
        <x:f>IF(OR(AB972&lt;'산출기준'!$B$19,AC972&lt;'산출기준'!$B$19,AE972=0),"",AF972/AE972)</x:f>
        <x:v>0.5927150012382858</x:v>
      </x:c>
      <x:c r="AH972" s="21" t="n">
        <x:f>IF(SUM(P972:AA972)=0,"",MAX(P972:AA972)/SUM(P972:AA972))</x:f>
        <x:v>0.13411393666154164</x:v>
      </x:c>
      <x:c r="AI972" s="23" t="n">
        <x:f>IF(AG972="","",AD972/'산출기준'!$B$18*'산출기준'!$B$20+MIN(1,AG972)*'산출기준'!$B$21+(1-AH972)*'산출기준'!$B$22)</x:f>
        <x:v>85.09917130391774</x:v>
      </x:c>
      <x:c r="AJ972" s="4" t="str">
        <x:v>24개월 중 양수 지수 24개월; 전반/후반 자료 12/12개월. 최근12개월/이전12개월 관측월 평균비 0.59배, 최근 최댓달 비중 13.4%. 미래 1년 지속을 보장하지 않음.</x:v>
      </x:c>
      <x:c r="AK972" s="4" t="str">
        <x:v>https://developers.naver.com/docs/serviceapi/datalab/search/search.md</x:v>
      </x:c>
    </x:row>
    <x:row r="973" ht="25" customHeight="1">
      <x:c r="A973" s="4" t="str">
        <x:v>K0969</x:v>
      </x:c>
      <x:c r="B973" s="4" t="str">
        <x:v>고생물·미스터리</x:v>
      </x:c>
      <x:c r="C973" s="4" t="str">
        <x:v>대왕오징어크기</x:v>
      </x:c>
      <x:c r="D973" s="17" t="n">
        <x:v>1.54148</x:v>
      </x:c>
      <x:c r="E973" s="17" t="n">
        <x:v>2.76156</x:v>
      </x:c>
      <x:c r="F973" s="17" t="n">
        <x:v>2.35487</x:v>
      </x:c>
      <x:c r="G973" s="17" t="n">
        <x:v>1.20039</x:v>
      </x:c>
      <x:c r="H973" s="17" t="n">
        <x:v>2.30895</x:v>
      </x:c>
      <x:c r="I973" s="17" t="n">
        <x:v>1.92194</x:v>
      </x:c>
      <x:c r="J973" s="17" t="n">
        <x:v>2.21056</x:v>
      </x:c>
      <x:c r="K973" s="17" t="n">
        <x:v>1.94817</x:v>
      </x:c>
      <x:c r="L973" s="17" t="n">
        <x:v>2.23679</x:v>
      </x:c>
      <x:c r="M973" s="17" t="n">
        <x:v>2.69596</x:v>
      </x:c>
      <x:c r="N973" s="17" t="n">
        <x:v>3.44375</x:v>
      </x:c>
      <x:c r="O973" s="17" t="n">
        <x:v>3.96195</x:v>
      </x:c>
      <x:c r="P973" s="17" t="n">
        <x:v>3.62085</x:v>
      </x:c>
      <x:c r="Q973" s="17" t="n">
        <x:v>4.99836</x:v>
      </x:c>
      <x:c r="R973" s="17" t="n">
        <x:v>3.2732</x:v>
      </x:c>
      <x:c r="S973" s="17" t="n">
        <x:v>3.16825</x:v>
      </x:c>
      <x:c r="T973" s="17" t="n">
        <x:v>2.74188</x:v>
      </x:c>
      <x:c r="U973" s="17" t="n">
        <x:v>2.45326</x:v>
      </x:c>
      <x:c r="V973" s="17" t="n">
        <x:v>2.61725</x:v>
      </x:c>
      <x:c r="W973" s="17" t="n">
        <x:v>2.99114</x:v>
      </x:c>
      <x:c r="X973" s="17" t="n">
        <x:v>2.89931</x:v>
      </x:c>
      <x:c r="Y973" s="17" t="n">
        <x:v>2.64348</x:v>
      </x:c>
      <x:c r="Z973" s="17" t="n">
        <x:v>3.35847</x:v>
      </x:c>
      <x:c r="AA973" s="17" t="n">
        <x:v>4.04722</x:v>
      </x:c>
      <x:c r="AB973" s="4" t="n">
        <x:f>COUNT(D973:O973)</x:f>
        <x:v>12</x:v>
      </x:c>
      <x:c r="AC973" s="4" t="n">
        <x:f>COUNT(P973:AA973)</x:f>
        <x:v>12</x:v>
      </x:c>
      <x:c r="AD973" s="4" t="n">
        <x:f>COUNTIF(D973:AA973,"&gt;0")</x:f>
        <x:v>24</x:v>
      </x:c>
      <x:c r="AE973" s="19" t="n">
        <x:f>IF(AB973=0,"",AVERAGE(D973:O973))</x:f>
        <x:v>2.3821975</x:v>
      </x:c>
      <x:c r="AF973" s="19" t="n">
        <x:f>IF(AC973=0,"",AVERAGE(P973:AA973))</x:f>
        <x:v>3.234389166666667</x:v>
      </x:c>
      <x:c r="AG973" s="19" t="n">
        <x:f>IF(OR(AB973&lt;'산출기준'!$B$19,AC973&lt;'산출기준'!$B$19,AE973=0),"",AF973/AE973)</x:f>
        <x:v>1.3577334233062819</x:v>
      </x:c>
      <x:c r="AH973" s="21" t="n">
        <x:f>IF(SUM(P973:AA973)=0,"",MAX(P973:AA973)/SUM(P973:AA973))</x:f>
        <x:v>0.12878165815441192</x:v>
      </x:c>
      <x:c r="AI973" s="23" t="n">
        <x:f>IF(AG973="","",AD973/'산출기준'!$B$18*'산출기준'!$B$20+MIN(1,AG973)*'산출기준'!$B$21+(1-AH973)*'산출기준'!$B$22)</x:f>
        <x:v>97.42436683691176</x:v>
      </x:c>
      <x:c r="AJ973" s="4" t="str">
        <x:v>24개월 중 양수 지수 24개월; 전반/후반 자료 12/12개월. 최근12개월/이전12개월 관측월 평균비 1.36배, 최근 최댓달 비중 12.9%. 미래 1년 지속을 보장하지 않음.</x:v>
      </x:c>
      <x:c r="AK973" s="4" t="str">
        <x:v>https://developers.naver.com/docs/serviceapi/datalab/search/search.md</x:v>
      </x:c>
    </x:row>
    <x:row r="974" ht="25" customHeight="1">
      <x:c r="A974" s="4" t="str">
        <x:v>K0970</x:v>
      </x:c>
      <x:c r="B974" s="4" t="str">
        <x:v>고생물·미스터리</x:v>
      </x:c>
      <x:c r="C974" s="4" t="str">
        <x:v>나스카지상화</x:v>
      </x:c>
      <x:c r="D974" s="17" t="n">
        <x:v>50.86172</x:v>
      </x:c>
      <x:c r="E974" s="17" t="n">
        <x:v>44.48897</x:v>
      </x:c>
      <x:c r="F974" s="17" t="n">
        <x:v>11.62324</x:v>
      </x:c>
      <x:c r="G974" s="17" t="n">
        <x:v>16.43286</x:v>
      </x:c>
      <x:c r="H974" s="17" t="n">
        <x:v>21.2024</x:v>
      </x:c>
      <x:c r="I974" s="17" t="n">
        <x:v>14.94989</x:v>
      </x:c>
      <x:c r="J974" s="17" t="n">
        <x:v>13.70741</x:v>
      </x:c>
      <x:c r="K974" s="17" t="n">
        <x:v>11.7034</x:v>
      </x:c>
      <x:c r="L974" s="17" t="n">
        <x:v>13.26653</x:v>
      </x:c>
      <x:c r="M974" s="17" t="n">
        <x:v>16.7535</x:v>
      </x:c>
      <x:c r="N974" s="17" t="n">
        <x:v>20.4008</x:v>
      </x:c>
      <x:c r="O974" s="17" t="n">
        <x:v>19.79959</x:v>
      </x:c>
      <x:c r="P974" s="17" t="n">
        <x:v>12.82565</x:v>
      </x:c>
      <x:c r="Q974" s="17" t="n">
        <x:v>13.94789</x:v>
      </x:c>
      <x:c r="R974" s="17" t="n">
        <x:v>11.9038</x:v>
      </x:c>
      <x:c r="S974" s="17" t="n">
        <x:v>24.96993</x:v>
      </x:c>
      <x:c r="T974" s="17" t="n">
        <x:v>25.61122</x:v>
      </x:c>
      <x:c r="U974" s="17" t="n">
        <x:v>13.66733</x:v>
      </x:c>
      <x:c r="V974" s="17" t="n">
        <x:v>16.03206</x:v>
      </x:c>
      <x:c r="W974" s="17" t="n">
        <x:v>24.76953</x:v>
      </x:c>
      <x:c r="X974" s="17" t="n">
        <x:v>57.39478</x:v>
      </x:c>
      <x:c r="Y974" s="17" t="n">
        <x:v>77.43486</x:v>
      </x:c>
      <x:c r="Z974" s="17" t="n">
        <x:v>39.55911</x:v>
      </x:c>
      <x:c r="AA974" s="17" t="n">
        <x:v>28.69739</x:v>
      </x:c>
      <x:c r="AB974" s="4" t="n">
        <x:f>COUNT(D974:O974)</x:f>
        <x:v>12</x:v>
      </x:c>
      <x:c r="AC974" s="4" t="n">
        <x:f>COUNT(P974:AA974)</x:f>
        <x:v>12</x:v>
      </x:c>
      <x:c r="AD974" s="4" t="n">
        <x:f>COUNTIF(D974:AA974,"&gt;0")</x:f>
        <x:v>24</x:v>
      </x:c>
      <x:c r="AE974" s="19" t="n">
        <x:f>IF(AB974=0,"",AVERAGE(D974:O974))</x:f>
        <x:v>21.26585916666667</x:v>
      </x:c>
      <x:c r="AF974" s="19" t="n">
        <x:f>IF(AC974=0,"",AVERAGE(P974:AA974))</x:f>
        <x:v>28.901129166666664</x:v>
      </x:c>
      <x:c r="AG974" s="19" t="n">
        <x:f>IF(OR(AB974&lt;'산출기준'!$B$19,AC974&lt;'산출기준'!$B$19,AE974=0),"",AF974/AE974)</x:f>
        <x:v>1.3590388678943175</x:v>
      </x:c>
      <x:c r="AH974" s="21" t="n">
        <x:f>IF(SUM(P974:AA974)=0,"",MAX(P974:AA974)/SUM(P974:AA974))</x:f>
        <x:v>0.2232751863357127</x:v>
      </x:c>
      <x:c r="AI974" s="23" t="n">
        <x:f>IF(AG974="","",AD974/'산출기준'!$B$18*'산출기준'!$B$20+MIN(1,AG974)*'산출기준'!$B$21+(1-AH974)*'산출기준'!$B$22)</x:f>
        <x:v>95.53449627328574</x:v>
      </x:c>
      <x:c r="AJ974" s="4" t="str">
        <x:v>24개월 중 양수 지수 24개월; 전반/후반 자료 12/12개월. 최근12개월/이전12개월 관측월 평균비 1.36배, 최근 최댓달 비중 22.3%. 미래 1년 지속을 보장하지 않음.</x:v>
      </x:c>
      <x:c r="AK974" s="4" t="str">
        <x:v>https://developers.naver.com/docs/serviceapi/datalab/search/search.md</x:v>
      </x:c>
    </x:row>
    <x:row r="975" ht="25" customHeight="1">
      <x:c r="A975" s="4" t="str">
        <x:v>K0971</x:v>
      </x:c>
      <x:c r="B975" s="4" t="str">
        <x:v>고생물·미스터리</x:v>
      </x:c>
      <x:c r="C975" s="4" t="str">
        <x:v>트라이아스기</x:v>
      </x:c>
      <x:c r="D975" s="17" t="n">
        <x:v>35.31062</x:v>
      </x:c>
      <x:c r="E975" s="17" t="n">
        <x:v>32.90581</x:v>
      </x:c>
      <x:c r="F975" s="17" t="n">
        <x:v>24.84969</x:v>
      </x:c>
      <x:c r="G975" s="17" t="n">
        <x:v>17.47494</x:v>
      </x:c>
      <x:c r="H975" s="17" t="n">
        <x:v>20.76152</x:v>
      </x:c>
      <x:c r="I975" s="17" t="n">
        <x:v>19.47895</x:v>
      </x:c>
      <x:c r="J975" s="17" t="n">
        <x:v>19.27855</x:v>
      </x:c>
      <x:c r="K975" s="17" t="n">
        <x:v>19.27855</x:v>
      </x:c>
      <x:c r="L975" s="17" t="n">
        <x:v>19.03807</x:v>
      </x:c>
      <x:c r="M975" s="17" t="n">
        <x:v>26.37274</x:v>
      </x:c>
      <x:c r="N975" s="17" t="n">
        <x:v>22.76553</x:v>
      </x:c>
      <x:c r="O975" s="17" t="n">
        <x:v>26.21242</x:v>
      </x:c>
      <x:c r="P975" s="17" t="n">
        <x:v>26.53306</x:v>
      </x:c>
      <x:c r="Q975" s="17" t="n">
        <x:v>19.59919</x:v>
      </x:c>
      <x:c r="R975" s="17" t="n">
        <x:v>13.94789</x:v>
      </x:c>
      <x:c r="S975" s="17" t="n">
        <x:v>14.58917</x:v>
      </x:c>
      <x:c r="T975" s="17" t="n">
        <x:v>14.54909</x:v>
      </x:c>
      <x:c r="U975" s="17" t="n">
        <x:v>14.26853</x:v>
      </x:c>
      <x:c r="V975" s="17" t="n">
        <x:v>100</x:v>
      </x:c>
      <x:c r="W975" s="17" t="n">
        <x:v>22.24448</x:v>
      </x:c>
      <x:c r="X975" s="17" t="n">
        <x:v>16.87374</x:v>
      </x:c>
      <x:c r="Y975" s="17" t="n">
        <x:v>15.67134</x:v>
      </x:c>
      <x:c r="Z975" s="17" t="n">
        <x:v>14.78957</x:v>
      </x:c>
      <x:c r="AA975" s="17" t="n">
        <x:v>22.60521</x:v>
      </x:c>
      <x:c r="AB975" s="4" t="n">
        <x:f>COUNT(D975:O975)</x:f>
        <x:v>12</x:v>
      </x:c>
      <x:c r="AC975" s="4" t="n">
        <x:f>COUNT(P975:AA975)</x:f>
        <x:v>12</x:v>
      </x:c>
      <x:c r="AD975" s="4" t="n">
        <x:f>COUNTIF(D975:AA975,"&gt;0")</x:f>
        <x:v>24</x:v>
      </x:c>
      <x:c r="AE975" s="19" t="n">
        <x:f>IF(AB975=0,"",AVERAGE(D975:O975))</x:f>
        <x:v>23.64394916666667</x:v>
      </x:c>
      <x:c r="AF975" s="19" t="n">
        <x:f>IF(AC975=0,"",AVERAGE(P975:AA975))</x:f>
        <x:v>24.639272500000004</x:v>
      </x:c>
      <x:c r="AG975" s="19" t="n">
        <x:f>IF(OR(AB975&lt;'산출기준'!$B$19,AC975&lt;'산출기준'!$B$19,AE975=0),"",AF975/AE975)</x:f>
        <x:v>1.042096323516739</x:v>
      </x:c>
      <x:c r="AH975" s="21" t="n">
        <x:f>IF(SUM(P975:AA975)=0,"",MAX(P975:AA975)/SUM(P975:AA975))</x:f>
        <x:v>0.33821344901045</x:v>
      </x:c>
      <x:c r="AI975" s="23" t="n">
        <x:f>IF(AG975="","",AD975/'산출기준'!$B$18*'산출기준'!$B$20+MIN(1,AG975)*'산출기준'!$B$21+(1-AH975)*'산출기준'!$B$22)</x:f>
        <x:v>93.235731019791</x:v>
      </x:c>
      <x:c r="AJ975" s="4" t="str">
        <x:v>24개월 중 양수 지수 24개월; 전반/후반 자료 12/12개월. 최근12개월/이전12개월 관측월 평균비 1.04배, 최근 최댓달 비중 33.8%. 미래 1년 지속을 보장하지 않음.</x:v>
      </x:c>
      <x:c r="AK975" s="4" t="str">
        <x:v>https://developers.naver.com/docs/serviceapi/datalab/search/search.md</x:v>
      </x:c>
    </x:row>
    <x:row r="976" ht="25" customHeight="1">
      <x:c r="A976" s="4" t="str">
        <x:v>K0972</x:v>
      </x:c>
      <x:c r="B976" s="4" t="str">
        <x:v>고생물·미스터리</x:v>
      </x:c>
      <x:c r="C976" s="4" t="str">
        <x:v>어룡</x:v>
      </x:c>
      <x:c r="D976" s="17" t="n">
        <x:v>31.62324</x:v>
      </x:c>
      <x:c r="E976" s="17" t="n">
        <x:v>26.53306</x:v>
      </x:c>
      <x:c r="F976" s="17" t="n">
        <x:v>29.97995</x:v>
      </x:c>
      <x:c r="G976" s="17" t="n">
        <x:v>25.6513</x:v>
      </x:c>
      <x:c r="H976" s="17" t="n">
        <x:v>25.17034</x:v>
      </x:c>
      <x:c r="I976" s="17" t="n">
        <x:v>22.4048</x:v>
      </x:c>
      <x:c r="J976" s="17" t="n">
        <x:v>24.16833</x:v>
      </x:c>
      <x:c r="K976" s="17" t="n">
        <x:v>22.32464</x:v>
      </x:c>
      <x:c r="L976" s="17" t="n">
        <x:v>25.2505</x:v>
      </x:c>
      <x:c r="M976" s="17" t="n">
        <x:v>30.1002</x:v>
      </x:c>
      <x:c r="N976" s="17" t="n">
        <x:v>31.02204</x:v>
      </x:c>
      <x:c r="O976" s="17" t="n">
        <x:v>36.71342</x:v>
      </x:c>
      <x:c r="P976" s="17" t="n">
        <x:v>32.94589</x:v>
      </x:c>
      <x:c r="Q976" s="17" t="n">
        <x:v>26.17234</x:v>
      </x:c>
      <x:c r="R976" s="17" t="n">
        <x:v>21.12224</x:v>
      </x:c>
      <x:c r="S976" s="17" t="n">
        <x:v>24.84969</x:v>
      </x:c>
      <x:c r="T976" s="17" t="n">
        <x:v>22.08416</x:v>
      </x:c>
      <x:c r="U976" s="17" t="n">
        <x:v>22.64529</x:v>
      </x:c>
      <x:c r="V976" s="17" t="n">
        <x:v>26.89378</x:v>
      </x:c>
      <x:c r="W976" s="17" t="n">
        <x:v>22.52505</x:v>
      </x:c>
      <x:c r="X976" s="17" t="n">
        <x:v>23.12625</x:v>
      </x:c>
      <x:c r="Y976" s="17" t="n">
        <x:v>17.51503</x:v>
      </x:c>
      <x:c r="Z976" s="17" t="n">
        <x:v>16.27254</x:v>
      </x:c>
      <x:c r="AA976" s="17" t="n">
        <x:v>20.56112</x:v>
      </x:c>
      <x:c r="AB976" s="4" t="n">
        <x:f>COUNT(D976:O976)</x:f>
        <x:v>12</x:v>
      </x:c>
      <x:c r="AC976" s="4" t="n">
        <x:f>COUNT(P976:AA976)</x:f>
        <x:v>12</x:v>
      </x:c>
      <x:c r="AD976" s="4" t="n">
        <x:f>COUNTIF(D976:AA976,"&gt;0")</x:f>
        <x:v>24</x:v>
      </x:c>
      <x:c r="AE976" s="19" t="n">
        <x:f>IF(AB976=0,"",AVERAGE(D976:O976))</x:f>
        <x:v>27.578485</x:v>
      </x:c>
      <x:c r="AF976" s="19" t="n">
        <x:f>IF(AC976=0,"",AVERAGE(P976:AA976))</x:f>
        <x:v>23.059448333333332</x:v>
      </x:c>
      <x:c r="AG976" s="19" t="n">
        <x:f>IF(OR(AB976&lt;'산출기준'!$B$19,AC976&lt;'산출기준'!$B$19,AE976=0),"",AF976/AE976)</x:f>
        <x:v>0.8361390530818982</x:v>
      </x:c>
      <x:c r="AH976" s="21" t="n">
        <x:f>IF(SUM(P976:AA976)=0,"",MAX(P976:AA976)/SUM(P976:AA976))</x:f>
        <x:v>0.11906142738742884</x:v>
      </x:c>
      <x:c r="AI976" s="23" t="n">
        <x:f>IF(AG976="","",AD976/'산출기준'!$B$18*'산출기준'!$B$20+MIN(1,AG976)*'산출기준'!$B$21+(1-AH976)*'산출기준'!$B$22)</x:f>
        <x:v>92.70294304470838</x:v>
      </x:c>
      <x:c r="AJ976" s="4" t="str">
        <x:v>24개월 중 양수 지수 24개월; 전반/후반 자료 12/12개월. 최근12개월/이전12개월 관측월 평균비 0.84배, 최근 최댓달 비중 11.9%. 미래 1년 지속을 보장하지 않음.</x:v>
      </x:c>
      <x:c r="AK976" s="4" t="str">
        <x:v>https://developers.naver.com/docs/serviceapi/datalab/search/search.md</x:v>
      </x:c>
    </x:row>
    <x:row r="977" ht="25" customHeight="1">
      <x:c r="A977" s="4" t="str">
        <x:v>K0973</x:v>
      </x:c>
      <x:c r="B977" s="4" t="str">
        <x:v>고생물·미스터리</x:v>
      </x:c>
      <x:c r="C977" s="4" t="str">
        <x:v>육식공룡종류</x:v>
      </x:c>
      <x:c r="D977" s="17" t="n">
        <x:v>28.73747</x:v>
      </x:c>
      <x:c r="E977" s="17" t="n">
        <x:v>33.10621</x:v>
      </x:c>
      <x:c r="F977" s="17" t="n">
        <x:v>32.82565</x:v>
      </x:c>
      <x:c r="G977" s="17" t="n">
        <x:v>23.76753</x:v>
      </x:c>
      <x:c r="H977" s="17" t="n">
        <x:v>25.81162</x:v>
      </x:c>
      <x:c r="I977" s="17" t="n">
        <x:v>23.40681</x:v>
      </x:c>
      <x:c r="J977" s="17" t="n">
        <x:v>20.64128</x:v>
      </x:c>
      <x:c r="K977" s="17" t="n">
        <x:v>17.03406</x:v>
      </x:c>
      <x:c r="L977" s="17" t="n">
        <x:v>17.83567</x:v>
      </x:c>
      <x:c r="M977" s="17" t="n">
        <x:v>15.07014</x:v>
      </x:c>
      <x:c r="N977" s="17" t="n">
        <x:v>29.53907</x:v>
      </x:c>
      <x:c r="O977" s="17" t="n">
        <x:v>26.49298</x:v>
      </x:c>
      <x:c r="P977" s="17" t="n">
        <x:v>21.72344</x:v>
      </x:c>
      <x:c r="Q977" s="17" t="n">
        <x:v>19.15831</x:v>
      </x:c>
      <x:c r="R977" s="17" t="n">
        <x:v>25.09018</x:v>
      </x:c>
      <x:c r="S977" s="17" t="n">
        <x:v>20.44088</x:v>
      </x:c>
      <x:c r="T977" s="17" t="n">
        <x:v>21.8036</x:v>
      </x:c>
      <x:c r="U977" s="17" t="n">
        <x:v>21.16232</x:v>
      </x:c>
      <x:c r="V977" s="17" t="n">
        <x:v>24.28857</x:v>
      </x:c>
      <x:c r="W977" s="17" t="n">
        <x:v>17.55511</x:v>
      </x:c>
      <x:c r="X977" s="17" t="n">
        <x:v>17.31462</x:v>
      </x:c>
      <x:c r="Y977" s="17" t="n">
        <x:v>16.11222</x:v>
      </x:c>
      <x:c r="Z977" s="17" t="n">
        <x:v>17.87575</x:v>
      </x:c>
      <x:c r="AA977" s="17" t="n">
        <x:v>20</x:v>
      </x:c>
      <x:c r="AB977" s="4" t="n">
        <x:f>COUNT(D977:O977)</x:f>
        <x:v>12</x:v>
      </x:c>
      <x:c r="AC977" s="4" t="n">
        <x:f>COUNT(P977:AA977)</x:f>
        <x:v>12</x:v>
      </x:c>
      <x:c r="AD977" s="4" t="n">
        <x:f>COUNTIF(D977:AA977,"&gt;0")</x:f>
        <x:v>24</x:v>
      </x:c>
      <x:c r="AE977" s="19" t="n">
        <x:f>IF(AB977=0,"",AVERAGE(D977:O977))</x:f>
        <x:v>24.522374166666665</x:v>
      </x:c>
      <x:c r="AF977" s="19" t="n">
        <x:f>IF(AC977=0,"",AVERAGE(P977:AA977))</x:f>
        <x:v>20.21041666666667</x:v>
      </x:c>
      <x:c r="AG977" s="19" t="n">
        <x:f>IF(OR(AB977&lt;'산출기준'!$B$19,AC977&lt;'산출기준'!$B$19,AE977=0),"",AF977/AE977)</x:f>
        <x:v>0.8241623151700682</x:v>
      </x:c>
      <x:c r="AH977" s="21" t="n">
        <x:f>IF(SUM(P977:AA977)=0,"",MAX(P977:AA977)/SUM(P977:AA977))</x:f>
        <x:v>0.10345399443356354</x:v>
      </x:c>
      <x:c r="AI977" s="23" t="n">
        <x:f>IF(AG977="","",AD977/'산출기준'!$B$18*'산출기준'!$B$20+MIN(1,AG977)*'산출기준'!$B$21+(1-AH977)*'산출기준'!$B$22)</x:f>
        <x:v>92.65578956643077</x:v>
      </x:c>
      <x:c r="AJ977" s="4" t="str">
        <x:v>24개월 중 양수 지수 24개월; 전반/후반 자료 12/12개월. 최근12개월/이전12개월 관측월 평균비 0.82배, 최근 최댓달 비중 10.3%. 미래 1년 지속을 보장하지 않음.</x:v>
      </x:c>
      <x:c r="AK977" s="4" t="str">
        <x:v>https://developers.naver.com/docs/serviceapi/datalab/search/search.md</x:v>
      </x:c>
    </x:row>
    <x:row r="978" ht="25" customHeight="1">
      <x:c r="A978" s="4" t="str">
        <x:v>K0974</x:v>
      </x:c>
      <x:c r="B978" s="4" t="str">
        <x:v>고생물·미스터리</x:v>
      </x:c>
      <x:c r="C978" s="4" t="str">
        <x:v>수장룡</x:v>
      </x:c>
      <x:c r="D978" s="17" t="n">
        <x:v>24.32865</x:v>
      </x:c>
      <x:c r="E978" s="17" t="n">
        <x:v>22.96593</x:v>
      </x:c>
      <x:c r="F978" s="17" t="n">
        <x:v>19.79959</x:v>
      </x:c>
      <x:c r="G978" s="17" t="n">
        <x:v>16.23246</x:v>
      </x:c>
      <x:c r="H978" s="17" t="n">
        <x:v>17.43486</x:v>
      </x:c>
      <x:c r="I978" s="17" t="n">
        <x:v>17.83567</x:v>
      </x:c>
      <x:c r="J978" s="17" t="n">
        <x:v>22.48496</x:v>
      </x:c>
      <x:c r="K978" s="17" t="n">
        <x:v>20.2004</x:v>
      </x:c>
      <x:c r="L978" s="17" t="n">
        <x:v>19.67935</x:v>
      </x:c>
      <x:c r="M978" s="17" t="n">
        <x:v>18.79759</x:v>
      </x:c>
      <x:c r="N978" s="17" t="n">
        <x:v>22.84569</x:v>
      </x:c>
      <x:c r="O978" s="17" t="n">
        <x:v>20.4008</x:v>
      </x:c>
      <x:c r="P978" s="17" t="n">
        <x:v>15.91182</x:v>
      </x:c>
      <x:c r="Q978" s="17" t="n">
        <x:v>13.70741</x:v>
      </x:c>
      <x:c r="R978" s="17" t="n">
        <x:v>13.70741</x:v>
      </x:c>
      <x:c r="S978" s="17" t="n">
        <x:v>15.71142</x:v>
      </x:c>
      <x:c r="T978" s="17" t="n">
        <x:v>27.53507</x:v>
      </x:c>
      <x:c r="U978" s="17" t="n">
        <x:v>13.66733</x:v>
      </x:c>
      <x:c r="V978" s="17" t="n">
        <x:v>20.08016</x:v>
      </x:c>
      <x:c r="W978" s="17" t="n">
        <x:v>16.39278</x:v>
      </x:c>
      <x:c r="X978" s="17" t="n">
        <x:v>14.98997</x:v>
      </x:c>
      <x:c r="Y978" s="17" t="n">
        <x:v>12.18436</x:v>
      </x:c>
      <x:c r="Z978" s="17" t="n">
        <x:v>13.50701</x:v>
      </x:c>
      <x:c r="AA978" s="17" t="n">
        <x:v>19.31863</x:v>
      </x:c>
      <x:c r="AB978" s="4" t="n">
        <x:f>COUNT(D978:O978)</x:f>
        <x:v>12</x:v>
      </x:c>
      <x:c r="AC978" s="4" t="n">
        <x:f>COUNT(P978:AA978)</x:f>
        <x:v>12</x:v>
      </x:c>
      <x:c r="AD978" s="4" t="n">
        <x:f>COUNTIF(D978:AA978,"&gt;0")</x:f>
        <x:v>24</x:v>
      </x:c>
      <x:c r="AE978" s="19" t="n">
        <x:f>IF(AB978=0,"",AVERAGE(D978:O978))</x:f>
        <x:v>20.250495833333332</x:v>
      </x:c>
      <x:c r="AF978" s="19" t="n">
        <x:f>IF(AC978=0,"",AVERAGE(P978:AA978))</x:f>
        <x:v>16.392780833333333</x:v>
      </x:c>
      <x:c r="AG978" s="19" t="n">
        <x:f>IF(OR(AB978&lt;'산출기준'!$B$19,AC978&lt;'산출기준'!$B$19,AE978=0),"",AF978/AE978)</x:f>
        <x:v>0.8095002200563403</x:v>
      </x:c>
      <x:c r="AH978" s="21" t="n">
        <x:f>IF(SUM(P978:AA978)=0,"",MAX(P978:AA978)/SUM(P978:AA978))</x:f>
        <x:v>0.1399755898645832</x:v>
      </x:c>
      <x:c r="AI978" s="23" t="n">
        <x:f>IF(AG978="","",AD978/'산출기준'!$B$18*'산출기준'!$B$20+MIN(1,AG978)*'산출기준'!$B$21+(1-AH978)*'산출기준'!$B$22)</x:f>
        <x:v>91.48549480439854</x:v>
      </x:c>
      <x:c r="AJ978" s="4" t="str">
        <x:v>24개월 중 양수 지수 24개월; 전반/후반 자료 12/12개월. 최근12개월/이전12개월 관측월 평균비 0.81배, 최근 최댓달 비중 14.0%. 미래 1년 지속을 보장하지 않음.</x:v>
      </x:c>
      <x:c r="AK978" s="4" t="str">
        <x:v>https://developers.naver.com/docs/serviceapi/datalab/search/search.md</x:v>
      </x:c>
    </x:row>
    <x:row r="979" ht="25" customHeight="1">
      <x:c r="A979" s="4" t="str">
        <x:v>K0975</x:v>
      </x:c>
      <x:c r="B979" s="4" t="str">
        <x:v>고생물·미스터리</x:v>
      </x:c>
      <x:c r="C979" s="4" t="str">
        <x:v>인간진화과정</x:v>
      </x:c>
      <x:c r="D979" s="17" t="n">
        <x:v>50.76064</x:v>
      </x:c>
      <x:c r="E979" s="17" t="n">
        <x:v>43.71196</x:v>
      </x:c>
      <x:c r="F979" s="17" t="n">
        <x:v>34.43204</x:v>
      </x:c>
      <x:c r="G979" s="17" t="n">
        <x:v>29.76673</x:v>
      </x:c>
      <x:c r="H979" s="17" t="n">
        <x:v>55.32454</x:v>
      </x:c>
      <x:c r="I979" s="17" t="n">
        <x:v>44.87829</x:v>
      </x:c>
      <x:c r="J979" s="17" t="n">
        <x:v>47.9716</x:v>
      </x:c>
      <x:c r="K979" s="17" t="n">
        <x:v>45.23326</x:v>
      </x:c>
      <x:c r="L979" s="17" t="n">
        <x:v>45.48681</x:v>
      </x:c>
      <x:c r="M979" s="17" t="n">
        <x:v>40.36511</x:v>
      </x:c>
      <x:c r="N979" s="17" t="n">
        <x:v>37.62677</x:v>
      </x:c>
      <x:c r="O979" s="17" t="n">
        <x:v>45.89249</x:v>
      </x:c>
      <x:c r="P979" s="17" t="n">
        <x:v>39.60446</x:v>
      </x:c>
      <x:c r="Q979" s="17" t="n">
        <x:v>37.82961</x:v>
      </x:c>
      <x:c r="R979" s="17" t="n">
        <x:v>32.80933</x:v>
      </x:c>
      <x:c r="S979" s="17" t="n">
        <x:v>32.40365</x:v>
      </x:c>
      <x:c r="T979" s="17" t="n">
        <x:v>15.21298</x:v>
      </x:c>
      <x:c r="U979" s="17" t="n">
        <x:v>0.45638</x:v>
      </x:c>
      <x:c r="V979" s="17" t="n">
        <x:v>1.16632</x:v>
      </x:c>
      <x:c r="W979" s="17" t="n">
        <x:v>2.18052</x:v>
      </x:c>
      <x:c r="X979" s="17" t="n">
        <x:v>1.87626</x:v>
      </x:c>
      <x:c r="Y979" s="17" t="n">
        <x:v>1.21703</x:v>
      </x:c>
      <x:c r="Z979" s="17" t="n">
        <x:v>1.62271</x:v>
      </x:c>
      <x:c r="AA979" s="17" t="n">
        <x:v>21.14604</x:v>
      </x:c>
      <x:c r="AB979" s="4" t="n">
        <x:f>COUNT(D979:O979)</x:f>
        <x:v>12</x:v>
      </x:c>
      <x:c r="AC979" s="4" t="n">
        <x:f>COUNT(P979:AA979)</x:f>
        <x:v>12</x:v>
      </x:c>
      <x:c r="AD979" s="4" t="n">
        <x:f>COUNTIF(D979:AA979,"&gt;0")</x:f>
        <x:v>24</x:v>
      </x:c>
      <x:c r="AE979" s="19" t="n">
        <x:f>IF(AB979=0,"",AVERAGE(D979:O979))</x:f>
        <x:v>43.454186666666665</x:v>
      </x:c>
      <x:c r="AF979" s="19" t="n">
        <x:f>IF(AC979=0,"",AVERAGE(P979:AA979))</x:f>
        <x:v>15.627107500000001</x:v>
      </x:c>
      <x:c r="AG979" s="19" t="n">
        <x:f>IF(OR(AB979&lt;'산출기준'!$B$19,AC979&lt;'산출기준'!$B$19,AE979=0),"",AF979/AE979)</x:f>
        <x:v>0.3596225979299578</x:v>
      </x:c>
      <x:c r="AH979" s="21" t="n">
        <x:f>IF(SUM(P979:AA979)=0,"",MAX(P979:AA979)/SUM(P979:AA979))</x:f>
        <x:v>0.21119530064451575</x:v>
      </x:c>
      <x:c r="AI979" s="23" t="n">
        <x:f>IF(AG979="","",AD979/'산출기준'!$B$18*'산출기준'!$B$20+MIN(1,AG979)*'산출기준'!$B$21+(1-AH979)*'산출기준'!$B$22)</x:f>
        <x:v>76.56477192500842</x:v>
      </x:c>
      <x:c r="AJ979" s="4" t="str">
        <x:v>24개월 중 양수 지수 24개월; 전반/후반 자료 12/12개월. 최근12개월/이전12개월 관측월 평균비 0.36배, 최근 최댓달 비중 21.1%. 미래 1년 지속을 보장하지 않음.</x:v>
      </x:c>
      <x:c r="AK979" s="4" t="str">
        <x:v>https://developers.naver.com/docs/serviceapi/datalab/search/search.md</x:v>
      </x:c>
    </x:row>
    <x:row r="980" ht="25" customHeight="1">
      <x:c r="A980" s="4" t="str">
        <x:v>K0976</x:v>
      </x:c>
      <x:c r="B980" s="4" t="str">
        <x:v>고생물·미스터리</x:v>
      </x:c>
      <x:c r="C980" s="4" t="str">
        <x:v>페름기대멸종</x:v>
      </x:c>
      <x:c r="D980" s="17" t="n">
        <x:v>48.27586</x:v>
      </x:c>
      <x:c r="E980" s="17" t="n">
        <x:v>36.81541</x:v>
      </x:c>
      <x:c r="F980" s="17" t="n">
        <x:v>24.74645</x:v>
      </x:c>
      <x:c r="G980" s="17" t="n">
        <x:v>12.06896</x:v>
      </x:c>
      <x:c r="H980" s="17" t="n">
        <x:v>5.27383</x:v>
      </x:c>
      <x:c r="I980" s="17" t="n">
        <x:v>4.86815</x:v>
      </x:c>
      <x:c r="J980" s="17" t="n">
        <x:v>6.79513</x:v>
      </x:c>
      <x:c r="K980" s="17" t="n">
        <x:v>10.49695</x:v>
      </x:c>
      <x:c r="L980" s="17" t="n">
        <x:v>9.48275</x:v>
      </x:c>
      <x:c r="M980" s="17" t="n">
        <x:v>12.11967</x:v>
      </x:c>
      <x:c r="N980" s="17" t="n">
        <x:v>9.93914</x:v>
      </x:c>
      <x:c r="O980" s="17" t="n">
        <x:v>36.81541</x:v>
      </x:c>
      <x:c r="P980" s="17" t="n">
        <x:v>35.04056</x:v>
      </x:c>
      <x:c r="Q980" s="17" t="n">
        <x:v>18.55983</x:v>
      </x:c>
      <x:c r="R980" s="17" t="n">
        <x:v>15.3144</x:v>
      </x:c>
      <x:c r="S980" s="17" t="n">
        <x:v>8.36713</x:v>
      </x:c>
      <x:c r="T980" s="17" t="n">
        <x:v>1.0649</x:v>
      </x:c>
      <x:c r="U980" s="17"/>
      <x:c r="V980" s="17" t="n">
        <x:v>5.02028</x:v>
      </x:c>
      <x:c r="W980" s="17" t="n">
        <x:v>4.31034</x:v>
      </x:c>
      <x:c r="X980" s="17" t="n">
        <x:v>3.65111</x:v>
      </x:c>
      <x:c r="Y980" s="17" t="n">
        <x:v>11.51115</x:v>
      </x:c>
      <x:c r="Z980" s="17" t="n">
        <x:v>14.85801</x:v>
      </x:c>
      <x:c r="AA980" s="17" t="n">
        <x:v>18.55983</x:v>
      </x:c>
      <x:c r="AB980" s="4" t="n">
        <x:f>COUNT(D980:O980)</x:f>
        <x:v>12</x:v>
      </x:c>
      <x:c r="AC980" s="4" t="n">
        <x:f>COUNT(P980:AA980)</x:f>
        <x:v>11</x:v>
      </x:c>
      <x:c r="AD980" s="4" t="n">
        <x:f>COUNTIF(D980:AA980,"&gt;0")</x:f>
        <x:v>23</x:v>
      </x:c>
      <x:c r="AE980" s="19" t="n">
        <x:f>IF(AB980=0,"",AVERAGE(D980:O980))</x:f>
        <x:v>18.141475833333335</x:v>
      </x:c>
      <x:c r="AF980" s="19" t="n">
        <x:f>IF(AC980=0,"",AVERAGE(P980:AA980))</x:f>
        <x:v>12.387049090909091</x:v>
      </x:c>
      <x:c r="AG980" s="19" t="n">
        <x:f>IF(OR(AB980&lt;'산출기준'!$B$19,AC980&lt;'산출기준'!$B$19,AE980=0),"",AF980/AE980)</x:f>
        <x:v>0.6828027225959753</x:v>
      </x:c>
      <x:c r="AH980" s="21" t="n">
        <x:f>IF(SUM(P980:AA980)=0,"",MAX(P980:AA980)/SUM(P980:AA980))</x:f>
        <x:v>0.2571641906935939</x:v>
      </x:c>
      <x:c r="AI980" s="23" t="n">
        <x:f>IF(AG980="","",AD980/'산출기준'!$B$18*'산출기준'!$B$20+MIN(1,AG980)*'산출기준'!$B$21+(1-AH980)*'산출기준'!$B$22)</x:f>
        <x:v>83.25746453067406</x:v>
      </x:c>
      <x:c r="AJ980" s="4" t="str">
        <x:v>24개월 중 양수 지수 23개월; 전반/후반 자료 12/11개월. 최근12개월/이전12개월 관측월 평균비 0.68배, 최근 최댓달 비중 25.7%. 미래 1년 지속을 보장하지 않음.</x:v>
      </x:c>
      <x:c r="AK980" s="4" t="str">
        <x:v>https://developers.naver.com/docs/serviceapi/datalab/search/search.md</x:v>
      </x:c>
    </x:row>
    <x:row r="981" ht="25" customHeight="1">
      <x:c r="A981" s="4" t="str">
        <x:v>K0977</x:v>
      </x:c>
      <x:c r="B981" s="4" t="str">
        <x:v>고생물·미스터리</x:v>
      </x:c>
      <x:c r="C981" s="4" t="str">
        <x:v>할루키게니아</x:v>
      </x:c>
      <x:c r="D981" s="17" t="n">
        <x:v>9.53346</x:v>
      </x:c>
      <x:c r="E981" s="17" t="n">
        <x:v>7.40365</x:v>
      </x:c>
      <x:c r="F981" s="17" t="n">
        <x:v>40.41582</x:v>
      </x:c>
      <x:c r="G981" s="17" t="n">
        <x:v>28.85395</x:v>
      </x:c>
      <x:c r="H981" s="17" t="n">
        <x:v>22.76876</x:v>
      </x:c>
      <x:c r="I981" s="17" t="n">
        <x:v>29.76673</x:v>
      </x:c>
      <x:c r="J981" s="17" t="n">
        <x:v>38.89452</x:v>
      </x:c>
      <x:c r="K981" s="17" t="n">
        <x:v>100</x:v>
      </x:c>
      <x:c r="L981" s="17" t="n">
        <x:v>97.87018</x:v>
      </x:c>
      <x:c r="M981" s="17" t="n">
        <x:v>47.4645</x:v>
      </x:c>
      <x:c r="N981" s="17" t="n">
        <x:v>25.20283</x:v>
      </x:c>
      <x:c r="O981" s="17" t="n">
        <x:v>21.75456</x:v>
      </x:c>
      <x:c r="P981" s="17" t="n">
        <x:v>17.08924</x:v>
      </x:c>
      <x:c r="Q981" s="17" t="n">
        <x:v>11.96754</x:v>
      </x:c>
      <x:c r="R981" s="17" t="n">
        <x:v>10.80121</x:v>
      </x:c>
      <x:c r="S981" s="17" t="n">
        <x:v>10.54766</x:v>
      </x:c>
      <x:c r="T981" s="17" t="n">
        <x:v>9.33062</x:v>
      </x:c>
      <x:c r="U981" s="17" t="n">
        <x:v>14.14807</x:v>
      </x:c>
      <x:c r="V981" s="17" t="n">
        <x:v>14.04665</x:v>
      </x:c>
      <x:c r="W981" s="17" t="n">
        <x:v>18.55983</x:v>
      </x:c>
      <x:c r="X981" s="17" t="n">
        <x:v>19.929</x:v>
      </x:c>
      <x:c r="Y981" s="17" t="n">
        <x:v>18.05273</x:v>
      </x:c>
      <x:c r="Z981" s="17" t="n">
        <x:v>20.84178</x:v>
      </x:c>
      <x:c r="AA981" s="17" t="n">
        <x:v>22.41379</x:v>
      </x:c>
      <x:c r="AB981" s="4" t="n">
        <x:f>COUNT(D981:O981)</x:f>
        <x:v>12</x:v>
      </x:c>
      <x:c r="AC981" s="4" t="n">
        <x:f>COUNT(P981:AA981)</x:f>
        <x:v>12</x:v>
      </x:c>
      <x:c r="AD981" s="4" t="n">
        <x:f>COUNTIF(D981:AA981,"&gt;0")</x:f>
        <x:v>24</x:v>
      </x:c>
      <x:c r="AE981" s="19" t="n">
        <x:f>IF(AB981=0,"",AVERAGE(D981:O981))</x:f>
        <x:v>39.16074666666667</x:v>
      </x:c>
      <x:c r="AF981" s="19" t="n">
        <x:f>IF(AC981=0,"",AVERAGE(P981:AA981))</x:f>
        <x:v>15.644010000000002</x:v>
      </x:c>
      <x:c r="AG981" s="19" t="n">
        <x:f>IF(OR(AB981&lt;'산출기준'!$B$19,AC981&lt;'산출기준'!$B$19,AE981=0),"",AF981/AE981)</x:f>
        <x:v>0.3994819131810902</x:v>
      </x:c>
      <x:c r="AH981" s="21" t="n">
        <x:f>IF(SUM(P981:AA981)=0,"",MAX(P981:AA981)/SUM(P981:AA981))</x:f>
        <x:v>0.11939495265813133</x:v>
      </x:c>
      <x:c r="AI981" s="23" t="n">
        <x:f>IF(AG981="","",AD981/'산출기준'!$B$18*'산출기준'!$B$20+MIN(1,AG981)*'산출기준'!$B$21+(1-AH981)*'산출기준'!$B$22)</x:f>
        <x:v>79.59655834227007</x:v>
      </x:c>
      <x:c r="AJ981" s="4" t="str">
        <x:v>24개월 중 양수 지수 24개월; 전반/후반 자료 12/12개월. 최근12개월/이전12개월 관측월 평균비 0.40배, 최근 최댓달 비중 11.9%. 미래 1년 지속을 보장하지 않음.</x:v>
      </x:c>
      <x:c r="AK981" s="4" t="str">
        <x:v>https://developers.naver.com/docs/serviceapi/datalab/search/search.md</x:v>
      </x:c>
    </x:row>
    <x:row r="982" ht="25" customHeight="1">
      <x:c r="A982" s="4" t="str">
        <x:v>K0978</x:v>
      </x:c>
      <x:c r="B982" s="4" t="str">
        <x:v>고생물·미스터리</x:v>
      </x:c>
      <x:c r="C982" s="4" t="str">
        <x:v>쥐라기</x:v>
      </x:c>
      <x:c r="D982" s="17" t="n">
        <x:v>40.06085</x:v>
      </x:c>
      <x:c r="E982" s="17" t="n">
        <x:v>45.38539</x:v>
      </x:c>
      <x:c r="F982" s="17" t="n">
        <x:v>43.4077</x:v>
      </x:c>
      <x:c r="G982" s="17" t="n">
        <x:v>28.75253</x:v>
      </x:c>
      <x:c r="H982" s="17" t="n">
        <x:v>30.6288</x:v>
      </x:c>
      <x:c r="I982" s="17" t="n">
        <x:v>27.48478</x:v>
      </x:c>
      <x:c r="J982" s="17" t="n">
        <x:v>28.0933</x:v>
      </x:c>
      <x:c r="K982" s="17" t="n">
        <x:v>28.29614</x:v>
      </x:c>
      <x:c r="L982" s="17" t="n">
        <x:v>32.09939</x:v>
      </x:c>
      <x:c r="M982" s="17" t="n">
        <x:v>46.09533</x:v>
      </x:c>
      <x:c r="N982" s="17" t="n">
        <x:v>95.99391</x:v>
      </x:c>
      <x:c r="O982" s="17" t="n">
        <x:v>38.33671</x:v>
      </x:c>
      <x:c r="P982" s="17" t="n">
        <x:v>27.89046</x:v>
      </x:c>
      <x:c r="Q982" s="17" t="n">
        <x:v>24.84787</x:v>
      </x:c>
      <x:c r="R982" s="17" t="n">
        <x:v>18.86409</x:v>
      </x:c>
      <x:c r="S982" s="17" t="n">
        <x:v>19.01622</x:v>
      </x:c>
      <x:c r="T982" s="17" t="n">
        <x:v>17.74847</x:v>
      </x:c>
      <x:c r="U982" s="17" t="n">
        <x:v>16.17647</x:v>
      </x:c>
      <x:c r="V982" s="17" t="n">
        <x:v>41.68356</x:v>
      </x:c>
      <x:c r="W982" s="17" t="n">
        <x:v>20.9432</x:v>
      </x:c>
      <x:c r="X982" s="17" t="n">
        <x:v>18.05273</x:v>
      </x:c>
      <x:c r="Y982" s="17" t="n">
        <x:v>14.60446</x:v>
      </x:c>
      <x:c r="Z982" s="17" t="n">
        <x:v>18.50912</x:v>
      </x:c>
      <x:c r="AA982" s="17" t="n">
        <x:v>22.31237</x:v>
      </x:c>
      <x:c r="AB982" s="4" t="n">
        <x:f>COUNT(D982:O982)</x:f>
        <x:v>12</x:v>
      </x:c>
      <x:c r="AC982" s="4" t="n">
        <x:f>COUNT(P982:AA982)</x:f>
        <x:v>12</x:v>
      </x:c>
      <x:c r="AD982" s="4" t="n">
        <x:f>COUNTIF(D982:AA982,"&gt;0")</x:f>
        <x:v>24</x:v>
      </x:c>
      <x:c r="AE982" s="19" t="n">
        <x:f>IF(AB982=0,"",AVERAGE(D982:O982))</x:f>
        <x:v>40.38623583333334</x:v>
      </x:c>
      <x:c r="AF982" s="19" t="n">
        <x:f>IF(AC982=0,"",AVERAGE(P982:AA982))</x:f>
        <x:v>21.72075166666667</x:v>
      </x:c>
      <x:c r="AG982" s="19" t="n">
        <x:f>IF(OR(AB982&lt;'산출기준'!$B$19,AC982&lt;'산출기준'!$B$19,AE982=0),"",AF982/AE982)</x:f>
        <x:v>0.5378256036612143</x:v>
      </x:c>
      <x:c r="AH982" s="21" t="n">
        <x:f>IF(SUM(P982:AA982)=0,"",MAX(P982:AA982)/SUM(P982:AA982))</x:f>
        <x:v>0.15992218194413316</x:v>
      </x:c>
      <x:c r="AI982" s="23" t="n">
        <x:f>IF(AG982="","",AD982/'산출기준'!$B$18*'산출기준'!$B$20+MIN(1,AG982)*'산출기준'!$B$21+(1-AH982)*'산출기준'!$B$22)</x:f>
        <x:v>82.93632447095376</x:v>
      </x:c>
      <x:c r="AJ982" s="4" t="str">
        <x:v>24개월 중 양수 지수 24개월; 전반/후반 자료 12/12개월. 최근12개월/이전12개월 관측월 평균비 0.54배, 최근 최댓달 비중 16.0%. 미래 1년 지속을 보장하지 않음.</x:v>
      </x:c>
      <x:c r="AK982" s="4" t="str">
        <x:v>https://developers.naver.com/docs/serviceapi/datalab/search/search.md</x:v>
      </x:c>
    </x:row>
    <x:row r="983" ht="25" customHeight="1">
      <x:c r="A983" s="4" t="str">
        <x:v>K0979</x:v>
      </x:c>
      <x:c r="B983" s="4" t="str">
        <x:v>고생물·미스터리</x:v>
      </x:c>
      <x:c r="C983" s="4" t="str">
        <x:v>마리아나해구깊이</x:v>
      </x:c>
      <x:c r="D983" s="17" t="n">
        <x:v>28.29614</x:v>
      </x:c>
      <x:c r="E983" s="17" t="n">
        <x:v>22.71805</x:v>
      </x:c>
      <x:c r="F983" s="17" t="n">
        <x:v>20.33468</x:v>
      </x:c>
      <x:c r="G983" s="17" t="n">
        <x:v>27.38336</x:v>
      </x:c>
      <x:c r="H983" s="17" t="n">
        <x:v>27.53549</x:v>
      </x:c>
      <x:c r="I983" s="17" t="n">
        <x:v>24.29006</x:v>
      </x:c>
      <x:c r="J983" s="17" t="n">
        <x:v>25.35496</x:v>
      </x:c>
      <x:c r="K983" s="17" t="n">
        <x:v>33.11359</x:v>
      </x:c>
      <x:c r="L983" s="17" t="n">
        <x:v>29.56389</x:v>
      </x:c>
      <x:c r="M983" s="17" t="n">
        <x:v>26.36916</x:v>
      </x:c>
      <x:c r="N983" s="17" t="n">
        <x:v>27.83975</x:v>
      </x:c>
      <x:c r="O983" s="17" t="n">
        <x:v>31.99797</x:v>
      </x:c>
      <x:c r="P983" s="17" t="n">
        <x:v>18.9148</x:v>
      </x:c>
      <x:c r="Q983" s="17" t="n">
        <x:v>20.84178</x:v>
      </x:c>
      <x:c r="R983" s="17" t="n">
        <x:v>17.95131</x:v>
      </x:c>
      <x:c r="S983" s="17" t="n">
        <x:v>14.09736</x:v>
      </x:c>
      <x:c r="T983" s="17" t="n">
        <x:v>21.39959</x:v>
      </x:c>
      <x:c r="U983" s="17" t="n">
        <x:v>21.50101</x:v>
      </x:c>
      <x:c r="V983" s="17" t="n">
        <x:v>22.41379</x:v>
      </x:c>
      <x:c r="W983" s="17" t="n">
        <x:v>16.98782</x:v>
      </x:c>
      <x:c r="X983" s="17" t="n">
        <x:v>20.38539</x:v>
      </x:c>
      <x:c r="Y983" s="17" t="n">
        <x:v>20.03042</x:v>
      </x:c>
      <x:c r="Z983" s="17" t="n">
        <x:v>21.90669</x:v>
      </x:c>
      <x:c r="AA983" s="17" t="n">
        <x:v>22.76876</x:v>
      </x:c>
      <x:c r="AB983" s="4" t="n">
        <x:f>COUNT(D983:O983)</x:f>
        <x:v>12</x:v>
      </x:c>
      <x:c r="AC983" s="4" t="n">
        <x:f>COUNT(P983:AA983)</x:f>
        <x:v>12</x:v>
      </x:c>
      <x:c r="AD983" s="4" t="n">
        <x:f>COUNTIF(D983:AA983,"&gt;0")</x:f>
        <x:v>24</x:v>
      </x:c>
      <x:c r="AE983" s="19" t="n">
        <x:f>IF(AB983=0,"",AVERAGE(D983:O983))</x:f>
        <x:v>27.066425000000006</x:v>
      </x:c>
      <x:c r="AF983" s="19" t="n">
        <x:f>IF(AC983=0,"",AVERAGE(P983:AA983))</x:f>
        <x:v>19.933226666666666</x:v>
      </x:c>
      <x:c r="AG983" s="19" t="n">
        <x:f>IF(OR(AB983&lt;'산출기준'!$B$19,AC983&lt;'산출기준'!$B$19,AE983=0),"",AF983/AE983)</x:f>
        <x:v>0.7364558365822845</x:v>
      </x:c>
      <x:c r="AH983" s="21" t="n">
        <x:f>IF(SUM(P983:AA983)=0,"",MAX(P983:AA983)/SUM(P983:AA983))</x:f>
        <x:v>0.09518763311108021</x:v>
      </x:c>
      <x:c r="AI983" s="23" t="n">
        <x:f>IF(AG983="","",AD983/'산출기준'!$B$18*'산출기준'!$B$20+MIN(1,AG983)*'산출기준'!$B$21+(1-AH983)*'산출기준'!$B$22)</x:f>
        <x:v>90.18992243524693</x:v>
      </x:c>
      <x:c r="AJ983" s="4" t="str">
        <x:v>24개월 중 양수 지수 24개월; 전반/후반 자료 12/12개월. 최근12개월/이전12개월 관측월 평균비 0.74배, 최근 최댓달 비중 9.5%. 미래 1년 지속을 보장하지 않음.</x:v>
      </x:c>
      <x:c r="AK983" s="4" t="str">
        <x:v>https://developers.naver.com/docs/serviceapi/datalab/search/search.md</x:v>
      </x:c>
    </x:row>
    <x:row r="984" ht="25" customHeight="1">
      <x:c r="A984" s="4" t="str">
        <x:v>K0980</x:v>
      </x:c>
      <x:c r="B984" s="4" t="str">
        <x:v>고생물·미스터리</x:v>
      </x:c>
      <x:c r="C984" s="4" t="str">
        <x:v>메갈로돈크기</x:v>
      </x:c>
      <x:c r="D984" s="17" t="n">
        <x:v>37.08293</x:v>
      </x:c>
      <x:c r="E984" s="17" t="n">
        <x:v>35.08102</x:v>
      </x:c>
      <x:c r="F984" s="17" t="n">
        <x:v>26.69208</x:v>
      </x:c>
      <x:c r="G984" s="17" t="n">
        <x:v>29.83794</x:v>
      </x:c>
      <x:c r="H984" s="17" t="n">
        <x:v>31.64918</x:v>
      </x:c>
      <x:c r="I984" s="17" t="n">
        <x:v>40.13346</x:v>
      </x:c>
      <x:c r="J984" s="17" t="n">
        <x:v>36.03431</x:v>
      </x:c>
      <x:c r="K984" s="17" t="n">
        <x:v>22.30695</x:v>
      </x:c>
      <x:c r="L984" s="17" t="n">
        <x:v>21.63965</x:v>
      </x:c>
      <x:c r="M984" s="17" t="n">
        <x:v>23.64156</x:v>
      </x:c>
      <x:c r="N984" s="17" t="n">
        <x:v>32.0305</x:v>
      </x:c>
      <x:c r="O984" s="17" t="n">
        <x:v>39.56148</x:v>
      </x:c>
      <x:c r="P984" s="17" t="n">
        <x:v>30.79122</x:v>
      </x:c>
      <x:c r="Q984" s="17" t="n">
        <x:v>44.13727</x:v>
      </x:c>
      <x:c r="R984" s="17" t="n">
        <x:v>31.55386</x:v>
      </x:c>
      <x:c r="S984" s="17" t="n">
        <x:v>28.21734</x:v>
      </x:c>
      <x:c r="T984" s="17" t="n">
        <x:v>28.88465</x:v>
      </x:c>
      <x:c r="U984" s="17" t="n">
        <x:v>20.49571</x:v>
      </x:c>
      <x:c r="V984" s="17" t="n">
        <x:v>28.69399</x:v>
      </x:c>
      <x:c r="W984" s="17" t="n">
        <x:v>25.73879</x:v>
      </x:c>
      <x:c r="X984" s="17" t="n">
        <x:v>47.66444</x:v>
      </x:c>
      <x:c r="Y984" s="17" t="n">
        <x:v>30.40991</x:v>
      </x:c>
      <x:c r="Z984" s="17" t="n">
        <x:v>27.93136</x:v>
      </x:c>
      <x:c r="AA984" s="17" t="n">
        <x:v>30.50524</x:v>
      </x:c>
      <x:c r="AB984" s="4" t="n">
        <x:f>COUNT(D984:O984)</x:f>
        <x:v>12</x:v>
      </x:c>
      <x:c r="AC984" s="4" t="n">
        <x:f>COUNT(P984:AA984)</x:f>
        <x:v>12</x:v>
      </x:c>
      <x:c r="AD984" s="4" t="n">
        <x:f>COUNTIF(D984:AA984,"&gt;0")</x:f>
        <x:v>24</x:v>
      </x:c>
      <x:c r="AE984" s="19" t="n">
        <x:f>IF(AB984=0,"",AVERAGE(D984:O984))</x:f>
        <x:v>31.30758833333333</x:v>
      </x:c>
      <x:c r="AF984" s="19" t="n">
        <x:f>IF(AC984=0,"",AVERAGE(P984:AA984))</x:f>
        <x:v>31.25198166666667</x:v>
      </x:c>
      <x:c r="AG984" s="19" t="n">
        <x:f>IF(OR(AB984&lt;'산출기준'!$B$19,AC984&lt;'산출기준'!$B$19,AE984=0),"",AF984/AE984)</x:f>
        <x:v>0.9982238597852183</x:v>
      </x:c>
      <x:c r="AH984" s="21" t="n">
        <x:f>IF(SUM(P984:AA984)=0,"",MAX(P984:AA984)/SUM(P984:AA984))</x:f>
        <x:v>0.1270971136816977</x:v>
      </x:c>
      <x:c r="AI984" s="23" t="n">
        <x:f>IF(AG984="","",AD984/'산출기준'!$B$18*'산출기준'!$B$20+MIN(1,AG984)*'산출기준'!$B$21+(1-AH984)*'산출기준'!$B$22)</x:f>
        <x:v>97.4047735199226</x:v>
      </x:c>
      <x:c r="AJ984" s="4" t="str">
        <x:v>24개월 중 양수 지수 24개월; 전반/후반 자료 12/12개월. 최근12개월/이전12개월 관측월 평균비 1.00배, 최근 최댓달 비중 12.7%. 미래 1년 지속을 보장하지 않음.</x:v>
      </x:c>
      <x:c r="AK984" s="4" t="str">
        <x:v>https://developers.naver.com/docs/serviceapi/datalab/search/search.md</x:v>
      </x:c>
    </x:row>
    <x:row r="985" ht="25" customHeight="1">
      <x:c r="A985" s="4" t="str">
        <x:v>K0981</x:v>
      </x:c>
      <x:c r="B985" s="4" t="str">
        <x:v>고생물·미스터리</x:v>
      </x:c>
      <x:c r="C985" s="4" t="str">
        <x:v>공룡멸종</x:v>
      </x:c>
      <x:c r="D985" s="17" t="n">
        <x:v>95.80552</x:v>
      </x:c>
      <x:c r="E985" s="17" t="n">
        <x:v>100</x:v>
      </x:c>
      <x:c r="F985" s="17" t="n">
        <x:v>91.89704</x:v>
      </x:c>
      <x:c r="G985" s="17" t="n">
        <x:v>62.63107</x:v>
      </x:c>
      <x:c r="H985" s="17" t="n">
        <x:v>62.15443</x:v>
      </x:c>
      <x:c r="I985" s="17" t="n">
        <x:v>60.81982</x:v>
      </x:c>
      <x:c r="J985" s="17" t="n">
        <x:v>65.96758</x:v>
      </x:c>
      <x:c r="K985" s="17" t="n">
        <x:v>75.5958</x:v>
      </x:c>
      <x:c r="L985" s="17" t="n">
        <x:v>63.87035</x:v>
      </x:c>
      <x:c r="M985" s="17" t="n">
        <x:v>50.90562</x:v>
      </x:c>
      <x:c r="N985" s="17" t="n">
        <x:v>71.78265</x:v>
      </x:c>
      <x:c r="O985" s="17" t="n">
        <x:v>71.306</x:v>
      </x:c>
      <x:c r="P985" s="17" t="n">
        <x:v>60.24785</x:v>
      </x:c>
      <x:c r="Q985" s="17" t="n">
        <x:v>52.8122</x:v>
      </x:c>
      <x:c r="R985" s="17" t="n">
        <x:v>41.08674</x:v>
      </x:c>
      <x:c r="S985" s="17" t="n">
        <x:v>50.5243</x:v>
      </x:c>
      <x:c r="T985" s="17" t="n">
        <x:v>43.94661</x:v>
      </x:c>
      <x:c r="U985" s="17" t="n">
        <x:v>30.60057</x:v>
      </x:c>
      <x:c r="V985" s="17" t="n">
        <x:v>48.61773</x:v>
      </x:c>
      <x:c r="W985" s="17" t="n">
        <x:v>37.75023</x:v>
      </x:c>
      <x:c r="X985" s="17" t="n">
        <x:v>31.93517</x:v>
      </x:c>
      <x:c r="Y985" s="17" t="n">
        <x:v>27.35938</x:v>
      </x:c>
      <x:c r="Z985" s="17" t="n">
        <x:v>28.59866</x:v>
      </x:c>
      <x:c r="AA985" s="17" t="n">
        <x:v>37.46425</x:v>
      </x:c>
      <x:c r="AB985" s="4" t="n">
        <x:f>COUNT(D985:O985)</x:f>
        <x:v>12</x:v>
      </x:c>
      <x:c r="AC985" s="4" t="n">
        <x:f>COUNT(P985:AA985)</x:f>
        <x:v>12</x:v>
      </x:c>
      <x:c r="AD985" s="4" t="n">
        <x:f>COUNTIF(D985:AA985,"&gt;0")</x:f>
        <x:v>24</x:v>
      </x:c>
      <x:c r="AE985" s="19" t="n">
        <x:f>IF(AB985=0,"",AVERAGE(D985:O985))</x:f>
        <x:v>72.72799000000002</x:v>
      </x:c>
      <x:c r="AF985" s="19" t="n">
        <x:f>IF(AC985=0,"",AVERAGE(P985:AA985))</x:f>
        <x:v>40.91197416666666</x:v>
      </x:c>
      <x:c r="AG985" s="19" t="n">
        <x:f>IF(OR(AB985&lt;'산출기준'!$B$19,AC985&lt;'산출기준'!$B$19,AE985=0),"",AF985/AE985)</x:f>
        <x:v>0.5625340967991367</x:v>
      </x:c>
      <x:c r="AH985" s="21" t="n">
        <x:f>IF(SUM(P985:AA985)=0,"",MAX(P985:AA985)/SUM(P985:AA985))</x:f>
        <x:v>0.12271845270075679</x:v>
      </x:c>
      <x:c r="AI985" s="23" t="n">
        <x:f>IF(AG985="","",AD985/'산출기준'!$B$18*'산출기준'!$B$20+MIN(1,AG985)*'산출기준'!$B$21+(1-AH985)*'산출기준'!$B$22)</x:f>
        <x:v>84.42165384995897</x:v>
      </x:c>
      <x:c r="AJ985" s="4" t="str">
        <x:v>24개월 중 양수 지수 24개월; 전반/후반 자료 12/12개월. 최근12개월/이전12개월 관측월 평균비 0.56배, 최근 최댓달 비중 12.3%. 미래 1년 지속을 보장하지 않음.</x:v>
      </x:c>
      <x:c r="AK985" s="4" t="str">
        <x:v>https://developers.naver.com/docs/serviceapi/datalab/search/search.md</x:v>
      </x:c>
    </x:row>
    <x:row r="986" ht="25" customHeight="1">
      <x:c r="A986" s="4" t="str">
        <x:v>K0982</x:v>
      </x:c>
      <x:c r="B986" s="4" t="str">
        <x:v>고생물·미스터리</x:v>
      </x:c>
      <x:c r="C986" s="4" t="str">
        <x:v>대왕고래크기</x:v>
      </x:c>
      <x:c r="D986" s="17" t="n">
        <x:v>16.58722</x:v>
      </x:c>
      <x:c r="E986" s="17" t="n">
        <x:v>21.25834</x:v>
      </x:c>
      <x:c r="F986" s="17" t="n">
        <x:v>25.35748</x:v>
      </x:c>
      <x:c r="G986" s="17" t="n">
        <x:v>24.78551</x:v>
      </x:c>
      <x:c r="H986" s="17" t="n">
        <x:v>43.85128</x:v>
      </x:c>
      <x:c r="I986" s="17" t="n">
        <x:v>35.36701</x:v>
      </x:c>
      <x:c r="J986" s="17" t="n">
        <x:v>21.83031</x:v>
      </x:c>
      <x:c r="K986" s="17" t="n">
        <x:v>21.25834</x:v>
      </x:c>
      <x:c r="L986" s="17" t="n">
        <x:v>21.54432</x:v>
      </x:c>
      <x:c r="M986" s="17" t="n">
        <x:v>28.31267</x:v>
      </x:c>
      <x:c r="N986" s="17" t="n">
        <x:v>20.68636</x:v>
      </x:c>
      <x:c r="O986" s="17" t="n">
        <x:v>32.31649</x:v>
      </x:c>
      <x:c r="P986" s="17" t="n">
        <x:v>29.0753</x:v>
      </x:c>
      <x:c r="Q986" s="17" t="n">
        <x:v>37.6549</x:v>
      </x:c>
      <x:c r="R986" s="17" t="n">
        <x:v>40.41944</x:v>
      </x:c>
      <x:c r="S986" s="17" t="n">
        <x:v>34.03241</x:v>
      </x:c>
      <x:c r="T986" s="17" t="n">
        <x:v>32.79313</x:v>
      </x:c>
      <x:c r="U986" s="17" t="n">
        <x:v>30.6959</x:v>
      </x:c>
      <x:c r="V986" s="17" t="n">
        <x:v>30.31458</x:v>
      </x:c>
      <x:c r="W986" s="17" t="n">
        <x:v>30.50524</x:v>
      </x:c>
      <x:c r="X986" s="17" t="n">
        <x:v>34.89037</x:v>
      </x:c>
      <x:c r="Y986" s="17" t="n">
        <x:v>28.59866</x:v>
      </x:c>
      <x:c r="Z986" s="17" t="n">
        <x:v>32.0305</x:v>
      </x:c>
      <x:c r="AA986" s="17" t="n">
        <x:v>38.32221</x:v>
      </x:c>
      <x:c r="AB986" s="4" t="n">
        <x:f>COUNT(D986:O986)</x:f>
        <x:v>12</x:v>
      </x:c>
      <x:c r="AC986" s="4" t="n">
        <x:f>COUNT(P986:AA986)</x:f>
        <x:v>12</x:v>
      </x:c>
      <x:c r="AD986" s="4" t="n">
        <x:f>COUNTIF(D986:AA986,"&gt;0")</x:f>
        <x:v>24</x:v>
      </x:c>
      <x:c r="AE986" s="19" t="n">
        <x:f>IF(AB986=0,"",AVERAGE(D986:O986))</x:f>
        <x:v>26.0962775</x:v>
      </x:c>
      <x:c r="AF986" s="19" t="n">
        <x:f>IF(AC986=0,"",AVERAGE(P986:AA986))</x:f>
        <x:v>33.27772</x:v>
      </x:c>
      <x:c r="AG986" s="19" t="n">
        <x:f>IF(OR(AB986&lt;'산출기준'!$B$19,AC986&lt;'산출기준'!$B$19,AE986=0),"",AF986/AE986)</x:f>
        <x:v>1.2751903025249482</x:v>
      </x:c>
      <x:c r="AH986" s="21" t="n">
        <x:f>IF(SUM(P986:AA986)=0,"",MAX(P986:AA986)/SUM(P986:AA986))</x:f>
        <x:v>0.10121747122899846</x:v>
      </x:c>
      <x:c r="AI986" s="23" t="n">
        <x:f>IF(AG986="","",AD986/'산출기준'!$B$18*'산출기준'!$B$20+MIN(1,AG986)*'산출기준'!$B$21+(1-AH986)*'산출기준'!$B$22)</x:f>
        <x:v>97.97565057542003</x:v>
      </x:c>
      <x:c r="AJ986" s="4" t="str">
        <x:v>24개월 중 양수 지수 24개월; 전반/후반 자료 12/12개월. 최근12개월/이전12개월 관측월 평균비 1.28배, 최근 최댓달 비중 10.1%. 미래 1년 지속을 보장하지 않음.</x:v>
      </x:c>
      <x:c r="AK986" s="4" t="str">
        <x:v>https://developers.naver.com/docs/serviceapi/datalab/search/search.md</x:v>
      </x:c>
    </x:row>
    <x:row r="987" ht="25" customHeight="1">
      <x:c r="A987" s="4" t="str">
        <x:v>K0983</x:v>
      </x:c>
      <x:c r="B987" s="4" t="str">
        <x:v>고생물·미스터리</x:v>
      </x:c>
      <x:c r="C987" s="4" t="str">
        <x:v>페름기</x:v>
      </x:c>
      <x:c r="D987" s="17" t="n">
        <x:v>65.6816</x:v>
      </x:c>
      <x:c r="E987" s="17" t="n">
        <x:v>58.24594</x:v>
      </x:c>
      <x:c r="F987" s="17" t="n">
        <x:v>43.08865</x:v>
      </x:c>
      <x:c r="G987" s="17" t="n">
        <x:v>35.93898</x:v>
      </x:c>
      <x:c r="H987" s="17" t="n">
        <x:v>25.83412</x:v>
      </x:c>
      <x:c r="I987" s="17" t="n">
        <x:v>21.35367</x:v>
      </x:c>
      <x:c r="J987" s="17" t="n">
        <x:v>21.44899</x:v>
      </x:c>
      <x:c r="K987" s="17" t="n">
        <x:v>38.70352</x:v>
      </x:c>
      <x:c r="L987" s="17" t="n">
        <x:v>29.0753</x:v>
      </x:c>
      <x:c r="M987" s="17" t="n">
        <x:v>34.41372</x:v>
      </x:c>
      <x:c r="N987" s="17" t="n">
        <x:v>32.88846</x:v>
      </x:c>
      <x:c r="O987" s="17" t="n">
        <x:v>56.24404</x:v>
      </x:c>
      <x:c r="P987" s="17" t="n">
        <x:v>57.86463</x:v>
      </x:c>
      <x:c r="Q987" s="17" t="n">
        <x:v>30.12392</x:v>
      </x:c>
      <x:c r="R987" s="17" t="n">
        <x:v>28.78932</x:v>
      </x:c>
      <x:c r="S987" s="17" t="n">
        <x:v>19.44709</x:v>
      </x:c>
      <x:c r="T987" s="17" t="n">
        <x:v>20.68636</x:v>
      </x:c>
      <x:c r="U987" s="17" t="n">
        <x:v>15.06196</x:v>
      </x:c>
      <x:c r="V987" s="17" t="n">
        <x:v>25.07149</x:v>
      </x:c>
      <x:c r="W987" s="17" t="n">
        <x:v>16.39656</x:v>
      </x:c>
      <x:c r="X987" s="17" t="n">
        <x:v>13.63203</x:v>
      </x:c>
      <x:c r="Y987" s="17" t="n">
        <x:v>24.02287</x:v>
      </x:c>
      <x:c r="Z987" s="17" t="n">
        <x:v>47.95042</x:v>
      </x:c>
      <x:c r="AA987" s="17" t="n">
        <x:v>35.27168</x:v>
      </x:c>
      <x:c r="AB987" s="4" t="n">
        <x:f>COUNT(D987:O987)</x:f>
        <x:v>12</x:v>
      </x:c>
      <x:c r="AC987" s="4" t="n">
        <x:f>COUNT(P987:AA987)</x:f>
        <x:v>12</x:v>
      </x:c>
      <x:c r="AD987" s="4" t="n">
        <x:f>COUNTIF(D987:AA987,"&gt;0")</x:f>
        <x:v>24</x:v>
      </x:c>
      <x:c r="AE987" s="19" t="n">
        <x:f>IF(AB987=0,"",AVERAGE(D987:O987))</x:f>
        <x:v>38.576415833333336</x:v>
      </x:c>
      <x:c r="AF987" s="19" t="n">
        <x:f>IF(AC987=0,"",AVERAGE(P987:AA987))</x:f>
        <x:v>27.85986083333334</x:v>
      </x:c>
      <x:c r="AG987" s="19" t="n">
        <x:f>IF(OR(AB987&lt;'산출기준'!$B$19,AC987&lt;'산출기준'!$B$19,AE987=0),"",AF987/AE987)</x:f>
        <x:v>0.7221993083468379</x:v>
      </x:c>
      <x:c r="AH987" s="21" t="n">
        <x:f>IF(SUM(P987:AA987)=0,"",MAX(P987:AA987)/SUM(P987:AA987))</x:f>
        <x:v>0.17308243314089294</x:v>
      </x:c>
      <x:c r="AI987" s="23" t="n">
        <x:f>IF(AG987="","",AD987/'산출기준'!$B$18*'산출기준'!$B$20+MIN(1,AG987)*'산출기준'!$B$21+(1-AH987)*'산출기준'!$B$22)</x:f>
        <x:v>88.2043305875873</x:v>
      </x:c>
      <x:c r="AJ987" s="4" t="str">
        <x:v>24개월 중 양수 지수 24개월; 전반/후반 자료 12/12개월. 최근12개월/이전12개월 관측월 평균비 0.72배, 최근 최댓달 비중 17.3%. 미래 1년 지속을 보장하지 않음.</x:v>
      </x:c>
      <x:c r="AK987" s="4" t="str">
        <x:v>https://developers.naver.com/docs/serviceapi/datalab/search/search.md</x:v>
      </x:c>
    </x:row>
    <x:row r="988" ht="25" customHeight="1">
      <x:c r="A988" s="4" t="str">
        <x:v>K0984</x:v>
      </x:c>
      <x:c r="B988" s="4" t="str">
        <x:v>고생물·미스터리</x:v>
      </x:c>
      <x:c r="C988" s="4" t="str">
        <x:v>데니소바인</x:v>
      </x:c>
      <x:c r="D988" s="17" t="n">
        <x:v>49.47569</x:v>
      </x:c>
      <x:c r="E988" s="17" t="n">
        <x:v>36.3203</x:v>
      </x:c>
      <x:c r="F988" s="17" t="n">
        <x:v>29.26596</x:v>
      </x:c>
      <x:c r="G988" s="17" t="n">
        <x:v>37.46425</x:v>
      </x:c>
      <x:c r="H988" s="17" t="n">
        <x:v>31.64918</x:v>
      </x:c>
      <x:c r="I988" s="17" t="n">
        <x:v>27.7407</x:v>
      </x:c>
      <x:c r="J988" s="17" t="n">
        <x:v>24.1182</x:v>
      </x:c>
      <x:c r="K988" s="17" t="n">
        <x:v>40.03813</x:v>
      </x:c>
      <x:c r="L988" s="17" t="n">
        <x:v>18.58913</x:v>
      </x:c>
      <x:c r="M988" s="17" t="n">
        <x:v>35.27168</x:v>
      </x:c>
      <x:c r="N988" s="17" t="n">
        <x:v>30.79122</x:v>
      </x:c>
      <x:c r="O988" s="17" t="n">
        <x:v>24.21353</x:v>
      </x:c>
      <x:c r="P988" s="17" t="n">
        <x:v>20.40038</x:v>
      </x:c>
      <x:c r="Q988" s="17" t="n">
        <x:v>24.40419</x:v>
      </x:c>
      <x:c r="R988" s="17" t="n">
        <x:v>21.63965</x:v>
      </x:c>
      <x:c r="S988" s="17" t="n">
        <x:v>41.56339</x:v>
      </x:c>
      <x:c r="T988" s="17" t="n">
        <x:v>30.88655</x:v>
      </x:c>
      <x:c r="U988" s="17" t="n">
        <x:v>22.1163</x:v>
      </x:c>
      <x:c r="V988" s="17" t="n">
        <x:v>20.11439</x:v>
      </x:c>
      <x:c r="W988" s="17" t="n">
        <x:v>16.49189</x:v>
      </x:c>
      <x:c r="X988" s="17" t="n">
        <x:v>28.21734</x:v>
      </x:c>
      <x:c r="Y988" s="17" t="n">
        <x:v>42.89799</x:v>
      </x:c>
      <x:c r="Z988" s="17" t="n">
        <x:v>43.94661</x:v>
      </x:c>
      <x:c r="AA988" s="17" t="n">
        <x:v>31.07721</x:v>
      </x:c>
      <x:c r="AB988" s="4" t="n">
        <x:f>COUNT(D988:O988)</x:f>
        <x:v>12</x:v>
      </x:c>
      <x:c r="AC988" s="4" t="n">
        <x:f>COUNT(P988:AA988)</x:f>
        <x:v>12</x:v>
      </x:c>
      <x:c r="AD988" s="4" t="n">
        <x:f>COUNTIF(D988:AA988,"&gt;0")</x:f>
        <x:v>24</x:v>
      </x:c>
      <x:c r="AE988" s="19" t="n">
        <x:f>IF(AB988=0,"",AVERAGE(D988:O988))</x:f>
        <x:v>32.07816416666667</x:v>
      </x:c>
      <x:c r="AF988" s="19" t="n">
        <x:f>IF(AC988=0,"",AVERAGE(P988:AA988))</x:f>
        <x:v>28.64632416666667</x:v>
      </x:c>
      <x:c r="AG988" s="19" t="n">
        <x:f>IF(OR(AB988&lt;'산출기준'!$B$19,AC988&lt;'산출기준'!$B$19,AE988=0),"",AF988/AE988)</x:f>
        <x:v>0.8930163215647446</x:v>
      </x:c>
      <x:c r="AH988" s="21" t="n">
        <x:f>IF(SUM(P988:AA988)=0,"",MAX(P988:AA988)/SUM(P988:AA988))</x:f>
        <x:v>0.12784249311335436</x:v>
      </x:c>
      <x:c r="AI988" s="23" t="n">
        <x:f>IF(AG988="","",AD988/'산출기준'!$B$18*'산출기준'!$B$20+MIN(1,AG988)*'산출기준'!$B$21+(1-AH988)*'산출기준'!$B$22)</x:f>
        <x:v>94.23363978467526</x:v>
      </x:c>
      <x:c r="AJ988" s="4" t="str">
        <x:v>24개월 중 양수 지수 24개월; 전반/후반 자료 12/12개월. 최근12개월/이전12개월 관측월 평균비 0.89배, 최근 최댓달 비중 12.8%. 미래 1년 지속을 보장하지 않음.</x:v>
      </x:c>
      <x:c r="AK988" s="4" t="str">
        <x:v>https://developers.naver.com/docs/serviceapi/datalab/search/search.md</x:v>
      </x:c>
    </x:row>
    <x:row r="989" ht="25" customHeight="1">
      <x:c r="A989" s="4" t="str">
        <x:v>K0985</x:v>
      </x:c>
      <x:c r="B989" s="4" t="str">
        <x:v>고생물·미스터리</x:v>
      </x:c>
      <x:c r="C989" s="4" t="str">
        <x:v>고래상어크기</x:v>
      </x:c>
      <x:c r="D989" s="17" t="n">
        <x:v>25.02685</x:v>
      </x:c>
      <x:c r="E989" s="17" t="n">
        <x:v>23.57679</x:v>
      </x:c>
      <x:c r="F989" s="17" t="n">
        <x:v>19.76369</x:v>
      </x:c>
      <x:c r="G989" s="17" t="n">
        <x:v>22.50268</x:v>
      </x:c>
      <x:c r="H989" s="17" t="n">
        <x:v>24.70461</x:v>
      </x:c>
      <x:c r="I989" s="17" t="n">
        <x:v>19.76369</x:v>
      </x:c>
      <x:c r="J989" s="17" t="n">
        <x:v>16.59505</x:v>
      </x:c>
      <x:c r="K989" s="17" t="n">
        <x:v>13.42642</x:v>
      </x:c>
      <x:c r="L989" s="17" t="n">
        <x:v>14.12459</x:v>
      </x:c>
      <x:c r="M989" s="17" t="n">
        <x:v>19.17293</x:v>
      </x:c>
      <x:c r="N989" s="17" t="n">
        <x:v>19.44146</x:v>
      </x:c>
      <x:c r="O989" s="17" t="n">
        <x:v>22.34156</x:v>
      </x:c>
      <x:c r="P989" s="17" t="n">
        <x:v>17.18582</x:v>
      </x:c>
      <x:c r="Q989" s="17" t="n">
        <x:v>19.92481</x:v>
      </x:c>
      <x:c r="R989" s="17" t="n">
        <x:v>39.31256</x:v>
      </x:c>
      <x:c r="S989" s="17" t="n">
        <x:v>31.90118</x:v>
      </x:c>
      <x:c r="T989" s="17" t="n">
        <x:v>30.71965</x:v>
      </x:c>
      <x:c r="U989" s="17" t="n">
        <x:v>19.28034</x:v>
      </x:c>
      <x:c r="V989" s="17" t="n">
        <x:v>16.21911</x:v>
      </x:c>
      <x:c r="W989" s="17" t="n">
        <x:v>13.80236</x:v>
      </x:c>
      <x:c r="X989" s="17" t="n">
        <x:v>16.43394</x:v>
      </x:c>
      <x:c r="Y989" s="17" t="n">
        <x:v>13.2116</x:v>
      </x:c>
      <x:c r="Z989" s="17" t="n">
        <x:v>17.9377</x:v>
      </x:c>
      <x:c r="AA989" s="17" t="n">
        <x:v>19.60257</x:v>
      </x:c>
      <x:c r="AB989" s="4" t="n">
        <x:f>COUNT(D989:O989)</x:f>
        <x:v>12</x:v>
      </x:c>
      <x:c r="AC989" s="4" t="n">
        <x:f>COUNT(P989:AA989)</x:f>
        <x:v>12</x:v>
      </x:c>
      <x:c r="AD989" s="4" t="n">
        <x:f>COUNTIF(D989:AA989,"&gt;0")</x:f>
        <x:v>24</x:v>
      </x:c>
      <x:c r="AE989" s="19" t="n">
        <x:f>IF(AB989=0,"",AVERAGE(D989:O989))</x:f>
        <x:v>20.036693333333336</x:v>
      </x:c>
      <x:c r="AF989" s="19" t="n">
        <x:f>IF(AC989=0,"",AVERAGE(P989:AA989))</x:f>
        <x:v>21.294303333333332</x:v>
      </x:c>
      <x:c r="AG989" s="19" t="n">
        <x:f>IF(OR(AB989&lt;'산출기준'!$B$19,AC989&lt;'산출기준'!$B$19,AE989=0),"",AF989/AE989)</x:f>
        <x:v>1.0627653465109344</x:v>
      </x:c>
      <x:c r="AH989" s="21" t="n">
        <x:f>IF(SUM(P989:AA989)=0,"",MAX(P989:AA989)/SUM(P989:AA989))</x:f>
        <x:v>0.15384615384615385</x:v>
      </x:c>
      <x:c r="AI989" s="23" t="n">
        <x:f>IF(AG989="","",AD989/'산출기준'!$B$18*'산출기준'!$B$20+MIN(1,AG989)*'산출기준'!$B$21+(1-AH989)*'산출기준'!$B$22)</x:f>
        <x:v>96.92307692307692</x:v>
      </x:c>
      <x:c r="AJ989" s="4" t="str">
        <x:v>24개월 중 양수 지수 24개월; 전반/후반 자료 12/12개월. 최근12개월/이전12개월 관측월 평균비 1.06배, 최근 최댓달 비중 15.4%. 미래 1년 지속을 보장하지 않음.</x:v>
      </x:c>
      <x:c r="AK989" s="4" t="str">
        <x:v>https://developers.naver.com/docs/serviceapi/datalab/search/search.md</x:v>
      </x:c>
    </x:row>
    <x:row r="990" ht="25" customHeight="1">
      <x:c r="A990" s="4" t="str">
        <x:v>K0986</x:v>
      </x:c>
      <x:c r="B990" s="4" t="str">
        <x:v>고생물·미스터리</x:v>
      </x:c>
      <x:c r="C990" s="4" t="str">
        <x:v>공룡멸종시기</x:v>
      </x:c>
      <x:c r="D990" s="17" t="n">
        <x:v>24.86573</x:v>
      </x:c>
      <x:c r="E990" s="17" t="n">
        <x:v>32.00859</x:v>
      </x:c>
      <x:c r="F990" s="17" t="n">
        <x:v>24.48979</x:v>
      </x:c>
      <x:c r="G990" s="17" t="n">
        <x:v>15.68206</x:v>
      </x:c>
      <x:c r="H990" s="17" t="n">
        <x:v>14.33941</x:v>
      </x:c>
      <x:c r="I990" s="17" t="n">
        <x:v>14.98388</x:v>
      </x:c>
      <x:c r="J990" s="17" t="n">
        <x:v>16.91729</x:v>
      </x:c>
      <x:c r="K990" s="17" t="n">
        <x:v>23.73791</x:v>
      </x:c>
      <x:c r="L990" s="17" t="n">
        <x:v>19.38775</x:v>
      </x:c>
      <x:c r="M990" s="17" t="n">
        <x:v>16.59505</x:v>
      </x:c>
      <x:c r="N990" s="17" t="n">
        <x:v>20.56928</x:v>
      </x:c>
      <x:c r="O990" s="17" t="n">
        <x:v>22.44897</x:v>
      </x:c>
      <x:c r="P990" s="17" t="n">
        <x:v>25.67132</x:v>
      </x:c>
      <x:c r="Q990" s="17" t="n">
        <x:v>16.70247</x:v>
      </x:c>
      <x:c r="R990" s="17" t="n">
        <x:v>26.58431</x:v>
      </x:c>
      <x:c r="S990" s="17" t="n">
        <x:v>12.88936</x:v>
      </x:c>
      <x:c r="T990" s="17" t="n">
        <x:v>18.42105</x:v>
      </x:c>
      <x:c r="U990" s="17" t="n">
        <x:v>18.52846</x:v>
      </x:c>
      <x:c r="V990" s="17" t="n">
        <x:v>23.41568</x:v>
      </x:c>
      <x:c r="W990" s="17" t="n">
        <x:v>15.62835</x:v>
      </x:c>
      <x:c r="X990" s="17" t="n">
        <x:v>17.18582</x:v>
      </x:c>
      <x:c r="Y990" s="17" t="n">
        <x:v>14.232</x:v>
      </x:c>
      <x:c r="Z990" s="17" t="n">
        <x:v>16.00429</x:v>
      </x:c>
      <x:c r="AA990" s="17" t="n">
        <x:v>18.04511</x:v>
      </x:c>
      <x:c r="AB990" s="4" t="n">
        <x:f>COUNT(D990:O990)</x:f>
        <x:v>12</x:v>
      </x:c>
      <x:c r="AC990" s="4" t="n">
        <x:f>COUNT(P990:AA990)</x:f>
        <x:v>12</x:v>
      </x:c>
      <x:c r="AD990" s="4" t="n">
        <x:f>COUNTIF(D990:AA990,"&gt;0")</x:f>
        <x:v>24</x:v>
      </x:c>
      <x:c r="AE990" s="19" t="n">
        <x:f>IF(AB990=0,"",AVERAGE(D990:O990))</x:f>
        <x:v>20.502142499999998</x:v>
      </x:c>
      <x:c r="AF990" s="19" t="n">
        <x:f>IF(AC990=0,"",AVERAGE(P990:AA990))</x:f>
        <x:v>18.609018333333335</x:v>
      </x:c>
      <x:c r="AG990" s="19" t="n">
        <x:f>IF(OR(AB990&lt;'산출기준'!$B$19,AC990&lt;'산출기준'!$B$19,AE990=0),"",AF990/AE990)</x:f>
        <x:v>0.9076621301082722</x:v>
      </x:c>
      <x:c r="AH990" s="21" t="n">
        <x:f>IF(SUM(P990:AA990)=0,"",MAX(P990:AA990)/SUM(P990:AA990))</x:f>
        <x:v>0.11904761051787524</x:v>
      </x:c>
      <x:c r="AI990" s="23" t="n">
        <x:f>IF(AG990="","",AD990/'산출기준'!$B$18*'산출기준'!$B$20+MIN(1,AG990)*'산출기준'!$B$21+(1-AH990)*'산출기준'!$B$22)</x:f>
        <x:v>94.84891169289067</x:v>
      </x:c>
      <x:c r="AJ990" s="4" t="str">
        <x:v>24개월 중 양수 지수 24개월; 전반/후반 자료 12/12개월. 최근12개월/이전12개월 관측월 평균비 0.91배, 최근 최댓달 비중 11.9%. 미래 1년 지속을 보장하지 않음.</x:v>
      </x:c>
      <x:c r="AK990" s="4" t="str">
        <x:v>https://developers.naver.com/docs/serviceapi/datalab/search/search.md</x:v>
      </x:c>
    </x:row>
    <x:row r="991" ht="25" customHeight="1">
      <x:c r="A991" s="4" t="str">
        <x:v>K0987</x:v>
      </x:c>
      <x:c r="B991" s="4" t="str">
        <x:v>고생물·미스터리</x:v>
      </x:c>
      <x:c r="C991" s="4" t="str">
        <x:v>오파비니아</x:v>
      </x:c>
      <x:c r="D991" s="17" t="n">
        <x:v>25.99355</x:v>
      </x:c>
      <x:c r="E991" s="17" t="n">
        <x:v>27.71213</x:v>
      </x:c>
      <x:c r="F991" s="17" t="n">
        <x:v>15.95059</x:v>
      </x:c>
      <x:c r="G991" s="17" t="n">
        <x:v>16.1117</x:v>
      </x:c>
      <x:c r="H991" s="17" t="n">
        <x:v>15.03759</x:v>
      </x:c>
      <x:c r="I991" s="17" t="n">
        <x:v>14.87647</x:v>
      </x:c>
      <x:c r="J991" s="17" t="n">
        <x:v>14.28571</x:v>
      </x:c>
      <x:c r="K991" s="17" t="n">
        <x:v>19.49516</x:v>
      </x:c>
      <x:c r="L991" s="17" t="n">
        <x:v>18.36734</x:v>
      </x:c>
      <x:c r="M991" s="17" t="n">
        <x:v>17.18582</x:v>
      </x:c>
      <x:c r="N991" s="17" t="n">
        <x:v>15.62835</x:v>
      </x:c>
      <x:c r="O991" s="17" t="n">
        <x:v>22.44897</x:v>
      </x:c>
      <x:c r="P991" s="17" t="n">
        <x:v>12.94307</x:v>
      </x:c>
      <x:c r="Q991" s="17" t="n">
        <x:v>32.70676</x:v>
      </x:c>
      <x:c r="R991" s="17" t="n">
        <x:v>12.62083</x:v>
      </x:c>
      <x:c r="S991" s="17" t="n">
        <x:v>11.17078</x:v>
      </x:c>
      <x:c r="T991" s="17" t="n">
        <x:v>17.88399</x:v>
      </x:c>
      <x:c r="U991" s="17" t="n">
        <x:v>11.43931</x:v>
      </x:c>
      <x:c r="V991" s="17" t="n">
        <x:v>15.95059</x:v>
      </x:c>
      <x:c r="W991" s="17" t="n">
        <x:v>10.84854</x:v>
      </x:c>
      <x:c r="X991" s="17" t="n">
        <x:v>9.39849</x:v>
      </x:c>
      <x:c r="Y991" s="17" t="n">
        <x:v>10.36519</x:v>
      </x:c>
      <x:c r="Z991" s="17" t="n">
        <x:v>18.58216</x:v>
      </x:c>
      <x:c r="AA991" s="17" t="n">
        <x:v>16.91729</x:v>
      </x:c>
      <x:c r="AB991" s="4" t="n">
        <x:f>COUNT(D991:O991)</x:f>
        <x:v>12</x:v>
      </x:c>
      <x:c r="AC991" s="4" t="n">
        <x:f>COUNT(P991:AA991)</x:f>
        <x:v>12</x:v>
      </x:c>
      <x:c r="AD991" s="4" t="n">
        <x:f>COUNTIF(D991:AA991,"&gt;0")</x:f>
        <x:v>24</x:v>
      </x:c>
      <x:c r="AE991" s="19" t="n">
        <x:f>IF(AB991=0,"",AVERAGE(D991:O991))</x:f>
        <x:v>18.591115000000002</x:v>
      </x:c>
      <x:c r="AF991" s="19" t="n">
        <x:f>IF(AC991=0,"",AVERAGE(P991:AA991))</x:f>
        <x:v>15.068916666666668</x:v>
      </x:c>
      <x:c r="AG991" s="19" t="n">
        <x:f>IF(OR(AB991&lt;'산출기준'!$B$19,AC991&lt;'산출기준'!$B$19,AE991=0),"",AF991/AE991)</x:f>
        <x:v>0.8105439973162808</x:v>
      </x:c>
      <x:c r="AH991" s="21" t="n">
        <x:f>IF(SUM(P991:AA991)=0,"",MAX(P991:AA991)/SUM(P991:AA991))</x:f>
        <x:v>0.18087321030598305</x:v>
      </x:c>
      <x:c r="AI991" s="23" t="n">
        <x:f>IF(AG991="","",AD991/'산출기준'!$B$18*'산출기준'!$B$20+MIN(1,AG991)*'산출기준'!$B$21+(1-AH991)*'산출기준'!$B$22)</x:f>
        <x:v>90.69885571336876</x:v>
      </x:c>
      <x:c r="AJ991" s="4" t="str">
        <x:v>24개월 중 양수 지수 24개월; 전반/후반 자료 12/12개월. 최근12개월/이전12개월 관측월 평균비 0.81배, 최근 최댓달 비중 18.1%. 미래 1년 지속을 보장하지 않음.</x:v>
      </x:c>
      <x:c r="AK991" s="4" t="str">
        <x:v>https://developers.naver.com/docs/serviceapi/datalab/search/search.md</x:v>
      </x:c>
    </x:row>
    <x:row r="992" ht="25" customHeight="1">
      <x:c r="A992" s="4" t="str">
        <x:v>K0988</x:v>
      </x:c>
      <x:c r="B992" s="4" t="str">
        <x:v>고생물·미스터리</x:v>
      </x:c>
      <x:c r="C992" s="4" t="str">
        <x:v>피라미드높이</x:v>
      </x:c>
      <x:c r="D992" s="17" t="n">
        <x:v>33.45864</x:v>
      </x:c>
      <x:c r="E992" s="17" t="n">
        <x:v>46.13319</x:v>
      </x:c>
      <x:c r="F992" s="17" t="n">
        <x:v>33.78088</x:v>
      </x:c>
      <x:c r="G992" s="17" t="n">
        <x:v>26.15467</x:v>
      </x:c>
      <x:c r="H992" s="17" t="n">
        <x:v>25.13426</x:v>
      </x:c>
      <x:c r="I992" s="17" t="n">
        <x:v>100</x:v>
      </x:c>
      <x:c r="J992" s="17" t="n">
        <x:v>82.116</x:v>
      </x:c>
      <x:c r="K992" s="17" t="n">
        <x:v>32.1697</x:v>
      </x:c>
      <x:c r="L992" s="17" t="n">
        <x:v>67.66917</x:v>
      </x:c>
      <x:c r="M992" s="17" t="n">
        <x:v>58.70032</x:v>
      </x:c>
      <x:c r="N992" s="17" t="n">
        <x:v>32.22341</x:v>
      </x:c>
      <x:c r="O992" s="17" t="n">
        <x:v>33.24382</x:v>
      </x:c>
      <x:c r="P992" s="17" t="n">
        <x:v>42.69602</x:v>
      </x:c>
      <x:c r="Q992" s="17" t="n">
        <x:v>28.3566</x:v>
      </x:c>
      <x:c r="R992" s="17" t="n">
        <x:v>30.98818</x:v>
      </x:c>
      <x:c r="S992" s="17" t="n">
        <x:v>26.90655</x:v>
      </x:c>
      <x:c r="T992" s="17" t="n">
        <x:v>22.50268</x:v>
      </x:c>
      <x:c r="U992" s="17" t="n">
        <x:v>17.56176</x:v>
      </x:c>
      <x:c r="V992" s="17" t="n">
        <x:v>16.91729</x:v>
      </x:c>
      <x:c r="W992" s="17" t="n">
        <x:v>13.48012</x:v>
      </x:c>
      <x:c r="X992" s="17" t="n">
        <x:v>17.18582</x:v>
      </x:c>
      <x:c r="Y992" s="17" t="n">
        <x:v>13.2653</x:v>
      </x:c>
      <x:c r="Z992" s="17" t="n">
        <x:v>15.95059</x:v>
      </x:c>
      <x:c r="AA992" s="17" t="n">
        <x:v>15.78947</x:v>
      </x:c>
      <x:c r="AB992" s="4" t="n">
        <x:f>COUNT(D992:O992)</x:f>
        <x:v>12</x:v>
      </x:c>
      <x:c r="AC992" s="4" t="n">
        <x:f>COUNT(P992:AA992)</x:f>
        <x:v>12</x:v>
      </x:c>
      <x:c r="AD992" s="4" t="n">
        <x:f>COUNTIF(D992:AA992,"&gt;0")</x:f>
        <x:v>24</x:v>
      </x:c>
      <x:c r="AE992" s="19" t="n">
        <x:f>IF(AB992=0,"",AVERAGE(D992:O992))</x:f>
        <x:v>47.56533833333334</x:v>
      </x:c>
      <x:c r="AF992" s="19" t="n">
        <x:f>IF(AC992=0,"",AVERAGE(P992:AA992))</x:f>
        <x:v>21.80003166666667</x:v>
      </x:c>
      <x:c r="AG992" s="19" t="n">
        <x:f>IF(OR(AB992&lt;'산출기준'!$B$19,AC992&lt;'산출기준'!$B$19,AE992=0),"",AF992/AE992)</x:f>
        <x:v>0.45831759912846903</x:v>
      </x:c>
      <x:c r="AH992" s="21" t="n">
        <x:f>IF(SUM(P992:AA992)=0,"",MAX(P992:AA992)/SUM(P992:AA992))</x:f>
        <x:v>0.16321084854693252</x:v>
      </x:c>
      <x:c r="AI992" s="23" t="n">
        <x:f>IF(AG992="","",AD992/'산출기준'!$B$18*'산출기준'!$B$20+MIN(1,AG992)*'산출기준'!$B$21+(1-AH992)*'산출기준'!$B$22)</x:f>
        <x:v>80.48531100291542</x:v>
      </x:c>
      <x:c r="AJ992" s="4" t="str">
        <x:v>24개월 중 양수 지수 24개월; 전반/후반 자료 12/12개월. 최근12개월/이전12개월 관측월 평균비 0.46배, 최근 최댓달 비중 16.3%. 미래 1년 지속을 보장하지 않음.</x:v>
      </x:c>
      <x:c r="AK992" s="4" t="str">
        <x:v>https://developers.naver.com/docs/serviceapi/datalab/search/search.md</x:v>
      </x:c>
    </x:row>
    <x:row r="993" ht="25" customHeight="1">
      <x:c r="A993" s="4" t="str">
        <x:v>K0989</x:v>
      </x:c>
      <x:c r="B993" s="4" t="str">
        <x:v>고생물·미스터리</x:v>
      </x:c>
      <x:c r="C993" s="4" t="str">
        <x:v>이스터섬모아이</x:v>
      </x:c>
      <x:c r="D993" s="17"/>
      <x:c r="E993" s="17"/>
      <x:c r="F993" s="17"/>
      <x:c r="G993" s="17"/>
      <x:c r="H993" s="17" t="n">
        <x:v>0.32223</x:v>
      </x:c>
      <x:c r="I993" s="17"/>
      <x:c r="J993" s="17" t="n">
        <x:v>0.26852</x:v>
      </x:c>
      <x:c r="K993" s="17" t="n">
        <x:v>0.32223</x:v>
      </x:c>
      <x:c r="L993" s="17" t="n">
        <x:v>0.32223</x:v>
      </x:c>
      <x:c r="M993" s="17" t="n">
        <x:v>2.04081</x:v>
      </x:c>
      <x:c r="N993" s="17" t="n">
        <x:v>0.26852</x:v>
      </x:c>
      <x:c r="O993" s="17" t="n">
        <x:v>8.10955</x:v>
      </x:c>
      <x:c r="P993" s="17" t="n">
        <x:v>5.58539</x:v>
      </x:c>
      <x:c r="Q993" s="17" t="n">
        <x:v>6.33727</x:v>
      </x:c>
      <x:c r="R993" s="17" t="n">
        <x:v>11.49301</x:v>
      </x:c>
      <x:c r="S993" s="17" t="n">
        <x:v>9.72073</x:v>
      </x:c>
      <x:c r="T993" s="17" t="n">
        <x:v>10.90225</x:v>
      </x:c>
      <x:c r="U993" s="17" t="n">
        <x:v>5.31686</x:v>
      </x:c>
      <x:c r="V993" s="17"/>
      <x:c r="W993" s="17"/>
      <x:c r="X993" s="17" t="n">
        <x:v>0.37593</x:v>
      </x:c>
      <x:c r="Y993" s="17" t="n">
        <x:v>2.36305</x:v>
      </x:c>
      <x:c r="Z993" s="17" t="n">
        <x:v>0.59076</x:v>
      </x:c>
      <x:c r="AA993" s="17" t="n">
        <x:v>10.09667</x:v>
      </x:c>
      <x:c r="AB993" s="4" t="n">
        <x:f>COUNT(D993:O993)</x:f>
        <x:v>7</x:v>
      </x:c>
      <x:c r="AC993" s="4" t="n">
        <x:f>COUNT(P993:AA993)</x:f>
        <x:v>10</x:v>
      </x:c>
      <x:c r="AD993" s="4" t="n">
        <x:f>COUNTIF(D993:AA993,"&gt;0")</x:f>
        <x:v>17</x:v>
      </x:c>
      <x:c r="AE993" s="19" t="n">
        <x:f>IF(AB993=0,"",AVERAGE(D993:O993))</x:f>
        <x:v>1.66487</x:v>
      </x:c>
      <x:c r="AF993" s="19" t="n">
        <x:f>IF(AC993=0,"",AVERAGE(P993:AA993))</x:f>
        <x:v>6.278192</x:v>
      </x:c>
      <x:c r="AG993" s="19" t="str">
        <x:f>IF(OR(AB993&lt;'산출기준'!$B$19,AC993&lt;'산출기준'!$B$19,AE993=0),"",AF993/AE993)</x:f>
      </x:c>
      <x:c r="AH993" s="21" t="n">
        <x:f>IF(SUM(P993:AA993)=0,"",MAX(P993:AA993)/SUM(P993:AA993))</x:f>
        <x:v>0.1830624166957621</x:v>
      </x:c>
      <x:c r="AI993" s="23" t="str">
        <x:f>IF(AG993="","",AD993/'산출기준'!$B$18*'산출기준'!$B$20+MIN(1,AG993)*'산출기준'!$B$21+(1-AH993)*'산출기준'!$B$22)</x:f>
      </x:c>
      <x:c r="AJ993" s="4" t="str">
        <x:v>24개월 중 양수 지수 17개월; 전반/후반 자료 7/10개월. 자료 부족으로 점수·전년비 미산정. 미래 1년 지속을 보장하지 않음.</x:v>
      </x:c>
      <x:c r="AK993" s="4" t="str">
        <x:v>https://developers.naver.com/docs/serviceapi/datalab/search/search.md</x:v>
      </x:c>
    </x:row>
    <x:row r="994" ht="25" customHeight="1">
      <x:c r="A994" s="4" t="str">
        <x:v>K0990</x:v>
      </x:c>
      <x:c r="B994" s="4" t="str">
        <x:v>고생물·미스터리</x:v>
      </x:c>
      <x:c r="C994" s="4" t="str">
        <x:v>이집트미라</x:v>
      </x:c>
      <x:c r="D994" s="17" t="n">
        <x:v>29.5238</x:v>
      </x:c>
      <x:c r="E994" s="17" t="n">
        <x:v>28.57142</x:v>
      </x:c>
      <x:c r="F994" s="17" t="n">
        <x:v>23.92857</x:v>
      </x:c>
      <x:c r="G994" s="17" t="n">
        <x:v>23.45238</x:v>
      </x:c>
      <x:c r="H994" s="17" t="n">
        <x:v>23.98809</x:v>
      </x:c>
      <x:c r="I994" s="17" t="n">
        <x:v>32.5</x:v>
      </x:c>
      <x:c r="J994" s="17" t="n">
        <x:v>33.63095</x:v>
      </x:c>
      <x:c r="K994" s="17" t="n">
        <x:v>39.46428</x:v>
      </x:c>
      <x:c r="L994" s="17" t="n">
        <x:v>33.98809</x:v>
      </x:c>
      <x:c r="M994" s="17" t="n">
        <x:v>21.90476</x:v>
      </x:c>
      <x:c r="N994" s="17" t="n">
        <x:v>19.46428</x:v>
      </x:c>
      <x:c r="O994" s="17" t="n">
        <x:v>16.36904</x:v>
      </x:c>
      <x:c r="P994" s="17" t="n">
        <x:v>20.47619</x:v>
      </x:c>
      <x:c r="Q994" s="17" t="n">
        <x:v>32.91666</x:v>
      </x:c>
      <x:c r="R994" s="17" t="n">
        <x:v>31.13095</x:v>
      </x:c>
      <x:c r="S994" s="17" t="n">
        <x:v>22.5</x:v>
      </x:c>
      <x:c r="T994" s="17" t="n">
        <x:v>33.39285</x:v>
      </x:c>
      <x:c r="U994" s="17" t="n">
        <x:v>18.69047</x:v>
      </x:c>
      <x:c r="V994" s="17" t="n">
        <x:v>27.85714</x:v>
      </x:c>
      <x:c r="W994" s="17" t="n">
        <x:v>25.41666</x:v>
      </x:c>
      <x:c r="X994" s="17" t="n">
        <x:v>19.58333</x:v>
      </x:c>
      <x:c r="Y994" s="17" t="n">
        <x:v>17.85714</x:v>
      </x:c>
      <x:c r="Z994" s="17" t="n">
        <x:v>21.25</x:v>
      </x:c>
      <x:c r="AA994" s="17" t="n">
        <x:v>14.70238</x:v>
      </x:c>
      <x:c r="AB994" s="4" t="n">
        <x:f>COUNT(D994:O994)</x:f>
        <x:v>12</x:v>
      </x:c>
      <x:c r="AC994" s="4" t="n">
        <x:f>COUNT(P994:AA994)</x:f>
        <x:v>12</x:v>
      </x:c>
      <x:c r="AD994" s="4" t="n">
        <x:f>COUNTIF(D994:AA994,"&gt;0")</x:f>
        <x:v>24</x:v>
      </x:c>
      <x:c r="AE994" s="19" t="n">
        <x:f>IF(AB994=0,"",AVERAGE(D994:O994))</x:f>
        <x:v>27.232138333333335</x:v>
      </x:c>
      <x:c r="AF994" s="19" t="n">
        <x:f>IF(AC994=0,"",AVERAGE(P994:AA994))</x:f>
        <x:v>23.814480833333334</x:v>
      </x:c>
      <x:c r="AG994" s="19" t="n">
        <x:f>IF(OR(AB994&lt;'산출기준'!$B$19,AC994&lt;'산출기준'!$B$19,AE994=0),"",AF994/AE994)</x:f>
        <x:v>0.8744991135779948</x:v>
      </x:c>
      <x:c r="AH994" s="21" t="n">
        <x:f>IF(SUM(P994:AA994)=0,"",MAX(P994:AA994)/SUM(P994:AA994))</x:f>
        <x:v>0.11685064727948966</x:v>
      </x:c>
      <x:c r="AI994" s="23" t="n">
        <x:f>IF(AG994="","",AD994/'산출기준'!$B$18*'산출기준'!$B$20+MIN(1,AG994)*'산출기준'!$B$21+(1-AH994)*'산출기준'!$B$22)</x:f>
        <x:v>93.89796046175006</x:v>
      </x:c>
      <x:c r="AJ994" s="4" t="str">
        <x:v>24개월 중 양수 지수 24개월; 전반/후반 자료 12/12개월. 최근12개월/이전12개월 관측월 평균비 0.87배, 최근 최댓달 비중 11.7%. 미래 1년 지속을 보장하지 않음.</x:v>
      </x:c>
      <x:c r="AK994" s="4" t="str">
        <x:v>https://developers.naver.com/docs/serviceapi/datalab/search/search.md</x:v>
      </x:c>
    </x:row>
    <x:row r="995" ht="25" customHeight="1">
      <x:c r="A995" s="4" t="str">
        <x:v>K0991</x:v>
      </x:c>
      <x:c r="B995" s="4" t="str">
        <x:v>고생물·미스터리</x:v>
      </x:c>
      <x:c r="C995" s="4" t="str">
        <x:v>석탄기</x:v>
      </x:c>
      <x:c r="D995" s="17" t="n">
        <x:v>23.2738</x:v>
      </x:c>
      <x:c r="E995" s="17" t="n">
        <x:v>25.47619</x:v>
      </x:c>
      <x:c r="F995" s="17" t="n">
        <x:v>22.91666</x:v>
      </x:c>
      <x:c r="G995" s="17" t="n">
        <x:v>11.72619</x:v>
      </x:c>
      <x:c r="H995" s="17" t="n">
        <x:v>10.53571</x:v>
      </x:c>
      <x:c r="I995" s="17" t="n">
        <x:v>8.92857</x:v>
      </x:c>
      <x:c r="J995" s="17" t="n">
        <x:v>8.80952</x:v>
      </x:c>
      <x:c r="K995" s="17" t="n">
        <x:v>10.11904</x:v>
      </x:c>
      <x:c r="L995" s="17" t="n">
        <x:v>10.47619</x:v>
      </x:c>
      <x:c r="M995" s="17" t="n">
        <x:v>11.48809</x:v>
      </x:c>
      <x:c r="N995" s="17" t="n">
        <x:v>10.89285</x:v>
      </x:c>
      <x:c r="O995" s="17" t="n">
        <x:v>14.04761</x:v>
      </x:c>
      <x:c r="P995" s="17" t="n">
        <x:v>20.11904</x:v>
      </x:c>
      <x:c r="Q995" s="17" t="n">
        <x:v>12.20238</x:v>
      </x:c>
      <x:c r="R995" s="17" t="n">
        <x:v>6.60714</x:v>
      </x:c>
      <x:c r="S995" s="17" t="n">
        <x:v>5</x:v>
      </x:c>
      <x:c r="T995" s="17" t="n">
        <x:v>7.55952</x:v>
      </x:c>
      <x:c r="U995" s="17" t="n">
        <x:v>7.73809</x:v>
      </x:c>
      <x:c r="V995" s="17" t="n">
        <x:v>8.15476</x:v>
      </x:c>
      <x:c r="W995" s="17" t="n">
        <x:v>6.90476</x:v>
      </x:c>
      <x:c r="X995" s="17" t="n">
        <x:v>10.83333</x:v>
      </x:c>
      <x:c r="Y995" s="17" t="n">
        <x:v>5.7738</x:v>
      </x:c>
      <x:c r="Z995" s="17" t="n">
        <x:v>6.36904</x:v>
      </x:c>
      <x:c r="AA995" s="17" t="n">
        <x:v>11.66666</x:v>
      </x:c>
      <x:c r="AB995" s="4" t="n">
        <x:f>COUNT(D995:O995)</x:f>
        <x:v>12</x:v>
      </x:c>
      <x:c r="AC995" s="4" t="n">
        <x:f>COUNT(P995:AA995)</x:f>
        <x:v>12</x:v>
      </x:c>
      <x:c r="AD995" s="4" t="n">
        <x:f>COUNTIF(D995:AA995,"&gt;0")</x:f>
        <x:v>24</x:v>
      </x:c>
      <x:c r="AE995" s="19" t="n">
        <x:f>IF(AB995=0,"",AVERAGE(D995:O995))</x:f>
        <x:v>14.057535</x:v>
      </x:c>
      <x:c r="AF995" s="19" t="n">
        <x:f>IF(AC995=0,"",AVERAGE(P995:AA995))</x:f>
        <x:v>9.077376666666666</x:v>
      </x:c>
      <x:c r="AG995" s="19" t="n">
        <x:f>IF(OR(AB995&lt;'산출기준'!$B$19,AC995&lt;'산출기준'!$B$19,AE995=0),"",AF995/AE995)</x:f>
        <x:v>0.6457303265947171</x:v>
      </x:c>
      <x:c r="AH995" s="21" t="n">
        <x:f>IF(SUM(P995:AA995)=0,"",MAX(P995:AA995)/SUM(P995:AA995))</x:f>
        <x:v>0.18469947080893048</x:v>
      </x:c>
      <x:c r="AI995" s="23" t="n">
        <x:f>IF(AG995="","",AD995/'산출기준'!$B$18*'산출기준'!$B$20+MIN(1,AG995)*'산출기준'!$B$21+(1-AH995)*'산출기준'!$B$22)</x:f>
        <x:v>85.6779203816629</x:v>
      </x:c>
      <x:c r="AJ995" s="4" t="str">
        <x:v>24개월 중 양수 지수 24개월; 전반/후반 자료 12/12개월. 최근12개월/이전12개월 관측월 평균비 0.65배, 최근 최댓달 비중 18.5%. 미래 1년 지속을 보장하지 않음.</x:v>
      </x:c>
      <x:c r="AK995" s="4" t="str">
        <x:v>https://developers.naver.com/docs/serviceapi/datalab/search/search.md</x:v>
      </x:c>
    </x:row>
    <x:row r="996" ht="25" customHeight="1">
      <x:c r="A996" s="4" t="str">
        <x:v>K0992</x:v>
      </x:c>
      <x:c r="B996" s="4" t="str">
        <x:v>고생물·미스터리</x:v>
      </x:c>
      <x:c r="C996" s="4" t="str">
        <x:v>보이니치문서</x:v>
      </x:c>
      <x:c r="D996" s="17" t="n">
        <x:v>30</x:v>
      </x:c>
      <x:c r="E996" s="17" t="n">
        <x:v>21.54761</x:v>
      </x:c>
      <x:c r="F996" s="17" t="n">
        <x:v>2.20238</x:v>
      </x:c>
      <x:c r="G996" s="17" t="n">
        <x:v>0.65476</x:v>
      </x:c>
      <x:c r="H996" s="17" t="n">
        <x:v>1.54761</x:v>
      </x:c>
      <x:c r="I996" s="17" t="n">
        <x:v>2.79761</x:v>
      </x:c>
      <x:c r="J996" s="17" t="n">
        <x:v>34.5238</x:v>
      </x:c>
      <x:c r="K996" s="17" t="n">
        <x:v>13.69047</x:v>
      </x:c>
      <x:c r="L996" s="17" t="n">
        <x:v>16.78571</x:v>
      </x:c>
      <x:c r="M996" s="17" t="n">
        <x:v>19.82142</x:v>
      </x:c>
      <x:c r="N996" s="17" t="n">
        <x:v>100</x:v>
      </x:c>
      <x:c r="O996" s="17" t="n">
        <x:v>43.39285</x:v>
      </x:c>
      <x:c r="P996" s="17" t="n">
        <x:v>21.0119</x:v>
      </x:c>
      <x:c r="Q996" s="17" t="n">
        <x:v>14.58333</x:v>
      </x:c>
      <x:c r="R996" s="17" t="n">
        <x:v>12.79761</x:v>
      </x:c>
      <x:c r="S996" s="17" t="n">
        <x:v>18.39285</x:v>
      </x:c>
      <x:c r="T996" s="17" t="n">
        <x:v>9.70238</x:v>
      </x:c>
      <x:c r="U996" s="17" t="n">
        <x:v>25.41666</x:v>
      </x:c>
      <x:c r="V996" s="17" t="n">
        <x:v>12.73809</x:v>
      </x:c>
      <x:c r="W996" s="17" t="n">
        <x:v>25.47619</x:v>
      </x:c>
      <x:c r="X996" s="17" t="n">
        <x:v>39.58333</x:v>
      </x:c>
      <x:c r="Y996" s="17" t="n">
        <x:v>75</x:v>
      </x:c>
      <x:c r="Z996" s="17" t="n">
        <x:v>36.13095</x:v>
      </x:c>
      <x:c r="AA996" s="17" t="n">
        <x:v>10.29761</x:v>
      </x:c>
      <x:c r="AB996" s="4" t="n">
        <x:f>COUNT(D996:O996)</x:f>
        <x:v>12</x:v>
      </x:c>
      <x:c r="AC996" s="4" t="n">
        <x:f>COUNT(P996:AA996)</x:f>
        <x:v>12</x:v>
      </x:c>
      <x:c r="AD996" s="4" t="n">
        <x:f>COUNTIF(D996:AA996,"&gt;0")</x:f>
        <x:v>24</x:v>
      </x:c>
      <x:c r="AE996" s="19" t="n">
        <x:f>IF(AB996=0,"",AVERAGE(D996:O996))</x:f>
        <x:v>23.913685</x:v>
      </x:c>
      <x:c r="AF996" s="19" t="n">
        <x:f>IF(AC996=0,"",AVERAGE(P996:AA996))</x:f>
        <x:v>25.094241666666665</x:v>
      </x:c>
      <x:c r="AG996" s="19" t="n">
        <x:f>IF(OR(AB996&lt;'산출기준'!$B$19,AC996&lt;'산출기준'!$B$19,AE996=0),"",AF996/AE996)</x:f>
        <x:v>1.0493674089403897</x:v>
      </x:c>
      <x:c r="AH996" s="21" t="n">
        <x:f>IF(SUM(P996:AA996)=0,"",MAX(P996:AA996)/SUM(P996:AA996))</x:f>
        <x:v>0.2490611225882166</x:v>
      </x:c>
      <x:c r="AI996" s="23" t="n">
        <x:f>IF(AG996="","",AD996/'산출기준'!$B$18*'산출기준'!$B$20+MIN(1,AG996)*'산출기준'!$B$21+(1-AH996)*'산출기준'!$B$22)</x:f>
        <x:v>95.01877754823566</x:v>
      </x:c>
      <x:c r="AJ996" s="4" t="str">
        <x:v>24개월 중 양수 지수 24개월; 전반/후반 자료 12/12개월. 최근12개월/이전12개월 관측월 평균비 1.05배, 최근 최댓달 비중 24.9%. 미래 1년 지속을 보장하지 않음.</x:v>
      </x:c>
      <x:c r="AK996" s="4" t="str">
        <x:v>https://developers.naver.com/docs/serviceapi/datalab/search/search.md</x:v>
      </x:c>
    </x:row>
    <x:row r="997" ht="25" customHeight="1">
      <x:c r="A997" s="4" t="str">
        <x:v>K0993</x:v>
      </x:c>
      <x:c r="B997" s="4" t="str">
        <x:v>고생물·미스터리</x:v>
      </x:c>
      <x:c r="C997" s="4" t="str">
        <x:v>백상아리크기</x:v>
      </x:c>
      <x:c r="D997" s="17" t="n">
        <x:v>15.59523</x:v>
      </x:c>
      <x:c r="E997" s="17" t="n">
        <x:v>17.5</x:v>
      </x:c>
      <x:c r="F997" s="17" t="n">
        <x:v>16.90476</x:v>
      </x:c>
      <x:c r="G997" s="17" t="n">
        <x:v>7.91666</x:v>
      </x:c>
      <x:c r="H997" s="17" t="n">
        <x:v>6.07142</x:v>
      </x:c>
      <x:c r="I997" s="17" t="n">
        <x:v>8.33333</x:v>
      </x:c>
      <x:c r="J997" s="17" t="n">
        <x:v>6.42857</x:v>
      </x:c>
      <x:c r="K997" s="17" t="n">
        <x:v>4.64285</x:v>
      </x:c>
      <x:c r="L997" s="17" t="n">
        <x:v>5.41666</x:v>
      </x:c>
      <x:c r="M997" s="17" t="n">
        <x:v>7.20238</x:v>
      </x:c>
      <x:c r="N997" s="17" t="n">
        <x:v>9.94047</x:v>
      </x:c>
      <x:c r="O997" s="17" t="n">
        <x:v>16.72619</x:v>
      </x:c>
      <x:c r="P997" s="17" t="n">
        <x:v>15.35714</x:v>
      </x:c>
      <x:c r="Q997" s="17" t="n">
        <x:v>23.2738</x:v>
      </x:c>
      <x:c r="R997" s="17" t="n">
        <x:v>21.72619</x:v>
      </x:c>
      <x:c r="S997" s="17" t="n">
        <x:v>19.04761</x:v>
      </x:c>
      <x:c r="T997" s="17" t="n">
        <x:v>16.54761</x:v>
      </x:c>
      <x:c r="U997" s="17" t="n">
        <x:v>14.5238</x:v>
      </x:c>
      <x:c r="V997" s="17" t="n">
        <x:v>6.60714</x:v>
      </x:c>
      <x:c r="W997" s="17" t="n">
        <x:v>17.67857</x:v>
      </x:c>
      <x:c r="X997" s="17" t="n">
        <x:v>17.67857</x:v>
      </x:c>
      <x:c r="Y997" s="17" t="n">
        <x:v>17.32142</x:v>
      </x:c>
      <x:c r="Z997" s="17" t="n">
        <x:v>13.39285</x:v>
      </x:c>
      <x:c r="AA997" s="17" t="n">
        <x:v>11.13095</x:v>
      </x:c>
      <x:c r="AB997" s="4" t="n">
        <x:f>COUNT(D997:O997)</x:f>
        <x:v>12</x:v>
      </x:c>
      <x:c r="AC997" s="4" t="n">
        <x:f>COUNT(P997:AA997)</x:f>
        <x:v>12</x:v>
      </x:c>
      <x:c r="AD997" s="4" t="n">
        <x:f>COUNTIF(D997:AA997,"&gt;0")</x:f>
        <x:v>24</x:v>
      </x:c>
      <x:c r="AE997" s="19" t="n">
        <x:f>IF(AB997=0,"",AVERAGE(D997:O997))</x:f>
        <x:v>10.22321</x:v>
      </x:c>
      <x:c r="AF997" s="19" t="n">
        <x:f>IF(AC997=0,"",AVERAGE(P997:AA997))</x:f>
        <x:v>16.190470833333332</x:v>
      </x:c>
      <x:c r="AG997" s="19" t="n">
        <x:f>IF(OR(AB997&lt;'산출기준'!$B$19,AC997&lt;'산출기준'!$B$19,AE997=0),"",AF997/AE997)</x:f>
        <x:v>1.5836973742428584</x:v>
      </x:c>
      <x:c r="AH997" s="21" t="n">
        <x:f>IF(SUM(P997:AA997)=0,"",MAX(P997:AA997)/SUM(P997:AA997))</x:f>
        <x:v>0.11979165728400425</x:v>
      </x:c>
      <x:c r="AI997" s="23" t="n">
        <x:f>IF(AG997="","",AD997/'산출기준'!$B$18*'산출기준'!$B$20+MIN(1,AG997)*'산출기준'!$B$21+(1-AH997)*'산출기준'!$B$22)</x:f>
        <x:v>97.60416685431991</x:v>
      </x:c>
      <x:c r="AJ997" s="4" t="str">
        <x:v>24개월 중 양수 지수 24개월; 전반/후반 자료 12/12개월. 최근12개월/이전12개월 관측월 평균비 1.58배, 최근 최댓달 비중 12.0%. 미래 1년 지속을 보장하지 않음.</x:v>
      </x:c>
      <x:c r="AK997" s="4" t="str">
        <x:v>https://developers.naver.com/docs/serviceapi/datalab/search/search.md</x:v>
      </x:c>
    </x:row>
    <x:row r="998" ht="25" customHeight="1">
      <x:c r="A998" s="4" t="str">
        <x:v>K0994</x:v>
      </x:c>
      <x:c r="B998" s="4" t="str">
        <x:v>고생물·미스터리</x:v>
      </x:c>
      <x:c r="C998" s="4" t="str">
        <x:v>시조새화석</x:v>
      </x:c>
      <x:c r="D998" s="17" t="n">
        <x:v>13.98809</x:v>
      </x:c>
      <x:c r="E998" s="17" t="n">
        <x:v>16.07142</x:v>
      </x:c>
      <x:c r="F998" s="17" t="n">
        <x:v>8.45238</x:v>
      </x:c>
      <x:c r="G998" s="17" t="n">
        <x:v>3.75</x:v>
      </x:c>
      <x:c r="H998" s="17" t="n">
        <x:v>0.89285</x:v>
      </x:c>
      <x:c r="I998" s="17" t="n">
        <x:v>1.66666</x:v>
      </x:c>
      <x:c r="J998" s="17" t="n">
        <x:v>1.48809</x:v>
      </x:c>
      <x:c r="K998" s="17" t="n">
        <x:v>1.54761</x:v>
      </x:c>
      <x:c r="L998" s="17" t="n">
        <x:v>2.14285</x:v>
      </x:c>
      <x:c r="M998" s="17" t="n">
        <x:v>1.96428</x:v>
      </x:c>
      <x:c r="N998" s="17" t="n">
        <x:v>3.2738</x:v>
      </x:c>
      <x:c r="O998" s="17" t="n">
        <x:v>13.57142</x:v>
      </x:c>
      <x:c r="P998" s="17" t="n">
        <x:v>18.5119</x:v>
      </x:c>
      <x:c r="Q998" s="17" t="n">
        <x:v>6.42857</x:v>
      </x:c>
      <x:c r="R998" s="17" t="n">
        <x:v>3.57142</x:v>
      </x:c>
      <x:c r="S998" s="17" t="n">
        <x:v>2.38095</x:v>
      </x:c>
      <x:c r="T998" s="17" t="n">
        <x:v>1.90476</x:v>
      </x:c>
      <x:c r="U998" s="17" t="n">
        <x:v>1.0119</x:v>
      </x:c>
      <x:c r="V998" s="17" t="n">
        <x:v>3.5119</x:v>
      </x:c>
      <x:c r="W998" s="17" t="n">
        <x:v>3.80952</x:v>
      </x:c>
      <x:c r="X998" s="17" t="n">
        <x:v>2.08333</x:v>
      </x:c>
      <x:c r="Y998" s="17"/>
      <x:c r="Z998" s="17" t="n">
        <x:v>1.84523</x:v>
      </x:c>
      <x:c r="AA998" s="17" t="n">
        <x:v>8.98809</x:v>
      </x:c>
      <x:c r="AB998" s="4" t="n">
        <x:f>COUNT(D998:O998)</x:f>
        <x:v>12</x:v>
      </x:c>
      <x:c r="AC998" s="4" t="n">
        <x:f>COUNT(P998:AA998)</x:f>
        <x:v>11</x:v>
      </x:c>
      <x:c r="AD998" s="4" t="n">
        <x:f>COUNTIF(D998:AA998,"&gt;0")</x:f>
        <x:v>23</x:v>
      </x:c>
      <x:c r="AE998" s="19" t="n">
        <x:f>IF(AB998=0,"",AVERAGE(D998:O998))</x:f>
        <x:v>5.734120833333335</x:v>
      </x:c>
      <x:c r="AF998" s="19" t="n">
        <x:f>IF(AC998=0,"",AVERAGE(P998:AA998))</x:f>
        <x:v>4.913415454545454</x:v>
      </x:c>
      <x:c r="AG998" s="19" t="n">
        <x:f>IF(OR(AB998&lt;'산출기준'!$B$19,AC998&lt;'산출기준'!$B$19,AE998=0),"",AF998/AE998)</x:f>
        <x:v>0.8568733721101598</x:v>
      </x:c>
      <x:c r="AH998" s="21" t="n">
        <x:f>IF(SUM(P998:AA998)=0,"",MAX(P998:AA998)/SUM(P998:AA998))</x:f>
        <x:v>0.3425112359353067</x:v>
      </x:c>
      <x:c r="AI998" s="23" t="n">
        <x:f>IF(AG998="","",AD998/'산출기준'!$B$18*'산출기준'!$B$20+MIN(1,AG998)*'산출기준'!$B$21+(1-AH998)*'산출기준'!$B$22)</x:f>
        <x:v>86.77264311126534</x:v>
      </x:c>
      <x:c r="AJ998" s="4" t="str">
        <x:v>24개월 중 양수 지수 23개월; 전반/후반 자료 12/11개월. 최근12개월/이전12개월 관측월 평균비 0.86배, 최근 최댓달 비중 34.3%. 미래 1년 지속을 보장하지 않음.</x:v>
      </x:c>
      <x:c r="AK998" s="4" t="str">
        <x:v>https://developers.naver.com/docs/serviceapi/datalab/search/search.md</x:v>
      </x:c>
    </x:row>
    <x:row r="999" ht="25" customHeight="1">
      <x:c r="A999" s="4" t="str">
        <x:v>K0995</x:v>
      </x:c>
      <x:c r="B999" s="4" t="str">
        <x:v>고생물·미스터리</x:v>
      </x:c>
      <x:c r="C999" s="4" t="str">
        <x:v>지구탄생</x:v>
      </x:c>
      <x:c r="D999" s="17" t="n">
        <x:v>56.7114</x:v>
      </x:c>
      <x:c r="E999" s="17" t="n">
        <x:v>51.56599</x:v>
      </x:c>
      <x:c r="F999" s="17" t="n">
        <x:v>48.21029</x:v>
      </x:c>
      <x:c r="G999" s="17" t="n">
        <x:v>38.70246</x:v>
      </x:c>
      <x:c r="H999" s="17" t="n">
        <x:v>41.83445</x:v>
      </x:c>
      <x:c r="I999" s="17" t="n">
        <x:v>46.75615</x:v>
      </x:c>
      <x:c r="J999" s="17" t="n">
        <x:v>40.15659</x:v>
      </x:c>
      <x:c r="K999" s="17" t="n">
        <x:v>22.81879</x:v>
      </x:c>
      <x:c r="L999" s="17" t="n">
        <x:v>20.02237</x:v>
      </x:c>
      <x:c r="M999" s="17" t="n">
        <x:v>24.6085</x:v>
      </x:c>
      <x:c r="N999" s="17" t="n">
        <x:v>19.91051</x:v>
      </x:c>
      <x:c r="O999" s="17" t="n">
        <x:v>20.91722</x:v>
      </x:c>
      <x:c r="P999" s="17" t="n">
        <x:v>17.11409</x:v>
      </x:c>
      <x:c r="Q999" s="17" t="n">
        <x:v>12.19239</x:v>
      </x:c>
      <x:c r="R999" s="17" t="n">
        <x:v>8.61297</x:v>
      </x:c>
      <x:c r="S999" s="17" t="n">
        <x:v>10.40268</x:v>
      </x:c>
      <x:c r="T999" s="17" t="n">
        <x:v>5.14541</x:v>
      </x:c>
      <x:c r="U999" s="17" t="n">
        <x:v>13.42281</x:v>
      </x:c>
      <x:c r="V999" s="17" t="n">
        <x:v>13.42281</x:v>
      </x:c>
      <x:c r="W999" s="17" t="n">
        <x:v>8.16554</x:v>
      </x:c>
      <x:c r="X999" s="17" t="n">
        <x:v>2.46085</x:v>
      </x:c>
      <x:c r="Y999" s="17" t="n">
        <x:v>1.67785</x:v>
      </x:c>
      <x:c r="Z999" s="17" t="n">
        <x:v>8.61297</x:v>
      </x:c>
      <x:c r="AA999" s="17" t="n">
        <x:v>16.77852</x:v>
      </x:c>
      <x:c r="AB999" s="4" t="n">
        <x:f>COUNT(D999:O999)</x:f>
        <x:v>12</x:v>
      </x:c>
      <x:c r="AC999" s="4" t="n">
        <x:f>COUNT(P999:AA999)</x:f>
        <x:v>12</x:v>
      </x:c>
      <x:c r="AD999" s="4" t="n">
        <x:f>COUNTIF(D999:AA999,"&gt;0")</x:f>
        <x:v>24</x:v>
      </x:c>
      <x:c r="AE999" s="19" t="n">
        <x:f>IF(AB999=0,"",AVERAGE(D999:O999))</x:f>
        <x:v>36.01789333333333</x:v>
      </x:c>
      <x:c r="AF999" s="19" t="n">
        <x:f>IF(AC999=0,"",AVERAGE(P999:AA999))</x:f>
        <x:v>9.834074166666667</x:v>
      </x:c>
      <x:c r="AG999" s="19" t="n">
        <x:f>IF(OR(AB999&lt;'산출기준'!$B$19,AC999&lt;'산출기준'!$B$19,AE999=0),"",AF999/AE999)</x:f>
        <x:v>0.27303301932891133</x:v>
      </x:c>
      <x:c r="AH999" s="21" t="n">
        <x:f>IF(SUM(P999:AA999)=0,"",MAX(P999:AA999)/SUM(P999:AA999))</x:f>
        <x:v>0.14502373507623026</x:v>
      </x:c>
      <x:c r="AI999" s="23" t="n">
        <x:f>IF(AG999="","",AD999/'산출기준'!$B$18*'산출기준'!$B$20+MIN(1,AG999)*'산출기준'!$B$21+(1-AH999)*'산출기준'!$B$22)</x:f>
        <x:v>75.29051587834273</x:v>
      </x:c>
      <x:c r="AJ999" s="4" t="str">
        <x:v>24개월 중 양수 지수 24개월; 전반/후반 자료 12/12개월. 최근12개월/이전12개월 관측월 평균비 0.27배, 최근 최댓달 비중 14.5%. 미래 1년 지속을 보장하지 않음.</x:v>
      </x:c>
      <x:c r="AK999" s="4" t="str">
        <x:v>https://developers.naver.com/docs/serviceapi/datalab/search/search.md</x:v>
      </x:c>
    </x:row>
    <x:row r="1000" ht="25" customHeight="1">
      <x:c r="A1000" s="4" t="str">
        <x:v>K0996</x:v>
      </x:c>
      <x:c r="B1000" s="4" t="str">
        <x:v>고생물·미스터리</x:v>
      </x:c>
      <x:c r="C1000" s="4" t="str">
        <x:v>대멸종원인</x:v>
      </x:c>
      <x:c r="D1000" s="17" t="n">
        <x:v>100</x:v>
      </x:c>
      <x:c r="E1000" s="17" t="n">
        <x:v>62.30425</x:v>
      </x:c>
      <x:c r="F1000" s="17" t="n">
        <x:v>30.76062</x:v>
      </x:c>
      <x:c r="G1000" s="17" t="n">
        <x:v>13.1991</x:v>
      </x:c>
      <x:c r="H1000" s="17"/>
      <x:c r="I1000" s="17"/>
      <x:c r="J1000" s="17"/>
      <x:c r="K1000" s="17" t="n">
        <x:v>0.67114</x:v>
      </x:c>
      <x:c r="L1000" s="17"/>
      <x:c r="M1000" s="17"/>
      <x:c r="N1000" s="17" t="n">
        <x:v>2.23713</x:v>
      </x:c>
      <x:c r="O1000" s="17" t="n">
        <x:v>61.74496</x:v>
      </x:c>
      <x:c r="P1000" s="17" t="n">
        <x:v>59.0604</x:v>
      </x:c>
      <x:c r="Q1000" s="17" t="n">
        <x:v>10.85011</x:v>
      </x:c>
      <x:c r="R1000" s="17" t="n">
        <x:v>1.90156</x:v>
      </x:c>
      <x:c r="S1000" s="17"/>
      <x:c r="T1000" s="17"/>
      <x:c r="U1000" s="17"/>
      <x:c r="V1000" s="17"/>
      <x:c r="W1000" s="17"/>
      <x:c r="X1000" s="17"/>
      <x:c r="Y1000" s="17"/>
      <x:c r="Z1000" s="17"/>
      <x:c r="AA1000" s="17" t="n">
        <x:v>13.1991</x:v>
      </x:c>
      <x:c r="AB1000" s="4" t="n">
        <x:f>COUNT(D1000:O1000)</x:f>
        <x:v>7</x:v>
      </x:c>
      <x:c r="AC1000" s="4" t="n">
        <x:f>COUNT(P1000:AA1000)</x:f>
        <x:v>4</x:v>
      </x:c>
      <x:c r="AD1000" s="4" t="n">
        <x:f>COUNTIF(D1000:AA1000,"&gt;0")</x:f>
        <x:v>11</x:v>
      </x:c>
      <x:c r="AE1000" s="19" t="n">
        <x:f>IF(AB1000=0,"",AVERAGE(D1000:O1000))</x:f>
        <x:v>38.70245714285714</x:v>
      </x:c>
      <x:c r="AF1000" s="19" t="n">
        <x:f>IF(AC1000=0,"",AVERAGE(P1000:AA1000))</x:f>
        <x:v>21.2527925</x:v>
      </x:c>
      <x:c r="AG1000" s="19" t="str">
        <x:f>IF(OR(AB1000&lt;'산출기준'!$B$19,AC1000&lt;'산출기준'!$B$19,AE1000=0),"",AF1000/AE1000)</x:f>
      </x:c>
      <x:c r="AH1000" s="21" t="n">
        <x:f>IF(SUM(P1000:AA1000)=0,"",MAX(P1000:AA1000)/SUM(P1000:AA1000))</x:f>
        <x:v>0.6947369386869984</x:v>
      </x:c>
      <x:c r="AI1000" s="23" t="str">
        <x:f>IF(AG1000="","",AD1000/'산출기준'!$B$18*'산출기준'!$B$20+MIN(1,AG1000)*'산출기준'!$B$21+(1-AH1000)*'산출기준'!$B$22)</x:f>
      </x:c>
      <x:c r="AJ1000" s="4" t="str">
        <x:v>24개월 중 양수 지수 11개월; 전반/후반 자료 7/4개월. 자료 부족으로 점수·전년비 미산정. 미래 1년 지속을 보장하지 않음.</x:v>
      </x:c>
      <x:c r="AK1000" s="4" t="str">
        <x:v>https://developers.naver.com/docs/serviceapi/datalab/search/search.md</x:v>
      </x:c>
    </x:row>
    <x:row r="1001" ht="25" customHeight="1">
      <x:c r="A1001" s="4" t="str">
        <x:v>K0997</x:v>
      </x:c>
      <x:c r="B1001" s="4" t="str">
        <x:v>고생물·미스터리</x:v>
      </x:c>
      <x:c r="C1001" s="4" t="str">
        <x:v>살아있는화석</x:v>
      </x:c>
      <x:c r="D1001" s="17" t="n">
        <x:v>25.95078</x:v>
      </x:c>
      <x:c r="E1001" s="17" t="n">
        <x:v>25.27964</x:v>
      </x:c>
      <x:c r="F1001" s="17" t="n">
        <x:v>30.31319</x:v>
      </x:c>
      <x:c r="G1001" s="17" t="n">
        <x:v>32.77404</x:v>
      </x:c>
      <x:c r="H1001" s="17" t="n">
        <x:v>19.6868</x:v>
      </x:c>
      <x:c r="I1001" s="17" t="n">
        <x:v>18.23266</x:v>
      </x:c>
      <x:c r="J1001" s="17" t="n">
        <x:v>20.80536</x:v>
      </x:c>
      <x:c r="K1001" s="17" t="n">
        <x:v>23.71364</x:v>
      </x:c>
      <x:c r="L1001" s="17" t="n">
        <x:v>20.13422</x:v>
      </x:c>
      <x:c r="M1001" s="17" t="n">
        <x:v>21.36465</x:v>
      </x:c>
      <x:c r="N1001" s="17" t="n">
        <x:v>16.66666</x:v>
      </x:c>
      <x:c r="O1001" s="17" t="n">
        <x:v>16.44295</x:v>
      </x:c>
      <x:c r="P1001" s="17" t="n">
        <x:v>12.19239</x:v>
      </x:c>
      <x:c r="Q1001" s="17" t="n">
        <x:v>10.85011</x:v>
      </x:c>
      <x:c r="R1001" s="17" t="n">
        <x:v>19.46308</x:v>
      </x:c>
      <x:c r="S1001" s="17" t="n">
        <x:v>16.44295</x:v>
      </x:c>
      <x:c r="T1001" s="17" t="n">
        <x:v>8.72483</x:v>
      </x:c>
      <x:c r="U1001" s="17" t="n">
        <x:v>11.52125</x:v>
      </x:c>
      <x:c r="V1001" s="17" t="n">
        <x:v>13.75838</x:v>
      </x:c>
      <x:c r="W1001" s="17" t="n">
        <x:v>12.97539</x:v>
      </x:c>
      <x:c r="X1001" s="17" t="n">
        <x:v>8.2774</x:v>
      </x:c>
      <x:c r="Y1001" s="17" t="n">
        <x:v>5.81655</x:v>
      </x:c>
      <x:c r="Z1001" s="17" t="n">
        <x:v>12.86353</x:v>
      </x:c>
      <x:c r="AA1001" s="17" t="n">
        <x:v>11.6331</x:v>
      </x:c>
      <x:c r="AB1001" s="4" t="n">
        <x:f>COUNT(D1001:O1001)</x:f>
        <x:v>12</x:v>
      </x:c>
      <x:c r="AC1001" s="4" t="n">
        <x:f>COUNT(P1001:AA1001)</x:f>
        <x:v>12</x:v>
      </x:c>
      <x:c r="AD1001" s="4" t="n">
        <x:f>COUNTIF(D1001:AA1001,"&gt;0")</x:f>
        <x:v>24</x:v>
      </x:c>
      <x:c r="AE1001" s="19" t="n">
        <x:f>IF(AB1001=0,"",AVERAGE(D1001:O1001))</x:f>
        <x:v>22.613715833333334</x:v>
      </x:c>
      <x:c r="AF1001" s="19" t="n">
        <x:f>IF(AC1001=0,"",AVERAGE(P1001:AA1001))</x:f>
        <x:v>12.043246666666668</x:v>
      </x:c>
      <x:c r="AG1001" s="19" t="n">
        <x:f>IF(OR(AB1001&lt;'산출기준'!$B$19,AC1001&lt;'산출기준'!$B$19,AE1001=0),"",AF1001/AE1001)</x:f>
        <x:v>0.5325638101861412</x:v>
      </x:c>
      <x:c r="AH1001" s="21" t="n">
        <x:f>IF(SUM(P1001:AA1001)=0,"",MAX(P1001:AA1001)/SUM(P1001:AA1001))</x:f>
        <x:v>0.13467492431442904</x:v>
      </x:c>
      <x:c r="AI1001" s="23" t="n">
        <x:f>IF(AG1001="","",AD1001/'산출기준'!$B$18*'산출기준'!$B$20+MIN(1,AG1001)*'산출기준'!$B$21+(1-AH1001)*'산출기준'!$B$22)</x:f>
        <x:v>83.28341581929564</x:v>
      </x:c>
      <x:c r="AJ1001" s="4" t="str">
        <x:v>24개월 중 양수 지수 24개월; 전반/후반 자료 12/12개월. 최근12개월/이전12개월 관측월 평균비 0.53배, 최근 최댓달 비중 13.5%. 미래 1년 지속을 보장하지 않음.</x:v>
      </x:c>
      <x:c r="AK1001" s="4" t="str">
        <x:v>https://developers.naver.com/docs/serviceapi/datalab/search/search.md</x:v>
      </x:c>
    </x:row>
    <x:row r="1002" ht="25" customHeight="1">
      <x:c r="A1002" s="4" t="str">
        <x:v>K0998</x:v>
      </x:c>
      <x:c r="B1002" s="4" t="str">
        <x:v>고생물·미스터리</x:v>
      </x:c>
      <x:c r="C1002" s="4" t="str">
        <x:v>인류진화</x:v>
      </x:c>
      <x:c r="D1002" s="17" t="n">
        <x:v>66.77852</x:v>
      </x:c>
      <x:c r="E1002" s="17" t="n">
        <x:v>63.75838</x:v>
      </x:c>
      <x:c r="F1002" s="17" t="n">
        <x:v>57.82997</x:v>
      </x:c>
      <x:c r="G1002" s="17" t="n">
        <x:v>51.34228</x:v>
      </x:c>
      <x:c r="H1002" s="17" t="n">
        <x:v>69.79865</x:v>
      </x:c>
      <x:c r="I1002" s="17" t="n">
        <x:v>48.21029</x:v>
      </x:c>
      <x:c r="J1002" s="17" t="n">
        <x:v>48.54586</x:v>
      </x:c>
      <x:c r="K1002" s="17" t="n">
        <x:v>35.57046</x:v>
      </x:c>
      <x:c r="L1002" s="17" t="n">
        <x:v>26.62192</x:v>
      </x:c>
      <x:c r="M1002" s="17" t="n">
        <x:v>28.41163</x:v>
      </x:c>
      <x:c r="N1002" s="17" t="n">
        <x:v>38.03131</x:v>
      </x:c>
      <x:c r="O1002" s="17" t="n">
        <x:v>39.82102</x:v>
      </x:c>
      <x:c r="P1002" s="17" t="n">
        <x:v>28.52348</x:v>
      </x:c>
      <x:c r="Q1002" s="17" t="n">
        <x:v>25.27964</x:v>
      </x:c>
      <x:c r="R1002" s="17" t="n">
        <x:v>27.74049</x:v>
      </x:c>
      <x:c r="S1002" s="17" t="n">
        <x:v>30.87248</x:v>
      </x:c>
      <x:c r="T1002" s="17" t="n">
        <x:v>27.62863</x:v>
      </x:c>
      <x:c r="U1002" s="17" t="n">
        <x:v>22.2595</x:v>
      </x:c>
      <x:c r="V1002" s="17" t="n">
        <x:v>35.57046</x:v>
      </x:c>
      <x:c r="W1002" s="17" t="n">
        <x:v>15.10067</x:v>
      </x:c>
      <x:c r="X1002" s="17" t="n">
        <x:v>19.12751</x:v>
      </x:c>
      <x:c r="Y1002" s="17" t="n">
        <x:v>24.38478</x:v>
      </x:c>
      <x:c r="Z1002" s="17" t="n">
        <x:v>11.29753</x:v>
      </x:c>
      <x:c r="AA1002" s="17" t="n">
        <x:v>9.8434</x:v>
      </x:c>
      <x:c r="AB1002" s="4" t="n">
        <x:f>COUNT(D1002:O1002)</x:f>
        <x:v>12</x:v>
      </x:c>
      <x:c r="AC1002" s="4" t="n">
        <x:f>COUNT(P1002:AA1002)</x:f>
        <x:v>12</x:v>
      </x:c>
      <x:c r="AD1002" s="4" t="n">
        <x:f>COUNTIF(D1002:AA1002,"&gt;0")</x:f>
        <x:v>24</x:v>
      </x:c>
      <x:c r="AE1002" s="19" t="n">
        <x:f>IF(AB1002=0,"",AVERAGE(D1002:O1002))</x:f>
        <x:v>47.8933575</x:v>
      </x:c>
      <x:c r="AF1002" s="19" t="n">
        <x:f>IF(AC1002=0,"",AVERAGE(P1002:AA1002))</x:f>
        <x:v>23.135714166666663</x:v>
      </x:c>
      <x:c r="AG1002" s="19" t="n">
        <x:f>IF(OR(AB1002&lt;'산출기준'!$B$19,AC1002&lt;'산출기준'!$B$19,AE1002=0),"",AF1002/AE1002)</x:f>
        <x:v>0.4830672847830028</x:v>
      </x:c>
      <x:c r="AH1002" s="21" t="n">
        <x:f>IF(SUM(P1002:AA1002)=0,"",MAX(P1002:AA1002)/SUM(P1002:AA1002))</x:f>
        <x:v>0.1281224767321317</x:v>
      </x:c>
      <x:c r="AI1002" s="23" t="n">
        <x:f>IF(AG1002="","",AD1002/'산출기준'!$B$18*'산출기준'!$B$20+MIN(1,AG1002)*'산출기준'!$B$21+(1-AH1002)*'산출기준'!$B$22)</x:f>
        <x:v>81.92956900884745</x:v>
      </x:c>
      <x:c r="AJ1002" s="4" t="str">
        <x:v>24개월 중 양수 지수 24개월; 전반/후반 자료 12/12개월. 최근12개월/이전12개월 관측월 평균비 0.48배, 최근 최댓달 비중 12.8%. 미래 1년 지속을 보장하지 않음.</x:v>
      </x:c>
      <x:c r="AK1002" s="4" t="str">
        <x:v>https://developers.naver.com/docs/serviceapi/datalab/search/search.md</x:v>
      </x:c>
    </x:row>
    <x:row r="1003" ht="25" customHeight="1">
      <x:c r="A1003" s="4" t="str">
        <x:v>K0999</x:v>
      </x:c>
      <x:c r="B1003" s="4" t="str">
        <x:v>고생물·미스터리</x:v>
      </x:c>
      <x:c r="C1003" s="4" t="str">
        <x:v>공룡수명</x:v>
      </x:c>
      <x:c r="D1003" s="17" t="n">
        <x:v>27.1812</x:v>
      </x:c>
      <x:c r="E1003" s="17" t="n">
        <x:v>22.59507</x:v>
      </x:c>
      <x:c r="F1003" s="17" t="n">
        <x:v>21.92393</x:v>
      </x:c>
      <x:c r="G1003" s="17" t="n">
        <x:v>13.9821</x:v>
      </x:c>
      <x:c r="H1003" s="17" t="n">
        <x:v>17.56152</x:v>
      </x:c>
      <x:c r="I1003" s="17" t="n">
        <x:v>25.83892</x:v>
      </x:c>
      <x:c r="J1003" s="17" t="n">
        <x:v>30.98434</x:v>
      </x:c>
      <x:c r="K1003" s="17" t="n">
        <x:v>17.11409</x:v>
      </x:c>
      <x:c r="L1003" s="17" t="n">
        <x:v>21.47651</x:v>
      </x:c>
      <x:c r="M1003" s="17" t="n">
        <x:v>27.74049</x:v>
      </x:c>
      <x:c r="N1003" s="17" t="n">
        <x:v>39.3736</x:v>
      </x:c>
      <x:c r="O1003" s="17" t="n">
        <x:v>48.434</x:v>
      </x:c>
      <x:c r="P1003" s="17" t="n">
        <x:v>27.74049</x:v>
      </x:c>
      <x:c r="Q1003" s="17" t="n">
        <x:v>13.9821</x:v>
      </x:c>
      <x:c r="R1003" s="17" t="n">
        <x:v>15.77181</x:v>
      </x:c>
      <x:c r="S1003" s="17" t="n">
        <x:v>15.10067</x:v>
      </x:c>
      <x:c r="T1003" s="17" t="n">
        <x:v>19.12751</x:v>
      </x:c>
      <x:c r="U1003" s="17" t="n">
        <x:v>18.23266</x:v>
      </x:c>
      <x:c r="V1003" s="17" t="n">
        <x:v>84.78747</x:v>
      </x:c>
      <x:c r="W1003" s="17" t="n">
        <x:v>14.31767</x:v>
      </x:c>
      <x:c r="X1003" s="17" t="n">
        <x:v>11.40939</x:v>
      </x:c>
      <x:c r="Y1003" s="17" t="n">
        <x:v>7.27069</x:v>
      </x:c>
      <x:c r="Z1003" s="17" t="n">
        <x:v>9.73154</x:v>
      </x:c>
      <x:c r="AA1003" s="17" t="n">
        <x:v>10.29082</x:v>
      </x:c>
      <x:c r="AB1003" s="4" t="n">
        <x:f>COUNT(D1003:O1003)</x:f>
        <x:v>12</x:v>
      </x:c>
      <x:c r="AC1003" s="4" t="n">
        <x:f>COUNT(P1003:AA1003)</x:f>
        <x:v>12</x:v>
      </x:c>
      <x:c r="AD1003" s="4" t="n">
        <x:f>COUNTIF(D1003:AA1003,"&gt;0")</x:f>
        <x:v>24</x:v>
      </x:c>
      <x:c r="AE1003" s="19" t="n">
        <x:f>IF(AB1003=0,"",AVERAGE(D1003:O1003))</x:f>
        <x:v>26.183814166666668</x:v>
      </x:c>
      <x:c r="AF1003" s="19" t="n">
        <x:f>IF(AC1003=0,"",AVERAGE(P1003:AA1003))</x:f>
        <x:v>20.646901666666665</x:v>
      </x:c>
      <x:c r="AG1003" s="19" t="n">
        <x:f>IF(OR(AB1003&lt;'산출기준'!$B$19,AC1003&lt;'산출기준'!$B$19,AE1003=0),"",AF1003/AE1003)</x:f>
        <x:v>0.7885368241327967</x:v>
      </x:c>
      <x:c r="AH1003" s="21" t="n">
        <x:f>IF(SUM(P1003:AA1003)=0,"",MAX(P1003:AA1003)/SUM(P1003:AA1003))</x:f>
        <x:v>0.3422122415300246</x:v>
      </x:c>
      <x:c r="AI1003" s="23" t="n">
        <x:f>IF(AG1003="","",AD1003/'산출기준'!$B$18*'산출기준'!$B$20+MIN(1,AG1003)*'산출기준'!$B$21+(1-AH1003)*'산출기준'!$B$22)</x:f>
        <x:v>86.81185989338341</x:v>
      </x:c>
      <x:c r="AJ1003" s="4" t="str">
        <x:v>24개월 중 양수 지수 24개월; 전반/후반 자료 12/12개월. 최근12개월/이전12개월 관측월 평균비 0.79배, 최근 최댓달 비중 34.2%. 미래 1년 지속을 보장하지 않음.</x:v>
      </x:c>
      <x:c r="AK1003" s="4" t="str">
        <x:v>https://developers.naver.com/docs/serviceapi/datalab/search/search.md</x:v>
      </x:c>
    </x:row>
    <x:row r="1004" ht="25" customHeight="1">
      <x:c r="A1004" s="4" t="str">
        <x:v>K1000</x:v>
      </x:c>
      <x:c r="B1004" s="4" t="str">
        <x:v>고생물·미스터리</x:v>
      </x:c>
      <x:c r="C1004" s="4" t="str">
        <x:v>티라노사우루스크기</x:v>
      </x:c>
      <x:c r="D1004" s="17" t="n">
        <x:v>30.95238</x:v>
      </x:c>
      <x:c r="E1004" s="17" t="n">
        <x:v>33.33333</x:v>
      </x:c>
      <x:c r="F1004" s="17" t="n">
        <x:v>33.33333</x:v>
      </x:c>
      <x:c r="G1004" s="17" t="n">
        <x:v>14.88095</x:v>
      </x:c>
      <x:c r="H1004" s="17" t="n">
        <x:v>19.04761</x:v>
      </x:c>
      <x:c r="I1004" s="17" t="n">
        <x:v>16.36904</x:v>
      </x:c>
      <x:c r="J1004" s="17" t="n">
        <x:v>30.65476</x:v>
      </x:c>
      <x:c r="K1004" s="17" t="n">
        <x:v>6.25</x:v>
      </x:c>
      <x:c r="L1004" s="17" t="n">
        <x:v>10.41666</x:v>
      </x:c>
      <x:c r="M1004" s="17" t="n">
        <x:v>24.10714</x:v>
      </x:c>
      <x:c r="N1004" s="17" t="n">
        <x:v>55.05952</x:v>
      </x:c>
      <x:c r="O1004" s="17" t="n">
        <x:v>48.80952</x:v>
      </x:c>
      <x:c r="P1004" s="17" t="n">
        <x:v>21.13095</x:v>
      </x:c>
      <x:c r="Q1004" s="17" t="n">
        <x:v>25.89285</x:v>
      </x:c>
      <x:c r="R1004" s="17" t="n">
        <x:v>24.40476</x:v>
      </x:c>
      <x:c r="S1004" s="17" t="n">
        <x:v>11.30952</x:v>
      </x:c>
      <x:c r="T1004" s="17" t="n">
        <x:v>13.09523</x:v>
      </x:c>
      <x:c r="U1004" s="17" t="n">
        <x:v>10.71428</x:v>
      </x:c>
      <x:c r="V1004" s="17" t="n">
        <x:v>14.58333</x:v>
      </x:c>
      <x:c r="W1004" s="17" t="n">
        <x:v>8.03571</x:v>
      </x:c>
      <x:c r="X1004" s="17" t="n">
        <x:v>8.63095</x:v>
      </x:c>
      <x:c r="Y1004" s="17" t="n">
        <x:v>13.39285</x:v>
      </x:c>
      <x:c r="Z1004" s="17" t="n">
        <x:v>6.54761</x:v>
      </x:c>
      <x:c r="AA1004" s="17" t="n">
        <x:v>10.71428</x:v>
      </x:c>
      <x:c r="AB1004" s="4" t="n">
        <x:f>COUNT(D1004:O1004)</x:f>
        <x:v>12</x:v>
      </x:c>
      <x:c r="AC1004" s="4" t="n">
        <x:f>COUNT(P1004:AA1004)</x:f>
        <x:v>12</x:v>
      </x:c>
      <x:c r="AD1004" s="4" t="n">
        <x:f>COUNTIF(D1004:AA1004,"&gt;0")</x:f>
        <x:v>24</x:v>
      </x:c>
      <x:c r="AE1004" s="19" t="n">
        <x:f>IF(AB1004=0,"",AVERAGE(D1004:O1004))</x:f>
        <x:v>26.934520000000003</x:v>
      </x:c>
      <x:c r="AF1004" s="19" t="n">
        <x:f>IF(AC1004=0,"",AVERAGE(P1004:AA1004))</x:f>
        <x:v>14.037693333333335</x:v>
      </x:c>
      <x:c r="AG1004" s="19" t="n">
        <x:f>IF(OR(AB1004&lt;'산출기준'!$B$19,AC1004&lt;'산출기준'!$B$19,AE1004=0),"",AF1004/AE1004)</x:f>
        <x:v>0.5211785223324319</x:v>
      </x:c>
      <x:c r="AH1004" s="21" t="n">
        <x:f>IF(SUM(P1004:AA1004)=0,"",MAX(P1004:AA1004)/SUM(P1004:AA1004))</x:f>
        <x:v>0.15371026056512607</x:v>
      </x:c>
      <x:c r="AI1004" s="23" t="n">
        <x:f>IF(AG1004="","",AD1004/'산출기준'!$B$18*'산출기준'!$B$20+MIN(1,AG1004)*'산출기준'!$B$21+(1-AH1004)*'산출기준'!$B$22)</x:f>
        <x:v>82.56115045867043</x:v>
      </x:c>
      <x:c r="AJ1004" s="4" t="str">
        <x:v>24개월 중 양수 지수 24개월; 전반/후반 자료 12/12개월. 최근12개월/이전12개월 관측월 평균비 0.52배, 최근 최댓달 비중 15.4%. 미래 1년 지속을 보장하지 않음.</x:v>
      </x:c>
      <x:c r="AK1004" s="4" t="str">
        <x:v>https://developers.naver.com/docs/serviceapi/datalab/search/search.md</x:v>
      </x:c>
    </x:row>
  </x:sheetData>
  <x:mergeCells>
    <x:mergeCell ref="A1:AK1"/>
    <x:mergeCell ref="A2:AK2"/>
  </x:mergeCells>
  <x:pageMargins left="0.7" right="0.7" top="0.75" bottom="0.75" header="0.3" footer="0.3"/>
  <x:tableParts count="1">
    <x:tablePart xmlns:r="http://schemas.openxmlformats.org/officeDocument/2006/relationships" r:id="R83cb681d7dd346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2" hidden="0" customWidth="1"/>
    <x:col min="4" max="4" width="18" hidden="0" customWidth="1"/>
    <x:col min="5" max="5" width="65" hidden="0" customWidth="1"/>
    <x:col min="6" max="6" width="18" hidden="0" customWidth="1"/>
    <x:col min="7" max="7" width="65" hidden="0" customWidth="1"/>
    <x:col min="8" max="8" width="18" hidden="0" customWidth="1"/>
    <x:col min="9" max="9" width="65" hidden="0" customWidth="1"/>
    <x:col min="10" max="10" width="18" hidden="0" customWidth="1"/>
    <x:col min="11" max="11" width="65" hidden="0" customWidth="1"/>
    <x:col min="12" max="12" width="20" hidden="0" customWidth="1"/>
    <x:col min="13" max="13" width="85" hidden="0" customWidth="1"/>
  </x:cols>
  <x:sheetData>
    <x:row r="1" ht="36" customHeight="1">
      <x:c r="A1" s="6" t="str">
        <x:v>편집평가</x:v>
      </x:c>
      <x:c r="B1" s="6"/>
      <x:c r="C1" s="6"/>
      <x:c r="D1" s="6"/>
      <x:c r="E1" s="6"/>
      <x:c r="F1" s="6"/>
      <x:c r="G1" s="6"/>
      <x:c r="H1" s="6"/>
      <x:c r="I1" s="6"/>
      <x:c r="J1" s="6"/>
      <x:c r="K1" s="6"/>
      <x:c r="L1" s="6"/>
      <x:c r="M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c r="M2" s="8"/>
    </x:row>
    <x:row r="3" ht="58" customHeight="1">
      <x:c r="A3" s="4"/>
      <x:c r="B3" s="4"/>
      <x:c r="C3" s="4"/>
      <x:c r="D3" s="4"/>
      <x:c r="E3" s="4"/>
      <x:c r="F3" s="4"/>
      <x:c r="G3" s="4"/>
      <x:c r="H3" s="4"/>
      <x:c r="I3" s="4"/>
      <x:c r="J3" s="4"/>
      <x:c r="K3" s="4"/>
      <x:c r="L3" s="4"/>
      <x:c r="M3" s="4"/>
    </x:row>
    <x:row r="4" ht="36" customHeight="1">
      <x:c r="A4" s="11" t="str">
        <x:v>ID</x:v>
      </x:c>
      <x:c r="B4" s="11" t="str">
        <x:v>주제</x:v>
      </x:c>
      <x:c r="C4" s="11" t="str">
        <x:v>검색어</x:v>
      </x:c>
      <x:c r="D4" s="11" t="str">
        <x:v>생활 관련성(0~2)</x:v>
      </x:c>
      <x:c r="E4" s="11" t="str">
        <x:v>생활 관련성 근거</x:v>
      </x:c>
      <x:c r="F4" s="11" t="str">
        <x:v>질문 명확성(0~2)</x:v>
      </x:c>
      <x:c r="G4" s="11" t="str">
        <x:v>질문 명확성 근거</x:v>
      </x:c>
      <x:c r="H4" s="11" t="str">
        <x:v>비교 요소(0~2)</x:v>
      </x:c>
      <x:c r="I4" s="11" t="str">
        <x:v>비교 요소 근거</x:v>
      </x:c>
      <x:c r="J4" s="11" t="str">
        <x:v>구체성(0~2)</x:v>
      </x:c>
      <x:c r="K4" s="11" t="str">
        <x:v>구체성 근거</x:v>
      </x:c>
      <x:c r="L4" s="11" t="str">
        <x:v>홈판 가능성(100)</x:v>
      </x:c>
      <x:c r="M4" s="11" t="str">
        <x:v>주의점</x:v>
      </x:c>
    </x:row>
    <x:row r="5" ht="58" customHeight="1">
      <x:c r="A5" s="4" t="str">
        <x:v>K0001</x:v>
      </x:c>
      <x:c r="B5" s="4" t="str">
        <x:v>경제·비즈니스</x:v>
      </x:c>
      <x:c r="C5" s="4" t="str">
        <x:v>연봉계산기</x:v>
      </x:c>
      <x:c r="D5" s="27" t="n">
        <x:v>2</x:v>
      </x:c>
      <x:c r="E5" s="24" t="str">
        <x:v>연봉계산기: 비용·시간·생활 불편 또는 의사결정과 직접 연결</x:v>
      </x:c>
      <x:c r="F5" s="27" t="n">
        <x:v>1</x:v>
      </x:c>
      <x:c r="G5" s="24" t="str">
        <x:v>명사·행동 중심 검색어로, 제목화하려면 별도의 구체적인 질문 설정이 필요</x:v>
      </x:c>
      <x:c r="H5" s="27" t="n">
        <x:v>1</x:v>
      </x:c>
      <x:c r="I5" s="24" t="str">
        <x:v>‘계산’를 기준·수치·조건별 사례로 비교 가능. 실제 수치 확인 전 반전은 단정 불가</x:v>
      </x:c>
      <x:c r="J5" s="27" t="n">
        <x:v>2</x:v>
      </x:c>
      <x:c r="K5" s="24" t="str">
        <x:v>규정·절차·근거 자료 또는 조건별 사례로 설명 범위를 한정할 수 있음</x:v>
      </x:c>
      <x:c r="L5" s="29" t="n">
        <x:f>(D5+F5+H5+J5)/('산출기준'!$B$23*'산출기준'!$B$24)*100</x:f>
        <x:v>75</x:v>
      </x:c>
      <x:c r="M5" s="24" t="str">
        <x:v>제도·요금·규정·기종 변경 시 본문 업데이트 필요; 도구·신청·방문 의도가 섞여 정보글만으로 검색 의도를 충족하기 어려울 수 있음</x:v>
      </x:c>
    </x:row>
    <x:row r="6" ht="58" customHeight="1">
      <x:c r="A6" s="4" t="str">
        <x:v>K0002</x:v>
      </x:c>
      <x:c r="B6" s="4" t="str">
        <x:v>경제·비즈니스</x:v>
      </x:c>
      <x:c r="C6" s="4" t="str">
        <x:v>퇴직금계산기</x:v>
      </x:c>
      <x:c r="D6" s="27" t="n">
        <x:v>2</x:v>
      </x:c>
      <x:c r="E6" s="24" t="str">
        <x:v>퇴직금계산기: 비용·시간·생활 불편 또는 의사결정과 직접 연결</x:v>
      </x:c>
      <x:c r="F6" s="27" t="n">
        <x:v>1</x:v>
      </x:c>
      <x:c r="G6" s="24" t="str">
        <x:v>명사·행동 중심 검색어로, 제목화하려면 별도의 구체적인 질문 설정이 필요</x:v>
      </x:c>
      <x:c r="H6" s="27" t="n">
        <x:v>1</x:v>
      </x:c>
      <x:c r="I6" s="24" t="str">
        <x:v>‘계산’를 기준·수치·조건별 사례로 비교 가능. 실제 수치 확인 전 반전은 단정 불가</x:v>
      </x:c>
      <x:c r="J6" s="27" t="n">
        <x:v>2</x:v>
      </x:c>
      <x:c r="K6" s="24" t="str">
        <x:v>규정·절차·근거 자료 또는 조건별 사례로 설명 범위를 한정할 수 있음</x:v>
      </x:c>
      <x:c r="L6" s="29" t="n">
        <x:f>(D6+F6+H6+J6)/('산출기준'!$B$23*'산출기준'!$B$24)*100</x:f>
        <x:v>75</x:v>
      </x:c>
      <x:c r="M6" s="24" t="str">
        <x:v>제도·요금·규정·기종 변경 시 본문 업데이트 필요; 도구·신청·방문 의도가 섞여 정보글만으로 검색 의도를 충족하기 어려울 수 있음</x:v>
      </x:c>
    </x:row>
    <x:row r="7" ht="58" customHeight="1">
      <x:c r="A7" s="4" t="str">
        <x:v>K0003</x:v>
      </x:c>
      <x:c r="B7" s="4" t="str">
        <x:v>경제·비즈니스</x:v>
      </x:c>
      <x:c r="C7" s="4" t="str">
        <x:v>실업급여조건</x:v>
      </x:c>
      <x:c r="D7" s="27" t="n">
        <x:v>2</x:v>
      </x:c>
      <x:c r="E7" s="24" t="str">
        <x:v>실업급여조건: 비용·시간·생활 불편 또는 의사결정과 직접 연결</x:v>
      </x:c>
      <x:c r="F7" s="27" t="n">
        <x:v>1</x:v>
      </x:c>
      <x:c r="G7" s="24" t="str">
        <x:v>명사·행동 중심 검색어로, 제목화하려면 별도의 구체적인 질문 설정이 필요</x:v>
      </x:c>
      <x:c r="H7" s="27" t="n">
        <x:v>0</x:v>
      </x:c>
      <x:c r="I7" s="24" t="str">
        <x:v>키워드 자체에 비교나 반전 근거가 없으므로 해당 요소는 가점하지 않음</x:v>
      </x:c>
      <x:c r="J7" s="27" t="n">
        <x:v>2</x:v>
      </x:c>
      <x:c r="K7" s="24" t="str">
        <x:v>규정·절차·근거 자료 또는 조건별 사례로 설명 범위를 한정할 수 있음</x:v>
      </x:c>
      <x:c r="L7" s="29" t="n">
        <x:f>(D7+F7+H7+J7)/('산출기준'!$B$23*'산출기준'!$B$24)*100</x:f>
        <x:v>62.5</x:v>
      </x:c>
      <x:c r="M7" s="24" t="str">
        <x:v>제도·요금·규정·기종 변경 시 본문 업데이트 필요</x:v>
      </x:c>
    </x:row>
    <x:row r="8" ht="58" customHeight="1">
      <x:c r="A8" s="4" t="str">
        <x:v>K0004</x:v>
      </x:c>
      <x:c r="B8" s="4" t="str">
        <x:v>경제·비즈니스</x:v>
      </x:c>
      <x:c r="C8" s="4" t="str">
        <x:v>실업급여계산기</x:v>
      </x:c>
      <x:c r="D8" s="27" t="n">
        <x:v>2</x:v>
      </x:c>
      <x:c r="E8" s="24" t="str">
        <x:v>실업급여계산기: 비용·시간·생활 불편 또는 의사결정과 직접 연결</x:v>
      </x:c>
      <x:c r="F8" s="27" t="n">
        <x:v>1</x:v>
      </x:c>
      <x:c r="G8" s="24" t="str">
        <x:v>명사·행동 중심 검색어로, 제목화하려면 별도의 구체적인 질문 설정이 필요</x:v>
      </x:c>
      <x:c r="H8" s="27" t="n">
        <x:v>1</x:v>
      </x:c>
      <x:c r="I8" s="24" t="str">
        <x:v>‘계산’를 기준·수치·조건별 사례로 비교 가능. 실제 수치 확인 전 반전은 단정 불가</x:v>
      </x:c>
      <x:c r="J8" s="27" t="n">
        <x:v>2</x:v>
      </x:c>
      <x:c r="K8" s="24" t="str">
        <x:v>규정·절차·근거 자료 또는 조건별 사례로 설명 범위를 한정할 수 있음</x:v>
      </x:c>
      <x:c r="L8" s="29" t="n">
        <x:f>(D8+F8+H8+J8)/('산출기준'!$B$23*'산출기준'!$B$24)*100</x:f>
        <x:v>75</x:v>
      </x:c>
      <x:c r="M8" s="24" t="str">
        <x:v>제도·요금·규정·기종 변경 시 본문 업데이트 필요; 도구·신청·방문 의도가 섞여 정보글만으로 검색 의도를 충족하기 어려울 수 있음</x:v>
      </x:c>
    </x:row>
    <x:row r="9" ht="58" customHeight="1">
      <x:c r="A9" s="4" t="str">
        <x:v>K0005</x:v>
      </x:c>
      <x:c r="B9" s="4" t="str">
        <x:v>경제·비즈니스</x:v>
      </x:c>
      <x:c r="C9" s="4" t="str">
        <x:v>4대보험계산기</x:v>
      </x:c>
      <x:c r="D9" s="27" t="n">
        <x:v>2</x:v>
      </x:c>
      <x:c r="E9" s="24" t="str">
        <x:v>4대보험계산기: 비용·시간·생활 불편 또는 의사결정과 직접 연결</x:v>
      </x:c>
      <x:c r="F9" s="27" t="n">
        <x:v>1</x:v>
      </x:c>
      <x:c r="G9" s="24" t="str">
        <x:v>명사·행동 중심 검색어로, 제목화하려면 별도의 구체적인 질문 설정이 필요</x:v>
      </x:c>
      <x:c r="H9" s="27" t="n">
        <x:v>1</x:v>
      </x:c>
      <x:c r="I9" s="24" t="str">
        <x:v>‘계산’를 기준·수치·조건별 사례로 비교 가능. 실제 수치 확인 전 반전은 단정 불가</x:v>
      </x:c>
      <x:c r="J9" s="27" t="n">
        <x:v>2</x:v>
      </x:c>
      <x:c r="K9" s="24" t="str">
        <x:v>규정·절차·근거 자료 또는 조건별 사례로 설명 범위를 한정할 수 있음</x:v>
      </x:c>
      <x:c r="L9" s="29" t="n">
        <x:f>(D9+F9+H9+J9)/('산출기준'!$B$23*'산출기준'!$B$24)*100</x:f>
        <x:v>75</x:v>
      </x:c>
      <x:c r="M9" s="24" t="str">
        <x:v>제도·요금·규정·기종 변경 시 본문 업데이트 필요; 도구·신청·방문 의도가 섞여 정보글만으로 검색 의도를 충족하기 어려울 수 있음</x:v>
      </x:c>
    </x:row>
    <x:row r="10" ht="58" customHeight="1">
      <x:c r="A10" s="4" t="str">
        <x:v>K0006</x:v>
      </x:c>
      <x:c r="B10" s="4" t="str">
        <x:v>경제·비즈니스</x:v>
      </x:c>
      <x:c r="C10" s="4" t="str">
        <x:v>부가세계산기</x:v>
      </x:c>
      <x:c r="D10" s="27" t="n">
        <x:v>2</x:v>
      </x:c>
      <x:c r="E10" s="24" t="str">
        <x:v>부가세계산기: 비용·시간·생활 불편 또는 의사결정과 직접 연결</x:v>
      </x:c>
      <x:c r="F10" s="27" t="n">
        <x:v>1</x:v>
      </x:c>
      <x:c r="G10" s="24" t="str">
        <x:v>명사·행동 중심 검색어로, 제목화하려면 별도의 구체적인 질문 설정이 필요</x:v>
      </x:c>
      <x:c r="H10" s="27" t="n">
        <x:v>1</x:v>
      </x:c>
      <x:c r="I10" s="24" t="str">
        <x:v>‘계산’를 기준·수치·조건별 사례로 비교 가능. 실제 수치 확인 전 반전은 단정 불가</x:v>
      </x:c>
      <x:c r="J10" s="27" t="n">
        <x:v>2</x:v>
      </x:c>
      <x:c r="K10" s="24" t="str">
        <x:v>규정·절차·근거 자료 또는 조건별 사례로 설명 범위를 한정할 수 있음</x:v>
      </x:c>
      <x:c r="L10" s="29" t="n">
        <x:f>(D10+F10+H10+J10)/('산출기준'!$B$23*'산출기준'!$B$24)*100</x:f>
        <x:v>75</x:v>
      </x:c>
      <x:c r="M10" s="24" t="str">
        <x:v>제도·요금·규정·기종 변경 시 본문 업데이트 필요; 도구·신청·방문 의도가 섞여 정보글만으로 검색 의도를 충족하기 어려울 수 있음</x:v>
      </x:c>
    </x:row>
    <x:row r="11" ht="58" customHeight="1">
      <x:c r="A11" s="4" t="str">
        <x:v>K0007</x:v>
      </x:c>
      <x:c r="B11" s="4" t="str">
        <x:v>경제·비즈니스</x:v>
      </x:c>
      <x:c r="C11" s="4" t="str">
        <x:v>주휴수당계산기</x:v>
      </x:c>
      <x:c r="D11" s="27" t="n">
        <x:v>2</x:v>
      </x:c>
      <x:c r="E11" s="24" t="str">
        <x:v>주휴수당계산기: 비용·시간·생활 불편 또는 의사결정과 직접 연결</x:v>
      </x:c>
      <x:c r="F11" s="27" t="n">
        <x:v>1</x:v>
      </x:c>
      <x:c r="G11" s="24" t="str">
        <x:v>명사·행동 중심 검색어로, 제목화하려면 별도의 구체적인 질문 설정이 필요</x:v>
      </x:c>
      <x:c r="H11" s="27" t="n">
        <x:v>1</x:v>
      </x:c>
      <x:c r="I11" s="24" t="str">
        <x:v>‘계산’를 기준·수치·조건별 사례로 비교 가능. 실제 수치 확인 전 반전은 단정 불가</x:v>
      </x:c>
      <x:c r="J11" s="27" t="n">
        <x:v>2</x:v>
      </x:c>
      <x:c r="K11" s="24" t="str">
        <x:v>규정·절차·근거 자료 또는 조건별 사례로 설명 범위를 한정할 수 있음</x:v>
      </x:c>
      <x:c r="L11" s="29" t="n">
        <x:f>(D11+F11+H11+J11)/('산출기준'!$B$23*'산출기준'!$B$24)*100</x:f>
        <x:v>75</x:v>
      </x:c>
      <x:c r="M11" s="24" t="str">
        <x:v>제도·요금·규정·기종 변경 시 본문 업데이트 필요; 도구·신청·방문 의도가 섞여 정보글만으로 검색 의도를 충족하기 어려울 수 있음</x:v>
      </x:c>
    </x:row>
    <x:row r="12" ht="58" customHeight="1">
      <x:c r="A12" s="4" t="str">
        <x:v>K0008</x:v>
      </x:c>
      <x:c r="B12" s="4" t="str">
        <x:v>경제·비즈니스</x:v>
      </x:c>
      <x:c r="C12" s="4" t="str">
        <x:v>실업급여신청</x:v>
      </x:c>
      <x:c r="D12" s="27" t="n">
        <x:v>2</x:v>
      </x:c>
      <x:c r="E12" s="24" t="str">
        <x:v>실업급여신청: 비용·시간·생활 불편 또는 의사결정과 직접 연결</x:v>
      </x:c>
      <x:c r="F12" s="27" t="n">
        <x:v>1</x:v>
      </x:c>
      <x:c r="G12" s="24" t="str">
        <x:v>명사·행동 중심 검색어로, 제목화하려면 별도의 구체적인 질문 설정이 필요</x:v>
      </x:c>
      <x:c r="H12" s="27" t="n">
        <x:v>0</x:v>
      </x:c>
      <x:c r="I12" s="24" t="str">
        <x:v>키워드 자체에 비교나 반전 근거가 없으므로 해당 요소는 가점하지 않음</x:v>
      </x:c>
      <x:c r="J12" s="27" t="n">
        <x:v>1</x:v>
      </x:c>
      <x:c r="K12" s="24" t="str">
        <x:v>공개 프로필·발언 등 확인 가능한 원자료 확보가 필요</x:v>
      </x:c>
      <x:c r="L12" s="29" t="n">
        <x:f>(D12+F12+H12+J12)/('산출기준'!$B$23*'산출기준'!$B$24)*100</x:f>
        <x:v>50</x:v>
      </x:c>
      <x:c r="M12" s="24" t="str">
        <x:v>제도·요금·규정·기종 변경 시 본문 업데이트 필요; 도구·신청·방문 의도가 섞여 정보글만으로 검색 의도를 충족하기 어려울 수 있음</x:v>
      </x:c>
    </x:row>
    <x:row r="13" ht="58" customHeight="1">
      <x:c r="A13" s="4" t="str">
        <x:v>K0009</x:v>
      </x:c>
      <x:c r="B13" s="4" t="str">
        <x:v>경제·비즈니스</x:v>
      </x:c>
      <x:c r="C13" s="4" t="str">
        <x:v>연봉실수령액</x:v>
      </x:c>
      <x:c r="D13" s="27" t="n">
        <x:v>2</x:v>
      </x:c>
      <x:c r="E13" s="24" t="str">
        <x:v>연봉실수령액: 비용·시간·생활 불편 또는 의사결정과 직접 연결</x:v>
      </x:c>
      <x:c r="F13" s="27" t="n">
        <x:v>1</x:v>
      </x:c>
      <x:c r="G13" s="24" t="str">
        <x:v>명사·행동 중심 검색어로, 제목화하려면 별도의 구체적인 질문 설정이 필요</x:v>
      </x:c>
      <x:c r="H13" s="27" t="n">
        <x:v>1</x:v>
      </x:c>
      <x:c r="I13" s="24" t="str">
        <x:v>‘실수령’를 기준·수치·조건별 사례로 비교 가능. 실제 수치 확인 전 반전은 단정 불가</x:v>
      </x:c>
      <x:c r="J13" s="27" t="n">
        <x:v>2</x:v>
      </x:c>
      <x:c r="K13" s="24" t="str">
        <x:v>규정·절차·근거 자료 또는 조건별 사례로 설명 범위를 한정할 수 있음</x:v>
      </x:c>
      <x:c r="L13" s="29" t="n">
        <x:f>(D13+F13+H13+J13)/('산출기준'!$B$23*'산출기준'!$B$24)*100</x:f>
        <x:v>75</x:v>
      </x:c>
      <x:c r="M13" s="24" t="str">
        <x:v>제도·요금·규정·기종 변경 시 본문 업데이트 필요</x:v>
      </x:c>
    </x:row>
    <x:row r="14" ht="58" customHeight="1">
      <x:c r="A14" s="4" t="str">
        <x:v>K0010</x:v>
      </x:c>
      <x:c r="B14" s="4" t="str">
        <x:v>경제·비즈니스</x:v>
      </x:c>
      <x:c r="C14" s="4" t="str">
        <x:v>실업급여신청방법</x:v>
      </x:c>
      <x:c r="D14" s="27" t="n">
        <x:v>2</x:v>
      </x:c>
      <x:c r="E14" s="24" t="str">
        <x:v>실업급여신청방법: 비용·시간·생활 불편 또는 의사결정과 직접 연결</x:v>
      </x:c>
      <x:c r="F14" s="27" t="n">
        <x:v>2</x:v>
      </x:c>
      <x:c r="G14" s="24" t="str">
        <x:v>‘방법’라는 질문 표현이 있어 독자가 확인할 답이 분명함</x:v>
      </x:c>
      <x:c r="H14" s="27" t="n">
        <x:v>0</x:v>
      </x:c>
      <x:c r="I14" s="24" t="str">
        <x:v>키워드 자체에 비교나 반전 근거가 없으므로 해당 요소는 가점하지 않음</x:v>
      </x:c>
      <x:c r="J14" s="27" t="n">
        <x:v>2</x:v>
      </x:c>
      <x:c r="K14" s="24" t="str">
        <x:v>규정·절차·근거 자료 또는 조건별 사례로 설명 범위를 한정할 수 있음</x:v>
      </x:c>
      <x:c r="L14" s="29" t="n">
        <x:f>(D14+F14+H14+J14)/('산출기준'!$B$23*'산출기준'!$B$24)*100</x:f>
        <x:v>75</x:v>
      </x:c>
      <x:c r="M14" s="24" t="str">
        <x:v>제도·요금·규정·기종 변경 시 본문 업데이트 필요</x:v>
      </x:c>
    </x:row>
    <x:row r="15" ht="58" customHeight="1">
      <x:c r="A15" s="4" t="str">
        <x:v>K0011</x:v>
      </x:c>
      <x:c r="B15" s="4" t="str">
        <x:v>경제·비즈니스</x:v>
      </x:c>
      <x:c r="C15" s="4" t="str">
        <x:v>증여세세율</x:v>
      </x:c>
      <x:c r="D15" s="27" t="n">
        <x:v>2</x:v>
      </x:c>
      <x:c r="E15" s="24" t="str">
        <x:v>증여세세율: 비용·시간·생활 불편 또는 의사결정과 직접 연결</x:v>
      </x:c>
      <x:c r="F15" s="27" t="n">
        <x:v>1</x:v>
      </x:c>
      <x:c r="G15" s="24" t="str">
        <x:v>명사·행동 중심 검색어로, 제목화하려면 별도의 구체적인 질문 설정이 필요</x:v>
      </x:c>
      <x:c r="H15" s="27" t="n">
        <x:v>1</x:v>
      </x:c>
      <x:c r="I15" s="24" t="str">
        <x:v>‘세율’를 기준·수치·조건별 사례로 비교 가능. 실제 수치 확인 전 반전은 단정 불가</x:v>
      </x:c>
      <x:c r="J15" s="27" t="n">
        <x:v>2</x:v>
      </x:c>
      <x:c r="K15" s="24" t="str">
        <x:v>규정·절차·근거 자료 또는 조건별 사례로 설명 범위를 한정할 수 있음</x:v>
      </x:c>
      <x:c r="L15" s="29" t="n">
        <x:f>(D15+F15+H15+J15)/('산출기준'!$B$23*'산출기준'!$B$24)*100</x:f>
        <x:v>75</x:v>
      </x:c>
      <x:c r="M15" s="24" t="str">
        <x:v>제도·요금·규정·기종 변경 시 본문 업데이트 필요</x:v>
      </x:c>
    </x:row>
    <x:row r="16" ht="58" customHeight="1">
      <x:c r="A16" s="4" t="str">
        <x:v>K0012</x:v>
      </x:c>
      <x:c r="B16" s="4" t="str">
        <x:v>경제·비즈니스</x:v>
      </x:c>
      <x:c r="C16" s="4" t="str">
        <x:v>주휴수당조건</x:v>
      </x:c>
      <x:c r="D16" s="27" t="n">
        <x:v>2</x:v>
      </x:c>
      <x:c r="E16" s="24" t="str">
        <x:v>주휴수당조건: 비용·시간·생활 불편 또는 의사결정과 직접 연결</x:v>
      </x:c>
      <x:c r="F16" s="27" t="n">
        <x:v>1</x:v>
      </x:c>
      <x:c r="G16" s="24" t="str">
        <x:v>명사·행동 중심 검색어로, 제목화하려면 별도의 구체적인 질문 설정이 필요</x:v>
      </x:c>
      <x:c r="H16" s="27" t="n">
        <x:v>0</x:v>
      </x:c>
      <x:c r="I16" s="24" t="str">
        <x:v>키워드 자체에 비교나 반전 근거가 없으므로 해당 요소는 가점하지 않음</x:v>
      </x:c>
      <x:c r="J16" s="27" t="n">
        <x:v>2</x:v>
      </x:c>
      <x:c r="K16" s="24" t="str">
        <x:v>규정·절차·근거 자료 또는 조건별 사례로 설명 범위를 한정할 수 있음</x:v>
      </x:c>
      <x:c r="L16" s="29" t="n">
        <x:f>(D16+F16+H16+J16)/('산출기준'!$B$23*'산출기준'!$B$24)*100</x:f>
        <x:v>62.5</x:v>
      </x:c>
      <x:c r="M16" s="24" t="str">
        <x:v>제도·요금·규정·기종 변경 시 본문 업데이트 필요</x:v>
      </x:c>
    </x:row>
    <x:row r="17" ht="58" customHeight="1">
      <x:c r="A17" s="4" t="str">
        <x:v>K0013</x:v>
      </x:c>
      <x:c r="B17" s="4" t="str">
        <x:v>경제·비즈니스</x:v>
      </x:c>
      <x:c r="C17" s="4" t="str">
        <x:v>퇴직금지급기준</x:v>
      </x:c>
      <x:c r="D17" s="27" t="n">
        <x:v>2</x:v>
      </x:c>
      <x:c r="E17" s="24" t="str">
        <x:v>퇴직금지급기준: 비용·시간·생활 불편 또는 의사결정과 직접 연결</x:v>
      </x:c>
      <x:c r="F17" s="27" t="n">
        <x:v>1</x:v>
      </x:c>
      <x:c r="G17" s="24" t="str">
        <x:v>명사·행동 중심 검색어로, 제목화하려면 별도의 구체적인 질문 설정이 필요</x:v>
      </x:c>
      <x:c r="H17" s="27" t="n">
        <x:v>0</x:v>
      </x:c>
      <x:c r="I17" s="24" t="str">
        <x:v>키워드 자체에 비교나 반전 근거가 없으므로 해당 요소는 가점하지 않음</x:v>
      </x:c>
      <x:c r="J17" s="27" t="n">
        <x:v>2</x:v>
      </x:c>
      <x:c r="K17" s="24" t="str">
        <x:v>규정·절차·근거 자료 또는 조건별 사례로 설명 범위를 한정할 수 있음</x:v>
      </x:c>
      <x:c r="L17" s="29" t="n">
        <x:f>(D17+F17+H17+J17)/('산출기준'!$B$23*'산출기준'!$B$24)*100</x:f>
        <x:v>62.5</x:v>
      </x:c>
      <x:c r="M17" s="24" t="str">
        <x:v>제도·요금·규정·기종 변경 시 본문 업데이트 필요</x:v>
      </x:c>
    </x:row>
    <x:row r="18" ht="58" customHeight="1">
      <x:c r="A18" s="4" t="str">
        <x:v>K0014</x:v>
      </x:c>
      <x:c r="B18" s="4" t="str">
        <x:v>경제·비즈니스</x:v>
      </x:c>
      <x:c r="C18" s="4" t="str">
        <x:v>양도소득세계산기</x:v>
      </x:c>
      <x:c r="D18" s="27" t="n">
        <x:v>2</x:v>
      </x:c>
      <x:c r="E18" s="24" t="str">
        <x:v>양도소득세계산기: 비용·시간·생활 불편 또는 의사결정과 직접 연결</x:v>
      </x:c>
      <x:c r="F18" s="27" t="n">
        <x:v>1</x:v>
      </x:c>
      <x:c r="G18" s="24" t="str">
        <x:v>명사·행동 중심 검색어로, 제목화하려면 별도의 구체적인 질문 설정이 필요</x:v>
      </x:c>
      <x:c r="H18" s="27" t="n">
        <x:v>1</x:v>
      </x:c>
      <x:c r="I18" s="24" t="str">
        <x:v>‘계산’를 기준·수치·조건별 사례로 비교 가능. 실제 수치 확인 전 반전은 단정 불가</x:v>
      </x:c>
      <x:c r="J18" s="27" t="n">
        <x:v>2</x:v>
      </x:c>
      <x:c r="K18" s="24" t="str">
        <x:v>규정·절차·근거 자료 또는 조건별 사례로 설명 범위를 한정할 수 있음</x:v>
      </x:c>
      <x:c r="L18" s="29" t="n">
        <x:f>(D18+F18+H18+J18)/('산출기준'!$B$23*'산출기준'!$B$24)*100</x:f>
        <x:v>75</x:v>
      </x:c>
      <x:c r="M18" s="24" t="str">
        <x:v>제도·요금·규정·기종 변경 시 본문 업데이트 필요; 도구·신청·방문 의도가 섞여 정보글만으로 검색 의도를 충족하기 어려울 수 있음</x:v>
      </x:c>
    </x:row>
    <x:row r="19" ht="58" customHeight="1">
      <x:c r="A19" s="4" t="str">
        <x:v>K0015</x:v>
      </x:c>
      <x:c r="B19" s="4" t="str">
        <x:v>경제·비즈니스</x:v>
      </x:c>
      <x:c r="C19" s="4" t="str">
        <x:v>실업급여수급기간</x:v>
      </x:c>
      <x:c r="D19" s="27" t="n">
        <x:v>2</x:v>
      </x:c>
      <x:c r="E19" s="24" t="str">
        <x:v>실업급여수급기간: 비용·시간·생활 불편 또는 의사결정과 직접 연결</x:v>
      </x:c>
      <x:c r="F19" s="27" t="n">
        <x:v>1</x:v>
      </x:c>
      <x:c r="G19" s="24" t="str">
        <x:v>명사·행동 중심 검색어로, 제목화하려면 별도의 구체적인 질문 설정이 필요</x:v>
      </x:c>
      <x:c r="H19" s="27" t="n">
        <x:v>1</x:v>
      </x:c>
      <x:c r="I19" s="24" t="str">
        <x:v>‘기간’를 기준·수치·조건별 사례로 비교 가능. 실제 수치 확인 전 반전은 단정 불가</x:v>
      </x:c>
      <x:c r="J19" s="27" t="n">
        <x:v>2</x:v>
      </x:c>
      <x:c r="K19" s="24" t="str">
        <x:v>규정·절차·근거 자료 또는 조건별 사례로 설명 범위를 한정할 수 있음</x:v>
      </x:c>
      <x:c r="L19" s="29" t="n">
        <x:f>(D19+F19+H19+J19)/('산출기준'!$B$23*'산출기준'!$B$24)*100</x:f>
        <x:v>75</x:v>
      </x:c>
      <x:c r="M19" s="24" t="str">
        <x:v>제도·요금·규정·기종 변경 시 본문 업데이트 필요</x:v>
      </x:c>
    </x:row>
    <x:row r="20" ht="58" customHeight="1">
      <x:c r="A20" s="4" t="str">
        <x:v>K0016</x:v>
      </x:c>
      <x:c r="B20" s="4" t="str">
        <x:v>경제·비즈니스</x:v>
      </x:c>
      <x:c r="C20" s="4" t="str">
        <x:v>연차계산기</x:v>
      </x:c>
      <x:c r="D20" s="27" t="n">
        <x:v>2</x:v>
      </x:c>
      <x:c r="E20" s="24" t="str">
        <x:v>연차계산기: 비용·시간·생활 불편 또는 의사결정과 직접 연결</x:v>
      </x:c>
      <x:c r="F20" s="27" t="n">
        <x:v>1</x:v>
      </x:c>
      <x:c r="G20" s="24" t="str">
        <x:v>명사·행동 중심 검색어로, 제목화하려면 별도의 구체적인 질문 설정이 필요</x:v>
      </x:c>
      <x:c r="H20" s="27" t="n">
        <x:v>1</x:v>
      </x:c>
      <x:c r="I20" s="24" t="str">
        <x:v>‘계산’를 기준·수치·조건별 사례로 비교 가능. 실제 수치 확인 전 반전은 단정 불가</x:v>
      </x:c>
      <x:c r="J20" s="27" t="n">
        <x:v>2</x:v>
      </x:c>
      <x:c r="K20" s="24" t="str">
        <x:v>규정·절차·근거 자료 또는 조건별 사례로 설명 범위를 한정할 수 있음</x:v>
      </x:c>
      <x:c r="L20" s="29" t="n">
        <x:f>(D20+F20+H20+J20)/('산출기준'!$B$23*'산출기준'!$B$24)*100</x:f>
        <x:v>75</x:v>
      </x:c>
      <x:c r="M20" s="24" t="str">
        <x:v>제도·요금·규정·기종 변경 시 본문 업데이트 필요; 도구·신청·방문 의도가 섞여 정보글만으로 검색 의도를 충족하기 어려울 수 있음</x:v>
      </x:c>
    </x:row>
    <x:row r="21" ht="58" customHeight="1">
      <x:c r="A21" s="4" t="str">
        <x:v>K0017</x:v>
      </x:c>
      <x:c r="B21" s="4" t="str">
        <x:v>경제·비즈니스</x:v>
      </x:c>
      <x:c r="C21" s="4" t="str">
        <x:v>상속세면제한도</x:v>
      </x:c>
      <x:c r="D21" s="27" t="n">
        <x:v>2</x:v>
      </x:c>
      <x:c r="E21" s="24" t="str">
        <x:v>상속세면제한도: 비용·시간·생활 불편 또는 의사결정과 직접 연결</x:v>
      </x:c>
      <x:c r="F21" s="27" t="n">
        <x:v>1</x:v>
      </x:c>
      <x:c r="G21" s="24" t="str">
        <x:v>명사·행동 중심 검색어로, 제목화하려면 별도의 구체적인 질문 설정이 필요</x:v>
      </x:c>
      <x:c r="H21" s="27" t="n">
        <x:v>1</x:v>
      </x:c>
      <x:c r="I21" s="24" t="str">
        <x:v>‘한도’를 기준·수치·조건별 사례로 비교 가능. 실제 수치 확인 전 반전은 단정 불가</x:v>
      </x:c>
      <x:c r="J21" s="27" t="n">
        <x:v>2</x:v>
      </x:c>
      <x:c r="K21" s="24" t="str">
        <x:v>규정·절차·근거 자료 또는 조건별 사례로 설명 범위를 한정할 수 있음</x:v>
      </x:c>
      <x:c r="L21" s="29" t="n">
        <x:f>(D21+F21+H21+J21)/('산출기준'!$B$23*'산출기준'!$B$24)*100</x:f>
        <x:v>75</x:v>
      </x:c>
      <x:c r="M21" s="24" t="str">
        <x:v>제도·요금·규정·기종 변경 시 본문 업데이트 필요</x:v>
      </x:c>
    </x:row>
    <x:row r="22" ht="58" customHeight="1">
      <x:c r="A22" s="4" t="str">
        <x:v>K0018</x:v>
      </x:c>
      <x:c r="B22" s="4" t="str">
        <x:v>경제·비즈니스</x:v>
      </x:c>
      <x:c r="C22" s="4" t="str">
        <x:v>세금계산기</x:v>
      </x:c>
      <x:c r="D22" s="27" t="n">
        <x:v>2</x:v>
      </x:c>
      <x:c r="E22" s="24" t="str">
        <x:v>세금계산기: 비용·시간·생활 불편 또는 의사결정과 직접 연결</x:v>
      </x:c>
      <x:c r="F22" s="27" t="n">
        <x:v>1</x:v>
      </x:c>
      <x:c r="G22" s="24" t="str">
        <x:v>명사·행동 중심 검색어로, 제목화하려면 별도의 구체적인 질문 설정이 필요</x:v>
      </x:c>
      <x:c r="H22" s="27" t="n">
        <x:v>1</x:v>
      </x:c>
      <x:c r="I22" s="24" t="str">
        <x:v>‘계산’를 기준·수치·조건별 사례로 비교 가능. 실제 수치 확인 전 반전은 단정 불가</x:v>
      </x:c>
      <x:c r="J22" s="27" t="n">
        <x:v>2</x:v>
      </x:c>
      <x:c r="K22" s="24" t="str">
        <x:v>규정·절차·근거 자료 또는 조건별 사례로 설명 범위를 한정할 수 있음</x:v>
      </x:c>
      <x:c r="L22" s="29" t="n">
        <x:f>(D22+F22+H22+J22)/('산출기준'!$B$23*'산출기준'!$B$24)*100</x:f>
        <x:v>75</x:v>
      </x:c>
      <x:c r="M22" s="24" t="str">
        <x:v>제도·요금·규정·기종 변경 시 본문 업데이트 필요; 도구·신청·방문 의도가 섞여 정보글만으로 검색 의도를 충족하기 어려울 수 있음</x:v>
      </x:c>
    </x:row>
    <x:row r="23" ht="58" customHeight="1">
      <x:c r="A23" s="4" t="str">
        <x:v>K0019</x:v>
      </x:c>
      <x:c r="B23" s="4" t="str">
        <x:v>경제·비즈니스</x:v>
      </x:c>
      <x:c r="C23" s="4" t="str">
        <x:v>연차발생기준</x:v>
      </x:c>
      <x:c r="D23" s="27" t="n">
        <x:v>2</x:v>
      </x:c>
      <x:c r="E23" s="24" t="str">
        <x:v>연차발생기준: 비용·시간·생활 불편 또는 의사결정과 직접 연결</x:v>
      </x:c>
      <x:c r="F23" s="27" t="n">
        <x:v>1</x:v>
      </x:c>
      <x:c r="G23" s="24" t="str">
        <x:v>명사·행동 중심 검색어로, 제목화하려면 별도의 구체적인 질문 설정이 필요</x:v>
      </x:c>
      <x:c r="H23" s="27" t="n">
        <x:v>0</x:v>
      </x:c>
      <x:c r="I23" s="24" t="str">
        <x:v>키워드 자체에 비교나 반전 근거가 없으므로 해당 요소는 가점하지 않음</x:v>
      </x:c>
      <x:c r="J23" s="27" t="n">
        <x:v>2</x:v>
      </x:c>
      <x:c r="K23" s="24" t="str">
        <x:v>규정·절차·근거 자료 또는 조건별 사례로 설명 범위를 한정할 수 있음</x:v>
      </x:c>
      <x:c r="L23" s="29" t="n">
        <x:f>(D23+F23+H23+J23)/('산출기준'!$B$23*'산출기준'!$B$24)*100</x:f>
        <x:v>62.5</x:v>
      </x:c>
      <x:c r="M23" s="24" t="str">
        <x:v>제도·요금·규정·기종 변경 시 본문 업데이트 필요</x:v>
      </x:c>
    </x:row>
    <x:row r="24" ht="58" customHeight="1">
      <x:c r="A24" s="4" t="str">
        <x:v>K0020</x:v>
      </x:c>
      <x:c r="B24" s="4" t="str">
        <x:v>경제·비즈니스</x:v>
      </x:c>
      <x:c r="C24" s="4" t="str">
        <x:v>퇴직금계산</x:v>
      </x:c>
      <x:c r="D24" s="27" t="n">
        <x:v>2</x:v>
      </x:c>
      <x:c r="E24" s="24" t="str">
        <x:v>퇴직금계산: 비용·시간·생활 불편 또는 의사결정과 직접 연결</x:v>
      </x:c>
      <x:c r="F24" s="27" t="n">
        <x:v>1</x:v>
      </x:c>
      <x:c r="G24" s="24" t="str">
        <x:v>명사·행동 중심 검색어로, 제목화하려면 별도의 구체적인 질문 설정이 필요</x:v>
      </x:c>
      <x:c r="H24" s="27" t="n">
        <x:v>1</x:v>
      </x:c>
      <x:c r="I24" s="24" t="str">
        <x:v>‘계산’를 기준·수치·조건별 사례로 비교 가능. 실제 수치 확인 전 반전은 단정 불가</x:v>
      </x:c>
      <x:c r="J24" s="27" t="n">
        <x:v>2</x:v>
      </x:c>
      <x:c r="K24" s="24" t="str">
        <x:v>규정·절차·근거 자료 또는 조건별 사례로 설명 범위를 한정할 수 있음</x:v>
      </x:c>
      <x:c r="L24" s="29" t="n">
        <x:f>(D24+F24+H24+J24)/('산출기준'!$B$23*'산출기준'!$B$24)*100</x:f>
        <x:v>75</x:v>
      </x:c>
      <x:c r="M24" s="24" t="str">
        <x:v>제도·요금·규정·기종 변경 시 본문 업데이트 필요</x:v>
      </x:c>
    </x:row>
    <x:row r="25" ht="58" customHeight="1">
      <x:c r="A25" s="4" t="str">
        <x:v>K0021</x:v>
      </x:c>
      <x:c r="B25" s="4" t="str">
        <x:v>경제·비즈니스</x:v>
      </x:c>
      <x:c r="C25" s="4" t="str">
        <x:v>자녀증여한도</x:v>
      </x:c>
      <x:c r="D25" s="27" t="n">
        <x:v>2</x:v>
      </x:c>
      <x:c r="E25" s="24" t="str">
        <x:v>자녀증여한도: 비용·시간·생활 불편 또는 의사결정과 직접 연결</x:v>
      </x:c>
      <x:c r="F25" s="27" t="n">
        <x:v>1</x:v>
      </x:c>
      <x:c r="G25" s="24" t="str">
        <x:v>명사·행동 중심 검색어로, 제목화하려면 별도의 구체적인 질문 설정이 필요</x:v>
      </x:c>
      <x:c r="H25" s="27" t="n">
        <x:v>1</x:v>
      </x:c>
      <x:c r="I25" s="24" t="str">
        <x:v>‘한도’를 기준·수치·조건별 사례로 비교 가능. 실제 수치 확인 전 반전은 단정 불가</x:v>
      </x:c>
      <x:c r="J25" s="27" t="n">
        <x:v>2</x:v>
      </x:c>
      <x:c r="K25" s="24" t="str">
        <x:v>규정·절차·근거 자료 또는 조건별 사례로 설명 범위를 한정할 수 있음</x:v>
      </x:c>
      <x:c r="L25" s="29" t="n">
        <x:f>(D25+F25+H25+J25)/('산출기준'!$B$23*'산출기준'!$B$24)*100</x:f>
        <x:v>75</x:v>
      </x:c>
      <x:c r="M25" s="24" t="str">
        <x:v>제도·요금·규정·기종 변경 시 본문 업데이트 필요</x:v>
      </x:c>
    </x:row>
    <x:row r="26" ht="58" customHeight="1">
      <x:c r="A26" s="4" t="str">
        <x:v>K0022</x:v>
      </x:c>
      <x:c r="B26" s="4" t="str">
        <x:v>경제·비즈니스</x:v>
      </x:c>
      <x:c r="C26" s="4" t="str">
        <x:v>증여세계산기</x:v>
      </x:c>
      <x:c r="D26" s="27" t="n">
        <x:v>2</x:v>
      </x:c>
      <x:c r="E26" s="24" t="str">
        <x:v>증여세계산기: 비용·시간·생활 불편 또는 의사결정과 직접 연결</x:v>
      </x:c>
      <x:c r="F26" s="27" t="n">
        <x:v>1</x:v>
      </x:c>
      <x:c r="G26" s="24" t="str">
        <x:v>명사·행동 중심 검색어로, 제목화하려면 별도의 구체적인 질문 설정이 필요</x:v>
      </x:c>
      <x:c r="H26" s="27" t="n">
        <x:v>1</x:v>
      </x:c>
      <x:c r="I26" s="24" t="str">
        <x:v>‘계산’를 기준·수치·조건별 사례로 비교 가능. 실제 수치 확인 전 반전은 단정 불가</x:v>
      </x:c>
      <x:c r="J26" s="27" t="n">
        <x:v>2</x:v>
      </x:c>
      <x:c r="K26" s="24" t="str">
        <x:v>규정·절차·근거 자료 또는 조건별 사례로 설명 범위를 한정할 수 있음</x:v>
      </x:c>
      <x:c r="L26" s="29" t="n">
        <x:f>(D26+F26+H26+J26)/('산출기준'!$B$23*'산출기준'!$B$24)*100</x:f>
        <x:v>75</x:v>
      </x:c>
      <x:c r="M26" s="24" t="str">
        <x:v>제도·요금·규정·기종 변경 시 본문 업데이트 필요; 도구·신청·방문 의도가 섞여 정보글만으로 검색 의도를 충족하기 어려울 수 있음</x:v>
      </x:c>
    </x:row>
    <x:row r="27" ht="58" customHeight="1">
      <x:c r="A27" s="4" t="str">
        <x:v>K0023</x:v>
      </x:c>
      <x:c r="B27" s="4" t="str">
        <x:v>경제·비즈니스</x:v>
      </x:c>
      <x:c r="C27" s="4" t="str">
        <x:v>1가구2주택세금</x:v>
      </x:c>
      <x:c r="D27" s="27" t="n">
        <x:v>2</x:v>
      </x:c>
      <x:c r="E27" s="24" t="str">
        <x:v>1가구2주택세금: 비용·시간·생활 불편 또는 의사결정과 직접 연결</x:v>
      </x:c>
      <x:c r="F27" s="27" t="n">
        <x:v>1</x:v>
      </x:c>
      <x:c r="G27" s="24" t="str">
        <x:v>명사·행동 중심 검색어로, 제목화하려면 별도의 구체적인 질문 설정이 필요</x:v>
      </x:c>
      <x:c r="H27" s="27" t="n">
        <x:v>0</x:v>
      </x:c>
      <x:c r="I27" s="24" t="str">
        <x:v>키워드 자체에 비교나 반전 근거가 없으므로 해당 요소는 가점하지 않음</x:v>
      </x:c>
      <x:c r="J27" s="27" t="n">
        <x:v>1</x:v>
      </x:c>
      <x:c r="K27" s="24" t="str">
        <x:v>공개 프로필·발언 등 확인 가능한 원자료 확보가 필요</x:v>
      </x:c>
      <x:c r="L27" s="29" t="n">
        <x:f>(D27+F27+H27+J27)/('산출기준'!$B$23*'산출기준'!$B$24)*100</x:f>
        <x:v>50</x:v>
      </x:c>
      <x:c r="M27" s="24" t="str">
        <x:v>제도·요금·규정·기종 변경 시 본문 업데이트 필요</x:v>
      </x:c>
    </x:row>
    <x:row r="28" ht="58" customHeight="1">
      <x:c r="A28" s="4" t="str">
        <x:v>K0024</x:v>
      </x:c>
      <x:c r="B28" s="4" t="str">
        <x:v>경제·비즈니스</x:v>
      </x:c>
      <x:c r="C28" s="4" t="str">
        <x:v>연차수당계산기</x:v>
      </x:c>
      <x:c r="D28" s="27" t="n">
        <x:v>2</x:v>
      </x:c>
      <x:c r="E28" s="24" t="str">
        <x:v>연차수당계산기: 비용·시간·생활 불편 또는 의사결정과 직접 연결</x:v>
      </x:c>
      <x:c r="F28" s="27" t="n">
        <x:v>1</x:v>
      </x:c>
      <x:c r="G28" s="24" t="str">
        <x:v>명사·행동 중심 검색어로, 제목화하려면 별도의 구체적인 질문 설정이 필요</x:v>
      </x:c>
      <x:c r="H28" s="27" t="n">
        <x:v>1</x:v>
      </x:c>
      <x:c r="I28" s="24" t="str">
        <x:v>‘계산’를 기준·수치·조건별 사례로 비교 가능. 실제 수치 확인 전 반전은 단정 불가</x:v>
      </x:c>
      <x:c r="J28" s="27" t="n">
        <x:v>2</x:v>
      </x:c>
      <x:c r="K28" s="24" t="str">
        <x:v>규정·절차·근거 자료 또는 조건별 사례로 설명 범위를 한정할 수 있음</x:v>
      </x:c>
      <x:c r="L28" s="29" t="n">
        <x:f>(D28+F28+H28+J28)/('산출기준'!$B$23*'산출기준'!$B$24)*100</x:f>
        <x:v>75</x:v>
      </x:c>
      <x:c r="M28" s="24" t="str">
        <x:v>제도·요금·규정·기종 변경 시 본문 업데이트 필요; 도구·신청·방문 의도가 섞여 정보글만으로 검색 의도를 충족하기 어려울 수 있음</x:v>
      </x:c>
    </x:row>
    <x:row r="29" ht="58" customHeight="1">
      <x:c r="A29" s="4" t="str">
        <x:v>K0025</x:v>
      </x:c>
      <x:c r="B29" s="4" t="str">
        <x:v>경제·비즈니스</x:v>
      </x:c>
      <x:c r="C29" s="4" t="str">
        <x:v>증여세면제한도</x:v>
      </x:c>
      <x:c r="D29" s="27" t="n">
        <x:v>2</x:v>
      </x:c>
      <x:c r="E29" s="24" t="str">
        <x:v>증여세면제한도: 비용·시간·생활 불편 또는 의사결정과 직접 연결</x:v>
      </x:c>
      <x:c r="F29" s="27" t="n">
        <x:v>1</x:v>
      </x:c>
      <x:c r="G29" s="24" t="str">
        <x:v>명사·행동 중심 검색어로, 제목화하려면 별도의 구체적인 질문 설정이 필요</x:v>
      </x:c>
      <x:c r="H29" s="27" t="n">
        <x:v>1</x:v>
      </x:c>
      <x:c r="I29" s="24" t="str">
        <x:v>‘한도’를 기준·수치·조건별 사례로 비교 가능. 실제 수치 확인 전 반전은 단정 불가</x:v>
      </x:c>
      <x:c r="J29" s="27" t="n">
        <x:v>2</x:v>
      </x:c>
      <x:c r="K29" s="24" t="str">
        <x:v>규정·절차·근거 자료 또는 조건별 사례로 설명 범위를 한정할 수 있음</x:v>
      </x:c>
      <x:c r="L29" s="29" t="n">
        <x:f>(D29+F29+H29+J29)/('산출기준'!$B$23*'산출기준'!$B$24)*100</x:f>
        <x:v>75</x:v>
      </x:c>
      <x:c r="M29" s="24" t="str">
        <x:v>제도·요금·규정·기종 변경 시 본문 업데이트 필요</x:v>
      </x:c>
    </x:row>
    <x:row r="30" ht="58" customHeight="1">
      <x:c r="A30" s="4" t="str">
        <x:v>K0026</x:v>
      </x:c>
      <x:c r="B30" s="4" t="str">
        <x:v>경제·비즈니스</x:v>
      </x:c>
      <x:c r="C30" s="4" t="str">
        <x:v>세금계산서발행</x:v>
      </x:c>
      <x:c r="D30" s="27" t="n">
        <x:v>2</x:v>
      </x:c>
      <x:c r="E30" s="24" t="str">
        <x:v>세금계산서발행: 비용·시간·생활 불편 또는 의사결정과 직접 연결</x:v>
      </x:c>
      <x:c r="F30" s="27" t="n">
        <x:v>1</x:v>
      </x:c>
      <x:c r="G30" s="24" t="str">
        <x:v>명사·행동 중심 검색어로, 제목화하려면 별도의 구체적인 질문 설정이 필요</x:v>
      </x:c>
      <x:c r="H30" s="27" t="n">
        <x:v>1</x:v>
      </x:c>
      <x:c r="I30" s="24" t="str">
        <x:v>‘계산’를 기준·수치·조건별 사례로 비교 가능. 실제 수치 확인 전 반전은 단정 불가</x:v>
      </x:c>
      <x:c r="J30" s="27" t="n">
        <x:v>2</x:v>
      </x:c>
      <x:c r="K30" s="24" t="str">
        <x:v>규정·절차·근거 자료 또는 조건별 사례로 설명 범위를 한정할 수 있음</x:v>
      </x:c>
      <x:c r="L30" s="29" t="n">
        <x:f>(D30+F30+H30+J30)/('산출기준'!$B$23*'산출기준'!$B$24)*100</x:f>
        <x:v>75</x:v>
      </x:c>
      <x:c r="M30" s="24" t="str">
        <x:v>제도·요금·규정·기종 변경 시 본문 업데이트 필요</x:v>
      </x:c>
    </x:row>
    <x:row r="31" ht="58" customHeight="1">
      <x:c r="A31" s="4" t="str">
        <x:v>K0027</x:v>
      </x:c>
      <x:c r="B31" s="4" t="str">
        <x:v>경제·비즈니스</x:v>
      </x:c>
      <x:c r="C31" s="4" t="str">
        <x:v>신용점수조회</x:v>
      </x:c>
      <x:c r="D31" s="27" t="n">
        <x:v>2</x:v>
      </x:c>
      <x:c r="E31" s="24" t="str">
        <x:v>신용점수조회: 비용·시간·생활 불편 또는 의사결정과 직접 연결</x:v>
      </x:c>
      <x:c r="F31" s="27" t="n">
        <x:v>1</x:v>
      </x:c>
      <x:c r="G31" s="24" t="str">
        <x:v>명사·행동 중심 검색어로, 제목화하려면 별도의 구체적인 질문 설정이 필요</x:v>
      </x:c>
      <x:c r="H31" s="27" t="n">
        <x:v>0</x:v>
      </x:c>
      <x:c r="I31" s="24" t="str">
        <x:v>키워드 자체에 비교나 반전 근거가 없으므로 해당 요소는 가점하지 않음</x:v>
      </x:c>
      <x:c r="J31" s="27" t="n">
        <x:v>1</x:v>
      </x:c>
      <x:c r="K31" s="24" t="str">
        <x:v>공개 프로필·발언 등 확인 가능한 원자료 확보가 필요</x:v>
      </x:c>
      <x:c r="L31" s="29" t="n">
        <x:f>(D31+F31+H31+J31)/('산출기준'!$B$23*'산출기준'!$B$24)*100</x:f>
        <x:v>50</x:v>
      </x:c>
      <x:c r="M31" s="24" t="str">
        <x:v>제도·요금·규정·기종 변경 시 본문 업데이트 필요; 도구·신청·방문 의도가 섞여 정보글만으로 검색 의도를 충족하기 어려울 수 있음</x:v>
      </x:c>
    </x:row>
    <x:row r="32" ht="58" customHeight="1">
      <x:c r="A32" s="4" t="str">
        <x:v>K0028</x:v>
      </x:c>
      <x:c r="B32" s="4" t="str">
        <x:v>경제·비즈니스</x:v>
      </x:c>
      <x:c r="C32" s="4" t="str">
        <x:v>소득세계산기</x:v>
      </x:c>
      <x:c r="D32" s="27" t="n">
        <x:v>2</x:v>
      </x:c>
      <x:c r="E32" s="24" t="str">
        <x:v>소득세계산기: 비용·시간·생활 불편 또는 의사결정과 직접 연결</x:v>
      </x:c>
      <x:c r="F32" s="27" t="n">
        <x:v>1</x:v>
      </x:c>
      <x:c r="G32" s="24" t="str">
        <x:v>명사·행동 중심 검색어로, 제목화하려면 별도의 구체적인 질문 설정이 필요</x:v>
      </x:c>
      <x:c r="H32" s="27" t="n">
        <x:v>1</x:v>
      </x:c>
      <x:c r="I32" s="24" t="str">
        <x:v>‘계산’를 기준·수치·조건별 사례로 비교 가능. 실제 수치 확인 전 반전은 단정 불가</x:v>
      </x:c>
      <x:c r="J32" s="27" t="n">
        <x:v>2</x:v>
      </x:c>
      <x:c r="K32" s="24" t="str">
        <x:v>규정·절차·근거 자료 또는 조건별 사례로 설명 범위를 한정할 수 있음</x:v>
      </x:c>
      <x:c r="L32" s="29" t="n">
        <x:f>(D32+F32+H32+J32)/('산출기준'!$B$23*'산출기준'!$B$24)*100</x:f>
        <x:v>75</x:v>
      </x:c>
      <x:c r="M32" s="24" t="str">
        <x:v>제도·요금·규정·기종 변경 시 본문 업데이트 필요; 도구·신청·방문 의도가 섞여 정보글만으로 검색 의도를 충족하기 어려울 수 있음</x:v>
      </x:c>
    </x:row>
    <x:row r="33" ht="58" customHeight="1">
      <x:c r="A33" s="4" t="str">
        <x:v>K0029</x:v>
      </x:c>
      <x:c r="B33" s="4" t="str">
        <x:v>경제·비즈니스</x:v>
      </x:c>
      <x:c r="C33" s="4" t="str">
        <x:v>월세세액공제</x:v>
      </x:c>
      <x:c r="D33" s="27" t="n">
        <x:v>2</x:v>
      </x:c>
      <x:c r="E33" s="24" t="str">
        <x:v>월세세액공제: 비용·시간·생활 불편 또는 의사결정과 직접 연결</x:v>
      </x:c>
      <x:c r="F33" s="27" t="n">
        <x:v>1</x:v>
      </x:c>
      <x:c r="G33" s="24" t="str">
        <x:v>명사·행동 중심 검색어로, 제목화하려면 별도의 구체적인 질문 설정이 필요</x:v>
      </x:c>
      <x:c r="H33" s="27" t="n">
        <x:v>0</x:v>
      </x:c>
      <x:c r="I33" s="24" t="str">
        <x:v>키워드 자체에 비교나 반전 근거가 없으므로 해당 요소는 가점하지 않음</x:v>
      </x:c>
      <x:c r="J33" s="27" t="n">
        <x:v>1</x:v>
      </x:c>
      <x:c r="K33" s="24" t="str">
        <x:v>공개 프로필·발언 등 확인 가능한 원자료 확보가 필요</x:v>
      </x:c>
      <x:c r="L33" s="29" t="n">
        <x:f>(D33+F33+H33+J33)/('산출기준'!$B$23*'산출기준'!$B$24)*100</x:f>
        <x:v>50</x:v>
      </x:c>
      <x:c r="M33" s="24" t="str">
        <x:v>제도·요금·규정·기종 변경 시 본문 업데이트 필요</x:v>
      </x:c>
    </x:row>
    <x:row r="34" ht="58" customHeight="1">
      <x:c r="A34" s="4" t="str">
        <x:v>K0030</x:v>
      </x:c>
      <x:c r="B34" s="4" t="str">
        <x:v>경제·비즈니스</x:v>
      </x:c>
      <x:c r="C34" s="4" t="str">
        <x:v>상속세세율</x:v>
      </x:c>
      <x:c r="D34" s="27" t="n">
        <x:v>2</x:v>
      </x:c>
      <x:c r="E34" s="24" t="str">
        <x:v>상속세세율: 비용·시간·생활 불편 또는 의사결정과 직접 연결</x:v>
      </x:c>
      <x:c r="F34" s="27" t="n">
        <x:v>1</x:v>
      </x:c>
      <x:c r="G34" s="24" t="str">
        <x:v>명사·행동 중심 검색어로, 제목화하려면 별도의 구체적인 질문 설정이 필요</x:v>
      </x:c>
      <x:c r="H34" s="27" t="n">
        <x:v>1</x:v>
      </x:c>
      <x:c r="I34" s="24" t="str">
        <x:v>‘세율’를 기준·수치·조건별 사례로 비교 가능. 실제 수치 확인 전 반전은 단정 불가</x:v>
      </x:c>
      <x:c r="J34" s="27" t="n">
        <x:v>2</x:v>
      </x:c>
      <x:c r="K34" s="24" t="str">
        <x:v>규정·절차·근거 자료 또는 조건별 사례로 설명 범위를 한정할 수 있음</x:v>
      </x:c>
      <x:c r="L34" s="29" t="n">
        <x:f>(D34+F34+H34+J34)/('산출기준'!$B$23*'산출기준'!$B$24)*100</x:f>
        <x:v>75</x:v>
      </x:c>
      <x:c r="M34" s="24" t="str">
        <x:v>제도·요금·규정·기종 변경 시 본문 업데이트 필요</x:v>
      </x:c>
    </x:row>
    <x:row r="35" ht="58" customHeight="1">
      <x:c r="A35" s="4" t="str">
        <x:v>K0031</x:v>
      </x:c>
      <x:c r="B35" s="4" t="str">
        <x:v>경제·비즈니스</x:v>
      </x:c>
      <x:c r="C35" s="4" t="str">
        <x:v>IRP계좌개설</x:v>
      </x:c>
      <x:c r="D35" s="27" t="n">
        <x:v>2</x:v>
      </x:c>
      <x:c r="E35" s="24" t="str">
        <x:v>IRP계좌개설: 비용·시간·생활 불편 또는 의사결정과 직접 연결</x:v>
      </x:c>
      <x:c r="F35" s="27" t="n">
        <x:v>1</x:v>
      </x:c>
      <x:c r="G35" s="24" t="str">
        <x:v>명사·행동 중심 검색어로, 제목화하려면 별도의 구체적인 질문 설정이 필요</x:v>
      </x:c>
      <x:c r="H35" s="27" t="n">
        <x:v>0</x:v>
      </x:c>
      <x:c r="I35" s="24" t="str">
        <x:v>키워드 자체에 비교나 반전 근거가 없으므로 해당 요소는 가점하지 않음</x:v>
      </x:c>
      <x:c r="J35" s="27" t="n">
        <x:v>1</x:v>
      </x:c>
      <x:c r="K35" s="24" t="str">
        <x:v>공개 프로필·발언 등 확인 가능한 원자료 확보가 필요</x:v>
      </x:c>
      <x:c r="L35" s="29" t="n">
        <x:f>(D35+F35+H35+J35)/('산출기준'!$B$23*'산출기준'!$B$24)*100</x:f>
        <x:v>50</x:v>
      </x:c>
      <x:c r="M35" s="24" t="str">
        <x:v>제도·요금·규정·기종 변경 시 본문 업데이트 필요</x:v>
      </x:c>
    </x:row>
    <x:row r="36" ht="58" customHeight="1">
      <x:c r="A36" s="4" t="str">
        <x:v>K0032</x:v>
      </x:c>
      <x:c r="B36" s="4" t="str">
        <x:v>경제·비즈니스</x:v>
      </x:c>
      <x:c r="C36" s="4" t="str">
        <x:v>퇴직연금수령방법</x:v>
      </x:c>
      <x:c r="D36" s="27" t="n">
        <x:v>2</x:v>
      </x:c>
      <x:c r="E36" s="24" t="str">
        <x:v>퇴직연금수령방법: 비용·시간·생활 불편 또는 의사결정과 직접 연결</x:v>
      </x:c>
      <x:c r="F36" s="27" t="n">
        <x:v>2</x:v>
      </x:c>
      <x:c r="G36" s="24" t="str">
        <x:v>‘방법’라는 질문 표현이 있어 독자가 확인할 답이 분명함</x:v>
      </x:c>
      <x:c r="H36" s="27" t="n">
        <x:v>0</x:v>
      </x:c>
      <x:c r="I36" s="24" t="str">
        <x:v>키워드 자체에 비교나 반전 근거가 없으므로 해당 요소는 가점하지 않음</x:v>
      </x:c>
      <x:c r="J36" s="27" t="n">
        <x:v>2</x:v>
      </x:c>
      <x:c r="K36" s="24" t="str">
        <x:v>규정·절차·근거 자료 또는 조건별 사례로 설명 범위를 한정할 수 있음</x:v>
      </x:c>
      <x:c r="L36" s="29" t="n">
        <x:f>(D36+F36+H36+J36)/('산출기준'!$B$23*'산출기준'!$B$24)*100</x:f>
        <x:v>75</x:v>
      </x:c>
      <x:c r="M36" s="24" t="str">
        <x:v>제도·요금·규정·기종 변경 시 본문 업데이트 필요</x:v>
      </x:c>
    </x:row>
    <x:row r="37" ht="58" customHeight="1">
      <x:c r="A37" s="4" t="str">
        <x:v>K0033</x:v>
      </x:c>
      <x:c r="B37" s="4" t="str">
        <x:v>경제·비즈니스</x:v>
      </x:c>
      <x:c r="C37" s="4" t="str">
        <x:v>퇴직금중간정산</x:v>
      </x:c>
      <x:c r="D37" s="27" t="n">
        <x:v>2</x:v>
      </x:c>
      <x:c r="E37" s="24" t="str">
        <x:v>퇴직금중간정산: 비용·시간·생활 불편 또는 의사결정과 직접 연결</x:v>
      </x:c>
      <x:c r="F37" s="27" t="n">
        <x:v>1</x:v>
      </x:c>
      <x:c r="G37" s="24" t="str">
        <x:v>명사·행동 중심 검색어로, 제목화하려면 별도의 구체적인 질문 설정이 필요</x:v>
      </x:c>
      <x:c r="H37" s="27" t="n">
        <x:v>0</x:v>
      </x:c>
      <x:c r="I37" s="24" t="str">
        <x:v>키워드 자체에 비교나 반전 근거가 없으므로 해당 요소는 가점하지 않음</x:v>
      </x:c>
      <x:c r="J37" s="27" t="n">
        <x:v>1</x:v>
      </x:c>
      <x:c r="K37" s="24" t="str">
        <x:v>공개 프로필·발언 등 확인 가능한 원자료 확보가 필요</x:v>
      </x:c>
      <x:c r="L37" s="29" t="n">
        <x:f>(D37+F37+H37+J37)/('산출기준'!$B$23*'산출기준'!$B$24)*100</x:f>
        <x:v>50</x:v>
      </x:c>
      <x:c r="M37" s="24" t="str">
        <x:v>제도·요금·규정·기종 변경 시 본문 업데이트 필요</x:v>
      </x:c>
    </x:row>
    <x:row r="38" ht="58" customHeight="1">
      <x:c r="A38" s="4" t="str">
        <x:v>K0034</x:v>
      </x:c>
      <x:c r="B38" s="4" t="str">
        <x:v>경제·비즈니스</x:v>
      </x:c>
      <x:c r="C38" s="4" t="str">
        <x:v>소득세계산법</x:v>
      </x:c>
      <x:c r="D38" s="27" t="n">
        <x:v>2</x:v>
      </x:c>
      <x:c r="E38" s="24" t="str">
        <x:v>소득세계산법: 비용·시간·생활 불편 또는 의사결정과 직접 연결</x:v>
      </x:c>
      <x:c r="F38" s="27" t="n">
        <x:v>1</x:v>
      </x:c>
      <x:c r="G38" s="24" t="str">
        <x:v>명사·행동 중심 검색어로, 제목화하려면 별도의 구체적인 질문 설정이 필요</x:v>
      </x:c>
      <x:c r="H38" s="27" t="n">
        <x:v>1</x:v>
      </x:c>
      <x:c r="I38" s="24" t="str">
        <x:v>‘계산’를 기준·수치·조건별 사례로 비교 가능. 실제 수치 확인 전 반전은 단정 불가</x:v>
      </x:c>
      <x:c r="J38" s="27" t="n">
        <x:v>2</x:v>
      </x:c>
      <x:c r="K38" s="24" t="str">
        <x:v>규정·절차·근거 자료 또는 조건별 사례로 설명 범위를 한정할 수 있음</x:v>
      </x:c>
      <x:c r="L38" s="29" t="n">
        <x:f>(D38+F38+H38+J38)/('산출기준'!$B$23*'산출기준'!$B$24)*100</x:f>
        <x:v>75</x:v>
      </x:c>
      <x:c r="M38" s="24" t="str">
        <x:v>제도·요금·규정·기종 변경 시 본문 업데이트 필요</x:v>
      </x:c>
    </x:row>
    <x:row r="39" ht="58" customHeight="1">
      <x:c r="A39" s="4" t="str">
        <x:v>K0035</x:v>
      </x:c>
      <x:c r="B39" s="4" t="str">
        <x:v>경제·비즈니스</x:v>
      </x:c>
      <x:c r="C39" s="4" t="str">
        <x:v>연봉1억실수령액</x:v>
      </x:c>
      <x:c r="D39" s="27" t="n">
        <x:v>2</x:v>
      </x:c>
      <x:c r="E39" s="24" t="str">
        <x:v>연봉1억실수령액: 비용·시간·생활 불편 또는 의사결정과 직접 연결</x:v>
      </x:c>
      <x:c r="F39" s="27" t="n">
        <x:v>1</x:v>
      </x:c>
      <x:c r="G39" s="24" t="str">
        <x:v>명사·행동 중심 검색어로, 제목화하려면 별도의 구체적인 질문 설정이 필요</x:v>
      </x:c>
      <x:c r="H39" s="27" t="n">
        <x:v>1</x:v>
      </x:c>
      <x:c r="I39" s="24" t="str">
        <x:v>‘실수령’를 기준·수치·조건별 사례로 비교 가능. 실제 수치 확인 전 반전은 단정 불가</x:v>
      </x:c>
      <x:c r="J39" s="27" t="n">
        <x:v>2</x:v>
      </x:c>
      <x:c r="K39" s="24" t="str">
        <x:v>규정·절차·근거 자료 또는 조건별 사례로 설명 범위를 한정할 수 있음</x:v>
      </x:c>
      <x:c r="L39" s="29" t="n">
        <x:f>(D39+F39+H39+J39)/('산출기준'!$B$23*'산출기준'!$B$24)*100</x:f>
        <x:v>75</x:v>
      </x:c>
      <x:c r="M39" s="24" t="str">
        <x:v>제도·요금·규정·기종 변경 시 본문 업데이트 필요</x:v>
      </x:c>
    </x:row>
    <x:row r="40" ht="58" customHeight="1">
      <x:c r="A40" s="4" t="str">
        <x:v>K0036</x:v>
      </x:c>
      <x:c r="B40" s="4" t="str">
        <x:v>경제·비즈니스</x:v>
      </x:c>
      <x:c r="C40" s="4" t="str">
        <x:v>로또세금</x:v>
      </x:c>
      <x:c r="D40" s="27" t="n">
        <x:v>2</x:v>
      </x:c>
      <x:c r="E40" s="24" t="str">
        <x:v>로또세금: 비용·시간·생활 불편 또는 의사결정과 직접 연결</x:v>
      </x:c>
      <x:c r="F40" s="27" t="n">
        <x:v>1</x:v>
      </x:c>
      <x:c r="G40" s="24" t="str">
        <x:v>명사·행동 중심 검색어로, 제목화하려면 별도의 구체적인 질문 설정이 필요</x:v>
      </x:c>
      <x:c r="H40" s="27" t="n">
        <x:v>0</x:v>
      </x:c>
      <x:c r="I40" s="24" t="str">
        <x:v>키워드 자체에 비교나 반전 근거가 없으므로 해당 요소는 가점하지 않음</x:v>
      </x:c>
      <x:c r="J40" s="27" t="n">
        <x:v>1</x:v>
      </x:c>
      <x:c r="K40" s="24" t="str">
        <x:v>공개 프로필·발언 등 확인 가능한 원자료 확보가 필요</x:v>
      </x:c>
      <x:c r="L40" s="29" t="n">
        <x:f>(D40+F40+H40+J40)/('산출기준'!$B$23*'산출기준'!$B$24)*100</x:f>
        <x:v>50</x:v>
      </x:c>
      <x:c r="M40" s="24" t="str">
        <x:v>제도·요금·규정·기종 변경 시 본문 업데이트 필요</x:v>
      </x:c>
    </x:row>
    <x:row r="41" ht="58" customHeight="1">
      <x:c r="A41" s="4" t="str">
        <x:v>K0037</x:v>
      </x:c>
      <x:c r="B41" s="4" t="str">
        <x:v>경제·비즈니스</x:v>
      </x:c>
      <x:c r="C41" s="4" t="str">
        <x:v>주휴수당계산법</x:v>
      </x:c>
      <x:c r="D41" s="27" t="n">
        <x:v>2</x:v>
      </x:c>
      <x:c r="E41" s="24" t="str">
        <x:v>주휴수당계산법: 비용·시간·생활 불편 또는 의사결정과 직접 연결</x:v>
      </x:c>
      <x:c r="F41" s="27" t="n">
        <x:v>1</x:v>
      </x:c>
      <x:c r="G41" s="24" t="str">
        <x:v>명사·행동 중심 검색어로, 제목화하려면 별도의 구체적인 질문 설정이 필요</x:v>
      </x:c>
      <x:c r="H41" s="27" t="n">
        <x:v>1</x:v>
      </x:c>
      <x:c r="I41" s="24" t="str">
        <x:v>‘계산’를 기준·수치·조건별 사례로 비교 가능. 실제 수치 확인 전 반전은 단정 불가</x:v>
      </x:c>
      <x:c r="J41" s="27" t="n">
        <x:v>2</x:v>
      </x:c>
      <x:c r="K41" s="24" t="str">
        <x:v>규정·절차·근거 자료 또는 조건별 사례로 설명 범위를 한정할 수 있음</x:v>
      </x:c>
      <x:c r="L41" s="29" t="n">
        <x:f>(D41+F41+H41+J41)/('산출기준'!$B$23*'산출기준'!$B$24)*100</x:f>
        <x:v>75</x:v>
      </x:c>
      <x:c r="M41" s="24" t="str">
        <x:v>제도·요금·규정·기종 변경 시 본문 업데이트 필요</x:v>
      </x:c>
    </x:row>
    <x:row r="42" ht="58" customHeight="1">
      <x:c r="A42" s="4" t="str">
        <x:v>K0038</x:v>
      </x:c>
      <x:c r="B42" s="4" t="str">
        <x:v>경제·비즈니스</x:v>
      </x:c>
      <x:c r="C42" s="4" t="str">
        <x:v>종합소득세신고</x:v>
      </x:c>
      <x:c r="D42" s="27" t="n">
        <x:v>2</x:v>
      </x:c>
      <x:c r="E42" s="24" t="str">
        <x:v>종합소득세신고: 비용·시간·생활 불편 또는 의사결정과 직접 연결</x:v>
      </x:c>
      <x:c r="F42" s="27" t="n">
        <x:v>1</x:v>
      </x:c>
      <x:c r="G42" s="24" t="str">
        <x:v>명사·행동 중심 검색어로, 제목화하려면 별도의 구체적인 질문 설정이 필요</x:v>
      </x:c>
      <x:c r="H42" s="27" t="n">
        <x:v>0</x:v>
      </x:c>
      <x:c r="I42" s="24" t="str">
        <x:v>키워드 자체에 비교나 반전 근거가 없으므로 해당 요소는 가점하지 않음</x:v>
      </x:c>
      <x:c r="J42" s="27" t="n">
        <x:v>2</x:v>
      </x:c>
      <x:c r="K42" s="24" t="str">
        <x:v>규정·절차·근거 자료 또는 조건별 사례로 설명 범위를 한정할 수 있음</x:v>
      </x:c>
      <x:c r="L42" s="29" t="n">
        <x:f>(D42+F42+H42+J42)/('산출기준'!$B$23*'산출기준'!$B$24)*100</x:f>
        <x:v>62.5</x:v>
      </x:c>
      <x:c r="M42" s="24" t="str">
        <x:v>제도·요금·규정·기종 변경 시 본문 업데이트 필요</x:v>
      </x:c>
    </x:row>
    <x:row r="43" ht="58" customHeight="1">
      <x:c r="A43" s="4" t="str">
        <x:v>K0039</x:v>
      </x:c>
      <x:c r="B43" s="4" t="str">
        <x:v>경제·비즈니스</x:v>
      </x:c>
      <x:c r="C43" s="4" t="str">
        <x:v>건강보험료조회</x:v>
      </x:c>
      <x:c r="D43" s="27" t="n">
        <x:v>2</x:v>
      </x:c>
      <x:c r="E43" s="24" t="str">
        <x:v>건강보험료조회: 비용·시간·생활 불편 또는 의사결정과 직접 연결</x:v>
      </x:c>
      <x:c r="F43" s="27" t="n">
        <x:v>1</x:v>
      </x:c>
      <x:c r="G43" s="24" t="str">
        <x:v>명사·행동 중심 검색어로, 제목화하려면 별도의 구체적인 질문 설정이 필요</x:v>
      </x:c>
      <x:c r="H43" s="27" t="n">
        <x:v>0</x:v>
      </x:c>
      <x:c r="I43" s="24" t="str">
        <x:v>키워드 자체에 비교나 반전 근거가 없으므로 해당 요소는 가점하지 않음</x:v>
      </x:c>
      <x:c r="J43" s="27" t="n">
        <x:v>1</x:v>
      </x:c>
      <x:c r="K43" s="24" t="str">
        <x:v>공개 프로필·발언 등 확인 가능한 원자료 확보가 필요</x:v>
      </x:c>
      <x:c r="L43" s="29" t="n">
        <x:f>(D43+F43+H43+J43)/('산출기준'!$B$23*'산출기준'!$B$24)*100</x:f>
        <x:v>50</x:v>
      </x:c>
      <x:c r="M43" s="24" t="str">
        <x:v>제도·요금·규정·기종 변경 시 본문 업데이트 필요; 도구·신청·방문 의도가 섞여 정보글만으로 검색 의도를 충족하기 어려울 수 있음</x:v>
      </x:c>
    </x:row>
    <x:row r="44" ht="58" customHeight="1">
      <x:c r="A44" s="4" t="str">
        <x:v>K0040</x:v>
      </x:c>
      <x:c r="B44" s="4" t="str">
        <x:v>경제·비즈니스</x:v>
      </x:c>
      <x:c r="C44" s="4" t="str">
        <x:v>종합소득세세율</x:v>
      </x:c>
      <x:c r="D44" s="27" t="n">
        <x:v>2</x:v>
      </x:c>
      <x:c r="E44" s="24" t="str">
        <x:v>종합소득세세율: 비용·시간·생활 불편 또는 의사결정과 직접 연결</x:v>
      </x:c>
      <x:c r="F44" s="27" t="n">
        <x:v>1</x:v>
      </x:c>
      <x:c r="G44" s="24" t="str">
        <x:v>명사·행동 중심 검색어로, 제목화하려면 별도의 구체적인 질문 설정이 필요</x:v>
      </x:c>
      <x:c r="H44" s="27" t="n">
        <x:v>1</x:v>
      </x:c>
      <x:c r="I44" s="24" t="str">
        <x:v>‘세율’를 기준·수치·조건별 사례로 비교 가능. 실제 수치 확인 전 반전은 단정 불가</x:v>
      </x:c>
      <x:c r="J44" s="27" t="n">
        <x:v>2</x:v>
      </x:c>
      <x:c r="K44" s="24" t="str">
        <x:v>규정·절차·근거 자료 또는 조건별 사례로 설명 범위를 한정할 수 있음</x:v>
      </x:c>
      <x:c r="L44" s="29" t="n">
        <x:f>(D44+F44+H44+J44)/('산출기준'!$B$23*'산출기준'!$B$24)*100</x:f>
        <x:v>75</x:v>
      </x:c>
      <x:c r="M44" s="24" t="str">
        <x:v>제도·요금·규정·기종 변경 시 본문 업데이트 필요</x:v>
      </x:c>
    </x:row>
    <x:row r="45" ht="58" customHeight="1">
      <x:c r="A45" s="4" t="str">
        <x:v>K0041</x:v>
      </x:c>
      <x:c r="B45" s="4" t="str">
        <x:v>경제·비즈니스</x:v>
      </x:c>
      <x:c r="C45" s="4" t="str">
        <x:v>아파트관리비조회</x:v>
      </x:c>
      <x:c r="D45" s="27" t="n">
        <x:v>2</x:v>
      </x:c>
      <x:c r="E45" s="24" t="str">
        <x:v>아파트관리비조회: 비용·시간·생활 불편 또는 의사결정과 직접 연결</x:v>
      </x:c>
      <x:c r="F45" s="27" t="n">
        <x:v>1</x:v>
      </x:c>
      <x:c r="G45" s="24" t="str">
        <x:v>명사·행동 중심 검색어로, 제목화하려면 별도의 구체적인 질문 설정이 필요</x:v>
      </x:c>
      <x:c r="H45" s="27" t="n">
        <x:v>0</x:v>
      </x:c>
      <x:c r="I45" s="24" t="str">
        <x:v>키워드 자체에 비교나 반전 근거가 없으므로 해당 요소는 가점하지 않음</x:v>
      </x:c>
      <x:c r="J45" s="27" t="n">
        <x:v>1</x:v>
      </x:c>
      <x:c r="K45" s="24" t="str">
        <x:v>공개 프로필·발언 등 확인 가능한 원자료 확보가 필요</x:v>
      </x:c>
      <x:c r="L45" s="29" t="n">
        <x:f>(D45+F45+H45+J45)/('산출기준'!$B$23*'산출기준'!$B$24)*100</x:f>
        <x:v>50</x:v>
      </x:c>
      <x:c r="M45" s="24" t="str">
        <x:v>제도·요금·규정·기종 변경 시 본문 업데이트 필요; 도구·신청·방문 의도가 섞여 정보글만으로 검색 의도를 충족하기 어려울 수 있음</x:v>
      </x:c>
    </x:row>
    <x:row r="46" ht="58" customHeight="1">
      <x:c r="A46" s="4" t="str">
        <x:v>K0042</x:v>
      </x:c>
      <x:c r="B46" s="4" t="str">
        <x:v>경제·비즈니스</x:v>
      </x:c>
      <x:c r="C46" s="4" t="str">
        <x:v>증여세신고</x:v>
      </x:c>
      <x:c r="D46" s="27" t="n">
        <x:v>2</x:v>
      </x:c>
      <x:c r="E46" s="24" t="str">
        <x:v>증여세신고: 비용·시간·생활 불편 또는 의사결정과 직접 연결</x:v>
      </x:c>
      <x:c r="F46" s="27" t="n">
        <x:v>1</x:v>
      </x:c>
      <x:c r="G46" s="24" t="str">
        <x:v>명사·행동 중심 검색어로, 제목화하려면 별도의 구체적인 질문 설정이 필요</x:v>
      </x:c>
      <x:c r="H46" s="27" t="n">
        <x:v>0</x:v>
      </x:c>
      <x:c r="I46" s="24" t="str">
        <x:v>키워드 자체에 비교나 반전 근거가 없으므로 해당 요소는 가점하지 않음</x:v>
      </x:c>
      <x:c r="J46" s="27" t="n">
        <x:v>2</x:v>
      </x:c>
      <x:c r="K46" s="24" t="str">
        <x:v>규정·절차·근거 자료 또는 조건별 사례로 설명 범위를 한정할 수 있음</x:v>
      </x:c>
      <x:c r="L46" s="29" t="n">
        <x:f>(D46+F46+H46+J46)/('산출기준'!$B$23*'산출기준'!$B$24)*100</x:f>
        <x:v>62.5</x:v>
      </x:c>
      <x:c r="M46" s="24" t="str">
        <x:v>제도·요금·규정·기종 변경 시 본문 업데이트 필요</x:v>
      </x:c>
    </x:row>
    <x:row r="47" ht="58" customHeight="1">
      <x:c r="A47" s="4" t="str">
        <x:v>K0043</x:v>
      </x:c>
      <x:c r="B47" s="4" t="str">
        <x:v>경제·비즈니스</x:v>
      </x:c>
      <x:c r="C47" s="4" t="str">
        <x:v>연봉5000실수령액</x:v>
      </x:c>
      <x:c r="D47" s="27" t="n">
        <x:v>2</x:v>
      </x:c>
      <x:c r="E47" s="24" t="str">
        <x:v>연봉5000실수령액: 비용·시간·생활 불편 또는 의사결정과 직접 연결</x:v>
      </x:c>
      <x:c r="F47" s="27" t="n">
        <x:v>1</x:v>
      </x:c>
      <x:c r="G47" s="24" t="str">
        <x:v>명사·행동 중심 검색어로, 제목화하려면 별도의 구체적인 질문 설정이 필요</x:v>
      </x:c>
      <x:c r="H47" s="27" t="n">
        <x:v>1</x:v>
      </x:c>
      <x:c r="I47" s="24" t="str">
        <x:v>‘실수령’를 기준·수치·조건별 사례로 비교 가능. 실제 수치 확인 전 반전은 단정 불가</x:v>
      </x:c>
      <x:c r="J47" s="27" t="n">
        <x:v>2</x:v>
      </x:c>
      <x:c r="K47" s="24" t="str">
        <x:v>규정·절차·근거 자료 또는 조건별 사례로 설명 범위를 한정할 수 있음</x:v>
      </x:c>
      <x:c r="L47" s="29" t="n">
        <x:f>(D47+F47+H47+J47)/('산출기준'!$B$23*'산출기준'!$B$24)*100</x:f>
        <x:v>75</x:v>
      </x:c>
      <x:c r="M47" s="24" t="str">
        <x:v>제도·요금·규정·기종 변경 시 본문 업데이트 필요</x:v>
      </x:c>
    </x:row>
    <x:row r="48" ht="58" customHeight="1">
      <x:c r="A48" s="4" t="str">
        <x:v>K0044</x:v>
      </x:c>
      <x:c r="B48" s="4" t="str">
        <x:v>경제·비즈니스</x:v>
      </x:c>
      <x:c r="C48" s="4" t="str">
        <x:v>양도소득세율</x:v>
      </x:c>
      <x:c r="D48" s="27" t="n">
        <x:v>2</x:v>
      </x:c>
      <x:c r="E48" s="24" t="str">
        <x:v>양도소득세율: 비용·시간·생활 불편 또는 의사결정과 직접 연결</x:v>
      </x:c>
      <x:c r="F48" s="27" t="n">
        <x:v>1</x:v>
      </x:c>
      <x:c r="G48" s="24" t="str">
        <x:v>명사·행동 중심 검색어로, 제목화하려면 별도의 구체적인 질문 설정이 필요</x:v>
      </x:c>
      <x:c r="H48" s="27" t="n">
        <x:v>1</x:v>
      </x:c>
      <x:c r="I48" s="24" t="str">
        <x:v>‘세율’를 기준·수치·조건별 사례로 비교 가능. 실제 수치 확인 전 반전은 단정 불가</x:v>
      </x:c>
      <x:c r="J48" s="27" t="n">
        <x:v>2</x:v>
      </x:c>
      <x:c r="K48" s="24" t="str">
        <x:v>규정·절차·근거 자료 또는 조건별 사례로 설명 범위를 한정할 수 있음</x:v>
      </x:c>
      <x:c r="L48" s="29" t="n">
        <x:f>(D48+F48+H48+J48)/('산출기준'!$B$23*'산출기준'!$B$24)*100</x:f>
        <x:v>75</x:v>
      </x:c>
      <x:c r="M48" s="24" t="str">
        <x:v>제도·요금·규정·기종 변경 시 본문 업데이트 필요</x:v>
      </x:c>
    </x:row>
    <x:row r="49" ht="58" customHeight="1">
      <x:c r="A49" s="4" t="str">
        <x:v>K0045</x:v>
      </x:c>
      <x:c r="B49" s="4" t="str">
        <x:v>경제·비즈니스</x:v>
      </x:c>
      <x:c r="C49" s="4" t="str">
        <x:v>부가세환급</x:v>
      </x:c>
      <x:c r="D49" s="27" t="n">
        <x:v>2</x:v>
      </x:c>
      <x:c r="E49" s="24" t="str">
        <x:v>부가세환급: 비용·시간·생활 불편 또는 의사결정과 직접 연결</x:v>
      </x:c>
      <x:c r="F49" s="27" t="n">
        <x:v>1</x:v>
      </x:c>
      <x:c r="G49" s="24" t="str">
        <x:v>명사·행동 중심 검색어로, 제목화하려면 별도의 구체적인 질문 설정이 필요</x:v>
      </x:c>
      <x:c r="H49" s="27" t="n">
        <x:v>0</x:v>
      </x:c>
      <x:c r="I49" s="24" t="str">
        <x:v>키워드 자체에 비교나 반전 근거가 없으므로 해당 요소는 가점하지 않음</x:v>
      </x:c>
      <x:c r="J49" s="27" t="n">
        <x:v>1</x:v>
      </x:c>
      <x:c r="K49" s="24" t="str">
        <x:v>공개 프로필·발언 등 확인 가능한 원자료 확보가 필요</x:v>
      </x:c>
      <x:c r="L49" s="29" t="n">
        <x:f>(D49+F49+H49+J49)/('산출기준'!$B$23*'산출기준'!$B$24)*100</x:f>
        <x:v>50</x:v>
      </x:c>
      <x:c r="M49" s="24" t="str">
        <x:v>제도·요금·규정·기종 변경 시 본문 업데이트 필요</x:v>
      </x:c>
    </x:row>
    <x:row r="50" ht="58" customHeight="1">
      <x:c r="A50" s="4" t="str">
        <x:v>K0046</x:v>
      </x:c>
      <x:c r="B50" s="4" t="str">
        <x:v>경제·비즈니스</x:v>
      </x:c>
      <x:c r="C50" s="4" t="str">
        <x:v>상속세계산기</x:v>
      </x:c>
      <x:c r="D50" s="27" t="n">
        <x:v>2</x:v>
      </x:c>
      <x:c r="E50" s="24" t="str">
        <x:v>상속세계산기: 비용·시간·생활 불편 또는 의사결정과 직접 연결</x:v>
      </x:c>
      <x:c r="F50" s="27" t="n">
        <x:v>1</x:v>
      </x:c>
      <x:c r="G50" s="24" t="str">
        <x:v>명사·행동 중심 검색어로, 제목화하려면 별도의 구체적인 질문 설정이 필요</x:v>
      </x:c>
      <x:c r="H50" s="27" t="n">
        <x:v>1</x:v>
      </x:c>
      <x:c r="I50" s="24" t="str">
        <x:v>‘계산’를 기준·수치·조건별 사례로 비교 가능. 실제 수치 확인 전 반전은 단정 불가</x:v>
      </x:c>
      <x:c r="J50" s="27" t="n">
        <x:v>2</x:v>
      </x:c>
      <x:c r="K50" s="24" t="str">
        <x:v>규정·절차·근거 자료 또는 조건별 사례로 설명 범위를 한정할 수 있음</x:v>
      </x:c>
      <x:c r="L50" s="29" t="n">
        <x:f>(D50+F50+H50+J50)/('산출기준'!$B$23*'산출기준'!$B$24)*100</x:f>
        <x:v>75</x:v>
      </x:c>
      <x:c r="M50" s="24" t="str">
        <x:v>제도·요금·규정·기종 변경 시 본문 업데이트 필요; 도구·신청·방문 의도가 섞여 정보글만으로 검색 의도를 충족하기 어려울 수 있음</x:v>
      </x:c>
    </x:row>
    <x:row r="51" ht="58" customHeight="1">
      <x:c r="A51" s="4" t="str">
        <x:v>K0047</x:v>
      </x:c>
      <x:c r="B51" s="4" t="str">
        <x:v>경제·비즈니스</x:v>
      </x:c>
      <x:c r="C51" s="4" t="str">
        <x:v>실업급여이직확인서</x:v>
      </x:c>
      <x:c r="D51" s="27" t="n">
        <x:v>2</x:v>
      </x:c>
      <x:c r="E51" s="24" t="str">
        <x:v>실업급여이직확인서: 비용·시간·생활 불편 또는 의사결정과 직접 연결</x:v>
      </x:c>
      <x:c r="F51" s="27" t="n">
        <x:v>1</x:v>
      </x:c>
      <x:c r="G51" s="24" t="str">
        <x:v>명사·행동 중심 검색어로, 제목화하려면 별도의 구체적인 질문 설정이 필요</x:v>
      </x:c>
      <x:c r="H51" s="27" t="n">
        <x:v>0</x:v>
      </x:c>
      <x:c r="I51" s="24" t="str">
        <x:v>키워드 자체에 비교나 반전 근거가 없으므로 해당 요소는 가점하지 않음</x:v>
      </x:c>
      <x:c r="J51" s="27" t="n">
        <x:v>1</x:v>
      </x:c>
      <x:c r="K51" s="24" t="str">
        <x:v>공개 프로필·발언 등 확인 가능한 원자료 확보가 필요</x:v>
      </x:c>
      <x:c r="L51" s="29" t="n">
        <x:f>(D51+F51+H51+J51)/('산출기준'!$B$23*'산출기준'!$B$24)*100</x:f>
        <x:v>50</x:v>
      </x:c>
      <x:c r="M51" s="24" t="str">
        <x:v>제도·요금·규정·기종 변경 시 본문 업데이트 필요</x:v>
      </x:c>
    </x:row>
    <x:row r="52" ht="58" customHeight="1">
      <x:c r="A52" s="4" t="str">
        <x:v>K0048</x:v>
      </x:c>
      <x:c r="B52" s="4" t="str">
        <x:v>경제·비즈니스</x:v>
      </x:c>
      <x:c r="C52" s="4" t="str">
        <x:v>퇴직연금중도인출</x:v>
      </x:c>
      <x:c r="D52" s="27" t="n">
        <x:v>2</x:v>
      </x:c>
      <x:c r="E52" s="24" t="str">
        <x:v>퇴직연금중도인출: 비용·시간·생활 불편 또는 의사결정과 직접 연결</x:v>
      </x:c>
      <x:c r="F52" s="27" t="n">
        <x:v>1</x:v>
      </x:c>
      <x:c r="G52" s="24" t="str">
        <x:v>명사·행동 중심 검색어로, 제목화하려면 별도의 구체적인 질문 설정이 필요</x:v>
      </x:c>
      <x:c r="H52" s="27" t="n">
        <x:v>0</x:v>
      </x:c>
      <x:c r="I52" s="24" t="str">
        <x:v>키워드 자체에 비교나 반전 근거가 없으므로 해당 요소는 가점하지 않음</x:v>
      </x:c>
      <x:c r="J52" s="27" t="n">
        <x:v>1</x:v>
      </x:c>
      <x:c r="K52" s="24" t="str">
        <x:v>공개 프로필·발언 등 확인 가능한 원자료 확보가 필요</x:v>
      </x:c>
      <x:c r="L52" s="29" t="n">
        <x:f>(D52+F52+H52+J52)/('산출기준'!$B$23*'산출기준'!$B$24)*100</x:f>
        <x:v>50</x:v>
      </x:c>
      <x:c r="M52" s="24" t="str">
        <x:v>제도·요금·규정·기종 변경 시 본문 업데이트 필요</x:v>
      </x:c>
    </x:row>
    <x:row r="53" ht="58" customHeight="1">
      <x:c r="A53" s="4" t="str">
        <x:v>K0049</x:v>
      </x:c>
      <x:c r="B53" s="4" t="str">
        <x:v>경제·비즈니스</x:v>
      </x:c>
      <x:c r="C53" s="4" t="str">
        <x:v>간이과세자기준</x:v>
      </x:c>
      <x:c r="D53" s="27" t="n">
        <x:v>2</x:v>
      </x:c>
      <x:c r="E53" s="24" t="str">
        <x:v>간이과세자기준: 비용·시간·생활 불편 또는 의사결정과 직접 연결</x:v>
      </x:c>
      <x:c r="F53" s="27" t="n">
        <x:v>1</x:v>
      </x:c>
      <x:c r="G53" s="24" t="str">
        <x:v>명사·행동 중심 검색어로, 제목화하려면 별도의 구체적인 질문 설정이 필요</x:v>
      </x:c>
      <x:c r="H53" s="27" t="n">
        <x:v>0</x:v>
      </x:c>
      <x:c r="I53" s="24" t="str">
        <x:v>키워드 자체에 비교나 반전 근거가 없으므로 해당 요소는 가점하지 않음</x:v>
      </x:c>
      <x:c r="J53" s="27" t="n">
        <x:v>2</x:v>
      </x:c>
      <x:c r="K53" s="24" t="str">
        <x:v>규정·절차·근거 자료 또는 조건별 사례로 설명 범위를 한정할 수 있음</x:v>
      </x:c>
      <x:c r="L53" s="29" t="n">
        <x:f>(D53+F53+H53+J53)/('산출기준'!$B$23*'산출기준'!$B$24)*100</x:f>
        <x:v>62.5</x:v>
      </x:c>
      <x:c r="M53" s="24" t="str">
        <x:v>제도·요금·규정·기종 변경 시 본문 업데이트 필요</x:v>
      </x:c>
    </x:row>
    <x:row r="54" ht="58" customHeight="1">
      <x:c r="A54" s="4" t="str">
        <x:v>K0050</x:v>
      </x:c>
      <x:c r="B54" s="4" t="str">
        <x:v>경제·비즈니스</x:v>
      </x:c>
      <x:c r="C54" s="4" t="str">
        <x:v>증여세신고방법</x:v>
      </x:c>
      <x:c r="D54" s="27" t="n">
        <x:v>2</x:v>
      </x:c>
      <x:c r="E54" s="24" t="str">
        <x:v>증여세신고방법: 비용·시간·생활 불편 또는 의사결정과 직접 연결</x:v>
      </x:c>
      <x:c r="F54" s="27" t="n">
        <x:v>2</x:v>
      </x:c>
      <x:c r="G54" s="24" t="str">
        <x:v>‘방법’라는 질문 표현이 있어 독자가 확인할 답이 분명함</x:v>
      </x:c>
      <x:c r="H54" s="27" t="n">
        <x:v>0</x:v>
      </x:c>
      <x:c r="I54" s="24" t="str">
        <x:v>키워드 자체에 비교나 반전 근거가 없으므로 해당 요소는 가점하지 않음</x:v>
      </x:c>
      <x:c r="J54" s="27" t="n">
        <x:v>2</x:v>
      </x:c>
      <x:c r="K54" s="24" t="str">
        <x:v>규정·절차·근거 자료 또는 조건별 사례로 설명 범위를 한정할 수 있음</x:v>
      </x:c>
      <x:c r="L54" s="29" t="n">
        <x:f>(D54+F54+H54+J54)/('산출기준'!$B$23*'산출기준'!$B$24)*100</x:f>
        <x:v>75</x:v>
      </x:c>
      <x:c r="M54" s="24" t="str">
        <x:v>제도·요금·규정·기종 변경 시 본문 업데이트 필요</x:v>
      </x:c>
    </x:row>
    <x:row r="55" ht="58" customHeight="1">
      <x:c r="A55" s="4" t="str">
        <x:v>K0051</x:v>
      </x:c>
      <x:c r="B55" s="4" t="str">
        <x:v>경제·비즈니스</x:v>
      </x:c>
      <x:c r="C55" s="4" t="str">
        <x:v>종합소득세율</x:v>
      </x:c>
      <x:c r="D55" s="27" t="n">
        <x:v>2</x:v>
      </x:c>
      <x:c r="E55" s="24" t="str">
        <x:v>종합소득세율: 비용·시간·생활 불편 또는 의사결정과 직접 연결</x:v>
      </x:c>
      <x:c r="F55" s="27" t="n">
        <x:v>1</x:v>
      </x:c>
      <x:c r="G55" s="24" t="str">
        <x:v>명사·행동 중심 검색어로, 제목화하려면 별도의 구체적인 질문 설정이 필요</x:v>
      </x:c>
      <x:c r="H55" s="27" t="n">
        <x:v>1</x:v>
      </x:c>
      <x:c r="I55" s="24" t="str">
        <x:v>‘세율’를 기준·수치·조건별 사례로 비교 가능. 실제 수치 확인 전 반전은 단정 불가</x:v>
      </x:c>
      <x:c r="J55" s="27" t="n">
        <x:v>2</x:v>
      </x:c>
      <x:c r="K55" s="24" t="str">
        <x:v>규정·절차·근거 자료 또는 조건별 사례로 설명 범위를 한정할 수 있음</x:v>
      </x:c>
      <x:c r="L55" s="29" t="n">
        <x:f>(D55+F55+H55+J55)/('산출기준'!$B$23*'산출기준'!$B$24)*100</x:f>
        <x:v>75</x:v>
      </x:c>
      <x:c r="M55" s="24" t="str">
        <x:v>제도·요금·규정·기종 변경 시 본문 업데이트 필요</x:v>
      </x:c>
    </x:row>
    <x:row r="56" ht="58" customHeight="1">
      <x:c r="A56" s="4" t="str">
        <x:v>K0052</x:v>
      </x:c>
      <x:c r="B56" s="4" t="str">
        <x:v>경제·비즈니스</x:v>
      </x:c>
      <x:c r="C56" s="4" t="str">
        <x:v>고용노동부퇴직금계산기</x:v>
      </x:c>
      <x:c r="D56" s="27" t="n">
        <x:v>2</x:v>
      </x:c>
      <x:c r="E56" s="24" t="str">
        <x:v>고용노동부퇴직금계산기: 비용·시간·생활 불편 또는 의사결정과 직접 연결</x:v>
      </x:c>
      <x:c r="F56" s="27" t="n">
        <x:v>1</x:v>
      </x:c>
      <x:c r="G56" s="24" t="str">
        <x:v>명사·행동 중심 검색어로, 제목화하려면 별도의 구체적인 질문 설정이 필요</x:v>
      </x:c>
      <x:c r="H56" s="27" t="n">
        <x:v>1</x:v>
      </x:c>
      <x:c r="I56" s="24" t="str">
        <x:v>‘계산’를 기준·수치·조건별 사례로 비교 가능. 실제 수치 확인 전 반전은 단정 불가</x:v>
      </x:c>
      <x:c r="J56" s="27" t="n">
        <x:v>2</x:v>
      </x:c>
      <x:c r="K56" s="24" t="str">
        <x:v>규정·절차·근거 자료 또는 조건별 사례로 설명 범위를 한정할 수 있음</x:v>
      </x:c>
      <x:c r="L56" s="29" t="n">
        <x:f>(D56+F56+H56+J56)/('산출기준'!$B$23*'산출기준'!$B$24)*100</x:f>
        <x:v>75</x:v>
      </x:c>
      <x:c r="M56" s="24" t="str">
        <x:v>제도·요금·규정·기종 변경 시 본문 업데이트 필요; 도구·신청·방문 의도가 섞여 정보글만으로 검색 의도를 충족하기 어려울 수 있음</x:v>
      </x:c>
    </x:row>
    <x:row r="57" ht="58" customHeight="1">
      <x:c r="A57" s="4" t="str">
        <x:v>K0053</x:v>
      </x:c>
      <x:c r="B57" s="4" t="str">
        <x:v>경제·비즈니스</x:v>
      </x:c>
      <x:c r="C57" s="4" t="str">
        <x:v>증여세율</x:v>
      </x:c>
      <x:c r="D57" s="27" t="n">
        <x:v>2</x:v>
      </x:c>
      <x:c r="E57" s="24" t="str">
        <x:v>증여세율: 비용·시간·생활 불편 또는 의사결정과 직접 연결</x:v>
      </x:c>
      <x:c r="F57" s="27" t="n">
        <x:v>1</x:v>
      </x:c>
      <x:c r="G57" s="24" t="str">
        <x:v>명사·행동 중심 검색어로, 제목화하려면 별도의 구체적인 질문 설정이 필요</x:v>
      </x:c>
      <x:c r="H57" s="27" t="n">
        <x:v>1</x:v>
      </x:c>
      <x:c r="I57" s="24" t="str">
        <x:v>‘세율’를 기준·수치·조건별 사례로 비교 가능. 실제 수치 확인 전 반전은 단정 불가</x:v>
      </x:c>
      <x:c r="J57" s="27" t="n">
        <x:v>2</x:v>
      </x:c>
      <x:c r="K57" s="24" t="str">
        <x:v>규정·절차·근거 자료 또는 조건별 사례로 설명 범위를 한정할 수 있음</x:v>
      </x:c>
      <x:c r="L57" s="29" t="n">
        <x:f>(D57+F57+H57+J57)/('산출기준'!$B$23*'산출기준'!$B$24)*100</x:f>
        <x:v>75</x:v>
      </x:c>
      <x:c r="M57" s="24" t="str">
        <x:v>제도·요금·규정·기종 변경 시 본문 업데이트 필요</x:v>
      </x:c>
    </x:row>
    <x:row r="58" ht="58" customHeight="1">
      <x:c r="A58" s="4" t="str">
        <x:v>K0054</x:v>
      </x:c>
      <x:c r="B58" s="4" t="str">
        <x:v>경제·비즈니스</x:v>
      </x:c>
      <x:c r="C58" s="4" t="str">
        <x:v>미국주식세금</x:v>
      </x:c>
      <x:c r="D58" s="27" t="n">
        <x:v>2</x:v>
      </x:c>
      <x:c r="E58" s="24" t="str">
        <x:v>미국주식세금: 비용·시간·생활 불편 또는 의사결정과 직접 연결</x:v>
      </x:c>
      <x:c r="F58" s="27" t="n">
        <x:v>1</x:v>
      </x:c>
      <x:c r="G58" s="24" t="str">
        <x:v>명사·행동 중심 검색어로, 제목화하려면 별도의 구체적인 질문 설정이 필요</x:v>
      </x:c>
      <x:c r="H58" s="27" t="n">
        <x:v>0</x:v>
      </x:c>
      <x:c r="I58" s="24" t="str">
        <x:v>키워드 자체에 비교나 반전 근거가 없으므로 해당 요소는 가점하지 않음</x:v>
      </x:c>
      <x:c r="J58" s="27" t="n">
        <x:v>1</x:v>
      </x:c>
      <x:c r="K58" s="24" t="str">
        <x:v>공개 프로필·발언 등 확인 가능한 원자료 확보가 필요</x:v>
      </x:c>
      <x:c r="L58" s="29" t="n">
        <x:f>(D58+F58+H58+J58)/('산출기준'!$B$23*'산출기준'!$B$24)*100</x:f>
        <x:v>50</x:v>
      </x:c>
      <x:c r="M58" s="24" t="str">
        <x:v>제도·요금·규정·기종 변경 시 본문 업데이트 필요</x:v>
      </x:c>
    </x:row>
    <x:row r="59" ht="58" customHeight="1">
      <x:c r="A59" s="4" t="str">
        <x:v>K0055</x:v>
      </x:c>
      <x:c r="B59" s="4" t="str">
        <x:v>경제·비즈니스</x:v>
      </x:c>
      <x:c r="C59" s="4" t="str">
        <x:v>퇴직금수령방법</x:v>
      </x:c>
      <x:c r="D59" s="27" t="n">
        <x:v>2</x:v>
      </x:c>
      <x:c r="E59" s="24" t="str">
        <x:v>퇴직금수령방법: 비용·시간·생활 불편 또는 의사결정과 직접 연결</x:v>
      </x:c>
      <x:c r="F59" s="27" t="n">
        <x:v>2</x:v>
      </x:c>
      <x:c r="G59" s="24" t="str">
        <x:v>‘방법’라는 질문 표현이 있어 독자가 확인할 답이 분명함</x:v>
      </x:c>
      <x:c r="H59" s="27" t="n">
        <x:v>0</x:v>
      </x:c>
      <x:c r="I59" s="24" t="str">
        <x:v>키워드 자체에 비교나 반전 근거가 없으므로 해당 요소는 가점하지 않음</x:v>
      </x:c>
      <x:c r="J59" s="27" t="n">
        <x:v>2</x:v>
      </x:c>
      <x:c r="K59" s="24" t="str">
        <x:v>규정·절차·근거 자료 또는 조건별 사례로 설명 범위를 한정할 수 있음</x:v>
      </x:c>
      <x:c r="L59" s="29" t="n">
        <x:f>(D59+F59+H59+J59)/('산출기준'!$B$23*'산출기준'!$B$24)*100</x:f>
        <x:v>75</x:v>
      </x:c>
      <x:c r="M59" s="24" t="str">
        <x:v>제도·요금·규정·기종 변경 시 본문 업데이트 필요</x:v>
      </x:c>
    </x:row>
    <x:row r="60" ht="58" customHeight="1">
      <x:c r="A60" s="4" t="str">
        <x:v>K0056</x:v>
      </x:c>
      <x:c r="B60" s="4" t="str">
        <x:v>경제·비즈니스</x:v>
      </x:c>
      <x:c r="C60" s="4" t="str">
        <x:v>실업급여신청기간</x:v>
      </x:c>
      <x:c r="D60" s="27" t="n">
        <x:v>2</x:v>
      </x:c>
      <x:c r="E60" s="24" t="str">
        <x:v>실업급여신청기간: 비용·시간·생활 불편 또는 의사결정과 직접 연결</x:v>
      </x:c>
      <x:c r="F60" s="27" t="n">
        <x:v>1</x:v>
      </x:c>
      <x:c r="G60" s="24" t="str">
        <x:v>명사·행동 중심 검색어로, 제목화하려면 별도의 구체적인 질문 설정이 필요</x:v>
      </x:c>
      <x:c r="H60" s="27" t="n">
        <x:v>1</x:v>
      </x:c>
      <x:c r="I60" s="24" t="str">
        <x:v>‘기간’를 기준·수치·조건별 사례로 비교 가능. 실제 수치 확인 전 반전은 단정 불가</x:v>
      </x:c>
      <x:c r="J60" s="27" t="n">
        <x:v>2</x:v>
      </x:c>
      <x:c r="K60" s="24" t="str">
        <x:v>규정·절차·근거 자료 또는 조건별 사례로 설명 범위를 한정할 수 있음</x:v>
      </x:c>
      <x:c r="L60" s="29" t="n">
        <x:f>(D60+F60+H60+J60)/('산출기준'!$B$23*'산출기준'!$B$24)*100</x:f>
        <x:v>75</x:v>
      </x:c>
      <x:c r="M60" s="24" t="str">
        <x:v>제도·요금·규정·기종 변경 시 본문 업데이트 필요</x:v>
      </x:c>
    </x:row>
    <x:row r="61" ht="58" customHeight="1">
      <x:c r="A61" s="4" t="str">
        <x:v>K0057</x:v>
      </x:c>
      <x:c r="B61" s="4" t="str">
        <x:v>경제·비즈니스</x:v>
      </x:c>
      <x:c r="C61" s="4" t="str">
        <x:v>상속세율</x:v>
      </x:c>
      <x:c r="D61" s="27" t="n">
        <x:v>2</x:v>
      </x:c>
      <x:c r="E61" s="24" t="str">
        <x:v>상속세율: 비용·시간·생활 불편 또는 의사결정과 직접 연결</x:v>
      </x:c>
      <x:c r="F61" s="27" t="n">
        <x:v>1</x:v>
      </x:c>
      <x:c r="G61" s="24" t="str">
        <x:v>명사·행동 중심 검색어로, 제목화하려면 별도의 구체적인 질문 설정이 필요</x:v>
      </x:c>
      <x:c r="H61" s="27" t="n">
        <x:v>1</x:v>
      </x:c>
      <x:c r="I61" s="24" t="str">
        <x:v>‘세율’를 기준·수치·조건별 사례로 비교 가능. 실제 수치 확인 전 반전은 단정 불가</x:v>
      </x:c>
      <x:c r="J61" s="27" t="n">
        <x:v>2</x:v>
      </x:c>
      <x:c r="K61" s="24" t="str">
        <x:v>규정·절차·근거 자료 또는 조건별 사례로 설명 범위를 한정할 수 있음</x:v>
      </x:c>
      <x:c r="L61" s="29" t="n">
        <x:f>(D61+F61+H61+J61)/('산출기준'!$B$23*'산출기준'!$B$24)*100</x:f>
        <x:v>75</x:v>
      </x:c>
      <x:c r="M61" s="24" t="str">
        <x:v>제도·요금·규정·기종 변경 시 본문 업데이트 필요</x:v>
      </x:c>
    </x:row>
    <x:row r="62" ht="58" customHeight="1">
      <x:c r="A62" s="4" t="str">
        <x:v>K0058</x:v>
      </x:c>
      <x:c r="B62" s="4" t="str">
        <x:v>경제·비즈니스</x:v>
      </x:c>
      <x:c r="C62" s="4" t="str">
        <x:v>종합소득세환급</x:v>
      </x:c>
      <x:c r="D62" s="27" t="n">
        <x:v>2</x:v>
      </x:c>
      <x:c r="E62" s="24" t="str">
        <x:v>종합소득세환급: 비용·시간·생활 불편 또는 의사결정과 직접 연결</x:v>
      </x:c>
      <x:c r="F62" s="27" t="n">
        <x:v>1</x:v>
      </x:c>
      <x:c r="G62" s="24" t="str">
        <x:v>명사·행동 중심 검색어로, 제목화하려면 별도의 구체적인 질문 설정이 필요</x:v>
      </x:c>
      <x:c r="H62" s="27" t="n">
        <x:v>0</x:v>
      </x:c>
      <x:c r="I62" s="24" t="str">
        <x:v>키워드 자체에 비교나 반전 근거가 없으므로 해당 요소는 가점하지 않음</x:v>
      </x:c>
      <x:c r="J62" s="27" t="n">
        <x:v>1</x:v>
      </x:c>
      <x:c r="K62" s="24" t="str">
        <x:v>공개 프로필·발언 등 확인 가능한 원자료 확보가 필요</x:v>
      </x:c>
      <x:c r="L62" s="29" t="n">
        <x:f>(D62+F62+H62+J62)/('산출기준'!$B$23*'산출기준'!$B$24)*100</x:f>
        <x:v>50</x:v>
      </x:c>
      <x:c r="M62" s="24" t="str">
        <x:v>제도·요금·규정·기종 변경 시 본문 업데이트 필요</x:v>
      </x:c>
    </x:row>
    <x:row r="63" ht="58" customHeight="1">
      <x:c r="A63" s="4" t="str">
        <x:v>K0059</x:v>
      </x:c>
      <x:c r="B63" s="4" t="str">
        <x:v>경제·비즈니스</x:v>
      </x:c>
      <x:c r="C63" s="4" t="str">
        <x:v>퇴직금계산방법</x:v>
      </x:c>
      <x:c r="D63" s="27" t="n">
        <x:v>2</x:v>
      </x:c>
      <x:c r="E63" s="24" t="str">
        <x:v>퇴직금계산방법: 비용·시간·생활 불편 또는 의사결정과 직접 연결</x:v>
      </x:c>
      <x:c r="F63" s="27" t="n">
        <x:v>2</x:v>
      </x:c>
      <x:c r="G63" s="24" t="str">
        <x:v>‘방법’라는 질문 표현이 있어 독자가 확인할 답이 분명함</x:v>
      </x:c>
      <x:c r="H63" s="27" t="n">
        <x:v>1</x:v>
      </x:c>
      <x:c r="I63" s="24" t="str">
        <x:v>‘계산’를 기준·수치·조건별 사례로 비교 가능. 실제 수치 확인 전 반전은 단정 불가</x:v>
      </x:c>
      <x:c r="J63" s="27" t="n">
        <x:v>2</x:v>
      </x:c>
      <x:c r="K63" s="24" t="str">
        <x:v>규정·절차·근거 자료 또는 조건별 사례로 설명 범위를 한정할 수 있음</x:v>
      </x:c>
      <x:c r="L63" s="29" t="n">
        <x:f>(D63+F63+H63+J63)/('산출기준'!$B$23*'산출기준'!$B$24)*100</x:f>
        <x:v>87.5</x:v>
      </x:c>
      <x:c r="M63" s="24" t="str">
        <x:v>제도·요금·규정·기종 변경 시 본문 업데이트 필요</x:v>
      </x:c>
    </x:row>
    <x:row r="64" ht="58" customHeight="1">
      <x:c r="A64" s="4" t="str">
        <x:v>K0060</x:v>
      </x:c>
      <x:c r="B64" s="4" t="str">
        <x:v>경제·비즈니스</x:v>
      </x:c>
      <x:c r="C64" s="4" t="str">
        <x:v>퇴직소득세계산기</x:v>
      </x:c>
      <x:c r="D64" s="27" t="n">
        <x:v>2</x:v>
      </x:c>
      <x:c r="E64" s="24" t="str">
        <x:v>퇴직소득세계산기: 비용·시간·생활 불편 또는 의사결정과 직접 연결</x:v>
      </x:c>
      <x:c r="F64" s="27" t="n">
        <x:v>1</x:v>
      </x:c>
      <x:c r="G64" s="24" t="str">
        <x:v>명사·행동 중심 검색어로, 제목화하려면 별도의 구체적인 질문 설정이 필요</x:v>
      </x:c>
      <x:c r="H64" s="27" t="n">
        <x:v>1</x:v>
      </x:c>
      <x:c r="I64" s="24" t="str">
        <x:v>‘계산’를 기준·수치·조건별 사례로 비교 가능. 실제 수치 확인 전 반전은 단정 불가</x:v>
      </x:c>
      <x:c r="J64" s="27" t="n">
        <x:v>2</x:v>
      </x:c>
      <x:c r="K64" s="24" t="str">
        <x:v>규정·절차·근거 자료 또는 조건별 사례로 설명 범위를 한정할 수 있음</x:v>
      </x:c>
      <x:c r="L64" s="29" t="n">
        <x:f>(D64+F64+H64+J64)/('산출기준'!$B$23*'산출기준'!$B$24)*100</x:f>
        <x:v>75</x:v>
      </x:c>
      <x:c r="M64" s="24" t="str">
        <x:v>제도·요금·규정·기종 변경 시 본문 업데이트 필요; 도구·신청·방문 의도가 섞여 정보글만으로 검색 의도를 충족하기 어려울 수 있음</x:v>
      </x:c>
    </x:row>
    <x:row r="65" ht="58" customHeight="1">
      <x:c r="A65" s="4" t="str">
        <x:v>K0061</x:v>
      </x:c>
      <x:c r="B65" s="4" t="str">
        <x:v>경제·비즈니스</x:v>
      </x:c>
      <x:c r="C65" s="4" t="str">
        <x:v>건강보험료계산</x:v>
      </x:c>
      <x:c r="D65" s="27" t="n">
        <x:v>2</x:v>
      </x:c>
      <x:c r="E65" s="24" t="str">
        <x:v>건강보험료계산: 비용·시간·생활 불편 또는 의사결정과 직접 연결</x:v>
      </x:c>
      <x:c r="F65" s="27" t="n">
        <x:v>1</x:v>
      </x:c>
      <x:c r="G65" s="24" t="str">
        <x:v>명사·행동 중심 검색어로, 제목화하려면 별도의 구체적인 질문 설정이 필요</x:v>
      </x:c>
      <x:c r="H65" s="27" t="n">
        <x:v>1</x:v>
      </x:c>
      <x:c r="I65" s="24" t="str">
        <x:v>‘계산’를 기준·수치·조건별 사례로 비교 가능. 실제 수치 확인 전 반전은 단정 불가</x:v>
      </x:c>
      <x:c r="J65" s="27" t="n">
        <x:v>2</x:v>
      </x:c>
      <x:c r="K65" s="24" t="str">
        <x:v>규정·절차·근거 자료 또는 조건별 사례로 설명 범위를 한정할 수 있음</x:v>
      </x:c>
      <x:c r="L65" s="29" t="n">
        <x:f>(D65+F65+H65+J65)/('산출기준'!$B$23*'산출기준'!$B$24)*100</x:f>
        <x:v>75</x:v>
      </x:c>
      <x:c r="M65" s="24" t="str">
        <x:v>제도·요금·규정·기종 변경 시 본문 업데이트 필요</x:v>
      </x:c>
    </x:row>
    <x:row r="66" ht="58" customHeight="1">
      <x:c r="A66" s="4" t="str">
        <x:v>K0062</x:v>
      </x:c>
      <x:c r="B66" s="4" t="str">
        <x:v>경제·비즈니스</x:v>
      </x:c>
      <x:c r="C66" s="4" t="str">
        <x:v>세금계산서발행방법</x:v>
      </x:c>
      <x:c r="D66" s="27" t="n">
        <x:v>2</x:v>
      </x:c>
      <x:c r="E66" s="24" t="str">
        <x:v>세금계산서발행방법: 비용·시간·생활 불편 또는 의사결정과 직접 연결</x:v>
      </x:c>
      <x:c r="F66" s="27" t="n">
        <x:v>2</x:v>
      </x:c>
      <x:c r="G66" s="24" t="str">
        <x:v>‘방법’라는 질문 표현이 있어 독자가 확인할 답이 분명함</x:v>
      </x:c>
      <x:c r="H66" s="27" t="n">
        <x:v>1</x:v>
      </x:c>
      <x:c r="I66" s="24" t="str">
        <x:v>‘계산’를 기준·수치·조건별 사례로 비교 가능. 실제 수치 확인 전 반전은 단정 불가</x:v>
      </x:c>
      <x:c r="J66" s="27" t="n">
        <x:v>2</x:v>
      </x:c>
      <x:c r="K66" s="24" t="str">
        <x:v>규정·절차·근거 자료 또는 조건별 사례로 설명 범위를 한정할 수 있음</x:v>
      </x:c>
      <x:c r="L66" s="29" t="n">
        <x:f>(D66+F66+H66+J66)/('산출기준'!$B$23*'산출기준'!$B$24)*100</x:f>
        <x:v>87.5</x:v>
      </x:c>
      <x:c r="M66" s="24" t="str">
        <x:v>제도·요금·규정·기종 변경 시 본문 업데이트 필요</x:v>
      </x:c>
    </x:row>
    <x:row r="67" ht="58" customHeight="1">
      <x:c r="A67" s="4" t="str">
        <x:v>K0063</x:v>
      </x:c>
      <x:c r="B67" s="4" t="str">
        <x:v>경제·비즈니스</x:v>
      </x:c>
      <x:c r="C67" s="4" t="str">
        <x:v>부가세신고기간</x:v>
      </x:c>
      <x:c r="D67" s="27" t="n">
        <x:v>2</x:v>
      </x:c>
      <x:c r="E67" s="24" t="str">
        <x:v>부가세신고기간: 비용·시간·생활 불편 또는 의사결정과 직접 연결</x:v>
      </x:c>
      <x:c r="F67" s="27" t="n">
        <x:v>1</x:v>
      </x:c>
      <x:c r="G67" s="24" t="str">
        <x:v>명사·행동 중심 검색어로, 제목화하려면 별도의 구체적인 질문 설정이 필요</x:v>
      </x:c>
      <x:c r="H67" s="27" t="n">
        <x:v>1</x:v>
      </x:c>
      <x:c r="I67" s="24" t="str">
        <x:v>‘기간’를 기준·수치·조건별 사례로 비교 가능. 실제 수치 확인 전 반전은 단정 불가</x:v>
      </x:c>
      <x:c r="J67" s="27" t="n">
        <x:v>2</x:v>
      </x:c>
      <x:c r="K67" s="24" t="str">
        <x:v>규정·절차·근거 자료 또는 조건별 사례로 설명 범위를 한정할 수 있음</x:v>
      </x:c>
      <x:c r="L67" s="29" t="n">
        <x:f>(D67+F67+H67+J67)/('산출기준'!$B$23*'산출기준'!$B$24)*100</x:f>
        <x:v>75</x:v>
      </x:c>
      <x:c r="M67" s="24" t="str">
        <x:v>제도·요금·규정·기종 변경 시 본문 업데이트 필요</x:v>
      </x:c>
    </x:row>
    <x:row r="68" ht="58" customHeight="1">
      <x:c r="A68" s="4" t="str">
        <x:v>K0064</x:v>
      </x:c>
      <x:c r="B68" s="4" t="str">
        <x:v>경제·비즈니스</x:v>
      </x:c>
      <x:c r="C68" s="4" t="str">
        <x:v>종합소득세환급일</x:v>
      </x:c>
      <x:c r="D68" s="27" t="n">
        <x:v>2</x:v>
      </x:c>
      <x:c r="E68" s="24" t="str">
        <x:v>종합소득세환급일: 비용·시간·생활 불편 또는 의사결정과 직접 연결</x:v>
      </x:c>
      <x:c r="F68" s="27" t="n">
        <x:v>1</x:v>
      </x:c>
      <x:c r="G68" s="24" t="str">
        <x:v>명사·행동 중심 검색어로, 제목화하려면 별도의 구체적인 질문 설정이 필요</x:v>
      </x:c>
      <x:c r="H68" s="27" t="n">
        <x:v>0</x:v>
      </x:c>
      <x:c r="I68" s="24" t="str">
        <x:v>키워드 자체에 비교나 반전 근거가 없으므로 해당 요소는 가점하지 않음</x:v>
      </x:c>
      <x:c r="J68" s="27" t="n">
        <x:v>1</x:v>
      </x:c>
      <x:c r="K68" s="24" t="str">
        <x:v>공개 프로필·발언 등 확인 가능한 원자료 확보가 필요</x:v>
      </x:c>
      <x:c r="L68" s="29" t="n">
        <x:f>(D68+F68+H68+J68)/('산출기준'!$B$23*'산출기준'!$B$24)*100</x:f>
        <x:v>50</x:v>
      </x:c>
      <x:c r="M68" s="24" t="str">
        <x:v>제도·요금·규정·기종 변경 시 본문 업데이트 필요</x:v>
      </x:c>
    </x:row>
    <x:row r="69" ht="58" customHeight="1">
      <x:c r="A69" s="4" t="str">
        <x:v>K0065</x:v>
      </x:c>
      <x:c r="B69" s="4" t="str">
        <x:v>경제·비즈니스</x:v>
      </x:c>
      <x:c r="C69" s="4" t="str">
        <x:v>소득공제용연금저축</x:v>
      </x:c>
      <x:c r="D69" s="27" t="n">
        <x:v>2</x:v>
      </x:c>
      <x:c r="E69" s="24" t="str">
        <x:v>소득공제용연금저축: 비용·시간·생활 불편 또는 의사결정과 직접 연결</x:v>
      </x:c>
      <x:c r="F69" s="27" t="n">
        <x:v>1</x:v>
      </x:c>
      <x:c r="G69" s="24" t="str">
        <x:v>명사·행동 중심 검색어로, 제목화하려면 별도의 구체적인 질문 설정이 필요</x:v>
      </x:c>
      <x:c r="H69" s="27" t="n">
        <x:v>0</x:v>
      </x:c>
      <x:c r="I69" s="24" t="str">
        <x:v>키워드 자체에 비교나 반전 근거가 없으므로 해당 요소는 가점하지 않음</x:v>
      </x:c>
      <x:c r="J69" s="27" t="n">
        <x:v>1</x:v>
      </x:c>
      <x:c r="K69" s="24" t="str">
        <x:v>공개 프로필·발언 등 확인 가능한 원자료 확보가 필요</x:v>
      </x:c>
      <x:c r="L69" s="29" t="n">
        <x:f>(D69+F69+H69+J69)/('산출기준'!$B$23*'산출기준'!$B$24)*100</x:f>
        <x:v>50</x:v>
      </x:c>
      <x:c r="M69" s="24" t="str">
        <x:v>제도·요금·규정·기종 변경 시 본문 업데이트 필요</x:v>
      </x:c>
    </x:row>
    <x:row r="70" ht="58" customHeight="1">
      <x:c r="A70" s="4" t="str">
        <x:v>K0066</x:v>
      </x:c>
      <x:c r="B70" s="4" t="str">
        <x:v>경제·비즈니스</x:v>
      </x:c>
      <x:c r="C70" s="4" t="str">
        <x:v>전자세금계산서발행</x:v>
      </x:c>
      <x:c r="D70" s="27" t="n">
        <x:v>2</x:v>
      </x:c>
      <x:c r="E70" s="24" t="str">
        <x:v>전자세금계산서발행: 비용·시간·생활 불편 또는 의사결정과 직접 연결</x:v>
      </x:c>
      <x:c r="F70" s="27" t="n">
        <x:v>1</x:v>
      </x:c>
      <x:c r="G70" s="24" t="str">
        <x:v>명사·행동 중심 검색어로, 제목화하려면 별도의 구체적인 질문 설정이 필요</x:v>
      </x:c>
      <x:c r="H70" s="27" t="n">
        <x:v>1</x:v>
      </x:c>
      <x:c r="I70" s="24" t="str">
        <x:v>‘계산’를 기준·수치·조건별 사례로 비교 가능. 실제 수치 확인 전 반전은 단정 불가</x:v>
      </x:c>
      <x:c r="J70" s="27" t="n">
        <x:v>2</x:v>
      </x:c>
      <x:c r="K70" s="24" t="str">
        <x:v>규정·절차·근거 자료 또는 조건별 사례로 설명 범위를 한정할 수 있음</x:v>
      </x:c>
      <x:c r="L70" s="29" t="n">
        <x:f>(D70+F70+H70+J70)/('산출기준'!$B$23*'산출기준'!$B$24)*100</x:f>
        <x:v>75</x:v>
      </x:c>
      <x:c r="M70" s="24" t="str">
        <x:v>제도·요금·규정·기종 변경 시 본문 업데이트 필요</x:v>
      </x:c>
    </x:row>
    <x:row r="71" ht="58" customHeight="1">
      <x:c r="A71" s="4" t="str">
        <x:v>K0067</x:v>
      </x:c>
      <x:c r="B71" s="4" t="str">
        <x:v>경제·비즈니스</x:v>
      </x:c>
      <x:c r="C71" s="4" t="str">
        <x:v>증여세신고기한</x:v>
      </x:c>
      <x:c r="D71" s="27" t="n">
        <x:v>2</x:v>
      </x:c>
      <x:c r="E71" s="24" t="str">
        <x:v>증여세신고기한: 비용·시간·생활 불편 또는 의사결정과 직접 연결</x:v>
      </x:c>
      <x:c r="F71" s="27" t="n">
        <x:v>1</x:v>
      </x:c>
      <x:c r="G71" s="24" t="str">
        <x:v>명사·행동 중심 검색어로, 제목화하려면 별도의 구체적인 질문 설정이 필요</x:v>
      </x:c>
      <x:c r="H71" s="27" t="n">
        <x:v>0</x:v>
      </x:c>
      <x:c r="I71" s="24" t="str">
        <x:v>키워드 자체에 비교나 반전 근거가 없으므로 해당 요소는 가점하지 않음</x:v>
      </x:c>
      <x:c r="J71" s="27" t="n">
        <x:v>2</x:v>
      </x:c>
      <x:c r="K71" s="24" t="str">
        <x:v>규정·절차·근거 자료 또는 조건별 사례로 설명 범위를 한정할 수 있음</x:v>
      </x:c>
      <x:c r="L71" s="29" t="n">
        <x:f>(D71+F71+H71+J71)/('산출기준'!$B$23*'산출기준'!$B$24)*100</x:f>
        <x:v>62.5</x:v>
      </x:c>
      <x:c r="M71" s="24" t="str">
        <x:v>제도·요금·규정·기종 변경 시 본문 업데이트 필요</x:v>
      </x:c>
    </x:row>
    <x:row r="72" ht="58" customHeight="1">
      <x:c r="A72" s="4" t="str">
        <x:v>K0068</x:v>
      </x:c>
      <x:c r="B72" s="4" t="str">
        <x:v>경제·비즈니스</x:v>
      </x:c>
      <x:c r="C72" s="4" t="str">
        <x:v>IRP세액공제</x:v>
      </x:c>
      <x:c r="D72" s="27" t="n">
        <x:v>2</x:v>
      </x:c>
      <x:c r="E72" s="24" t="str">
        <x:v>IRP세액공제: 비용·시간·생활 불편 또는 의사결정과 직접 연결</x:v>
      </x:c>
      <x:c r="F72" s="27" t="n">
        <x:v>1</x:v>
      </x:c>
      <x:c r="G72" s="24" t="str">
        <x:v>명사·행동 중심 검색어로, 제목화하려면 별도의 구체적인 질문 설정이 필요</x:v>
      </x:c>
      <x:c r="H72" s="27" t="n">
        <x:v>0</x:v>
      </x:c>
      <x:c r="I72" s="24" t="str">
        <x:v>키워드 자체에 비교나 반전 근거가 없으므로 해당 요소는 가점하지 않음</x:v>
      </x:c>
      <x:c r="J72" s="27" t="n">
        <x:v>1</x:v>
      </x:c>
      <x:c r="K72" s="24" t="str">
        <x:v>공개 프로필·발언 등 확인 가능한 원자료 확보가 필요</x:v>
      </x:c>
      <x:c r="L72" s="29" t="n">
        <x:f>(D72+F72+H72+J72)/('산출기준'!$B$23*'산출기준'!$B$24)*100</x:f>
        <x:v>50</x:v>
      </x:c>
      <x:c r="M72" s="24" t="str">
        <x:v>제도·요금·규정·기종 변경 시 본문 업데이트 필요</x:v>
      </x:c>
    </x:row>
    <x:row r="73" ht="58" customHeight="1">
      <x:c r="A73" s="4" t="str">
        <x:v>K0069</x:v>
      </x:c>
      <x:c r="B73" s="4" t="str">
        <x:v>경제·비즈니스</x:v>
      </x:c>
      <x:c r="C73" s="4" t="str">
        <x:v>연차개수계산기</x:v>
      </x:c>
      <x:c r="D73" s="27" t="n">
        <x:v>2</x:v>
      </x:c>
      <x:c r="E73" s="24" t="str">
        <x:v>연차개수계산기: 비용·시간·생활 불편 또는 의사결정과 직접 연결</x:v>
      </x:c>
      <x:c r="F73" s="27" t="n">
        <x:v>1</x:v>
      </x:c>
      <x:c r="G73" s="24" t="str">
        <x:v>명사·행동 중심 검색어로, 제목화하려면 별도의 구체적인 질문 설정이 필요</x:v>
      </x:c>
      <x:c r="H73" s="27" t="n">
        <x:v>1</x:v>
      </x:c>
      <x:c r="I73" s="24" t="str">
        <x:v>‘계산’를 기준·수치·조건별 사례로 비교 가능. 실제 수치 확인 전 반전은 단정 불가</x:v>
      </x:c>
      <x:c r="J73" s="27" t="n">
        <x:v>2</x:v>
      </x:c>
      <x:c r="K73" s="24" t="str">
        <x:v>규정·절차·근거 자료 또는 조건별 사례로 설명 범위를 한정할 수 있음</x:v>
      </x:c>
      <x:c r="L73" s="29" t="n">
        <x:f>(D73+F73+H73+J73)/('산출기준'!$B$23*'산출기준'!$B$24)*100</x:f>
        <x:v>75</x:v>
      </x:c>
      <x:c r="M73" s="24" t="str">
        <x:v>제도·요금·규정·기종 변경 시 본문 업데이트 필요; 도구·신청·방문 의도가 섞여 정보글만으로 검색 의도를 충족하기 어려울 수 있음</x:v>
      </x:c>
    </x:row>
    <x:row r="74" ht="58" customHeight="1">
      <x:c r="A74" s="4" t="str">
        <x:v>K0070</x:v>
      </x:c>
      <x:c r="B74" s="4" t="str">
        <x:v>경제·비즈니스</x:v>
      </x:c>
      <x:c r="C74" s="4" t="str">
        <x:v>소득세율표</x:v>
      </x:c>
      <x:c r="D74" s="27" t="n">
        <x:v>2</x:v>
      </x:c>
      <x:c r="E74" s="24" t="str">
        <x:v>소득세율표: 비용·시간·생활 불편 또는 의사결정과 직접 연결</x:v>
      </x:c>
      <x:c r="F74" s="27" t="n">
        <x:v>1</x:v>
      </x:c>
      <x:c r="G74" s="24" t="str">
        <x:v>명사·행동 중심 검색어로, 제목화하려면 별도의 구체적인 질문 설정이 필요</x:v>
      </x:c>
      <x:c r="H74" s="27" t="n">
        <x:v>1</x:v>
      </x:c>
      <x:c r="I74" s="24" t="str">
        <x:v>‘세율’를 기준·수치·조건별 사례로 비교 가능. 실제 수치 확인 전 반전은 단정 불가</x:v>
      </x:c>
      <x:c r="J74" s="27" t="n">
        <x:v>2</x:v>
      </x:c>
      <x:c r="K74" s="24" t="str">
        <x:v>규정·절차·근거 자료 또는 조건별 사례로 설명 범위를 한정할 수 있음</x:v>
      </x:c>
      <x:c r="L74" s="29" t="n">
        <x:f>(D74+F74+H74+J74)/('산출기준'!$B$23*'산출기준'!$B$24)*100</x:f>
        <x:v>75</x:v>
      </x:c>
      <x:c r="M74" s="24" t="str">
        <x:v>제도·요금·규정·기종 변경 시 본문 업데이트 필요</x:v>
      </x:c>
    </x:row>
    <x:row r="75" ht="58" customHeight="1">
      <x:c r="A75" s="4" t="str">
        <x:v>K0071</x:v>
      </x:c>
      <x:c r="B75" s="4" t="str">
        <x:v>경제·비즈니스</x:v>
      </x:c>
      <x:c r="C75" s="4" t="str">
        <x:v>증여세기준</x:v>
      </x:c>
      <x:c r="D75" s="27" t="n">
        <x:v>2</x:v>
      </x:c>
      <x:c r="E75" s="24" t="str">
        <x:v>증여세기준: 비용·시간·생활 불편 또는 의사결정과 직접 연결</x:v>
      </x:c>
      <x:c r="F75" s="27" t="n">
        <x:v>1</x:v>
      </x:c>
      <x:c r="G75" s="24" t="str">
        <x:v>명사·행동 중심 검색어로, 제목화하려면 별도의 구체적인 질문 설정이 필요</x:v>
      </x:c>
      <x:c r="H75" s="27" t="n">
        <x:v>0</x:v>
      </x:c>
      <x:c r="I75" s="24" t="str">
        <x:v>키워드 자체에 비교나 반전 근거가 없으므로 해당 요소는 가점하지 않음</x:v>
      </x:c>
      <x:c r="J75" s="27" t="n">
        <x:v>2</x:v>
      </x:c>
      <x:c r="K75" s="24" t="str">
        <x:v>규정·절차·근거 자료 또는 조건별 사례로 설명 범위를 한정할 수 있음</x:v>
      </x:c>
      <x:c r="L75" s="29" t="n">
        <x:f>(D75+F75+H75+J75)/('산출기준'!$B$23*'산출기준'!$B$24)*100</x:f>
        <x:v>62.5</x:v>
      </x:c>
      <x:c r="M75" s="24" t="str">
        <x:v>제도·요금·규정·기종 변경 시 본문 업데이트 필요</x:v>
      </x:c>
    </x:row>
    <x:row r="76" ht="58" customHeight="1">
      <x:c r="A76" s="4" t="str">
        <x:v>K0072</x:v>
      </x:c>
      <x:c r="B76" s="4" t="str">
        <x:v>경제·비즈니스</x:v>
      </x:c>
      <x:c r="C76" s="4" t="str">
        <x:v>연금저축세액공제한도</x:v>
      </x:c>
      <x:c r="D76" s="27" t="n">
        <x:v>2</x:v>
      </x:c>
      <x:c r="E76" s="24" t="str">
        <x:v>연금저축세액공제한도: 비용·시간·생활 불편 또는 의사결정과 직접 연결</x:v>
      </x:c>
      <x:c r="F76" s="27" t="n">
        <x:v>1</x:v>
      </x:c>
      <x:c r="G76" s="24" t="str">
        <x:v>명사·행동 중심 검색어로, 제목화하려면 별도의 구체적인 질문 설정이 필요</x:v>
      </x:c>
      <x:c r="H76" s="27" t="n">
        <x:v>1</x:v>
      </x:c>
      <x:c r="I76" s="24" t="str">
        <x:v>‘한도’를 기준·수치·조건별 사례로 비교 가능. 실제 수치 확인 전 반전은 단정 불가</x:v>
      </x:c>
      <x:c r="J76" s="27" t="n">
        <x:v>2</x:v>
      </x:c>
      <x:c r="K76" s="24" t="str">
        <x:v>규정·절차·근거 자료 또는 조건별 사례로 설명 범위를 한정할 수 있음</x:v>
      </x:c>
      <x:c r="L76" s="29" t="n">
        <x:f>(D76+F76+H76+J76)/('산출기준'!$B$23*'산출기준'!$B$24)*100</x:f>
        <x:v>75</x:v>
      </x:c>
      <x:c r="M76" s="24" t="str">
        <x:v>제도·요금·규정·기종 변경 시 본문 업데이트 필요</x:v>
      </x:c>
    </x:row>
    <x:row r="77" ht="58" customHeight="1">
      <x:c r="A77" s="4" t="str">
        <x:v>K0073</x:v>
      </x:c>
      <x:c r="B77" s="4" t="str">
        <x:v>경제·비즈니스</x:v>
      </x:c>
      <x:c r="C77" s="4" t="str">
        <x:v>주휴수당계산</x:v>
      </x:c>
      <x:c r="D77" s="27" t="n">
        <x:v>2</x:v>
      </x:c>
      <x:c r="E77" s="24" t="str">
        <x:v>주휴수당계산: 비용·시간·생활 불편 또는 의사결정과 직접 연결</x:v>
      </x:c>
      <x:c r="F77" s="27" t="n">
        <x:v>1</x:v>
      </x:c>
      <x:c r="G77" s="24" t="str">
        <x:v>명사·행동 중심 검색어로, 제목화하려면 별도의 구체적인 질문 설정이 필요</x:v>
      </x:c>
      <x:c r="H77" s="27" t="n">
        <x:v>1</x:v>
      </x:c>
      <x:c r="I77" s="24" t="str">
        <x:v>‘계산’를 기준·수치·조건별 사례로 비교 가능. 실제 수치 확인 전 반전은 단정 불가</x:v>
      </x:c>
      <x:c r="J77" s="27" t="n">
        <x:v>2</x:v>
      </x:c>
      <x:c r="K77" s="24" t="str">
        <x:v>규정·절차·근거 자료 또는 조건별 사례로 설명 범위를 한정할 수 있음</x:v>
      </x:c>
      <x:c r="L77" s="29" t="n">
        <x:f>(D77+F77+H77+J77)/('산출기준'!$B$23*'산출기준'!$B$24)*100</x:f>
        <x:v>75</x:v>
      </x:c>
      <x:c r="M77" s="24" t="str">
        <x:v>제도·요금·규정·기종 변경 시 본문 업데이트 필요</x:v>
      </x:c>
    </x:row>
    <x:row r="78" ht="58" customHeight="1">
      <x:c r="A78" s="4" t="str">
        <x:v>K0074</x:v>
      </x:c>
      <x:c r="B78" s="4" t="str">
        <x:v>경제·비즈니스</x:v>
      </x:c>
      <x:c r="C78" s="4" t="str">
        <x:v>퇴직금IRP계좌개설</x:v>
      </x:c>
      <x:c r="D78" s="27" t="n">
        <x:v>2</x:v>
      </x:c>
      <x:c r="E78" s="24" t="str">
        <x:v>퇴직금IRP계좌개설: 비용·시간·생활 불편 또는 의사결정과 직접 연결</x:v>
      </x:c>
      <x:c r="F78" s="27" t="n">
        <x:v>1</x:v>
      </x:c>
      <x:c r="G78" s="24" t="str">
        <x:v>명사·행동 중심 검색어로, 제목화하려면 별도의 구체적인 질문 설정이 필요</x:v>
      </x:c>
      <x:c r="H78" s="27" t="n">
        <x:v>0</x:v>
      </x:c>
      <x:c r="I78" s="24" t="str">
        <x:v>키워드 자체에 비교나 반전 근거가 없으므로 해당 요소는 가점하지 않음</x:v>
      </x:c>
      <x:c r="J78" s="27" t="n">
        <x:v>1</x:v>
      </x:c>
      <x:c r="K78" s="24" t="str">
        <x:v>공개 프로필·발언 등 확인 가능한 원자료 확보가 필요</x:v>
      </x:c>
      <x:c r="L78" s="29" t="n">
        <x:f>(D78+F78+H78+J78)/('산출기준'!$B$23*'산출기준'!$B$24)*100</x:f>
        <x:v>50</x:v>
      </x:c>
      <x:c r="M78" s="24" t="str">
        <x:v>제도·요금·규정·기종 변경 시 본문 업데이트 필요</x:v>
      </x:c>
    </x:row>
    <x:row r="79" ht="58" customHeight="1">
      <x:c r="A79" s="4" t="str">
        <x:v>K0075</x:v>
      </x:c>
      <x:c r="B79" s="4" t="str">
        <x:v>경제·비즈니스</x:v>
      </x:c>
      <x:c r="C79" s="4" t="str">
        <x:v>전세보증보험가입조건</x:v>
      </x:c>
      <x:c r="D79" s="27" t="n">
        <x:v>2</x:v>
      </x:c>
      <x:c r="E79" s="24" t="str">
        <x:v>전세보증보험가입조건: 비용·시간·생활 불편 또는 의사결정과 직접 연결</x:v>
      </x:c>
      <x:c r="F79" s="27" t="n">
        <x:v>1</x:v>
      </x:c>
      <x:c r="G79" s="24" t="str">
        <x:v>명사·행동 중심 검색어로, 제목화하려면 별도의 구체적인 질문 설정이 필요</x:v>
      </x:c>
      <x:c r="H79" s="27" t="n">
        <x:v>0</x:v>
      </x:c>
      <x:c r="I79" s="24" t="str">
        <x:v>키워드 자체에 비교나 반전 근거가 없으므로 해당 요소는 가점하지 않음</x:v>
      </x:c>
      <x:c r="J79" s="27" t="n">
        <x:v>2</x:v>
      </x:c>
      <x:c r="K79" s="24" t="str">
        <x:v>규정·절차·근거 자료 또는 조건별 사례로 설명 범위를 한정할 수 있음</x:v>
      </x:c>
      <x:c r="L79" s="29" t="n">
        <x:f>(D79+F79+H79+J79)/('산출기준'!$B$23*'산출기준'!$B$24)*100</x:f>
        <x:v>62.5</x:v>
      </x:c>
      <x:c r="M79" s="24" t="str">
        <x:v>제도·요금·규정·기종 변경 시 본문 업데이트 필요</x:v>
      </x:c>
    </x:row>
    <x:row r="80" ht="58" customHeight="1">
      <x:c r="A80" s="4" t="str">
        <x:v>K0076</x:v>
      </x:c>
      <x:c r="B80" s="4" t="str">
        <x:v>경제·비즈니스</x:v>
      </x:c>
      <x:c r="C80" s="4" t="str">
        <x:v>내신용점수조회</x:v>
      </x:c>
      <x:c r="D80" s="27" t="n">
        <x:v>2</x:v>
      </x:c>
      <x:c r="E80" s="24" t="str">
        <x:v>내신용점수조회: 비용·시간·생활 불편 또는 의사결정과 직접 연결</x:v>
      </x:c>
      <x:c r="F80" s="27" t="n">
        <x:v>1</x:v>
      </x:c>
      <x:c r="G80" s="24" t="str">
        <x:v>명사·행동 중심 검색어로, 제목화하려면 별도의 구체적인 질문 설정이 필요</x:v>
      </x:c>
      <x:c r="H80" s="27" t="n">
        <x:v>0</x:v>
      </x:c>
      <x:c r="I80" s="24" t="str">
        <x:v>키워드 자체에 비교나 반전 근거가 없으므로 해당 요소는 가점하지 않음</x:v>
      </x:c>
      <x:c r="J80" s="27" t="n">
        <x:v>1</x:v>
      </x:c>
      <x:c r="K80" s="24" t="str">
        <x:v>공개 프로필·발언 등 확인 가능한 원자료 확보가 필요</x:v>
      </x:c>
      <x:c r="L80" s="29" t="n">
        <x:f>(D80+F80+H80+J80)/('산출기준'!$B$23*'산출기준'!$B$24)*100</x:f>
        <x:v>50</x:v>
      </x:c>
      <x:c r="M80" s="24" t="str">
        <x:v>제도·요금·규정·기종 변경 시 본문 업데이트 필요; 도구·신청·방문 의도가 섞여 정보글만으로 검색 의도를 충족하기 어려울 수 있음</x:v>
      </x:c>
    </x:row>
    <x:row r="81" ht="58" customHeight="1">
      <x:c r="A81" s="4" t="str">
        <x:v>K0077</x:v>
      </x:c>
      <x:c r="B81" s="4" t="str">
        <x:v>경제·비즈니스</x:v>
      </x:c>
      <x:c r="C81" s="4" t="str">
        <x:v>아파트양도세계산기</x:v>
      </x:c>
      <x:c r="D81" s="27" t="n">
        <x:v>2</x:v>
      </x:c>
      <x:c r="E81" s="24" t="str">
        <x:v>아파트양도세계산기: 비용·시간·생활 불편 또는 의사결정과 직접 연결</x:v>
      </x:c>
      <x:c r="F81" s="27" t="n">
        <x:v>1</x:v>
      </x:c>
      <x:c r="G81" s="24" t="str">
        <x:v>명사·행동 중심 검색어로, 제목화하려면 별도의 구체적인 질문 설정이 필요</x:v>
      </x:c>
      <x:c r="H81" s="27" t="n">
        <x:v>1</x:v>
      </x:c>
      <x:c r="I81" s="24" t="str">
        <x:v>‘계산’를 기준·수치·조건별 사례로 비교 가능. 실제 수치 확인 전 반전은 단정 불가</x:v>
      </x:c>
      <x:c r="J81" s="27" t="n">
        <x:v>2</x:v>
      </x:c>
      <x:c r="K81" s="24" t="str">
        <x:v>규정·절차·근거 자료 또는 조건별 사례로 설명 범위를 한정할 수 있음</x:v>
      </x:c>
      <x:c r="L81" s="29" t="n">
        <x:f>(D81+F81+H81+J81)/('산출기준'!$B$23*'산출기준'!$B$24)*100</x:f>
        <x:v>75</x:v>
      </x:c>
      <x:c r="M81" s="24" t="str">
        <x:v>제도·요금·규정·기종 변경 시 본문 업데이트 필요; 도구·신청·방문 의도가 섞여 정보글만으로 검색 의도를 충족하기 어려울 수 있음</x:v>
      </x:c>
    </x:row>
    <x:row r="82" ht="58" customHeight="1">
      <x:c r="A82" s="4" t="str">
        <x:v>K0078</x:v>
      </x:c>
      <x:c r="B82" s="4" t="str">
        <x:v>경제·비즈니스</x:v>
      </x:c>
      <x:c r="C82" s="4" t="str">
        <x:v>연차계산법</x:v>
      </x:c>
      <x:c r="D82" s="27" t="n">
        <x:v>2</x:v>
      </x:c>
      <x:c r="E82" s="24" t="str">
        <x:v>연차계산법: 비용·시간·생활 불편 또는 의사결정과 직접 연결</x:v>
      </x:c>
      <x:c r="F82" s="27" t="n">
        <x:v>1</x:v>
      </x:c>
      <x:c r="G82" s="24" t="str">
        <x:v>명사·행동 중심 검색어로, 제목화하려면 별도의 구체적인 질문 설정이 필요</x:v>
      </x:c>
      <x:c r="H82" s="27" t="n">
        <x:v>1</x:v>
      </x:c>
      <x:c r="I82" s="24" t="str">
        <x:v>‘계산’를 기준·수치·조건별 사례로 비교 가능. 실제 수치 확인 전 반전은 단정 불가</x:v>
      </x:c>
      <x:c r="J82" s="27" t="n">
        <x:v>2</x:v>
      </x:c>
      <x:c r="K82" s="24" t="str">
        <x:v>규정·절차·근거 자료 또는 조건별 사례로 설명 범위를 한정할 수 있음</x:v>
      </x:c>
      <x:c r="L82" s="29" t="n">
        <x:f>(D82+F82+H82+J82)/('산출기준'!$B$23*'산출기준'!$B$24)*100</x:f>
        <x:v>75</x:v>
      </x:c>
      <x:c r="M82" s="24" t="str">
        <x:v>제도·요금·규정·기종 변경 시 본문 업데이트 필요</x:v>
      </x:c>
    </x:row>
    <x:row r="83" ht="58" customHeight="1">
      <x:c r="A83" s="4" t="str">
        <x:v>K0079</x:v>
      </x:c>
      <x:c r="B83" s="4" t="str">
        <x:v>경제·비즈니스</x:v>
      </x:c>
      <x:c r="C83" s="4" t="str">
        <x:v>연차수당지급기준</x:v>
      </x:c>
      <x:c r="D83" s="27" t="n">
        <x:v>2</x:v>
      </x:c>
      <x:c r="E83" s="24" t="str">
        <x:v>연차수당지급기준: 비용·시간·생활 불편 또는 의사결정과 직접 연결</x:v>
      </x:c>
      <x:c r="F83" s="27" t="n">
        <x:v>1</x:v>
      </x:c>
      <x:c r="G83" s="24" t="str">
        <x:v>명사·행동 중심 검색어로, 제목화하려면 별도의 구체적인 질문 설정이 필요</x:v>
      </x:c>
      <x:c r="H83" s="27" t="n">
        <x:v>0</x:v>
      </x:c>
      <x:c r="I83" s="24" t="str">
        <x:v>키워드 자체에 비교나 반전 근거가 없으므로 해당 요소는 가점하지 않음</x:v>
      </x:c>
      <x:c r="J83" s="27" t="n">
        <x:v>2</x:v>
      </x:c>
      <x:c r="K83" s="24" t="str">
        <x:v>규정·절차·근거 자료 또는 조건별 사례로 설명 범위를 한정할 수 있음</x:v>
      </x:c>
      <x:c r="L83" s="29" t="n">
        <x:f>(D83+F83+H83+J83)/('산출기준'!$B$23*'산출기준'!$B$24)*100</x:f>
        <x:v>62.5</x:v>
      </x:c>
      <x:c r="M83" s="24" t="str">
        <x:v>제도·요금·규정·기종 변경 시 본문 업데이트 필요</x:v>
      </x:c>
    </x:row>
    <x:row r="84" ht="58" customHeight="1">
      <x:c r="A84" s="4" t="str">
        <x:v>K0080</x:v>
      </x:c>
      <x:c r="B84" s="4" t="str">
        <x:v>경제·비즈니스</x:v>
      </x:c>
      <x:c r="C84" s="4" t="str">
        <x:v>퇴직연금해지</x:v>
      </x:c>
      <x:c r="D84" s="27" t="n">
        <x:v>2</x:v>
      </x:c>
      <x:c r="E84" s="24" t="str">
        <x:v>퇴직연금해지: 비용·시간·생활 불편 또는 의사결정과 직접 연결</x:v>
      </x:c>
      <x:c r="F84" s="27" t="n">
        <x:v>1</x:v>
      </x:c>
      <x:c r="G84" s="24" t="str">
        <x:v>명사·행동 중심 검색어로, 제목화하려면 별도의 구체적인 질문 설정이 필요</x:v>
      </x:c>
      <x:c r="H84" s="27" t="n">
        <x:v>0</x:v>
      </x:c>
      <x:c r="I84" s="24" t="str">
        <x:v>키워드 자체에 비교나 반전 근거가 없으므로 해당 요소는 가점하지 않음</x:v>
      </x:c>
      <x:c r="J84" s="27" t="n">
        <x:v>1</x:v>
      </x:c>
      <x:c r="K84" s="24" t="str">
        <x:v>공개 프로필·발언 등 확인 가능한 원자료 확보가 필요</x:v>
      </x:c>
      <x:c r="L84" s="29" t="n">
        <x:f>(D84+F84+H84+J84)/('산출기준'!$B$23*'산출기준'!$B$24)*100</x:f>
        <x:v>50</x:v>
      </x:c>
      <x:c r="M84" s="24" t="str">
        <x:v>제도·요금·규정·기종 변경 시 본문 업데이트 필요</x:v>
      </x:c>
    </x:row>
    <x:row r="85" ht="58" customHeight="1">
      <x:c r="A85" s="4" t="str">
        <x:v>K0081</x:v>
      </x:c>
      <x:c r="B85" s="4" t="str">
        <x:v>경제·비즈니스</x:v>
      </x:c>
      <x:c r="C85" s="4" t="str">
        <x:v>연차계산</x:v>
      </x:c>
      <x:c r="D85" s="27" t="n">
        <x:v>2</x:v>
      </x:c>
      <x:c r="E85" s="24" t="str">
        <x:v>연차계산: 비용·시간·생활 불편 또는 의사결정과 직접 연결</x:v>
      </x:c>
      <x:c r="F85" s="27" t="n">
        <x:v>1</x:v>
      </x:c>
      <x:c r="G85" s="24" t="str">
        <x:v>명사·행동 중심 검색어로, 제목화하려면 별도의 구체적인 질문 설정이 필요</x:v>
      </x:c>
      <x:c r="H85" s="27" t="n">
        <x:v>1</x:v>
      </x:c>
      <x:c r="I85" s="24" t="str">
        <x:v>‘계산’를 기준·수치·조건별 사례로 비교 가능. 실제 수치 확인 전 반전은 단정 불가</x:v>
      </x:c>
      <x:c r="J85" s="27" t="n">
        <x:v>2</x:v>
      </x:c>
      <x:c r="K85" s="24" t="str">
        <x:v>규정·절차·근거 자료 또는 조건별 사례로 설명 범위를 한정할 수 있음</x:v>
      </x:c>
      <x:c r="L85" s="29" t="n">
        <x:f>(D85+F85+H85+J85)/('산출기준'!$B$23*'산출기준'!$B$24)*100</x:f>
        <x:v>75</x:v>
      </x:c>
      <x:c r="M85" s="24" t="str">
        <x:v>제도·요금·규정·기종 변경 시 본문 업데이트 필요</x:v>
      </x:c>
    </x:row>
    <x:row r="86" ht="58" customHeight="1">
      <x:c r="A86" s="4" t="str">
        <x:v>K0082</x:v>
      </x:c>
      <x:c r="B86" s="4" t="str">
        <x:v>경제·비즈니스</x:v>
      </x:c>
      <x:c r="C86" s="4" t="str">
        <x:v>실업급여계산</x:v>
      </x:c>
      <x:c r="D86" s="27" t="n">
        <x:v>2</x:v>
      </x:c>
      <x:c r="E86" s="24" t="str">
        <x:v>실업급여계산: 비용·시간·생활 불편 또는 의사결정과 직접 연결</x:v>
      </x:c>
      <x:c r="F86" s="27" t="n">
        <x:v>1</x:v>
      </x:c>
      <x:c r="G86" s="24" t="str">
        <x:v>명사·행동 중심 검색어로, 제목화하려면 별도의 구체적인 질문 설정이 필요</x:v>
      </x:c>
      <x:c r="H86" s="27" t="n">
        <x:v>1</x:v>
      </x:c>
      <x:c r="I86" s="24" t="str">
        <x:v>‘계산’를 기준·수치·조건별 사례로 비교 가능. 실제 수치 확인 전 반전은 단정 불가</x:v>
      </x:c>
      <x:c r="J86" s="27" t="n">
        <x:v>2</x:v>
      </x:c>
      <x:c r="K86" s="24" t="str">
        <x:v>규정·절차·근거 자료 또는 조건별 사례로 설명 범위를 한정할 수 있음</x:v>
      </x:c>
      <x:c r="L86" s="29" t="n">
        <x:f>(D86+F86+H86+J86)/('산출기준'!$B$23*'산출기준'!$B$24)*100</x:f>
        <x:v>75</x:v>
      </x:c>
      <x:c r="M86" s="24" t="str">
        <x:v>제도·요금·규정·기종 변경 시 본문 업데이트 필요</x:v>
      </x:c>
    </x:row>
    <x:row r="87" ht="58" customHeight="1">
      <x:c r="A87" s="4" t="str">
        <x:v>K0083</x:v>
      </x:c>
      <x:c r="B87" s="4" t="str">
        <x:v>경제·비즈니스</x:v>
      </x:c>
      <x:c r="C87" s="4" t="str">
        <x:v>증여신고</x:v>
      </x:c>
      <x:c r="D87" s="27" t="n">
        <x:v>2</x:v>
      </x:c>
      <x:c r="E87" s="24" t="str">
        <x:v>증여신고: 비용·시간·생활 불편 또는 의사결정과 직접 연결</x:v>
      </x:c>
      <x:c r="F87" s="27" t="n">
        <x:v>1</x:v>
      </x:c>
      <x:c r="G87" s="24" t="str">
        <x:v>명사·행동 중심 검색어로, 제목화하려면 별도의 구체적인 질문 설정이 필요</x:v>
      </x:c>
      <x:c r="H87" s="27" t="n">
        <x:v>0</x:v>
      </x:c>
      <x:c r="I87" s="24" t="str">
        <x:v>키워드 자체에 비교나 반전 근거가 없으므로 해당 요소는 가점하지 않음</x:v>
      </x:c>
      <x:c r="J87" s="27" t="n">
        <x:v>2</x:v>
      </x:c>
      <x:c r="K87" s="24" t="str">
        <x:v>규정·절차·근거 자료 또는 조건별 사례로 설명 범위를 한정할 수 있음</x:v>
      </x:c>
      <x:c r="L87" s="29" t="n">
        <x:f>(D87+F87+H87+J87)/('산출기준'!$B$23*'산출기준'!$B$24)*100</x:f>
        <x:v>62.5</x:v>
      </x:c>
      <x:c r="M87" s="24" t="str">
        <x:v>제도·요금·규정·기종 변경 시 본문 업데이트 필요</x:v>
      </x:c>
    </x:row>
    <x:row r="88" ht="58" customHeight="1">
      <x:c r="A88" s="4" t="str">
        <x:v>K0084</x:v>
      </x:c>
      <x:c r="B88" s="4" t="str">
        <x:v>경제·비즈니스</x:v>
      </x:c>
      <x:c r="C88" s="4" t="str">
        <x:v>상속세신고</x:v>
      </x:c>
      <x:c r="D88" s="27" t="n">
        <x:v>2</x:v>
      </x:c>
      <x:c r="E88" s="24" t="str">
        <x:v>상속세신고: 비용·시간·생활 불편 또는 의사결정과 직접 연결</x:v>
      </x:c>
      <x:c r="F88" s="27" t="n">
        <x:v>1</x:v>
      </x:c>
      <x:c r="G88" s="24" t="str">
        <x:v>명사·행동 중심 검색어로, 제목화하려면 별도의 구체적인 질문 설정이 필요</x:v>
      </x:c>
      <x:c r="H88" s="27" t="n">
        <x:v>0</x:v>
      </x:c>
      <x:c r="I88" s="24" t="str">
        <x:v>키워드 자체에 비교나 반전 근거가 없으므로 해당 요소는 가점하지 않음</x:v>
      </x:c>
      <x:c r="J88" s="27" t="n">
        <x:v>2</x:v>
      </x:c>
      <x:c r="K88" s="24" t="str">
        <x:v>규정·절차·근거 자료 또는 조건별 사례로 설명 범위를 한정할 수 있음</x:v>
      </x:c>
      <x:c r="L88" s="29" t="n">
        <x:f>(D88+F88+H88+J88)/('산출기준'!$B$23*'산출기준'!$B$24)*100</x:f>
        <x:v>62.5</x:v>
      </x:c>
      <x:c r="M88" s="24" t="str">
        <x:v>제도·요금·규정·기종 변경 시 본문 업데이트 필요</x:v>
      </x:c>
    </x:row>
    <x:row r="89" ht="58" customHeight="1">
      <x:c r="A89" s="4" t="str">
        <x:v>K0085</x:v>
      </x:c>
      <x:c r="B89" s="4" t="str">
        <x:v>경제·비즈니스</x:v>
      </x:c>
      <x:c r="C89" s="4" t="str">
        <x:v>개인사업자폐업신고</x:v>
      </x:c>
      <x:c r="D89" s="27" t="n">
        <x:v>2</x:v>
      </x:c>
      <x:c r="E89" s="24" t="str">
        <x:v>개인사업자폐업신고: 비용·시간·생활 불편 또는 의사결정과 직접 연결</x:v>
      </x:c>
      <x:c r="F89" s="27" t="n">
        <x:v>1</x:v>
      </x:c>
      <x:c r="G89" s="24" t="str">
        <x:v>명사·행동 중심 검색어로, 제목화하려면 별도의 구체적인 질문 설정이 필요</x:v>
      </x:c>
      <x:c r="H89" s="27" t="n">
        <x:v>0</x:v>
      </x:c>
      <x:c r="I89" s="24" t="str">
        <x:v>키워드 자체에 비교나 반전 근거가 없으므로 해당 요소는 가점하지 않음</x:v>
      </x:c>
      <x:c r="J89" s="27" t="n">
        <x:v>2</x:v>
      </x:c>
      <x:c r="K89" s="24" t="str">
        <x:v>규정·절차·근거 자료 또는 조건별 사례로 설명 범위를 한정할 수 있음</x:v>
      </x:c>
      <x:c r="L89" s="29" t="n">
        <x:f>(D89+F89+H89+J89)/('산출기준'!$B$23*'산출기준'!$B$24)*100</x:f>
        <x:v>62.5</x:v>
      </x:c>
      <x:c r="M89" s="24" t="str">
        <x:v>제도·요금·규정·기종 변경 시 본문 업데이트 필요</x:v>
      </x:c>
    </x:row>
    <x:row r="90" ht="58" customHeight="1">
      <x:c r="A90" s="4" t="str">
        <x:v>K0086</x:v>
      </x:c>
      <x:c r="B90" s="4" t="str">
        <x:v>경제·비즈니스</x:v>
      </x:c>
      <x:c r="C90" s="4" t="str">
        <x:v>연금저축계좌개설</x:v>
      </x:c>
      <x:c r="D90" s="27" t="n">
        <x:v>2</x:v>
      </x:c>
      <x:c r="E90" s="24" t="str">
        <x:v>연금저축계좌개설: 비용·시간·생활 불편 또는 의사결정과 직접 연결</x:v>
      </x:c>
      <x:c r="F90" s="27" t="n">
        <x:v>1</x:v>
      </x:c>
      <x:c r="G90" s="24" t="str">
        <x:v>명사·행동 중심 검색어로, 제목화하려면 별도의 구체적인 질문 설정이 필요</x:v>
      </x:c>
      <x:c r="H90" s="27" t="n">
        <x:v>0</x:v>
      </x:c>
      <x:c r="I90" s="24" t="str">
        <x:v>키워드 자체에 비교나 반전 근거가 없으므로 해당 요소는 가점하지 않음</x:v>
      </x:c>
      <x:c r="J90" s="27" t="n">
        <x:v>1</x:v>
      </x:c>
      <x:c r="K90" s="24" t="str">
        <x:v>공개 프로필·발언 등 확인 가능한 원자료 확보가 필요</x:v>
      </x:c>
      <x:c r="L90" s="29" t="n">
        <x:f>(D90+F90+H90+J90)/('산출기준'!$B$23*'산출기준'!$B$24)*100</x:f>
        <x:v>50</x:v>
      </x:c>
      <x:c r="M90" s="24" t="str">
        <x:v>제도·요금·규정·기종 변경 시 본문 업데이트 필요</x:v>
      </x:c>
    </x:row>
    <x:row r="91" ht="58" customHeight="1">
      <x:c r="A91" s="4" t="str">
        <x:v>K0087</x:v>
      </x:c>
      <x:c r="B91" s="4" t="str">
        <x:v>경제·비즈니스</x:v>
      </x:c>
      <x:c r="C91" s="4" t="str">
        <x:v>퇴직금세금계산기</x:v>
      </x:c>
      <x:c r="D91" s="27" t="n">
        <x:v>2</x:v>
      </x:c>
      <x:c r="E91" s="24" t="str">
        <x:v>퇴직금세금계산기: 비용·시간·생활 불편 또는 의사결정과 직접 연결</x:v>
      </x:c>
      <x:c r="F91" s="27" t="n">
        <x:v>1</x:v>
      </x:c>
      <x:c r="G91" s="24" t="str">
        <x:v>명사·행동 중심 검색어로, 제목화하려면 별도의 구체적인 질문 설정이 필요</x:v>
      </x:c>
      <x:c r="H91" s="27" t="n">
        <x:v>1</x:v>
      </x:c>
      <x:c r="I91" s="24" t="str">
        <x:v>‘계산’를 기준·수치·조건별 사례로 비교 가능. 실제 수치 확인 전 반전은 단정 불가</x:v>
      </x:c>
      <x:c r="J91" s="27" t="n">
        <x:v>2</x:v>
      </x:c>
      <x:c r="K91" s="24" t="str">
        <x:v>규정·절차·근거 자료 또는 조건별 사례로 설명 범위를 한정할 수 있음</x:v>
      </x:c>
      <x:c r="L91" s="29" t="n">
        <x:f>(D91+F91+H91+J91)/('산출기준'!$B$23*'산출기준'!$B$24)*100</x:f>
        <x:v>75</x:v>
      </x:c>
      <x:c r="M91" s="24" t="str">
        <x:v>제도·요금·규정·기종 변경 시 본문 업데이트 필요; 도구·신청·방문 의도가 섞여 정보글만으로 검색 의도를 충족하기 어려울 수 있음</x:v>
      </x:c>
    </x:row>
    <x:row r="92" ht="58" customHeight="1">
      <x:c r="A92" s="4" t="str">
        <x:v>K0088</x:v>
      </x:c>
      <x:c r="B92" s="4" t="str">
        <x:v>경제·비즈니스</x:v>
      </x:c>
      <x:c r="C92" s="4" t="str">
        <x:v>연금저축세액공제</x:v>
      </x:c>
      <x:c r="D92" s="27" t="n">
        <x:v>2</x:v>
      </x:c>
      <x:c r="E92" s="24" t="str">
        <x:v>연금저축세액공제: 비용·시간·생활 불편 또는 의사결정과 직접 연결</x:v>
      </x:c>
      <x:c r="F92" s="27" t="n">
        <x:v>1</x:v>
      </x:c>
      <x:c r="G92" s="24" t="str">
        <x:v>명사·행동 중심 검색어로, 제목화하려면 별도의 구체적인 질문 설정이 필요</x:v>
      </x:c>
      <x:c r="H92" s="27" t="n">
        <x:v>0</x:v>
      </x:c>
      <x:c r="I92" s="24" t="str">
        <x:v>키워드 자체에 비교나 반전 근거가 없으므로 해당 요소는 가점하지 않음</x:v>
      </x:c>
      <x:c r="J92" s="27" t="n">
        <x:v>1</x:v>
      </x:c>
      <x:c r="K92" s="24" t="str">
        <x:v>공개 프로필·발언 등 확인 가능한 원자료 확보가 필요</x:v>
      </x:c>
      <x:c r="L92" s="29" t="n">
        <x:f>(D92+F92+H92+J92)/('산출기준'!$B$23*'산출기준'!$B$24)*100</x:f>
        <x:v>50</x:v>
      </x:c>
      <x:c r="M92" s="24" t="str">
        <x:v>제도·요금·규정·기종 변경 시 본문 업데이트 필요</x:v>
      </x:c>
    </x:row>
    <x:row r="93" ht="58" customHeight="1">
      <x:c r="A93" s="4" t="str">
        <x:v>K0089</x:v>
      </x:c>
      <x:c r="B93" s="4" t="str">
        <x:v>경제·비즈니스</x:v>
      </x:c>
      <x:c r="C93" s="4" t="str">
        <x:v>부부증여한도</x:v>
      </x:c>
      <x:c r="D93" s="27" t="n">
        <x:v>2</x:v>
      </x:c>
      <x:c r="E93" s="24" t="str">
        <x:v>부부증여한도: 비용·시간·생활 불편 또는 의사결정과 직접 연결</x:v>
      </x:c>
      <x:c r="F93" s="27" t="n">
        <x:v>1</x:v>
      </x:c>
      <x:c r="G93" s="24" t="str">
        <x:v>명사·행동 중심 검색어로, 제목화하려면 별도의 구체적인 질문 설정이 필요</x:v>
      </x:c>
      <x:c r="H93" s="27" t="n">
        <x:v>1</x:v>
      </x:c>
      <x:c r="I93" s="24" t="str">
        <x:v>‘한도’를 기준·수치·조건별 사례로 비교 가능. 실제 수치 확인 전 반전은 단정 불가</x:v>
      </x:c>
      <x:c r="J93" s="27" t="n">
        <x:v>2</x:v>
      </x:c>
      <x:c r="K93" s="24" t="str">
        <x:v>규정·절차·근거 자료 또는 조건별 사례로 설명 범위를 한정할 수 있음</x:v>
      </x:c>
      <x:c r="L93" s="29" t="n">
        <x:f>(D93+F93+H93+J93)/('산출기준'!$B$23*'산출기준'!$B$24)*100</x:f>
        <x:v>75</x:v>
      </x:c>
      <x:c r="M93" s="24" t="str">
        <x:v>제도·요금·규정·기종 변경 시 본문 업데이트 필요</x:v>
      </x:c>
    </x:row>
    <x:row r="94" ht="58" customHeight="1">
      <x:c r="A94" s="4" t="str">
        <x:v>K0090</x:v>
      </x:c>
      <x:c r="B94" s="4" t="str">
        <x:v>경제·비즈니스</x:v>
      </x:c>
      <x:c r="C94" s="4" t="str">
        <x:v>연금계산기</x:v>
      </x:c>
      <x:c r="D94" s="27" t="n">
        <x:v>2</x:v>
      </x:c>
      <x:c r="E94" s="24" t="str">
        <x:v>연금계산기: 비용·시간·생활 불편 또는 의사결정과 직접 연결</x:v>
      </x:c>
      <x:c r="F94" s="27" t="n">
        <x:v>1</x:v>
      </x:c>
      <x:c r="G94" s="24" t="str">
        <x:v>명사·행동 중심 검색어로, 제목화하려면 별도의 구체적인 질문 설정이 필요</x:v>
      </x:c>
      <x:c r="H94" s="27" t="n">
        <x:v>1</x:v>
      </x:c>
      <x:c r="I94" s="24" t="str">
        <x:v>‘계산’를 기준·수치·조건별 사례로 비교 가능. 실제 수치 확인 전 반전은 단정 불가</x:v>
      </x:c>
      <x:c r="J94" s="27" t="n">
        <x:v>2</x:v>
      </x:c>
      <x:c r="K94" s="24" t="str">
        <x:v>규정·절차·근거 자료 또는 조건별 사례로 설명 범위를 한정할 수 있음</x:v>
      </x:c>
      <x:c r="L94" s="29" t="n">
        <x:f>(D94+F94+H94+J94)/('산출기준'!$B$23*'산출기준'!$B$24)*100</x:f>
        <x:v>75</x:v>
      </x:c>
      <x:c r="M94" s="24" t="str">
        <x:v>제도·요금·규정·기종 변경 시 본문 업데이트 필요; 도구·신청·방문 의도가 섞여 정보글만으로 검색 의도를 충족하기 어려울 수 있음</x:v>
      </x:c>
    </x:row>
    <x:row r="95" ht="58" customHeight="1">
      <x:c r="A95" s="4" t="str">
        <x:v>K0091</x:v>
      </x:c>
      <x:c r="B95" s="4" t="str">
        <x:v>경제·비즈니스</x:v>
      </x:c>
      <x:c r="C95" s="4" t="str">
        <x:v>자진퇴사실업급여조건</x:v>
      </x:c>
      <x:c r="D95" s="27" t="n">
        <x:v>2</x:v>
      </x:c>
      <x:c r="E95" s="24" t="str">
        <x:v>자진퇴사실업급여조건: 비용·시간·생활 불편 또는 의사결정과 직접 연결</x:v>
      </x:c>
      <x:c r="F95" s="27" t="n">
        <x:v>1</x:v>
      </x:c>
      <x:c r="G95" s="24" t="str">
        <x:v>명사·행동 중심 검색어로, 제목화하려면 별도의 구체적인 질문 설정이 필요</x:v>
      </x:c>
      <x:c r="H95" s="27" t="n">
        <x:v>0</x:v>
      </x:c>
      <x:c r="I95" s="24" t="str">
        <x:v>키워드 자체에 비교나 반전 근거가 없으므로 해당 요소는 가점하지 않음</x:v>
      </x:c>
      <x:c r="J95" s="27" t="n">
        <x:v>2</x:v>
      </x:c>
      <x:c r="K95" s="24" t="str">
        <x:v>규정·절차·근거 자료 또는 조건별 사례로 설명 범위를 한정할 수 있음</x:v>
      </x:c>
      <x:c r="L95" s="29" t="n">
        <x:f>(D95+F95+H95+J95)/('산출기준'!$B$23*'산출기준'!$B$24)*100</x:f>
        <x:v>62.5</x:v>
      </x:c>
      <x:c r="M95" s="24" t="str">
        <x:v>제도·요금·규정·기종 변경 시 본문 업데이트 필요</x:v>
      </x:c>
    </x:row>
    <x:row r="96" ht="58" customHeight="1">
      <x:c r="A96" s="4" t="str">
        <x:v>K0092</x:v>
      </x:c>
      <x:c r="B96" s="4" t="str">
        <x:v>경제·비즈니스</x:v>
      </x:c>
      <x:c r="C96" s="4" t="str">
        <x:v>증여세계산</x:v>
      </x:c>
      <x:c r="D96" s="27" t="n">
        <x:v>2</x:v>
      </x:c>
      <x:c r="E96" s="24" t="str">
        <x:v>증여세계산: 비용·시간·생활 불편 또는 의사결정과 직접 연결</x:v>
      </x:c>
      <x:c r="F96" s="27" t="n">
        <x:v>1</x:v>
      </x:c>
      <x:c r="G96" s="24" t="str">
        <x:v>명사·행동 중심 검색어로, 제목화하려면 별도의 구체적인 질문 설정이 필요</x:v>
      </x:c>
      <x:c r="H96" s="27" t="n">
        <x:v>1</x:v>
      </x:c>
      <x:c r="I96" s="24" t="str">
        <x:v>‘계산’를 기준·수치·조건별 사례로 비교 가능. 실제 수치 확인 전 반전은 단정 불가</x:v>
      </x:c>
      <x:c r="J96" s="27" t="n">
        <x:v>2</x:v>
      </x:c>
      <x:c r="K96" s="24" t="str">
        <x:v>규정·절차·근거 자료 또는 조건별 사례로 설명 범위를 한정할 수 있음</x:v>
      </x:c>
      <x:c r="L96" s="29" t="n">
        <x:f>(D96+F96+H96+J96)/('산출기준'!$B$23*'산출기준'!$B$24)*100</x:f>
        <x:v>75</x:v>
      </x:c>
      <x:c r="M96" s="24" t="str">
        <x:v>제도·요금·규정·기종 변경 시 본문 업데이트 필요</x:v>
      </x:c>
    </x:row>
    <x:row r="97" ht="58" customHeight="1">
      <x:c r="A97" s="4" t="str">
        <x:v>K0093</x:v>
      </x:c>
      <x:c r="B97" s="4" t="str">
        <x:v>경제·비즈니스</x:v>
      </x:c>
      <x:c r="C97" s="4" t="str">
        <x:v>고용보험실업급여조건</x:v>
      </x:c>
      <x:c r="D97" s="27" t="n">
        <x:v>2</x:v>
      </x:c>
      <x:c r="E97" s="24" t="str">
        <x:v>고용보험실업급여조건: 비용·시간·생활 불편 또는 의사결정과 직접 연결</x:v>
      </x:c>
      <x:c r="F97" s="27" t="n">
        <x:v>1</x:v>
      </x:c>
      <x:c r="G97" s="24" t="str">
        <x:v>명사·행동 중심 검색어로, 제목화하려면 별도의 구체적인 질문 설정이 필요</x:v>
      </x:c>
      <x:c r="H97" s="27" t="n">
        <x:v>0</x:v>
      </x:c>
      <x:c r="I97" s="24" t="str">
        <x:v>키워드 자체에 비교나 반전 근거가 없으므로 해당 요소는 가점하지 않음</x:v>
      </x:c>
      <x:c r="J97" s="27" t="n">
        <x:v>2</x:v>
      </x:c>
      <x:c r="K97" s="24" t="str">
        <x:v>규정·절차·근거 자료 또는 조건별 사례로 설명 범위를 한정할 수 있음</x:v>
      </x:c>
      <x:c r="L97" s="29" t="n">
        <x:f>(D97+F97+H97+J97)/('산출기준'!$B$23*'산출기준'!$B$24)*100</x:f>
        <x:v>62.5</x:v>
      </x:c>
      <x:c r="M97" s="24" t="str">
        <x:v>제도·요금·규정·기종 변경 시 본문 업데이트 필요</x:v>
      </x:c>
    </x:row>
    <x:row r="98" ht="58" customHeight="1">
      <x:c r="A98" s="4" t="str">
        <x:v>K0094</x:v>
      </x:c>
      <x:c r="B98" s="4" t="str">
        <x:v>경제·비즈니스</x:v>
      </x:c>
      <x:c r="C98" s="4" t="str">
        <x:v>비과세개인연금</x:v>
      </x:c>
      <x:c r="D98" s="27" t="n">
        <x:v>2</x:v>
      </x:c>
      <x:c r="E98" s="24" t="str">
        <x:v>비과세개인연금: 비용·시간·생활 불편 또는 의사결정과 직접 연결</x:v>
      </x:c>
      <x:c r="F98" s="27" t="n">
        <x:v>1</x:v>
      </x:c>
      <x:c r="G98" s="24" t="str">
        <x:v>명사·행동 중심 검색어로, 제목화하려면 별도의 구체적인 질문 설정이 필요</x:v>
      </x:c>
      <x:c r="H98" s="27" t="n">
        <x:v>0</x:v>
      </x:c>
      <x:c r="I98" s="24" t="str">
        <x:v>키워드 자체에 비교나 반전 근거가 없으므로 해당 요소는 가점하지 않음</x:v>
      </x:c>
      <x:c r="J98" s="27" t="n">
        <x:v>1</x:v>
      </x:c>
      <x:c r="K98" s="24" t="str">
        <x:v>공개 프로필·발언 등 확인 가능한 원자료 확보가 필요</x:v>
      </x:c>
      <x:c r="L98" s="29" t="n">
        <x:f>(D98+F98+H98+J98)/('산출기준'!$B$23*'산출기준'!$B$24)*100</x:f>
        <x:v>50</x:v>
      </x:c>
      <x:c r="M98" s="24" t="str">
        <x:v>제도·요금·규정·기종 변경 시 본문 업데이트 필요</x:v>
      </x:c>
    </x:row>
    <x:row r="99" ht="58" customHeight="1">
      <x:c r="A99" s="4" t="str">
        <x:v>K0095</x:v>
      </x:c>
      <x:c r="B99" s="4" t="str">
        <x:v>경제·비즈니스</x:v>
      </x:c>
      <x:c r="C99" s="4" t="str">
        <x:v>증여세율표</x:v>
      </x:c>
      <x:c r="D99" s="27" t="n">
        <x:v>2</x:v>
      </x:c>
      <x:c r="E99" s="24" t="str">
        <x:v>증여세율표: 비용·시간·생활 불편 또는 의사결정과 직접 연결</x:v>
      </x:c>
      <x:c r="F99" s="27" t="n">
        <x:v>1</x:v>
      </x:c>
      <x:c r="G99" s="24" t="str">
        <x:v>명사·행동 중심 검색어로, 제목화하려면 별도의 구체적인 질문 설정이 필요</x:v>
      </x:c>
      <x:c r="H99" s="27" t="n">
        <x:v>1</x:v>
      </x:c>
      <x:c r="I99" s="24" t="str">
        <x:v>‘세율’를 기준·수치·조건별 사례로 비교 가능. 실제 수치 확인 전 반전은 단정 불가</x:v>
      </x:c>
      <x:c r="J99" s="27" t="n">
        <x:v>2</x:v>
      </x:c>
      <x:c r="K99" s="24" t="str">
        <x:v>규정·절차·근거 자료 또는 조건별 사례로 설명 범위를 한정할 수 있음</x:v>
      </x:c>
      <x:c r="L99" s="29" t="n">
        <x:f>(D99+F99+H99+J99)/('산출기준'!$B$23*'산출기준'!$B$24)*100</x:f>
        <x:v>75</x:v>
      </x:c>
      <x:c r="M99" s="24" t="str">
        <x:v>제도·요금·규정·기종 변경 시 본문 업데이트 필요</x:v>
      </x:c>
    </x:row>
    <x:row r="100" ht="58" customHeight="1">
      <x:c r="A100" s="4" t="str">
        <x:v>K0096</x:v>
      </x:c>
      <x:c r="B100" s="4" t="str">
        <x:v>경제·비즈니스</x:v>
      </x:c>
      <x:c r="C100" s="4" t="str">
        <x:v>연차수당계산법</x:v>
      </x:c>
      <x:c r="D100" s="27" t="n">
        <x:v>2</x:v>
      </x:c>
      <x:c r="E100" s="24" t="str">
        <x:v>연차수당계산법: 비용·시간·생활 불편 또는 의사결정과 직접 연결</x:v>
      </x:c>
      <x:c r="F100" s="27" t="n">
        <x:v>1</x:v>
      </x:c>
      <x:c r="G100" s="24" t="str">
        <x:v>명사·행동 중심 검색어로, 제목화하려면 별도의 구체적인 질문 설정이 필요</x:v>
      </x:c>
      <x:c r="H100" s="27" t="n">
        <x:v>1</x:v>
      </x:c>
      <x:c r="I100" s="24" t="str">
        <x:v>‘계산’를 기준·수치·조건별 사례로 비교 가능. 실제 수치 확인 전 반전은 단정 불가</x:v>
      </x:c>
      <x:c r="J100" s="27" t="n">
        <x:v>2</x:v>
      </x:c>
      <x:c r="K100" s="24" t="str">
        <x:v>규정·절차·근거 자료 또는 조건별 사례로 설명 범위를 한정할 수 있음</x:v>
      </x:c>
      <x:c r="L100" s="29" t="n">
        <x:f>(D100+F100+H100+J100)/('산출기준'!$B$23*'산출기준'!$B$24)*100</x:f>
        <x:v>75</x:v>
      </x:c>
      <x:c r="M100" s="24" t="str">
        <x:v>제도·요금·규정·기종 변경 시 본문 업데이트 필요</x:v>
      </x:c>
    </x:row>
    <x:row r="101" ht="58" customHeight="1">
      <x:c r="A101" s="4" t="str">
        <x:v>K0097</x:v>
      </x:c>
      <x:c r="B101" s="4" t="str">
        <x:v>경제·비즈니스</x:v>
      </x:c>
      <x:c r="C101" s="4" t="str">
        <x:v>4대보험계산</x:v>
      </x:c>
      <x:c r="D101" s="27" t="n">
        <x:v>2</x:v>
      </x:c>
      <x:c r="E101" s="24" t="str">
        <x:v>4대보험계산: 비용·시간·생활 불편 또는 의사결정과 직접 연결</x:v>
      </x:c>
      <x:c r="F101" s="27" t="n">
        <x:v>1</x:v>
      </x:c>
      <x:c r="G101" s="24" t="str">
        <x:v>명사·행동 중심 검색어로, 제목화하려면 별도의 구체적인 질문 설정이 필요</x:v>
      </x:c>
      <x:c r="H101" s="27" t="n">
        <x:v>1</x:v>
      </x:c>
      <x:c r="I101" s="24" t="str">
        <x:v>‘계산’를 기준·수치·조건별 사례로 비교 가능. 실제 수치 확인 전 반전은 단정 불가</x:v>
      </x:c>
      <x:c r="J101" s="27" t="n">
        <x:v>2</x:v>
      </x:c>
      <x:c r="K101" s="24" t="str">
        <x:v>규정·절차·근거 자료 또는 조건별 사례로 설명 범위를 한정할 수 있음</x:v>
      </x:c>
      <x:c r="L101" s="29" t="n">
        <x:f>(D101+F101+H101+J101)/('산출기준'!$B$23*'산출기준'!$B$24)*100</x:f>
        <x:v>75</x:v>
      </x:c>
      <x:c r="M101" s="24" t="str">
        <x:v>제도·요금·규정·기종 변경 시 본문 업데이트 필요</x:v>
      </x:c>
    </x:row>
    <x:row r="102" ht="58" customHeight="1">
      <x:c r="A102" s="4" t="str">
        <x:v>K0098</x:v>
      </x:c>
      <x:c r="B102" s="4" t="str">
        <x:v>경제·비즈니스</x:v>
      </x:c>
      <x:c r="C102" s="4" t="str">
        <x:v>원금균등원리금균등차이</x:v>
      </x:c>
      <x:c r="D102" s="27" t="n">
        <x:v>2</x:v>
      </x:c>
      <x:c r="E102" s="24" t="str">
        <x:v>원금균등원리금균등차이: 비용·시간·생활 불편 또는 의사결정과 직접 연결</x:v>
      </x:c>
      <x:c r="F102" s="27" t="n">
        <x:v>1</x:v>
      </x:c>
      <x:c r="G102" s="24" t="str">
        <x:v>명사·행동 중심 검색어로, 제목화하려면 별도의 구체적인 질문 설정이 필요</x:v>
      </x:c>
      <x:c r="H102" s="27" t="n">
        <x:v>2</x:v>
      </x:c>
      <x:c r="I102" s="24" t="str">
        <x:v>‘차이’가 명시되어 두 선택지의 비교 구조가 가능</x:v>
      </x:c>
      <x:c r="J102" s="27" t="n">
        <x:v>2</x:v>
      </x:c>
      <x:c r="K102" s="24" t="str">
        <x:v>규정·절차·근거 자료 또는 조건별 사례로 설명 범위를 한정할 수 있음</x:v>
      </x:c>
      <x:c r="L102" s="29" t="n">
        <x:f>(D102+F102+H102+J102)/('산출기준'!$B$23*'산출기준'!$B$24)*100</x:f>
        <x:v>87.5</x:v>
      </x:c>
      <x:c r="M102" s="24" t="str">
        <x:v>제도·요금·규정·기종 변경 시 본문 업데이트 필요</x:v>
      </x:c>
    </x:row>
    <x:row r="103" ht="58" customHeight="1">
      <x:c r="A103" s="4" t="str">
        <x:v>K0099</x:v>
      </x:c>
      <x:c r="B103" s="4" t="str">
        <x:v>경제·비즈니스</x:v>
      </x:c>
      <x:c r="C103" s="4" t="str">
        <x:v>아파트탑층장단점</x:v>
      </x:c>
      <x:c r="D103" s="27" t="n">
        <x:v>2</x:v>
      </x:c>
      <x:c r="E103" s="24" t="str">
        <x:v>아파트탑층장단점: 비용·시간·생활 불편 또는 의사결정과 직접 연결</x:v>
      </x:c>
      <x:c r="F103" s="27" t="n">
        <x:v>1</x:v>
      </x:c>
      <x:c r="G103" s="24" t="str">
        <x:v>명사·행동 중심 검색어로, 제목화하려면 별도의 구체적인 질문 설정이 필요</x:v>
      </x:c>
      <x:c r="H103" s="27" t="n">
        <x:v>2</x:v>
      </x:c>
      <x:c r="I103" s="24" t="str">
        <x:v>‘장단점’가 명시되어 두 선택지의 비교 구조가 가능</x:v>
      </x:c>
      <x:c r="J103" s="27" t="n">
        <x:v>1</x:v>
      </x:c>
      <x:c r="K103" s="24" t="str">
        <x:v>공개 프로필·발언 등 확인 가능한 원자료 확보가 필요</x:v>
      </x:c>
      <x:c r="L103" s="29" t="n">
        <x:f>(D103+F103+H103+J103)/('산출기준'!$B$23*'산출기준'!$B$24)*100</x:f>
        <x:v>75</x:v>
      </x:c>
      <x:c r="M103" s="24" t="str">
        <x:v>제도·요금·규정·기종 변경 시 본문 업데이트 필요</x:v>
      </x:c>
    </x:row>
    <x:row r="104" ht="58" customHeight="1">
      <x:c r="A104" s="4" t="str">
        <x:v>K0100</x:v>
      </x:c>
      <x:c r="B104" s="4" t="str">
        <x:v>경제·비즈니스</x:v>
      </x:c>
      <x:c r="C104" s="4" t="str">
        <x:v>퇴직연금DC형DB형차이</x:v>
      </x:c>
      <x:c r="D104" s="27" t="n">
        <x:v>2</x:v>
      </x:c>
      <x:c r="E104" s="24" t="str">
        <x:v>퇴직연금DC형DB형차이: 비용·시간·생활 불편 또는 의사결정과 직접 연결</x:v>
      </x:c>
      <x:c r="F104" s="27" t="n">
        <x:v>1</x:v>
      </x:c>
      <x:c r="G104" s="24" t="str">
        <x:v>명사·행동 중심 검색어로, 제목화하려면 별도의 구체적인 질문 설정이 필요</x:v>
      </x:c>
      <x:c r="H104" s="27" t="n">
        <x:v>2</x:v>
      </x:c>
      <x:c r="I104" s="24" t="str">
        <x:v>‘차이’가 명시되어 두 선택지의 비교 구조가 가능</x:v>
      </x:c>
      <x:c r="J104" s="27" t="n">
        <x:v>2</x:v>
      </x:c>
      <x:c r="K104" s="24" t="str">
        <x:v>규정·절차·근거 자료 또는 조건별 사례로 설명 범위를 한정할 수 있음</x:v>
      </x:c>
      <x:c r="L104" s="29" t="n">
        <x:f>(D104+F104+H104+J104)/('산출기준'!$B$23*'산출기준'!$B$24)*100</x:f>
        <x:v>87.5</x:v>
      </x:c>
      <x:c r="M104" s="24" t="str">
        <x:v>제도·요금·규정·기종 변경 시 본문 업데이트 필요</x:v>
      </x:c>
    </x:row>
    <x:row r="105" ht="58" customHeight="1">
      <x:c r="A105" s="4" t="str">
        <x:v>K0101</x:v>
      </x:c>
      <x:c r="B105" s="4" t="str">
        <x:v>마음·심리</x:v>
      </x:c>
      <x:c r="C105" s="4" t="str">
        <x:v>공황장애증상</x:v>
      </x:c>
      <x:c r="D105" s="27" t="n">
        <x:v>2</x:v>
      </x:c>
      <x:c r="E105" s="24" t="str">
        <x:v>공황장애증상: 몸·마음의 일상적 불편과 연결되지만 개인별 판단은 다름</x:v>
      </x:c>
      <x:c r="F105" s="27" t="n">
        <x:v>2</x:v>
      </x:c>
      <x:c r="G105" s="24" t="str">
        <x:v>특징·현상·원인을 설명하는 질문으로 전개 가능</x:v>
      </x:c>
      <x:c r="H105" s="27" t="n">
        <x:v>0</x:v>
      </x:c>
      <x:c r="I105" s="24" t="str">
        <x:v>키워드 자체에 비교나 반전 근거가 없으므로 해당 요소는 가점하지 않음</x:v>
      </x:c>
      <x:c r="J105" s="27" t="n">
        <x:v>2</x:v>
      </x:c>
      <x:c r="K105" s="24" t="str">
        <x:v>규정·절차·근거 자료 또는 조건별 사례로 설명 범위를 한정할 수 있음</x:v>
      </x:c>
      <x:c r="L105" s="29" t="n">
        <x:f>(D105+F105+H105+J105)/('산출기준'!$B$23*'산출기준'!$B$24)*100</x:f>
        <x:v>75</x:v>
      </x:c>
      <x:c r="M105" s="24" t="str">
        <x:v>의학적 효과·진단·치료를 제목에서 단정하지 않기; 공식 보건자료 및 전문 검토 필요</x:v>
      </x:c>
    </x:row>
    <x:row r="106" ht="58" customHeight="1">
      <x:c r="A106" s="4" t="str">
        <x:v>K0102</x:v>
      </x:c>
      <x:c r="B106" s="4" t="str">
        <x:v>마음·심리</x:v>
      </x:c>
      <x:c r="C106" s="4" t="str">
        <x:v>공황장애</x:v>
      </x:c>
      <x:c r="D106" s="27" t="n">
        <x:v>2</x:v>
      </x:c>
      <x:c r="E106" s="24" t="str">
        <x:v>공황장애: 몸·마음의 일상적 불편과 연결되지만 개인별 판단은 다름</x:v>
      </x:c>
      <x:c r="F106" s="27" t="n">
        <x:v>1</x:v>
      </x:c>
      <x:c r="G106" s="24" t="str">
        <x:v>명사·행동 중심 검색어로, 제목화하려면 별도의 구체적인 질문 설정이 필요</x:v>
      </x:c>
      <x:c r="H106" s="27" t="n">
        <x:v>0</x:v>
      </x:c>
      <x:c r="I106" s="24" t="str">
        <x:v>키워드 자체에 비교나 반전 근거가 없으므로 해당 요소는 가점하지 않음</x:v>
      </x:c>
      <x:c r="J106" s="27" t="n">
        <x:v>1</x:v>
      </x:c>
      <x:c r="K106" s="24" t="str">
        <x:v>검색 범위가 넓어 독자·상황·질문을 더 좁혀야 함</x:v>
      </x:c>
      <x:c r="L106" s="29" t="n">
        <x:f>(D106+F106+H106+J106)/('산출기준'!$B$23*'산출기준'!$B$24)*100</x:f>
        <x:v>50</x:v>
      </x:c>
      <x:c r="M106" s="24" t="str">
        <x:v>의학적 효과·진단·치료를 제목에서 단정하지 않기; 공식 보건자료 및 전문 검토 필요</x:v>
      </x:c>
    </x:row>
    <x:row r="107" ht="58" customHeight="1">
      <x:c r="A107" s="4" t="str">
        <x:v>K0103</x:v>
      </x:c>
      <x:c r="B107" s="4" t="str">
        <x:v>마음·심리</x:v>
      </x:c>
      <x:c r="C107" s="4" t="str">
        <x:v>우울증테스트</x:v>
      </x:c>
      <x:c r="D107" s="27" t="n">
        <x:v>2</x:v>
      </x:c>
      <x:c r="E107" s="24" t="str">
        <x:v>우울증테스트: 몸·마음의 일상적 불편과 연결되지만 개인별 판단은 다름</x:v>
      </x:c>
      <x:c r="F107" s="27" t="n">
        <x:v>1</x:v>
      </x:c>
      <x:c r="G107" s="24" t="str">
        <x:v>명사·행동 중심 검색어로, 제목화하려면 별도의 구체적인 질문 설정이 필요</x:v>
      </x:c>
      <x:c r="H107" s="27" t="n">
        <x:v>0</x:v>
      </x:c>
      <x:c r="I107" s="24" t="str">
        <x:v>키워드 자체에 비교나 반전 근거가 없으므로 해당 요소는 가점하지 않음</x:v>
      </x:c>
      <x:c r="J107" s="27" t="n">
        <x:v>1</x:v>
      </x:c>
      <x:c r="K107" s="24" t="str">
        <x:v>공개 프로필·발언 등 확인 가능한 원자료 확보가 필요</x:v>
      </x:c>
      <x:c r="L107" s="29" t="n">
        <x:f>(D107+F107+H107+J107)/('산출기준'!$B$23*'산출기준'!$B$24)*100</x:f>
        <x:v>50</x:v>
      </x:c>
      <x:c r="M107" s="24" t="str">
        <x:v>의학적 효과·진단·치료를 제목에서 단정하지 않기; 공식 보건자료 및 전문 검토 필요</x:v>
      </x:c>
    </x:row>
    <x:row r="108" ht="58" customHeight="1">
      <x:c r="A108" s="4" t="str">
        <x:v>K0104</x:v>
      </x:c>
      <x:c r="B108" s="4" t="str">
        <x:v>마음·심리</x:v>
      </x:c>
      <x:c r="C108" s="4" t="str">
        <x:v>심리테스트</x:v>
      </x:c>
      <x:c r="D108" s="27" t="n">
        <x:v>2</x:v>
      </x:c>
      <x:c r="E108" s="24" t="str">
        <x:v>심리테스트: 몸·마음의 일상적 불편과 연결되지만 개인별 판단은 다름</x:v>
      </x:c>
      <x:c r="F108" s="27" t="n">
        <x:v>1</x:v>
      </x:c>
      <x:c r="G108" s="24" t="str">
        <x:v>명사·행동 중심 검색어로, 제목화하려면 별도의 구체적인 질문 설정이 필요</x:v>
      </x:c>
      <x:c r="H108" s="27" t="n">
        <x:v>0</x:v>
      </x:c>
      <x:c r="I108" s="24" t="str">
        <x:v>키워드 자체에 비교나 반전 근거가 없으므로 해당 요소는 가점하지 않음</x:v>
      </x:c>
      <x:c r="J108" s="27" t="n">
        <x:v>1</x:v>
      </x:c>
      <x:c r="K108" s="24" t="str">
        <x:v>공개 프로필·발언 등 확인 가능한 원자료 확보가 필요</x:v>
      </x:c>
      <x:c r="L108" s="29" t="n">
        <x:f>(D108+F108+H108+J108)/('산출기준'!$B$23*'산출기준'!$B$24)*100</x:f>
        <x:v>50</x:v>
      </x:c>
      <x:c r="M108" s="24" t="str">
        <x:v>의학적 효과·진단·치료를 제목에서 단정하지 않기; 공식 보건자료 및 전문 검토 필요</x:v>
      </x:c>
    </x:row>
    <x:row r="109" ht="58" customHeight="1">
      <x:c r="A109" s="4" t="str">
        <x:v>K0105</x:v>
      </x:c>
      <x:c r="B109" s="4" t="str">
        <x:v>마음·심리</x:v>
      </x:c>
      <x:c r="C109" s="4" t="str">
        <x:v>애착유형테스트</x:v>
      </x:c>
      <x:c r="D109" s="27" t="n">
        <x:v>2</x:v>
      </x:c>
      <x:c r="E109" s="24" t="str">
        <x:v>애착유형테스트: 몸·마음의 일상적 불편과 연결되지만 개인별 판단은 다름</x:v>
      </x:c>
      <x:c r="F109" s="27" t="n">
        <x:v>1</x:v>
      </x:c>
      <x:c r="G109" s="24" t="str">
        <x:v>명사·행동 중심 검색어로, 제목화하려면 별도의 구체적인 질문 설정이 필요</x:v>
      </x:c>
      <x:c r="H109" s="27" t="n">
        <x:v>0</x:v>
      </x:c>
      <x:c r="I109" s="24" t="str">
        <x:v>키워드 자체에 비교나 반전 근거가 없으므로 해당 요소는 가점하지 않음</x:v>
      </x:c>
      <x:c r="J109" s="27" t="n">
        <x:v>1</x:v>
      </x:c>
      <x:c r="K109" s="24" t="str">
        <x:v>공개 프로필·발언 등 확인 가능한 원자료 확보가 필요</x:v>
      </x:c>
      <x:c r="L109" s="29" t="n">
        <x:f>(D109+F109+H109+J109)/('산출기준'!$B$23*'산출기준'!$B$24)*100</x:f>
        <x:v>50</x:v>
      </x:c>
      <x:c r="M109" s="24" t="str">
        <x:v>의학적 효과·진단·치료를 제목에서 단정하지 않기; 공식 보건자료 및 전문 검토 필요</x:v>
      </x:c>
    </x:row>
    <x:row r="110" ht="58" customHeight="1">
      <x:c r="A110" s="4" t="str">
        <x:v>K0106</x:v>
      </x:c>
      <x:c r="B110" s="4" t="str">
        <x:v>마음·심리</x:v>
      </x:c>
      <x:c r="C110" s="4" t="str">
        <x:v>성인ADHD증상</x:v>
      </x:c>
      <x:c r="D110" s="27" t="n">
        <x:v>2</x:v>
      </x:c>
      <x:c r="E110" s="24" t="str">
        <x:v>성인ADHD증상: 몸·마음의 일상적 불편과 연결되지만 개인별 판단은 다름</x:v>
      </x:c>
      <x:c r="F110" s="27" t="n">
        <x:v>2</x:v>
      </x:c>
      <x:c r="G110" s="24" t="str">
        <x:v>특징·현상·원인을 설명하는 질문으로 전개 가능</x:v>
      </x:c>
      <x:c r="H110" s="27" t="n">
        <x:v>0</x:v>
      </x:c>
      <x:c r="I110" s="24" t="str">
        <x:v>키워드 자체에 비교나 반전 근거가 없으므로 해당 요소는 가점하지 않음</x:v>
      </x:c>
      <x:c r="J110" s="27" t="n">
        <x:v>2</x:v>
      </x:c>
      <x:c r="K110" s="24" t="str">
        <x:v>규정·절차·근거 자료 또는 조건별 사례로 설명 범위를 한정할 수 있음</x:v>
      </x:c>
      <x:c r="L110" s="29" t="n">
        <x:f>(D110+F110+H110+J110)/('산출기준'!$B$23*'산출기준'!$B$24)*100</x:f>
        <x:v>75</x:v>
      </x:c>
      <x:c r="M110" s="24" t="str">
        <x:v>의학적 효과·진단·치료를 제목에서 단정하지 않기; 공식 보건자료 및 전문 검토 필요</x:v>
      </x:c>
    </x:row>
    <x:row r="111" ht="58" customHeight="1">
      <x:c r="A111" s="4" t="str">
        <x:v>K0107</x:v>
      </x:c>
      <x:c r="B111" s="4" t="str">
        <x:v>마음·심리</x:v>
      </x:c>
      <x:c r="C111" s="4" t="str">
        <x:v>우울증초기증상</x:v>
      </x:c>
      <x:c r="D111" s="27" t="n">
        <x:v>2</x:v>
      </x:c>
      <x:c r="E111" s="24" t="str">
        <x:v>우울증초기증상: 몸·마음의 일상적 불편과 연결되지만 개인별 판단은 다름</x:v>
      </x:c>
      <x:c r="F111" s="27" t="n">
        <x:v>2</x:v>
      </x:c>
      <x:c r="G111" s="24" t="str">
        <x:v>특징·현상·원인을 설명하는 질문으로 전개 가능</x:v>
      </x:c>
      <x:c r="H111" s="27" t="n">
        <x:v>0</x:v>
      </x:c>
      <x:c r="I111" s="24" t="str">
        <x:v>키워드 자체에 비교나 반전 근거가 없으므로 해당 요소는 가점하지 않음</x:v>
      </x:c>
      <x:c r="J111" s="27" t="n">
        <x:v>2</x:v>
      </x:c>
      <x:c r="K111" s="24" t="str">
        <x:v>규정·절차·근거 자료 또는 조건별 사례로 설명 범위를 한정할 수 있음</x:v>
      </x:c>
      <x:c r="L111" s="29" t="n">
        <x:f>(D111+F111+H111+J111)/('산출기준'!$B$23*'산출기준'!$B$24)*100</x:f>
        <x:v>75</x:v>
      </x:c>
      <x:c r="M111" s="24" t="str">
        <x:v>의학적 효과·진단·치료를 제목에서 단정하지 않기; 공식 보건자료 및 전문 검토 필요</x:v>
      </x:c>
    </x:row>
    <x:row r="112" ht="58" customHeight="1">
      <x:c r="A112" s="4" t="str">
        <x:v>K0108</x:v>
      </x:c>
      <x:c r="B112" s="4" t="str">
        <x:v>마음·심리</x:v>
      </x:c>
      <x:c r="C112" s="4" t="str">
        <x:v>심리상담</x:v>
      </x:c>
      <x:c r="D112" s="27" t="n">
        <x:v>2</x:v>
      </x:c>
      <x:c r="E112" s="24" t="str">
        <x:v>심리상담: 몸·마음의 일상적 불편과 연결되지만 개인별 판단은 다름</x:v>
      </x:c>
      <x:c r="F112" s="27" t="n">
        <x:v>1</x:v>
      </x:c>
      <x:c r="G112" s="24" t="str">
        <x:v>명사·행동 중심 검색어로, 제목화하려면 별도의 구체적인 질문 설정이 필요</x:v>
      </x:c>
      <x:c r="H112" s="27" t="n">
        <x:v>0</x:v>
      </x:c>
      <x:c r="I112" s="24" t="str">
        <x:v>키워드 자체에 비교나 반전 근거가 없으므로 해당 요소는 가점하지 않음</x:v>
      </x:c>
      <x:c r="J112" s="27" t="n">
        <x:v>1</x:v>
      </x:c>
      <x:c r="K112" s="24" t="str">
        <x:v>공개 프로필·발언 등 확인 가능한 원자료 확보가 필요</x:v>
      </x:c>
      <x:c r="L112" s="29" t="n">
        <x:f>(D112+F112+H112+J112)/('산출기준'!$B$23*'산출기준'!$B$24)*100</x:f>
        <x:v>50</x:v>
      </x:c>
      <x:c r="M112" s="24" t="str">
        <x:v>의학적 효과·진단·치료를 제목에서 단정하지 않기; 공식 보건자료 및 전문 검토 필요</x:v>
      </x:c>
    </x:row>
    <x:row r="113" ht="58" customHeight="1">
      <x:c r="A113" s="4" t="str">
        <x:v>K0109</x:v>
      </x:c>
      <x:c r="B113" s="4" t="str">
        <x:v>마음·심리</x:v>
      </x:c>
      <x:c r="C113" s="4" t="str">
        <x:v>번아웃증상</x:v>
      </x:c>
      <x:c r="D113" s="27" t="n">
        <x:v>2</x:v>
      </x:c>
      <x:c r="E113" s="24" t="str">
        <x:v>번아웃증상: 몸·마음의 일상적 불편과 연결되지만 개인별 판단은 다름</x:v>
      </x:c>
      <x:c r="F113" s="27" t="n">
        <x:v>2</x:v>
      </x:c>
      <x:c r="G113" s="24" t="str">
        <x:v>특징·현상·원인을 설명하는 질문으로 전개 가능</x:v>
      </x:c>
      <x:c r="H113" s="27" t="n">
        <x:v>0</x:v>
      </x:c>
      <x:c r="I113" s="24" t="str">
        <x:v>키워드 자체에 비교나 반전 근거가 없으므로 해당 요소는 가점하지 않음</x:v>
      </x:c>
      <x:c r="J113" s="27" t="n">
        <x:v>2</x:v>
      </x:c>
      <x:c r="K113" s="24" t="str">
        <x:v>규정·절차·근거 자료 또는 조건별 사례로 설명 범위를 한정할 수 있음</x:v>
      </x:c>
      <x:c r="L113" s="29" t="n">
        <x:f>(D113+F113+H113+J113)/('산출기준'!$B$23*'산출기준'!$B$24)*100</x:f>
        <x:v>75</x:v>
      </x:c>
      <x:c r="M113" s="24" t="str">
        <x:v>의학적 효과·진단·치료를 제목에서 단정하지 않기; 공식 보건자료 및 전문 검토 필요</x:v>
      </x:c>
    </x:row>
    <x:row r="114" ht="58" customHeight="1">
      <x:c r="A114" s="4" t="str">
        <x:v>K0110</x:v>
      </x:c>
      <x:c r="B114" s="4" t="str">
        <x:v>마음·심리</x:v>
      </x:c>
      <x:c r="C114" s="4" t="str">
        <x:v>불안장애증상</x:v>
      </x:c>
      <x:c r="D114" s="27" t="n">
        <x:v>2</x:v>
      </x:c>
      <x:c r="E114" s="24" t="str">
        <x:v>불안장애증상: 몸·마음의 일상적 불편과 연결되지만 개인별 판단은 다름</x:v>
      </x:c>
      <x:c r="F114" s="27" t="n">
        <x:v>2</x:v>
      </x:c>
      <x:c r="G114" s="24" t="str">
        <x:v>특징·현상·원인을 설명하는 질문으로 전개 가능</x:v>
      </x:c>
      <x:c r="H114" s="27" t="n">
        <x:v>0</x:v>
      </x:c>
      <x:c r="I114" s="24" t="str">
        <x:v>키워드 자체에 비교나 반전 근거가 없으므로 해당 요소는 가점하지 않음</x:v>
      </x:c>
      <x:c r="J114" s="27" t="n">
        <x:v>2</x:v>
      </x:c>
      <x:c r="K114" s="24" t="str">
        <x:v>규정·절차·근거 자료 또는 조건별 사례로 설명 범위를 한정할 수 있음</x:v>
      </x:c>
      <x:c r="L114" s="29" t="n">
        <x:f>(D114+F114+H114+J114)/('산출기준'!$B$23*'산출기준'!$B$24)*100</x:f>
        <x:v>75</x:v>
      </x:c>
      <x:c r="M114" s="24" t="str">
        <x:v>의학적 효과·진단·치료를 제목에서 단정하지 않기; 공식 보건자료 및 전문 검토 필요</x:v>
      </x:c>
    </x:row>
    <x:row r="115" ht="58" customHeight="1">
      <x:c r="A115" s="4" t="str">
        <x:v>K0111</x:v>
      </x:c>
      <x:c r="B115" s="4" t="str">
        <x:v>마음·심리</x:v>
      </x:c>
      <x:c r="C115" s="4" t="str">
        <x:v>불안장애</x:v>
      </x:c>
      <x:c r="D115" s="27" t="n">
        <x:v>2</x:v>
      </x:c>
      <x:c r="E115" s="24" t="str">
        <x:v>불안장애: 몸·마음의 일상적 불편과 연결되지만 개인별 판단은 다름</x:v>
      </x:c>
      <x:c r="F115" s="27" t="n">
        <x:v>1</x:v>
      </x:c>
      <x:c r="G115" s="24" t="str">
        <x:v>명사·행동 중심 검색어로, 제목화하려면 별도의 구체적인 질문 설정이 필요</x:v>
      </x:c>
      <x:c r="H115" s="27" t="n">
        <x:v>0</x:v>
      </x:c>
      <x:c r="I115" s="24" t="str">
        <x:v>키워드 자체에 비교나 반전 근거가 없으므로 해당 요소는 가점하지 않음</x:v>
      </x:c>
      <x:c r="J115" s="27" t="n">
        <x:v>1</x:v>
      </x:c>
      <x:c r="K115" s="24" t="str">
        <x:v>검색 범위가 넓어 독자·상황·질문을 더 좁혀야 함</x:v>
      </x:c>
      <x:c r="L115" s="29" t="n">
        <x:f>(D115+F115+H115+J115)/('산출기준'!$B$23*'산출기준'!$B$24)*100</x:f>
        <x:v>50</x:v>
      </x:c>
      <x:c r="M115" s="24" t="str">
        <x:v>의학적 효과·진단·치료를 제목에서 단정하지 않기; 공식 보건자료 및 전문 검토 필요</x:v>
      </x:c>
    </x:row>
    <x:row r="116" ht="58" customHeight="1">
      <x:c r="A116" s="4" t="str">
        <x:v>K0112</x:v>
      </x:c>
      <x:c r="B116" s="4" t="str">
        <x:v>마음·심리</x:v>
      </x:c>
      <x:c r="C116" s="4" t="str">
        <x:v>성인애착유형검사</x:v>
      </x:c>
      <x:c r="D116" s="27" t="n">
        <x:v>2</x:v>
      </x:c>
      <x:c r="E116" s="24" t="str">
        <x:v>성인애착유형검사: 몸·마음의 일상적 불편과 연결되지만 개인별 판단은 다름</x:v>
      </x:c>
      <x:c r="F116" s="27" t="n">
        <x:v>1</x:v>
      </x:c>
      <x:c r="G116" s="24" t="str">
        <x:v>명사·행동 중심 검색어로, 제목화하려면 별도의 구체적인 질문 설정이 필요</x:v>
      </x:c>
      <x:c r="H116" s="27" t="n">
        <x:v>0</x:v>
      </x:c>
      <x:c r="I116" s="24" t="str">
        <x:v>키워드 자체에 비교나 반전 근거가 없으므로 해당 요소는 가점하지 않음</x:v>
      </x:c>
      <x:c r="J116" s="27" t="n">
        <x:v>1</x:v>
      </x:c>
      <x:c r="K116" s="24" t="str">
        <x:v>공개 프로필·발언 등 확인 가능한 원자료 확보가 필요</x:v>
      </x:c>
      <x:c r="L116" s="29" t="n">
        <x:f>(D116+F116+H116+J116)/('산출기준'!$B$23*'산출기준'!$B$24)*100</x:f>
        <x:v>50</x:v>
      </x:c>
      <x:c r="M116" s="24" t="str">
        <x:v>의학적 효과·진단·치료를 제목에서 단정하지 않기; 공식 보건자료 및 전문 검토 필요; 도구·신청·방문 의도가 섞여 정보글만으로 검색 의도를 충족하기 어려울 수 있음</x:v>
      </x:c>
    </x:row>
    <x:row r="117" ht="58" customHeight="1">
      <x:c r="A117" s="4" t="str">
        <x:v>K0113</x:v>
      </x:c>
      <x:c r="B117" s="4" t="str">
        <x:v>마음·심리</x:v>
      </x:c>
      <x:c r="C117" s="4" t="str">
        <x:v>회복탄력성</x:v>
      </x:c>
      <x:c r="D117" s="27" t="n">
        <x:v>2</x:v>
      </x:c>
      <x:c r="E117" s="24" t="str">
        <x:v>회복탄력성: 몸·마음의 일상적 불편과 연결되지만 개인별 판단은 다름</x:v>
      </x:c>
      <x:c r="F117" s="27" t="n">
        <x:v>1</x:v>
      </x:c>
      <x:c r="G117" s="24" t="str">
        <x:v>명사·행동 중심 검색어로, 제목화하려면 별도의 구체적인 질문 설정이 필요</x:v>
      </x:c>
      <x:c r="H117" s="27" t="n">
        <x:v>0</x:v>
      </x:c>
      <x:c r="I117" s="24" t="str">
        <x:v>키워드 자체에 비교나 반전 근거가 없으므로 해당 요소는 가점하지 않음</x:v>
      </x:c>
      <x:c r="J117" s="27" t="n">
        <x:v>1</x:v>
      </x:c>
      <x:c r="K117" s="24" t="str">
        <x:v>검색 범위가 넓어 독자·상황·질문을 더 좁혀야 함</x:v>
      </x:c>
      <x:c r="L117" s="29" t="n">
        <x:f>(D117+F117+H117+J117)/('산출기준'!$B$23*'산출기준'!$B$24)*100</x:f>
        <x:v>50</x:v>
      </x:c>
      <x:c r="M117" s="24" t="str">
        <x:v>의학적 효과·진단·치료를 제목에서 단정하지 않기; 공식 보건자료 및 전문 검토 필요</x:v>
      </x:c>
    </x:row>
    <x:row r="118" ht="58" customHeight="1">
      <x:c r="A118" s="4" t="str">
        <x:v>K0114</x:v>
      </x:c>
      <x:c r="B118" s="4" t="str">
        <x:v>마음·심리</x:v>
      </x:c>
      <x:c r="C118" s="4" t="str">
        <x:v>우울증증상</x:v>
      </x:c>
      <x:c r="D118" s="27" t="n">
        <x:v>2</x:v>
      </x:c>
      <x:c r="E118" s="24" t="str">
        <x:v>우울증증상: 몸·마음의 일상적 불편과 연결되지만 개인별 판단은 다름</x:v>
      </x:c>
      <x:c r="F118" s="27" t="n">
        <x:v>2</x:v>
      </x:c>
      <x:c r="G118" s="24" t="str">
        <x:v>특징·현상·원인을 설명하는 질문으로 전개 가능</x:v>
      </x:c>
      <x:c r="H118" s="27" t="n">
        <x:v>0</x:v>
      </x:c>
      <x:c r="I118" s="24" t="str">
        <x:v>키워드 자체에 비교나 반전 근거가 없으므로 해당 요소는 가점하지 않음</x:v>
      </x:c>
      <x:c r="J118" s="27" t="n">
        <x:v>2</x:v>
      </x:c>
      <x:c r="K118" s="24" t="str">
        <x:v>규정·절차·근거 자료 또는 조건별 사례로 설명 범위를 한정할 수 있음</x:v>
      </x:c>
      <x:c r="L118" s="29" t="n">
        <x:f>(D118+F118+H118+J118)/('산출기준'!$B$23*'산출기준'!$B$24)*100</x:f>
        <x:v>75</x:v>
      </x:c>
      <x:c r="M118" s="24" t="str">
        <x:v>의학적 효과·진단·치료를 제목에서 단정하지 않기; 공식 보건자료 및 전문 검토 필요</x:v>
      </x:c>
    </x:row>
    <x:row r="119" ht="58" customHeight="1">
      <x:c r="A119" s="4" t="str">
        <x:v>K0115</x:v>
      </x:c>
      <x:c r="B119" s="4" t="str">
        <x:v>마음·심리</x:v>
      </x:c>
      <x:c r="C119" s="4" t="str">
        <x:v>스트레스해소법</x:v>
      </x:c>
      <x:c r="D119" s="27" t="n">
        <x:v>2</x:v>
      </x:c>
      <x:c r="E119" s="24" t="str">
        <x:v>스트레스해소법: 몸·마음의 일상적 불편과 연결되지만 개인별 판단은 다름</x:v>
      </x:c>
      <x:c r="F119" s="27" t="n">
        <x:v>1</x:v>
      </x:c>
      <x:c r="G119" s="24" t="str">
        <x:v>명사·행동 중심 검색어로, 제목화하려면 별도의 구체적인 질문 설정이 필요</x:v>
      </x:c>
      <x:c r="H119" s="27" t="n">
        <x:v>0</x:v>
      </x:c>
      <x:c r="I119" s="24" t="str">
        <x:v>키워드 자체에 비교나 반전 근거가 없으므로 해당 요소는 가점하지 않음</x:v>
      </x:c>
      <x:c r="J119" s="27" t="n">
        <x:v>1</x:v>
      </x:c>
      <x:c r="K119" s="24" t="str">
        <x:v>공개 프로필·발언 등 확인 가능한 원자료 확보가 필요</x:v>
      </x:c>
      <x:c r="L119" s="29" t="n">
        <x:f>(D119+F119+H119+J119)/('산출기준'!$B$23*'산출기준'!$B$24)*100</x:f>
        <x:v>50</x:v>
      </x:c>
      <x:c r="M119" s="24" t="str">
        <x:v>의학적 효과·진단·치료를 제목에서 단정하지 않기; 공식 보건자료 및 전문 검토 필요</x:v>
      </x:c>
    </x:row>
    <x:row r="120" ht="58" customHeight="1">
      <x:c r="A120" s="4" t="str">
        <x:v>K0116</x:v>
      </x:c>
      <x:c r="B120" s="4" t="str">
        <x:v>마음·심리</x:v>
      </x:c>
      <x:c r="C120" s="4" t="str">
        <x:v>성격테스트</x:v>
      </x:c>
      <x:c r="D120" s="27" t="n">
        <x:v>2</x:v>
      </x:c>
      <x:c r="E120" s="24" t="str">
        <x:v>성격테스트: 몸·마음의 일상적 불편과 연결되지만 개인별 판단은 다름</x:v>
      </x:c>
      <x:c r="F120" s="27" t="n">
        <x:v>1</x:v>
      </x:c>
      <x:c r="G120" s="24" t="str">
        <x:v>명사·행동 중심 검색어로, 제목화하려면 별도의 구체적인 질문 설정이 필요</x:v>
      </x:c>
      <x:c r="H120" s="27" t="n">
        <x:v>0</x:v>
      </x:c>
      <x:c r="I120" s="24" t="str">
        <x:v>키워드 자체에 비교나 반전 근거가 없으므로 해당 요소는 가점하지 않음</x:v>
      </x:c>
      <x:c r="J120" s="27" t="n">
        <x:v>1</x:v>
      </x:c>
      <x:c r="K120" s="24" t="str">
        <x:v>공개 프로필·발언 등 확인 가능한 원자료 확보가 필요</x:v>
      </x:c>
      <x:c r="L120" s="29" t="n">
        <x:f>(D120+F120+H120+J120)/('산출기준'!$B$23*'산출기준'!$B$24)*100</x:f>
        <x:v>50</x:v>
      </x:c>
      <x:c r="M120" s="24" t="str">
        <x:v>의학적 효과·진단·치료를 제목에서 단정하지 않기; 공식 보건자료 및 전문 검토 필요</x:v>
      </x:c>
    </x:row>
    <x:row r="121" ht="58" customHeight="1">
      <x:c r="A121" s="4" t="str">
        <x:v>K0117</x:v>
      </x:c>
      <x:c r="B121" s="4" t="str">
        <x:v>마음·심리</x:v>
      </x:c>
      <x:c r="C121" s="4" t="str">
        <x:v>나르시시스트특징</x:v>
      </x:c>
      <x:c r="D121" s="27" t="n">
        <x:v>2</x:v>
      </x:c>
      <x:c r="E121" s="24" t="str">
        <x:v>나르시시스트특징: 몸·마음의 일상적 불편과 연결되지만 개인별 판단은 다름</x:v>
      </x:c>
      <x:c r="F121" s="27" t="n">
        <x:v>2</x:v>
      </x:c>
      <x:c r="G121" s="24" t="str">
        <x:v>특징·현상·원인을 설명하는 질문으로 전개 가능</x:v>
      </x:c>
      <x:c r="H121" s="27" t="n">
        <x:v>0</x:v>
      </x:c>
      <x:c r="I121" s="24" t="str">
        <x:v>키워드 자체에 비교나 반전 근거가 없으므로 해당 요소는 가점하지 않음</x:v>
      </x:c>
      <x:c r="J121" s="27" t="n">
        <x:v>2</x:v>
      </x:c>
      <x:c r="K121" s="24" t="str">
        <x:v>규정·절차·근거 자료 또는 조건별 사례로 설명 범위를 한정할 수 있음</x:v>
      </x:c>
      <x:c r="L121" s="29" t="n">
        <x:f>(D121+F121+H121+J121)/('산출기준'!$B$23*'산출기준'!$B$24)*100</x:f>
        <x:v>75</x:v>
      </x:c>
      <x:c r="M121" s="24" t="str">
        <x:v>의학적 효과·진단·치료를 제목에서 단정하지 않기; 공식 보건자료 및 전문 검토 필요</x:v>
      </x:c>
    </x:row>
    <x:row r="122" ht="58" customHeight="1">
      <x:c r="A122" s="4" t="str">
        <x:v>K0118</x:v>
      </x:c>
      <x:c r="B122" s="4" t="str">
        <x:v>마음·심리</x:v>
      </x:c>
      <x:c r="C122" s="4" t="str">
        <x:v>분노조절장애</x:v>
      </x:c>
      <x:c r="D122" s="27" t="n">
        <x:v>2</x:v>
      </x:c>
      <x:c r="E122" s="24" t="str">
        <x:v>분노조절장애: 몸·마음의 일상적 불편과 연결되지만 개인별 판단은 다름</x:v>
      </x:c>
      <x:c r="F122" s="27" t="n">
        <x:v>1</x:v>
      </x:c>
      <x:c r="G122" s="24" t="str">
        <x:v>명사·행동 중심 검색어로, 제목화하려면 별도의 구체적인 질문 설정이 필요</x:v>
      </x:c>
      <x:c r="H122" s="27" t="n">
        <x:v>0</x:v>
      </x:c>
      <x:c r="I122" s="24" t="str">
        <x:v>키워드 자체에 비교나 반전 근거가 없으므로 해당 요소는 가점하지 않음</x:v>
      </x:c>
      <x:c r="J122" s="27" t="n">
        <x:v>1</x:v>
      </x:c>
      <x:c r="K122" s="24" t="str">
        <x:v>검색 범위가 넓어 독자·상황·질문을 더 좁혀야 함</x:v>
      </x:c>
      <x:c r="L122" s="29" t="n">
        <x:f>(D122+F122+H122+J122)/('산출기준'!$B$23*'산출기준'!$B$24)*100</x:f>
        <x:v>50</x:v>
      </x:c>
      <x:c r="M122" s="24" t="str">
        <x:v>의학적 효과·진단·치료를 제목에서 단정하지 않기; 공식 보건자료 및 전문 검토 필요</x:v>
      </x:c>
    </x:row>
    <x:row r="123" ht="58" customHeight="1">
      <x:c r="A123" s="4" t="str">
        <x:v>K0119</x:v>
      </x:c>
      <x:c r="B123" s="4" t="str">
        <x:v>마음·심리</x:v>
      </x:c>
      <x:c r="C123" s="4" t="str">
        <x:v>성인ADHD검사</x:v>
      </x:c>
      <x:c r="D123" s="27" t="n">
        <x:v>2</x:v>
      </x:c>
      <x:c r="E123" s="24" t="str">
        <x:v>성인ADHD검사: 몸·마음의 일상적 불편과 연결되지만 개인별 판단은 다름</x:v>
      </x:c>
      <x:c r="F123" s="27" t="n">
        <x:v>1</x:v>
      </x:c>
      <x:c r="G123" s="24" t="str">
        <x:v>명사·행동 중심 검색어로, 제목화하려면 별도의 구체적인 질문 설정이 필요</x:v>
      </x:c>
      <x:c r="H123" s="27" t="n">
        <x:v>0</x:v>
      </x:c>
      <x:c r="I123" s="24" t="str">
        <x:v>키워드 자체에 비교나 반전 근거가 없으므로 해당 요소는 가점하지 않음</x:v>
      </x:c>
      <x:c r="J123" s="27" t="n">
        <x:v>1</x:v>
      </x:c>
      <x:c r="K123" s="24" t="str">
        <x:v>공개 프로필·발언 등 확인 가능한 원자료 확보가 필요</x:v>
      </x:c>
      <x:c r="L123" s="29" t="n">
        <x:f>(D123+F123+H123+J123)/('산출기준'!$B$23*'산출기준'!$B$24)*100</x:f>
        <x:v>50</x:v>
      </x:c>
      <x:c r="M123" s="24" t="str">
        <x:v>의학적 효과·진단·치료를 제목에서 단정하지 않기; 공식 보건자료 및 전문 검토 필요; 도구·신청·방문 의도가 섞여 정보글만으로 검색 의도를 충족하기 어려울 수 있음</x:v>
      </x:c>
    </x:row>
    <x:row r="124" ht="58" customHeight="1">
      <x:c r="A124" s="4" t="str">
        <x:v>K0120</x:v>
      </x:c>
      <x:c r="B124" s="4" t="str">
        <x:v>마음·심리</x:v>
      </x:c>
      <x:c r="C124" s="4" t="str">
        <x:v>불면증치료</x:v>
      </x:c>
      <x:c r="D124" s="27" t="n">
        <x:v>2</x:v>
      </x:c>
      <x:c r="E124" s="24" t="str">
        <x:v>불면증치료: 몸·마음의 일상적 불편과 연결되지만 개인별 판단은 다름</x:v>
      </x:c>
      <x:c r="F124" s="27" t="n">
        <x:v>1</x:v>
      </x:c>
      <x:c r="G124" s="24" t="str">
        <x:v>명사·행동 중심 검색어로, 제목화하려면 별도의 구체적인 질문 설정이 필요</x:v>
      </x:c>
      <x:c r="H124" s="27" t="n">
        <x:v>0</x:v>
      </x:c>
      <x:c r="I124" s="24" t="str">
        <x:v>키워드 자체에 비교나 반전 근거가 없으므로 해당 요소는 가점하지 않음</x:v>
      </x:c>
      <x:c r="J124" s="27" t="n">
        <x:v>1</x:v>
      </x:c>
      <x:c r="K124" s="24" t="str">
        <x:v>공개 프로필·발언 등 확인 가능한 원자료 확보가 필요</x:v>
      </x:c>
      <x:c r="L124" s="29" t="n">
        <x:f>(D124+F124+H124+J124)/('산출기준'!$B$23*'산출기준'!$B$24)*100</x:f>
        <x:v>50</x:v>
      </x:c>
      <x:c r="M124" s="24" t="str">
        <x:v>의학적 효과·진단·치료를 제목에서 단정하지 않기; 공식 보건자료 및 전문 검토 필요</x:v>
      </x:c>
    </x:row>
    <x:row r="125" ht="58" customHeight="1">
      <x:c r="A125" s="4" t="str">
        <x:v>K0121</x:v>
      </x:c>
      <x:c r="B125" s="4" t="str">
        <x:v>마음·심리</x:v>
      </x:c>
      <x:c r="C125" s="4" t="str">
        <x:v>스트레스성공황장애</x:v>
      </x:c>
      <x:c r="D125" s="27" t="n">
        <x:v>2</x:v>
      </x:c>
      <x:c r="E125" s="24" t="str">
        <x:v>스트레스성공황장애: 몸·마음의 일상적 불편과 연결되지만 개인별 판단은 다름</x:v>
      </x:c>
      <x:c r="F125" s="27" t="n">
        <x:v>1</x:v>
      </x:c>
      <x:c r="G125" s="24" t="str">
        <x:v>명사·행동 중심 검색어로, 제목화하려면 별도의 구체적인 질문 설정이 필요</x:v>
      </x:c>
      <x:c r="H125" s="27" t="n">
        <x:v>0</x:v>
      </x:c>
      <x:c r="I125" s="24" t="str">
        <x:v>키워드 자체에 비교나 반전 근거가 없으므로 해당 요소는 가점하지 않음</x:v>
      </x:c>
      <x:c r="J125" s="27" t="n">
        <x:v>1</x:v>
      </x:c>
      <x:c r="K125" s="24" t="str">
        <x:v>공개 프로필·발언 등 확인 가능한 원자료 확보가 필요</x:v>
      </x:c>
      <x:c r="L125" s="29" t="n">
        <x:f>(D125+F125+H125+J125)/('산출기준'!$B$23*'산출기준'!$B$24)*100</x:f>
        <x:v>50</x:v>
      </x:c>
      <x:c r="M125" s="24" t="str">
        <x:v>의학적 효과·진단·치료를 제목에서 단정하지 않기; 공식 보건자료 및 전문 검토 필요</x:v>
      </x:c>
    </x:row>
    <x:row r="126" ht="58" customHeight="1">
      <x:c r="A126" s="4" t="str">
        <x:v>K0122</x:v>
      </x:c>
      <x:c r="B126" s="4" t="str">
        <x:v>마음·심리</x:v>
      </x:c>
      <x:c r="C126" s="4" t="str">
        <x:v>수면장애</x:v>
      </x:c>
      <x:c r="D126" s="27" t="n">
        <x:v>2</x:v>
      </x:c>
      <x:c r="E126" s="24" t="str">
        <x:v>수면장애: 몸·마음의 일상적 불편과 연결되지만 개인별 판단은 다름</x:v>
      </x:c>
      <x:c r="F126" s="27" t="n">
        <x:v>1</x:v>
      </x:c>
      <x:c r="G126" s="24" t="str">
        <x:v>명사·행동 중심 검색어로, 제목화하려면 별도의 구체적인 질문 설정이 필요</x:v>
      </x:c>
      <x:c r="H126" s="27" t="n">
        <x:v>0</x:v>
      </x:c>
      <x:c r="I126" s="24" t="str">
        <x:v>키워드 자체에 비교나 반전 근거가 없으므로 해당 요소는 가점하지 않음</x:v>
      </x:c>
      <x:c r="J126" s="27" t="n">
        <x:v>1</x:v>
      </x:c>
      <x:c r="K126" s="24" t="str">
        <x:v>검색 범위가 넓어 독자·상황·질문을 더 좁혀야 함</x:v>
      </x:c>
      <x:c r="L126" s="29" t="n">
        <x:f>(D126+F126+H126+J126)/('산출기준'!$B$23*'산출기준'!$B$24)*100</x:f>
        <x:v>50</x:v>
      </x:c>
      <x:c r="M126" s="24" t="str">
        <x:v>의학적 효과·진단·치료를 제목에서 단정하지 않기; 공식 보건자료 및 전문 검토 필요</x:v>
      </x:c>
    </x:row>
    <x:row r="127" ht="58" customHeight="1">
      <x:c r="A127" s="4" t="str">
        <x:v>K0123</x:v>
      </x:c>
      <x:c r="B127" s="4" t="str">
        <x:v>마음·심리</x:v>
      </x:c>
      <x:c r="C127" s="4" t="str">
        <x:v>공황장애원인</x:v>
      </x:c>
      <x:c r="D127" s="27" t="n">
        <x:v>2</x:v>
      </x:c>
      <x:c r="E127" s="24" t="str">
        <x:v>공황장애원인: 몸·마음의 일상적 불편과 연결되지만 개인별 판단은 다름</x:v>
      </x:c>
      <x:c r="F127" s="27" t="n">
        <x:v>2</x:v>
      </x:c>
      <x:c r="G127" s="24" t="str">
        <x:v>‘원인’라는 질문 표현이 있어 독자가 확인할 답이 분명함</x:v>
      </x:c>
      <x:c r="H127" s="27" t="n">
        <x:v>0</x:v>
      </x:c>
      <x:c r="I127" s="24" t="str">
        <x:v>키워드 자체에 비교나 반전 근거가 없으므로 해당 요소는 가점하지 않음</x:v>
      </x:c>
      <x:c r="J127" s="27" t="n">
        <x:v>2</x:v>
      </x:c>
      <x:c r="K127" s="24" t="str">
        <x:v>규정·절차·근거 자료 또는 조건별 사례로 설명 범위를 한정할 수 있음</x:v>
      </x:c>
      <x:c r="L127" s="29" t="n">
        <x:f>(D127+F127+H127+J127)/('산출기준'!$B$23*'산출기준'!$B$24)*100</x:f>
        <x:v>75</x:v>
      </x:c>
      <x:c r="M127" s="24" t="str">
        <x:v>의학적 효과·진단·치료를 제목에서 단정하지 않기; 공식 보건자료 및 전문 검토 필요</x:v>
      </x:c>
    </x:row>
    <x:row r="128" ht="58" customHeight="1">
      <x:c r="A128" s="4" t="str">
        <x:v>K0124</x:v>
      </x:c>
      <x:c r="B128" s="4" t="str">
        <x:v>마음·심리</x:v>
      </x:c>
      <x:c r="C128" s="4" t="str">
        <x:v>정신과상담</x:v>
      </x:c>
      <x:c r="D128" s="27" t="n">
        <x:v>2</x:v>
      </x:c>
      <x:c r="E128" s="24" t="str">
        <x:v>정신과상담: 몸·마음의 일상적 불편과 연결되지만 개인별 판단은 다름</x:v>
      </x:c>
      <x:c r="F128" s="27" t="n">
        <x:v>1</x:v>
      </x:c>
      <x:c r="G128" s="24" t="str">
        <x:v>명사·행동 중심 검색어로, 제목화하려면 별도의 구체적인 질문 설정이 필요</x:v>
      </x:c>
      <x:c r="H128" s="27" t="n">
        <x:v>0</x:v>
      </x:c>
      <x:c r="I128" s="24" t="str">
        <x:v>키워드 자체에 비교나 반전 근거가 없으므로 해당 요소는 가점하지 않음</x:v>
      </x:c>
      <x:c r="J128" s="27" t="n">
        <x:v>1</x:v>
      </x:c>
      <x:c r="K128" s="24" t="str">
        <x:v>공개 프로필·발언 등 확인 가능한 원자료 확보가 필요</x:v>
      </x:c>
      <x:c r="L128" s="29" t="n">
        <x:f>(D128+F128+H128+J128)/('산출기준'!$B$23*'산출기준'!$B$24)*100</x:f>
        <x:v>50</x:v>
      </x:c>
      <x:c r="M128" s="24" t="str">
        <x:v>의학적 효과·진단·치료를 제목에서 단정하지 않기; 공식 보건자료 및 전문 검토 필요</x:v>
      </x:c>
    </x:row>
    <x:row r="129" ht="58" customHeight="1">
      <x:c r="A129" s="4" t="str">
        <x:v>K0125</x:v>
      </x:c>
      <x:c r="B129" s="4" t="str">
        <x:v>마음·심리</x:v>
      </x:c>
      <x:c r="C129" s="4" t="str">
        <x:v>불면증극복하는법</x:v>
      </x:c>
      <x:c r="D129" s="27" t="n">
        <x:v>2</x:v>
      </x:c>
      <x:c r="E129" s="24" t="str">
        <x:v>불면증극복하는법: 몸·마음의 일상적 불편과 연결되지만 개인별 판단은 다름</x:v>
      </x:c>
      <x:c r="F129" s="27" t="n">
        <x:v>2</x:v>
      </x:c>
      <x:c r="G129" s="24" t="str">
        <x:v>‘하는법’라는 질문 표현이 있어 독자가 확인할 답이 분명함</x:v>
      </x:c>
      <x:c r="H129" s="27" t="n">
        <x:v>0</x:v>
      </x:c>
      <x:c r="I129" s="24" t="str">
        <x:v>키워드 자체에 비교나 반전 근거가 없으므로 해당 요소는 가점하지 않음</x:v>
      </x:c>
      <x:c r="J129" s="27" t="n">
        <x:v>1</x:v>
      </x:c>
      <x:c r="K129" s="24" t="str">
        <x:v>공개 프로필·발언 등 확인 가능한 원자료 확보가 필요</x:v>
      </x:c>
      <x:c r="L129" s="29" t="n">
        <x:f>(D129+F129+H129+J129)/('산출기준'!$B$23*'산출기준'!$B$24)*100</x:f>
        <x:v>62.5</x:v>
      </x:c>
      <x:c r="M129" s="24" t="str">
        <x:v>의학적 효과·진단·치료를 제목에서 단정하지 않기; 공식 보건자료 및 전문 검토 필요</x:v>
      </x:c>
    </x:row>
    <x:row r="130" ht="58" customHeight="1">
      <x:c r="A130" s="4" t="str">
        <x:v>K0126</x:v>
      </x:c>
      <x:c r="B130" s="4" t="str">
        <x:v>마음·심리</x:v>
      </x:c>
      <x:c r="C130" s="4" t="str">
        <x:v>성인ADHD검사비용</x:v>
      </x:c>
      <x:c r="D130" s="27" t="n">
        <x:v>2</x:v>
      </x:c>
      <x:c r="E130" s="24" t="str">
        <x:v>성인ADHD검사비용: 몸·마음의 일상적 불편과 연결되지만 개인별 판단은 다름</x:v>
      </x:c>
      <x:c r="F130" s="27" t="n">
        <x:v>1</x:v>
      </x:c>
      <x:c r="G130" s="24" t="str">
        <x:v>명사·행동 중심 검색어로, 제목화하려면 별도의 구체적인 질문 설정이 필요</x:v>
      </x:c>
      <x:c r="H130" s="27" t="n">
        <x:v>1</x:v>
      </x:c>
      <x:c r="I130" s="24" t="str">
        <x:v>‘비용’를 기준·수치·조건별 사례로 비교 가능. 실제 수치 확인 전 반전은 단정 불가</x:v>
      </x:c>
      <x:c r="J130" s="27" t="n">
        <x:v>2</x:v>
      </x:c>
      <x:c r="K130" s="24" t="str">
        <x:v>규정·절차·근거 자료 또는 조건별 사례로 설명 범위를 한정할 수 있음</x:v>
      </x:c>
      <x:c r="L130" s="29" t="n">
        <x:f>(D130+F130+H130+J130)/('산출기준'!$B$23*'산출기준'!$B$24)*100</x:f>
        <x:v>75</x:v>
      </x:c>
      <x:c r="M130" s="24" t="str">
        <x:v>의학적 효과·진단·치료를 제목에서 단정하지 않기; 공식 보건자료 및 전문 검토 필요</x:v>
      </x:c>
    </x:row>
    <x:row r="131" ht="58" customHeight="1">
      <x:c r="A131" s="4" t="str">
        <x:v>K0127</x:v>
      </x:c>
      <x:c r="B131" s="4" t="str">
        <x:v>마음·심리</x:v>
      </x:c>
      <x:c r="C131" s="4" t="str">
        <x:v>집중력높이는법</x:v>
      </x:c>
      <x:c r="D131" s="27" t="n">
        <x:v>2</x:v>
      </x:c>
      <x:c r="E131" s="24" t="str">
        <x:v>집중력높이는법: 몸·마음의 일상적 불편과 연결되지만 개인별 판단은 다름</x:v>
      </x:c>
      <x:c r="F131" s="27" t="n">
        <x:v>2</x:v>
      </x:c>
      <x:c r="G131" s="24" t="str">
        <x:v>‘높이는법’라는 질문 표현이 있어 독자가 확인할 답이 분명함</x:v>
      </x:c>
      <x:c r="H131" s="27" t="n">
        <x:v>1</x:v>
      </x:c>
      <x:c r="I131" s="24" t="str">
        <x:v>‘높이’를 기준·수치·조건별 사례로 비교 가능. 실제 수치 확인 전 반전은 단정 불가</x:v>
      </x:c>
      <x:c r="J131" s="27" t="n">
        <x:v>2</x:v>
      </x:c>
      <x:c r="K131" s="24" t="str">
        <x:v>규정·절차·근거 자료 또는 조건별 사례로 설명 범위를 한정할 수 있음</x:v>
      </x:c>
      <x:c r="L131" s="29" t="n">
        <x:f>(D131+F131+H131+J131)/('산출기준'!$B$23*'산출기준'!$B$24)*100</x:f>
        <x:v>87.5</x:v>
      </x:c>
      <x:c r="M131" s="24" t="str">
        <x:v>의학적 효과·진단·치료를 제목에서 단정하지 않기; 공식 보건자료 및 전문 검토 필요</x:v>
      </x:c>
    </x:row>
    <x:row r="132" ht="58" customHeight="1">
      <x:c r="A132" s="4" t="str">
        <x:v>K0128</x:v>
      </x:c>
      <x:c r="B132" s="4" t="str">
        <x:v>마음·심리</x:v>
      </x:c>
      <x:c r="C132" s="4" t="str">
        <x:v>불면증증상</x:v>
      </x:c>
      <x:c r="D132" s="27" t="n">
        <x:v>2</x:v>
      </x:c>
      <x:c r="E132" s="24" t="str">
        <x:v>불면증증상: 몸·마음의 일상적 불편과 연결되지만 개인별 판단은 다름</x:v>
      </x:c>
      <x:c r="F132" s="27" t="n">
        <x:v>2</x:v>
      </x:c>
      <x:c r="G132" s="24" t="str">
        <x:v>특징·현상·원인을 설명하는 질문으로 전개 가능</x:v>
      </x:c>
      <x:c r="H132" s="27" t="n">
        <x:v>0</x:v>
      </x:c>
      <x:c r="I132" s="24" t="str">
        <x:v>키워드 자체에 비교나 반전 근거가 없으므로 해당 요소는 가점하지 않음</x:v>
      </x:c>
      <x:c r="J132" s="27" t="n">
        <x:v>2</x:v>
      </x:c>
      <x:c r="K132" s="24" t="str">
        <x:v>규정·절차·근거 자료 또는 조건별 사례로 설명 범위를 한정할 수 있음</x:v>
      </x:c>
      <x:c r="L132" s="29" t="n">
        <x:f>(D132+F132+H132+J132)/('산출기준'!$B$23*'산출기준'!$B$24)*100</x:f>
        <x:v>75</x:v>
      </x:c>
      <x:c r="M132" s="24" t="str">
        <x:v>의학적 효과·진단·치료를 제목에서 단정하지 않기; 공식 보건자료 및 전문 검토 필요</x:v>
      </x:c>
    </x:row>
    <x:row r="133" ht="58" customHeight="1">
      <x:c r="A133" s="4" t="str">
        <x:v>K0129</x:v>
      </x:c>
      <x:c r="B133" s="4" t="str">
        <x:v>마음·심리</x:v>
      </x:c>
      <x:c r="C133" s="4" t="str">
        <x:v>성인ADHD자가진단</x:v>
      </x:c>
      <x:c r="D133" s="27" t="n">
        <x:v>2</x:v>
      </x:c>
      <x:c r="E133" s="24" t="str">
        <x:v>성인ADHD자가진단: 몸·마음의 일상적 불편과 연결되지만 개인별 판단은 다름</x:v>
      </x:c>
      <x:c r="F133" s="27" t="n">
        <x:v>1</x:v>
      </x:c>
      <x:c r="G133" s="24" t="str">
        <x:v>명사·행동 중심 검색어로, 제목화하려면 별도의 구체적인 질문 설정이 필요</x:v>
      </x:c>
      <x:c r="H133" s="27" t="n">
        <x:v>0</x:v>
      </x:c>
      <x:c r="I133" s="24" t="str">
        <x:v>키워드 자체에 비교나 반전 근거가 없으므로 해당 요소는 가점하지 않음</x:v>
      </x:c>
      <x:c r="J133" s="27" t="n">
        <x:v>1</x:v>
      </x:c>
      <x:c r="K133" s="24" t="str">
        <x:v>공개 프로필·발언 등 확인 가능한 원자료 확보가 필요</x:v>
      </x:c>
      <x:c r="L133" s="29" t="n">
        <x:f>(D133+F133+H133+J133)/('산출기준'!$B$23*'산출기준'!$B$24)*100</x:f>
        <x:v>50</x:v>
      </x:c>
      <x:c r="M133" s="24" t="str">
        <x:v>의학적 효과·진단·치료를 제목에서 단정하지 않기; 공식 보건자료 및 전문 검토 필요; 도구·신청·방문 의도가 섞여 정보글만으로 검색 의도를 충족하기 어려울 수 있음</x:v>
      </x:c>
    </x:row>
    <x:row r="134" ht="58" customHeight="1">
      <x:c r="A134" s="4" t="str">
        <x:v>K0130</x:v>
      </x:c>
      <x:c r="B134" s="4" t="str">
        <x:v>마음·심리</x:v>
      </x:c>
      <x:c r="C134" s="4" t="str">
        <x:v>공황장애치료</x:v>
      </x:c>
      <x:c r="D134" s="27" t="n">
        <x:v>2</x:v>
      </x:c>
      <x:c r="E134" s="24" t="str">
        <x:v>공황장애치료: 몸·마음의 일상적 불편과 연결되지만 개인별 판단은 다름</x:v>
      </x:c>
      <x:c r="F134" s="27" t="n">
        <x:v>1</x:v>
      </x:c>
      <x:c r="G134" s="24" t="str">
        <x:v>명사·행동 중심 검색어로, 제목화하려면 별도의 구체적인 질문 설정이 필요</x:v>
      </x:c>
      <x:c r="H134" s="27" t="n">
        <x:v>0</x:v>
      </x:c>
      <x:c r="I134" s="24" t="str">
        <x:v>키워드 자체에 비교나 반전 근거가 없으므로 해당 요소는 가점하지 않음</x:v>
      </x:c>
      <x:c r="J134" s="27" t="n">
        <x:v>1</x:v>
      </x:c>
      <x:c r="K134" s="24" t="str">
        <x:v>공개 프로필·발언 등 확인 가능한 원자료 확보가 필요</x:v>
      </x:c>
      <x:c r="L134" s="29" t="n">
        <x:f>(D134+F134+H134+J134)/('산출기준'!$B$23*'산출기준'!$B$24)*100</x:f>
        <x:v>50</x:v>
      </x:c>
      <x:c r="M134" s="24" t="str">
        <x:v>의학적 효과·진단·치료를 제목에서 단정하지 않기; 공식 보건자료 및 전문 검토 필요</x:v>
      </x:c>
    </x:row>
    <x:row r="135" ht="58" customHeight="1">
      <x:c r="A135" s="4" t="str">
        <x:v>K0131</x:v>
      </x:c>
      <x:c r="B135" s="4" t="str">
        <x:v>마음·심리</x:v>
      </x:c>
      <x:c r="C135" s="4" t="str">
        <x:v>경계성성격장애</x:v>
      </x:c>
      <x:c r="D135" s="27" t="n">
        <x:v>2</x:v>
      </x:c>
      <x:c r="E135" s="24" t="str">
        <x:v>경계성성격장애: 몸·마음의 일상적 불편과 연결되지만 개인별 판단은 다름</x:v>
      </x:c>
      <x:c r="F135" s="27" t="n">
        <x:v>1</x:v>
      </x:c>
      <x:c r="G135" s="24" t="str">
        <x:v>명사·행동 중심 검색어로, 제목화하려면 별도의 구체적인 질문 설정이 필요</x:v>
      </x:c>
      <x:c r="H135" s="27" t="n">
        <x:v>0</x:v>
      </x:c>
      <x:c r="I135" s="24" t="str">
        <x:v>키워드 자체에 비교나 반전 근거가 없으므로 해당 요소는 가점하지 않음</x:v>
      </x:c>
      <x:c r="J135" s="27" t="n">
        <x:v>1</x:v>
      </x:c>
      <x:c r="K135" s="24" t="str">
        <x:v>검색 범위가 넓어 독자·상황·질문을 더 좁혀야 함</x:v>
      </x:c>
      <x:c r="L135" s="29" t="n">
        <x:f>(D135+F135+H135+J135)/('산출기준'!$B$23*'산출기준'!$B$24)*100</x:f>
        <x:v>50</x:v>
      </x:c>
      <x:c r="M135" s="24" t="str">
        <x:v>의학적 효과·진단·치료를 제목에서 단정하지 않기; 공식 보건자료 및 전문 검토 필요</x:v>
      </x:c>
    </x:row>
    <x:row r="136" ht="58" customHeight="1">
      <x:c r="A136" s="4" t="str">
        <x:v>K0132</x:v>
      </x:c>
      <x:c r="B136" s="4" t="str">
        <x:v>마음·심리</x:v>
      </x:c>
      <x:c r="C136" s="4" t="str">
        <x:v>공황장애극복방법</x:v>
      </x:c>
      <x:c r="D136" s="27" t="n">
        <x:v>2</x:v>
      </x:c>
      <x:c r="E136" s="24" t="str">
        <x:v>공황장애극복방법: 몸·마음의 일상적 불편과 연결되지만 개인별 판단은 다름</x:v>
      </x:c>
      <x:c r="F136" s="27" t="n">
        <x:v>2</x:v>
      </x:c>
      <x:c r="G136" s="24" t="str">
        <x:v>‘방법’라는 질문 표현이 있어 독자가 확인할 답이 분명함</x:v>
      </x:c>
      <x:c r="H136" s="27" t="n">
        <x:v>0</x:v>
      </x:c>
      <x:c r="I136" s="24" t="str">
        <x:v>키워드 자체에 비교나 반전 근거가 없으므로 해당 요소는 가점하지 않음</x:v>
      </x:c>
      <x:c r="J136" s="27" t="n">
        <x:v>2</x:v>
      </x:c>
      <x:c r="K136" s="24" t="str">
        <x:v>규정·절차·근거 자료 또는 조건별 사례로 설명 범위를 한정할 수 있음</x:v>
      </x:c>
      <x:c r="L136" s="29" t="n">
        <x:f>(D136+F136+H136+J136)/('산출기준'!$B$23*'산출기준'!$B$24)*100</x:f>
        <x:v>75</x:v>
      </x:c>
      <x:c r="M136" s="24" t="str">
        <x:v>의학적 효과·진단·치료를 제목에서 단정하지 않기; 공식 보건자료 및 전문 검토 필요</x:v>
      </x:c>
    </x:row>
    <x:row r="137" ht="58" customHeight="1">
      <x:c r="A137" s="4" t="str">
        <x:v>K0133</x:v>
      </x:c>
      <x:c r="B137" s="4" t="str">
        <x:v>마음·심리</x:v>
      </x:c>
      <x:c r="C137" s="4" t="str">
        <x:v>불면증치료법</x:v>
      </x:c>
      <x:c r="D137" s="27" t="n">
        <x:v>2</x:v>
      </x:c>
      <x:c r="E137" s="24" t="str">
        <x:v>불면증치료법: 몸·마음의 일상적 불편과 연결되지만 개인별 판단은 다름</x:v>
      </x:c>
      <x:c r="F137" s="27" t="n">
        <x:v>1</x:v>
      </x:c>
      <x:c r="G137" s="24" t="str">
        <x:v>명사·행동 중심 검색어로, 제목화하려면 별도의 구체적인 질문 설정이 필요</x:v>
      </x:c>
      <x:c r="H137" s="27" t="n">
        <x:v>0</x:v>
      </x:c>
      <x:c r="I137" s="24" t="str">
        <x:v>키워드 자체에 비교나 반전 근거가 없으므로 해당 요소는 가점하지 않음</x:v>
      </x:c>
      <x:c r="J137" s="27" t="n">
        <x:v>1</x:v>
      </x:c>
      <x:c r="K137" s="24" t="str">
        <x:v>공개 프로필·발언 등 확인 가능한 원자료 확보가 필요</x:v>
      </x:c>
      <x:c r="L137" s="29" t="n">
        <x:f>(D137+F137+H137+J137)/('산출기준'!$B$23*'산출기준'!$B$24)*100</x:f>
        <x:v>50</x:v>
      </x:c>
      <x:c r="M137" s="24" t="str">
        <x:v>의학적 효과·진단·치료를 제목에서 단정하지 않기; 공식 보건자료 및 전문 검토 필요</x:v>
      </x:c>
    </x:row>
    <x:row r="138" ht="58" customHeight="1">
      <x:c r="A138" s="4" t="str">
        <x:v>K0134</x:v>
      </x:c>
      <x:c r="B138" s="4" t="str">
        <x:v>마음·심리</x:v>
      </x:c>
      <x:c r="C138" s="4" t="str">
        <x:v>무료심리상담</x:v>
      </x:c>
      <x:c r="D138" s="27" t="n">
        <x:v>2</x:v>
      </x:c>
      <x:c r="E138" s="24" t="str">
        <x:v>무료심리상담: 몸·마음의 일상적 불편과 연결되지만 개인별 판단은 다름</x:v>
      </x:c>
      <x:c r="F138" s="27" t="n">
        <x:v>1</x:v>
      </x:c>
      <x:c r="G138" s="24" t="str">
        <x:v>명사·행동 중심 검색어로, 제목화하려면 별도의 구체적인 질문 설정이 필요</x:v>
      </x:c>
      <x:c r="H138" s="27" t="n">
        <x:v>0</x:v>
      </x:c>
      <x:c r="I138" s="24" t="str">
        <x:v>키워드 자체에 비교나 반전 근거가 없으므로 해당 요소는 가점하지 않음</x:v>
      </x:c>
      <x:c r="J138" s="27" t="n">
        <x:v>1</x:v>
      </x:c>
      <x:c r="K138" s="24" t="str">
        <x:v>공개 프로필·발언 등 확인 가능한 원자료 확보가 필요</x:v>
      </x:c>
      <x:c r="L138" s="29" t="n">
        <x:f>(D138+F138+H138+J138)/('산출기준'!$B$23*'산출기준'!$B$24)*100</x:f>
        <x:v>50</x:v>
      </x:c>
      <x:c r="M138" s="24" t="str">
        <x:v>의학적 효과·진단·치료를 제목에서 단정하지 않기; 공식 보건자료 및 전문 검토 필요</x:v>
      </x:c>
    </x:row>
    <x:row r="139" ht="58" customHeight="1">
      <x:c r="A139" s="4" t="str">
        <x:v>K0135</x:v>
      </x:c>
      <x:c r="B139" s="4" t="str">
        <x:v>마음·심리</x:v>
      </x:c>
      <x:c r="C139" s="4" t="str">
        <x:v>우울증검사</x:v>
      </x:c>
      <x:c r="D139" s="27" t="n">
        <x:v>2</x:v>
      </x:c>
      <x:c r="E139" s="24" t="str">
        <x:v>우울증검사: 몸·마음의 일상적 불편과 연결되지만 개인별 판단은 다름</x:v>
      </x:c>
      <x:c r="F139" s="27" t="n">
        <x:v>1</x:v>
      </x:c>
      <x:c r="G139" s="24" t="str">
        <x:v>명사·행동 중심 검색어로, 제목화하려면 별도의 구체적인 질문 설정이 필요</x:v>
      </x:c>
      <x:c r="H139" s="27" t="n">
        <x:v>0</x:v>
      </x:c>
      <x:c r="I139" s="24" t="str">
        <x:v>키워드 자체에 비교나 반전 근거가 없으므로 해당 요소는 가점하지 않음</x:v>
      </x:c>
      <x:c r="J139" s="27" t="n">
        <x:v>1</x:v>
      </x:c>
      <x:c r="K139" s="24" t="str">
        <x:v>공개 프로필·발언 등 확인 가능한 원자료 확보가 필요</x:v>
      </x:c>
      <x:c r="L139" s="29" t="n">
        <x:f>(D139+F139+H139+J139)/('산출기준'!$B$23*'산출기준'!$B$24)*100</x:f>
        <x:v>50</x:v>
      </x:c>
      <x:c r="M139" s="24" t="str">
        <x:v>의학적 효과·진단·치료를 제목에서 단정하지 않기; 공식 보건자료 및 전문 검토 필요; 도구·신청·방문 의도가 섞여 정보글만으로 검색 의도를 충족하기 어려울 수 있음</x:v>
      </x:c>
    </x:row>
    <x:row r="140" ht="58" customHeight="1">
      <x:c r="A140" s="4" t="str">
        <x:v>K0136</x:v>
      </x:c>
      <x:c r="B140" s="4" t="str">
        <x:v>마음·심리</x:v>
      </x:c>
      <x:c r="C140" s="4" t="str">
        <x:v>우울증치료</x:v>
      </x:c>
      <x:c r="D140" s="27" t="n">
        <x:v>2</x:v>
      </x:c>
      <x:c r="E140" s="24" t="str">
        <x:v>우울증치료: 몸·마음의 일상적 불편과 연결되지만 개인별 판단은 다름</x:v>
      </x:c>
      <x:c r="F140" s="27" t="n">
        <x:v>1</x:v>
      </x:c>
      <x:c r="G140" s="24" t="str">
        <x:v>명사·행동 중심 검색어로, 제목화하려면 별도의 구체적인 질문 설정이 필요</x:v>
      </x:c>
      <x:c r="H140" s="27" t="n">
        <x:v>0</x:v>
      </x:c>
      <x:c r="I140" s="24" t="str">
        <x:v>키워드 자체에 비교나 반전 근거가 없으므로 해당 요소는 가점하지 않음</x:v>
      </x:c>
      <x:c r="J140" s="27" t="n">
        <x:v>1</x:v>
      </x:c>
      <x:c r="K140" s="24" t="str">
        <x:v>공개 프로필·발언 등 확인 가능한 원자료 확보가 필요</x:v>
      </x:c>
      <x:c r="L140" s="29" t="n">
        <x:f>(D140+F140+H140+J140)/('산출기준'!$B$23*'산출기준'!$B$24)*100</x:f>
        <x:v>50</x:v>
      </x:c>
      <x:c r="M140" s="24" t="str">
        <x:v>의학적 효과·진단·치료를 제목에서 단정하지 않기; 공식 보건자료 및 전문 검토 필요</x:v>
      </x:c>
    </x:row>
    <x:row r="141" ht="58" customHeight="1">
      <x:c r="A141" s="4" t="str">
        <x:v>K0137</x:v>
      </x:c>
      <x:c r="B141" s="4" t="str">
        <x:v>마음·심리</x:v>
      </x:c>
      <x:c r="C141" s="4" t="str">
        <x:v>청소년우울증테스트</x:v>
      </x:c>
      <x:c r="D141" s="27" t="n">
        <x:v>2</x:v>
      </x:c>
      <x:c r="E141" s="24" t="str">
        <x:v>청소년우울증테스트: 몸·마음의 일상적 불편과 연결되지만 개인별 판단은 다름</x:v>
      </x:c>
      <x:c r="F141" s="27" t="n">
        <x:v>1</x:v>
      </x:c>
      <x:c r="G141" s="24" t="str">
        <x:v>명사·행동 중심 검색어로, 제목화하려면 별도의 구체적인 질문 설정이 필요</x:v>
      </x:c>
      <x:c r="H141" s="27" t="n">
        <x:v>0</x:v>
      </x:c>
      <x:c r="I141" s="24" t="str">
        <x:v>키워드 자체에 비교나 반전 근거가 없으므로 해당 요소는 가점하지 않음</x:v>
      </x:c>
      <x:c r="J141" s="27" t="n">
        <x:v>2</x:v>
      </x:c>
      <x:c r="K141" s="24" t="str">
        <x:v>규정·절차·근거 자료 또는 조건별 사례로 설명 범위를 한정할 수 있음</x:v>
      </x:c>
      <x:c r="L141" s="29" t="n">
        <x:f>(D141+F141+H141+J141)/('산출기준'!$B$23*'산출기준'!$B$24)*100</x:f>
        <x:v>62.5</x:v>
      </x:c>
      <x:c r="M141" s="24" t="str">
        <x:v>의학적 효과·진단·치료를 제목에서 단정하지 않기; 공식 보건자료 및 전문 검토 필요</x:v>
      </x:c>
    </x:row>
    <x:row r="142" ht="58" customHeight="1">
      <x:c r="A142" s="4" t="str">
        <x:v>K0138</x:v>
      </x:c>
      <x:c r="B142" s="4" t="str">
        <x:v>마음·심리</x:v>
      </x:c>
      <x:c r="C142" s="4" t="str">
        <x:v>연애심리테스트</x:v>
      </x:c>
      <x:c r="D142" s="27" t="n">
        <x:v>2</x:v>
      </x:c>
      <x:c r="E142" s="24" t="str">
        <x:v>연애심리테스트: 몸·마음의 일상적 불편과 연결되지만 개인별 판단은 다름</x:v>
      </x:c>
      <x:c r="F142" s="27" t="n">
        <x:v>1</x:v>
      </x:c>
      <x:c r="G142" s="24" t="str">
        <x:v>명사·행동 중심 검색어로, 제목화하려면 별도의 구체적인 질문 설정이 필요</x:v>
      </x:c>
      <x:c r="H142" s="27" t="n">
        <x:v>0</x:v>
      </x:c>
      <x:c r="I142" s="24" t="str">
        <x:v>키워드 자체에 비교나 반전 근거가 없으므로 해당 요소는 가점하지 않음</x:v>
      </x:c>
      <x:c r="J142" s="27" t="n">
        <x:v>1</x:v>
      </x:c>
      <x:c r="K142" s="24" t="str">
        <x:v>공개 프로필·발언 등 확인 가능한 원자료 확보가 필요</x:v>
      </x:c>
      <x:c r="L142" s="29" t="n">
        <x:f>(D142+F142+H142+J142)/('산출기준'!$B$23*'산출기준'!$B$24)*100</x:f>
        <x:v>50</x:v>
      </x:c>
      <x:c r="M142" s="24" t="str">
        <x:v>의학적 효과·진단·치료를 제목에서 단정하지 않기; 공식 보건자료 및 전문 검토 필요</x:v>
      </x:c>
    </x:row>
    <x:row r="143" ht="58" customHeight="1">
      <x:c r="A143" s="4" t="str">
        <x:v>K0139</x:v>
      </x:c>
      <x:c r="B143" s="4" t="str">
        <x:v>마음·심리</x:v>
      </x:c>
      <x:c r="C143" s="4" t="str">
        <x:v>심리검사</x:v>
      </x:c>
      <x:c r="D143" s="27" t="n">
        <x:v>2</x:v>
      </x:c>
      <x:c r="E143" s="24" t="str">
        <x:v>심리검사: 몸·마음의 일상적 불편과 연결되지만 개인별 판단은 다름</x:v>
      </x:c>
      <x:c r="F143" s="27" t="n">
        <x:v>1</x:v>
      </x:c>
      <x:c r="G143" s="24" t="str">
        <x:v>명사·행동 중심 검색어로, 제목화하려면 별도의 구체적인 질문 설정이 필요</x:v>
      </x:c>
      <x:c r="H143" s="27" t="n">
        <x:v>0</x:v>
      </x:c>
      <x:c r="I143" s="24" t="str">
        <x:v>키워드 자체에 비교나 반전 근거가 없으므로 해당 요소는 가점하지 않음</x:v>
      </x:c>
      <x:c r="J143" s="27" t="n">
        <x:v>1</x:v>
      </x:c>
      <x:c r="K143" s="24" t="str">
        <x:v>공개 프로필·발언 등 확인 가능한 원자료 확보가 필요</x:v>
      </x:c>
      <x:c r="L143" s="29" t="n">
        <x:f>(D143+F143+H143+J143)/('산출기준'!$B$23*'산출기준'!$B$24)*100</x:f>
        <x:v>50</x:v>
      </x:c>
      <x:c r="M143" s="24" t="str">
        <x:v>의학적 효과·진단·치료를 제목에서 단정하지 않기; 공식 보건자료 및 전문 검토 필요; 도구·신청·방문 의도가 섞여 정보글만으로 검색 의도를 충족하기 어려울 수 있음</x:v>
      </x:c>
    </x:row>
    <x:row r="144" ht="58" customHeight="1">
      <x:c r="A144" s="4" t="str">
        <x:v>K0140</x:v>
      </x:c>
      <x:c r="B144" s="4" t="str">
        <x:v>마음·심리</x:v>
      </x:c>
      <x:c r="C144" s="4" t="str">
        <x:v>자존감높이는방법</x:v>
      </x:c>
      <x:c r="D144" s="27" t="n">
        <x:v>2</x:v>
      </x:c>
      <x:c r="E144" s="24" t="str">
        <x:v>자존감높이는방법: 몸·마음의 일상적 불편과 연결되지만 개인별 판단은 다름</x:v>
      </x:c>
      <x:c r="F144" s="27" t="n">
        <x:v>2</x:v>
      </x:c>
      <x:c r="G144" s="24" t="str">
        <x:v>‘방법’라는 질문 표현이 있어 독자가 확인할 답이 분명함</x:v>
      </x:c>
      <x:c r="H144" s="27" t="n">
        <x:v>1</x:v>
      </x:c>
      <x:c r="I144" s="24" t="str">
        <x:v>‘높이’를 기준·수치·조건별 사례로 비교 가능. 실제 수치 확인 전 반전은 단정 불가</x:v>
      </x:c>
      <x:c r="J144" s="27" t="n">
        <x:v>2</x:v>
      </x:c>
      <x:c r="K144" s="24" t="str">
        <x:v>규정·절차·근거 자료 또는 조건별 사례로 설명 범위를 한정할 수 있음</x:v>
      </x:c>
      <x:c r="L144" s="29" t="n">
        <x:f>(D144+F144+H144+J144)/('산출기준'!$B$23*'산출기준'!$B$24)*100</x:f>
        <x:v>87.5</x:v>
      </x:c>
      <x:c r="M144" s="24" t="str">
        <x:v>의학적 효과·진단·치료를 제목에서 단정하지 않기; 공식 보건자료 및 전문 검토 필요</x:v>
      </x:c>
    </x:row>
    <x:row r="145" ht="58" customHeight="1">
      <x:c r="A145" s="4" t="str">
        <x:v>K0141</x:v>
      </x:c>
      <x:c r="B145" s="4" t="str">
        <x:v>마음·심리</x:v>
      </x:c>
      <x:c r="C145" s="4" t="str">
        <x:v>무기력증극복</x:v>
      </x:c>
      <x:c r="D145" s="27" t="n">
        <x:v>2</x:v>
      </x:c>
      <x:c r="E145" s="24" t="str">
        <x:v>무기력증극복: 몸·마음의 일상적 불편과 연결되지만 개인별 판단은 다름</x:v>
      </x:c>
      <x:c r="F145" s="27" t="n">
        <x:v>1</x:v>
      </x:c>
      <x:c r="G145" s="24" t="str">
        <x:v>명사·행동 중심 검색어로, 제목화하려면 별도의 구체적인 질문 설정이 필요</x:v>
      </x:c>
      <x:c r="H145" s="27" t="n">
        <x:v>0</x:v>
      </x:c>
      <x:c r="I145" s="24" t="str">
        <x:v>키워드 자체에 비교나 반전 근거가 없으므로 해당 요소는 가점하지 않음</x:v>
      </x:c>
      <x:c r="J145" s="27" t="n">
        <x:v>1</x:v>
      </x:c>
      <x:c r="K145" s="24" t="str">
        <x:v>공개 프로필·발언 등 확인 가능한 원자료 확보가 필요</x:v>
      </x:c>
      <x:c r="L145" s="29" t="n">
        <x:f>(D145+F145+H145+J145)/('산출기준'!$B$23*'산출기준'!$B$24)*100</x:f>
        <x:v>50</x:v>
      </x:c>
      <x:c r="M145" s="24" t="str">
        <x:v>의학적 효과·진단·치료를 제목에서 단정하지 않기; 공식 보건자료 및 전문 검토 필요</x:v>
      </x:c>
    </x:row>
    <x:row r="146" ht="58" customHeight="1">
      <x:c r="A146" s="4" t="str">
        <x:v>K0142</x:v>
      </x:c>
      <x:c r="B146" s="4" t="str">
        <x:v>마음·심리</x:v>
      </x:c>
      <x:c r="C146" s="4" t="str">
        <x:v>분노조절장애증상</x:v>
      </x:c>
      <x:c r="D146" s="27" t="n">
        <x:v>2</x:v>
      </x:c>
      <x:c r="E146" s="24" t="str">
        <x:v>분노조절장애증상: 몸·마음의 일상적 불편과 연결되지만 개인별 판단은 다름</x:v>
      </x:c>
      <x:c r="F146" s="27" t="n">
        <x:v>2</x:v>
      </x:c>
      <x:c r="G146" s="24" t="str">
        <x:v>특징·현상·원인을 설명하는 질문으로 전개 가능</x:v>
      </x:c>
      <x:c r="H146" s="27" t="n">
        <x:v>0</x:v>
      </x:c>
      <x:c r="I146" s="24" t="str">
        <x:v>키워드 자체에 비교나 반전 근거가 없으므로 해당 요소는 가점하지 않음</x:v>
      </x:c>
      <x:c r="J146" s="27" t="n">
        <x:v>2</x:v>
      </x:c>
      <x:c r="K146" s="24" t="str">
        <x:v>규정·절차·근거 자료 또는 조건별 사례로 설명 범위를 한정할 수 있음</x:v>
      </x:c>
      <x:c r="L146" s="29" t="n">
        <x:f>(D146+F146+H146+J146)/('산출기준'!$B$23*'산출기준'!$B$24)*100</x:f>
        <x:v>75</x:v>
      </x:c>
      <x:c r="M146" s="24" t="str">
        <x:v>의학적 효과·진단·치료를 제목에서 단정하지 않기; 공식 보건자료 및 전문 검토 필요</x:v>
      </x:c>
    </x:row>
    <x:row r="147" ht="58" customHeight="1">
      <x:c r="A147" s="4" t="str">
        <x:v>K0143</x:v>
      </x:c>
      <x:c r="B147" s="4" t="str">
        <x:v>마음·심리</x:v>
      </x:c>
      <x:c r="C147" s="4" t="str">
        <x:v>외상후스트레스장애</x:v>
      </x:c>
      <x:c r="D147" s="27" t="n">
        <x:v>2</x:v>
      </x:c>
      <x:c r="E147" s="24" t="str">
        <x:v>외상후스트레스장애: 몸·마음의 일상적 불편과 연결되지만 개인별 판단은 다름</x:v>
      </x:c>
      <x:c r="F147" s="27" t="n">
        <x:v>1</x:v>
      </x:c>
      <x:c r="G147" s="24" t="str">
        <x:v>명사·행동 중심 검색어로, 제목화하려면 별도의 구체적인 질문 설정이 필요</x:v>
      </x:c>
      <x:c r="H147" s="27" t="n">
        <x:v>0</x:v>
      </x:c>
      <x:c r="I147" s="24" t="str">
        <x:v>키워드 자체에 비교나 반전 근거가 없으므로 해당 요소는 가점하지 않음</x:v>
      </x:c>
      <x:c r="J147" s="27" t="n">
        <x:v>1</x:v>
      </x:c>
      <x:c r="K147" s="24" t="str">
        <x:v>공개 프로필·발언 등 확인 가능한 원자료 확보가 필요</x:v>
      </x:c>
      <x:c r="L147" s="29" t="n">
        <x:f>(D147+F147+H147+J147)/('산출기준'!$B$23*'산출기준'!$B$24)*100</x:f>
        <x:v>50</x:v>
      </x:c>
      <x:c r="M147" s="24" t="str">
        <x:v>의학적 효과·진단·치료를 제목에서 단정하지 않기; 공식 보건자료 및 전문 검토 필요</x:v>
      </x:c>
    </x:row>
    <x:row r="148" ht="58" customHeight="1">
      <x:c r="A148" s="4" t="str">
        <x:v>K0144</x:v>
      </x:c>
      <x:c r="B148" s="4" t="str">
        <x:v>마음·심리</x:v>
      </x:c>
      <x:c r="C148" s="4" t="str">
        <x:v>대인기피증증상</x:v>
      </x:c>
      <x:c r="D148" s="27" t="n">
        <x:v>2</x:v>
      </x:c>
      <x:c r="E148" s="24" t="str">
        <x:v>대인기피증증상: 몸·마음의 일상적 불편과 연결되지만 개인별 판단은 다름</x:v>
      </x:c>
      <x:c r="F148" s="27" t="n">
        <x:v>2</x:v>
      </x:c>
      <x:c r="G148" s="24" t="str">
        <x:v>특징·현상·원인을 설명하는 질문으로 전개 가능</x:v>
      </x:c>
      <x:c r="H148" s="27" t="n">
        <x:v>0</x:v>
      </x:c>
      <x:c r="I148" s="24" t="str">
        <x:v>키워드 자체에 비교나 반전 근거가 없으므로 해당 요소는 가점하지 않음</x:v>
      </x:c>
      <x:c r="J148" s="27" t="n">
        <x:v>2</x:v>
      </x:c>
      <x:c r="K148" s="24" t="str">
        <x:v>규정·절차·근거 자료 또는 조건별 사례로 설명 범위를 한정할 수 있음</x:v>
      </x:c>
      <x:c r="L148" s="29" t="n">
        <x:f>(D148+F148+H148+J148)/('산출기준'!$B$23*'산출기준'!$B$24)*100</x:f>
        <x:v>75</x:v>
      </x:c>
      <x:c r="M148" s="24" t="str">
        <x:v>의학적 효과·진단·치료를 제목에서 단정하지 않기; 공식 보건자료 및 전문 검토 필요</x:v>
      </x:c>
    </x:row>
    <x:row r="149" ht="58" customHeight="1">
      <x:c r="A149" s="4" t="str">
        <x:v>K0145</x:v>
      </x:c>
      <x:c r="B149" s="4" t="str">
        <x:v>마음·심리</x:v>
      </x:c>
      <x:c r="C149" s="4" t="str">
        <x:v>범불안장애</x:v>
      </x:c>
      <x:c r="D149" s="27" t="n">
        <x:v>2</x:v>
      </x:c>
      <x:c r="E149" s="24" t="str">
        <x:v>범불안장애: 몸·마음의 일상적 불편과 연결되지만 개인별 판단은 다름</x:v>
      </x:c>
      <x:c r="F149" s="27" t="n">
        <x:v>1</x:v>
      </x:c>
      <x:c r="G149" s="24" t="str">
        <x:v>명사·행동 중심 검색어로, 제목화하려면 별도의 구체적인 질문 설정이 필요</x:v>
      </x:c>
      <x:c r="H149" s="27" t="n">
        <x:v>0</x:v>
      </x:c>
      <x:c r="I149" s="24" t="str">
        <x:v>키워드 자체에 비교나 반전 근거가 없으므로 해당 요소는 가점하지 않음</x:v>
      </x:c>
      <x:c r="J149" s="27" t="n">
        <x:v>1</x:v>
      </x:c>
      <x:c r="K149" s="24" t="str">
        <x:v>검색 범위가 넓어 독자·상황·질문을 더 좁혀야 함</x:v>
      </x:c>
      <x:c r="L149" s="29" t="n">
        <x:f>(D149+F149+H149+J149)/('산출기준'!$B$23*'산출기준'!$B$24)*100</x:f>
        <x:v>50</x:v>
      </x:c>
      <x:c r="M149" s="24" t="str">
        <x:v>의학적 효과·진단·치료를 제목에서 단정하지 않기; 공식 보건자료 및 전문 검토 필요</x:v>
      </x:c>
    </x:row>
    <x:row r="150" ht="58" customHeight="1">
      <x:c r="A150" s="4" t="str">
        <x:v>K0146</x:v>
      </x:c>
      <x:c r="B150" s="4" t="str">
        <x:v>마음·심리</x:v>
      </x:c>
      <x:c r="C150" s="4" t="str">
        <x:v>불면증극복</x:v>
      </x:c>
      <x:c r="D150" s="27" t="n">
        <x:v>2</x:v>
      </x:c>
      <x:c r="E150" s="24" t="str">
        <x:v>불면증극복: 몸·마음의 일상적 불편과 연결되지만 개인별 판단은 다름</x:v>
      </x:c>
      <x:c r="F150" s="27" t="n">
        <x:v>1</x:v>
      </x:c>
      <x:c r="G150" s="24" t="str">
        <x:v>명사·행동 중심 검색어로, 제목화하려면 별도의 구체적인 질문 설정이 필요</x:v>
      </x:c>
      <x:c r="H150" s="27" t="n">
        <x:v>0</x:v>
      </x:c>
      <x:c r="I150" s="24" t="str">
        <x:v>키워드 자체에 비교나 반전 근거가 없으므로 해당 요소는 가점하지 않음</x:v>
      </x:c>
      <x:c r="J150" s="27" t="n">
        <x:v>1</x:v>
      </x:c>
      <x:c r="K150" s="24" t="str">
        <x:v>공개 프로필·발언 등 확인 가능한 원자료 확보가 필요</x:v>
      </x:c>
      <x:c r="L150" s="29" t="n">
        <x:f>(D150+F150+H150+J150)/('산출기준'!$B$23*'산출기준'!$B$24)*100</x:f>
        <x:v>50</x:v>
      </x:c>
      <x:c r="M150" s="24" t="str">
        <x:v>의학적 효과·진단·치료를 제목에서 단정하지 않기; 공식 보건자료 및 전문 검토 필요</x:v>
      </x:c>
    </x:row>
    <x:row r="151" ht="58" customHeight="1">
      <x:c r="A151" s="4" t="str">
        <x:v>K0147</x:v>
      </x:c>
      <x:c r="B151" s="4" t="str">
        <x:v>마음·심리</x:v>
      </x:c>
      <x:c r="C151" s="4" t="str">
        <x:v>불안장애테스트</x:v>
      </x:c>
      <x:c r="D151" s="27" t="n">
        <x:v>2</x:v>
      </x:c>
      <x:c r="E151" s="24" t="str">
        <x:v>불안장애테스트: 몸·마음의 일상적 불편과 연결되지만 개인별 판단은 다름</x:v>
      </x:c>
      <x:c r="F151" s="27" t="n">
        <x:v>1</x:v>
      </x:c>
      <x:c r="G151" s="24" t="str">
        <x:v>명사·행동 중심 검색어로, 제목화하려면 별도의 구체적인 질문 설정이 필요</x:v>
      </x:c>
      <x:c r="H151" s="27" t="n">
        <x:v>0</x:v>
      </x:c>
      <x:c r="I151" s="24" t="str">
        <x:v>키워드 자체에 비교나 반전 근거가 없으므로 해당 요소는 가점하지 않음</x:v>
      </x:c>
      <x:c r="J151" s="27" t="n">
        <x:v>1</x:v>
      </x:c>
      <x:c r="K151" s="24" t="str">
        <x:v>공개 프로필·발언 등 확인 가능한 원자료 확보가 필요</x:v>
      </x:c>
      <x:c r="L151" s="29" t="n">
        <x:f>(D151+F151+H151+J151)/('산출기준'!$B$23*'산출기준'!$B$24)*100</x:f>
        <x:v>50</x:v>
      </x:c>
      <x:c r="M151" s="24" t="str">
        <x:v>의학적 효과·진단·치료를 제목에서 단정하지 않기; 공식 보건자료 및 전문 검토 필요</x:v>
      </x:c>
    </x:row>
    <x:row r="152" ht="58" customHeight="1">
      <x:c r="A152" s="4" t="str">
        <x:v>K0148</x:v>
      </x:c>
      <x:c r="B152" s="4" t="str">
        <x:v>마음·심리</x:v>
      </x:c>
      <x:c r="C152" s="4" t="str">
        <x:v>우울증종류</x:v>
      </x:c>
      <x:c r="D152" s="27" t="n">
        <x:v>2</x:v>
      </x:c>
      <x:c r="E152" s="24" t="str">
        <x:v>우울증종류: 몸·마음의 일상적 불편과 연결되지만 개인별 판단은 다름</x:v>
      </x:c>
      <x:c r="F152" s="27" t="n">
        <x:v>1</x:v>
      </x:c>
      <x:c r="G152" s="24" t="str">
        <x:v>명사·행동 중심 검색어로, 제목화하려면 별도의 구체적인 질문 설정이 필요</x:v>
      </x:c>
      <x:c r="H152" s="27" t="n">
        <x:v>0</x:v>
      </x:c>
      <x:c r="I152" s="24" t="str">
        <x:v>키워드 자체에 비교나 반전 근거가 없으므로 해당 요소는 가점하지 않음</x:v>
      </x:c>
      <x:c r="J152" s="27" t="n">
        <x:v>2</x:v>
      </x:c>
      <x:c r="K152" s="24" t="str">
        <x:v>규정·절차·근거 자료 또는 조건별 사례로 설명 범위를 한정할 수 있음</x:v>
      </x:c>
      <x:c r="L152" s="29" t="n">
        <x:f>(D152+F152+H152+J152)/('산출기준'!$B$23*'산출기준'!$B$24)*100</x:f>
        <x:v>62.5</x:v>
      </x:c>
      <x:c r="M152" s="24" t="str">
        <x:v>의학적 효과·진단·치료를 제목에서 단정하지 않기; 공식 보건자료 및 전문 검토 필요</x:v>
      </x:c>
    </x:row>
    <x:row r="153" ht="58" customHeight="1">
      <x:c r="A153" s="4" t="str">
        <x:v>K0149</x:v>
      </x:c>
      <x:c r="B153" s="4" t="str">
        <x:v>마음·심리</x:v>
      </x:c>
      <x:c r="C153" s="4" t="str">
        <x:v>자기애성성격장애</x:v>
      </x:c>
      <x:c r="D153" s="27" t="n">
        <x:v>2</x:v>
      </x:c>
      <x:c r="E153" s="24" t="str">
        <x:v>자기애성성격장애: 몸·마음의 일상적 불편과 연결되지만 개인별 판단은 다름</x:v>
      </x:c>
      <x:c r="F153" s="27" t="n">
        <x:v>1</x:v>
      </x:c>
      <x:c r="G153" s="24" t="str">
        <x:v>명사·행동 중심 검색어로, 제목화하려면 별도의 구체적인 질문 설정이 필요</x:v>
      </x:c>
      <x:c r="H153" s="27" t="n">
        <x:v>0</x:v>
      </x:c>
      <x:c r="I153" s="24" t="str">
        <x:v>키워드 자체에 비교나 반전 근거가 없으므로 해당 요소는 가점하지 않음</x:v>
      </x:c>
      <x:c r="J153" s="27" t="n">
        <x:v>1</x:v>
      </x:c>
      <x:c r="K153" s="24" t="str">
        <x:v>검색 범위가 넓어 독자·상황·질문을 더 좁혀야 함</x:v>
      </x:c>
      <x:c r="L153" s="29" t="n">
        <x:f>(D153+F153+H153+J153)/('산출기준'!$B$23*'산출기준'!$B$24)*100</x:f>
        <x:v>50</x:v>
      </x:c>
      <x:c r="M153" s="24" t="str">
        <x:v>의학적 효과·진단·치료를 제목에서 단정하지 않기; 공식 보건자료 및 전문 검토 필요</x:v>
      </x:c>
    </x:row>
    <x:row r="154" ht="58" customHeight="1">
      <x:c r="A154" s="4" t="str">
        <x:v>K0150</x:v>
      </x:c>
      <x:c r="B154" s="4" t="str">
        <x:v>마음·심리</x:v>
      </x:c>
      <x:c r="C154" s="4" t="str">
        <x:v>우울증자가진단테스트</x:v>
      </x:c>
      <x:c r="D154" s="27" t="n">
        <x:v>2</x:v>
      </x:c>
      <x:c r="E154" s="24" t="str">
        <x:v>우울증자가진단테스트: 몸·마음의 일상적 불편과 연결되지만 개인별 판단은 다름</x:v>
      </x:c>
      <x:c r="F154" s="27" t="n">
        <x:v>1</x:v>
      </x:c>
      <x:c r="G154" s="24" t="str">
        <x:v>명사·행동 중심 검색어로, 제목화하려면 별도의 구체적인 질문 설정이 필요</x:v>
      </x:c>
      <x:c r="H154" s="27" t="n">
        <x:v>0</x:v>
      </x:c>
      <x:c r="I154" s="24" t="str">
        <x:v>키워드 자체에 비교나 반전 근거가 없으므로 해당 요소는 가점하지 않음</x:v>
      </x:c>
      <x:c r="J154" s="27" t="n">
        <x:v>1</x:v>
      </x:c>
      <x:c r="K154" s="24" t="str">
        <x:v>공개 프로필·발언 등 확인 가능한 원자료 확보가 필요</x:v>
      </x:c>
      <x:c r="L154" s="29" t="n">
        <x:f>(D154+F154+H154+J154)/('산출기준'!$B$23*'산출기준'!$B$24)*100</x:f>
        <x:v>50</x:v>
      </x:c>
      <x:c r="M154" s="24" t="str">
        <x:v>의학적 효과·진단·치료를 제목에서 단정하지 않기; 공식 보건자료 및 전문 검토 필요</x:v>
      </x:c>
    </x:row>
    <x:row r="155" ht="58" customHeight="1">
      <x:c r="A155" s="4" t="str">
        <x:v>K0151</x:v>
      </x:c>
      <x:c r="B155" s="4" t="str">
        <x:v>마음·심리</x:v>
      </x:c>
      <x:c r="C155" s="4" t="str">
        <x:v>공황장애자가진단</x:v>
      </x:c>
      <x:c r="D155" s="27" t="n">
        <x:v>2</x:v>
      </x:c>
      <x:c r="E155" s="24" t="str">
        <x:v>공황장애자가진단: 몸·마음의 일상적 불편과 연결되지만 개인별 판단은 다름</x:v>
      </x:c>
      <x:c r="F155" s="27" t="n">
        <x:v>1</x:v>
      </x:c>
      <x:c r="G155" s="24" t="str">
        <x:v>명사·행동 중심 검색어로, 제목화하려면 별도의 구체적인 질문 설정이 필요</x:v>
      </x:c>
      <x:c r="H155" s="27" t="n">
        <x:v>0</x:v>
      </x:c>
      <x:c r="I155" s="24" t="str">
        <x:v>키워드 자체에 비교나 반전 근거가 없으므로 해당 요소는 가점하지 않음</x:v>
      </x:c>
      <x:c r="J155" s="27" t="n">
        <x:v>1</x:v>
      </x:c>
      <x:c r="K155" s="24" t="str">
        <x:v>공개 프로필·발언 등 확인 가능한 원자료 확보가 필요</x:v>
      </x:c>
      <x:c r="L155" s="29" t="n">
        <x:f>(D155+F155+H155+J155)/('산출기준'!$B$23*'산출기준'!$B$24)*100</x:f>
        <x:v>50</x:v>
      </x:c>
      <x:c r="M155" s="24" t="str">
        <x:v>의학적 효과·진단·치료를 제목에서 단정하지 않기; 공식 보건자료 및 전문 검토 필요; 도구·신청·방문 의도가 섞여 정보글만으로 검색 의도를 충족하기 어려울 수 있음</x:v>
      </x:c>
    </x:row>
    <x:row r="156" ht="58" customHeight="1">
      <x:c r="A156" s="4" t="str">
        <x:v>K0152</x:v>
      </x:c>
      <x:c r="B156" s="4" t="str">
        <x:v>마음·심리</x:v>
      </x:c>
      <x:c r="C156" s="4" t="str">
        <x:v>우울증자가진단</x:v>
      </x:c>
      <x:c r="D156" s="27" t="n">
        <x:v>2</x:v>
      </x:c>
      <x:c r="E156" s="24" t="str">
        <x:v>우울증자가진단: 몸·마음의 일상적 불편과 연결되지만 개인별 판단은 다름</x:v>
      </x:c>
      <x:c r="F156" s="27" t="n">
        <x:v>1</x:v>
      </x:c>
      <x:c r="G156" s="24" t="str">
        <x:v>명사·행동 중심 검색어로, 제목화하려면 별도의 구체적인 질문 설정이 필요</x:v>
      </x:c>
      <x:c r="H156" s="27" t="n">
        <x:v>0</x:v>
      </x:c>
      <x:c r="I156" s="24" t="str">
        <x:v>키워드 자체에 비교나 반전 근거가 없으므로 해당 요소는 가점하지 않음</x:v>
      </x:c>
      <x:c r="J156" s="27" t="n">
        <x:v>1</x:v>
      </x:c>
      <x:c r="K156" s="24" t="str">
        <x:v>공개 프로필·발언 등 확인 가능한 원자료 확보가 필요</x:v>
      </x:c>
      <x:c r="L156" s="29" t="n">
        <x:f>(D156+F156+H156+J156)/('산출기준'!$B$23*'산출기준'!$B$24)*100</x:f>
        <x:v>50</x:v>
      </x:c>
      <x:c r="M156" s="24" t="str">
        <x:v>의학적 효과·진단·치료를 제목에서 단정하지 않기; 공식 보건자료 및 전문 검토 필요; 도구·신청·방문 의도가 섞여 정보글만으로 검색 의도를 충족하기 어려울 수 있음</x:v>
      </x:c>
    </x:row>
    <x:row r="157" ht="58" customHeight="1">
      <x:c r="A157" s="4" t="str">
        <x:v>K0153</x:v>
      </x:c>
      <x:c r="B157" s="4" t="str">
        <x:v>마음·심리</x:v>
      </x:c>
      <x:c r="C157" s="4" t="str">
        <x:v>사회불안장애</x:v>
      </x:c>
      <x:c r="D157" s="27" t="n">
        <x:v>2</x:v>
      </x:c>
      <x:c r="E157" s="24" t="str">
        <x:v>사회불안장애: 몸·마음의 일상적 불편과 연결되지만 개인별 판단은 다름</x:v>
      </x:c>
      <x:c r="F157" s="27" t="n">
        <x:v>1</x:v>
      </x:c>
      <x:c r="G157" s="24" t="str">
        <x:v>명사·행동 중심 검색어로, 제목화하려면 별도의 구체적인 질문 설정이 필요</x:v>
      </x:c>
      <x:c r="H157" s="27" t="n">
        <x:v>0</x:v>
      </x:c>
      <x:c r="I157" s="24" t="str">
        <x:v>키워드 자체에 비교나 반전 근거가 없으므로 해당 요소는 가점하지 않음</x:v>
      </x:c>
      <x:c r="J157" s="27" t="n">
        <x:v>1</x:v>
      </x:c>
      <x:c r="K157" s="24" t="str">
        <x:v>검색 범위가 넓어 독자·상황·질문을 더 좁혀야 함</x:v>
      </x:c>
      <x:c r="L157" s="29" t="n">
        <x:f>(D157+F157+H157+J157)/('산출기준'!$B$23*'산출기준'!$B$24)*100</x:f>
        <x:v>50</x:v>
      </x:c>
      <x:c r="M157" s="24" t="str">
        <x:v>의학적 효과·진단·치료를 제목에서 단정하지 않기; 공식 보건자료 및 전문 검토 필요</x:v>
      </x:c>
    </x:row>
    <x:row r="158" ht="58" customHeight="1">
      <x:c r="A158" s="4" t="str">
        <x:v>K0154</x:v>
      </x:c>
      <x:c r="B158" s="4" t="str">
        <x:v>마음·심리</x:v>
      </x:c>
      <x:c r="C158" s="4" t="str">
        <x:v>스트레스증상</x:v>
      </x:c>
      <x:c r="D158" s="27" t="n">
        <x:v>2</x:v>
      </x:c>
      <x:c r="E158" s="24" t="str">
        <x:v>스트레스증상: 몸·마음의 일상적 불편과 연결되지만 개인별 판단은 다름</x:v>
      </x:c>
      <x:c r="F158" s="27" t="n">
        <x:v>2</x:v>
      </x:c>
      <x:c r="G158" s="24" t="str">
        <x:v>특징·현상·원인을 설명하는 질문으로 전개 가능</x:v>
      </x:c>
      <x:c r="H158" s="27" t="n">
        <x:v>0</x:v>
      </x:c>
      <x:c r="I158" s="24" t="str">
        <x:v>키워드 자체에 비교나 반전 근거가 없으므로 해당 요소는 가점하지 않음</x:v>
      </x:c>
      <x:c r="J158" s="27" t="n">
        <x:v>2</x:v>
      </x:c>
      <x:c r="K158" s="24" t="str">
        <x:v>규정·절차·근거 자료 또는 조건별 사례로 설명 범위를 한정할 수 있음</x:v>
      </x:c>
      <x:c r="L158" s="29" t="n">
        <x:f>(D158+F158+H158+J158)/('산출기준'!$B$23*'산출기준'!$B$24)*100</x:f>
        <x:v>75</x:v>
      </x:c>
      <x:c r="M158" s="24" t="str">
        <x:v>의학적 효과·진단·치료를 제목에서 단정하지 않기; 공식 보건자료 및 전문 검토 필요</x:v>
      </x:c>
    </x:row>
    <x:row r="159" ht="58" customHeight="1">
      <x:c r="A159" s="4" t="str">
        <x:v>K0155</x:v>
      </x:c>
      <x:c r="B159" s="4" t="str">
        <x:v>마음·심리</x:v>
      </x:c>
      <x:c r="C159" s="4" t="str">
        <x:v>종합심리검사</x:v>
      </x:c>
      <x:c r="D159" s="27" t="n">
        <x:v>2</x:v>
      </x:c>
      <x:c r="E159" s="24" t="str">
        <x:v>종합심리검사: 몸·마음의 일상적 불편과 연결되지만 개인별 판단은 다름</x:v>
      </x:c>
      <x:c r="F159" s="27" t="n">
        <x:v>1</x:v>
      </x:c>
      <x:c r="G159" s="24" t="str">
        <x:v>명사·행동 중심 검색어로, 제목화하려면 별도의 구체적인 질문 설정이 필요</x:v>
      </x:c>
      <x:c r="H159" s="27" t="n">
        <x:v>0</x:v>
      </x:c>
      <x:c r="I159" s="24" t="str">
        <x:v>키워드 자체에 비교나 반전 근거가 없으므로 해당 요소는 가점하지 않음</x:v>
      </x:c>
      <x:c r="J159" s="27" t="n">
        <x:v>1</x:v>
      </x:c>
      <x:c r="K159" s="24" t="str">
        <x:v>공개 프로필·발언 등 확인 가능한 원자료 확보가 필요</x:v>
      </x:c>
      <x:c r="L159" s="29" t="n">
        <x:f>(D159+F159+H159+J159)/('산출기준'!$B$23*'산출기준'!$B$24)*100</x:f>
        <x:v>50</x:v>
      </x:c>
      <x:c r="M159" s="24" t="str">
        <x:v>의학적 효과·진단·치료를 제목에서 단정하지 않기; 공식 보건자료 및 전문 검토 필요; 도구·신청·방문 의도가 섞여 정보글만으로 검색 의도를 충족하기 어려울 수 있음</x:v>
      </x:c>
    </x:row>
    <x:row r="160" ht="58" customHeight="1">
      <x:c r="A160" s="4" t="str">
        <x:v>K0156</x:v>
      </x:c>
      <x:c r="B160" s="4" t="str">
        <x:v>마음·심리</x:v>
      </x:c>
      <x:c r="C160" s="4" t="str">
        <x:v>경계선성격장애</x:v>
      </x:c>
      <x:c r="D160" s="27" t="n">
        <x:v>2</x:v>
      </x:c>
      <x:c r="E160" s="24" t="str">
        <x:v>경계선성격장애: 몸·마음의 일상적 불편과 연결되지만 개인별 판단은 다름</x:v>
      </x:c>
      <x:c r="F160" s="27" t="n">
        <x:v>1</x:v>
      </x:c>
      <x:c r="G160" s="24" t="str">
        <x:v>명사·행동 중심 검색어로, 제목화하려면 별도의 구체적인 질문 설정이 필요</x:v>
      </x:c>
      <x:c r="H160" s="27" t="n">
        <x:v>0</x:v>
      </x:c>
      <x:c r="I160" s="24" t="str">
        <x:v>키워드 자체에 비교나 반전 근거가 없으므로 해당 요소는 가점하지 않음</x:v>
      </x:c>
      <x:c r="J160" s="27" t="n">
        <x:v>1</x:v>
      </x:c>
      <x:c r="K160" s="24" t="str">
        <x:v>검색 범위가 넓어 독자·상황·질문을 더 좁혀야 함</x:v>
      </x:c>
      <x:c r="L160" s="29" t="n">
        <x:f>(D160+F160+H160+J160)/('산출기준'!$B$23*'산출기준'!$B$24)*100</x:f>
        <x:v>50</x:v>
      </x:c>
      <x:c r="M160" s="24" t="str">
        <x:v>의학적 효과·진단·치료를 제목에서 단정하지 않기; 공식 보건자료 및 전문 검토 필요</x:v>
      </x:c>
    </x:row>
    <x:row r="161" ht="58" customHeight="1">
      <x:c r="A161" s="4" t="str">
        <x:v>K0157</x:v>
      </x:c>
      <x:c r="B161" s="4" t="str">
        <x:v>마음·심리</x:v>
      </x:c>
      <x:c r="C161" s="4" t="str">
        <x:v>번아웃극복</x:v>
      </x:c>
      <x:c r="D161" s="27" t="n">
        <x:v>2</x:v>
      </x:c>
      <x:c r="E161" s="24" t="str">
        <x:v>번아웃극복: 몸·마음의 일상적 불편과 연결되지만 개인별 판단은 다름</x:v>
      </x:c>
      <x:c r="F161" s="27" t="n">
        <x:v>1</x:v>
      </x:c>
      <x:c r="G161" s="24" t="str">
        <x:v>명사·행동 중심 검색어로, 제목화하려면 별도의 구체적인 질문 설정이 필요</x:v>
      </x:c>
      <x:c r="H161" s="27" t="n">
        <x:v>0</x:v>
      </x:c>
      <x:c r="I161" s="24" t="str">
        <x:v>키워드 자체에 비교나 반전 근거가 없으므로 해당 요소는 가점하지 않음</x:v>
      </x:c>
      <x:c r="J161" s="27" t="n">
        <x:v>1</x:v>
      </x:c>
      <x:c r="K161" s="24" t="str">
        <x:v>공개 프로필·발언 등 확인 가능한 원자료 확보가 필요</x:v>
      </x:c>
      <x:c r="L161" s="29" t="n">
        <x:f>(D161+F161+H161+J161)/('산출기준'!$B$23*'산출기준'!$B$24)*100</x:f>
        <x:v>50</x:v>
      </x:c>
      <x:c r="M161" s="24" t="str">
        <x:v>의학적 효과·진단·치료를 제목에서 단정하지 않기; 공식 보건자료 및 전문 검토 필요</x:v>
      </x:c>
    </x:row>
    <x:row r="162" ht="58" customHeight="1">
      <x:c r="A162" s="4" t="str">
        <x:v>K0158</x:v>
      </x:c>
      <x:c r="B162" s="4" t="str">
        <x:v>마음·심리</x:v>
      </x:c>
      <x:c r="C162" s="4" t="str">
        <x:v>공황장애초기증상</x:v>
      </x:c>
      <x:c r="D162" s="27" t="n">
        <x:v>2</x:v>
      </x:c>
      <x:c r="E162" s="24" t="str">
        <x:v>공황장애초기증상: 몸·마음의 일상적 불편과 연결되지만 개인별 판단은 다름</x:v>
      </x:c>
      <x:c r="F162" s="27" t="n">
        <x:v>2</x:v>
      </x:c>
      <x:c r="G162" s="24" t="str">
        <x:v>특징·현상·원인을 설명하는 질문으로 전개 가능</x:v>
      </x:c>
      <x:c r="H162" s="27" t="n">
        <x:v>0</x:v>
      </x:c>
      <x:c r="I162" s="24" t="str">
        <x:v>키워드 자체에 비교나 반전 근거가 없으므로 해당 요소는 가점하지 않음</x:v>
      </x:c>
      <x:c r="J162" s="27" t="n">
        <x:v>2</x:v>
      </x:c>
      <x:c r="K162" s="24" t="str">
        <x:v>규정·절차·근거 자료 또는 조건별 사례로 설명 범위를 한정할 수 있음</x:v>
      </x:c>
      <x:c r="L162" s="29" t="n">
        <x:f>(D162+F162+H162+J162)/('산출기준'!$B$23*'산출기준'!$B$24)*100</x:f>
        <x:v>75</x:v>
      </x:c>
      <x:c r="M162" s="24" t="str">
        <x:v>의학적 효과·진단·치료를 제목에서 단정하지 않기; 공식 보건자료 및 전문 검토 필요</x:v>
      </x:c>
    </x:row>
    <x:row r="163" ht="58" customHeight="1">
      <x:c r="A163" s="4" t="str">
        <x:v>K0159</x:v>
      </x:c>
      <x:c r="B163" s="4" t="str">
        <x:v>마음·심리</x:v>
      </x:c>
      <x:c r="C163" s="4" t="str">
        <x:v>렘수면행동장애</x:v>
      </x:c>
      <x:c r="D163" s="27" t="n">
        <x:v>2</x:v>
      </x:c>
      <x:c r="E163" s="24" t="str">
        <x:v>렘수면행동장애: 몸·마음의 일상적 불편과 연결되지만 개인별 판단은 다름</x:v>
      </x:c>
      <x:c r="F163" s="27" t="n">
        <x:v>1</x:v>
      </x:c>
      <x:c r="G163" s="24" t="str">
        <x:v>명사·행동 중심 검색어로, 제목화하려면 별도의 구체적인 질문 설정이 필요</x:v>
      </x:c>
      <x:c r="H163" s="27" t="n">
        <x:v>0</x:v>
      </x:c>
      <x:c r="I163" s="24" t="str">
        <x:v>키워드 자체에 비교나 반전 근거가 없으므로 해당 요소는 가점하지 않음</x:v>
      </x:c>
      <x:c r="J163" s="27" t="n">
        <x:v>1</x:v>
      </x:c>
      <x:c r="K163" s="24" t="str">
        <x:v>공개 프로필·발언 등 확인 가능한 원자료 확보가 필요</x:v>
      </x:c>
      <x:c r="L163" s="29" t="n">
        <x:f>(D163+F163+H163+J163)/('산출기준'!$B$23*'산출기준'!$B$24)*100</x:f>
        <x:v>50</x:v>
      </x:c>
      <x:c r="M163" s="24" t="str">
        <x:v>의학적 효과·진단·치료를 제목에서 단정하지 않기; 공식 보건자료 및 전문 검토 필요</x:v>
      </x:c>
    </x:row>
    <x:row r="164" ht="58" customHeight="1">
      <x:c r="A164" s="4" t="str">
        <x:v>K0160</x:v>
      </x:c>
      <x:c r="B164" s="4" t="str">
        <x:v>마음·심리</x:v>
      </x:c>
      <x:c r="C164" s="4" t="str">
        <x:v>성격검사</x:v>
      </x:c>
      <x:c r="D164" s="27" t="n">
        <x:v>2</x:v>
      </x:c>
      <x:c r="E164" s="24" t="str">
        <x:v>성격검사: 몸·마음의 일상적 불편과 연결되지만 개인별 판단은 다름</x:v>
      </x:c>
      <x:c r="F164" s="27" t="n">
        <x:v>1</x:v>
      </x:c>
      <x:c r="G164" s="24" t="str">
        <x:v>명사·행동 중심 검색어로, 제목화하려면 별도의 구체적인 질문 설정이 필요</x:v>
      </x:c>
      <x:c r="H164" s="27" t="n">
        <x:v>0</x:v>
      </x:c>
      <x:c r="I164" s="24" t="str">
        <x:v>키워드 자체에 비교나 반전 근거가 없으므로 해당 요소는 가점하지 않음</x:v>
      </x:c>
      <x:c r="J164" s="27" t="n">
        <x:v>1</x:v>
      </x:c>
      <x:c r="K164" s="24" t="str">
        <x:v>공개 프로필·발언 등 확인 가능한 원자료 확보가 필요</x:v>
      </x:c>
      <x:c r="L164" s="29" t="n">
        <x:f>(D164+F164+H164+J164)/('산출기준'!$B$23*'산출기준'!$B$24)*100</x:f>
        <x:v>50</x:v>
      </x:c>
      <x:c r="M164" s="24" t="str">
        <x:v>의학적 효과·진단·치료를 제목에서 단정하지 않기; 공식 보건자료 및 전문 검토 필요; 도구·신청·방문 의도가 섞여 정보글만으로 검색 의도를 충족하기 어려울 수 있음</x:v>
      </x:c>
    </x:row>
    <x:row r="165" ht="58" customHeight="1">
      <x:c r="A165" s="4" t="str">
        <x:v>K0161</x:v>
      </x:c>
      <x:c r="B165" s="4" t="str">
        <x:v>마음·심리</x:v>
      </x:c>
      <x:c r="C165" s="4" t="str">
        <x:v>스트레스해소</x:v>
      </x:c>
      <x:c r="D165" s="27" t="n">
        <x:v>2</x:v>
      </x:c>
      <x:c r="E165" s="24" t="str">
        <x:v>스트레스해소: 몸·마음의 일상적 불편과 연결되지만 개인별 판단은 다름</x:v>
      </x:c>
      <x:c r="F165" s="27" t="n">
        <x:v>1</x:v>
      </x:c>
      <x:c r="G165" s="24" t="str">
        <x:v>명사·행동 중심 검색어로, 제목화하려면 별도의 구체적인 질문 설정이 필요</x:v>
      </x:c>
      <x:c r="H165" s="27" t="n">
        <x:v>0</x:v>
      </x:c>
      <x:c r="I165" s="24" t="str">
        <x:v>키워드 자체에 비교나 반전 근거가 없으므로 해당 요소는 가점하지 않음</x:v>
      </x:c>
      <x:c r="J165" s="27" t="n">
        <x:v>1</x:v>
      </x:c>
      <x:c r="K165" s="24" t="str">
        <x:v>공개 프로필·발언 등 확인 가능한 원자료 확보가 필요</x:v>
      </x:c>
      <x:c r="L165" s="29" t="n">
        <x:f>(D165+F165+H165+J165)/('산출기준'!$B$23*'산출기준'!$B$24)*100</x:f>
        <x:v>50</x:v>
      </x:c>
      <x:c r="M165" s="24" t="str">
        <x:v>의학적 효과·진단·치료를 제목에서 단정하지 않기; 공식 보건자료 및 전문 검토 필요</x:v>
      </x:c>
    </x:row>
    <x:row r="166" ht="58" customHeight="1">
      <x:c r="A166" s="4" t="str">
        <x:v>K0162</x:v>
      </x:c>
      <x:c r="B166" s="4" t="str">
        <x:v>마음·심리</x:v>
      </x:c>
      <x:c r="C166" s="4" t="str">
        <x:v>성인ADHD치료</x:v>
      </x:c>
      <x:c r="D166" s="27" t="n">
        <x:v>2</x:v>
      </x:c>
      <x:c r="E166" s="24" t="str">
        <x:v>성인ADHD치료: 몸·마음의 일상적 불편과 연결되지만 개인별 판단은 다름</x:v>
      </x:c>
      <x:c r="F166" s="27" t="n">
        <x:v>1</x:v>
      </x:c>
      <x:c r="G166" s="24" t="str">
        <x:v>명사·행동 중심 검색어로, 제목화하려면 별도의 구체적인 질문 설정이 필요</x:v>
      </x:c>
      <x:c r="H166" s="27" t="n">
        <x:v>0</x:v>
      </x:c>
      <x:c r="I166" s="24" t="str">
        <x:v>키워드 자체에 비교나 반전 근거가 없으므로 해당 요소는 가점하지 않음</x:v>
      </x:c>
      <x:c r="J166" s="27" t="n">
        <x:v>1</x:v>
      </x:c>
      <x:c r="K166" s="24" t="str">
        <x:v>공개 프로필·발언 등 확인 가능한 원자료 확보가 필요</x:v>
      </x:c>
      <x:c r="L166" s="29" t="n">
        <x:f>(D166+F166+H166+J166)/('산출기준'!$B$23*'산출기준'!$B$24)*100</x:f>
        <x:v>50</x:v>
      </x:c>
      <x:c r="M166" s="24" t="str">
        <x:v>의학적 효과·진단·치료를 제목에서 단정하지 않기; 공식 보건자료 및 전문 검토 필요</x:v>
      </x:c>
    </x:row>
    <x:row r="167" ht="58" customHeight="1">
      <x:c r="A167" s="4" t="str">
        <x:v>K0163</x:v>
      </x:c>
      <x:c r="B167" s="4" t="str">
        <x:v>마음·심리</x:v>
      </x:c>
      <x:c r="C167" s="4" t="str">
        <x:v>성인ADHD테스트</x:v>
      </x:c>
      <x:c r="D167" s="27" t="n">
        <x:v>2</x:v>
      </x:c>
      <x:c r="E167" s="24" t="str">
        <x:v>성인ADHD테스트: 몸·마음의 일상적 불편과 연결되지만 개인별 판단은 다름</x:v>
      </x:c>
      <x:c r="F167" s="27" t="n">
        <x:v>1</x:v>
      </x:c>
      <x:c r="G167" s="24" t="str">
        <x:v>명사·행동 중심 검색어로, 제목화하려면 별도의 구체적인 질문 설정이 필요</x:v>
      </x:c>
      <x:c r="H167" s="27" t="n">
        <x:v>0</x:v>
      </x:c>
      <x:c r="I167" s="24" t="str">
        <x:v>키워드 자체에 비교나 반전 근거가 없으므로 해당 요소는 가점하지 않음</x:v>
      </x:c>
      <x:c r="J167" s="27" t="n">
        <x:v>1</x:v>
      </x:c>
      <x:c r="K167" s="24" t="str">
        <x:v>공개 프로필·발언 등 확인 가능한 원자료 확보가 필요</x:v>
      </x:c>
      <x:c r="L167" s="29" t="n">
        <x:f>(D167+F167+H167+J167)/('산출기준'!$B$23*'산출기준'!$B$24)*100</x:f>
        <x:v>50</x:v>
      </x:c>
      <x:c r="M167" s="24" t="str">
        <x:v>의학적 효과·진단·치료를 제목에서 단정하지 않기; 공식 보건자료 및 전문 검토 필요</x:v>
      </x:c>
    </x:row>
    <x:row r="168" ht="58" customHeight="1">
      <x:c r="A168" s="4" t="str">
        <x:v>K0164</x:v>
      </x:c>
      <x:c r="B168" s="4" t="str">
        <x:v>마음·심리</x:v>
      </x:c>
      <x:c r="C168" s="4" t="str">
        <x:v>심리상담비용</x:v>
      </x:c>
      <x:c r="D168" s="27" t="n">
        <x:v>2</x:v>
      </x:c>
      <x:c r="E168" s="24" t="str">
        <x:v>심리상담비용: 몸·마음의 일상적 불편과 연결되지만 개인별 판단은 다름</x:v>
      </x:c>
      <x:c r="F168" s="27" t="n">
        <x:v>1</x:v>
      </x:c>
      <x:c r="G168" s="24" t="str">
        <x:v>명사·행동 중심 검색어로, 제목화하려면 별도의 구체적인 질문 설정이 필요</x:v>
      </x:c>
      <x:c r="H168" s="27" t="n">
        <x:v>1</x:v>
      </x:c>
      <x:c r="I168" s="24" t="str">
        <x:v>‘비용’를 기준·수치·조건별 사례로 비교 가능. 실제 수치 확인 전 반전은 단정 불가</x:v>
      </x:c>
      <x:c r="J168" s="27" t="n">
        <x:v>2</x:v>
      </x:c>
      <x:c r="K168" s="24" t="str">
        <x:v>규정·절차·근거 자료 또는 조건별 사례로 설명 범위를 한정할 수 있음</x:v>
      </x:c>
      <x:c r="L168" s="29" t="n">
        <x:f>(D168+F168+H168+J168)/('산출기준'!$B$23*'산출기준'!$B$24)*100</x:f>
        <x:v>75</x:v>
      </x:c>
      <x:c r="M168" s="24" t="str">
        <x:v>의학적 효과·진단·치료를 제목에서 단정하지 않기; 공식 보건자료 및 전문 검토 필요</x:v>
      </x:c>
    </x:row>
    <x:row r="169" ht="58" customHeight="1">
      <x:c r="A169" s="4" t="str">
        <x:v>K0165</x:v>
      </x:c>
      <x:c r="B169" s="4" t="str">
        <x:v>마음·심리</x:v>
      </x:c>
      <x:c r="C169" s="4" t="str">
        <x:v>수면장애치료</x:v>
      </x:c>
      <x:c r="D169" s="27" t="n">
        <x:v>2</x:v>
      </x:c>
      <x:c r="E169" s="24" t="str">
        <x:v>수면장애치료: 몸·마음의 일상적 불편과 연결되지만 개인별 판단은 다름</x:v>
      </x:c>
      <x:c r="F169" s="27" t="n">
        <x:v>1</x:v>
      </x:c>
      <x:c r="G169" s="24" t="str">
        <x:v>명사·행동 중심 검색어로, 제목화하려면 별도의 구체적인 질문 설정이 필요</x:v>
      </x:c>
      <x:c r="H169" s="27" t="n">
        <x:v>0</x:v>
      </x:c>
      <x:c r="I169" s="24" t="str">
        <x:v>키워드 자체에 비교나 반전 근거가 없으므로 해당 요소는 가점하지 않음</x:v>
      </x:c>
      <x:c r="J169" s="27" t="n">
        <x:v>1</x:v>
      </x:c>
      <x:c r="K169" s="24" t="str">
        <x:v>공개 프로필·발언 등 확인 가능한 원자료 확보가 필요</x:v>
      </x:c>
      <x:c r="L169" s="29" t="n">
        <x:f>(D169+F169+H169+J169)/('산출기준'!$B$23*'산출기준'!$B$24)*100</x:f>
        <x:v>50</x:v>
      </x:c>
      <x:c r="M169" s="24" t="str">
        <x:v>의학적 효과·진단·치료를 제목에서 단정하지 않기; 공식 보건자료 및 전문 검토 필요</x:v>
      </x:c>
    </x:row>
    <x:row r="170" ht="58" customHeight="1">
      <x:c r="A170" s="4" t="str">
        <x:v>K0166</x:v>
      </x:c>
      <x:c r="B170" s="4" t="str">
        <x:v>마음·심리</x:v>
      </x:c>
      <x:c r="C170" s="4" t="str">
        <x:v>불면증에좋은음식</x:v>
      </x:c>
      <x:c r="D170" s="27" t="n">
        <x:v>2</x:v>
      </x:c>
      <x:c r="E170" s="24" t="str">
        <x:v>불면증에좋은음식: 몸·마음의 일상적 불편과 연결되지만 개인별 판단은 다름</x:v>
      </x:c>
      <x:c r="F170" s="27" t="n">
        <x:v>1</x:v>
      </x:c>
      <x:c r="G170" s="24" t="str">
        <x:v>명사·행동 중심 검색어로, 제목화하려면 별도의 구체적인 질문 설정이 필요</x:v>
      </x:c>
      <x:c r="H170" s="27" t="n">
        <x:v>0</x:v>
      </x:c>
      <x:c r="I170" s="24" t="str">
        <x:v>키워드 자체에 비교나 반전 근거가 없으므로 해당 요소는 가점하지 않음</x:v>
      </x:c>
      <x:c r="J170" s="27" t="n">
        <x:v>1</x:v>
      </x:c>
      <x:c r="K170" s="24" t="str">
        <x:v>공개 프로필·발언 등 확인 가능한 원자료 확보가 필요</x:v>
      </x:c>
      <x:c r="L170" s="29" t="n">
        <x:f>(D170+F170+H170+J170)/('산출기준'!$B$23*'산출기준'!$B$24)*100</x:f>
        <x:v>50</x:v>
      </x:c>
      <x:c r="M170" s="24" t="str">
        <x:v>의학적 효과·진단·치료를 제목에서 단정하지 않기; 공식 보건자료 및 전문 검토 필요</x:v>
      </x:c>
    </x:row>
    <x:row r="171" ht="58" customHeight="1">
      <x:c r="A171" s="4" t="str">
        <x:v>K0167</x:v>
      </x:c>
      <x:c r="B171" s="4" t="str">
        <x:v>마음·심리</x:v>
      </x:c>
      <x:c r="C171" s="4" t="str">
        <x:v>스트레스테스트</x:v>
      </x:c>
      <x:c r="D171" s="27" t="n">
        <x:v>2</x:v>
      </x:c>
      <x:c r="E171" s="24" t="str">
        <x:v>스트레스테스트: 몸·마음의 일상적 불편과 연결되지만 개인별 판단은 다름</x:v>
      </x:c>
      <x:c r="F171" s="27" t="n">
        <x:v>1</x:v>
      </x:c>
      <x:c r="G171" s="24" t="str">
        <x:v>명사·행동 중심 검색어로, 제목화하려면 별도의 구체적인 질문 설정이 필요</x:v>
      </x:c>
      <x:c r="H171" s="27" t="n">
        <x:v>0</x:v>
      </x:c>
      <x:c r="I171" s="24" t="str">
        <x:v>키워드 자체에 비교나 반전 근거가 없으므로 해당 요소는 가점하지 않음</x:v>
      </x:c>
      <x:c r="J171" s="27" t="n">
        <x:v>1</x:v>
      </x:c>
      <x:c r="K171" s="24" t="str">
        <x:v>공개 프로필·발언 등 확인 가능한 원자료 확보가 필요</x:v>
      </x:c>
      <x:c r="L171" s="29" t="n">
        <x:f>(D171+F171+H171+J171)/('산출기준'!$B$23*'산출기준'!$B$24)*100</x:f>
        <x:v>50</x:v>
      </x:c>
      <x:c r="M171" s="24" t="str">
        <x:v>의학적 효과·진단·치료를 제목에서 단정하지 않기; 공식 보건자료 및 전문 검토 필요</x:v>
      </x:c>
    </x:row>
    <x:row r="172" ht="58" customHeight="1">
      <x:c r="A172" s="4" t="str">
        <x:v>K0168</x:v>
      </x:c>
      <x:c r="B172" s="4" t="str">
        <x:v>마음·심리</x:v>
      </x:c>
      <x:c r="C172" s="4" t="str">
        <x:v>우울증극복방법</x:v>
      </x:c>
      <x:c r="D172" s="27" t="n">
        <x:v>2</x:v>
      </x:c>
      <x:c r="E172" s="24" t="str">
        <x:v>우울증극복방법: 몸·마음의 일상적 불편과 연결되지만 개인별 판단은 다름</x:v>
      </x:c>
      <x:c r="F172" s="27" t="n">
        <x:v>2</x:v>
      </x:c>
      <x:c r="G172" s="24" t="str">
        <x:v>‘방법’라는 질문 표현이 있어 독자가 확인할 답이 분명함</x:v>
      </x:c>
      <x:c r="H172" s="27" t="n">
        <x:v>0</x:v>
      </x:c>
      <x:c r="I172" s="24" t="str">
        <x:v>키워드 자체에 비교나 반전 근거가 없으므로 해당 요소는 가점하지 않음</x:v>
      </x:c>
      <x:c r="J172" s="27" t="n">
        <x:v>2</x:v>
      </x:c>
      <x:c r="K172" s="24" t="str">
        <x:v>규정·절차·근거 자료 또는 조건별 사례로 설명 범위를 한정할 수 있음</x:v>
      </x:c>
      <x:c r="L172" s="29" t="n">
        <x:f>(D172+F172+H172+J172)/('산출기준'!$B$23*'산출기준'!$B$24)*100</x:f>
        <x:v>75</x:v>
      </x:c>
      <x:c r="M172" s="24" t="str">
        <x:v>의학적 효과·진단·치료를 제목에서 단정하지 않기; 공식 보건자료 및 전문 검토 필요</x:v>
      </x:c>
    </x:row>
    <x:row r="173" ht="58" customHeight="1">
      <x:c r="A173" s="4" t="str">
        <x:v>K0169</x:v>
      </x:c>
      <x:c r="B173" s="4" t="str">
        <x:v>마음·심리</x:v>
      </x:c>
      <x:c r="C173" s="4" t="str">
        <x:v>스트레스검사</x:v>
      </x:c>
      <x:c r="D173" s="27" t="n">
        <x:v>2</x:v>
      </x:c>
      <x:c r="E173" s="24" t="str">
        <x:v>스트레스검사: 몸·마음의 일상적 불편과 연결되지만 개인별 판단은 다름</x:v>
      </x:c>
      <x:c r="F173" s="27" t="n">
        <x:v>1</x:v>
      </x:c>
      <x:c r="G173" s="24" t="str">
        <x:v>명사·행동 중심 검색어로, 제목화하려면 별도의 구체적인 질문 설정이 필요</x:v>
      </x:c>
      <x:c r="H173" s="27" t="n">
        <x:v>0</x:v>
      </x:c>
      <x:c r="I173" s="24" t="str">
        <x:v>키워드 자체에 비교나 반전 근거가 없으므로 해당 요소는 가점하지 않음</x:v>
      </x:c>
      <x:c r="J173" s="27" t="n">
        <x:v>1</x:v>
      </x:c>
      <x:c r="K173" s="24" t="str">
        <x:v>공개 프로필·발언 등 확인 가능한 원자료 확보가 필요</x:v>
      </x:c>
      <x:c r="L173" s="29" t="n">
        <x:f>(D173+F173+H173+J173)/('산출기준'!$B$23*'산출기준'!$B$24)*100</x:f>
        <x:v>50</x:v>
      </x:c>
      <x:c r="M173" s="24" t="str">
        <x:v>의학적 효과·진단·치료를 제목에서 단정하지 않기; 공식 보건자료 및 전문 검토 필요; 도구·신청·방문 의도가 섞여 정보글만으로 검색 의도를 충족하기 어려울 수 있음</x:v>
      </x:c>
    </x:row>
    <x:row r="174" ht="58" customHeight="1">
      <x:c r="A174" s="4" t="str">
        <x:v>K0170</x:v>
      </x:c>
      <x:c r="B174" s="4" t="str">
        <x:v>마음·심리</x:v>
      </x:c>
      <x:c r="C174" s="4" t="str">
        <x:v>성격장애</x:v>
      </x:c>
      <x:c r="D174" s="27" t="n">
        <x:v>2</x:v>
      </x:c>
      <x:c r="E174" s="24" t="str">
        <x:v>성격장애: 몸·마음의 일상적 불편과 연결되지만 개인별 판단은 다름</x:v>
      </x:c>
      <x:c r="F174" s="27" t="n">
        <x:v>1</x:v>
      </x:c>
      <x:c r="G174" s="24" t="str">
        <x:v>명사·행동 중심 검색어로, 제목화하려면 별도의 구체적인 질문 설정이 필요</x:v>
      </x:c>
      <x:c r="H174" s="27" t="n">
        <x:v>0</x:v>
      </x:c>
      <x:c r="I174" s="24" t="str">
        <x:v>키워드 자체에 비교나 반전 근거가 없으므로 해당 요소는 가점하지 않음</x:v>
      </x:c>
      <x:c r="J174" s="27" t="n">
        <x:v>1</x:v>
      </x:c>
      <x:c r="K174" s="24" t="str">
        <x:v>검색 범위가 넓어 독자·상황·질문을 더 좁혀야 함</x:v>
      </x:c>
      <x:c r="L174" s="29" t="n">
        <x:f>(D174+F174+H174+J174)/('산출기준'!$B$23*'산출기준'!$B$24)*100</x:f>
        <x:v>50</x:v>
      </x:c>
      <x:c r="M174" s="24" t="str">
        <x:v>의학적 효과·진단·치료를 제목에서 단정하지 않기; 공식 보건자료 및 전문 검토 필요</x:v>
      </x:c>
    </x:row>
    <x:row r="175" ht="58" customHeight="1">
      <x:c r="A175" s="4" t="str">
        <x:v>K0171</x:v>
      </x:c>
      <x:c r="B175" s="4" t="str">
        <x:v>마음·심리</x:v>
      </x:c>
      <x:c r="C175" s="4" t="str">
        <x:v>분노조절장애테스트</x:v>
      </x:c>
      <x:c r="D175" s="27" t="n">
        <x:v>2</x:v>
      </x:c>
      <x:c r="E175" s="24" t="str">
        <x:v>분노조절장애테스트: 몸·마음의 일상적 불편과 연결되지만 개인별 판단은 다름</x:v>
      </x:c>
      <x:c r="F175" s="27" t="n">
        <x:v>1</x:v>
      </x:c>
      <x:c r="G175" s="24" t="str">
        <x:v>명사·행동 중심 검색어로, 제목화하려면 별도의 구체적인 질문 설정이 필요</x:v>
      </x:c>
      <x:c r="H175" s="27" t="n">
        <x:v>0</x:v>
      </x:c>
      <x:c r="I175" s="24" t="str">
        <x:v>키워드 자체에 비교나 반전 근거가 없으므로 해당 요소는 가점하지 않음</x:v>
      </x:c>
      <x:c r="J175" s="27" t="n">
        <x:v>1</x:v>
      </x:c>
      <x:c r="K175" s="24" t="str">
        <x:v>공개 프로필·발언 등 확인 가능한 원자료 확보가 필요</x:v>
      </x:c>
      <x:c r="L175" s="29" t="n">
        <x:f>(D175+F175+H175+J175)/('산출기준'!$B$23*'산출기준'!$B$24)*100</x:f>
        <x:v>50</x:v>
      </x:c>
      <x:c r="M175" s="24" t="str">
        <x:v>의학적 효과·진단·치료를 제목에서 단정하지 않기; 공식 보건자료 및 전문 검토 필요</x:v>
      </x:c>
    </x:row>
    <x:row r="176" ht="58" customHeight="1">
      <x:c r="A176" s="4" t="str">
        <x:v>K0172</x:v>
      </x:c>
      <x:c r="B176" s="4" t="str">
        <x:v>마음·심리</x:v>
      </x:c>
      <x:c r="C176" s="4" t="str">
        <x:v>불안장애극복</x:v>
      </x:c>
      <x:c r="D176" s="27" t="n">
        <x:v>2</x:v>
      </x:c>
      <x:c r="E176" s="24" t="str">
        <x:v>불안장애극복: 몸·마음의 일상적 불편과 연결되지만 개인별 판단은 다름</x:v>
      </x:c>
      <x:c r="F176" s="27" t="n">
        <x:v>1</x:v>
      </x:c>
      <x:c r="G176" s="24" t="str">
        <x:v>명사·행동 중심 검색어로, 제목화하려면 별도의 구체적인 질문 설정이 필요</x:v>
      </x:c>
      <x:c r="H176" s="27" t="n">
        <x:v>0</x:v>
      </x:c>
      <x:c r="I176" s="24" t="str">
        <x:v>키워드 자체에 비교나 반전 근거가 없으므로 해당 요소는 가점하지 않음</x:v>
      </x:c>
      <x:c r="J176" s="27" t="n">
        <x:v>1</x:v>
      </x:c>
      <x:c r="K176" s="24" t="str">
        <x:v>공개 프로필·발언 등 확인 가능한 원자료 확보가 필요</x:v>
      </x:c>
      <x:c r="L176" s="29" t="n">
        <x:f>(D176+F176+H176+J176)/('산출기준'!$B$23*'산출기준'!$B$24)*100</x:f>
        <x:v>50</x:v>
      </x:c>
      <x:c r="M176" s="24" t="str">
        <x:v>의학적 효과·진단·치료를 제목에서 단정하지 않기; 공식 보건자료 및 전문 검토 필요</x:v>
      </x:c>
    </x:row>
    <x:row r="177" ht="58" customHeight="1">
      <x:c r="A177" s="4" t="str">
        <x:v>K0173</x:v>
      </x:c>
      <x:c r="B177" s="4" t="str">
        <x:v>마음·심리</x:v>
      </x:c>
      <x:c r="C177" s="4" t="str">
        <x:v>분노조절장애치료</x:v>
      </x:c>
      <x:c r="D177" s="27" t="n">
        <x:v>2</x:v>
      </x:c>
      <x:c r="E177" s="24" t="str">
        <x:v>분노조절장애치료: 몸·마음의 일상적 불편과 연결되지만 개인별 판단은 다름</x:v>
      </x:c>
      <x:c r="F177" s="27" t="n">
        <x:v>1</x:v>
      </x:c>
      <x:c r="G177" s="24" t="str">
        <x:v>명사·행동 중심 검색어로, 제목화하려면 별도의 구체적인 질문 설정이 필요</x:v>
      </x:c>
      <x:c r="H177" s="27" t="n">
        <x:v>0</x:v>
      </x:c>
      <x:c r="I177" s="24" t="str">
        <x:v>키워드 자체에 비교나 반전 근거가 없으므로 해당 요소는 가점하지 않음</x:v>
      </x:c>
      <x:c r="J177" s="27" t="n">
        <x:v>1</x:v>
      </x:c>
      <x:c r="K177" s="24" t="str">
        <x:v>공개 프로필·발언 등 확인 가능한 원자료 확보가 필요</x:v>
      </x:c>
      <x:c r="L177" s="29" t="n">
        <x:f>(D177+F177+H177+J177)/('산출기준'!$B$23*'산출기준'!$B$24)*100</x:f>
        <x:v>50</x:v>
      </x:c>
      <x:c r="M177" s="24" t="str">
        <x:v>의학적 효과·진단·치료를 제목에서 단정하지 않기; 공식 보건자료 및 전문 검토 필요</x:v>
      </x:c>
    </x:row>
    <x:row r="178" ht="58" customHeight="1">
      <x:c r="A178" s="4" t="str">
        <x:v>K0174</x:v>
      </x:c>
      <x:c r="B178" s="4" t="str">
        <x:v>마음·심리</x:v>
      </x:c>
      <x:c r="C178" s="4" t="str">
        <x:v>우울증치료방법</x:v>
      </x:c>
      <x:c r="D178" s="27" t="n">
        <x:v>2</x:v>
      </x:c>
      <x:c r="E178" s="24" t="str">
        <x:v>우울증치료방법: 몸·마음의 일상적 불편과 연결되지만 개인별 판단은 다름</x:v>
      </x:c>
      <x:c r="F178" s="27" t="n">
        <x:v>2</x:v>
      </x:c>
      <x:c r="G178" s="24" t="str">
        <x:v>‘방법’라는 질문 표현이 있어 독자가 확인할 답이 분명함</x:v>
      </x:c>
      <x:c r="H178" s="27" t="n">
        <x:v>0</x:v>
      </x:c>
      <x:c r="I178" s="24" t="str">
        <x:v>키워드 자체에 비교나 반전 근거가 없으므로 해당 요소는 가점하지 않음</x:v>
      </x:c>
      <x:c r="J178" s="27" t="n">
        <x:v>2</x:v>
      </x:c>
      <x:c r="K178" s="24" t="str">
        <x:v>규정·절차·근거 자료 또는 조건별 사례로 설명 범위를 한정할 수 있음</x:v>
      </x:c>
      <x:c r="L178" s="29" t="n">
        <x:f>(D178+F178+H178+J178)/('산출기준'!$B$23*'산출기준'!$B$24)*100</x:f>
        <x:v>75</x:v>
      </x:c>
      <x:c r="M178" s="24" t="str">
        <x:v>의학적 효과·진단·치료를 제목에서 단정하지 않기; 공식 보건자료 및 전문 검토 필요</x:v>
      </x:c>
    </x:row>
    <x:row r="179" ht="58" customHeight="1">
      <x:c r="A179" s="4" t="str">
        <x:v>K0175</x:v>
      </x:c>
      <x:c r="B179" s="4" t="str">
        <x:v>마음·심리</x:v>
      </x:c>
      <x:c r="C179" s="4" t="str">
        <x:v>우울증에좋은음식</x:v>
      </x:c>
      <x:c r="D179" s="27" t="n">
        <x:v>2</x:v>
      </x:c>
      <x:c r="E179" s="24" t="str">
        <x:v>우울증에좋은음식: 몸·마음의 일상적 불편과 연결되지만 개인별 판단은 다름</x:v>
      </x:c>
      <x:c r="F179" s="27" t="n">
        <x:v>1</x:v>
      </x:c>
      <x:c r="G179" s="24" t="str">
        <x:v>명사·행동 중심 검색어로, 제목화하려면 별도의 구체적인 질문 설정이 필요</x:v>
      </x:c>
      <x:c r="H179" s="27" t="n">
        <x:v>0</x:v>
      </x:c>
      <x:c r="I179" s="24" t="str">
        <x:v>키워드 자체에 비교나 반전 근거가 없으므로 해당 요소는 가점하지 않음</x:v>
      </x:c>
      <x:c r="J179" s="27" t="n">
        <x:v>1</x:v>
      </x:c>
      <x:c r="K179" s="24" t="str">
        <x:v>공개 프로필·발언 등 확인 가능한 원자료 확보가 필요</x:v>
      </x:c>
      <x:c r="L179" s="29" t="n">
        <x:f>(D179+F179+H179+J179)/('산출기준'!$B$23*'산출기준'!$B$24)*100</x:f>
        <x:v>50</x:v>
      </x:c>
      <x:c r="M179" s="24" t="str">
        <x:v>의학적 효과·진단·치료를 제목에서 단정하지 않기; 공식 보건자료 및 전문 검토 필요</x:v>
      </x:c>
    </x:row>
    <x:row r="180" ht="58" customHeight="1">
      <x:c r="A180" s="4" t="str">
        <x:v>K0176</x:v>
      </x:c>
      <x:c r="B180" s="4" t="str">
        <x:v>마음·심리</x:v>
      </x:c>
      <x:c r="C180" s="4" t="str">
        <x:v>우울증상담</x:v>
      </x:c>
      <x:c r="D180" s="27" t="n">
        <x:v>2</x:v>
      </x:c>
      <x:c r="E180" s="24" t="str">
        <x:v>우울증상담: 몸·마음의 일상적 불편과 연결되지만 개인별 판단은 다름</x:v>
      </x:c>
      <x:c r="F180" s="27" t="n">
        <x:v>2</x:v>
      </x:c>
      <x:c r="G180" s="24" t="str">
        <x:v>특징·현상·원인을 설명하는 질문으로 전개 가능</x:v>
      </x:c>
      <x:c r="H180" s="27" t="n">
        <x:v>0</x:v>
      </x:c>
      <x:c r="I180" s="24" t="str">
        <x:v>키워드 자체에 비교나 반전 근거가 없으므로 해당 요소는 가점하지 않음</x:v>
      </x:c>
      <x:c r="J180" s="27" t="n">
        <x:v>2</x:v>
      </x:c>
      <x:c r="K180" s="24" t="str">
        <x:v>규정·절차·근거 자료 또는 조건별 사례로 설명 범위를 한정할 수 있음</x:v>
      </x:c>
      <x:c r="L180" s="29" t="n">
        <x:f>(D180+F180+H180+J180)/('산출기준'!$B$23*'산출기준'!$B$24)*100</x:f>
        <x:v>75</x:v>
      </x:c>
      <x:c r="M180" s="24" t="str">
        <x:v>의학적 효과·진단·치료를 제목에서 단정하지 않기; 공식 보건자료 및 전문 검토 필요</x:v>
      </x:c>
    </x:row>
    <x:row r="181" ht="58" customHeight="1">
      <x:c r="A181" s="4" t="str">
        <x:v>K0177</x:v>
      </x:c>
      <x:c r="B181" s="4" t="str">
        <x:v>마음·심리</x:v>
      </x:c>
      <x:c r="C181" s="4" t="str">
        <x:v>회피성성격장애</x:v>
      </x:c>
      <x:c r="D181" s="27" t="n">
        <x:v>2</x:v>
      </x:c>
      <x:c r="E181" s="24" t="str">
        <x:v>회피성성격장애: 몸·마음의 일상적 불편과 연결되지만 개인별 판단은 다름</x:v>
      </x:c>
      <x:c r="F181" s="27" t="n">
        <x:v>1</x:v>
      </x:c>
      <x:c r="G181" s="24" t="str">
        <x:v>명사·행동 중심 검색어로, 제목화하려면 별도의 구체적인 질문 설정이 필요</x:v>
      </x:c>
      <x:c r="H181" s="27" t="n">
        <x:v>0</x:v>
      </x:c>
      <x:c r="I181" s="24" t="str">
        <x:v>키워드 자체에 비교나 반전 근거가 없으므로 해당 요소는 가점하지 않음</x:v>
      </x:c>
      <x:c r="J181" s="27" t="n">
        <x:v>1</x:v>
      </x:c>
      <x:c r="K181" s="24" t="str">
        <x:v>공개 프로필·발언 등 확인 가능한 원자료 확보가 필요</x:v>
      </x:c>
      <x:c r="L181" s="29" t="n">
        <x:f>(D181+F181+H181+J181)/('산출기준'!$B$23*'산출기준'!$B$24)*100</x:f>
        <x:v>50</x:v>
      </x:c>
      <x:c r="M181" s="24" t="str">
        <x:v>의학적 효과·진단·치료를 제목에서 단정하지 않기; 공식 보건자료 및 전문 검토 필요</x:v>
      </x:c>
    </x:row>
    <x:row r="182" ht="58" customHeight="1">
      <x:c r="A182" s="4" t="str">
        <x:v>K0178</x:v>
      </x:c>
      <x:c r="B182" s="4" t="str">
        <x:v>마음·심리</x:v>
      </x:c>
      <x:c r="C182" s="4" t="str">
        <x:v>수면장애증상</x:v>
      </x:c>
      <x:c r="D182" s="27" t="n">
        <x:v>2</x:v>
      </x:c>
      <x:c r="E182" s="24" t="str">
        <x:v>수면장애증상: 몸·마음의 일상적 불편과 연결되지만 개인별 판단은 다름</x:v>
      </x:c>
      <x:c r="F182" s="27" t="n">
        <x:v>2</x:v>
      </x:c>
      <x:c r="G182" s="24" t="str">
        <x:v>특징·현상·원인을 설명하는 질문으로 전개 가능</x:v>
      </x:c>
      <x:c r="H182" s="27" t="n">
        <x:v>0</x:v>
      </x:c>
      <x:c r="I182" s="24" t="str">
        <x:v>키워드 자체에 비교나 반전 근거가 없으므로 해당 요소는 가점하지 않음</x:v>
      </x:c>
      <x:c r="J182" s="27" t="n">
        <x:v>2</x:v>
      </x:c>
      <x:c r="K182" s="24" t="str">
        <x:v>규정·절차·근거 자료 또는 조건별 사례로 설명 범위를 한정할 수 있음</x:v>
      </x:c>
      <x:c r="L182" s="29" t="n">
        <x:f>(D182+F182+H182+J182)/('산출기준'!$B$23*'산출기준'!$B$24)*100</x:f>
        <x:v>75</x:v>
      </x:c>
      <x:c r="M182" s="24" t="str">
        <x:v>의학적 효과·진단·치료를 제목에서 단정하지 않기; 공식 보건자료 및 전문 검토 필요</x:v>
      </x:c>
    </x:row>
    <x:row r="183" ht="58" customHeight="1">
      <x:c r="A183" s="4" t="str">
        <x:v>K0179</x:v>
      </x:c>
      <x:c r="B183" s="4" t="str">
        <x:v>마음·심리</x:v>
      </x:c>
      <x:c r="C183" s="4" t="str">
        <x:v>부부심리상담</x:v>
      </x:c>
      <x:c r="D183" s="27" t="n">
        <x:v>2</x:v>
      </x:c>
      <x:c r="E183" s="24" t="str">
        <x:v>부부심리상담: 몸·마음의 일상적 불편과 연결되지만 개인별 판단은 다름</x:v>
      </x:c>
      <x:c r="F183" s="27" t="n">
        <x:v>1</x:v>
      </x:c>
      <x:c r="G183" s="24" t="str">
        <x:v>명사·행동 중심 검색어로, 제목화하려면 별도의 구체적인 질문 설정이 필요</x:v>
      </x:c>
      <x:c r="H183" s="27" t="n">
        <x:v>0</x:v>
      </x:c>
      <x:c r="I183" s="24" t="str">
        <x:v>키워드 자체에 비교나 반전 근거가 없으므로 해당 요소는 가점하지 않음</x:v>
      </x:c>
      <x:c r="J183" s="27" t="n">
        <x:v>1</x:v>
      </x:c>
      <x:c r="K183" s="24" t="str">
        <x:v>공개 프로필·발언 등 확인 가능한 원자료 확보가 필요</x:v>
      </x:c>
      <x:c r="L183" s="29" t="n">
        <x:f>(D183+F183+H183+J183)/('산출기준'!$B$23*'산출기준'!$B$24)*100</x:f>
        <x:v>50</x:v>
      </x:c>
      <x:c r="M183" s="24" t="str">
        <x:v>의학적 효과·진단·치료를 제목에서 단정하지 않기; 공식 보건자료 및 전문 검토 필요</x:v>
      </x:c>
    </x:row>
    <x:row r="184" ht="58" customHeight="1">
      <x:c r="A184" s="4" t="str">
        <x:v>K0180</x:v>
      </x:c>
      <x:c r="B184" s="4" t="str">
        <x:v>마음·심리</x:v>
      </x:c>
      <x:c r="C184" s="4" t="str">
        <x:v>우울증진단</x:v>
      </x:c>
      <x:c r="D184" s="27" t="n">
        <x:v>2</x:v>
      </x:c>
      <x:c r="E184" s="24" t="str">
        <x:v>우울증진단: 몸·마음의 일상적 불편과 연결되지만 개인별 판단은 다름</x:v>
      </x:c>
      <x:c r="F184" s="27" t="n">
        <x:v>1</x:v>
      </x:c>
      <x:c r="G184" s="24" t="str">
        <x:v>명사·행동 중심 검색어로, 제목화하려면 별도의 구체적인 질문 설정이 필요</x:v>
      </x:c>
      <x:c r="H184" s="27" t="n">
        <x:v>0</x:v>
      </x:c>
      <x:c r="I184" s="24" t="str">
        <x:v>키워드 자체에 비교나 반전 근거가 없으므로 해당 요소는 가점하지 않음</x:v>
      </x:c>
      <x:c r="J184" s="27" t="n">
        <x:v>1</x:v>
      </x:c>
      <x:c r="K184" s="24" t="str">
        <x:v>공개 프로필·발언 등 확인 가능한 원자료 확보가 필요</x:v>
      </x:c>
      <x:c r="L184" s="29" t="n">
        <x:f>(D184+F184+H184+J184)/('산출기준'!$B$23*'산출기준'!$B$24)*100</x:f>
        <x:v>50</x:v>
      </x:c>
      <x:c r="M184" s="24" t="str">
        <x:v>의학적 효과·진단·치료를 제목에서 단정하지 않기; 공식 보건자료 및 전문 검토 필요; 도구·신청·방문 의도가 섞여 정보글만으로 검색 의도를 충족하기 어려울 수 있음</x:v>
      </x:c>
    </x:row>
    <x:row r="185" ht="58" customHeight="1">
      <x:c r="A185" s="4" t="str">
        <x:v>K0181</x:v>
      </x:c>
      <x:c r="B185" s="4" t="str">
        <x:v>마음·심리</x:v>
      </x:c>
      <x:c r="C185" s="4" t="str">
        <x:v>우울장애</x:v>
      </x:c>
      <x:c r="D185" s="27" t="n">
        <x:v>2</x:v>
      </x:c>
      <x:c r="E185" s="24" t="str">
        <x:v>우울장애: 몸·마음의 일상적 불편과 연결되지만 개인별 판단은 다름</x:v>
      </x:c>
      <x:c r="F185" s="27" t="n">
        <x:v>1</x:v>
      </x:c>
      <x:c r="G185" s="24" t="str">
        <x:v>명사·행동 중심 검색어로, 제목화하려면 별도의 구체적인 질문 설정이 필요</x:v>
      </x:c>
      <x:c r="H185" s="27" t="n">
        <x:v>0</x:v>
      </x:c>
      <x:c r="I185" s="24" t="str">
        <x:v>키워드 자체에 비교나 반전 근거가 없으므로 해당 요소는 가점하지 않음</x:v>
      </x:c>
      <x:c r="J185" s="27" t="n">
        <x:v>1</x:v>
      </x:c>
      <x:c r="K185" s="24" t="str">
        <x:v>검색 범위가 넓어 독자·상황·질문을 더 좁혀야 함</x:v>
      </x:c>
      <x:c r="L185" s="29" t="n">
        <x:f>(D185+F185+H185+J185)/('산출기준'!$B$23*'산출기준'!$B$24)*100</x:f>
        <x:v>50</x:v>
      </x:c>
      <x:c r="M185" s="24" t="str">
        <x:v>의학적 효과·진단·치료를 제목에서 단정하지 않기; 공식 보건자료 및 전문 검토 필요</x:v>
      </x:c>
    </x:row>
    <x:row r="186" ht="58" customHeight="1">
      <x:c r="A186" s="4" t="str">
        <x:v>K0182</x:v>
      </x:c>
      <x:c r="B186" s="4" t="str">
        <x:v>마음·심리</x:v>
      </x:c>
      <x:c r="C186" s="4" t="str">
        <x:v>청소년우울증증상</x:v>
      </x:c>
      <x:c r="D186" s="27" t="n">
        <x:v>2</x:v>
      </x:c>
      <x:c r="E186" s="24" t="str">
        <x:v>청소년우울증증상: 몸·마음의 일상적 불편과 연결되지만 개인별 판단은 다름</x:v>
      </x:c>
      <x:c r="F186" s="27" t="n">
        <x:v>2</x:v>
      </x:c>
      <x:c r="G186" s="24" t="str">
        <x:v>특징·현상·원인을 설명하는 질문으로 전개 가능</x:v>
      </x:c>
      <x:c r="H186" s="27" t="n">
        <x:v>0</x:v>
      </x:c>
      <x:c r="I186" s="24" t="str">
        <x:v>키워드 자체에 비교나 반전 근거가 없으므로 해당 요소는 가점하지 않음</x:v>
      </x:c>
      <x:c r="J186" s="27" t="n">
        <x:v>2</x:v>
      </x:c>
      <x:c r="K186" s="24" t="str">
        <x:v>규정·절차·근거 자료 또는 조건별 사례로 설명 범위를 한정할 수 있음</x:v>
      </x:c>
      <x:c r="L186" s="29" t="n">
        <x:f>(D186+F186+H186+J186)/('산출기준'!$B$23*'산출기준'!$B$24)*100</x:f>
        <x:v>75</x:v>
      </x:c>
      <x:c r="M186" s="24" t="str">
        <x:v>의학적 효과·진단·치료를 제목에서 단정하지 않기; 공식 보건자료 및 전문 검토 필요</x:v>
      </x:c>
    </x:row>
    <x:row r="187" ht="58" customHeight="1">
      <x:c r="A187" s="4" t="str">
        <x:v>K0183</x:v>
      </x:c>
      <x:c r="B187" s="4" t="str">
        <x:v>마음·심리</x:v>
      </x:c>
      <x:c r="C187" s="4" t="str">
        <x:v>우울증원인</x:v>
      </x:c>
      <x:c r="D187" s="27" t="n">
        <x:v>2</x:v>
      </x:c>
      <x:c r="E187" s="24" t="str">
        <x:v>우울증원인: 몸·마음의 일상적 불편과 연결되지만 개인별 판단은 다름</x:v>
      </x:c>
      <x:c r="F187" s="27" t="n">
        <x:v>2</x:v>
      </x:c>
      <x:c r="G187" s="24" t="str">
        <x:v>‘원인’라는 질문 표현이 있어 독자가 확인할 답이 분명함</x:v>
      </x:c>
      <x:c r="H187" s="27" t="n">
        <x:v>0</x:v>
      </x:c>
      <x:c r="I187" s="24" t="str">
        <x:v>키워드 자체에 비교나 반전 근거가 없으므로 해당 요소는 가점하지 않음</x:v>
      </x:c>
      <x:c r="J187" s="27" t="n">
        <x:v>2</x:v>
      </x:c>
      <x:c r="K187" s="24" t="str">
        <x:v>규정·절차·근거 자료 또는 조건별 사례로 설명 범위를 한정할 수 있음</x:v>
      </x:c>
      <x:c r="L187" s="29" t="n">
        <x:f>(D187+F187+H187+J187)/('산출기준'!$B$23*'산출기준'!$B$24)*100</x:f>
        <x:v>75</x:v>
      </x:c>
      <x:c r="M187" s="24" t="str">
        <x:v>의학적 효과·진단·치료를 제목에서 단정하지 않기; 공식 보건자료 및 전문 검토 필요</x:v>
      </x:c>
    </x:row>
    <x:row r="188" ht="58" customHeight="1">
      <x:c r="A188" s="4" t="str">
        <x:v>K0184</x:v>
      </x:c>
      <x:c r="B188" s="4" t="str">
        <x:v>마음·심리</x:v>
      </x:c>
      <x:c r="C188" s="4" t="str">
        <x:v>회피형남자특징</x:v>
      </x:c>
      <x:c r="D188" s="27" t="n">
        <x:v>2</x:v>
      </x:c>
      <x:c r="E188" s="24" t="str">
        <x:v>회피형남자특징: 몸·마음의 일상적 불편과 연결되지만 개인별 판단은 다름</x:v>
      </x:c>
      <x:c r="F188" s="27" t="n">
        <x:v>2</x:v>
      </x:c>
      <x:c r="G188" s="24" t="str">
        <x:v>특징·현상·원인을 설명하는 질문으로 전개 가능</x:v>
      </x:c>
      <x:c r="H188" s="27" t="n">
        <x:v>0</x:v>
      </x:c>
      <x:c r="I188" s="24" t="str">
        <x:v>키워드 자체에 비교나 반전 근거가 없으므로 해당 요소는 가점하지 않음</x:v>
      </x:c>
      <x:c r="J188" s="27" t="n">
        <x:v>2</x:v>
      </x:c>
      <x:c r="K188" s="24" t="str">
        <x:v>규정·절차·근거 자료 또는 조건별 사례로 설명 범위를 한정할 수 있음</x:v>
      </x:c>
      <x:c r="L188" s="29" t="n">
        <x:f>(D188+F188+H188+J188)/('산출기준'!$B$23*'산출기준'!$B$24)*100</x:f>
        <x:v>75</x:v>
      </x:c>
      <x:c r="M188" s="24" t="str">
        <x:v>의학적 효과·진단·치료를 제목에서 단정하지 않기; 공식 보건자료 및 전문 검토 필요</x:v>
      </x:c>
    </x:row>
    <x:row r="189" ht="58" customHeight="1">
      <x:c r="A189" s="4" t="str">
        <x:v>K0185</x:v>
      </x:c>
      <x:c r="B189" s="4" t="str">
        <x:v>마음·심리</x:v>
      </x:c>
      <x:c r="C189" s="4" t="str">
        <x:v>무기력증테스트</x:v>
      </x:c>
      <x:c r="D189" s="27" t="n">
        <x:v>2</x:v>
      </x:c>
      <x:c r="E189" s="24" t="str">
        <x:v>무기력증테스트: 몸·마음의 일상적 불편과 연결되지만 개인별 판단은 다름</x:v>
      </x:c>
      <x:c r="F189" s="27" t="n">
        <x:v>1</x:v>
      </x:c>
      <x:c r="G189" s="24" t="str">
        <x:v>명사·행동 중심 검색어로, 제목화하려면 별도의 구체적인 질문 설정이 필요</x:v>
      </x:c>
      <x:c r="H189" s="27" t="n">
        <x:v>0</x:v>
      </x:c>
      <x:c r="I189" s="24" t="str">
        <x:v>키워드 자체에 비교나 반전 근거가 없으므로 해당 요소는 가점하지 않음</x:v>
      </x:c>
      <x:c r="J189" s="27" t="n">
        <x:v>1</x:v>
      </x:c>
      <x:c r="K189" s="24" t="str">
        <x:v>공개 프로필·발언 등 확인 가능한 원자료 확보가 필요</x:v>
      </x:c>
      <x:c r="L189" s="29" t="n">
        <x:f>(D189+F189+H189+J189)/('산출기준'!$B$23*'산출기준'!$B$24)*100</x:f>
        <x:v>50</x:v>
      </x:c>
      <x:c r="M189" s="24" t="str">
        <x:v>의학적 효과·진단·치료를 제목에서 단정하지 않기; 공식 보건자료 및 전문 검토 필요</x:v>
      </x:c>
    </x:row>
    <x:row r="190" ht="58" customHeight="1">
      <x:c r="A190" s="4" t="str">
        <x:v>K0186</x:v>
      </x:c>
      <x:c r="B190" s="4" t="str">
        <x:v>마음·심리</x:v>
      </x:c>
      <x:c r="C190" s="4" t="str">
        <x:v>우울증극복</x:v>
      </x:c>
      <x:c r="D190" s="27" t="n">
        <x:v>2</x:v>
      </x:c>
      <x:c r="E190" s="24" t="str">
        <x:v>우울증극복: 몸·마음의 일상적 불편과 연결되지만 개인별 판단은 다름</x:v>
      </x:c>
      <x:c r="F190" s="27" t="n">
        <x:v>1</x:v>
      </x:c>
      <x:c r="G190" s="24" t="str">
        <x:v>명사·행동 중심 검색어로, 제목화하려면 별도의 구체적인 질문 설정이 필요</x:v>
      </x:c>
      <x:c r="H190" s="27" t="n">
        <x:v>0</x:v>
      </x:c>
      <x:c r="I190" s="24" t="str">
        <x:v>키워드 자체에 비교나 반전 근거가 없으므로 해당 요소는 가점하지 않음</x:v>
      </x:c>
      <x:c r="J190" s="27" t="n">
        <x:v>1</x:v>
      </x:c>
      <x:c r="K190" s="24" t="str">
        <x:v>공개 프로필·발언 등 확인 가능한 원자료 확보가 필요</x:v>
      </x:c>
      <x:c r="L190" s="29" t="n">
        <x:f>(D190+F190+H190+J190)/('산출기준'!$B$23*'산출기준'!$B$24)*100</x:f>
        <x:v>50</x:v>
      </x:c>
      <x:c r="M190" s="24" t="str">
        <x:v>의학적 효과·진단·치료를 제목에서 단정하지 않기; 공식 보건자료 및 전문 검토 필요</x:v>
      </x:c>
    </x:row>
    <x:row r="191" ht="58" customHeight="1">
      <x:c r="A191" s="4" t="str">
        <x:v>K0187</x:v>
      </x:c>
      <x:c r="B191" s="4" t="str">
        <x:v>마음·심리</x:v>
      </x:c>
      <x:c r="C191" s="4" t="str">
        <x:v>불안장애치료</x:v>
      </x:c>
      <x:c r="D191" s="27" t="n">
        <x:v>2</x:v>
      </x:c>
      <x:c r="E191" s="24" t="str">
        <x:v>불안장애치료: 몸·마음의 일상적 불편과 연결되지만 개인별 판단은 다름</x:v>
      </x:c>
      <x:c r="F191" s="27" t="n">
        <x:v>1</x:v>
      </x:c>
      <x:c r="G191" s="24" t="str">
        <x:v>명사·행동 중심 검색어로, 제목화하려면 별도의 구체적인 질문 설정이 필요</x:v>
      </x:c>
      <x:c r="H191" s="27" t="n">
        <x:v>0</x:v>
      </x:c>
      <x:c r="I191" s="24" t="str">
        <x:v>키워드 자체에 비교나 반전 근거가 없으므로 해당 요소는 가점하지 않음</x:v>
      </x:c>
      <x:c r="J191" s="27" t="n">
        <x:v>1</x:v>
      </x:c>
      <x:c r="K191" s="24" t="str">
        <x:v>공개 프로필·발언 등 확인 가능한 원자료 확보가 필요</x:v>
      </x:c>
      <x:c r="L191" s="29" t="n">
        <x:f>(D191+F191+H191+J191)/('산출기준'!$B$23*'산출기준'!$B$24)*100</x:f>
        <x:v>50</x:v>
      </x:c>
      <x:c r="M191" s="24" t="str">
        <x:v>의학적 효과·진단·치료를 제목에서 단정하지 않기; 공식 보건자료 및 전문 검토 필요</x:v>
      </x:c>
    </x:row>
    <x:row r="192" ht="58" customHeight="1">
      <x:c r="A192" s="4" t="str">
        <x:v>K0188</x:v>
      </x:c>
      <x:c r="B192" s="4" t="str">
        <x:v>마음·심리</x:v>
      </x:c>
      <x:c r="C192" s="4" t="str">
        <x:v>자존감낮은사람특징</x:v>
      </x:c>
      <x:c r="D192" s="27" t="n">
        <x:v>2</x:v>
      </x:c>
      <x:c r="E192" s="24" t="str">
        <x:v>자존감낮은사람특징: 몸·마음의 일상적 불편과 연결되지만 개인별 판단은 다름</x:v>
      </x:c>
      <x:c r="F192" s="27" t="n">
        <x:v>2</x:v>
      </x:c>
      <x:c r="G192" s="24" t="str">
        <x:v>특징·현상·원인을 설명하는 질문으로 전개 가능</x:v>
      </x:c>
      <x:c r="H192" s="27" t="n">
        <x:v>0</x:v>
      </x:c>
      <x:c r="I192" s="24" t="str">
        <x:v>키워드 자체에 비교나 반전 근거가 없으므로 해당 요소는 가점하지 않음</x:v>
      </x:c>
      <x:c r="J192" s="27" t="n">
        <x:v>2</x:v>
      </x:c>
      <x:c r="K192" s="24" t="str">
        <x:v>규정·절차·근거 자료 또는 조건별 사례로 설명 범위를 한정할 수 있음</x:v>
      </x:c>
      <x:c r="L192" s="29" t="n">
        <x:f>(D192+F192+H192+J192)/('산출기준'!$B$23*'산출기준'!$B$24)*100</x:f>
        <x:v>75</x:v>
      </x:c>
      <x:c r="M192" s="24" t="str">
        <x:v>의학적 효과·진단·치료를 제목에서 단정하지 않기; 공식 보건자료 및 전문 검토 필요</x:v>
      </x:c>
    </x:row>
    <x:row r="193" ht="58" customHeight="1">
      <x:c r="A193" s="4" t="str">
        <x:v>K0189</x:v>
      </x:c>
      <x:c r="B193" s="4" t="str">
        <x:v>마음·심리</x:v>
      </x:c>
      <x:c r="C193" s="4" t="str">
        <x:v>번아웃치료</x:v>
      </x:c>
      <x:c r="D193" s="27" t="n">
        <x:v>2</x:v>
      </x:c>
      <x:c r="E193" s="24" t="str">
        <x:v>번아웃치료: 몸·마음의 일상적 불편과 연결되지만 개인별 판단은 다름</x:v>
      </x:c>
      <x:c r="F193" s="27" t="n">
        <x:v>1</x:v>
      </x:c>
      <x:c r="G193" s="24" t="str">
        <x:v>명사·행동 중심 검색어로, 제목화하려면 별도의 구체적인 질문 설정이 필요</x:v>
      </x:c>
      <x:c r="H193" s="27" t="n">
        <x:v>0</x:v>
      </x:c>
      <x:c r="I193" s="24" t="str">
        <x:v>키워드 자체에 비교나 반전 근거가 없으므로 해당 요소는 가점하지 않음</x:v>
      </x:c>
      <x:c r="J193" s="27" t="n">
        <x:v>1</x:v>
      </x:c>
      <x:c r="K193" s="24" t="str">
        <x:v>공개 프로필·발언 등 확인 가능한 원자료 확보가 필요</x:v>
      </x:c>
      <x:c r="L193" s="29" t="n">
        <x:f>(D193+F193+H193+J193)/('산출기준'!$B$23*'산출기준'!$B$24)*100</x:f>
        <x:v>50</x:v>
      </x:c>
      <x:c r="M193" s="24" t="str">
        <x:v>의학적 효과·진단·치료를 제목에서 단정하지 않기; 공식 보건자료 및 전문 검토 필요</x:v>
      </x:c>
    </x:row>
    <x:row r="194" ht="58" customHeight="1">
      <x:c r="A194" s="4" t="str">
        <x:v>K0190</x:v>
      </x:c>
      <x:c r="B194" s="4" t="str">
        <x:v>마음·심리</x:v>
      </x:c>
      <x:c r="C194" s="4" t="str">
        <x:v>감정조절</x:v>
      </x:c>
      <x:c r="D194" s="27" t="n">
        <x:v>2</x:v>
      </x:c>
      <x:c r="E194" s="24" t="str">
        <x:v>감정조절: 몸·마음의 일상적 불편과 연결되지만 개인별 판단은 다름</x:v>
      </x:c>
      <x:c r="F194" s="27" t="n">
        <x:v>1</x:v>
      </x:c>
      <x:c r="G194" s="24" t="str">
        <x:v>명사·행동 중심 검색어로, 제목화하려면 별도의 구체적인 질문 설정이 필요</x:v>
      </x:c>
      <x:c r="H194" s="27" t="n">
        <x:v>0</x:v>
      </x:c>
      <x:c r="I194" s="24" t="str">
        <x:v>키워드 자체에 비교나 반전 근거가 없으므로 해당 요소는 가점하지 않음</x:v>
      </x:c>
      <x:c r="J194" s="27" t="n">
        <x:v>1</x:v>
      </x:c>
      <x:c r="K194" s="24" t="str">
        <x:v>검색 범위가 넓어 독자·상황·질문을 더 좁혀야 함</x:v>
      </x:c>
      <x:c r="L194" s="29" t="n">
        <x:f>(D194+F194+H194+J194)/('산출기준'!$B$23*'산출기준'!$B$24)*100</x:f>
        <x:v>50</x:v>
      </x:c>
      <x:c r="M194" s="24" t="str">
        <x:v>의학적 효과·진단·치료를 제목에서 단정하지 않기; 공식 보건자료 및 전문 검토 필요</x:v>
      </x:c>
    </x:row>
    <x:row r="195" ht="58" customHeight="1">
      <x:c r="A195" s="4" t="str">
        <x:v>K0191</x:v>
      </x:c>
      <x:c r="B195" s="4" t="str">
        <x:v>마음·심리</x:v>
      </x:c>
      <x:c r="C195" s="4" t="str">
        <x:v>정신건강상담</x:v>
      </x:c>
      <x:c r="D195" s="27" t="n">
        <x:v>2</x:v>
      </x:c>
      <x:c r="E195" s="24" t="str">
        <x:v>정신건강상담: 몸·마음의 일상적 불편과 연결되지만 개인별 판단은 다름</x:v>
      </x:c>
      <x:c r="F195" s="27" t="n">
        <x:v>1</x:v>
      </x:c>
      <x:c r="G195" s="24" t="str">
        <x:v>명사·행동 중심 검색어로, 제목화하려면 별도의 구체적인 질문 설정이 필요</x:v>
      </x:c>
      <x:c r="H195" s="27" t="n">
        <x:v>0</x:v>
      </x:c>
      <x:c r="I195" s="24" t="str">
        <x:v>키워드 자체에 비교나 반전 근거가 없으므로 해당 요소는 가점하지 않음</x:v>
      </x:c>
      <x:c r="J195" s="27" t="n">
        <x:v>1</x:v>
      </x:c>
      <x:c r="K195" s="24" t="str">
        <x:v>공개 프로필·발언 등 확인 가능한 원자료 확보가 필요</x:v>
      </x:c>
      <x:c r="L195" s="29" t="n">
        <x:f>(D195+F195+H195+J195)/('산출기준'!$B$23*'산출기준'!$B$24)*100</x:f>
        <x:v>50</x:v>
      </x:c>
      <x:c r="M195" s="24" t="str">
        <x:v>의학적 효과·진단·치료를 제목에서 단정하지 않기; 공식 보건자료 및 전문 검토 필요</x:v>
      </x:c>
    </x:row>
    <x:row r="196" ht="58" customHeight="1">
      <x:c r="A196" s="4" t="str">
        <x:v>K0192</x:v>
      </x:c>
      <x:c r="B196" s="4" t="str">
        <x:v>마음·심리</x:v>
      </x:c>
      <x:c r="C196" s="4" t="str">
        <x:v>정신과치료</x:v>
      </x:c>
      <x:c r="D196" s="27" t="n">
        <x:v>2</x:v>
      </x:c>
      <x:c r="E196" s="24" t="str">
        <x:v>정신과치료: 몸·마음의 일상적 불편과 연결되지만 개인별 판단은 다름</x:v>
      </x:c>
      <x:c r="F196" s="27" t="n">
        <x:v>1</x:v>
      </x:c>
      <x:c r="G196" s="24" t="str">
        <x:v>명사·행동 중심 검색어로, 제목화하려면 별도의 구체적인 질문 설정이 필요</x:v>
      </x:c>
      <x:c r="H196" s="27" t="n">
        <x:v>0</x:v>
      </x:c>
      <x:c r="I196" s="24" t="str">
        <x:v>키워드 자체에 비교나 반전 근거가 없으므로 해당 요소는 가점하지 않음</x:v>
      </x:c>
      <x:c r="J196" s="27" t="n">
        <x:v>1</x:v>
      </x:c>
      <x:c r="K196" s="24" t="str">
        <x:v>공개 프로필·발언 등 확인 가능한 원자료 확보가 필요</x:v>
      </x:c>
      <x:c r="L196" s="29" t="n">
        <x:f>(D196+F196+H196+J196)/('산출기준'!$B$23*'산출기준'!$B$24)*100</x:f>
        <x:v>50</x:v>
      </x:c>
      <x:c r="M196" s="24" t="str">
        <x:v>의학적 효과·진단·치료를 제목에서 단정하지 않기; 공식 보건자료 및 전문 검토 필요</x:v>
      </x:c>
    </x:row>
    <x:row r="197" ht="58" customHeight="1">
      <x:c r="A197" s="4" t="str">
        <x:v>K0193</x:v>
      </x:c>
      <x:c r="B197" s="4" t="str">
        <x:v>마음·심리</x:v>
      </x:c>
      <x:c r="C197" s="4" t="str">
        <x:v>공황장애테스트</x:v>
      </x:c>
      <x:c r="D197" s="27" t="n">
        <x:v>2</x:v>
      </x:c>
      <x:c r="E197" s="24" t="str">
        <x:v>공황장애테스트: 몸·마음의 일상적 불편과 연결되지만 개인별 판단은 다름</x:v>
      </x:c>
      <x:c r="F197" s="27" t="n">
        <x:v>1</x:v>
      </x:c>
      <x:c r="G197" s="24" t="str">
        <x:v>명사·행동 중심 검색어로, 제목화하려면 별도의 구체적인 질문 설정이 필요</x:v>
      </x:c>
      <x:c r="H197" s="27" t="n">
        <x:v>0</x:v>
      </x:c>
      <x:c r="I197" s="24" t="str">
        <x:v>키워드 자체에 비교나 반전 근거가 없으므로 해당 요소는 가점하지 않음</x:v>
      </x:c>
      <x:c r="J197" s="27" t="n">
        <x:v>1</x:v>
      </x:c>
      <x:c r="K197" s="24" t="str">
        <x:v>공개 프로필·발언 등 확인 가능한 원자료 확보가 필요</x:v>
      </x:c>
      <x:c r="L197" s="29" t="n">
        <x:f>(D197+F197+H197+J197)/('산출기준'!$B$23*'산출기준'!$B$24)*100</x:f>
        <x:v>50</x:v>
      </x:c>
      <x:c r="M197" s="24" t="str">
        <x:v>의학적 효과·진단·치료를 제목에서 단정하지 않기; 공식 보건자료 및 전문 검토 필요</x:v>
      </x:c>
    </x:row>
    <x:row r="198" ht="58" customHeight="1">
      <x:c r="A198" s="4" t="str">
        <x:v>K0194</x:v>
      </x:c>
      <x:c r="B198" s="4" t="str">
        <x:v>마음·심리</x:v>
      </x:c>
      <x:c r="C198" s="4" t="str">
        <x:v>성인심리치료</x:v>
      </x:c>
      <x:c r="D198" s="27" t="n">
        <x:v>2</x:v>
      </x:c>
      <x:c r="E198" s="24" t="str">
        <x:v>성인심리치료: 몸·마음의 일상적 불편과 연결되지만 개인별 판단은 다름</x:v>
      </x:c>
      <x:c r="F198" s="27" t="n">
        <x:v>1</x:v>
      </x:c>
      <x:c r="G198" s="24" t="str">
        <x:v>명사·행동 중심 검색어로, 제목화하려면 별도의 구체적인 질문 설정이 필요</x:v>
      </x:c>
      <x:c r="H198" s="27" t="n">
        <x:v>0</x:v>
      </x:c>
      <x:c r="I198" s="24" t="str">
        <x:v>키워드 자체에 비교나 반전 근거가 없으므로 해당 요소는 가점하지 않음</x:v>
      </x:c>
      <x:c r="J198" s="27" t="n">
        <x:v>1</x:v>
      </x:c>
      <x:c r="K198" s="24" t="str">
        <x:v>공개 프로필·발언 등 확인 가능한 원자료 확보가 필요</x:v>
      </x:c>
      <x:c r="L198" s="29" t="n">
        <x:f>(D198+F198+H198+J198)/('산출기준'!$B$23*'산출기준'!$B$24)*100</x:f>
        <x:v>50</x:v>
      </x:c>
      <x:c r="M198" s="24" t="str">
        <x:v>의학적 효과·진단·치료를 제목에서 단정하지 않기; 공식 보건자료 및 전문 검토 필요</x:v>
      </x:c>
    </x:row>
    <x:row r="199" ht="58" customHeight="1">
      <x:c r="A199" s="4" t="str">
        <x:v>K0195</x:v>
      </x:c>
      <x:c r="B199" s="4" t="str">
        <x:v>마음·심리</x:v>
      </x:c>
      <x:c r="C199" s="4" t="str">
        <x:v>공황장애검사</x:v>
      </x:c>
      <x:c r="D199" s="27" t="n">
        <x:v>2</x:v>
      </x:c>
      <x:c r="E199" s="24" t="str">
        <x:v>공황장애검사: 몸·마음의 일상적 불편과 연결되지만 개인별 판단은 다름</x:v>
      </x:c>
      <x:c r="F199" s="27" t="n">
        <x:v>1</x:v>
      </x:c>
      <x:c r="G199" s="24" t="str">
        <x:v>명사·행동 중심 검색어로, 제목화하려면 별도의 구체적인 질문 설정이 필요</x:v>
      </x:c>
      <x:c r="H199" s="27" t="n">
        <x:v>0</x:v>
      </x:c>
      <x:c r="I199" s="24" t="str">
        <x:v>키워드 자체에 비교나 반전 근거가 없으므로 해당 요소는 가점하지 않음</x:v>
      </x:c>
      <x:c r="J199" s="27" t="n">
        <x:v>1</x:v>
      </x:c>
      <x:c r="K199" s="24" t="str">
        <x:v>공개 프로필·발언 등 확인 가능한 원자료 확보가 필요</x:v>
      </x:c>
      <x:c r="L199" s="29" t="n">
        <x:f>(D199+F199+H199+J199)/('산출기준'!$B$23*'산출기준'!$B$24)*100</x:f>
        <x:v>50</x:v>
      </x:c>
      <x:c r="M199" s="24" t="str">
        <x:v>의학적 효과·진단·치료를 제목에서 단정하지 않기; 공식 보건자료 및 전문 검토 필요; 도구·신청·방문 의도가 섞여 정보글만으로 검색 의도를 충족하기 어려울 수 있음</x:v>
      </x:c>
    </x:row>
    <x:row r="200" ht="58" customHeight="1">
      <x:c r="A200" s="4" t="str">
        <x:v>K0196</x:v>
      </x:c>
      <x:c r="B200" s="4" t="str">
        <x:v>마음·심리</x:v>
      </x:c>
      <x:c r="C200" s="4" t="str">
        <x:v>스트레스에좋은음식</x:v>
      </x:c>
      <x:c r="D200" s="27" t="n">
        <x:v>2</x:v>
      </x:c>
      <x:c r="E200" s="24" t="str">
        <x:v>스트레스에좋은음식: 몸·마음의 일상적 불편과 연결되지만 개인별 판단은 다름</x:v>
      </x:c>
      <x:c r="F200" s="27" t="n">
        <x:v>1</x:v>
      </x:c>
      <x:c r="G200" s="24" t="str">
        <x:v>명사·행동 중심 검색어로, 제목화하려면 별도의 구체적인 질문 설정이 필요</x:v>
      </x:c>
      <x:c r="H200" s="27" t="n">
        <x:v>0</x:v>
      </x:c>
      <x:c r="I200" s="24" t="str">
        <x:v>키워드 자체에 비교나 반전 근거가 없으므로 해당 요소는 가점하지 않음</x:v>
      </x:c>
      <x:c r="J200" s="27" t="n">
        <x:v>1</x:v>
      </x:c>
      <x:c r="K200" s="24" t="str">
        <x:v>공개 프로필·발언 등 확인 가능한 원자료 확보가 필요</x:v>
      </x:c>
      <x:c r="L200" s="29" t="n">
        <x:f>(D200+F200+H200+J200)/('산출기준'!$B$23*'산출기준'!$B$24)*100</x:f>
        <x:v>50</x:v>
      </x:c>
      <x:c r="M200" s="24" t="str">
        <x:v>의학적 효과·진단·치료를 제목에서 단정하지 않기; 공식 보건자료 및 전문 검토 필요</x:v>
      </x:c>
    </x:row>
    <x:row r="201" ht="58" customHeight="1">
      <x:c r="A201" s="4" t="str">
        <x:v>K0197</x:v>
      </x:c>
      <x:c r="B201" s="4" t="str">
        <x:v>마음·심리</x:v>
      </x:c>
      <x:c r="C201" s="4" t="str">
        <x:v>분노조절</x:v>
      </x:c>
      <x:c r="D201" s="27" t="n">
        <x:v>2</x:v>
      </x:c>
      <x:c r="E201" s="24" t="str">
        <x:v>분노조절: 몸·마음의 일상적 불편과 연결되지만 개인별 판단은 다름</x:v>
      </x:c>
      <x:c r="F201" s="27" t="n">
        <x:v>1</x:v>
      </x:c>
      <x:c r="G201" s="24" t="str">
        <x:v>명사·행동 중심 검색어로, 제목화하려면 별도의 구체적인 질문 설정이 필요</x:v>
      </x:c>
      <x:c r="H201" s="27" t="n">
        <x:v>0</x:v>
      </x:c>
      <x:c r="I201" s="24" t="str">
        <x:v>키워드 자체에 비교나 반전 근거가 없으므로 해당 요소는 가점하지 않음</x:v>
      </x:c>
      <x:c r="J201" s="27" t="n">
        <x:v>1</x:v>
      </x:c>
      <x:c r="K201" s="24" t="str">
        <x:v>검색 범위가 넓어 독자·상황·질문을 더 좁혀야 함</x:v>
      </x:c>
      <x:c r="L201" s="29" t="n">
        <x:f>(D201+F201+H201+J201)/('산출기준'!$B$23*'산출기준'!$B$24)*100</x:f>
        <x:v>50</x:v>
      </x:c>
      <x:c r="M201" s="24" t="str">
        <x:v>의학적 효과·진단·치료를 제목에서 단정하지 않기; 공식 보건자료 및 전문 검토 필요</x:v>
      </x:c>
    </x:row>
    <x:row r="202" ht="58" customHeight="1">
      <x:c r="A202" s="4" t="str">
        <x:v>K0198</x:v>
      </x:c>
      <x:c r="B202" s="4" t="str">
        <x:v>마음·심리</x:v>
      </x:c>
      <x:c r="C202" s="4" t="str">
        <x:v>공황장애진단</x:v>
      </x:c>
      <x:c r="D202" s="27" t="n">
        <x:v>2</x:v>
      </x:c>
      <x:c r="E202" s="24" t="str">
        <x:v>공황장애진단: 몸·마음의 일상적 불편과 연결되지만 개인별 판단은 다름</x:v>
      </x:c>
      <x:c r="F202" s="27" t="n">
        <x:v>1</x:v>
      </x:c>
      <x:c r="G202" s="24" t="str">
        <x:v>명사·행동 중심 검색어로, 제목화하려면 별도의 구체적인 질문 설정이 필요</x:v>
      </x:c>
      <x:c r="H202" s="27" t="n">
        <x:v>0</x:v>
      </x:c>
      <x:c r="I202" s="24" t="str">
        <x:v>키워드 자체에 비교나 반전 근거가 없으므로 해당 요소는 가점하지 않음</x:v>
      </x:c>
      <x:c r="J202" s="27" t="n">
        <x:v>1</x:v>
      </x:c>
      <x:c r="K202" s="24" t="str">
        <x:v>공개 프로필·발언 등 확인 가능한 원자료 확보가 필요</x:v>
      </x:c>
      <x:c r="L202" s="29" t="n">
        <x:f>(D202+F202+H202+J202)/('산출기준'!$B$23*'산출기준'!$B$24)*100</x:f>
        <x:v>50</x:v>
      </x:c>
      <x:c r="M202" s="24" t="str">
        <x:v>의학적 효과·진단·치료를 제목에서 단정하지 않기; 공식 보건자료 및 전문 검토 필요; 도구·신청·방문 의도가 섞여 정보글만으로 검색 의도를 충족하기 어려울 수 있음</x:v>
      </x:c>
    </x:row>
    <x:row r="203" ht="58" customHeight="1">
      <x:c r="A203" s="4" t="str">
        <x:v>K0199</x:v>
      </x:c>
      <x:c r="B203" s="4" t="str">
        <x:v>마음·심리</x:v>
      </x:c>
      <x:c r="C203" s="4" t="str">
        <x:v>인간관계현타</x:v>
      </x:c>
      <x:c r="D203" s="27" t="n">
        <x:v>2</x:v>
      </x:c>
      <x:c r="E203" s="24" t="str">
        <x:v>인간관계현타: 몸·마음의 일상적 불편과 연결되지만 개인별 판단은 다름</x:v>
      </x:c>
      <x:c r="F203" s="27" t="n">
        <x:v>1</x:v>
      </x:c>
      <x:c r="G203" s="24" t="str">
        <x:v>명사·행동 중심 검색어로, 제목화하려면 별도의 구체적인 질문 설정이 필요</x:v>
      </x:c>
      <x:c r="H203" s="27" t="n">
        <x:v>0</x:v>
      </x:c>
      <x:c r="I203" s="24" t="str">
        <x:v>키워드 자체에 비교나 반전 근거가 없으므로 해당 요소는 가점하지 않음</x:v>
      </x:c>
      <x:c r="J203" s="27" t="n">
        <x:v>1</x:v>
      </x:c>
      <x:c r="K203" s="24" t="str">
        <x:v>공개 프로필·발언 등 확인 가능한 원자료 확보가 필요</x:v>
      </x:c>
      <x:c r="L203" s="29" t="n">
        <x:f>(D203+F203+H203+J203)/('산출기준'!$B$23*'산출기준'!$B$24)*100</x:f>
        <x:v>50</x:v>
      </x:c>
      <x:c r="M203" s="24" t="str">
        <x:v>의학적 효과·진단·치료를 제목에서 단정하지 않기; 공식 보건자료 및 전문 검토 필요</x:v>
      </x:c>
    </x:row>
    <x:row r="204" ht="58" customHeight="1">
      <x:c r="A204" s="4" t="str">
        <x:v>K0200</x:v>
      </x:c>
      <x:c r="B204" s="4" t="str">
        <x:v>마음·심리</x:v>
      </x:c>
      <x:c r="C204" s="4" t="str">
        <x:v>무기력증극복방법</x:v>
      </x:c>
      <x:c r="D204" s="27" t="n">
        <x:v>2</x:v>
      </x:c>
      <x:c r="E204" s="24" t="str">
        <x:v>무기력증극복방법: 몸·마음의 일상적 불편과 연결되지만 개인별 판단은 다름</x:v>
      </x:c>
      <x:c r="F204" s="27" t="n">
        <x:v>2</x:v>
      </x:c>
      <x:c r="G204" s="24" t="str">
        <x:v>‘방법’라는 질문 표현이 있어 독자가 확인할 답이 분명함</x:v>
      </x:c>
      <x:c r="H204" s="27" t="n">
        <x:v>0</x:v>
      </x:c>
      <x:c r="I204" s="24" t="str">
        <x:v>키워드 자체에 비교나 반전 근거가 없으므로 해당 요소는 가점하지 않음</x:v>
      </x:c>
      <x:c r="J204" s="27" t="n">
        <x:v>2</x:v>
      </x:c>
      <x:c r="K204" s="24" t="str">
        <x:v>규정·절차·근거 자료 또는 조건별 사례로 설명 범위를 한정할 수 있음</x:v>
      </x:c>
      <x:c r="L204" s="29" t="n">
        <x:f>(D204+F204+H204+J204)/('산출기준'!$B$23*'산출기준'!$B$24)*100</x:f>
        <x:v>75</x:v>
      </x:c>
      <x:c r="M204" s="24" t="str">
        <x:v>의학적 효과·진단·치료를 제목에서 단정하지 않기; 공식 보건자료 및 전문 검토 필요</x:v>
      </x:c>
    </x:row>
    <x:row r="205" ht="58" customHeight="1">
      <x:c r="A205" s="4" t="str">
        <x:v>K0201</x:v>
      </x:c>
      <x:c r="B205" s="4" t="str">
        <x:v>리빙</x:v>
      </x:c>
      <x:c r="C205" s="4" t="str">
        <x:v>폐가전무료수거</x:v>
      </x:c>
      <x:c r="D205" s="27" t="n">
        <x:v>2</x:v>
      </x:c>
      <x:c r="E205" s="24" t="str">
        <x:v>폐가전무료수거: 비용·시간·생활 불편 또는 의사결정과 직접 연결</x:v>
      </x:c>
      <x:c r="F205" s="27" t="n">
        <x:v>1</x:v>
      </x:c>
      <x:c r="G205" s="24" t="str">
        <x:v>명사·행동 중심 검색어로, 제목화하려면 별도의 구체적인 질문 설정이 필요</x:v>
      </x:c>
      <x:c r="H205" s="27" t="n">
        <x:v>0</x:v>
      </x:c>
      <x:c r="I205" s="24" t="str">
        <x:v>키워드 자체에 비교나 반전 근거가 없으므로 해당 요소는 가점하지 않음</x:v>
      </x:c>
      <x:c r="J205" s="27" t="n">
        <x:v>1</x:v>
      </x:c>
      <x:c r="K205" s="24" t="str">
        <x:v>공개 프로필·발언 등 확인 가능한 원자료 확보가 필요</x:v>
      </x:c>
      <x:c r="L205" s="29" t="n">
        <x:f>(D205+F205+H205+J205)/('산출기준'!$B$23*'산출기준'!$B$24)*100</x:f>
        <x:v>50</x:v>
      </x:c>
      <x:c r="M205" s="24" t="str">
        <x:v>조건별 차이와 안전상 주의사항 확인 필요</x:v>
      </x:c>
    </x:row>
    <x:row r="206" ht="58" customHeight="1">
      <x:c r="A206" s="4" t="str">
        <x:v>K0202</x:v>
      </x:c>
      <x:c r="B206" s="4" t="str">
        <x:v>리빙</x:v>
      </x:c>
      <x:c r="C206" s="4" t="str">
        <x:v>에어컨청소</x:v>
      </x:c>
      <x:c r="D206" s="27" t="n">
        <x:v>2</x:v>
      </x:c>
      <x:c r="E206" s="24" t="str">
        <x:v>에어컨청소: 비용·시간·생활 불편 또는 의사결정과 직접 연결</x:v>
      </x:c>
      <x:c r="F206" s="27" t="n">
        <x:v>1</x:v>
      </x:c>
      <x:c r="G206" s="24" t="str">
        <x:v>명사·행동 중심 검색어로, 제목화하려면 별도의 구체적인 질문 설정이 필요</x:v>
      </x:c>
      <x:c r="H206" s="27" t="n">
        <x:v>0</x:v>
      </x:c>
      <x:c r="I206" s="24" t="str">
        <x:v>키워드 자체에 비교나 반전 근거가 없으므로 해당 요소는 가점하지 않음</x:v>
      </x:c>
      <x:c r="J206" s="27" t="n">
        <x:v>2</x:v>
      </x:c>
      <x:c r="K206" s="24" t="str">
        <x:v>규정·절차·근거 자료 또는 조건별 사례로 설명 범위를 한정할 수 있음</x:v>
      </x:c>
      <x:c r="L206" s="29" t="n">
        <x:f>(D206+F206+H206+J206)/('산출기준'!$B$23*'산출기준'!$B$24)*100</x:f>
        <x:v>62.5</x:v>
      </x:c>
      <x:c r="M206" s="24" t="str">
        <x:v>조건별 차이와 안전상 주의사항 확인 필요</x:v>
      </x:c>
    </x:row>
    <x:row r="207" ht="58" customHeight="1">
      <x:c r="A207" s="4" t="str">
        <x:v>K0203</x:v>
      </x:c>
      <x:c r="B207" s="4" t="str">
        <x:v>리빙</x:v>
      </x:c>
      <x:c r="C207" s="4" t="str">
        <x:v>세탁기청소</x:v>
      </x:c>
      <x:c r="D207" s="27" t="n">
        <x:v>2</x:v>
      </x:c>
      <x:c r="E207" s="24" t="str">
        <x:v>세탁기청소: 비용·시간·생활 불편 또는 의사결정과 직접 연결</x:v>
      </x:c>
      <x:c r="F207" s="27" t="n">
        <x:v>1</x:v>
      </x:c>
      <x:c r="G207" s="24" t="str">
        <x:v>명사·행동 중심 검색어로, 제목화하려면 별도의 구체적인 질문 설정이 필요</x:v>
      </x:c>
      <x:c r="H207" s="27" t="n">
        <x:v>0</x:v>
      </x:c>
      <x:c r="I207" s="24" t="str">
        <x:v>키워드 자체에 비교나 반전 근거가 없으므로 해당 요소는 가점하지 않음</x:v>
      </x:c>
      <x:c r="J207" s="27" t="n">
        <x:v>2</x:v>
      </x:c>
      <x:c r="K207" s="24" t="str">
        <x:v>규정·절차·근거 자료 또는 조건별 사례로 설명 범위를 한정할 수 있음</x:v>
      </x:c>
      <x:c r="L207" s="29" t="n">
        <x:f>(D207+F207+H207+J207)/('산출기준'!$B$23*'산출기준'!$B$24)*100</x:f>
        <x:v>62.5</x:v>
      </x:c>
      <x:c r="M207" s="24" t="str">
        <x:v>조건별 차이와 안전상 주의사항 확인 필요</x:v>
      </x:c>
    </x:row>
    <x:row r="208" ht="58" customHeight="1">
      <x:c r="A208" s="4" t="str">
        <x:v>K0204</x:v>
      </x:c>
      <x:c r="B208" s="4" t="str">
        <x:v>리빙</x:v>
      </x:c>
      <x:c r="C208" s="4" t="str">
        <x:v>에어컨물떨어짐</x:v>
      </x:c>
      <x:c r="D208" s="27" t="n">
        <x:v>2</x:v>
      </x:c>
      <x:c r="E208" s="24" t="str">
        <x:v>에어컨물떨어짐: 비용·시간·생활 불편 또는 의사결정과 직접 연결</x:v>
      </x:c>
      <x:c r="F208" s="27" t="n">
        <x:v>1</x:v>
      </x:c>
      <x:c r="G208" s="24" t="str">
        <x:v>명사·행동 중심 검색어로, 제목화하려면 별도의 구체적인 질문 설정이 필요</x:v>
      </x:c>
      <x:c r="H208" s="27" t="n">
        <x:v>0</x:v>
      </x:c>
      <x:c r="I208" s="24" t="str">
        <x:v>키워드 자체에 비교나 반전 근거가 없으므로 해당 요소는 가점하지 않음</x:v>
      </x:c>
      <x:c r="J208" s="27" t="n">
        <x:v>1</x:v>
      </x:c>
      <x:c r="K208" s="24" t="str">
        <x:v>공개 프로필·발언 등 확인 가능한 원자료 확보가 필요</x:v>
      </x:c>
      <x:c r="L208" s="29" t="n">
        <x:f>(D208+F208+H208+J208)/('산출기준'!$B$23*'산출기준'!$B$24)*100</x:f>
        <x:v>50</x:v>
      </x:c>
      <x:c r="M208" s="24" t="str">
        <x:v>조건별 차이와 안전상 주의사항 확인 필요</x:v>
      </x:c>
    </x:row>
    <x:row r="209" ht="58" customHeight="1">
      <x:c r="A209" s="4" t="str">
        <x:v>K0205</x:v>
      </x:c>
      <x:c r="B209" s="4" t="str">
        <x:v>리빙</x:v>
      </x:c>
      <x:c r="C209" s="4" t="str">
        <x:v>초파리없애는법</x:v>
      </x:c>
      <x:c r="D209" s="27" t="n">
        <x:v>2</x:v>
      </x:c>
      <x:c r="E209" s="24" t="str">
        <x:v>초파리없애는법: 비용·시간·생활 불편 또는 의사결정과 직접 연결</x:v>
      </x:c>
      <x:c r="F209" s="27" t="n">
        <x:v>2</x:v>
      </x:c>
      <x:c r="G209" s="24" t="str">
        <x:v>‘없애는법’라는 질문 표현이 있어 독자가 확인할 답이 분명함</x:v>
      </x:c>
      <x:c r="H209" s="27" t="n">
        <x:v>0</x:v>
      </x:c>
      <x:c r="I209" s="24" t="str">
        <x:v>키워드 자체에 비교나 반전 근거가 없으므로 해당 요소는 가점하지 않음</x:v>
      </x:c>
      <x:c r="J209" s="27" t="n">
        <x:v>1</x:v>
      </x:c>
      <x:c r="K209" s="24" t="str">
        <x:v>공개 프로필·발언 등 확인 가능한 원자료 확보가 필요</x:v>
      </x:c>
      <x:c r="L209" s="29" t="n">
        <x:f>(D209+F209+H209+J209)/('산출기준'!$B$23*'산출기준'!$B$24)*100</x:f>
        <x:v>62.5</x:v>
      </x:c>
      <x:c r="M209" s="24" t="str">
        <x:v>조건별 차이와 안전상 주의사항 확인 필요</x:v>
      </x:c>
    </x:row>
    <x:row r="210" ht="58" customHeight="1">
      <x:c r="A210" s="4" t="str">
        <x:v>K0206</x:v>
      </x:c>
      <x:c r="B210" s="4" t="str">
        <x:v>리빙</x:v>
      </x:c>
      <x:c r="C210" s="4" t="str">
        <x:v>바퀴벌레없애는법</x:v>
      </x:c>
      <x:c r="D210" s="27" t="n">
        <x:v>2</x:v>
      </x:c>
      <x:c r="E210" s="24" t="str">
        <x:v>바퀴벌레없애는법: 비용·시간·생활 불편 또는 의사결정과 직접 연결</x:v>
      </x:c>
      <x:c r="F210" s="27" t="n">
        <x:v>2</x:v>
      </x:c>
      <x:c r="G210" s="24" t="str">
        <x:v>‘없애는법’라는 질문 표현이 있어 독자가 확인할 답이 분명함</x:v>
      </x:c>
      <x:c r="H210" s="27" t="n">
        <x:v>0</x:v>
      </x:c>
      <x:c r="I210" s="24" t="str">
        <x:v>키워드 자체에 비교나 반전 근거가 없으므로 해당 요소는 가점하지 않음</x:v>
      </x:c>
      <x:c r="J210" s="27" t="n">
        <x:v>1</x:v>
      </x:c>
      <x:c r="K210" s="24" t="str">
        <x:v>공개 프로필·발언 등 확인 가능한 원자료 확보가 필요</x:v>
      </x:c>
      <x:c r="L210" s="29" t="n">
        <x:f>(D210+F210+H210+J210)/('산출기준'!$B$23*'산출기준'!$B$24)*100</x:f>
        <x:v>62.5</x:v>
      </x:c>
      <x:c r="M210" s="24" t="str">
        <x:v>조건별 차이와 안전상 주의사항 확인 필요</x:v>
      </x:c>
    </x:row>
    <x:row r="211" ht="58" customHeight="1">
      <x:c r="A211" s="4" t="str">
        <x:v>K0207</x:v>
      </x:c>
      <x:c r="B211" s="4" t="str">
        <x:v>리빙</x:v>
      </x:c>
      <x:c r="C211" s="4" t="str">
        <x:v>드럼세탁기청소</x:v>
      </x:c>
      <x:c r="D211" s="27" t="n">
        <x:v>2</x:v>
      </x:c>
      <x:c r="E211" s="24" t="str">
        <x:v>드럼세탁기청소: 비용·시간·생활 불편 또는 의사결정과 직접 연결</x:v>
      </x:c>
      <x:c r="F211" s="27" t="n">
        <x:v>1</x:v>
      </x:c>
      <x:c r="G211" s="24" t="str">
        <x:v>명사·행동 중심 검색어로, 제목화하려면 별도의 구체적인 질문 설정이 필요</x:v>
      </x:c>
      <x:c r="H211" s="27" t="n">
        <x:v>0</x:v>
      </x:c>
      <x:c r="I211" s="24" t="str">
        <x:v>키워드 자체에 비교나 반전 근거가 없으므로 해당 요소는 가점하지 않음</x:v>
      </x:c>
      <x:c r="J211" s="27" t="n">
        <x:v>2</x:v>
      </x:c>
      <x:c r="K211" s="24" t="str">
        <x:v>규정·절차·근거 자료 또는 조건별 사례로 설명 범위를 한정할 수 있음</x:v>
      </x:c>
      <x:c r="L211" s="29" t="n">
        <x:f>(D211+F211+H211+J211)/('산출기준'!$B$23*'산출기준'!$B$24)*100</x:f>
        <x:v>62.5</x:v>
      </x:c>
      <x:c r="M211" s="24" t="str">
        <x:v>조건별 차이와 안전상 주의사항 확인 필요</x:v>
      </x:c>
    </x:row>
    <x:row r="212" ht="58" customHeight="1">
      <x:c r="A212" s="4" t="str">
        <x:v>K0208</x:v>
      </x:c>
      <x:c r="B212" s="4" t="str">
        <x:v>리빙</x:v>
      </x:c>
      <x:c r="C212" s="4" t="str">
        <x:v>벽지곰팡이제거</x:v>
      </x:c>
      <x:c r="D212" s="27" t="n">
        <x:v>2</x:v>
      </x:c>
      <x:c r="E212" s="24" t="str">
        <x:v>벽지곰팡이제거: 비용·시간·생활 불편 또는 의사결정과 직접 연결</x:v>
      </x:c>
      <x:c r="F212" s="27" t="n">
        <x:v>1</x:v>
      </x:c>
      <x:c r="G212" s="24" t="str">
        <x:v>명사·행동 중심 검색어로, 제목화하려면 별도의 구체적인 질문 설정이 필요</x:v>
      </x:c>
      <x:c r="H212" s="27" t="n">
        <x:v>0</x:v>
      </x:c>
      <x:c r="I212" s="24" t="str">
        <x:v>키워드 자체에 비교나 반전 근거가 없으므로 해당 요소는 가점하지 않음</x:v>
      </x:c>
      <x:c r="J212" s="27" t="n">
        <x:v>2</x:v>
      </x:c>
      <x:c r="K212" s="24" t="str">
        <x:v>규정·절차·근거 자료 또는 조건별 사례로 설명 범위를 한정할 수 있음</x:v>
      </x:c>
      <x:c r="L212" s="29" t="n">
        <x:f>(D212+F212+H212+J212)/('산출기준'!$B$23*'산출기준'!$B$24)*100</x:f>
        <x:v>62.5</x:v>
      </x:c>
      <x:c r="M212" s="24" t="str">
        <x:v>조건별 차이와 안전상 주의사항 확인 필요</x:v>
      </x:c>
    </x:row>
    <x:row r="213" ht="58" customHeight="1">
      <x:c r="A213" s="4" t="str">
        <x:v>K0209</x:v>
      </x:c>
      <x:c r="B213" s="4" t="str">
        <x:v>리빙</x:v>
      </x:c>
      <x:c r="C213" s="4" t="str">
        <x:v>좀벌레퇴치</x:v>
      </x:c>
      <x:c r="D213" s="27" t="n">
        <x:v>2</x:v>
      </x:c>
      <x:c r="E213" s="24" t="str">
        <x:v>좀벌레퇴치: 비용·시간·생활 불편 또는 의사결정과 직접 연결</x:v>
      </x:c>
      <x:c r="F213" s="27" t="n">
        <x:v>1</x:v>
      </x:c>
      <x:c r="G213" s="24" t="str">
        <x:v>명사·행동 중심 검색어로, 제목화하려면 별도의 구체적인 질문 설정이 필요</x:v>
      </x:c>
      <x:c r="H213" s="27" t="n">
        <x:v>0</x:v>
      </x:c>
      <x:c r="I213" s="24" t="str">
        <x:v>키워드 자체에 비교나 반전 근거가 없으므로 해당 요소는 가점하지 않음</x:v>
      </x:c>
      <x:c r="J213" s="27" t="n">
        <x:v>1</x:v>
      </x:c>
      <x:c r="K213" s="24" t="str">
        <x:v>공개 프로필·발언 등 확인 가능한 원자료 확보가 필요</x:v>
      </x:c>
      <x:c r="L213" s="29" t="n">
        <x:f>(D213+F213+H213+J213)/('산출기준'!$B$23*'산출기준'!$B$24)*100</x:f>
        <x:v>50</x:v>
      </x:c>
      <x:c r="M213" s="24" t="str">
        <x:v>조건별 차이와 안전상 주의사항 확인 필요</x:v>
      </x:c>
    </x:row>
    <x:row r="214" ht="58" customHeight="1">
      <x:c r="A214" s="4" t="str">
        <x:v>K0210</x:v>
      </x:c>
      <x:c r="B214" s="4" t="str">
        <x:v>리빙</x:v>
      </x:c>
      <x:c r="C214" s="4" t="str">
        <x:v>에어컨냄새제거</x:v>
      </x:c>
      <x:c r="D214" s="27" t="n">
        <x:v>2</x:v>
      </x:c>
      <x:c r="E214" s="24" t="str">
        <x:v>에어컨냄새제거: 비용·시간·생활 불편 또는 의사결정과 직접 연결</x:v>
      </x:c>
      <x:c r="F214" s="27" t="n">
        <x:v>1</x:v>
      </x:c>
      <x:c r="G214" s="24" t="str">
        <x:v>명사·행동 중심 검색어로, 제목화하려면 별도의 구체적인 질문 설정이 필요</x:v>
      </x:c>
      <x:c r="H214" s="27" t="n">
        <x:v>0</x:v>
      </x:c>
      <x:c r="I214" s="24" t="str">
        <x:v>키워드 자체에 비교나 반전 근거가 없으므로 해당 요소는 가점하지 않음</x:v>
      </x:c>
      <x:c r="J214" s="27" t="n">
        <x:v>2</x:v>
      </x:c>
      <x:c r="K214" s="24" t="str">
        <x:v>규정·절차·근거 자료 또는 조건별 사례로 설명 범위를 한정할 수 있음</x:v>
      </x:c>
      <x:c r="L214" s="29" t="n">
        <x:f>(D214+F214+H214+J214)/('산출기준'!$B$23*'산출기준'!$B$24)*100</x:f>
        <x:v>62.5</x:v>
      </x:c>
      <x:c r="M214" s="24" t="str">
        <x:v>조건별 차이와 안전상 주의사항 확인 필요</x:v>
      </x:c>
    </x:row>
    <x:row r="215" ht="58" customHeight="1">
      <x:c r="A215" s="4" t="str">
        <x:v>K0211</x:v>
      </x:c>
      <x:c r="B215" s="4" t="str">
        <x:v>리빙</x:v>
      </x:c>
      <x:c r="C215" s="4" t="str">
        <x:v>날파리퇴치</x:v>
      </x:c>
      <x:c r="D215" s="27" t="n">
        <x:v>2</x:v>
      </x:c>
      <x:c r="E215" s="24" t="str">
        <x:v>날파리퇴치: 비용·시간·생활 불편 또는 의사결정과 직접 연결</x:v>
      </x:c>
      <x:c r="F215" s="27" t="n">
        <x:v>1</x:v>
      </x:c>
      <x:c r="G215" s="24" t="str">
        <x:v>명사·행동 중심 검색어로, 제목화하려면 별도의 구체적인 질문 설정이 필요</x:v>
      </x:c>
      <x:c r="H215" s="27" t="n">
        <x:v>0</x:v>
      </x:c>
      <x:c r="I215" s="24" t="str">
        <x:v>키워드 자체에 비교나 반전 근거가 없으므로 해당 요소는 가점하지 않음</x:v>
      </x:c>
      <x:c r="J215" s="27" t="n">
        <x:v>1</x:v>
      </x:c>
      <x:c r="K215" s="24" t="str">
        <x:v>공개 프로필·발언 등 확인 가능한 원자료 확보가 필요</x:v>
      </x:c>
      <x:c r="L215" s="29" t="n">
        <x:f>(D215+F215+H215+J215)/('산출기준'!$B$23*'산출기준'!$B$24)*100</x:f>
        <x:v>50</x:v>
      </x:c>
      <x:c r="M215" s="24" t="str">
        <x:v>조건별 차이와 안전상 주의사항 확인 필요</x:v>
      </x:c>
    </x:row>
    <x:row r="216" ht="58" customHeight="1">
      <x:c r="A216" s="4" t="str">
        <x:v>K0212</x:v>
      </x:c>
      <x:c r="B216" s="4" t="str">
        <x:v>리빙</x:v>
      </x:c>
      <x:c r="C216" s="4" t="str">
        <x:v>주방후드교체</x:v>
      </x:c>
      <x:c r="D216" s="27" t="n">
        <x:v>2</x:v>
      </x:c>
      <x:c r="E216" s="24" t="str">
        <x:v>주방후드교체: 비용·시간·생활 불편 또는 의사결정과 직접 연결</x:v>
      </x:c>
      <x:c r="F216" s="27" t="n">
        <x:v>1</x:v>
      </x:c>
      <x:c r="G216" s="24" t="str">
        <x:v>명사·행동 중심 검색어로, 제목화하려면 별도의 구체적인 질문 설정이 필요</x:v>
      </x:c>
      <x:c r="H216" s="27" t="n">
        <x:v>0</x:v>
      </x:c>
      <x:c r="I216" s="24" t="str">
        <x:v>키워드 자체에 비교나 반전 근거가 없으므로 해당 요소는 가점하지 않음</x:v>
      </x:c>
      <x:c r="J216" s="27" t="n">
        <x:v>2</x:v>
      </x:c>
      <x:c r="K216" s="24" t="str">
        <x:v>규정·절차·근거 자료 또는 조건별 사례로 설명 범위를 한정할 수 있음</x:v>
      </x:c>
      <x:c r="L216" s="29" t="n">
        <x:f>(D216+F216+H216+J216)/('산출기준'!$B$23*'산출기준'!$B$24)*100</x:f>
        <x:v>62.5</x:v>
      </x:c>
      <x:c r="M216" s="24" t="str">
        <x:v>조건별 차이와 안전상 주의사항 확인 필요</x:v>
      </x:c>
    </x:row>
    <x:row r="217" ht="58" customHeight="1">
      <x:c r="A217" s="4" t="str">
        <x:v>K0213</x:v>
      </x:c>
      <x:c r="B217" s="4" t="str">
        <x:v>리빙</x:v>
      </x:c>
      <x:c r="C217" s="4" t="str">
        <x:v>통돌이세탁기청소</x:v>
      </x:c>
      <x:c r="D217" s="27" t="n">
        <x:v>2</x:v>
      </x:c>
      <x:c r="E217" s="24" t="str">
        <x:v>통돌이세탁기청소: 비용·시간·생활 불편 또는 의사결정과 직접 연결</x:v>
      </x:c>
      <x:c r="F217" s="27" t="n">
        <x:v>1</x:v>
      </x:c>
      <x:c r="G217" s="24" t="str">
        <x:v>명사·행동 중심 검색어로, 제목화하려면 별도의 구체적인 질문 설정이 필요</x:v>
      </x:c>
      <x:c r="H217" s="27" t="n">
        <x:v>0</x:v>
      </x:c>
      <x:c r="I217" s="24" t="str">
        <x:v>키워드 자체에 비교나 반전 근거가 없으므로 해당 요소는 가점하지 않음</x:v>
      </x:c>
      <x:c r="J217" s="27" t="n">
        <x:v>2</x:v>
      </x:c>
      <x:c r="K217" s="24" t="str">
        <x:v>규정·절차·근거 자료 또는 조건별 사례로 설명 범위를 한정할 수 있음</x:v>
      </x:c>
      <x:c r="L217" s="29" t="n">
        <x:f>(D217+F217+H217+J217)/('산출기준'!$B$23*'산출기준'!$B$24)*100</x:f>
        <x:v>62.5</x:v>
      </x:c>
      <x:c r="M217" s="24" t="str">
        <x:v>조건별 차이와 안전상 주의사항 확인 필요</x:v>
      </x:c>
    </x:row>
    <x:row r="218" ht="58" customHeight="1">
      <x:c r="A218" s="4" t="str">
        <x:v>K0214</x:v>
      </x:c>
      <x:c r="B218" s="4" t="str">
        <x:v>리빙</x:v>
      </x:c>
      <x:c r="C218" s="4" t="str">
        <x:v>에어컨필터청소</x:v>
      </x:c>
      <x:c r="D218" s="27" t="n">
        <x:v>2</x:v>
      </x:c>
      <x:c r="E218" s="24" t="str">
        <x:v>에어컨필터청소: 비용·시간·생활 불편 또는 의사결정과 직접 연결</x:v>
      </x:c>
      <x:c r="F218" s="27" t="n">
        <x:v>1</x:v>
      </x:c>
      <x:c r="G218" s="24" t="str">
        <x:v>명사·행동 중심 검색어로, 제목화하려면 별도의 구체적인 질문 설정이 필요</x:v>
      </x:c>
      <x:c r="H218" s="27" t="n">
        <x:v>0</x:v>
      </x:c>
      <x:c r="I218" s="24" t="str">
        <x:v>키워드 자체에 비교나 반전 근거가 없으므로 해당 요소는 가점하지 않음</x:v>
      </x:c>
      <x:c r="J218" s="27" t="n">
        <x:v>2</x:v>
      </x:c>
      <x:c r="K218" s="24" t="str">
        <x:v>규정·절차·근거 자료 또는 조건별 사례로 설명 범위를 한정할 수 있음</x:v>
      </x:c>
      <x:c r="L218" s="29" t="n">
        <x:f>(D218+F218+H218+J218)/('산출기준'!$B$23*'산출기준'!$B$24)*100</x:f>
        <x:v>62.5</x:v>
      </x:c>
      <x:c r="M218" s="24" t="str">
        <x:v>조건별 차이와 안전상 주의사항 확인 필요</x:v>
      </x:c>
    </x:row>
    <x:row r="219" ht="58" customHeight="1">
      <x:c r="A219" s="4" t="str">
        <x:v>K0215</x:v>
      </x:c>
      <x:c r="B219" s="4" t="str">
        <x:v>리빙</x:v>
      </x:c>
      <x:c r="C219" s="4" t="str">
        <x:v>화장실청소</x:v>
      </x:c>
      <x:c r="D219" s="27" t="n">
        <x:v>2</x:v>
      </x:c>
      <x:c r="E219" s="24" t="str">
        <x:v>화장실청소: 비용·시간·생활 불편 또는 의사결정과 직접 연결</x:v>
      </x:c>
      <x:c r="F219" s="27" t="n">
        <x:v>1</x:v>
      </x:c>
      <x:c r="G219" s="24" t="str">
        <x:v>명사·행동 중심 검색어로, 제목화하려면 별도의 구체적인 질문 설정이 필요</x:v>
      </x:c>
      <x:c r="H219" s="27" t="n">
        <x:v>0</x:v>
      </x:c>
      <x:c r="I219" s="24" t="str">
        <x:v>키워드 자체에 비교나 반전 근거가 없으므로 해당 요소는 가점하지 않음</x:v>
      </x:c>
      <x:c r="J219" s="27" t="n">
        <x:v>2</x:v>
      </x:c>
      <x:c r="K219" s="24" t="str">
        <x:v>규정·절차·근거 자료 또는 조건별 사례로 설명 범위를 한정할 수 있음</x:v>
      </x:c>
      <x:c r="L219" s="29" t="n">
        <x:f>(D219+F219+H219+J219)/('산출기준'!$B$23*'산출기준'!$B$24)*100</x:f>
        <x:v>62.5</x:v>
      </x:c>
      <x:c r="M219" s="24" t="str">
        <x:v>조건별 차이와 안전상 주의사항 확인 필요</x:v>
      </x:c>
    </x:row>
    <x:row r="220" ht="58" customHeight="1">
      <x:c r="A220" s="4" t="str">
        <x:v>K0216</x:v>
      </x:c>
      <x:c r="B220" s="4" t="str">
        <x:v>리빙</x:v>
      </x:c>
      <x:c r="C220" s="4" t="str">
        <x:v>돈벌레나오는이유</x:v>
      </x:c>
      <x:c r="D220" s="27" t="n">
        <x:v>2</x:v>
      </x:c>
      <x:c r="E220" s="24" t="str">
        <x:v>돈벌레나오는이유: 비용·시간·생활 불편 또는 의사결정과 직접 연결</x:v>
      </x:c>
      <x:c r="F220" s="27" t="n">
        <x:v>2</x:v>
      </x:c>
      <x:c r="G220" s="24" t="str">
        <x:v>‘이유’라는 질문 표현이 있어 독자가 확인할 답이 분명함</x:v>
      </x:c>
      <x:c r="H220" s="27" t="n">
        <x:v>0</x:v>
      </x:c>
      <x:c r="I220" s="24" t="str">
        <x:v>키워드 자체에 비교나 반전 근거가 없으므로 해당 요소는 가점하지 않음</x:v>
      </x:c>
      <x:c r="J220" s="27" t="n">
        <x:v>1</x:v>
      </x:c>
      <x:c r="K220" s="24" t="str">
        <x:v>공개 프로필·발언 등 확인 가능한 원자료 확보가 필요</x:v>
      </x:c>
      <x:c r="L220" s="29" t="n">
        <x:f>(D220+F220+H220+J220)/('산출기준'!$B$23*'산출기준'!$B$24)*100</x:f>
        <x:v>62.5</x:v>
      </x:c>
      <x:c r="M220" s="24" t="str">
        <x:v>조건별 차이와 안전상 주의사항 확인 필요</x:v>
      </x:c>
    </x:row>
    <x:row r="221" ht="58" customHeight="1">
      <x:c r="A221" s="4" t="str">
        <x:v>K0217</x:v>
      </x:c>
      <x:c r="B221" s="4" t="str">
        <x:v>리빙</x:v>
      </x:c>
      <x:c r="C221" s="4" t="str">
        <x:v>세면대수전교체</x:v>
      </x:c>
      <x:c r="D221" s="27" t="n">
        <x:v>2</x:v>
      </x:c>
      <x:c r="E221" s="24" t="str">
        <x:v>세면대수전교체: 비용·시간·생활 불편 또는 의사결정과 직접 연결</x:v>
      </x:c>
      <x:c r="F221" s="27" t="n">
        <x:v>1</x:v>
      </x:c>
      <x:c r="G221" s="24" t="str">
        <x:v>명사·행동 중심 검색어로, 제목화하려면 별도의 구체적인 질문 설정이 필요</x:v>
      </x:c>
      <x:c r="H221" s="27" t="n">
        <x:v>0</x:v>
      </x:c>
      <x:c r="I221" s="24" t="str">
        <x:v>키워드 자체에 비교나 반전 근거가 없으므로 해당 요소는 가점하지 않음</x:v>
      </x:c>
      <x:c r="J221" s="27" t="n">
        <x:v>2</x:v>
      </x:c>
      <x:c r="K221" s="24" t="str">
        <x:v>규정·절차·근거 자료 또는 조건별 사례로 설명 범위를 한정할 수 있음</x:v>
      </x:c>
      <x:c r="L221" s="29" t="n">
        <x:f>(D221+F221+H221+J221)/('산출기준'!$B$23*'산출기준'!$B$24)*100</x:f>
        <x:v>62.5</x:v>
      </x:c>
      <x:c r="M221" s="24" t="str">
        <x:v>조건별 차이와 안전상 주의사항 확인 필요</x:v>
      </x:c>
    </x:row>
    <x:row r="222" ht="58" customHeight="1">
      <x:c r="A222" s="4" t="str">
        <x:v>K0218</x:v>
      </x:c>
      <x:c r="B222" s="4" t="str">
        <x:v>리빙</x:v>
      </x:c>
      <x:c r="C222" s="4" t="str">
        <x:v>벽걸이에어컨청소</x:v>
      </x:c>
      <x:c r="D222" s="27" t="n">
        <x:v>2</x:v>
      </x:c>
      <x:c r="E222" s="24" t="str">
        <x:v>벽걸이에어컨청소: 비용·시간·생활 불편 또는 의사결정과 직접 연결</x:v>
      </x:c>
      <x:c r="F222" s="27" t="n">
        <x:v>1</x:v>
      </x:c>
      <x:c r="G222" s="24" t="str">
        <x:v>명사·행동 중심 검색어로, 제목화하려면 별도의 구체적인 질문 설정이 필요</x:v>
      </x:c>
      <x:c r="H222" s="27" t="n">
        <x:v>0</x:v>
      </x:c>
      <x:c r="I222" s="24" t="str">
        <x:v>키워드 자체에 비교나 반전 근거가 없으므로 해당 요소는 가점하지 않음</x:v>
      </x:c>
      <x:c r="J222" s="27" t="n">
        <x:v>2</x:v>
      </x:c>
      <x:c r="K222" s="24" t="str">
        <x:v>규정·절차·근거 자료 또는 조건별 사례로 설명 범위를 한정할 수 있음</x:v>
      </x:c>
      <x:c r="L222" s="29" t="n">
        <x:f>(D222+F222+H222+J222)/('산출기준'!$B$23*'산출기준'!$B$24)*100</x:f>
        <x:v>62.5</x:v>
      </x:c>
      <x:c r="M222" s="24" t="str">
        <x:v>조건별 차이와 안전상 주의사항 확인 필요</x:v>
      </x:c>
    </x:row>
    <x:row r="223" ht="58" customHeight="1">
      <x:c r="A223" s="4" t="str">
        <x:v>K0219</x:v>
      </x:c>
      <x:c r="B223" s="4" t="str">
        <x:v>리빙</x:v>
      </x:c>
      <x:c r="C223" s="4" t="str">
        <x:v>바퀴벌레퇴치법</x:v>
      </x:c>
      <x:c r="D223" s="27" t="n">
        <x:v>2</x:v>
      </x:c>
      <x:c r="E223" s="24" t="str">
        <x:v>바퀴벌레퇴치법: 비용·시간·생활 불편 또는 의사결정과 직접 연결</x:v>
      </x:c>
      <x:c r="F223" s="27" t="n">
        <x:v>1</x:v>
      </x:c>
      <x:c r="G223" s="24" t="str">
        <x:v>명사·행동 중심 검색어로, 제목화하려면 별도의 구체적인 질문 설정이 필요</x:v>
      </x:c>
      <x:c r="H223" s="27" t="n">
        <x:v>0</x:v>
      </x:c>
      <x:c r="I223" s="24" t="str">
        <x:v>키워드 자체에 비교나 반전 근거가 없으므로 해당 요소는 가점하지 않음</x:v>
      </x:c>
      <x:c r="J223" s="27" t="n">
        <x:v>1</x:v>
      </x:c>
      <x:c r="K223" s="24" t="str">
        <x:v>공개 프로필·발언 등 확인 가능한 원자료 확보가 필요</x:v>
      </x:c>
      <x:c r="L223" s="29" t="n">
        <x:f>(D223+F223+H223+J223)/('산출기준'!$B$23*'산출기준'!$B$24)*100</x:f>
        <x:v>50</x:v>
      </x:c>
      <x:c r="M223" s="24" t="str">
        <x:v>조건별 차이와 안전상 주의사항 확인 필요</x:v>
      </x:c>
    </x:row>
    <x:row r="224" ht="58" customHeight="1">
      <x:c r="A224" s="4" t="str">
        <x:v>K0220</x:v>
      </x:c>
      <x:c r="B224" s="4" t="str">
        <x:v>리빙</x:v>
      </x:c>
      <x:c r="C224" s="4" t="str">
        <x:v>세탁기통세척</x:v>
      </x:c>
      <x:c r="D224" s="27" t="n">
        <x:v>2</x:v>
      </x:c>
      <x:c r="E224" s="24" t="str">
        <x:v>세탁기통세척: 비용·시간·생활 불편 또는 의사결정과 직접 연결</x:v>
      </x:c>
      <x:c r="F224" s="27" t="n">
        <x:v>1</x:v>
      </x:c>
      <x:c r="G224" s="24" t="str">
        <x:v>명사·행동 중심 검색어로, 제목화하려면 별도의 구체적인 질문 설정이 필요</x:v>
      </x:c>
      <x:c r="H224" s="27" t="n">
        <x:v>0</x:v>
      </x:c>
      <x:c r="I224" s="24" t="str">
        <x:v>키워드 자체에 비교나 반전 근거가 없으므로 해당 요소는 가점하지 않음</x:v>
      </x:c>
      <x:c r="J224" s="27" t="n">
        <x:v>2</x:v>
      </x:c>
      <x:c r="K224" s="24" t="str">
        <x:v>규정·절차·근거 자료 또는 조건별 사례로 설명 범위를 한정할 수 있음</x:v>
      </x:c>
      <x:c r="L224" s="29" t="n">
        <x:f>(D224+F224+H224+J224)/('산출기준'!$B$23*'산출기준'!$B$24)*100</x:f>
        <x:v>62.5</x:v>
      </x:c>
      <x:c r="M224" s="24" t="str">
        <x:v>조건별 차이와 안전상 주의사항 확인 필요</x:v>
      </x:c>
    </x:row>
    <x:row r="225" ht="58" customHeight="1">
      <x:c r="A225" s="4" t="str">
        <x:v>K0221</x:v>
      </x:c>
      <x:c r="B225" s="4" t="str">
        <x:v>리빙</x:v>
      </x:c>
      <x:c r="C225" s="4" t="str">
        <x:v>하수구냄새제거</x:v>
      </x:c>
      <x:c r="D225" s="27" t="n">
        <x:v>2</x:v>
      </x:c>
      <x:c r="E225" s="24" t="str">
        <x:v>하수구냄새제거: 비용·시간·생활 불편 또는 의사결정과 직접 연결</x:v>
      </x:c>
      <x:c r="F225" s="27" t="n">
        <x:v>1</x:v>
      </x:c>
      <x:c r="G225" s="24" t="str">
        <x:v>명사·행동 중심 검색어로, 제목화하려면 별도의 구체적인 질문 설정이 필요</x:v>
      </x:c>
      <x:c r="H225" s="27" t="n">
        <x:v>0</x:v>
      </x:c>
      <x:c r="I225" s="24" t="str">
        <x:v>키워드 자체에 비교나 반전 근거가 없으므로 해당 요소는 가점하지 않음</x:v>
      </x:c>
      <x:c r="J225" s="27" t="n">
        <x:v>2</x:v>
      </x:c>
      <x:c r="K225" s="24" t="str">
        <x:v>규정·절차·근거 자료 또는 조건별 사례로 설명 범위를 한정할 수 있음</x:v>
      </x:c>
      <x:c r="L225" s="29" t="n">
        <x:f>(D225+F225+H225+J225)/('산출기준'!$B$23*'산출기준'!$B$24)*100</x:f>
        <x:v>62.5</x:v>
      </x:c>
      <x:c r="M225" s="24" t="str">
        <x:v>조건별 차이와 안전상 주의사항 확인 필요</x:v>
      </x:c>
    </x:row>
    <x:row r="226" ht="58" customHeight="1">
      <x:c r="A226" s="4" t="str">
        <x:v>K0222</x:v>
      </x:c>
      <x:c r="B226" s="4" t="str">
        <x:v>리빙</x:v>
      </x:c>
      <x:c r="C226" s="4" t="str">
        <x:v>권연벌레퇴치</x:v>
      </x:c>
      <x:c r="D226" s="27" t="n">
        <x:v>2</x:v>
      </x:c>
      <x:c r="E226" s="24" t="str">
        <x:v>권연벌레퇴치: 비용·시간·생활 불편 또는 의사결정과 직접 연결</x:v>
      </x:c>
      <x:c r="F226" s="27" t="n">
        <x:v>1</x:v>
      </x:c>
      <x:c r="G226" s="24" t="str">
        <x:v>명사·행동 중심 검색어로, 제목화하려면 별도의 구체적인 질문 설정이 필요</x:v>
      </x:c>
      <x:c r="H226" s="27" t="n">
        <x:v>0</x:v>
      </x:c>
      <x:c r="I226" s="24" t="str">
        <x:v>키워드 자체에 비교나 반전 근거가 없으므로 해당 요소는 가점하지 않음</x:v>
      </x:c>
      <x:c r="J226" s="27" t="n">
        <x:v>1</x:v>
      </x:c>
      <x:c r="K226" s="24" t="str">
        <x:v>공개 프로필·발언 등 확인 가능한 원자료 확보가 필요</x:v>
      </x:c>
      <x:c r="L226" s="29" t="n">
        <x:f>(D226+F226+H226+J226)/('산출기준'!$B$23*'산출기준'!$B$24)*100</x:f>
        <x:v>50</x:v>
      </x:c>
      <x:c r="M226" s="24" t="str">
        <x:v>조건별 차이와 안전상 주의사항 확인 필요</x:v>
      </x:c>
    </x:row>
    <x:row r="227" ht="58" customHeight="1">
      <x:c r="A227" s="4" t="str">
        <x:v>K0223</x:v>
      </x:c>
      <x:c r="B227" s="4" t="str">
        <x:v>리빙</x:v>
      </x:c>
      <x:c r="C227" s="4" t="str">
        <x:v>방충망청소</x:v>
      </x:c>
      <x:c r="D227" s="27" t="n">
        <x:v>2</x:v>
      </x:c>
      <x:c r="E227" s="24" t="str">
        <x:v>방충망청소: 비용·시간·생활 불편 또는 의사결정과 직접 연결</x:v>
      </x:c>
      <x:c r="F227" s="27" t="n">
        <x:v>1</x:v>
      </x:c>
      <x:c r="G227" s="24" t="str">
        <x:v>명사·행동 중심 검색어로, 제목화하려면 별도의 구체적인 질문 설정이 필요</x:v>
      </x:c>
      <x:c r="H227" s="27" t="n">
        <x:v>0</x:v>
      </x:c>
      <x:c r="I227" s="24" t="str">
        <x:v>키워드 자체에 비교나 반전 근거가 없으므로 해당 요소는 가점하지 않음</x:v>
      </x:c>
      <x:c r="J227" s="27" t="n">
        <x:v>2</x:v>
      </x:c>
      <x:c r="K227" s="24" t="str">
        <x:v>규정·절차·근거 자료 또는 조건별 사례로 설명 범위를 한정할 수 있음</x:v>
      </x:c>
      <x:c r="L227" s="29" t="n">
        <x:f>(D227+F227+H227+J227)/('산출기준'!$B$23*'산출기준'!$B$24)*100</x:f>
        <x:v>62.5</x:v>
      </x:c>
      <x:c r="M227" s="24" t="str">
        <x:v>조건별 차이와 안전상 주의사항 확인 필요</x:v>
      </x:c>
    </x:row>
    <x:row r="228" ht="58" customHeight="1">
      <x:c r="A228" s="4" t="str">
        <x:v>K0224</x:v>
      </x:c>
      <x:c r="B228" s="4" t="str">
        <x:v>리빙</x:v>
      </x:c>
      <x:c r="C228" s="4" t="str">
        <x:v>녹제거방법</x:v>
      </x:c>
      <x:c r="D228" s="27" t="n">
        <x:v>2</x:v>
      </x:c>
      <x:c r="E228" s="24" t="str">
        <x:v>녹제거방법: 비용·시간·생활 불편 또는 의사결정과 직접 연결</x:v>
      </x:c>
      <x:c r="F228" s="27" t="n">
        <x:v>2</x:v>
      </x:c>
      <x:c r="G228" s="24" t="str">
        <x:v>‘방법’라는 질문 표현이 있어 독자가 확인할 답이 분명함</x:v>
      </x:c>
      <x:c r="H228" s="27" t="n">
        <x:v>0</x:v>
      </x:c>
      <x:c r="I228" s="24" t="str">
        <x:v>키워드 자체에 비교나 반전 근거가 없으므로 해당 요소는 가점하지 않음</x:v>
      </x:c>
      <x:c r="J228" s="27" t="n">
        <x:v>2</x:v>
      </x:c>
      <x:c r="K228" s="24" t="str">
        <x:v>규정·절차·근거 자료 또는 조건별 사례로 설명 범위를 한정할 수 있음</x:v>
      </x:c>
      <x:c r="L228" s="29" t="n">
        <x:f>(D228+F228+H228+J228)/('산출기준'!$B$23*'산출기준'!$B$24)*100</x:f>
        <x:v>75</x:v>
      </x:c>
      <x:c r="M228" s="24" t="str">
        <x:v>조건별 차이와 안전상 주의사항 확인 필요</x:v>
      </x:c>
    </x:row>
    <x:row r="229" ht="58" customHeight="1">
      <x:c r="A229" s="4" t="str">
        <x:v>K0225</x:v>
      </x:c>
      <x:c r="B229" s="4" t="str">
        <x:v>리빙</x:v>
      </x:c>
      <x:c r="C229" s="4" t="str">
        <x:v>과탄산소다사용법</x:v>
      </x:c>
      <x:c r="D229" s="27" t="n">
        <x:v>2</x:v>
      </x:c>
      <x:c r="E229" s="24" t="str">
        <x:v>과탄산소다사용법: 비용·시간·생활 불편 또는 의사결정과 직접 연결</x:v>
      </x:c>
      <x:c r="F229" s="27" t="n">
        <x:v>1</x:v>
      </x:c>
      <x:c r="G229" s="24" t="str">
        <x:v>명사·행동 중심 검색어로, 제목화하려면 별도의 구체적인 질문 설정이 필요</x:v>
      </x:c>
      <x:c r="H229" s="27" t="n">
        <x:v>0</x:v>
      </x:c>
      <x:c r="I229" s="24" t="str">
        <x:v>키워드 자체에 비교나 반전 근거가 없으므로 해당 요소는 가점하지 않음</x:v>
      </x:c>
      <x:c r="J229" s="27" t="n">
        <x:v>2</x:v>
      </x:c>
      <x:c r="K229" s="24" t="str">
        <x:v>규정·절차·근거 자료 또는 조건별 사례로 설명 범위를 한정할 수 있음</x:v>
      </x:c>
      <x:c r="L229" s="29" t="n">
        <x:f>(D229+F229+H229+J229)/('산출기준'!$B$23*'산출기준'!$B$24)*100</x:f>
        <x:v>62.5</x:v>
      </x:c>
      <x:c r="M229" s="24" t="str">
        <x:v>조건별 차이와 안전상 주의사항 확인 필요</x:v>
      </x:c>
    </x:row>
    <x:row r="230" ht="58" customHeight="1">
      <x:c r="A230" s="4" t="str">
        <x:v>K0226</x:v>
      </x:c>
      <x:c r="B230" s="4" t="str">
        <x:v>리빙</x:v>
      </x:c>
      <x:c r="C230" s="4" t="str">
        <x:v>전자레인지청소</x:v>
      </x:c>
      <x:c r="D230" s="27" t="n">
        <x:v>2</x:v>
      </x:c>
      <x:c r="E230" s="24" t="str">
        <x:v>전자레인지청소: 비용·시간·생활 불편 또는 의사결정과 직접 연결</x:v>
      </x:c>
      <x:c r="F230" s="27" t="n">
        <x:v>1</x:v>
      </x:c>
      <x:c r="G230" s="24" t="str">
        <x:v>명사·행동 중심 검색어로, 제목화하려면 별도의 구체적인 질문 설정이 필요</x:v>
      </x:c>
      <x:c r="H230" s="27" t="n">
        <x:v>0</x:v>
      </x:c>
      <x:c r="I230" s="24" t="str">
        <x:v>키워드 자체에 비교나 반전 근거가 없으므로 해당 요소는 가점하지 않음</x:v>
      </x:c>
      <x:c r="J230" s="27" t="n">
        <x:v>2</x:v>
      </x:c>
      <x:c r="K230" s="24" t="str">
        <x:v>규정·절차·근거 자료 또는 조건별 사례로 설명 범위를 한정할 수 있음</x:v>
      </x:c>
      <x:c r="L230" s="29" t="n">
        <x:f>(D230+F230+H230+J230)/('산출기준'!$B$23*'산출기준'!$B$24)*100</x:f>
        <x:v>62.5</x:v>
      </x:c>
      <x:c r="M230" s="24" t="str">
        <x:v>조건별 차이와 안전상 주의사항 확인 필요</x:v>
      </x:c>
    </x:row>
    <x:row r="231" ht="58" customHeight="1">
      <x:c r="A231" s="4" t="str">
        <x:v>K0227</x:v>
      </x:c>
      <x:c r="B231" s="4" t="str">
        <x:v>리빙</x:v>
      </x:c>
      <x:c r="C231" s="4" t="str">
        <x:v>주방후드청소</x:v>
      </x:c>
      <x:c r="D231" s="27" t="n">
        <x:v>2</x:v>
      </x:c>
      <x:c r="E231" s="24" t="str">
        <x:v>주방후드청소: 비용·시간·생활 불편 또는 의사결정과 직접 연결</x:v>
      </x:c>
      <x:c r="F231" s="27" t="n">
        <x:v>1</x:v>
      </x:c>
      <x:c r="G231" s="24" t="str">
        <x:v>명사·행동 중심 검색어로, 제목화하려면 별도의 구체적인 질문 설정이 필요</x:v>
      </x:c>
      <x:c r="H231" s="27" t="n">
        <x:v>0</x:v>
      </x:c>
      <x:c r="I231" s="24" t="str">
        <x:v>키워드 자체에 비교나 반전 근거가 없으므로 해당 요소는 가점하지 않음</x:v>
      </x:c>
      <x:c r="J231" s="27" t="n">
        <x:v>2</x:v>
      </x:c>
      <x:c r="K231" s="24" t="str">
        <x:v>규정·절차·근거 자료 또는 조건별 사례로 설명 범위를 한정할 수 있음</x:v>
      </x:c>
      <x:c r="L231" s="29" t="n">
        <x:f>(D231+F231+H231+J231)/('산출기준'!$B$23*'산출기준'!$B$24)*100</x:f>
        <x:v>62.5</x:v>
      </x:c>
      <x:c r="M231" s="24" t="str">
        <x:v>조건별 차이와 안전상 주의사항 확인 필요</x:v>
      </x:c>
    </x:row>
    <x:row r="232" ht="58" customHeight="1">
      <x:c r="A232" s="4" t="str">
        <x:v>K0228</x:v>
      </x:c>
      <x:c r="B232" s="4" t="str">
        <x:v>리빙</x:v>
      </x:c>
      <x:c r="C232" s="4" t="str">
        <x:v>실외기청소</x:v>
      </x:c>
      <x:c r="D232" s="27" t="n">
        <x:v>2</x:v>
      </x:c>
      <x:c r="E232" s="24" t="str">
        <x:v>실외기청소: 비용·시간·생활 불편 또는 의사결정과 직접 연결</x:v>
      </x:c>
      <x:c r="F232" s="27" t="n">
        <x:v>1</x:v>
      </x:c>
      <x:c r="G232" s="24" t="str">
        <x:v>명사·행동 중심 검색어로, 제목화하려면 별도의 구체적인 질문 설정이 필요</x:v>
      </x:c>
      <x:c r="H232" s="27" t="n">
        <x:v>0</x:v>
      </x:c>
      <x:c r="I232" s="24" t="str">
        <x:v>키워드 자체에 비교나 반전 근거가 없으므로 해당 요소는 가점하지 않음</x:v>
      </x:c>
      <x:c r="J232" s="27" t="n">
        <x:v>2</x:v>
      </x:c>
      <x:c r="K232" s="24" t="str">
        <x:v>규정·절차·근거 자료 또는 조건별 사례로 설명 범위를 한정할 수 있음</x:v>
      </x:c>
      <x:c r="L232" s="29" t="n">
        <x:f>(D232+F232+H232+J232)/('산출기준'!$B$23*'산출기준'!$B$24)*100</x:f>
        <x:v>62.5</x:v>
      </x:c>
      <x:c r="M232" s="24" t="str">
        <x:v>조건별 차이와 안전상 주의사항 확인 필요</x:v>
      </x:c>
    </x:row>
    <x:row r="233" ht="58" customHeight="1">
      <x:c r="A233" s="4" t="str">
        <x:v>K0229</x:v>
      </x:c>
      <x:c r="B233" s="4" t="str">
        <x:v>리빙</x:v>
      </x:c>
      <x:c r="C233" s="4" t="str">
        <x:v>에어컨청소비용</x:v>
      </x:c>
      <x:c r="D233" s="27" t="n">
        <x:v>2</x:v>
      </x:c>
      <x:c r="E233" s="24" t="str">
        <x:v>에어컨청소비용: 비용·시간·생활 불편 또는 의사결정과 직접 연결</x:v>
      </x:c>
      <x:c r="F233" s="27" t="n">
        <x:v>1</x:v>
      </x:c>
      <x:c r="G233" s="24" t="str">
        <x:v>명사·행동 중심 검색어로, 제목화하려면 별도의 구체적인 질문 설정이 필요</x:v>
      </x:c>
      <x:c r="H233" s="27" t="n">
        <x:v>1</x:v>
      </x:c>
      <x:c r="I233" s="24" t="str">
        <x:v>‘비용’를 기준·수치·조건별 사례로 비교 가능. 실제 수치 확인 전 반전은 단정 불가</x:v>
      </x:c>
      <x:c r="J233" s="27" t="n">
        <x:v>2</x:v>
      </x:c>
      <x:c r="K233" s="24" t="str">
        <x:v>규정·절차·근거 자료 또는 조건별 사례로 설명 범위를 한정할 수 있음</x:v>
      </x:c>
      <x:c r="L233" s="29" t="n">
        <x:f>(D233+F233+H233+J233)/('산출기준'!$B$23*'산출기준'!$B$24)*100</x:f>
        <x:v>75</x:v>
      </x:c>
      <x:c r="M233" s="24" t="str">
        <x:v>조건별 차이와 안전상 주의사항 확인 필요</x:v>
      </x:c>
    </x:row>
    <x:row r="234" ht="58" customHeight="1">
      <x:c r="A234" s="4" t="str">
        <x:v>K0230</x:v>
      </x:c>
      <x:c r="B234" s="4" t="str">
        <x:v>리빙</x:v>
      </x:c>
      <x:c r="C234" s="4" t="str">
        <x:v>구연산사용법</x:v>
      </x:c>
      <x:c r="D234" s="27" t="n">
        <x:v>2</x:v>
      </x:c>
      <x:c r="E234" s="24" t="str">
        <x:v>구연산사용법: 비용·시간·생활 불편 또는 의사결정과 직접 연결</x:v>
      </x:c>
      <x:c r="F234" s="27" t="n">
        <x:v>1</x:v>
      </x:c>
      <x:c r="G234" s="24" t="str">
        <x:v>명사·행동 중심 검색어로, 제목화하려면 별도의 구체적인 질문 설정이 필요</x:v>
      </x:c>
      <x:c r="H234" s="27" t="n">
        <x:v>0</x:v>
      </x:c>
      <x:c r="I234" s="24" t="str">
        <x:v>키워드 자체에 비교나 반전 근거가 없으므로 해당 요소는 가점하지 않음</x:v>
      </x:c>
      <x:c r="J234" s="27" t="n">
        <x:v>2</x:v>
      </x:c>
      <x:c r="K234" s="24" t="str">
        <x:v>규정·절차·근거 자료 또는 조건별 사례로 설명 범위를 한정할 수 있음</x:v>
      </x:c>
      <x:c r="L234" s="29" t="n">
        <x:f>(D234+F234+H234+J234)/('산출기준'!$B$23*'산출기준'!$B$24)*100</x:f>
        <x:v>62.5</x:v>
      </x:c>
      <x:c r="M234" s="24" t="str">
        <x:v>조건별 차이와 안전상 주의사항 확인 필요</x:v>
      </x:c>
    </x:row>
    <x:row r="235" ht="58" customHeight="1">
      <x:c r="A235" s="4" t="str">
        <x:v>K0231</x:v>
      </x:c>
      <x:c r="B235" s="4" t="str">
        <x:v>리빙</x:v>
      </x:c>
      <x:c r="C235" s="4" t="str">
        <x:v>에어컨실외기청소</x:v>
      </x:c>
      <x:c r="D235" s="27" t="n">
        <x:v>2</x:v>
      </x:c>
      <x:c r="E235" s="24" t="str">
        <x:v>에어컨실외기청소: 비용·시간·생활 불편 또는 의사결정과 직접 연결</x:v>
      </x:c>
      <x:c r="F235" s="27" t="n">
        <x:v>1</x:v>
      </x:c>
      <x:c r="G235" s="24" t="str">
        <x:v>명사·행동 중심 검색어로, 제목화하려면 별도의 구체적인 질문 설정이 필요</x:v>
      </x:c>
      <x:c r="H235" s="27" t="n">
        <x:v>0</x:v>
      </x:c>
      <x:c r="I235" s="24" t="str">
        <x:v>키워드 자체에 비교나 반전 근거가 없으므로 해당 요소는 가점하지 않음</x:v>
      </x:c>
      <x:c r="J235" s="27" t="n">
        <x:v>2</x:v>
      </x:c>
      <x:c r="K235" s="24" t="str">
        <x:v>규정·절차·근거 자료 또는 조건별 사례로 설명 범위를 한정할 수 있음</x:v>
      </x:c>
      <x:c r="L235" s="29" t="n">
        <x:f>(D235+F235+H235+J235)/('산출기준'!$B$23*'산출기준'!$B$24)*100</x:f>
        <x:v>62.5</x:v>
      </x:c>
      <x:c r="M235" s="24" t="str">
        <x:v>조건별 차이와 안전상 주의사항 확인 필요</x:v>
      </x:c>
    </x:row>
    <x:row r="236" ht="58" customHeight="1">
      <x:c r="A236" s="4" t="str">
        <x:v>K0232</x:v>
      </x:c>
      <x:c r="B236" s="4" t="str">
        <x:v>리빙</x:v>
      </x:c>
      <x:c r="C236" s="4" t="str">
        <x:v>스티로폼분리수거</x:v>
      </x:c>
      <x:c r="D236" s="27" t="n">
        <x:v>2</x:v>
      </x:c>
      <x:c r="E236" s="24" t="str">
        <x:v>스티로폼분리수거: 비용·시간·생활 불편 또는 의사결정과 직접 연결</x:v>
      </x:c>
      <x:c r="F236" s="27" t="n">
        <x:v>1</x:v>
      </x:c>
      <x:c r="G236" s="24" t="str">
        <x:v>명사·행동 중심 검색어로, 제목화하려면 별도의 구체적인 질문 설정이 필요</x:v>
      </x:c>
      <x:c r="H236" s="27" t="n">
        <x:v>0</x:v>
      </x:c>
      <x:c r="I236" s="24" t="str">
        <x:v>키워드 자체에 비교나 반전 근거가 없으므로 해당 요소는 가점하지 않음</x:v>
      </x:c>
      <x:c r="J236" s="27" t="n">
        <x:v>1</x:v>
      </x:c>
      <x:c r="K236" s="24" t="str">
        <x:v>공개 프로필·발언 등 확인 가능한 원자료 확보가 필요</x:v>
      </x:c>
      <x:c r="L236" s="29" t="n">
        <x:f>(D236+F236+H236+J236)/('산출기준'!$B$23*'산출기준'!$B$24)*100</x:f>
        <x:v>50</x:v>
      </x:c>
      <x:c r="M236" s="24" t="str">
        <x:v>조건별 차이와 안전상 주의사항 확인 필요</x:v>
      </x:c>
    </x:row>
    <x:row r="237" ht="58" customHeight="1">
      <x:c r="A237" s="4" t="str">
        <x:v>K0233</x:v>
      </x:c>
      <x:c r="B237" s="4" t="str">
        <x:v>리빙</x:v>
      </x:c>
      <x:c r="C237" s="4" t="str">
        <x:v>시스템에어컨청소</x:v>
      </x:c>
      <x:c r="D237" s="27" t="n">
        <x:v>2</x:v>
      </x:c>
      <x:c r="E237" s="24" t="str">
        <x:v>시스템에어컨청소: 비용·시간·생활 불편 또는 의사결정과 직접 연결</x:v>
      </x:c>
      <x:c r="F237" s="27" t="n">
        <x:v>1</x:v>
      </x:c>
      <x:c r="G237" s="24" t="str">
        <x:v>명사·행동 중심 검색어로, 제목화하려면 별도의 구체적인 질문 설정이 필요</x:v>
      </x:c>
      <x:c r="H237" s="27" t="n">
        <x:v>0</x:v>
      </x:c>
      <x:c r="I237" s="24" t="str">
        <x:v>키워드 자체에 비교나 반전 근거가 없으므로 해당 요소는 가점하지 않음</x:v>
      </x:c>
      <x:c r="J237" s="27" t="n">
        <x:v>2</x:v>
      </x:c>
      <x:c r="K237" s="24" t="str">
        <x:v>규정·절차·근거 자료 또는 조건별 사례로 설명 범위를 한정할 수 있음</x:v>
      </x:c>
      <x:c r="L237" s="29" t="n">
        <x:f>(D237+F237+H237+J237)/('산출기준'!$B$23*'산출기준'!$B$24)*100</x:f>
        <x:v>62.5</x:v>
      </x:c>
      <x:c r="M237" s="24" t="str">
        <x:v>조건별 차이와 안전상 주의사항 확인 필요</x:v>
      </x:c>
    </x:row>
    <x:row r="238" ht="58" customHeight="1">
      <x:c r="A238" s="4" t="str">
        <x:v>K0234</x:v>
      </x:c>
      <x:c r="B238" s="4" t="str">
        <x:v>리빙</x:v>
      </x:c>
      <x:c r="C238" s="4" t="str">
        <x:v>벽걸이에어컨셀프청소</x:v>
      </x:c>
      <x:c r="D238" s="27" t="n">
        <x:v>2</x:v>
      </x:c>
      <x:c r="E238" s="24" t="str">
        <x:v>벽걸이에어컨셀프청소: 비용·시간·생활 불편 또는 의사결정과 직접 연결</x:v>
      </x:c>
      <x:c r="F238" s="27" t="n">
        <x:v>1</x:v>
      </x:c>
      <x:c r="G238" s="24" t="str">
        <x:v>명사·행동 중심 검색어로, 제목화하려면 별도의 구체적인 질문 설정이 필요</x:v>
      </x:c>
      <x:c r="H238" s="27" t="n">
        <x:v>0</x:v>
      </x:c>
      <x:c r="I238" s="24" t="str">
        <x:v>키워드 자체에 비교나 반전 근거가 없으므로 해당 요소는 가점하지 않음</x:v>
      </x:c>
      <x:c r="J238" s="27" t="n">
        <x:v>2</x:v>
      </x:c>
      <x:c r="K238" s="24" t="str">
        <x:v>규정·절차·근거 자료 또는 조건별 사례로 설명 범위를 한정할 수 있음</x:v>
      </x:c>
      <x:c r="L238" s="29" t="n">
        <x:f>(D238+F238+H238+J238)/('산출기준'!$B$23*'산출기준'!$B$24)*100</x:f>
        <x:v>62.5</x:v>
      </x:c>
      <x:c r="M238" s="24" t="str">
        <x:v>조건별 차이와 안전상 주의사항 확인 필요</x:v>
      </x:c>
    </x:row>
    <x:row r="239" ht="58" customHeight="1">
      <x:c r="A239" s="4" t="str">
        <x:v>K0235</x:v>
      </x:c>
      <x:c r="B239" s="4" t="str">
        <x:v>리빙</x:v>
      </x:c>
      <x:c r="C239" s="4" t="str">
        <x:v>베이킹소다사용법</x:v>
      </x:c>
      <x:c r="D239" s="27" t="n">
        <x:v>2</x:v>
      </x:c>
      <x:c r="E239" s="24" t="str">
        <x:v>베이킹소다사용법: 비용·시간·생활 불편 또는 의사결정과 직접 연결</x:v>
      </x:c>
      <x:c r="F239" s="27" t="n">
        <x:v>1</x:v>
      </x:c>
      <x:c r="G239" s="24" t="str">
        <x:v>명사·행동 중심 검색어로, 제목화하려면 별도의 구체적인 질문 설정이 필요</x:v>
      </x:c>
      <x:c r="H239" s="27" t="n">
        <x:v>0</x:v>
      </x:c>
      <x:c r="I239" s="24" t="str">
        <x:v>키워드 자체에 비교나 반전 근거가 없으므로 해당 요소는 가점하지 않음</x:v>
      </x:c>
      <x:c r="J239" s="27" t="n">
        <x:v>2</x:v>
      </x:c>
      <x:c r="K239" s="24" t="str">
        <x:v>규정·절차·근거 자료 또는 조건별 사례로 설명 범위를 한정할 수 있음</x:v>
      </x:c>
      <x:c r="L239" s="29" t="n">
        <x:f>(D239+F239+H239+J239)/('산출기준'!$B$23*'산출기준'!$B$24)*100</x:f>
        <x:v>62.5</x:v>
      </x:c>
      <x:c r="M239" s="24" t="str">
        <x:v>조건별 차이와 안전상 주의사항 확인 필요</x:v>
      </x:c>
    </x:row>
    <x:row r="240" ht="58" customHeight="1">
      <x:c r="A240" s="4" t="str">
        <x:v>K0236</x:v>
      </x:c>
      <x:c r="B240" s="4" t="str">
        <x:v>리빙</x:v>
      </x:c>
      <x:c r="C240" s="4" t="str">
        <x:v>화장실하수구냄새</x:v>
      </x:c>
      <x:c r="D240" s="27" t="n">
        <x:v>2</x:v>
      </x:c>
      <x:c r="E240" s="24" t="str">
        <x:v>화장실하수구냄새: 비용·시간·생활 불편 또는 의사결정과 직접 연결</x:v>
      </x:c>
      <x:c r="F240" s="27" t="n">
        <x:v>1</x:v>
      </x:c>
      <x:c r="G240" s="24" t="str">
        <x:v>명사·행동 중심 검색어로, 제목화하려면 별도의 구체적인 질문 설정이 필요</x:v>
      </x:c>
      <x:c r="H240" s="27" t="n">
        <x:v>0</x:v>
      </x:c>
      <x:c r="I240" s="24" t="str">
        <x:v>키워드 자체에 비교나 반전 근거가 없으므로 해당 요소는 가점하지 않음</x:v>
      </x:c>
      <x:c r="J240" s="27" t="n">
        <x:v>1</x:v>
      </x:c>
      <x:c r="K240" s="24" t="str">
        <x:v>공개 프로필·발언 등 확인 가능한 원자료 확보가 필요</x:v>
      </x:c>
      <x:c r="L240" s="29" t="n">
        <x:f>(D240+F240+H240+J240)/('산출기준'!$B$23*'산출기준'!$B$24)*100</x:f>
        <x:v>50</x:v>
      </x:c>
      <x:c r="M240" s="24" t="str">
        <x:v>조건별 차이와 안전상 주의사항 확인 필요</x:v>
      </x:c>
    </x:row>
    <x:row r="241" ht="58" customHeight="1">
      <x:c r="A241" s="4" t="str">
        <x:v>K0237</x:v>
      </x:c>
      <x:c r="B241" s="4" t="str">
        <x:v>리빙</x:v>
      </x:c>
      <x:c r="C241" s="4" t="str">
        <x:v>창틀청소</x:v>
      </x:c>
      <x:c r="D241" s="27" t="n">
        <x:v>2</x:v>
      </x:c>
      <x:c r="E241" s="24" t="str">
        <x:v>창틀청소: 비용·시간·생활 불편 또는 의사결정과 직접 연결</x:v>
      </x:c>
      <x:c r="F241" s="27" t="n">
        <x:v>1</x:v>
      </x:c>
      <x:c r="G241" s="24" t="str">
        <x:v>명사·행동 중심 검색어로, 제목화하려면 별도의 구체적인 질문 설정이 필요</x:v>
      </x:c>
      <x:c r="H241" s="27" t="n">
        <x:v>0</x:v>
      </x:c>
      <x:c r="I241" s="24" t="str">
        <x:v>키워드 자체에 비교나 반전 근거가 없으므로 해당 요소는 가점하지 않음</x:v>
      </x:c>
      <x:c r="J241" s="27" t="n">
        <x:v>2</x:v>
      </x:c>
      <x:c r="K241" s="24" t="str">
        <x:v>규정·절차·근거 자료 또는 조건별 사례로 설명 범위를 한정할 수 있음</x:v>
      </x:c>
      <x:c r="L241" s="29" t="n">
        <x:f>(D241+F241+H241+J241)/('산출기준'!$B$23*'산출기준'!$B$24)*100</x:f>
        <x:v>62.5</x:v>
      </x:c>
      <x:c r="M241" s="24" t="str">
        <x:v>조건별 차이와 안전상 주의사항 확인 필요</x:v>
      </x:c>
    </x:row>
    <x:row r="242" ht="58" customHeight="1">
      <x:c r="A242" s="4" t="str">
        <x:v>K0238</x:v>
      </x:c>
      <x:c r="B242" s="4" t="str">
        <x:v>리빙</x:v>
      </x:c>
      <x:c r="C242" s="4" t="str">
        <x:v>결로현상</x:v>
      </x:c>
      <x:c r="D242" s="27" t="n">
        <x:v>2</x:v>
      </x:c>
      <x:c r="E242" s="24" t="str">
        <x:v>결로현상: 비용·시간·생활 불편 또는 의사결정과 직접 연결</x:v>
      </x:c>
      <x:c r="F242" s="27" t="n">
        <x:v>1</x:v>
      </x:c>
      <x:c r="G242" s="24" t="str">
        <x:v>명사·행동 중심 검색어로, 제목화하려면 별도의 구체적인 질문 설정이 필요</x:v>
      </x:c>
      <x:c r="H242" s="27" t="n">
        <x:v>0</x:v>
      </x:c>
      <x:c r="I242" s="24" t="str">
        <x:v>키워드 자체에 비교나 반전 근거가 없으므로 해당 요소는 가점하지 않음</x:v>
      </x:c>
      <x:c r="J242" s="27" t="n">
        <x:v>1</x:v>
      </x:c>
      <x:c r="K242" s="24" t="str">
        <x:v>공개 프로필·발언 등 확인 가능한 원자료 확보가 필요</x:v>
      </x:c>
      <x:c r="L242" s="29" t="n">
        <x:f>(D242+F242+H242+J242)/('산출기준'!$B$23*'산출기준'!$B$24)*100</x:f>
        <x:v>50</x:v>
      </x:c>
      <x:c r="M242" s="24" t="str">
        <x:v>조건별 차이와 안전상 주의사항 확인 필요</x:v>
      </x:c>
    </x:row>
    <x:row r="243" ht="58" customHeight="1">
      <x:c r="A243" s="4" t="str">
        <x:v>K0239</x:v>
      </x:c>
      <x:c r="B243" s="4" t="str">
        <x:v>리빙</x:v>
      </x:c>
      <x:c r="C243" s="4" t="str">
        <x:v>에어컨곰팡이제거</x:v>
      </x:c>
      <x:c r="D243" s="27" t="n">
        <x:v>2</x:v>
      </x:c>
      <x:c r="E243" s="24" t="str">
        <x:v>에어컨곰팡이제거: 비용·시간·생활 불편 또는 의사결정과 직접 연결</x:v>
      </x:c>
      <x:c r="F243" s="27" t="n">
        <x:v>1</x:v>
      </x:c>
      <x:c r="G243" s="24" t="str">
        <x:v>명사·행동 중심 검색어로, 제목화하려면 별도의 구체적인 질문 설정이 필요</x:v>
      </x:c>
      <x:c r="H243" s="27" t="n">
        <x:v>0</x:v>
      </x:c>
      <x:c r="I243" s="24" t="str">
        <x:v>키워드 자체에 비교나 반전 근거가 없으므로 해당 요소는 가점하지 않음</x:v>
      </x:c>
      <x:c r="J243" s="27" t="n">
        <x:v>2</x:v>
      </x:c>
      <x:c r="K243" s="24" t="str">
        <x:v>규정·절차·근거 자료 또는 조건별 사례로 설명 범위를 한정할 수 있음</x:v>
      </x:c>
      <x:c r="L243" s="29" t="n">
        <x:f>(D243+F243+H243+J243)/('산출기준'!$B$23*'산출기준'!$B$24)*100</x:f>
        <x:v>62.5</x:v>
      </x:c>
      <x:c r="M243" s="24" t="str">
        <x:v>조건별 차이와 안전상 주의사항 확인 필요</x:v>
      </x:c>
    </x:row>
    <x:row r="244" ht="58" customHeight="1">
      <x:c r="A244" s="4" t="str">
        <x:v>K0240</x:v>
      </x:c>
      <x:c r="B244" s="4" t="str">
        <x:v>리빙</x:v>
      </x:c>
      <x:c r="C244" s="4" t="str">
        <x:v>폐가전수거</x:v>
      </x:c>
      <x:c r="D244" s="27" t="n">
        <x:v>2</x:v>
      </x:c>
      <x:c r="E244" s="24" t="str">
        <x:v>폐가전수거: 비용·시간·생활 불편 또는 의사결정과 직접 연결</x:v>
      </x:c>
      <x:c r="F244" s="27" t="n">
        <x:v>1</x:v>
      </x:c>
      <x:c r="G244" s="24" t="str">
        <x:v>명사·행동 중심 검색어로, 제목화하려면 별도의 구체적인 질문 설정이 필요</x:v>
      </x:c>
      <x:c r="H244" s="27" t="n">
        <x:v>0</x:v>
      </x:c>
      <x:c r="I244" s="24" t="str">
        <x:v>키워드 자체에 비교나 반전 근거가 없으므로 해당 요소는 가점하지 않음</x:v>
      </x:c>
      <x:c r="J244" s="27" t="n">
        <x:v>1</x:v>
      </x:c>
      <x:c r="K244" s="24" t="str">
        <x:v>공개 프로필·발언 등 확인 가능한 원자료 확보가 필요</x:v>
      </x:c>
      <x:c r="L244" s="29" t="n">
        <x:f>(D244+F244+H244+J244)/('산출기준'!$B$23*'산출기준'!$B$24)*100</x:f>
        <x:v>50</x:v>
      </x:c>
      <x:c r="M244" s="24" t="str">
        <x:v>조건별 차이와 안전상 주의사항 확인 필요</x:v>
      </x:c>
    </x:row>
    <x:row r="245" ht="58" customHeight="1">
      <x:c r="A245" s="4" t="str">
        <x:v>K0241</x:v>
      </x:c>
      <x:c r="B245" s="4" t="str">
        <x:v>리빙</x:v>
      </x:c>
      <x:c r="C245" s="4" t="str">
        <x:v>집벌레종류</x:v>
      </x:c>
      <x:c r="D245" s="27" t="n">
        <x:v>2</x:v>
      </x:c>
      <x:c r="E245" s="24" t="str">
        <x:v>집벌레종류: 비용·시간·생활 불편 또는 의사결정과 직접 연결</x:v>
      </x:c>
      <x:c r="F245" s="27" t="n">
        <x:v>1</x:v>
      </x:c>
      <x:c r="G245" s="24" t="str">
        <x:v>명사·행동 중심 검색어로, 제목화하려면 별도의 구체적인 질문 설정이 필요</x:v>
      </x:c>
      <x:c r="H245" s="27" t="n">
        <x:v>0</x:v>
      </x:c>
      <x:c r="I245" s="24" t="str">
        <x:v>키워드 자체에 비교나 반전 근거가 없으므로 해당 요소는 가점하지 않음</x:v>
      </x:c>
      <x:c r="J245" s="27" t="n">
        <x:v>2</x:v>
      </x:c>
      <x:c r="K245" s="24" t="str">
        <x:v>규정·절차·근거 자료 또는 조건별 사례로 설명 범위를 한정할 수 있음</x:v>
      </x:c>
      <x:c r="L245" s="29" t="n">
        <x:f>(D245+F245+H245+J245)/('산출기준'!$B$23*'산출기준'!$B$24)*100</x:f>
        <x:v>62.5</x:v>
      </x:c>
      <x:c r="M245" s="24" t="str">
        <x:v>조건별 차이와 안전상 주의사항 확인 필요</x:v>
      </x:c>
    </x:row>
    <x:row r="246" ht="58" customHeight="1">
      <x:c r="A246" s="4" t="str">
        <x:v>K0242</x:v>
      </x:c>
      <x:c r="B246" s="4" t="str">
        <x:v>리빙</x:v>
      </x:c>
      <x:c r="C246" s="4" t="str">
        <x:v>주방기름때제거</x:v>
      </x:c>
      <x:c r="D246" s="27" t="n">
        <x:v>2</x:v>
      </x:c>
      <x:c r="E246" s="24" t="str">
        <x:v>주방기름때제거: 비용·시간·생활 불편 또는 의사결정과 직접 연결</x:v>
      </x:c>
      <x:c r="F246" s="27" t="n">
        <x:v>1</x:v>
      </x:c>
      <x:c r="G246" s="24" t="str">
        <x:v>명사·행동 중심 검색어로, 제목화하려면 별도의 구체적인 질문 설정이 필요</x:v>
      </x:c>
      <x:c r="H246" s="27" t="n">
        <x:v>0</x:v>
      </x:c>
      <x:c r="I246" s="24" t="str">
        <x:v>키워드 자체에 비교나 반전 근거가 없으므로 해당 요소는 가점하지 않음</x:v>
      </x:c>
      <x:c r="J246" s="27" t="n">
        <x:v>2</x:v>
      </x:c>
      <x:c r="K246" s="24" t="str">
        <x:v>규정·절차·근거 자료 또는 조건별 사례로 설명 범위를 한정할 수 있음</x:v>
      </x:c>
      <x:c r="L246" s="29" t="n">
        <x:f>(D246+F246+H246+J246)/('산출기준'!$B$23*'산출기준'!$B$24)*100</x:f>
        <x:v>62.5</x:v>
      </x:c>
      <x:c r="M246" s="24" t="str">
        <x:v>조건별 차이와 안전상 주의사항 확인 필요</x:v>
      </x:c>
    </x:row>
    <x:row r="247" ht="58" customHeight="1">
      <x:c r="A247" s="4" t="str">
        <x:v>K0243</x:v>
      </x:c>
      <x:c r="B247" s="4" t="str">
        <x:v>리빙</x:v>
      </x:c>
      <x:c r="C247" s="4" t="str">
        <x:v>싱크대배수구교체</x:v>
      </x:c>
      <x:c r="D247" s="27" t="n">
        <x:v>2</x:v>
      </x:c>
      <x:c r="E247" s="24" t="str">
        <x:v>싱크대배수구교체: 비용·시간·생활 불편 또는 의사결정과 직접 연결</x:v>
      </x:c>
      <x:c r="F247" s="27" t="n">
        <x:v>1</x:v>
      </x:c>
      <x:c r="G247" s="24" t="str">
        <x:v>명사·행동 중심 검색어로, 제목화하려면 별도의 구체적인 질문 설정이 필요</x:v>
      </x:c>
      <x:c r="H247" s="27" t="n">
        <x:v>0</x:v>
      </x:c>
      <x:c r="I247" s="24" t="str">
        <x:v>키워드 자체에 비교나 반전 근거가 없으므로 해당 요소는 가점하지 않음</x:v>
      </x:c>
      <x:c r="J247" s="27" t="n">
        <x:v>2</x:v>
      </x:c>
      <x:c r="K247" s="24" t="str">
        <x:v>규정·절차·근거 자료 또는 조건별 사례로 설명 범위를 한정할 수 있음</x:v>
      </x:c>
      <x:c r="L247" s="29" t="n">
        <x:f>(D247+F247+H247+J247)/('산출기준'!$B$23*'산출기준'!$B$24)*100</x:f>
        <x:v>62.5</x:v>
      </x:c>
      <x:c r="M247" s="24" t="str">
        <x:v>조건별 차이와 안전상 주의사항 확인 필요</x:v>
      </x:c>
    </x:row>
    <x:row r="248" ht="58" customHeight="1">
      <x:c r="A248" s="4" t="str">
        <x:v>K0244</x:v>
      </x:c>
      <x:c r="B248" s="4" t="str">
        <x:v>리빙</x:v>
      </x:c>
      <x:c r="C248" s="4" t="str">
        <x:v>에어컨냄새원인</x:v>
      </x:c>
      <x:c r="D248" s="27" t="n">
        <x:v>2</x:v>
      </x:c>
      <x:c r="E248" s="24" t="str">
        <x:v>에어컨냄새원인: 비용·시간·생활 불편 또는 의사결정과 직접 연결</x:v>
      </x:c>
      <x:c r="F248" s="27" t="n">
        <x:v>2</x:v>
      </x:c>
      <x:c r="G248" s="24" t="str">
        <x:v>‘원인’라는 질문 표현이 있어 독자가 확인할 답이 분명함</x:v>
      </x:c>
      <x:c r="H248" s="27" t="n">
        <x:v>0</x:v>
      </x:c>
      <x:c r="I248" s="24" t="str">
        <x:v>키워드 자체에 비교나 반전 근거가 없으므로 해당 요소는 가점하지 않음</x:v>
      </x:c>
      <x:c r="J248" s="27" t="n">
        <x:v>2</x:v>
      </x:c>
      <x:c r="K248" s="24" t="str">
        <x:v>규정·절차·근거 자료 또는 조건별 사례로 설명 범위를 한정할 수 있음</x:v>
      </x:c>
      <x:c r="L248" s="29" t="n">
        <x:f>(D248+F248+H248+J248)/('산출기준'!$B$23*'산출기준'!$B$24)*100</x:f>
        <x:v>75</x:v>
      </x:c>
      <x:c r="M248" s="24" t="str">
        <x:v>조건별 차이와 안전상 주의사항 확인 필요</x:v>
      </x:c>
    </x:row>
    <x:row r="249" ht="58" customHeight="1">
      <x:c r="A249" s="4" t="str">
        <x:v>K0245</x:v>
      </x:c>
      <x:c r="B249" s="4" t="str">
        <x:v>리빙</x:v>
      </x:c>
      <x:c r="C249" s="4" t="str">
        <x:v>폐가전방문수거</x:v>
      </x:c>
      <x:c r="D249" s="27" t="n">
        <x:v>2</x:v>
      </x:c>
      <x:c r="E249" s="24" t="str">
        <x:v>폐가전방문수거: 비용·시간·생활 불편 또는 의사결정과 직접 연결</x:v>
      </x:c>
      <x:c r="F249" s="27" t="n">
        <x:v>1</x:v>
      </x:c>
      <x:c r="G249" s="24" t="str">
        <x:v>명사·행동 중심 검색어로, 제목화하려면 별도의 구체적인 질문 설정이 필요</x:v>
      </x:c>
      <x:c r="H249" s="27" t="n">
        <x:v>0</x:v>
      </x:c>
      <x:c r="I249" s="24" t="str">
        <x:v>키워드 자체에 비교나 반전 근거가 없으므로 해당 요소는 가점하지 않음</x:v>
      </x:c>
      <x:c r="J249" s="27" t="n">
        <x:v>1</x:v>
      </x:c>
      <x:c r="K249" s="24" t="str">
        <x:v>공개 프로필·발언 등 확인 가능한 원자료 확보가 필요</x:v>
      </x:c>
      <x:c r="L249" s="29" t="n">
        <x:f>(D249+F249+H249+J249)/('산출기준'!$B$23*'산출기준'!$B$24)*100</x:f>
        <x:v>50</x:v>
      </x:c>
      <x:c r="M249" s="24" t="str">
        <x:v>조건별 차이와 안전상 주의사항 확인 필요</x:v>
      </x:c>
    </x:row>
    <x:row r="250" ht="58" customHeight="1">
      <x:c r="A250" s="4" t="str">
        <x:v>K0246</x:v>
      </x:c>
      <x:c r="B250" s="4" t="str">
        <x:v>리빙</x:v>
      </x:c>
      <x:c r="C250" s="4" t="str">
        <x:v>곰팡이제거</x:v>
      </x:c>
      <x:c r="D250" s="27" t="n">
        <x:v>2</x:v>
      </x:c>
      <x:c r="E250" s="24" t="str">
        <x:v>곰팡이제거: 비용·시간·생활 불편 또는 의사결정과 직접 연결</x:v>
      </x:c>
      <x:c r="F250" s="27" t="n">
        <x:v>1</x:v>
      </x:c>
      <x:c r="G250" s="24" t="str">
        <x:v>명사·행동 중심 검색어로, 제목화하려면 별도의 구체적인 질문 설정이 필요</x:v>
      </x:c>
      <x:c r="H250" s="27" t="n">
        <x:v>0</x:v>
      </x:c>
      <x:c r="I250" s="24" t="str">
        <x:v>키워드 자체에 비교나 반전 근거가 없으므로 해당 요소는 가점하지 않음</x:v>
      </x:c>
      <x:c r="J250" s="27" t="n">
        <x:v>2</x:v>
      </x:c>
      <x:c r="K250" s="24" t="str">
        <x:v>규정·절차·근거 자료 또는 조건별 사례로 설명 범위를 한정할 수 있음</x:v>
      </x:c>
      <x:c r="L250" s="29" t="n">
        <x:f>(D250+F250+H250+J250)/('산출기준'!$B$23*'산출기준'!$B$24)*100</x:f>
        <x:v>62.5</x:v>
      </x:c>
      <x:c r="M250" s="24" t="str">
        <x:v>조건별 차이와 안전상 주의사항 확인 필요</x:v>
      </x:c>
    </x:row>
    <x:row r="251" ht="58" customHeight="1">
      <x:c r="A251" s="4" t="str">
        <x:v>K0247</x:v>
      </x:c>
      <x:c r="B251" s="4" t="str">
        <x:v>리빙</x:v>
      </x:c>
      <x:c r="C251" s="4" t="str">
        <x:v>싱크대교체</x:v>
      </x:c>
      <x:c r="D251" s="27" t="n">
        <x:v>2</x:v>
      </x:c>
      <x:c r="E251" s="24" t="str">
        <x:v>싱크대교체: 비용·시간·생활 불편 또는 의사결정과 직접 연결</x:v>
      </x:c>
      <x:c r="F251" s="27" t="n">
        <x:v>1</x:v>
      </x:c>
      <x:c r="G251" s="24" t="str">
        <x:v>명사·행동 중심 검색어로, 제목화하려면 별도의 구체적인 질문 설정이 필요</x:v>
      </x:c>
      <x:c r="H251" s="27" t="n">
        <x:v>0</x:v>
      </x:c>
      <x:c r="I251" s="24" t="str">
        <x:v>키워드 자체에 비교나 반전 근거가 없으므로 해당 요소는 가점하지 않음</x:v>
      </x:c>
      <x:c r="J251" s="27" t="n">
        <x:v>2</x:v>
      </x:c>
      <x:c r="K251" s="24" t="str">
        <x:v>규정·절차·근거 자료 또는 조건별 사례로 설명 범위를 한정할 수 있음</x:v>
      </x:c>
      <x:c r="L251" s="29" t="n">
        <x:f>(D251+F251+H251+J251)/('산출기준'!$B$23*'산출기준'!$B$24)*100</x:f>
        <x:v>62.5</x:v>
      </x:c>
      <x:c r="M251" s="24" t="str">
        <x:v>조건별 차이와 안전상 주의사항 확인 필요</x:v>
      </x:c>
    </x:row>
    <x:row r="252" ht="58" customHeight="1">
      <x:c r="A252" s="4" t="str">
        <x:v>K0248</x:v>
      </x:c>
      <x:c r="B252" s="4" t="str">
        <x:v>리빙</x:v>
      </x:c>
      <x:c r="C252" s="4" t="str">
        <x:v>에어컨냄새</x:v>
      </x:c>
      <x:c r="D252" s="27" t="n">
        <x:v>2</x:v>
      </x:c>
      <x:c r="E252" s="24" t="str">
        <x:v>에어컨냄새: 비용·시간·생활 불편 또는 의사결정과 직접 연결</x:v>
      </x:c>
      <x:c r="F252" s="27" t="n">
        <x:v>1</x:v>
      </x:c>
      <x:c r="G252" s="24" t="str">
        <x:v>명사·행동 중심 검색어로, 제목화하려면 별도의 구체적인 질문 설정이 필요</x:v>
      </x:c>
      <x:c r="H252" s="27" t="n">
        <x:v>0</x:v>
      </x:c>
      <x:c r="I252" s="24" t="str">
        <x:v>키워드 자체에 비교나 반전 근거가 없으므로 해당 요소는 가점하지 않음</x:v>
      </x:c>
      <x:c r="J252" s="27" t="n">
        <x:v>1</x:v>
      </x:c>
      <x:c r="K252" s="24" t="str">
        <x:v>공개 프로필·발언 등 확인 가능한 원자료 확보가 필요</x:v>
      </x:c>
      <x:c r="L252" s="29" t="n">
        <x:f>(D252+F252+H252+J252)/('산출기준'!$B$23*'산출기준'!$B$24)*100</x:f>
        <x:v>50</x:v>
      </x:c>
      <x:c r="M252" s="24" t="str">
        <x:v>조건별 차이와 안전상 주의사항 확인 필요</x:v>
      </x:c>
    </x:row>
    <x:row r="253" ht="58" customHeight="1">
      <x:c r="A253" s="4" t="str">
        <x:v>K0249</x:v>
      </x:c>
      <x:c r="B253" s="4" t="str">
        <x:v>리빙</x:v>
      </x:c>
      <x:c r="C253" s="4" t="str">
        <x:v>에어콘청소</x:v>
      </x:c>
      <x:c r="D253" s="27" t="n">
        <x:v>2</x:v>
      </x:c>
      <x:c r="E253" s="24" t="str">
        <x:v>에어콘청소: 비용·시간·생활 불편 또는 의사결정과 직접 연결</x:v>
      </x:c>
      <x:c r="F253" s="27" t="n">
        <x:v>1</x:v>
      </x:c>
      <x:c r="G253" s="24" t="str">
        <x:v>명사·행동 중심 검색어로, 제목화하려면 별도의 구체적인 질문 설정이 필요</x:v>
      </x:c>
      <x:c r="H253" s="27" t="n">
        <x:v>0</x:v>
      </x:c>
      <x:c r="I253" s="24" t="str">
        <x:v>키워드 자체에 비교나 반전 근거가 없으므로 해당 요소는 가점하지 않음</x:v>
      </x:c>
      <x:c r="J253" s="27" t="n">
        <x:v>2</x:v>
      </x:c>
      <x:c r="K253" s="24" t="str">
        <x:v>규정·절차·근거 자료 또는 조건별 사례로 설명 범위를 한정할 수 있음</x:v>
      </x:c>
      <x:c r="L253" s="29" t="n">
        <x:f>(D253+F253+H253+J253)/('산출기준'!$B$23*'산출기준'!$B$24)*100</x:f>
        <x:v>62.5</x:v>
      </x:c>
      <x:c r="M253" s="24" t="str">
        <x:v>조건별 차이와 안전상 주의사항 확인 필요</x:v>
      </x:c>
    </x:row>
    <x:row r="254" ht="58" customHeight="1">
      <x:c r="A254" s="4" t="str">
        <x:v>K0250</x:v>
      </x:c>
      <x:c r="B254" s="4" t="str">
        <x:v>리빙</x:v>
      </x:c>
      <x:c r="C254" s="4" t="str">
        <x:v>세탁기고무패킹청소</x:v>
      </x:c>
      <x:c r="D254" s="27" t="n">
        <x:v>2</x:v>
      </x:c>
      <x:c r="E254" s="24" t="str">
        <x:v>세탁기고무패킹청소: 비용·시간·생활 불편 또는 의사결정과 직접 연결</x:v>
      </x:c>
      <x:c r="F254" s="27" t="n">
        <x:v>1</x:v>
      </x:c>
      <x:c r="G254" s="24" t="str">
        <x:v>명사·행동 중심 검색어로, 제목화하려면 별도의 구체적인 질문 설정이 필요</x:v>
      </x:c>
      <x:c r="H254" s="27" t="n">
        <x:v>0</x:v>
      </x:c>
      <x:c r="I254" s="24" t="str">
        <x:v>키워드 자체에 비교나 반전 근거가 없으므로 해당 요소는 가점하지 않음</x:v>
      </x:c>
      <x:c r="J254" s="27" t="n">
        <x:v>2</x:v>
      </x:c>
      <x:c r="K254" s="24" t="str">
        <x:v>규정·절차·근거 자료 또는 조건별 사례로 설명 범위를 한정할 수 있음</x:v>
      </x:c>
      <x:c r="L254" s="29" t="n">
        <x:f>(D254+F254+H254+J254)/('산출기준'!$B$23*'산출기준'!$B$24)*100</x:f>
        <x:v>62.5</x:v>
      </x:c>
      <x:c r="M254" s="24" t="str">
        <x:v>조건별 차이와 안전상 주의사항 확인 필요</x:v>
      </x:c>
    </x:row>
    <x:row r="255" ht="58" customHeight="1">
      <x:c r="A255" s="4" t="str">
        <x:v>K0251</x:v>
      </x:c>
      <x:c r="B255" s="4" t="str">
        <x:v>리빙</x:v>
      </x:c>
      <x:c r="C255" s="4" t="str">
        <x:v>벽걸이에어컨물떨어짐</x:v>
      </x:c>
      <x:c r="D255" s="27" t="n">
        <x:v>2</x:v>
      </x:c>
      <x:c r="E255" s="24" t="str">
        <x:v>벽걸이에어컨물떨어짐: 비용·시간·생활 불편 또는 의사결정과 직접 연결</x:v>
      </x:c>
      <x:c r="F255" s="27" t="n">
        <x:v>1</x:v>
      </x:c>
      <x:c r="G255" s="24" t="str">
        <x:v>명사·행동 중심 검색어로, 제목화하려면 별도의 구체적인 질문 설정이 필요</x:v>
      </x:c>
      <x:c r="H255" s="27" t="n">
        <x:v>0</x:v>
      </x:c>
      <x:c r="I255" s="24" t="str">
        <x:v>키워드 자체에 비교나 반전 근거가 없으므로 해당 요소는 가점하지 않음</x:v>
      </x:c>
      <x:c r="J255" s="27" t="n">
        <x:v>1</x:v>
      </x:c>
      <x:c r="K255" s="24" t="str">
        <x:v>공개 프로필·발언 등 확인 가능한 원자료 확보가 필요</x:v>
      </x:c>
      <x:c r="L255" s="29" t="n">
        <x:f>(D255+F255+H255+J255)/('산출기준'!$B$23*'산출기준'!$B$24)*100</x:f>
        <x:v>50</x:v>
      </x:c>
      <x:c r="M255" s="24" t="str">
        <x:v>조건별 차이와 안전상 주의사항 확인 필요</x:v>
      </x:c>
    </x:row>
    <x:row r="256" ht="58" customHeight="1">
      <x:c r="A256" s="4" t="str">
        <x:v>K0252</x:v>
      </x:c>
      <x:c r="B256" s="4" t="str">
        <x:v>리빙</x:v>
      </x:c>
      <x:c r="C256" s="4" t="str">
        <x:v>바퀴벌레종류</x:v>
      </x:c>
      <x:c r="D256" s="27" t="n">
        <x:v>2</x:v>
      </x:c>
      <x:c r="E256" s="24" t="str">
        <x:v>바퀴벌레종류: 비용·시간·생활 불편 또는 의사결정과 직접 연결</x:v>
      </x:c>
      <x:c r="F256" s="27" t="n">
        <x:v>1</x:v>
      </x:c>
      <x:c r="G256" s="24" t="str">
        <x:v>명사·행동 중심 검색어로, 제목화하려면 별도의 구체적인 질문 설정이 필요</x:v>
      </x:c>
      <x:c r="H256" s="27" t="n">
        <x:v>0</x:v>
      </x:c>
      <x:c r="I256" s="24" t="str">
        <x:v>키워드 자체에 비교나 반전 근거가 없으므로 해당 요소는 가점하지 않음</x:v>
      </x:c>
      <x:c r="J256" s="27" t="n">
        <x:v>2</x:v>
      </x:c>
      <x:c r="K256" s="24" t="str">
        <x:v>규정·절차·근거 자료 또는 조건별 사례로 설명 범위를 한정할 수 있음</x:v>
      </x:c>
      <x:c r="L256" s="29" t="n">
        <x:f>(D256+F256+H256+J256)/('산출기준'!$B$23*'산출기준'!$B$24)*100</x:f>
        <x:v>62.5</x:v>
      </x:c>
      <x:c r="M256" s="24" t="str">
        <x:v>조건별 차이와 안전상 주의사항 확인 필요</x:v>
      </x:c>
    </x:row>
    <x:row r="257" ht="58" customHeight="1">
      <x:c r="A257" s="4" t="str">
        <x:v>K0253</x:v>
      </x:c>
      <x:c r="B257" s="4" t="str">
        <x:v>리빙</x:v>
      </x:c>
      <x:c r="C257" s="4" t="str">
        <x:v>실리콘곰팡이제거</x:v>
      </x:c>
      <x:c r="D257" s="27" t="n">
        <x:v>2</x:v>
      </x:c>
      <x:c r="E257" s="24" t="str">
        <x:v>실리콘곰팡이제거: 비용·시간·생활 불편 또는 의사결정과 직접 연결</x:v>
      </x:c>
      <x:c r="F257" s="27" t="n">
        <x:v>1</x:v>
      </x:c>
      <x:c r="G257" s="24" t="str">
        <x:v>명사·행동 중심 검색어로, 제목화하려면 별도의 구체적인 질문 설정이 필요</x:v>
      </x:c>
      <x:c r="H257" s="27" t="n">
        <x:v>0</x:v>
      </x:c>
      <x:c r="I257" s="24" t="str">
        <x:v>키워드 자체에 비교나 반전 근거가 없으므로 해당 요소는 가점하지 않음</x:v>
      </x:c>
      <x:c r="J257" s="27" t="n">
        <x:v>2</x:v>
      </x:c>
      <x:c r="K257" s="24" t="str">
        <x:v>규정·절차·근거 자료 또는 조건별 사례로 설명 범위를 한정할 수 있음</x:v>
      </x:c>
      <x:c r="L257" s="29" t="n">
        <x:f>(D257+F257+H257+J257)/('산출기준'!$B$23*'산출기준'!$B$24)*100</x:f>
        <x:v>62.5</x:v>
      </x:c>
      <x:c r="M257" s="24" t="str">
        <x:v>조건별 차이와 안전상 주의사항 확인 필요</x:v>
      </x:c>
    </x:row>
    <x:row r="258" ht="58" customHeight="1">
      <x:c r="A258" s="4" t="str">
        <x:v>K0254</x:v>
      </x:c>
      <x:c r="B258" s="4" t="str">
        <x:v>리빙</x:v>
      </x:c>
      <x:c r="C258" s="4" t="str">
        <x:v>드럼세탁기통세척</x:v>
      </x:c>
      <x:c r="D258" s="27" t="n">
        <x:v>2</x:v>
      </x:c>
      <x:c r="E258" s="24" t="str">
        <x:v>드럼세탁기통세척: 비용·시간·생활 불편 또는 의사결정과 직접 연결</x:v>
      </x:c>
      <x:c r="F258" s="27" t="n">
        <x:v>1</x:v>
      </x:c>
      <x:c r="G258" s="24" t="str">
        <x:v>명사·행동 중심 검색어로, 제목화하려면 별도의 구체적인 질문 설정이 필요</x:v>
      </x:c>
      <x:c r="H258" s="27" t="n">
        <x:v>0</x:v>
      </x:c>
      <x:c r="I258" s="24" t="str">
        <x:v>키워드 자체에 비교나 반전 근거가 없으므로 해당 요소는 가점하지 않음</x:v>
      </x:c>
      <x:c r="J258" s="27" t="n">
        <x:v>2</x:v>
      </x:c>
      <x:c r="K258" s="24" t="str">
        <x:v>규정·절차·근거 자료 또는 조건별 사례로 설명 범위를 한정할 수 있음</x:v>
      </x:c>
      <x:c r="L258" s="29" t="n">
        <x:f>(D258+F258+H258+J258)/('산출기준'!$B$23*'산출기준'!$B$24)*100</x:f>
        <x:v>62.5</x:v>
      </x:c>
      <x:c r="M258" s="24" t="str">
        <x:v>조건별 차이와 안전상 주의사항 확인 필요</x:v>
      </x:c>
    </x:row>
    <x:row r="259" ht="58" customHeight="1">
      <x:c r="A259" s="4" t="str">
        <x:v>K0255</x:v>
      </x:c>
      <x:c r="B259" s="4" t="str">
        <x:v>리빙</x:v>
      </x:c>
      <x:c r="C259" s="4" t="str">
        <x:v>에어컨청소가격</x:v>
      </x:c>
      <x:c r="D259" s="27" t="n">
        <x:v>2</x:v>
      </x:c>
      <x:c r="E259" s="24" t="str">
        <x:v>에어컨청소가격: 비용·시간·생활 불편 또는 의사결정과 직접 연결</x:v>
      </x:c>
      <x:c r="F259" s="27" t="n">
        <x:v>1</x:v>
      </x:c>
      <x:c r="G259" s="24" t="str">
        <x:v>명사·행동 중심 검색어로, 제목화하려면 별도의 구체적인 질문 설정이 필요</x:v>
      </x:c>
      <x:c r="H259" s="27" t="n">
        <x:v>0</x:v>
      </x:c>
      <x:c r="I259" s="24" t="str">
        <x:v>키워드 자체에 비교나 반전 근거가 없으므로 해당 요소는 가점하지 않음</x:v>
      </x:c>
      <x:c r="J259" s="27" t="n">
        <x:v>2</x:v>
      </x:c>
      <x:c r="K259" s="24" t="str">
        <x:v>규정·절차·근거 자료 또는 조건별 사례로 설명 범위를 한정할 수 있음</x:v>
      </x:c>
      <x:c r="L259" s="29" t="n">
        <x:f>(D259+F259+H259+J259)/('산출기준'!$B$23*'산출기준'!$B$24)*100</x:f>
        <x:v>62.5</x:v>
      </x:c>
      <x:c r="M259" s="24" t="str">
        <x:v>조건별 차이와 안전상 주의사항 확인 필요</x:v>
      </x:c>
    </x:row>
    <x:row r="260" ht="58" customHeight="1">
      <x:c r="A260" s="4" t="str">
        <x:v>K0256</x:v>
      </x:c>
      <x:c r="B260" s="4" t="str">
        <x:v>리빙</x:v>
      </x:c>
      <x:c r="C260" s="4" t="str">
        <x:v>전자렌지청소</x:v>
      </x:c>
      <x:c r="D260" s="27" t="n">
        <x:v>2</x:v>
      </x:c>
      <x:c r="E260" s="24" t="str">
        <x:v>전자렌지청소: 비용·시간·생활 불편 또는 의사결정과 직접 연결</x:v>
      </x:c>
      <x:c r="F260" s="27" t="n">
        <x:v>1</x:v>
      </x:c>
      <x:c r="G260" s="24" t="str">
        <x:v>명사·행동 중심 검색어로, 제목화하려면 별도의 구체적인 질문 설정이 필요</x:v>
      </x:c>
      <x:c r="H260" s="27" t="n">
        <x:v>0</x:v>
      </x:c>
      <x:c r="I260" s="24" t="str">
        <x:v>키워드 자체에 비교나 반전 근거가 없으므로 해당 요소는 가점하지 않음</x:v>
      </x:c>
      <x:c r="J260" s="27" t="n">
        <x:v>2</x:v>
      </x:c>
      <x:c r="K260" s="24" t="str">
        <x:v>규정·절차·근거 자료 또는 조건별 사례로 설명 범위를 한정할 수 있음</x:v>
      </x:c>
      <x:c r="L260" s="29" t="n">
        <x:f>(D260+F260+H260+J260)/('산출기준'!$B$23*'산출기준'!$B$24)*100</x:f>
        <x:v>62.5</x:v>
      </x:c>
      <x:c r="M260" s="24" t="str">
        <x:v>조건별 차이와 안전상 주의사항 확인 필요</x:v>
      </x:c>
    </x:row>
    <x:row r="261" ht="58" customHeight="1">
      <x:c r="A261" s="4" t="str">
        <x:v>K0257</x:v>
      </x:c>
      <x:c r="B261" s="4" t="str">
        <x:v>리빙</x:v>
      </x:c>
      <x:c r="C261" s="4" t="str">
        <x:v>가스렌지후드청소</x:v>
      </x:c>
      <x:c r="D261" s="27" t="n">
        <x:v>2</x:v>
      </x:c>
      <x:c r="E261" s="24" t="str">
        <x:v>가스렌지후드청소: 비용·시간·생활 불편 또는 의사결정과 직접 연결</x:v>
      </x:c>
      <x:c r="F261" s="27" t="n">
        <x:v>1</x:v>
      </x:c>
      <x:c r="G261" s="24" t="str">
        <x:v>명사·행동 중심 검색어로, 제목화하려면 별도의 구체적인 질문 설정이 필요</x:v>
      </x:c>
      <x:c r="H261" s="27" t="n">
        <x:v>0</x:v>
      </x:c>
      <x:c r="I261" s="24" t="str">
        <x:v>키워드 자체에 비교나 반전 근거가 없으므로 해당 요소는 가점하지 않음</x:v>
      </x:c>
      <x:c r="J261" s="27" t="n">
        <x:v>2</x:v>
      </x:c>
      <x:c r="K261" s="24" t="str">
        <x:v>규정·절차·근거 자료 또는 조건별 사례로 설명 범위를 한정할 수 있음</x:v>
      </x:c>
      <x:c r="L261" s="29" t="n">
        <x:f>(D261+F261+H261+J261)/('산출기준'!$B$23*'산출기준'!$B$24)*100</x:f>
        <x:v>62.5</x:v>
      </x:c>
      <x:c r="M261" s="24" t="str">
        <x:v>조건별 차이와 안전상 주의사항 확인 필요</x:v>
      </x:c>
    </x:row>
    <x:row r="262" ht="58" customHeight="1">
      <x:c r="A262" s="4" t="str">
        <x:v>K0258</x:v>
      </x:c>
      <x:c r="B262" s="4" t="str">
        <x:v>리빙</x:v>
      </x:c>
      <x:c r="C262" s="4" t="str">
        <x:v>싱크대하수구냄새</x:v>
      </x:c>
      <x:c r="D262" s="27" t="n">
        <x:v>2</x:v>
      </x:c>
      <x:c r="E262" s="24" t="str">
        <x:v>싱크대하수구냄새: 비용·시간·생활 불편 또는 의사결정과 직접 연결</x:v>
      </x:c>
      <x:c r="F262" s="27" t="n">
        <x:v>1</x:v>
      </x:c>
      <x:c r="G262" s="24" t="str">
        <x:v>명사·행동 중심 검색어로, 제목화하려면 별도의 구체적인 질문 설정이 필요</x:v>
      </x:c>
      <x:c r="H262" s="27" t="n">
        <x:v>0</x:v>
      </x:c>
      <x:c r="I262" s="24" t="str">
        <x:v>키워드 자체에 비교나 반전 근거가 없으므로 해당 요소는 가점하지 않음</x:v>
      </x:c>
      <x:c r="J262" s="27" t="n">
        <x:v>1</x:v>
      </x:c>
      <x:c r="K262" s="24" t="str">
        <x:v>공개 프로필·발언 등 확인 가능한 원자료 확보가 필요</x:v>
      </x:c>
      <x:c r="L262" s="29" t="n">
        <x:f>(D262+F262+H262+J262)/('산출기준'!$B$23*'산출기준'!$B$24)*100</x:f>
        <x:v>50</x:v>
      </x:c>
      <x:c r="M262" s="24" t="str">
        <x:v>조건별 차이와 안전상 주의사항 확인 필요</x:v>
      </x:c>
    </x:row>
    <x:row r="263" ht="58" customHeight="1">
      <x:c r="A263" s="4" t="str">
        <x:v>K0259</x:v>
      </x:c>
      <x:c r="B263" s="4" t="str">
        <x:v>리빙</x:v>
      </x:c>
      <x:c r="C263" s="4" t="str">
        <x:v>욕실청소</x:v>
      </x:c>
      <x:c r="D263" s="27" t="n">
        <x:v>2</x:v>
      </x:c>
      <x:c r="E263" s="24" t="str">
        <x:v>욕실청소: 비용·시간·생활 불편 또는 의사결정과 직접 연결</x:v>
      </x:c>
      <x:c r="F263" s="27" t="n">
        <x:v>1</x:v>
      </x:c>
      <x:c r="G263" s="24" t="str">
        <x:v>명사·행동 중심 검색어로, 제목화하려면 별도의 구체적인 질문 설정이 필요</x:v>
      </x:c>
      <x:c r="H263" s="27" t="n">
        <x:v>0</x:v>
      </x:c>
      <x:c r="I263" s="24" t="str">
        <x:v>키워드 자체에 비교나 반전 근거가 없으므로 해당 요소는 가점하지 않음</x:v>
      </x:c>
      <x:c r="J263" s="27" t="n">
        <x:v>2</x:v>
      </x:c>
      <x:c r="K263" s="24" t="str">
        <x:v>규정·절차·근거 자료 또는 조건별 사례로 설명 범위를 한정할 수 있음</x:v>
      </x:c>
      <x:c r="L263" s="29" t="n">
        <x:f>(D263+F263+H263+J263)/('산출기준'!$B$23*'산출기준'!$B$24)*100</x:f>
        <x:v>62.5</x:v>
      </x:c>
      <x:c r="M263" s="24" t="str">
        <x:v>조건별 차이와 안전상 주의사항 확인 필요</x:v>
      </x:c>
    </x:row>
    <x:row r="264" ht="58" customHeight="1">
      <x:c r="A264" s="4" t="str">
        <x:v>K0260</x:v>
      </x:c>
      <x:c r="B264" s="4" t="str">
        <x:v>리빙</x:v>
      </x:c>
      <x:c r="C264" s="4" t="str">
        <x:v>드럼세탁기고무패킹청소</x:v>
      </x:c>
      <x:c r="D264" s="27" t="n">
        <x:v>2</x:v>
      </x:c>
      <x:c r="E264" s="24" t="str">
        <x:v>드럼세탁기고무패킹청소: 비용·시간·생활 불편 또는 의사결정과 직접 연결</x:v>
      </x:c>
      <x:c r="F264" s="27" t="n">
        <x:v>1</x:v>
      </x:c>
      <x:c r="G264" s="24" t="str">
        <x:v>명사·행동 중심 검색어로, 제목화하려면 별도의 구체적인 질문 설정이 필요</x:v>
      </x:c>
      <x:c r="H264" s="27" t="n">
        <x:v>0</x:v>
      </x:c>
      <x:c r="I264" s="24" t="str">
        <x:v>키워드 자체에 비교나 반전 근거가 없으므로 해당 요소는 가점하지 않음</x:v>
      </x:c>
      <x:c r="J264" s="27" t="n">
        <x:v>2</x:v>
      </x:c>
      <x:c r="K264" s="24" t="str">
        <x:v>규정·절차·근거 자료 또는 조건별 사례로 설명 범위를 한정할 수 있음</x:v>
      </x:c>
      <x:c r="L264" s="29" t="n">
        <x:f>(D264+F264+H264+J264)/('산출기준'!$B$23*'산출기준'!$B$24)*100</x:f>
        <x:v>62.5</x:v>
      </x:c>
      <x:c r="M264" s="24" t="str">
        <x:v>조건별 차이와 안전상 주의사항 확인 필요</x:v>
      </x:c>
    </x:row>
    <x:row r="265" ht="58" customHeight="1">
      <x:c r="A265" s="4" t="str">
        <x:v>K0261</x:v>
      </x:c>
      <x:c r="B265" s="4" t="str">
        <x:v>리빙</x:v>
      </x:c>
      <x:c r="C265" s="4" t="str">
        <x:v>수건냄새제거</x:v>
      </x:c>
      <x:c r="D265" s="27" t="n">
        <x:v>2</x:v>
      </x:c>
      <x:c r="E265" s="24" t="str">
        <x:v>수건냄새제거: 비용·시간·생활 불편 또는 의사결정과 직접 연결</x:v>
      </x:c>
      <x:c r="F265" s="27" t="n">
        <x:v>1</x:v>
      </x:c>
      <x:c r="G265" s="24" t="str">
        <x:v>명사·행동 중심 검색어로, 제목화하려면 별도의 구체적인 질문 설정이 필요</x:v>
      </x:c>
      <x:c r="H265" s="27" t="n">
        <x:v>0</x:v>
      </x:c>
      <x:c r="I265" s="24" t="str">
        <x:v>키워드 자체에 비교나 반전 근거가 없으므로 해당 요소는 가점하지 않음</x:v>
      </x:c>
      <x:c r="J265" s="27" t="n">
        <x:v>2</x:v>
      </x:c>
      <x:c r="K265" s="24" t="str">
        <x:v>규정·절차·근거 자료 또는 조건별 사례로 설명 범위를 한정할 수 있음</x:v>
      </x:c>
      <x:c r="L265" s="29" t="n">
        <x:f>(D265+F265+H265+J265)/('산출기준'!$B$23*'산출기준'!$B$24)*100</x:f>
        <x:v>62.5</x:v>
      </x:c>
      <x:c r="M265" s="24" t="str">
        <x:v>조건별 차이와 안전상 주의사항 확인 필요</x:v>
      </x:c>
    </x:row>
    <x:row r="266" ht="58" customHeight="1">
      <x:c r="A266" s="4" t="str">
        <x:v>K0262</x:v>
      </x:c>
      <x:c r="B266" s="4" t="str">
        <x:v>리빙</x:v>
      </x:c>
      <x:c r="C266" s="4" t="str">
        <x:v>보일러교체비용</x:v>
      </x:c>
      <x:c r="D266" s="27" t="n">
        <x:v>2</x:v>
      </x:c>
      <x:c r="E266" s="24" t="str">
        <x:v>보일러교체비용: 비용·시간·생활 불편 또는 의사결정과 직접 연결</x:v>
      </x:c>
      <x:c r="F266" s="27" t="n">
        <x:v>1</x:v>
      </x:c>
      <x:c r="G266" s="24" t="str">
        <x:v>명사·행동 중심 검색어로, 제목화하려면 별도의 구체적인 질문 설정이 필요</x:v>
      </x:c>
      <x:c r="H266" s="27" t="n">
        <x:v>1</x:v>
      </x:c>
      <x:c r="I266" s="24" t="str">
        <x:v>‘비용’를 기준·수치·조건별 사례로 비교 가능. 실제 수치 확인 전 반전은 단정 불가</x:v>
      </x:c>
      <x:c r="J266" s="27" t="n">
        <x:v>2</x:v>
      </x:c>
      <x:c r="K266" s="24" t="str">
        <x:v>규정·절차·근거 자료 또는 조건별 사례로 설명 범위를 한정할 수 있음</x:v>
      </x:c>
      <x:c r="L266" s="29" t="n">
        <x:f>(D266+F266+H266+J266)/('산출기준'!$B$23*'산출기준'!$B$24)*100</x:f>
        <x:v>75</x:v>
      </x:c>
      <x:c r="M266" s="24" t="str">
        <x:v>조건별 차이와 안전상 주의사항 확인 필요</x:v>
      </x:c>
    </x:row>
    <x:row r="267" ht="58" customHeight="1">
      <x:c r="A267" s="4" t="str">
        <x:v>K0263</x:v>
      </x:c>
      <x:c r="B267" s="4" t="str">
        <x:v>리빙</x:v>
      </x:c>
      <x:c r="C267" s="4" t="str">
        <x:v>통돌이세탁조청소</x:v>
      </x:c>
      <x:c r="D267" s="27" t="n">
        <x:v>2</x:v>
      </x:c>
      <x:c r="E267" s="24" t="str">
        <x:v>통돌이세탁조청소: 비용·시간·생활 불편 또는 의사결정과 직접 연결</x:v>
      </x:c>
      <x:c r="F267" s="27" t="n">
        <x:v>1</x:v>
      </x:c>
      <x:c r="G267" s="24" t="str">
        <x:v>명사·행동 중심 검색어로, 제목화하려면 별도의 구체적인 질문 설정이 필요</x:v>
      </x:c>
      <x:c r="H267" s="27" t="n">
        <x:v>0</x:v>
      </x:c>
      <x:c r="I267" s="24" t="str">
        <x:v>키워드 자체에 비교나 반전 근거가 없으므로 해당 요소는 가점하지 않음</x:v>
      </x:c>
      <x:c r="J267" s="27" t="n">
        <x:v>2</x:v>
      </x:c>
      <x:c r="K267" s="24" t="str">
        <x:v>규정·절차·근거 자료 또는 조건별 사례로 설명 범위를 한정할 수 있음</x:v>
      </x:c>
      <x:c r="L267" s="29" t="n">
        <x:f>(D267+F267+H267+J267)/('산출기준'!$B$23*'산출기준'!$B$24)*100</x:f>
        <x:v>62.5</x:v>
      </x:c>
      <x:c r="M267" s="24" t="str">
        <x:v>조건별 차이와 안전상 주의사항 확인 필요</x:v>
      </x:c>
    </x:row>
    <x:row r="268" ht="58" customHeight="1">
      <x:c r="A268" s="4" t="str">
        <x:v>K0264</x:v>
      </x:c>
      <x:c r="B268" s="4" t="str">
        <x:v>리빙</x:v>
      </x:c>
      <x:c r="C268" s="4" t="str">
        <x:v>날파리퇴치법</x:v>
      </x:c>
      <x:c r="D268" s="27" t="n">
        <x:v>2</x:v>
      </x:c>
      <x:c r="E268" s="24" t="str">
        <x:v>날파리퇴치법: 비용·시간·생활 불편 또는 의사결정과 직접 연결</x:v>
      </x:c>
      <x:c r="F268" s="27" t="n">
        <x:v>1</x:v>
      </x:c>
      <x:c r="G268" s="24" t="str">
        <x:v>명사·행동 중심 검색어로, 제목화하려면 별도의 구체적인 질문 설정이 필요</x:v>
      </x:c>
      <x:c r="H268" s="27" t="n">
        <x:v>0</x:v>
      </x:c>
      <x:c r="I268" s="24" t="str">
        <x:v>키워드 자체에 비교나 반전 근거가 없으므로 해당 요소는 가점하지 않음</x:v>
      </x:c>
      <x:c r="J268" s="27" t="n">
        <x:v>1</x:v>
      </x:c>
      <x:c r="K268" s="24" t="str">
        <x:v>공개 프로필·발언 등 확인 가능한 원자료 확보가 필요</x:v>
      </x:c>
      <x:c r="L268" s="29" t="n">
        <x:f>(D268+F268+H268+J268)/('산출기준'!$B$23*'산출기준'!$B$24)*100</x:f>
        <x:v>50</x:v>
      </x:c>
      <x:c r="M268" s="24" t="str">
        <x:v>조건별 차이와 안전상 주의사항 확인 필요</x:v>
      </x:c>
    </x:row>
    <x:row r="269" ht="58" customHeight="1">
      <x:c r="A269" s="4" t="str">
        <x:v>K0265</x:v>
      </x:c>
      <x:c r="B269" s="4" t="str">
        <x:v>리빙</x:v>
      </x:c>
      <x:c r="C269" s="4" t="str">
        <x:v>세면대배수관교체</x:v>
      </x:c>
      <x:c r="D269" s="27" t="n">
        <x:v>2</x:v>
      </x:c>
      <x:c r="E269" s="24" t="str">
        <x:v>세면대배수관교체: 비용·시간·생활 불편 또는 의사결정과 직접 연결</x:v>
      </x:c>
      <x:c r="F269" s="27" t="n">
        <x:v>1</x:v>
      </x:c>
      <x:c r="G269" s="24" t="str">
        <x:v>명사·행동 중심 검색어로, 제목화하려면 별도의 구체적인 질문 설정이 필요</x:v>
      </x:c>
      <x:c r="H269" s="27" t="n">
        <x:v>0</x:v>
      </x:c>
      <x:c r="I269" s="24" t="str">
        <x:v>키워드 자체에 비교나 반전 근거가 없으므로 해당 요소는 가점하지 않음</x:v>
      </x:c>
      <x:c r="J269" s="27" t="n">
        <x:v>2</x:v>
      </x:c>
      <x:c r="K269" s="24" t="str">
        <x:v>규정·절차·근거 자료 또는 조건별 사례로 설명 범위를 한정할 수 있음</x:v>
      </x:c>
      <x:c r="L269" s="29" t="n">
        <x:f>(D269+F269+H269+J269)/('산출기준'!$B$23*'산출기준'!$B$24)*100</x:f>
        <x:v>62.5</x:v>
      </x:c>
      <x:c r="M269" s="24" t="str">
        <x:v>조건별 차이와 안전상 주의사항 확인 필요</x:v>
      </x:c>
    </x:row>
    <x:row r="270" ht="58" customHeight="1">
      <x:c r="A270" s="4" t="str">
        <x:v>K0266</x:v>
      </x:c>
      <x:c r="B270" s="4" t="str">
        <x:v>리빙</x:v>
      </x:c>
      <x:c r="C270" s="4" t="str">
        <x:v>화장실곰팡이제거</x:v>
      </x:c>
      <x:c r="D270" s="27" t="n">
        <x:v>2</x:v>
      </x:c>
      <x:c r="E270" s="24" t="str">
        <x:v>화장실곰팡이제거: 비용·시간·생활 불편 또는 의사결정과 직접 연결</x:v>
      </x:c>
      <x:c r="F270" s="27" t="n">
        <x:v>1</x:v>
      </x:c>
      <x:c r="G270" s="24" t="str">
        <x:v>명사·행동 중심 검색어로, 제목화하려면 별도의 구체적인 질문 설정이 필요</x:v>
      </x:c>
      <x:c r="H270" s="27" t="n">
        <x:v>0</x:v>
      </x:c>
      <x:c r="I270" s="24" t="str">
        <x:v>키워드 자체에 비교나 반전 근거가 없으므로 해당 요소는 가점하지 않음</x:v>
      </x:c>
      <x:c r="J270" s="27" t="n">
        <x:v>2</x:v>
      </x:c>
      <x:c r="K270" s="24" t="str">
        <x:v>규정·절차·근거 자료 또는 조건별 사례로 설명 범위를 한정할 수 있음</x:v>
      </x:c>
      <x:c r="L270" s="29" t="n">
        <x:f>(D270+F270+H270+J270)/('산출기준'!$B$23*'산출기준'!$B$24)*100</x:f>
        <x:v>62.5</x:v>
      </x:c>
      <x:c r="M270" s="24" t="str">
        <x:v>조건별 차이와 안전상 주의사항 확인 필요</x:v>
      </x:c>
    </x:row>
    <x:row r="271" ht="58" customHeight="1">
      <x:c r="A271" s="4" t="str">
        <x:v>K0267</x:v>
      </x:c>
      <x:c r="B271" s="4" t="str">
        <x:v>리빙</x:v>
      </x:c>
      <x:c r="C271" s="4" t="str">
        <x:v>통돌이세탁기통세척</x:v>
      </x:c>
      <x:c r="D271" s="27" t="n">
        <x:v>2</x:v>
      </x:c>
      <x:c r="E271" s="24" t="str">
        <x:v>통돌이세탁기통세척: 비용·시간·생활 불편 또는 의사결정과 직접 연결</x:v>
      </x:c>
      <x:c r="F271" s="27" t="n">
        <x:v>1</x:v>
      </x:c>
      <x:c r="G271" s="24" t="str">
        <x:v>명사·행동 중심 검색어로, 제목화하려면 별도의 구체적인 질문 설정이 필요</x:v>
      </x:c>
      <x:c r="H271" s="27" t="n">
        <x:v>0</x:v>
      </x:c>
      <x:c r="I271" s="24" t="str">
        <x:v>키워드 자체에 비교나 반전 근거가 없으므로 해당 요소는 가점하지 않음</x:v>
      </x:c>
      <x:c r="J271" s="27" t="n">
        <x:v>2</x:v>
      </x:c>
      <x:c r="K271" s="24" t="str">
        <x:v>규정·절차·근거 자료 또는 조건별 사례로 설명 범위를 한정할 수 있음</x:v>
      </x:c>
      <x:c r="L271" s="29" t="n">
        <x:f>(D271+F271+H271+J271)/('산출기준'!$B$23*'산출기준'!$B$24)*100</x:f>
        <x:v>62.5</x:v>
      </x:c>
      <x:c r="M271" s="24" t="str">
        <x:v>조건별 차이와 안전상 주의사항 확인 필요</x:v>
      </x:c>
    </x:row>
    <x:row r="272" ht="58" customHeight="1">
      <x:c r="A272" s="4" t="str">
        <x:v>K0268</x:v>
      </x:c>
      <x:c r="B272" s="4" t="str">
        <x:v>리빙</x:v>
      </x:c>
      <x:c r="C272" s="4" t="str">
        <x:v>바퀴벌레퇴치</x:v>
      </x:c>
      <x:c r="D272" s="27" t="n">
        <x:v>2</x:v>
      </x:c>
      <x:c r="E272" s="24" t="str">
        <x:v>바퀴벌레퇴치: 비용·시간·생활 불편 또는 의사결정과 직접 연결</x:v>
      </x:c>
      <x:c r="F272" s="27" t="n">
        <x:v>1</x:v>
      </x:c>
      <x:c r="G272" s="24" t="str">
        <x:v>명사·행동 중심 검색어로, 제목화하려면 별도의 구체적인 질문 설정이 필요</x:v>
      </x:c>
      <x:c r="H272" s="27" t="n">
        <x:v>0</x:v>
      </x:c>
      <x:c r="I272" s="24" t="str">
        <x:v>키워드 자체에 비교나 반전 근거가 없으므로 해당 요소는 가점하지 않음</x:v>
      </x:c>
      <x:c r="J272" s="27" t="n">
        <x:v>1</x:v>
      </x:c>
      <x:c r="K272" s="24" t="str">
        <x:v>공개 프로필·발언 등 확인 가능한 원자료 확보가 필요</x:v>
      </x:c>
      <x:c r="L272" s="29" t="n">
        <x:f>(D272+F272+H272+J272)/('산출기준'!$B$23*'산출기준'!$B$24)*100</x:f>
        <x:v>50</x:v>
      </x:c>
      <x:c r="M272" s="24" t="str">
        <x:v>조건별 차이와 안전상 주의사항 확인 필요</x:v>
      </x:c>
    </x:row>
    <x:row r="273" ht="58" customHeight="1">
      <x:c r="A273" s="4" t="str">
        <x:v>K0269</x:v>
      </x:c>
      <x:c r="B273" s="4" t="str">
        <x:v>리빙</x:v>
      </x:c>
      <x:c r="C273" s="4" t="str">
        <x:v>냉장고청소방법</x:v>
      </x:c>
      <x:c r="D273" s="27" t="n">
        <x:v>2</x:v>
      </x:c>
      <x:c r="E273" s="24" t="str">
        <x:v>냉장고청소방법: 비용·시간·생활 불편 또는 의사결정과 직접 연결</x:v>
      </x:c>
      <x:c r="F273" s="27" t="n">
        <x:v>2</x:v>
      </x:c>
      <x:c r="G273" s="24" t="str">
        <x:v>‘방법’라는 질문 표현이 있어 독자가 확인할 답이 분명함</x:v>
      </x:c>
      <x:c r="H273" s="27" t="n">
        <x:v>0</x:v>
      </x:c>
      <x:c r="I273" s="24" t="str">
        <x:v>키워드 자체에 비교나 반전 근거가 없으므로 해당 요소는 가점하지 않음</x:v>
      </x:c>
      <x:c r="J273" s="27" t="n">
        <x:v>2</x:v>
      </x:c>
      <x:c r="K273" s="24" t="str">
        <x:v>규정·절차·근거 자료 또는 조건별 사례로 설명 범위를 한정할 수 있음</x:v>
      </x:c>
      <x:c r="L273" s="29" t="n">
        <x:f>(D273+F273+H273+J273)/('산출기준'!$B$23*'산출기준'!$B$24)*100</x:f>
        <x:v>75</x:v>
      </x:c>
      <x:c r="M273" s="24" t="str">
        <x:v>조건별 차이와 안전상 주의사항 확인 필요</x:v>
      </x:c>
    </x:row>
    <x:row r="274" ht="58" customHeight="1">
      <x:c r="A274" s="4" t="str">
        <x:v>K0270</x:v>
      </x:c>
      <x:c r="B274" s="4" t="str">
        <x:v>리빙</x:v>
      </x:c>
      <x:c r="C274" s="4" t="str">
        <x:v>에어프라이어청소</x:v>
      </x:c>
      <x:c r="D274" s="27" t="n">
        <x:v>2</x:v>
      </x:c>
      <x:c r="E274" s="24" t="str">
        <x:v>에어프라이어청소: 비용·시간·생활 불편 또는 의사결정과 직접 연결</x:v>
      </x:c>
      <x:c r="F274" s="27" t="n">
        <x:v>1</x:v>
      </x:c>
      <x:c r="G274" s="24" t="str">
        <x:v>명사·행동 중심 검색어로, 제목화하려면 별도의 구체적인 질문 설정이 필요</x:v>
      </x:c>
      <x:c r="H274" s="27" t="n">
        <x:v>0</x:v>
      </x:c>
      <x:c r="I274" s="24" t="str">
        <x:v>키워드 자체에 비교나 반전 근거가 없으므로 해당 요소는 가점하지 않음</x:v>
      </x:c>
      <x:c r="J274" s="27" t="n">
        <x:v>2</x:v>
      </x:c>
      <x:c r="K274" s="24" t="str">
        <x:v>규정·절차·근거 자료 또는 조건별 사례로 설명 범위를 한정할 수 있음</x:v>
      </x:c>
      <x:c r="L274" s="29" t="n">
        <x:f>(D274+F274+H274+J274)/('산출기준'!$B$23*'산출기준'!$B$24)*100</x:f>
        <x:v>62.5</x:v>
      </x:c>
      <x:c r="M274" s="24" t="str">
        <x:v>조건별 차이와 안전상 주의사항 확인 필요</x:v>
      </x:c>
    </x:row>
    <x:row r="275" ht="58" customHeight="1">
      <x:c r="A275" s="4" t="str">
        <x:v>K0271</x:v>
      </x:c>
      <x:c r="B275" s="4" t="str">
        <x:v>리빙</x:v>
      </x:c>
      <x:c r="C275" s="4" t="str">
        <x:v>아파트창문청소</x:v>
      </x:c>
      <x:c r="D275" s="27" t="n">
        <x:v>2</x:v>
      </x:c>
      <x:c r="E275" s="24" t="str">
        <x:v>아파트창문청소: 비용·시간·생활 불편 또는 의사결정과 직접 연결</x:v>
      </x:c>
      <x:c r="F275" s="27" t="n">
        <x:v>1</x:v>
      </x:c>
      <x:c r="G275" s="24" t="str">
        <x:v>명사·행동 중심 검색어로, 제목화하려면 별도의 구체적인 질문 설정이 필요</x:v>
      </x:c>
      <x:c r="H275" s="27" t="n">
        <x:v>0</x:v>
      </x:c>
      <x:c r="I275" s="24" t="str">
        <x:v>키워드 자체에 비교나 반전 근거가 없으므로 해당 요소는 가점하지 않음</x:v>
      </x:c>
      <x:c r="J275" s="27" t="n">
        <x:v>2</x:v>
      </x:c>
      <x:c r="K275" s="24" t="str">
        <x:v>규정·절차·근거 자료 또는 조건별 사례로 설명 범위를 한정할 수 있음</x:v>
      </x:c>
      <x:c r="L275" s="29" t="n">
        <x:f>(D275+F275+H275+J275)/('산출기준'!$B$23*'산출기준'!$B$24)*100</x:f>
        <x:v>62.5</x:v>
      </x:c>
      <x:c r="M275" s="24" t="str">
        <x:v>조건별 차이와 안전상 주의사항 확인 필요</x:v>
      </x:c>
    </x:row>
    <x:row r="276" ht="58" customHeight="1">
      <x:c r="A276" s="4" t="str">
        <x:v>K0272</x:v>
      </x:c>
      <x:c r="B276" s="4" t="str">
        <x:v>리빙</x:v>
      </x:c>
      <x:c r="C276" s="4" t="str">
        <x:v>보일러교체</x:v>
      </x:c>
      <x:c r="D276" s="27" t="n">
        <x:v>2</x:v>
      </x:c>
      <x:c r="E276" s="24" t="str">
        <x:v>보일러교체: 비용·시간·생활 불편 또는 의사결정과 직접 연결</x:v>
      </x:c>
      <x:c r="F276" s="27" t="n">
        <x:v>1</x:v>
      </x:c>
      <x:c r="G276" s="24" t="str">
        <x:v>명사·행동 중심 검색어로, 제목화하려면 별도의 구체적인 질문 설정이 필요</x:v>
      </x:c>
      <x:c r="H276" s="27" t="n">
        <x:v>0</x:v>
      </x:c>
      <x:c r="I276" s="24" t="str">
        <x:v>키워드 자체에 비교나 반전 근거가 없으므로 해당 요소는 가점하지 않음</x:v>
      </x:c>
      <x:c r="J276" s="27" t="n">
        <x:v>2</x:v>
      </x:c>
      <x:c r="K276" s="24" t="str">
        <x:v>규정·절차·근거 자료 또는 조건별 사례로 설명 범위를 한정할 수 있음</x:v>
      </x:c>
      <x:c r="L276" s="29" t="n">
        <x:f>(D276+F276+H276+J276)/('산출기준'!$B$23*'산출기준'!$B$24)*100</x:f>
        <x:v>62.5</x:v>
      </x:c>
      <x:c r="M276" s="24" t="str">
        <x:v>조건별 차이와 안전상 주의사항 확인 필요</x:v>
      </x:c>
    </x:row>
    <x:row r="277" ht="58" customHeight="1">
      <x:c r="A277" s="4" t="str">
        <x:v>K0273</x:v>
      </x:c>
      <x:c r="B277" s="4" t="str">
        <x:v>리빙</x:v>
      </x:c>
      <x:c r="C277" s="4" t="str">
        <x:v>재활용분리수거</x:v>
      </x:c>
      <x:c r="D277" s="27" t="n">
        <x:v>2</x:v>
      </x:c>
      <x:c r="E277" s="24" t="str">
        <x:v>재활용분리수거: 비용·시간·생활 불편 또는 의사결정과 직접 연결</x:v>
      </x:c>
      <x:c r="F277" s="27" t="n">
        <x:v>1</x:v>
      </x:c>
      <x:c r="G277" s="24" t="str">
        <x:v>명사·행동 중심 검색어로, 제목화하려면 별도의 구체적인 질문 설정이 필요</x:v>
      </x:c>
      <x:c r="H277" s="27" t="n">
        <x:v>0</x:v>
      </x:c>
      <x:c r="I277" s="24" t="str">
        <x:v>키워드 자체에 비교나 반전 근거가 없으므로 해당 요소는 가점하지 않음</x:v>
      </x:c>
      <x:c r="J277" s="27" t="n">
        <x:v>1</x:v>
      </x:c>
      <x:c r="K277" s="24" t="str">
        <x:v>공개 프로필·발언 등 확인 가능한 원자료 확보가 필요</x:v>
      </x:c>
      <x:c r="L277" s="29" t="n">
        <x:f>(D277+F277+H277+J277)/('산출기준'!$B$23*'산출기준'!$B$24)*100</x:f>
        <x:v>50</x:v>
      </x:c>
      <x:c r="M277" s="24" t="str">
        <x:v>조건별 차이와 안전상 주의사항 확인 필요</x:v>
      </x:c>
    </x:row>
    <x:row r="278" ht="58" customHeight="1">
      <x:c r="A278" s="4" t="str">
        <x:v>K0274</x:v>
      </x:c>
      <x:c r="B278" s="4" t="str">
        <x:v>리빙</x:v>
      </x:c>
      <x:c r="C278" s="4" t="str">
        <x:v>셀프에어컨청소</x:v>
      </x:c>
      <x:c r="D278" s="27" t="n">
        <x:v>2</x:v>
      </x:c>
      <x:c r="E278" s="24" t="str">
        <x:v>셀프에어컨청소: 비용·시간·생활 불편 또는 의사결정과 직접 연결</x:v>
      </x:c>
      <x:c r="F278" s="27" t="n">
        <x:v>1</x:v>
      </x:c>
      <x:c r="G278" s="24" t="str">
        <x:v>명사·행동 중심 검색어로, 제목화하려면 별도의 구체적인 질문 설정이 필요</x:v>
      </x:c>
      <x:c r="H278" s="27" t="n">
        <x:v>0</x:v>
      </x:c>
      <x:c r="I278" s="24" t="str">
        <x:v>키워드 자체에 비교나 반전 근거가 없으므로 해당 요소는 가점하지 않음</x:v>
      </x:c>
      <x:c r="J278" s="27" t="n">
        <x:v>2</x:v>
      </x:c>
      <x:c r="K278" s="24" t="str">
        <x:v>규정·절차·근거 자료 또는 조건별 사례로 설명 범위를 한정할 수 있음</x:v>
      </x:c>
      <x:c r="L278" s="29" t="n">
        <x:f>(D278+F278+H278+J278)/('산출기준'!$B$23*'산출기준'!$B$24)*100</x:f>
        <x:v>62.5</x:v>
      </x:c>
      <x:c r="M278" s="24" t="str">
        <x:v>조건별 차이와 안전상 주의사항 확인 필요</x:v>
      </x:c>
    </x:row>
    <x:row r="279" ht="58" customHeight="1">
      <x:c r="A279" s="4" t="str">
        <x:v>K0275</x:v>
      </x:c>
      <x:c r="B279" s="4" t="str">
        <x:v>리빙</x:v>
      </x:c>
      <x:c r="C279" s="4" t="str">
        <x:v>하수구냄새</x:v>
      </x:c>
      <x:c r="D279" s="27" t="n">
        <x:v>2</x:v>
      </x:c>
      <x:c r="E279" s="24" t="str">
        <x:v>하수구냄새: 비용·시간·생활 불편 또는 의사결정과 직접 연결</x:v>
      </x:c>
      <x:c r="F279" s="27" t="n">
        <x:v>1</x:v>
      </x:c>
      <x:c r="G279" s="24" t="str">
        <x:v>명사·행동 중심 검색어로, 제목화하려면 별도의 구체적인 질문 설정이 필요</x:v>
      </x:c>
      <x:c r="H279" s="27" t="n">
        <x:v>0</x:v>
      </x:c>
      <x:c r="I279" s="24" t="str">
        <x:v>키워드 자체에 비교나 반전 근거가 없으므로 해당 요소는 가점하지 않음</x:v>
      </x:c>
      <x:c r="J279" s="27" t="n">
        <x:v>1</x:v>
      </x:c>
      <x:c r="K279" s="24" t="str">
        <x:v>공개 프로필·발언 등 확인 가능한 원자료 확보가 필요</x:v>
      </x:c>
      <x:c r="L279" s="29" t="n">
        <x:f>(D279+F279+H279+J279)/('산출기준'!$B$23*'산출기준'!$B$24)*100</x:f>
        <x:v>50</x:v>
      </x:c>
      <x:c r="M279" s="24" t="str">
        <x:v>조건별 차이와 안전상 주의사항 확인 필요</x:v>
      </x:c>
    </x:row>
    <x:row r="280" ht="58" customHeight="1">
      <x:c r="A280" s="4" t="str">
        <x:v>K0276</x:v>
      </x:c>
      <x:c r="B280" s="4" t="str">
        <x:v>리빙</x:v>
      </x:c>
      <x:c r="C280" s="4" t="str">
        <x:v>돈벌레퇴치</x:v>
      </x:c>
      <x:c r="D280" s="27" t="n">
        <x:v>2</x:v>
      </x:c>
      <x:c r="E280" s="24" t="str">
        <x:v>돈벌레퇴치: 비용·시간·생활 불편 또는 의사결정과 직접 연결</x:v>
      </x:c>
      <x:c r="F280" s="27" t="n">
        <x:v>1</x:v>
      </x:c>
      <x:c r="G280" s="24" t="str">
        <x:v>명사·행동 중심 검색어로, 제목화하려면 별도의 구체적인 질문 설정이 필요</x:v>
      </x:c>
      <x:c r="H280" s="27" t="n">
        <x:v>0</x:v>
      </x:c>
      <x:c r="I280" s="24" t="str">
        <x:v>키워드 자체에 비교나 반전 근거가 없으므로 해당 요소는 가점하지 않음</x:v>
      </x:c>
      <x:c r="J280" s="27" t="n">
        <x:v>1</x:v>
      </x:c>
      <x:c r="K280" s="24" t="str">
        <x:v>공개 프로필·발언 등 확인 가능한 원자료 확보가 필요</x:v>
      </x:c>
      <x:c r="L280" s="29" t="n">
        <x:f>(D280+F280+H280+J280)/('산출기준'!$B$23*'산출기준'!$B$24)*100</x:f>
        <x:v>50</x:v>
      </x:c>
      <x:c r="M280" s="24" t="str">
        <x:v>조건별 차이와 안전상 주의사항 확인 필요</x:v>
      </x:c>
    </x:row>
    <x:row r="281" ht="58" customHeight="1">
      <x:c r="A281" s="4" t="str">
        <x:v>K0277</x:v>
      </x:c>
      <x:c r="B281" s="4" t="str">
        <x:v>리빙</x:v>
      </x:c>
      <x:c r="C281" s="4" t="str">
        <x:v>드럼세탁기청소방법</x:v>
      </x:c>
      <x:c r="D281" s="27" t="n">
        <x:v>2</x:v>
      </x:c>
      <x:c r="E281" s="24" t="str">
        <x:v>드럼세탁기청소방법: 비용·시간·생활 불편 또는 의사결정과 직접 연결</x:v>
      </x:c>
      <x:c r="F281" s="27" t="n">
        <x:v>2</x:v>
      </x:c>
      <x:c r="G281" s="24" t="str">
        <x:v>‘방법’라는 질문 표현이 있어 독자가 확인할 답이 분명함</x:v>
      </x:c>
      <x:c r="H281" s="27" t="n">
        <x:v>0</x:v>
      </x:c>
      <x:c r="I281" s="24" t="str">
        <x:v>키워드 자체에 비교나 반전 근거가 없으므로 해당 요소는 가점하지 않음</x:v>
      </x:c>
      <x:c r="J281" s="27" t="n">
        <x:v>2</x:v>
      </x:c>
      <x:c r="K281" s="24" t="str">
        <x:v>규정·절차·근거 자료 또는 조건별 사례로 설명 범위를 한정할 수 있음</x:v>
      </x:c>
      <x:c r="L281" s="29" t="n">
        <x:f>(D281+F281+H281+J281)/('산출기준'!$B$23*'산출기준'!$B$24)*100</x:f>
        <x:v>75</x:v>
      </x:c>
      <x:c r="M281" s="24" t="str">
        <x:v>조건별 차이와 안전상 주의사항 확인 필요</x:v>
      </x:c>
    </x:row>
    <x:row r="282" ht="58" customHeight="1">
      <x:c r="A282" s="4" t="str">
        <x:v>K0278</x:v>
      </x:c>
      <x:c r="B282" s="4" t="str">
        <x:v>리빙</x:v>
      </x:c>
      <x:c r="C282" s="4" t="str">
        <x:v>집냄새제거</x:v>
      </x:c>
      <x:c r="D282" s="27" t="n">
        <x:v>2</x:v>
      </x:c>
      <x:c r="E282" s="24" t="str">
        <x:v>집냄새제거: 비용·시간·생활 불편 또는 의사결정과 직접 연결</x:v>
      </x:c>
      <x:c r="F282" s="27" t="n">
        <x:v>1</x:v>
      </x:c>
      <x:c r="G282" s="24" t="str">
        <x:v>명사·행동 중심 검색어로, 제목화하려면 별도의 구체적인 질문 설정이 필요</x:v>
      </x:c>
      <x:c r="H282" s="27" t="n">
        <x:v>0</x:v>
      </x:c>
      <x:c r="I282" s="24" t="str">
        <x:v>키워드 자체에 비교나 반전 근거가 없으므로 해당 요소는 가점하지 않음</x:v>
      </x:c>
      <x:c r="J282" s="27" t="n">
        <x:v>2</x:v>
      </x:c>
      <x:c r="K282" s="24" t="str">
        <x:v>규정·절차·근거 자료 또는 조건별 사례로 설명 범위를 한정할 수 있음</x:v>
      </x:c>
      <x:c r="L282" s="29" t="n">
        <x:f>(D282+F282+H282+J282)/('산출기준'!$B$23*'산출기준'!$B$24)*100</x:f>
        <x:v>62.5</x:v>
      </x:c>
      <x:c r="M282" s="24" t="str">
        <x:v>조건별 차이와 안전상 주의사항 확인 필요</x:v>
      </x:c>
    </x:row>
    <x:row r="283" ht="58" customHeight="1">
      <x:c r="A283" s="4" t="str">
        <x:v>K0279</x:v>
      </x:c>
      <x:c r="B283" s="4" t="str">
        <x:v>리빙</x:v>
      </x:c>
      <x:c r="C283" s="4" t="str">
        <x:v>에어컨청소방법</x:v>
      </x:c>
      <x:c r="D283" s="27" t="n">
        <x:v>2</x:v>
      </x:c>
      <x:c r="E283" s="24" t="str">
        <x:v>에어컨청소방법: 비용·시간·생활 불편 또는 의사결정과 직접 연결</x:v>
      </x:c>
      <x:c r="F283" s="27" t="n">
        <x:v>2</x:v>
      </x:c>
      <x:c r="G283" s="24" t="str">
        <x:v>‘방법’라는 질문 표현이 있어 독자가 확인할 답이 분명함</x:v>
      </x:c>
      <x:c r="H283" s="27" t="n">
        <x:v>0</x:v>
      </x:c>
      <x:c r="I283" s="24" t="str">
        <x:v>키워드 자체에 비교나 반전 근거가 없으므로 해당 요소는 가점하지 않음</x:v>
      </x:c>
      <x:c r="J283" s="27" t="n">
        <x:v>2</x:v>
      </x:c>
      <x:c r="K283" s="24" t="str">
        <x:v>규정·절차·근거 자료 또는 조건별 사례로 설명 범위를 한정할 수 있음</x:v>
      </x:c>
      <x:c r="L283" s="29" t="n">
        <x:f>(D283+F283+H283+J283)/('산출기준'!$B$23*'산출기준'!$B$24)*100</x:f>
        <x:v>75</x:v>
      </x:c>
      <x:c r="M283" s="24" t="str">
        <x:v>조건별 차이와 안전상 주의사항 확인 필요</x:v>
      </x:c>
    </x:row>
    <x:row r="284" ht="58" customHeight="1">
      <x:c r="A284" s="4" t="str">
        <x:v>K0280</x:v>
      </x:c>
      <x:c r="B284" s="4" t="str">
        <x:v>리빙</x:v>
      </x:c>
      <x:c r="C284" s="4" t="str">
        <x:v>싱크대하수구청소</x:v>
      </x:c>
      <x:c r="D284" s="27" t="n">
        <x:v>2</x:v>
      </x:c>
      <x:c r="E284" s="24" t="str">
        <x:v>싱크대하수구청소: 비용·시간·생활 불편 또는 의사결정과 직접 연결</x:v>
      </x:c>
      <x:c r="F284" s="27" t="n">
        <x:v>1</x:v>
      </x:c>
      <x:c r="G284" s="24" t="str">
        <x:v>명사·행동 중심 검색어로, 제목화하려면 별도의 구체적인 질문 설정이 필요</x:v>
      </x:c>
      <x:c r="H284" s="27" t="n">
        <x:v>0</x:v>
      </x:c>
      <x:c r="I284" s="24" t="str">
        <x:v>키워드 자체에 비교나 반전 근거가 없으므로 해당 요소는 가점하지 않음</x:v>
      </x:c>
      <x:c r="J284" s="27" t="n">
        <x:v>2</x:v>
      </x:c>
      <x:c r="K284" s="24" t="str">
        <x:v>규정·절차·근거 자료 또는 조건별 사례로 설명 범위를 한정할 수 있음</x:v>
      </x:c>
      <x:c r="L284" s="29" t="n">
        <x:f>(D284+F284+H284+J284)/('산출기준'!$B$23*'산출기준'!$B$24)*100</x:f>
        <x:v>62.5</x:v>
      </x:c>
      <x:c r="M284" s="24" t="str">
        <x:v>조건별 차이와 안전상 주의사항 확인 필요</x:v>
      </x:c>
    </x:row>
    <x:row r="285" ht="58" customHeight="1">
      <x:c r="A285" s="4" t="str">
        <x:v>K0281</x:v>
      </x:c>
      <x:c r="B285" s="4" t="str">
        <x:v>리빙</x:v>
      </x:c>
      <x:c r="C285" s="4" t="str">
        <x:v>냉장고청소</x:v>
      </x:c>
      <x:c r="D285" s="27" t="n">
        <x:v>2</x:v>
      </x:c>
      <x:c r="E285" s="24" t="str">
        <x:v>냉장고청소: 비용·시간·생활 불편 또는 의사결정과 직접 연결</x:v>
      </x:c>
      <x:c r="F285" s="27" t="n">
        <x:v>1</x:v>
      </x:c>
      <x:c r="G285" s="24" t="str">
        <x:v>명사·행동 중심 검색어로, 제목화하려면 별도의 구체적인 질문 설정이 필요</x:v>
      </x:c>
      <x:c r="H285" s="27" t="n">
        <x:v>0</x:v>
      </x:c>
      <x:c r="I285" s="24" t="str">
        <x:v>키워드 자체에 비교나 반전 근거가 없으므로 해당 요소는 가점하지 않음</x:v>
      </x:c>
      <x:c r="J285" s="27" t="n">
        <x:v>2</x:v>
      </x:c>
      <x:c r="K285" s="24" t="str">
        <x:v>규정·절차·근거 자료 또는 조건별 사례로 설명 범위를 한정할 수 있음</x:v>
      </x:c>
      <x:c r="L285" s="29" t="n">
        <x:f>(D285+F285+H285+J285)/('산출기준'!$B$23*'산출기준'!$B$24)*100</x:f>
        <x:v>62.5</x:v>
      </x:c>
      <x:c r="M285" s="24" t="str">
        <x:v>조건별 차이와 안전상 주의사항 확인 필요</x:v>
      </x:c>
    </x:row>
    <x:row r="286" ht="58" customHeight="1">
      <x:c r="A286" s="4" t="str">
        <x:v>K0282</x:v>
      </x:c>
      <x:c r="B286" s="4" t="str">
        <x:v>리빙</x:v>
      </x:c>
      <x:c r="C286" s="4" t="str">
        <x:v>아파트유리창청소</x:v>
      </x:c>
      <x:c r="D286" s="27" t="n">
        <x:v>2</x:v>
      </x:c>
      <x:c r="E286" s="24" t="str">
        <x:v>아파트유리창청소: 비용·시간·생활 불편 또는 의사결정과 직접 연결</x:v>
      </x:c>
      <x:c r="F286" s="27" t="n">
        <x:v>1</x:v>
      </x:c>
      <x:c r="G286" s="24" t="str">
        <x:v>명사·행동 중심 검색어로, 제목화하려면 별도의 구체적인 질문 설정이 필요</x:v>
      </x:c>
      <x:c r="H286" s="27" t="n">
        <x:v>0</x:v>
      </x:c>
      <x:c r="I286" s="24" t="str">
        <x:v>키워드 자체에 비교나 반전 근거가 없으므로 해당 요소는 가점하지 않음</x:v>
      </x:c>
      <x:c r="J286" s="27" t="n">
        <x:v>2</x:v>
      </x:c>
      <x:c r="K286" s="24" t="str">
        <x:v>규정·절차·근거 자료 또는 조건별 사례로 설명 범위를 한정할 수 있음</x:v>
      </x:c>
      <x:c r="L286" s="29" t="n">
        <x:f>(D286+F286+H286+J286)/('산출기준'!$B$23*'산출기준'!$B$24)*100</x:f>
        <x:v>62.5</x:v>
      </x:c>
      <x:c r="M286" s="24" t="str">
        <x:v>조건별 차이와 안전상 주의사항 확인 필요</x:v>
      </x:c>
    </x:row>
    <x:row r="287" ht="58" customHeight="1">
      <x:c r="A287" s="4" t="str">
        <x:v>K0283</x:v>
      </x:c>
      <x:c r="B287" s="4" t="str">
        <x:v>리빙</x:v>
      </x:c>
      <x:c r="C287" s="4" t="str">
        <x:v>싱크대하부장냄새</x:v>
      </x:c>
      <x:c r="D287" s="27" t="n">
        <x:v>2</x:v>
      </x:c>
      <x:c r="E287" s="24" t="str">
        <x:v>싱크대하부장냄새: 비용·시간·생활 불편 또는 의사결정과 직접 연결</x:v>
      </x:c>
      <x:c r="F287" s="27" t="n">
        <x:v>1</x:v>
      </x:c>
      <x:c r="G287" s="24" t="str">
        <x:v>명사·행동 중심 검색어로, 제목화하려면 별도의 구체적인 질문 설정이 필요</x:v>
      </x:c>
      <x:c r="H287" s="27" t="n">
        <x:v>0</x:v>
      </x:c>
      <x:c r="I287" s="24" t="str">
        <x:v>키워드 자체에 비교나 반전 근거가 없으므로 해당 요소는 가점하지 않음</x:v>
      </x:c>
      <x:c r="J287" s="27" t="n">
        <x:v>1</x:v>
      </x:c>
      <x:c r="K287" s="24" t="str">
        <x:v>공개 프로필·발언 등 확인 가능한 원자료 확보가 필요</x:v>
      </x:c>
      <x:c r="L287" s="29" t="n">
        <x:f>(D287+F287+H287+J287)/('산출기준'!$B$23*'산출기준'!$B$24)*100</x:f>
        <x:v>50</x:v>
      </x:c>
      <x:c r="M287" s="24" t="str">
        <x:v>조건별 차이와 안전상 주의사항 확인 필요</x:v>
      </x:c>
    </x:row>
    <x:row r="288" ht="58" customHeight="1">
      <x:c r="A288" s="4" t="str">
        <x:v>K0284</x:v>
      </x:c>
      <x:c r="B288" s="4" t="str">
        <x:v>리빙</x:v>
      </x:c>
      <x:c r="C288" s="4" t="str">
        <x:v>싱크대냄새제거</x:v>
      </x:c>
      <x:c r="D288" s="27" t="n">
        <x:v>2</x:v>
      </x:c>
      <x:c r="E288" s="24" t="str">
        <x:v>싱크대냄새제거: 비용·시간·생활 불편 또는 의사결정과 직접 연결</x:v>
      </x:c>
      <x:c r="F288" s="27" t="n">
        <x:v>1</x:v>
      </x:c>
      <x:c r="G288" s="24" t="str">
        <x:v>명사·행동 중심 검색어로, 제목화하려면 별도의 구체적인 질문 설정이 필요</x:v>
      </x:c>
      <x:c r="H288" s="27" t="n">
        <x:v>0</x:v>
      </x:c>
      <x:c r="I288" s="24" t="str">
        <x:v>키워드 자체에 비교나 반전 근거가 없으므로 해당 요소는 가점하지 않음</x:v>
      </x:c>
      <x:c r="J288" s="27" t="n">
        <x:v>2</x:v>
      </x:c>
      <x:c r="K288" s="24" t="str">
        <x:v>규정·절차·근거 자료 또는 조건별 사례로 설명 범위를 한정할 수 있음</x:v>
      </x:c>
      <x:c r="L288" s="29" t="n">
        <x:f>(D288+F288+H288+J288)/('산출기준'!$B$23*'산출기준'!$B$24)*100</x:f>
        <x:v>62.5</x:v>
      </x:c>
      <x:c r="M288" s="24" t="str">
        <x:v>조건별 차이와 안전상 주의사항 확인 필요</x:v>
      </x:c>
    </x:row>
    <x:row r="289" ht="58" customHeight="1">
      <x:c r="A289" s="4" t="str">
        <x:v>K0285</x:v>
      </x:c>
      <x:c r="B289" s="4" t="str">
        <x:v>리빙</x:v>
      </x:c>
      <x:c r="C289" s="4" t="str">
        <x:v>욕실곰팡이제거</x:v>
      </x:c>
      <x:c r="D289" s="27" t="n">
        <x:v>2</x:v>
      </x:c>
      <x:c r="E289" s="24" t="str">
        <x:v>욕실곰팡이제거: 비용·시간·생활 불편 또는 의사결정과 직접 연결</x:v>
      </x:c>
      <x:c r="F289" s="27" t="n">
        <x:v>1</x:v>
      </x:c>
      <x:c r="G289" s="24" t="str">
        <x:v>명사·행동 중심 검색어로, 제목화하려면 별도의 구체적인 질문 설정이 필요</x:v>
      </x:c>
      <x:c r="H289" s="27" t="n">
        <x:v>0</x:v>
      </x:c>
      <x:c r="I289" s="24" t="str">
        <x:v>키워드 자체에 비교나 반전 근거가 없으므로 해당 요소는 가점하지 않음</x:v>
      </x:c>
      <x:c r="J289" s="27" t="n">
        <x:v>2</x:v>
      </x:c>
      <x:c r="K289" s="24" t="str">
        <x:v>규정·절차·근거 자료 또는 조건별 사례로 설명 범위를 한정할 수 있음</x:v>
      </x:c>
      <x:c r="L289" s="29" t="n">
        <x:f>(D289+F289+H289+J289)/('산출기준'!$B$23*'산출기준'!$B$24)*100</x:f>
        <x:v>62.5</x:v>
      </x:c>
      <x:c r="M289" s="24" t="str">
        <x:v>조건별 차이와 안전상 주의사항 확인 필요</x:v>
      </x:c>
    </x:row>
    <x:row r="290" ht="58" customHeight="1">
      <x:c r="A290" s="4" t="str">
        <x:v>K0286</x:v>
      </x:c>
      <x:c r="B290" s="4" t="str">
        <x:v>리빙</x:v>
      </x:c>
      <x:c r="C290" s="4" t="str">
        <x:v>배관청소</x:v>
      </x:c>
      <x:c r="D290" s="27" t="n">
        <x:v>2</x:v>
      </x:c>
      <x:c r="E290" s="24" t="str">
        <x:v>배관청소: 비용·시간·생활 불편 또는 의사결정과 직접 연결</x:v>
      </x:c>
      <x:c r="F290" s="27" t="n">
        <x:v>1</x:v>
      </x:c>
      <x:c r="G290" s="24" t="str">
        <x:v>명사·행동 중심 검색어로, 제목화하려면 별도의 구체적인 질문 설정이 필요</x:v>
      </x:c>
      <x:c r="H290" s="27" t="n">
        <x:v>0</x:v>
      </x:c>
      <x:c r="I290" s="24" t="str">
        <x:v>키워드 자체에 비교나 반전 근거가 없으므로 해당 요소는 가점하지 않음</x:v>
      </x:c>
      <x:c r="J290" s="27" t="n">
        <x:v>2</x:v>
      </x:c>
      <x:c r="K290" s="24" t="str">
        <x:v>규정·절차·근거 자료 또는 조건별 사례로 설명 범위를 한정할 수 있음</x:v>
      </x:c>
      <x:c r="L290" s="29" t="n">
        <x:f>(D290+F290+H290+J290)/('산출기준'!$B$23*'산출기준'!$B$24)*100</x:f>
        <x:v>62.5</x:v>
      </x:c>
      <x:c r="M290" s="24" t="str">
        <x:v>조건별 차이와 안전상 주의사항 확인 필요</x:v>
      </x:c>
    </x:row>
    <x:row r="291" ht="58" customHeight="1">
      <x:c r="A291" s="4" t="str">
        <x:v>K0287</x:v>
      </x:c>
      <x:c r="B291" s="4" t="str">
        <x:v>리빙</x:v>
      </x:c>
      <x:c r="C291" s="4" t="str">
        <x:v>천장형에어컨청소</x:v>
      </x:c>
      <x:c r="D291" s="27" t="n">
        <x:v>2</x:v>
      </x:c>
      <x:c r="E291" s="24" t="str">
        <x:v>천장형에어컨청소: 비용·시간·생활 불편 또는 의사결정과 직접 연결</x:v>
      </x:c>
      <x:c r="F291" s="27" t="n">
        <x:v>1</x:v>
      </x:c>
      <x:c r="G291" s="24" t="str">
        <x:v>명사·행동 중심 검색어로, 제목화하려면 별도의 구체적인 질문 설정이 필요</x:v>
      </x:c>
      <x:c r="H291" s="27" t="n">
        <x:v>0</x:v>
      </x:c>
      <x:c r="I291" s="24" t="str">
        <x:v>키워드 자체에 비교나 반전 근거가 없으므로 해당 요소는 가점하지 않음</x:v>
      </x:c>
      <x:c r="J291" s="27" t="n">
        <x:v>2</x:v>
      </x:c>
      <x:c r="K291" s="24" t="str">
        <x:v>규정·절차·근거 자료 또는 조건별 사례로 설명 범위를 한정할 수 있음</x:v>
      </x:c>
      <x:c r="L291" s="29" t="n">
        <x:f>(D291+F291+H291+J291)/('산출기준'!$B$23*'산출기준'!$B$24)*100</x:f>
        <x:v>62.5</x:v>
      </x:c>
      <x:c r="M291" s="24" t="str">
        <x:v>조건별 차이와 안전상 주의사항 확인 필요</x:v>
      </x:c>
    </x:row>
    <x:row r="292" ht="58" customHeight="1">
      <x:c r="A292" s="4" t="str">
        <x:v>K0288</x:v>
      </x:c>
      <x:c r="B292" s="4" t="str">
        <x:v>리빙</x:v>
      </x:c>
      <x:c r="C292" s="4" t="str">
        <x:v>드럼세탁기청소비용</x:v>
      </x:c>
      <x:c r="D292" s="27" t="n">
        <x:v>2</x:v>
      </x:c>
      <x:c r="E292" s="24" t="str">
        <x:v>드럼세탁기청소비용: 비용·시간·생활 불편 또는 의사결정과 직접 연결</x:v>
      </x:c>
      <x:c r="F292" s="27" t="n">
        <x:v>1</x:v>
      </x:c>
      <x:c r="G292" s="24" t="str">
        <x:v>명사·행동 중심 검색어로, 제목화하려면 별도의 구체적인 질문 설정이 필요</x:v>
      </x:c>
      <x:c r="H292" s="27" t="n">
        <x:v>1</x:v>
      </x:c>
      <x:c r="I292" s="24" t="str">
        <x:v>‘비용’를 기준·수치·조건별 사례로 비교 가능. 실제 수치 확인 전 반전은 단정 불가</x:v>
      </x:c>
      <x:c r="J292" s="27" t="n">
        <x:v>2</x:v>
      </x:c>
      <x:c r="K292" s="24" t="str">
        <x:v>규정·절차·근거 자료 또는 조건별 사례로 설명 범위를 한정할 수 있음</x:v>
      </x:c>
      <x:c r="L292" s="29" t="n">
        <x:f>(D292+F292+H292+J292)/('산출기준'!$B$23*'산출기준'!$B$24)*100</x:f>
        <x:v>75</x:v>
      </x:c>
      <x:c r="M292" s="24" t="str">
        <x:v>조건별 차이와 안전상 주의사항 확인 필요</x:v>
      </x:c>
    </x:row>
    <x:row r="293" ht="58" customHeight="1">
      <x:c r="A293" s="4" t="str">
        <x:v>K0289</x:v>
      </x:c>
      <x:c r="B293" s="4" t="str">
        <x:v>리빙</x:v>
      </x:c>
      <x:c r="C293" s="4" t="str">
        <x:v>곰팡이냄새제거</x:v>
      </x:c>
      <x:c r="D293" s="27" t="n">
        <x:v>2</x:v>
      </x:c>
      <x:c r="E293" s="24" t="str">
        <x:v>곰팡이냄새제거: 비용·시간·생활 불편 또는 의사결정과 직접 연결</x:v>
      </x:c>
      <x:c r="F293" s="27" t="n">
        <x:v>1</x:v>
      </x:c>
      <x:c r="G293" s="24" t="str">
        <x:v>명사·행동 중심 검색어로, 제목화하려면 별도의 구체적인 질문 설정이 필요</x:v>
      </x:c>
      <x:c r="H293" s="27" t="n">
        <x:v>0</x:v>
      </x:c>
      <x:c r="I293" s="24" t="str">
        <x:v>키워드 자체에 비교나 반전 근거가 없으므로 해당 요소는 가점하지 않음</x:v>
      </x:c>
      <x:c r="J293" s="27" t="n">
        <x:v>2</x:v>
      </x:c>
      <x:c r="K293" s="24" t="str">
        <x:v>규정·절차·근거 자료 또는 조건별 사례로 설명 범위를 한정할 수 있음</x:v>
      </x:c>
      <x:c r="L293" s="29" t="n">
        <x:f>(D293+F293+H293+J293)/('산출기준'!$B$23*'산출기준'!$B$24)*100</x:f>
        <x:v>62.5</x:v>
      </x:c>
      <x:c r="M293" s="24" t="str">
        <x:v>조건별 차이와 안전상 주의사항 확인 필요</x:v>
      </x:c>
    </x:row>
    <x:row r="294" ht="58" customHeight="1">
      <x:c r="A294" s="4" t="str">
        <x:v>K0290</x:v>
      </x:c>
      <x:c r="B294" s="4" t="str">
        <x:v>리빙</x:v>
      </x:c>
      <x:c r="C294" s="4" t="str">
        <x:v>에어컨누수</x:v>
      </x:c>
      <x:c r="D294" s="27" t="n">
        <x:v>2</x:v>
      </x:c>
      <x:c r="E294" s="24" t="str">
        <x:v>에어컨누수: 비용·시간·생활 불편 또는 의사결정과 직접 연결</x:v>
      </x:c>
      <x:c r="F294" s="27" t="n">
        <x:v>1</x:v>
      </x:c>
      <x:c r="G294" s="24" t="str">
        <x:v>명사·행동 중심 검색어로, 제목화하려면 별도의 구체적인 질문 설정이 필요</x:v>
      </x:c>
      <x:c r="H294" s="27" t="n">
        <x:v>0</x:v>
      </x:c>
      <x:c r="I294" s="24" t="str">
        <x:v>키워드 자체에 비교나 반전 근거가 없으므로 해당 요소는 가점하지 않음</x:v>
      </x:c>
      <x:c r="J294" s="27" t="n">
        <x:v>1</x:v>
      </x:c>
      <x:c r="K294" s="24" t="str">
        <x:v>공개 프로필·발언 등 확인 가능한 원자료 확보가 필요</x:v>
      </x:c>
      <x:c r="L294" s="29" t="n">
        <x:f>(D294+F294+H294+J294)/('산출기준'!$B$23*'산출기준'!$B$24)*100</x:f>
        <x:v>50</x:v>
      </x:c>
      <x:c r="M294" s="24" t="str">
        <x:v>조건별 차이와 안전상 주의사항 확인 필요</x:v>
      </x:c>
    </x:row>
    <x:row r="295" ht="58" customHeight="1">
      <x:c r="A295" s="4" t="str">
        <x:v>K0291</x:v>
      </x:c>
      <x:c r="B295" s="4" t="str">
        <x:v>리빙</x:v>
      </x:c>
      <x:c r="C295" s="4" t="str">
        <x:v>화장실환풍기청소</x:v>
      </x:c>
      <x:c r="D295" s="27" t="n">
        <x:v>2</x:v>
      </x:c>
      <x:c r="E295" s="24" t="str">
        <x:v>화장실환풍기청소: 비용·시간·생활 불편 또는 의사결정과 직접 연결</x:v>
      </x:c>
      <x:c r="F295" s="27" t="n">
        <x:v>1</x:v>
      </x:c>
      <x:c r="G295" s="24" t="str">
        <x:v>명사·행동 중심 검색어로, 제목화하려면 별도의 구체적인 질문 설정이 필요</x:v>
      </x:c>
      <x:c r="H295" s="27" t="n">
        <x:v>0</x:v>
      </x:c>
      <x:c r="I295" s="24" t="str">
        <x:v>키워드 자체에 비교나 반전 근거가 없으므로 해당 요소는 가점하지 않음</x:v>
      </x:c>
      <x:c r="J295" s="27" t="n">
        <x:v>2</x:v>
      </x:c>
      <x:c r="K295" s="24" t="str">
        <x:v>규정·절차·근거 자료 또는 조건별 사례로 설명 범위를 한정할 수 있음</x:v>
      </x:c>
      <x:c r="L295" s="29" t="n">
        <x:f>(D295+F295+H295+J295)/('산출기준'!$B$23*'산출기준'!$B$24)*100</x:f>
        <x:v>62.5</x:v>
      </x:c>
      <x:c r="M295" s="24" t="str">
        <x:v>조건별 차이와 안전상 주의사항 확인 필요</x:v>
      </x:c>
    </x:row>
    <x:row r="296" ht="58" customHeight="1">
      <x:c r="A296" s="4" t="str">
        <x:v>K0292</x:v>
      </x:c>
      <x:c r="B296" s="4" t="str">
        <x:v>리빙</x:v>
      </x:c>
      <x:c r="C296" s="4" t="str">
        <x:v>후드청소</x:v>
      </x:c>
      <x:c r="D296" s="27" t="n">
        <x:v>2</x:v>
      </x:c>
      <x:c r="E296" s="24" t="str">
        <x:v>후드청소: 비용·시간·생활 불편 또는 의사결정과 직접 연결</x:v>
      </x:c>
      <x:c r="F296" s="27" t="n">
        <x:v>1</x:v>
      </x:c>
      <x:c r="G296" s="24" t="str">
        <x:v>명사·행동 중심 검색어로, 제목화하려면 별도의 구체적인 질문 설정이 필요</x:v>
      </x:c>
      <x:c r="H296" s="27" t="n">
        <x:v>0</x:v>
      </x:c>
      <x:c r="I296" s="24" t="str">
        <x:v>키워드 자체에 비교나 반전 근거가 없으므로 해당 요소는 가점하지 않음</x:v>
      </x:c>
      <x:c r="J296" s="27" t="n">
        <x:v>2</x:v>
      </x:c>
      <x:c r="K296" s="24" t="str">
        <x:v>규정·절차·근거 자료 또는 조건별 사례로 설명 범위를 한정할 수 있음</x:v>
      </x:c>
      <x:c r="L296" s="29" t="n">
        <x:f>(D296+F296+H296+J296)/('산출기준'!$B$23*'산출기준'!$B$24)*100</x:f>
        <x:v>62.5</x:v>
      </x:c>
      <x:c r="M296" s="24" t="str">
        <x:v>조건별 차이와 안전상 주의사항 확인 필요</x:v>
      </x:c>
    </x:row>
    <x:row r="297" ht="58" customHeight="1">
      <x:c r="A297" s="4" t="str">
        <x:v>K0293</x:v>
      </x:c>
      <x:c r="B297" s="4" t="str">
        <x:v>리빙</x:v>
      </x:c>
      <x:c r="C297" s="4" t="str">
        <x:v>에어컨곰팡이냄새</x:v>
      </x:c>
      <x:c r="D297" s="27" t="n">
        <x:v>2</x:v>
      </x:c>
      <x:c r="E297" s="24" t="str">
        <x:v>에어컨곰팡이냄새: 비용·시간·생활 불편 또는 의사결정과 직접 연결</x:v>
      </x:c>
      <x:c r="F297" s="27" t="n">
        <x:v>1</x:v>
      </x:c>
      <x:c r="G297" s="24" t="str">
        <x:v>명사·행동 중심 검색어로, 제목화하려면 별도의 구체적인 질문 설정이 필요</x:v>
      </x:c>
      <x:c r="H297" s="27" t="n">
        <x:v>0</x:v>
      </x:c>
      <x:c r="I297" s="24" t="str">
        <x:v>키워드 자체에 비교나 반전 근거가 없으므로 해당 요소는 가점하지 않음</x:v>
      </x:c>
      <x:c r="J297" s="27" t="n">
        <x:v>1</x:v>
      </x:c>
      <x:c r="K297" s="24" t="str">
        <x:v>공개 프로필·발언 등 확인 가능한 원자료 확보가 필요</x:v>
      </x:c>
      <x:c r="L297" s="29" t="n">
        <x:f>(D297+F297+H297+J297)/('산출기준'!$B$23*'산출기준'!$B$24)*100</x:f>
        <x:v>50</x:v>
      </x:c>
      <x:c r="M297" s="24" t="str">
        <x:v>조건별 차이와 안전상 주의사항 확인 필요</x:v>
      </x:c>
    </x:row>
    <x:row r="298" ht="58" customHeight="1">
      <x:c r="A298" s="4" t="str">
        <x:v>K0294</x:v>
      </x:c>
      <x:c r="B298" s="4" t="str">
        <x:v>리빙</x:v>
      </x:c>
      <x:c r="C298" s="4" t="str">
        <x:v>세탁기분해청소</x:v>
      </x:c>
      <x:c r="D298" s="27" t="n">
        <x:v>2</x:v>
      </x:c>
      <x:c r="E298" s="24" t="str">
        <x:v>세탁기분해청소: 비용·시간·생활 불편 또는 의사결정과 직접 연결</x:v>
      </x:c>
      <x:c r="F298" s="27" t="n">
        <x:v>1</x:v>
      </x:c>
      <x:c r="G298" s="24" t="str">
        <x:v>명사·행동 중심 검색어로, 제목화하려면 별도의 구체적인 질문 설정이 필요</x:v>
      </x:c>
      <x:c r="H298" s="27" t="n">
        <x:v>0</x:v>
      </x:c>
      <x:c r="I298" s="24" t="str">
        <x:v>키워드 자체에 비교나 반전 근거가 없으므로 해당 요소는 가점하지 않음</x:v>
      </x:c>
      <x:c r="J298" s="27" t="n">
        <x:v>2</x:v>
      </x:c>
      <x:c r="K298" s="24" t="str">
        <x:v>규정·절차·근거 자료 또는 조건별 사례로 설명 범위를 한정할 수 있음</x:v>
      </x:c>
      <x:c r="L298" s="29" t="n">
        <x:f>(D298+F298+H298+J298)/('산출기준'!$B$23*'산출기준'!$B$24)*100</x:f>
        <x:v>62.5</x:v>
      </x:c>
      <x:c r="M298" s="24" t="str">
        <x:v>조건별 차이와 안전상 주의사항 확인 필요</x:v>
      </x:c>
    </x:row>
    <x:row r="299" ht="58" customHeight="1">
      <x:c r="A299" s="4" t="str">
        <x:v>K0295</x:v>
      </x:c>
      <x:c r="B299" s="4" t="str">
        <x:v>리빙</x:v>
      </x:c>
      <x:c r="C299" s="4" t="str">
        <x:v>화장실냄새</x:v>
      </x:c>
      <x:c r="D299" s="27" t="n">
        <x:v>2</x:v>
      </x:c>
      <x:c r="E299" s="24" t="str">
        <x:v>화장실냄새: 비용·시간·생활 불편 또는 의사결정과 직접 연결</x:v>
      </x:c>
      <x:c r="F299" s="27" t="n">
        <x:v>1</x:v>
      </x:c>
      <x:c r="G299" s="24" t="str">
        <x:v>명사·행동 중심 검색어로, 제목화하려면 별도의 구체적인 질문 설정이 필요</x:v>
      </x:c>
      <x:c r="H299" s="27" t="n">
        <x:v>0</x:v>
      </x:c>
      <x:c r="I299" s="24" t="str">
        <x:v>키워드 자체에 비교나 반전 근거가 없으므로 해당 요소는 가점하지 않음</x:v>
      </x:c>
      <x:c r="J299" s="27" t="n">
        <x:v>1</x:v>
      </x:c>
      <x:c r="K299" s="24" t="str">
        <x:v>공개 프로필·발언 등 확인 가능한 원자료 확보가 필요</x:v>
      </x:c>
      <x:c r="L299" s="29" t="n">
        <x:f>(D299+F299+H299+J299)/('산출기준'!$B$23*'산출기준'!$B$24)*100</x:f>
        <x:v>50</x:v>
      </x:c>
      <x:c r="M299" s="24" t="str">
        <x:v>조건별 차이와 안전상 주의사항 확인 필요</x:v>
      </x:c>
    </x:row>
    <x:row r="300" ht="58" customHeight="1">
      <x:c r="A300" s="4" t="str">
        <x:v>K0296</x:v>
      </x:c>
      <x:c r="B300" s="4" t="str">
        <x:v>리빙</x:v>
      </x:c>
      <x:c r="C300" s="4" t="str">
        <x:v>냉장고냄새제거</x:v>
      </x:c>
      <x:c r="D300" s="27" t="n">
        <x:v>2</x:v>
      </x:c>
      <x:c r="E300" s="24" t="str">
        <x:v>냉장고냄새제거: 비용·시간·생활 불편 또는 의사결정과 직접 연결</x:v>
      </x:c>
      <x:c r="F300" s="27" t="n">
        <x:v>1</x:v>
      </x:c>
      <x:c r="G300" s="24" t="str">
        <x:v>명사·행동 중심 검색어로, 제목화하려면 별도의 구체적인 질문 설정이 필요</x:v>
      </x:c>
      <x:c r="H300" s="27" t="n">
        <x:v>0</x:v>
      </x:c>
      <x:c r="I300" s="24" t="str">
        <x:v>키워드 자체에 비교나 반전 근거가 없으므로 해당 요소는 가점하지 않음</x:v>
      </x:c>
      <x:c r="J300" s="27" t="n">
        <x:v>2</x:v>
      </x:c>
      <x:c r="K300" s="24" t="str">
        <x:v>규정·절차·근거 자료 또는 조건별 사례로 설명 범위를 한정할 수 있음</x:v>
      </x:c>
      <x:c r="L300" s="29" t="n">
        <x:f>(D300+F300+H300+J300)/('산출기준'!$B$23*'산출기준'!$B$24)*100</x:f>
        <x:v>62.5</x:v>
      </x:c>
      <x:c r="M300" s="24" t="str">
        <x:v>조건별 차이와 안전상 주의사항 확인 필요</x:v>
      </x:c>
    </x:row>
    <x:row r="301" ht="58" customHeight="1">
      <x:c r="A301" s="4" t="str">
        <x:v>K0297</x:v>
      </x:c>
      <x:c r="B301" s="4" t="str">
        <x:v>리빙</x:v>
      </x:c>
      <x:c r="C301" s="4" t="str">
        <x:v>화장실하수구냄새제거</x:v>
      </x:c>
      <x:c r="D301" s="27" t="n">
        <x:v>2</x:v>
      </x:c>
      <x:c r="E301" s="24" t="str">
        <x:v>화장실하수구냄새제거: 비용·시간·생활 불편 또는 의사결정과 직접 연결</x:v>
      </x:c>
      <x:c r="F301" s="27" t="n">
        <x:v>1</x:v>
      </x:c>
      <x:c r="G301" s="24" t="str">
        <x:v>명사·행동 중심 검색어로, 제목화하려면 별도의 구체적인 질문 설정이 필요</x:v>
      </x:c>
      <x:c r="H301" s="27" t="n">
        <x:v>0</x:v>
      </x:c>
      <x:c r="I301" s="24" t="str">
        <x:v>키워드 자체에 비교나 반전 근거가 없으므로 해당 요소는 가점하지 않음</x:v>
      </x:c>
      <x:c r="J301" s="27" t="n">
        <x:v>2</x:v>
      </x:c>
      <x:c r="K301" s="24" t="str">
        <x:v>규정·절차·근거 자료 또는 조건별 사례로 설명 범위를 한정할 수 있음</x:v>
      </x:c>
      <x:c r="L301" s="29" t="n">
        <x:f>(D301+F301+H301+J301)/('산출기준'!$B$23*'산출기준'!$B$24)*100</x:f>
        <x:v>62.5</x:v>
      </x:c>
      <x:c r="M301" s="24" t="str">
        <x:v>조건별 차이와 안전상 주의사항 확인 필요</x:v>
      </x:c>
    </x:row>
    <x:row r="302" ht="58" customHeight="1">
      <x:c r="A302" s="4" t="str">
        <x:v>K0298</x:v>
      </x:c>
      <x:c r="B302" s="4" t="str">
        <x:v>리빙</x:v>
      </x:c>
      <x:c r="C302" s="4" t="str">
        <x:v>세탁기청소방법</x:v>
      </x:c>
      <x:c r="D302" s="27" t="n">
        <x:v>2</x:v>
      </x:c>
      <x:c r="E302" s="24" t="str">
        <x:v>세탁기청소방법: 비용·시간·생활 불편 또는 의사결정과 직접 연결</x:v>
      </x:c>
      <x:c r="F302" s="27" t="n">
        <x:v>2</x:v>
      </x:c>
      <x:c r="G302" s="24" t="str">
        <x:v>‘방법’라는 질문 표현이 있어 독자가 확인할 답이 분명함</x:v>
      </x:c>
      <x:c r="H302" s="27" t="n">
        <x:v>0</x:v>
      </x:c>
      <x:c r="I302" s="24" t="str">
        <x:v>키워드 자체에 비교나 반전 근거가 없으므로 해당 요소는 가점하지 않음</x:v>
      </x:c>
      <x:c r="J302" s="27" t="n">
        <x:v>2</x:v>
      </x:c>
      <x:c r="K302" s="24" t="str">
        <x:v>규정·절차·근거 자료 또는 조건별 사례로 설명 범위를 한정할 수 있음</x:v>
      </x:c>
      <x:c r="L302" s="29" t="n">
        <x:f>(D302+F302+H302+J302)/('산출기준'!$B$23*'산출기준'!$B$24)*100</x:f>
        <x:v>75</x:v>
      </x:c>
      <x:c r="M302" s="24" t="str">
        <x:v>조건별 차이와 안전상 주의사항 확인 필요</x:v>
      </x:c>
    </x:row>
    <x:row r="303" ht="58" customHeight="1">
      <x:c r="A303" s="4" t="str">
        <x:v>K0299</x:v>
      </x:c>
      <x:c r="B303" s="4" t="str">
        <x:v>리빙</x:v>
      </x:c>
      <x:c r="C303" s="4" t="str">
        <x:v>에어컨전기세절약</x:v>
      </x:c>
      <x:c r="D303" s="27" t="n">
        <x:v>2</x:v>
      </x:c>
      <x:c r="E303" s="24" t="str">
        <x:v>에어컨전기세절약: 비용·시간·생활 불편 또는 의사결정과 직접 연결</x:v>
      </x:c>
      <x:c r="F303" s="27" t="n">
        <x:v>1</x:v>
      </x:c>
      <x:c r="G303" s="24" t="str">
        <x:v>명사·행동 중심 검색어로, 제목화하려면 별도의 구체적인 질문 설정이 필요</x:v>
      </x:c>
      <x:c r="H303" s="27" t="n">
        <x:v>0</x:v>
      </x:c>
      <x:c r="I303" s="24" t="str">
        <x:v>키워드 자체에 비교나 반전 근거가 없으므로 해당 요소는 가점하지 않음</x:v>
      </x:c>
      <x:c r="J303" s="27" t="n">
        <x:v>1</x:v>
      </x:c>
      <x:c r="K303" s="24" t="str">
        <x:v>공개 프로필·발언 등 확인 가능한 원자료 확보가 필요</x:v>
      </x:c>
      <x:c r="L303" s="29" t="n">
        <x:f>(D303+F303+H303+J303)/('산출기준'!$B$23*'산출기준'!$B$24)*100</x:f>
        <x:v>50</x:v>
      </x:c>
      <x:c r="M303" s="24" t="str">
        <x:v>조건별 차이와 안전상 주의사항 확인 필요</x:v>
      </x:c>
    </x:row>
    <x:row r="304" ht="58" customHeight="1">
      <x:c r="A304" s="4" t="str">
        <x:v>K0300</x:v>
      </x:c>
      <x:c r="B304" s="4" t="str">
        <x:v>리빙</x:v>
      </x:c>
      <x:c r="C304" s="4" t="str">
        <x:v>음식물쓰레기냄새제거</x:v>
      </x:c>
      <x:c r="D304" s="27" t="n">
        <x:v>2</x:v>
      </x:c>
      <x:c r="E304" s="24" t="str">
        <x:v>음식물쓰레기냄새제거: 비용·시간·생활 불편 또는 의사결정과 직접 연결</x:v>
      </x:c>
      <x:c r="F304" s="27" t="n">
        <x:v>1</x:v>
      </x:c>
      <x:c r="G304" s="24" t="str">
        <x:v>명사·행동 중심 검색어로, 제목화하려면 별도의 구체적인 질문 설정이 필요</x:v>
      </x:c>
      <x:c r="H304" s="27" t="n">
        <x:v>0</x:v>
      </x:c>
      <x:c r="I304" s="24" t="str">
        <x:v>키워드 자체에 비교나 반전 근거가 없으므로 해당 요소는 가점하지 않음</x:v>
      </x:c>
      <x:c r="J304" s="27" t="n">
        <x:v>2</x:v>
      </x:c>
      <x:c r="K304" s="24" t="str">
        <x:v>규정·절차·근거 자료 또는 조건별 사례로 설명 범위를 한정할 수 있음</x:v>
      </x:c>
      <x:c r="L304" s="29" t="n">
        <x:f>(D304+F304+H304+J304)/('산출기준'!$B$23*'산출기준'!$B$24)*100</x:f>
        <x:v>62.5</x:v>
      </x:c>
      <x:c r="M304" s="24" t="str">
        <x:v>조건별 차이와 안전상 주의사항 확인 필요</x:v>
      </x:c>
    </x:row>
    <x:row r="305" ht="58" customHeight="1">
      <x:c r="A305" s="4" t="str">
        <x:v>K0301</x:v>
      </x:c>
      <x:c r="B305" s="4" t="str">
        <x:v>건강</x:v>
      </x:c>
      <x:c r="C305" s="4" t="str">
        <x:v>마그네슘효능</x:v>
      </x:c>
      <x:c r="D305" s="27" t="n">
        <x:v>2</x:v>
      </x:c>
      <x:c r="E305" s="24" t="str">
        <x:v>마그네슘효능: 몸·마음의 일상적 불편과 연결되지만 개인별 판단은 다름</x:v>
      </x:c>
      <x:c r="F305" s="27" t="n">
        <x:v>1</x:v>
      </x:c>
      <x:c r="G305" s="24" t="str">
        <x:v>명사·행동 중심 검색어로, 제목화하려면 별도의 구체적인 질문 설정이 필요</x:v>
      </x:c>
      <x:c r="H305" s="27" t="n">
        <x:v>0</x:v>
      </x:c>
      <x:c r="I305" s="24" t="str">
        <x:v>키워드 자체에 비교나 반전 근거가 없으므로 해당 요소는 가점하지 않음</x:v>
      </x:c>
      <x:c r="J305" s="27" t="n">
        <x:v>2</x:v>
      </x:c>
      <x:c r="K305" s="24" t="str">
        <x:v>규정·절차·근거 자료 또는 조건별 사례로 설명 범위를 한정할 수 있음</x:v>
      </x:c>
      <x:c r="L305" s="29" t="n">
        <x:f>(D305+F305+H305+J305)/('산출기준'!$B$23*'산출기준'!$B$24)*100</x:f>
        <x:v>62.5</x:v>
      </x:c>
      <x:c r="M305" s="24" t="str">
        <x:v>의학적 효과·진단·치료를 제목에서 단정하지 않기; 공식 보건자료 및 전문 검토 필요</x:v>
      </x:c>
    </x:row>
    <x:row r="306" ht="58" customHeight="1">
      <x:c r="A306" s="4" t="str">
        <x:v>K0302</x:v>
      </x:c>
      <x:c r="B306" s="4" t="str">
        <x:v>건강</x:v>
      </x:c>
      <x:c r="C306" s="4" t="str">
        <x:v>혈압정상수치</x:v>
      </x:c>
      <x:c r="D306" s="27" t="n">
        <x:v>2</x:v>
      </x:c>
      <x:c r="E306" s="24" t="str">
        <x:v>혈압정상수치: 몸·마음의 일상적 불편과 연결되지만 개인별 판단은 다름</x:v>
      </x:c>
      <x:c r="F306" s="27" t="n">
        <x:v>1</x:v>
      </x:c>
      <x:c r="G306" s="24" t="str">
        <x:v>명사·행동 중심 검색어로, 제목화하려면 별도의 구체적인 질문 설정이 필요</x:v>
      </x:c>
      <x:c r="H306" s="27" t="n">
        <x:v>1</x:v>
      </x:c>
      <x:c r="I306" s="24" t="str">
        <x:v>‘수치’를 기준·수치·조건별 사례로 비교 가능. 실제 수치 확인 전 반전은 단정 불가</x:v>
      </x:c>
      <x:c r="J306" s="27" t="n">
        <x:v>2</x:v>
      </x:c>
      <x:c r="K306" s="24" t="str">
        <x:v>규정·절차·근거 자료 또는 조건별 사례로 설명 범위를 한정할 수 있음</x:v>
      </x:c>
      <x:c r="L306" s="29" t="n">
        <x:f>(D306+F306+H306+J306)/('산출기준'!$B$23*'산출기준'!$B$24)*100</x:f>
        <x:v>75</x:v>
      </x:c>
      <x:c r="M306" s="24" t="str">
        <x:v>의학적 효과·진단·치료를 제목에서 단정하지 않기; 공식 보건자료 및 전문 검토 필요</x:v>
      </x:c>
    </x:row>
    <x:row r="307" ht="58" customHeight="1">
      <x:c r="A307" s="4" t="str">
        <x:v>K0303</x:v>
      </x:c>
      <x:c r="B307" s="4" t="str">
        <x:v>건강</x:v>
      </x:c>
      <x:c r="C307" s="4" t="str">
        <x:v>당뇨초기증상</x:v>
      </x:c>
      <x:c r="D307" s="27" t="n">
        <x:v>2</x:v>
      </x:c>
      <x:c r="E307" s="24" t="str">
        <x:v>당뇨초기증상: 몸·마음의 일상적 불편과 연결되지만 개인별 판단은 다름</x:v>
      </x:c>
      <x:c r="F307" s="27" t="n">
        <x:v>2</x:v>
      </x:c>
      <x:c r="G307" s="24" t="str">
        <x:v>특징·현상·원인을 설명하는 질문으로 전개 가능</x:v>
      </x:c>
      <x:c r="H307" s="27" t="n">
        <x:v>0</x:v>
      </x:c>
      <x:c r="I307" s="24" t="str">
        <x:v>키워드 자체에 비교나 반전 근거가 없으므로 해당 요소는 가점하지 않음</x:v>
      </x:c>
      <x:c r="J307" s="27" t="n">
        <x:v>2</x:v>
      </x:c>
      <x:c r="K307" s="24" t="str">
        <x:v>규정·절차·근거 자료 또는 조건별 사례로 설명 범위를 한정할 수 있음</x:v>
      </x:c>
      <x:c r="L307" s="29" t="n">
        <x:f>(D307+F307+H307+J307)/('산출기준'!$B$23*'산출기준'!$B$24)*100</x:f>
        <x:v>75</x:v>
      </x:c>
      <x:c r="M307" s="24" t="str">
        <x:v>의학적 효과·진단·치료를 제목에서 단정하지 않기; 공식 보건자료 및 전문 검토 필요</x:v>
      </x:c>
    </x:row>
    <x:row r="308" ht="58" customHeight="1">
      <x:c r="A308" s="4" t="str">
        <x:v>K0304</x:v>
      </x:c>
      <x:c r="B308" s="4" t="str">
        <x:v>건강</x:v>
      </x:c>
      <x:c r="C308" s="4" t="str">
        <x:v>당뇨에좋은음식</x:v>
      </x:c>
      <x:c r="D308" s="27" t="n">
        <x:v>2</x:v>
      </x:c>
      <x:c r="E308" s="24" t="str">
        <x:v>당뇨에좋은음식: 몸·마음의 일상적 불편과 연결되지만 개인별 판단은 다름</x:v>
      </x:c>
      <x:c r="F308" s="27" t="n">
        <x:v>1</x:v>
      </x:c>
      <x:c r="G308" s="24" t="str">
        <x:v>명사·행동 중심 검색어로, 제목화하려면 별도의 구체적인 질문 설정이 필요</x:v>
      </x:c>
      <x:c r="H308" s="27" t="n">
        <x:v>0</x:v>
      </x:c>
      <x:c r="I308" s="24" t="str">
        <x:v>키워드 자체에 비교나 반전 근거가 없으므로 해당 요소는 가점하지 않음</x:v>
      </x:c>
      <x:c r="J308" s="27" t="n">
        <x:v>1</x:v>
      </x:c>
      <x:c r="K308" s="24" t="str">
        <x:v>공개 프로필·발언 등 확인 가능한 원자료 확보가 필요</x:v>
      </x:c>
      <x:c r="L308" s="29" t="n">
        <x:f>(D308+F308+H308+J308)/('산출기준'!$B$23*'산출기준'!$B$24)*100</x:f>
        <x:v>50</x:v>
      </x:c>
      <x:c r="M308" s="24" t="str">
        <x:v>의학적 효과·진단·치료를 제목에서 단정하지 않기; 공식 보건자료 및 전문 검토 필요</x:v>
      </x:c>
    </x:row>
    <x:row r="309" ht="58" customHeight="1">
      <x:c r="A309" s="4" t="str">
        <x:v>K0305</x:v>
      </x:c>
      <x:c r="B309" s="4" t="str">
        <x:v>건강</x:v>
      </x:c>
      <x:c r="C309" s="4" t="str">
        <x:v>콜레스테롤수치</x:v>
      </x:c>
      <x:c r="D309" s="27" t="n">
        <x:v>2</x:v>
      </x:c>
      <x:c r="E309" s="24" t="str">
        <x:v>콜레스테롤수치: 몸·마음의 일상적 불편과 연결되지만 개인별 판단은 다름</x:v>
      </x:c>
      <x:c r="F309" s="27" t="n">
        <x:v>1</x:v>
      </x:c>
      <x:c r="G309" s="24" t="str">
        <x:v>명사·행동 중심 검색어로, 제목화하려면 별도의 구체적인 질문 설정이 필요</x:v>
      </x:c>
      <x:c r="H309" s="27" t="n">
        <x:v>1</x:v>
      </x:c>
      <x:c r="I309" s="24" t="str">
        <x:v>‘수치’를 기준·수치·조건별 사례로 비교 가능. 실제 수치 확인 전 반전은 단정 불가</x:v>
      </x:c>
      <x:c r="J309" s="27" t="n">
        <x:v>2</x:v>
      </x:c>
      <x:c r="K309" s="24" t="str">
        <x:v>규정·절차·근거 자료 또는 조건별 사례로 설명 범위를 한정할 수 있음</x:v>
      </x:c>
      <x:c r="L309" s="29" t="n">
        <x:f>(D309+F309+H309+J309)/('산출기준'!$B$23*'산출기준'!$B$24)*100</x:f>
        <x:v>75</x:v>
      </x:c>
      <x:c r="M309" s="24" t="str">
        <x:v>의학적 효과·진단·치료를 제목에서 단정하지 않기; 공식 보건자료 및 전문 검토 필요</x:v>
      </x:c>
    </x:row>
    <x:row r="310" ht="58" customHeight="1">
      <x:c r="A310" s="4" t="str">
        <x:v>K0306</x:v>
      </x:c>
      <x:c r="B310" s="4" t="str">
        <x:v>건강</x:v>
      </x:c>
      <x:c r="C310" s="4" t="str">
        <x:v>당화혈색소수치</x:v>
      </x:c>
      <x:c r="D310" s="27" t="n">
        <x:v>2</x:v>
      </x:c>
      <x:c r="E310" s="24" t="str">
        <x:v>당화혈색소수치: 몸·마음의 일상적 불편과 연결되지만 개인별 판단은 다름</x:v>
      </x:c>
      <x:c r="F310" s="27" t="n">
        <x:v>1</x:v>
      </x:c>
      <x:c r="G310" s="24" t="str">
        <x:v>명사·행동 중심 검색어로, 제목화하려면 별도의 구체적인 질문 설정이 필요</x:v>
      </x:c>
      <x:c r="H310" s="27" t="n">
        <x:v>1</x:v>
      </x:c>
      <x:c r="I310" s="24" t="str">
        <x:v>‘수치’를 기준·수치·조건별 사례로 비교 가능. 실제 수치 확인 전 반전은 단정 불가</x:v>
      </x:c>
      <x:c r="J310" s="27" t="n">
        <x:v>2</x:v>
      </x:c>
      <x:c r="K310" s="24" t="str">
        <x:v>규정·절차·근거 자료 또는 조건별 사례로 설명 범위를 한정할 수 있음</x:v>
      </x:c>
      <x:c r="L310" s="29" t="n">
        <x:f>(D310+F310+H310+J310)/('산출기준'!$B$23*'산출기준'!$B$24)*100</x:f>
        <x:v>75</x:v>
      </x:c>
      <x:c r="M310" s="24" t="str">
        <x:v>의학적 효과·진단·치료를 제목에서 단정하지 않기; 공식 보건자료 및 전문 검토 필요</x:v>
      </x:c>
    </x:row>
    <x:row r="311" ht="58" customHeight="1">
      <x:c r="A311" s="4" t="str">
        <x:v>K0307</x:v>
      </x:c>
      <x:c r="B311" s="4" t="str">
        <x:v>건강</x:v>
      </x:c>
      <x:c r="C311" s="4" t="str">
        <x:v>저혈압수치</x:v>
      </x:c>
      <x:c r="D311" s="27" t="n">
        <x:v>2</x:v>
      </x:c>
      <x:c r="E311" s="24" t="str">
        <x:v>저혈압수치: 몸·마음의 일상적 불편과 연결되지만 개인별 판단은 다름</x:v>
      </x:c>
      <x:c r="F311" s="27" t="n">
        <x:v>1</x:v>
      </x:c>
      <x:c r="G311" s="24" t="str">
        <x:v>명사·행동 중심 검색어로, 제목화하려면 별도의 구체적인 질문 설정이 필요</x:v>
      </x:c>
      <x:c r="H311" s="27" t="n">
        <x:v>1</x:v>
      </x:c>
      <x:c r="I311" s="24" t="str">
        <x:v>‘수치’를 기준·수치·조건별 사례로 비교 가능. 실제 수치 확인 전 반전은 단정 불가</x:v>
      </x:c>
      <x:c r="J311" s="27" t="n">
        <x:v>2</x:v>
      </x:c>
      <x:c r="K311" s="24" t="str">
        <x:v>규정·절차·근거 자료 또는 조건별 사례로 설명 범위를 한정할 수 있음</x:v>
      </x:c>
      <x:c r="L311" s="29" t="n">
        <x:f>(D311+F311+H311+J311)/('산출기준'!$B$23*'산출기준'!$B$24)*100</x:f>
        <x:v>75</x:v>
      </x:c>
      <x:c r="M311" s="24" t="str">
        <x:v>의학적 효과·진단·치료를 제목에서 단정하지 않기; 공식 보건자료 및 전문 검토 필요</x:v>
      </x:c>
    </x:row>
    <x:row r="312" ht="58" customHeight="1">
      <x:c r="A312" s="4" t="str">
        <x:v>K0308</x:v>
      </x:c>
      <x:c r="B312" s="4" t="str">
        <x:v>건강</x:v>
      </x:c>
      <x:c r="C312" s="4" t="str">
        <x:v>역류성식도염증상</x:v>
      </x:c>
      <x:c r="D312" s="27" t="n">
        <x:v>2</x:v>
      </x:c>
      <x:c r="E312" s="24" t="str">
        <x:v>역류성식도염증상: 몸·마음의 일상적 불편과 연결되지만 개인별 판단은 다름</x:v>
      </x:c>
      <x:c r="F312" s="27" t="n">
        <x:v>2</x:v>
      </x:c>
      <x:c r="G312" s="24" t="str">
        <x:v>특징·현상·원인을 설명하는 질문으로 전개 가능</x:v>
      </x:c>
      <x:c r="H312" s="27" t="n">
        <x:v>0</x:v>
      </x:c>
      <x:c r="I312" s="24" t="str">
        <x:v>키워드 자체에 비교나 반전 근거가 없으므로 해당 요소는 가점하지 않음</x:v>
      </x:c>
      <x:c r="J312" s="27" t="n">
        <x:v>2</x:v>
      </x:c>
      <x:c r="K312" s="24" t="str">
        <x:v>규정·절차·근거 자료 또는 조건별 사례로 설명 범위를 한정할 수 있음</x:v>
      </x:c>
      <x:c r="L312" s="29" t="n">
        <x:f>(D312+F312+H312+J312)/('산출기준'!$B$23*'산출기준'!$B$24)*100</x:f>
        <x:v>75</x:v>
      </x:c>
      <x:c r="M312" s="24" t="str">
        <x:v>의학적 효과·진단·치료를 제목에서 단정하지 않기; 공식 보건자료 및 전문 검토 필요</x:v>
      </x:c>
    </x:row>
    <x:row r="313" ht="58" customHeight="1">
      <x:c r="A313" s="4" t="str">
        <x:v>K0309</x:v>
      </x:c>
      <x:c r="B313" s="4" t="str">
        <x:v>건강</x:v>
      </x:c>
      <x:c r="C313" s="4" t="str">
        <x:v>혈당정상수치</x:v>
      </x:c>
      <x:c r="D313" s="27" t="n">
        <x:v>2</x:v>
      </x:c>
      <x:c r="E313" s="24" t="str">
        <x:v>혈당정상수치: 몸·마음의 일상적 불편과 연결되지만 개인별 판단은 다름</x:v>
      </x:c>
      <x:c r="F313" s="27" t="n">
        <x:v>1</x:v>
      </x:c>
      <x:c r="G313" s="24" t="str">
        <x:v>명사·행동 중심 검색어로, 제목화하려면 별도의 구체적인 질문 설정이 필요</x:v>
      </x:c>
      <x:c r="H313" s="27" t="n">
        <x:v>1</x:v>
      </x:c>
      <x:c r="I313" s="24" t="str">
        <x:v>‘수치’를 기준·수치·조건별 사례로 비교 가능. 실제 수치 확인 전 반전은 단정 불가</x:v>
      </x:c>
      <x:c r="J313" s="27" t="n">
        <x:v>2</x:v>
      </x:c>
      <x:c r="K313" s="24" t="str">
        <x:v>규정·절차·근거 자료 또는 조건별 사례로 설명 범위를 한정할 수 있음</x:v>
      </x:c>
      <x:c r="L313" s="29" t="n">
        <x:f>(D313+F313+H313+J313)/('산출기준'!$B$23*'산출기준'!$B$24)*100</x:f>
        <x:v>75</x:v>
      </x:c>
      <x:c r="M313" s="24" t="str">
        <x:v>의학적 효과·진단·치료를 제목에서 단정하지 않기; 공식 보건자료 및 전문 검토 필요</x:v>
      </x:c>
    </x:row>
    <x:row r="314" ht="58" customHeight="1">
      <x:c r="A314" s="4" t="str">
        <x:v>K0310</x:v>
      </x:c>
      <x:c r="B314" s="4" t="str">
        <x:v>건강</x:v>
      </x:c>
      <x:c r="C314" s="4" t="str">
        <x:v>마그네슘많은음식</x:v>
      </x:c>
      <x:c r="D314" s="27" t="n">
        <x:v>2</x:v>
      </x:c>
      <x:c r="E314" s="24" t="str">
        <x:v>마그네슘많은음식: 몸·마음의 일상적 불편과 연결되지만 개인별 판단은 다름</x:v>
      </x:c>
      <x:c r="F314" s="27" t="n">
        <x:v>1</x:v>
      </x:c>
      <x:c r="G314" s="24" t="str">
        <x:v>명사·행동 중심 검색어로, 제목화하려면 별도의 구체적인 질문 설정이 필요</x:v>
      </x:c>
      <x:c r="H314" s="27" t="n">
        <x:v>0</x:v>
      </x:c>
      <x:c r="I314" s="24" t="str">
        <x:v>키워드 자체에 비교나 반전 근거가 없으므로 해당 요소는 가점하지 않음</x:v>
      </x:c>
      <x:c r="J314" s="27" t="n">
        <x:v>1</x:v>
      </x:c>
      <x:c r="K314" s="24" t="str">
        <x:v>공개 프로필·발언 등 확인 가능한 원자료 확보가 필요</x:v>
      </x:c>
      <x:c r="L314" s="29" t="n">
        <x:f>(D314+F314+H314+J314)/('산출기준'!$B$23*'산출기준'!$B$24)*100</x:f>
        <x:v>50</x:v>
      </x:c>
      <x:c r="M314" s="24" t="str">
        <x:v>의학적 효과·진단·치료를 제목에서 단정하지 않기; 공식 보건자료 및 전문 검토 필요</x:v>
      </x:c>
    </x:row>
    <x:row r="315" ht="58" customHeight="1">
      <x:c r="A315" s="4" t="str">
        <x:v>K0311</x:v>
      </x:c>
      <x:c r="B315" s="4" t="str">
        <x:v>건강</x:v>
      </x:c>
      <x:c r="C315" s="4" t="str">
        <x:v>고지혈증증상</x:v>
      </x:c>
      <x:c r="D315" s="27" t="n">
        <x:v>2</x:v>
      </x:c>
      <x:c r="E315" s="24" t="str">
        <x:v>고지혈증증상: 몸·마음의 일상적 불편과 연결되지만 개인별 판단은 다름</x:v>
      </x:c>
      <x:c r="F315" s="27" t="n">
        <x:v>2</x:v>
      </x:c>
      <x:c r="G315" s="24" t="str">
        <x:v>특징·현상·원인을 설명하는 질문으로 전개 가능</x:v>
      </x:c>
      <x:c r="H315" s="27" t="n">
        <x:v>0</x:v>
      </x:c>
      <x:c r="I315" s="24" t="str">
        <x:v>키워드 자체에 비교나 반전 근거가 없으므로 해당 요소는 가점하지 않음</x:v>
      </x:c>
      <x:c r="J315" s="27" t="n">
        <x:v>2</x:v>
      </x:c>
      <x:c r="K315" s="24" t="str">
        <x:v>규정·절차·근거 자료 또는 조건별 사례로 설명 범위를 한정할 수 있음</x:v>
      </x:c>
      <x:c r="L315" s="29" t="n">
        <x:f>(D315+F315+H315+J315)/('산출기준'!$B$23*'산출기준'!$B$24)*100</x:f>
        <x:v>75</x:v>
      </x:c>
      <x:c r="M315" s="24" t="str">
        <x:v>의학적 효과·진단·치료를 제목에서 단정하지 않기; 공식 보건자료 및 전문 검토 필요</x:v>
      </x:c>
    </x:row>
    <x:row r="316" ht="58" customHeight="1">
      <x:c r="A316" s="4" t="str">
        <x:v>K0312</x:v>
      </x:c>
      <x:c r="B316" s="4" t="str">
        <x:v>건강</x:v>
      </x:c>
      <x:c r="C316" s="4" t="str">
        <x:v>공복혈당정상수치</x:v>
      </x:c>
      <x:c r="D316" s="27" t="n">
        <x:v>2</x:v>
      </x:c>
      <x:c r="E316" s="24" t="str">
        <x:v>공복혈당정상수치: 몸·마음의 일상적 불편과 연결되지만 개인별 판단은 다름</x:v>
      </x:c>
      <x:c r="F316" s="27" t="n">
        <x:v>1</x:v>
      </x:c>
      <x:c r="G316" s="24" t="str">
        <x:v>명사·행동 중심 검색어로, 제목화하려면 별도의 구체적인 질문 설정이 필요</x:v>
      </x:c>
      <x:c r="H316" s="27" t="n">
        <x:v>1</x:v>
      </x:c>
      <x:c r="I316" s="24" t="str">
        <x:v>‘수치’를 기준·수치·조건별 사례로 비교 가능. 실제 수치 확인 전 반전은 단정 불가</x:v>
      </x:c>
      <x:c r="J316" s="27" t="n">
        <x:v>2</x:v>
      </x:c>
      <x:c r="K316" s="24" t="str">
        <x:v>규정·절차·근거 자료 또는 조건별 사례로 설명 범위를 한정할 수 있음</x:v>
      </x:c>
      <x:c r="L316" s="29" t="n">
        <x:f>(D316+F316+H316+J316)/('산출기준'!$B$23*'산출기준'!$B$24)*100</x:f>
        <x:v>75</x:v>
      </x:c>
      <x:c r="M316" s="24" t="str">
        <x:v>의학적 효과·진단·치료를 제목에서 단정하지 않기; 공식 보건자료 및 전문 검토 필요</x:v>
      </x:c>
    </x:row>
    <x:row r="317" ht="58" customHeight="1">
      <x:c r="A317" s="4" t="str">
        <x:v>K0313</x:v>
      </x:c>
      <x:c r="B317" s="4" t="str">
        <x:v>건강</x:v>
      </x:c>
      <x:c r="C317" s="4" t="str">
        <x:v>당뇨정상수치</x:v>
      </x:c>
      <x:c r="D317" s="27" t="n">
        <x:v>2</x:v>
      </x:c>
      <x:c r="E317" s="24" t="str">
        <x:v>당뇨정상수치: 몸·마음의 일상적 불편과 연결되지만 개인별 판단은 다름</x:v>
      </x:c>
      <x:c r="F317" s="27" t="n">
        <x:v>1</x:v>
      </x:c>
      <x:c r="G317" s="24" t="str">
        <x:v>명사·행동 중심 검색어로, 제목화하려면 별도의 구체적인 질문 설정이 필요</x:v>
      </x:c>
      <x:c r="H317" s="27" t="n">
        <x:v>1</x:v>
      </x:c>
      <x:c r="I317" s="24" t="str">
        <x:v>‘수치’를 기준·수치·조건별 사례로 비교 가능. 실제 수치 확인 전 반전은 단정 불가</x:v>
      </x:c>
      <x:c r="J317" s="27" t="n">
        <x:v>2</x:v>
      </x:c>
      <x:c r="K317" s="24" t="str">
        <x:v>규정·절차·근거 자료 또는 조건별 사례로 설명 범위를 한정할 수 있음</x:v>
      </x:c>
      <x:c r="L317" s="29" t="n">
        <x:f>(D317+F317+H317+J317)/('산출기준'!$B$23*'산출기준'!$B$24)*100</x:f>
        <x:v>75</x:v>
      </x:c>
      <x:c r="M317" s="24" t="str">
        <x:v>의학적 효과·진단·치료를 제목에서 단정하지 않기; 공식 보건자료 및 전문 검토 필요</x:v>
      </x:c>
    </x:row>
    <x:row r="318" ht="58" customHeight="1">
      <x:c r="A318" s="4" t="str">
        <x:v>K0314</x:v>
      </x:c>
      <x:c r="B318" s="4" t="str">
        <x:v>건강</x:v>
      </x:c>
      <x:c r="C318" s="4" t="str">
        <x:v>공복혈당수치</x:v>
      </x:c>
      <x:c r="D318" s="27" t="n">
        <x:v>2</x:v>
      </x:c>
      <x:c r="E318" s="24" t="str">
        <x:v>공복혈당수치: 몸·마음의 일상적 불편과 연결되지만 개인별 판단은 다름</x:v>
      </x:c>
      <x:c r="F318" s="27" t="n">
        <x:v>1</x:v>
      </x:c>
      <x:c r="G318" s="24" t="str">
        <x:v>명사·행동 중심 검색어로, 제목화하려면 별도의 구체적인 질문 설정이 필요</x:v>
      </x:c>
      <x:c r="H318" s="27" t="n">
        <x:v>1</x:v>
      </x:c>
      <x:c r="I318" s="24" t="str">
        <x:v>‘수치’를 기준·수치·조건별 사례로 비교 가능. 실제 수치 확인 전 반전은 단정 불가</x:v>
      </x:c>
      <x:c r="J318" s="27" t="n">
        <x:v>2</x:v>
      </x:c>
      <x:c r="K318" s="24" t="str">
        <x:v>규정·절차·근거 자료 또는 조건별 사례로 설명 범위를 한정할 수 있음</x:v>
      </x:c>
      <x:c r="L318" s="29" t="n">
        <x:f>(D318+F318+H318+J318)/('산출기준'!$B$23*'산출기준'!$B$24)*100</x:f>
        <x:v>75</x:v>
      </x:c>
      <x:c r="M318" s="24" t="str">
        <x:v>의학적 효과·진단·치료를 제목에서 단정하지 않기; 공식 보건자료 및 전문 검토 필요</x:v>
      </x:c>
    </x:row>
    <x:row r="319" ht="58" customHeight="1">
      <x:c r="A319" s="4" t="str">
        <x:v>K0315</x:v>
      </x:c>
      <x:c r="B319" s="4" t="str">
        <x:v>건강</x:v>
      </x:c>
      <x:c r="C319" s="4" t="str">
        <x:v>단백질많은음식</x:v>
      </x:c>
      <x:c r="D319" s="27" t="n">
        <x:v>2</x:v>
      </x:c>
      <x:c r="E319" s="24" t="str">
        <x:v>단백질많은음식: 몸·마음의 일상적 불편과 연결되지만 개인별 판단은 다름</x:v>
      </x:c>
      <x:c r="F319" s="27" t="n">
        <x:v>1</x:v>
      </x:c>
      <x:c r="G319" s="24" t="str">
        <x:v>명사·행동 중심 검색어로, 제목화하려면 별도의 구체적인 질문 설정이 필요</x:v>
      </x:c>
      <x:c r="H319" s="27" t="n">
        <x:v>0</x:v>
      </x:c>
      <x:c r="I319" s="24" t="str">
        <x:v>키워드 자체에 비교나 반전 근거가 없으므로 해당 요소는 가점하지 않음</x:v>
      </x:c>
      <x:c r="J319" s="27" t="n">
        <x:v>1</x:v>
      </x:c>
      <x:c r="K319" s="24" t="str">
        <x:v>공개 프로필·발언 등 확인 가능한 원자료 확보가 필요</x:v>
      </x:c>
      <x:c r="L319" s="29" t="n">
        <x:f>(D319+F319+H319+J319)/('산출기준'!$B$23*'산출기준'!$B$24)*100</x:f>
        <x:v>50</x:v>
      </x:c>
      <x:c r="M319" s="24" t="str">
        <x:v>의학적 효과·진단·치료를 제목에서 단정하지 않기; 공식 보건자료 및 전문 검토 필요</x:v>
      </x:c>
    </x:row>
    <x:row r="320" ht="58" customHeight="1">
      <x:c r="A320" s="4" t="str">
        <x:v>K0316</x:v>
      </x:c>
      <x:c r="B320" s="4" t="str">
        <x:v>건강</x:v>
      </x:c>
      <x:c r="C320" s="4" t="str">
        <x:v>식후2시간혈당</x:v>
      </x:c>
      <x:c r="D320" s="27" t="n">
        <x:v>2</x:v>
      </x:c>
      <x:c r="E320" s="24" t="str">
        <x:v>식후2시간혈당: 몸·마음의 일상적 불편과 연결되지만 개인별 판단은 다름</x:v>
      </x:c>
      <x:c r="F320" s="27" t="n">
        <x:v>1</x:v>
      </x:c>
      <x:c r="G320" s="24" t="str">
        <x:v>명사·행동 중심 검색어로, 제목화하려면 별도의 구체적인 질문 설정이 필요</x:v>
      </x:c>
      <x:c r="H320" s="27" t="n">
        <x:v>1</x:v>
      </x:c>
      <x:c r="I320" s="24" t="str">
        <x:v>‘시간’를 기준·수치·조건별 사례로 비교 가능. 실제 수치 확인 전 반전은 단정 불가</x:v>
      </x:c>
      <x:c r="J320" s="27" t="n">
        <x:v>2</x:v>
      </x:c>
      <x:c r="K320" s="24" t="str">
        <x:v>규정·절차·근거 자료 또는 조건별 사례로 설명 범위를 한정할 수 있음</x:v>
      </x:c>
      <x:c r="L320" s="29" t="n">
        <x:f>(D320+F320+H320+J320)/('산출기준'!$B$23*'산출기준'!$B$24)*100</x:f>
        <x:v>75</x:v>
      </x:c>
      <x:c r="M320" s="24" t="str">
        <x:v>의학적 효과·진단·치료를 제목에서 단정하지 않기; 공식 보건자료 및 전문 검토 필요</x:v>
      </x:c>
    </x:row>
    <x:row r="321" ht="58" customHeight="1">
      <x:c r="A321" s="4" t="str">
        <x:v>K0317</x:v>
      </x:c>
      <x:c r="B321" s="4" t="str">
        <x:v>건강</x:v>
      </x:c>
      <x:c r="C321" s="4" t="str">
        <x:v>당화혈색소정상수치</x:v>
      </x:c>
      <x:c r="D321" s="27" t="n">
        <x:v>2</x:v>
      </x:c>
      <x:c r="E321" s="24" t="str">
        <x:v>당화혈색소정상수치: 몸·마음의 일상적 불편과 연결되지만 개인별 판단은 다름</x:v>
      </x:c>
      <x:c r="F321" s="27" t="n">
        <x:v>1</x:v>
      </x:c>
      <x:c r="G321" s="24" t="str">
        <x:v>명사·행동 중심 검색어로, 제목화하려면 별도의 구체적인 질문 설정이 필요</x:v>
      </x:c>
      <x:c r="H321" s="27" t="n">
        <x:v>1</x:v>
      </x:c>
      <x:c r="I321" s="24" t="str">
        <x:v>‘수치’를 기준·수치·조건별 사례로 비교 가능. 실제 수치 확인 전 반전은 단정 불가</x:v>
      </x:c>
      <x:c r="J321" s="27" t="n">
        <x:v>2</x:v>
      </x:c>
      <x:c r="K321" s="24" t="str">
        <x:v>규정·절차·근거 자료 또는 조건별 사례로 설명 범위를 한정할 수 있음</x:v>
      </x:c>
      <x:c r="L321" s="29" t="n">
        <x:f>(D321+F321+H321+J321)/('산출기준'!$B$23*'산출기준'!$B$24)*100</x:f>
        <x:v>75</x:v>
      </x:c>
      <x:c r="M321" s="24" t="str">
        <x:v>의학적 효과·진단·치료를 제목에서 단정하지 않기; 공식 보건자료 및 전문 검토 필요</x:v>
      </x:c>
    </x:row>
    <x:row r="322" ht="58" customHeight="1">
      <x:c r="A322" s="4" t="str">
        <x:v>K0318</x:v>
      </x:c>
      <x:c r="B322" s="4" t="str">
        <x:v>건강</x:v>
      </x:c>
      <x:c r="C322" s="4" t="str">
        <x:v>저혈압증상</x:v>
      </x:c>
      <x:c r="D322" s="27" t="n">
        <x:v>2</x:v>
      </x:c>
      <x:c r="E322" s="24" t="str">
        <x:v>저혈압증상: 몸·마음의 일상적 불편과 연결되지만 개인별 판단은 다름</x:v>
      </x:c>
      <x:c r="F322" s="27" t="n">
        <x:v>2</x:v>
      </x:c>
      <x:c r="G322" s="24" t="str">
        <x:v>특징·현상·원인을 설명하는 질문으로 전개 가능</x:v>
      </x:c>
      <x:c r="H322" s="27" t="n">
        <x:v>0</x:v>
      </x:c>
      <x:c r="I322" s="24" t="str">
        <x:v>키워드 자체에 비교나 반전 근거가 없으므로 해당 요소는 가점하지 않음</x:v>
      </x:c>
      <x:c r="J322" s="27" t="n">
        <x:v>2</x:v>
      </x:c>
      <x:c r="K322" s="24" t="str">
        <x:v>규정·절차·근거 자료 또는 조건별 사례로 설명 범위를 한정할 수 있음</x:v>
      </x:c>
      <x:c r="L322" s="29" t="n">
        <x:f>(D322+F322+H322+J322)/('산출기준'!$B$23*'산출기준'!$B$24)*100</x:f>
        <x:v>75</x:v>
      </x:c>
      <x:c r="M322" s="24" t="str">
        <x:v>의학적 효과·진단·치료를 제목에서 단정하지 않기; 공식 보건자료 및 전문 검토 필요</x:v>
      </x:c>
    </x:row>
    <x:row r="323" ht="58" customHeight="1">
      <x:c r="A323" s="4" t="str">
        <x:v>K0319</x:v>
      </x:c>
      <x:c r="B323" s="4" t="str">
        <x:v>건강</x:v>
      </x:c>
      <x:c r="C323" s="4" t="str">
        <x:v>고혈압증상</x:v>
      </x:c>
      <x:c r="D323" s="27" t="n">
        <x:v>2</x:v>
      </x:c>
      <x:c r="E323" s="24" t="str">
        <x:v>고혈압증상: 몸·마음의 일상적 불편과 연결되지만 개인별 판단은 다름</x:v>
      </x:c>
      <x:c r="F323" s="27" t="n">
        <x:v>2</x:v>
      </x:c>
      <x:c r="G323" s="24" t="str">
        <x:v>특징·현상·원인을 설명하는 질문으로 전개 가능</x:v>
      </x:c>
      <x:c r="H323" s="27" t="n">
        <x:v>0</x:v>
      </x:c>
      <x:c r="I323" s="24" t="str">
        <x:v>키워드 자체에 비교나 반전 근거가 없으므로 해당 요소는 가점하지 않음</x:v>
      </x:c>
      <x:c r="J323" s="27" t="n">
        <x:v>2</x:v>
      </x:c>
      <x:c r="K323" s="24" t="str">
        <x:v>규정·절차·근거 자료 또는 조건별 사례로 설명 범위를 한정할 수 있음</x:v>
      </x:c>
      <x:c r="L323" s="29" t="n">
        <x:f>(D323+F323+H323+J323)/('산출기준'!$B$23*'산출기준'!$B$24)*100</x:f>
        <x:v>75</x:v>
      </x:c>
      <x:c r="M323" s="24" t="str">
        <x:v>의학적 효과·진단·치료를 제목에서 단정하지 않기; 공식 보건자료 및 전문 검토 필요</x:v>
      </x:c>
    </x:row>
    <x:row r="324" ht="58" customHeight="1">
      <x:c r="A324" s="4" t="str">
        <x:v>K0320</x:v>
      </x:c>
      <x:c r="B324" s="4" t="str">
        <x:v>건강</x:v>
      </x:c>
      <x:c r="C324" s="4" t="str">
        <x:v>정상혈압</x:v>
      </x:c>
      <x:c r="D324" s="27" t="n">
        <x:v>2</x:v>
      </x:c>
      <x:c r="E324" s="24" t="str">
        <x:v>정상혈압: 몸·마음의 일상적 불편과 연결되지만 개인별 판단은 다름</x:v>
      </x:c>
      <x:c r="F324" s="27" t="n">
        <x:v>1</x:v>
      </x:c>
      <x:c r="G324" s="24" t="str">
        <x:v>명사·행동 중심 검색어로, 제목화하려면 별도의 구체적인 질문 설정이 필요</x:v>
      </x:c>
      <x:c r="H324" s="27" t="n">
        <x:v>0</x:v>
      </x:c>
      <x:c r="I324" s="24" t="str">
        <x:v>키워드 자체에 비교나 반전 근거가 없으므로 해당 요소는 가점하지 않음</x:v>
      </x:c>
      <x:c r="J324" s="27" t="n">
        <x:v>1</x:v>
      </x:c>
      <x:c r="K324" s="24" t="str">
        <x:v>공개 프로필·발언 등 확인 가능한 원자료 확보가 필요</x:v>
      </x:c>
      <x:c r="L324" s="29" t="n">
        <x:f>(D324+F324+H324+J324)/('산출기준'!$B$23*'산출기준'!$B$24)*100</x:f>
        <x:v>50</x:v>
      </x:c>
      <x:c r="M324" s="24" t="str">
        <x:v>의학적 효과·진단·치료를 제목에서 단정하지 않기; 공식 보건자료 및 전문 검토 필요</x:v>
      </x:c>
    </x:row>
    <x:row r="325" ht="58" customHeight="1">
      <x:c r="A325" s="4" t="str">
        <x:v>K0321</x:v>
      </x:c>
      <x:c r="B325" s="4" t="str">
        <x:v>건강</x:v>
      </x:c>
      <x:c r="C325" s="4" t="str">
        <x:v>고지혈증좋은음식</x:v>
      </x:c>
      <x:c r="D325" s="27" t="n">
        <x:v>2</x:v>
      </x:c>
      <x:c r="E325" s="24" t="str">
        <x:v>고지혈증좋은음식: 몸·마음의 일상적 불편과 연결되지만 개인별 판단은 다름</x:v>
      </x:c>
      <x:c r="F325" s="27" t="n">
        <x:v>1</x:v>
      </x:c>
      <x:c r="G325" s="24" t="str">
        <x:v>명사·행동 중심 검색어로, 제목화하려면 별도의 구체적인 질문 설정이 필요</x:v>
      </x:c>
      <x:c r="H325" s="27" t="n">
        <x:v>0</x:v>
      </x:c>
      <x:c r="I325" s="24" t="str">
        <x:v>키워드 자체에 비교나 반전 근거가 없으므로 해당 요소는 가점하지 않음</x:v>
      </x:c>
      <x:c r="J325" s="27" t="n">
        <x:v>1</x:v>
      </x:c>
      <x:c r="K325" s="24" t="str">
        <x:v>공개 프로필·발언 등 확인 가능한 원자료 확보가 필요</x:v>
      </x:c>
      <x:c r="L325" s="29" t="n">
        <x:f>(D325+F325+H325+J325)/('산출기준'!$B$23*'산출기준'!$B$24)*100</x:f>
        <x:v>50</x:v>
      </x:c>
      <x:c r="M325" s="24" t="str">
        <x:v>의학적 효과·진단·치료를 제목에서 단정하지 않기; 공식 보건자료 및 전문 검토 필요</x:v>
      </x:c>
    </x:row>
    <x:row r="326" ht="58" customHeight="1">
      <x:c r="A326" s="4" t="str">
        <x:v>K0322</x:v>
      </x:c>
      <x:c r="B326" s="4" t="str">
        <x:v>건강</x:v>
      </x:c>
      <x:c r="C326" s="4" t="str">
        <x:v>당뇨증상</x:v>
      </x:c>
      <x:c r="D326" s="27" t="n">
        <x:v>2</x:v>
      </x:c>
      <x:c r="E326" s="24" t="str">
        <x:v>당뇨증상: 몸·마음의 일상적 불편과 연결되지만 개인별 판단은 다름</x:v>
      </x:c>
      <x:c r="F326" s="27" t="n">
        <x:v>2</x:v>
      </x:c>
      <x:c r="G326" s="24" t="str">
        <x:v>특징·현상·원인을 설명하는 질문으로 전개 가능</x:v>
      </x:c>
      <x:c r="H326" s="27" t="n">
        <x:v>0</x:v>
      </x:c>
      <x:c r="I326" s="24" t="str">
        <x:v>키워드 자체에 비교나 반전 근거가 없으므로 해당 요소는 가점하지 않음</x:v>
      </x:c>
      <x:c r="J326" s="27" t="n">
        <x:v>2</x:v>
      </x:c>
      <x:c r="K326" s="24" t="str">
        <x:v>규정·절차·근거 자료 또는 조건별 사례로 설명 범위를 한정할 수 있음</x:v>
      </x:c>
      <x:c r="L326" s="29" t="n">
        <x:f>(D326+F326+H326+J326)/('산출기준'!$B$23*'산출기준'!$B$24)*100</x:f>
        <x:v>75</x:v>
      </x:c>
      <x:c r="M326" s="24" t="str">
        <x:v>의학적 효과·진단·치료를 제목에서 단정하지 않기; 공식 보건자료 및 전문 검토 필요</x:v>
      </x:c>
    </x:row>
    <x:row r="327" ht="58" customHeight="1">
      <x:c r="A327" s="4" t="str">
        <x:v>K0323</x:v>
      </x:c>
      <x:c r="B327" s="4" t="str">
        <x:v>건강</x:v>
      </x:c>
      <x:c r="C327" s="4" t="str">
        <x:v>허리디스크증상</x:v>
      </x:c>
      <x:c r="D327" s="27" t="n">
        <x:v>2</x:v>
      </x:c>
      <x:c r="E327" s="24" t="str">
        <x:v>허리디스크증상: 몸·마음의 일상적 불편과 연결되지만 개인별 판단은 다름</x:v>
      </x:c>
      <x:c r="F327" s="27" t="n">
        <x:v>2</x:v>
      </x:c>
      <x:c r="G327" s="24" t="str">
        <x:v>특징·현상·원인을 설명하는 질문으로 전개 가능</x:v>
      </x:c>
      <x:c r="H327" s="27" t="n">
        <x:v>0</x:v>
      </x:c>
      <x:c r="I327" s="24" t="str">
        <x:v>키워드 자체에 비교나 반전 근거가 없으므로 해당 요소는 가점하지 않음</x:v>
      </x:c>
      <x:c r="J327" s="27" t="n">
        <x:v>2</x:v>
      </x:c>
      <x:c r="K327" s="24" t="str">
        <x:v>규정·절차·근거 자료 또는 조건별 사례로 설명 범위를 한정할 수 있음</x:v>
      </x:c>
      <x:c r="L327" s="29" t="n">
        <x:f>(D327+F327+H327+J327)/('산출기준'!$B$23*'산출기준'!$B$24)*100</x:f>
        <x:v>75</x:v>
      </x:c>
      <x:c r="M327" s="24" t="str">
        <x:v>의학적 효과·진단·치료를 제목에서 단정하지 않기; 공식 보건자료 및 전문 검토 필요</x:v>
      </x:c>
    </x:row>
    <x:row r="328" ht="58" customHeight="1">
      <x:c r="A328" s="4" t="str">
        <x:v>K0324</x:v>
      </x:c>
      <x:c r="B328" s="4" t="str">
        <x:v>건강</x:v>
      </x:c>
      <x:c r="C328" s="4" t="str">
        <x:v>마그네슘음식</x:v>
      </x:c>
      <x:c r="D328" s="27" t="n">
        <x:v>2</x:v>
      </x:c>
      <x:c r="E328" s="24" t="str">
        <x:v>마그네슘음식: 몸·마음의 일상적 불편과 연결되지만 개인별 판단은 다름</x:v>
      </x:c>
      <x:c r="F328" s="27" t="n">
        <x:v>1</x:v>
      </x:c>
      <x:c r="G328" s="24" t="str">
        <x:v>명사·행동 중심 검색어로, 제목화하려면 별도의 구체적인 질문 설정이 필요</x:v>
      </x:c>
      <x:c r="H328" s="27" t="n">
        <x:v>0</x:v>
      </x:c>
      <x:c r="I328" s="24" t="str">
        <x:v>키워드 자체에 비교나 반전 근거가 없으므로 해당 요소는 가점하지 않음</x:v>
      </x:c>
      <x:c r="J328" s="27" t="n">
        <x:v>1</x:v>
      </x:c>
      <x:c r="K328" s="24" t="str">
        <x:v>공개 프로필·발언 등 확인 가능한 원자료 확보가 필요</x:v>
      </x:c>
      <x:c r="L328" s="29" t="n">
        <x:f>(D328+F328+H328+J328)/('산출기준'!$B$23*'산출기준'!$B$24)*100</x:f>
        <x:v>50</x:v>
      </x:c>
      <x:c r="M328" s="24" t="str">
        <x:v>의학적 효과·진단·치료를 제목에서 단정하지 않기; 공식 보건자료 및 전문 검토 필요</x:v>
      </x:c>
    </x:row>
    <x:row r="329" ht="58" customHeight="1">
      <x:c r="A329" s="4" t="str">
        <x:v>K0325</x:v>
      </x:c>
      <x:c r="B329" s="4" t="str">
        <x:v>건강</x:v>
      </x:c>
      <x:c r="C329" s="4" t="str">
        <x:v>식후혈당정상수치</x:v>
      </x:c>
      <x:c r="D329" s="27" t="n">
        <x:v>2</x:v>
      </x:c>
      <x:c r="E329" s="24" t="str">
        <x:v>식후혈당정상수치: 몸·마음의 일상적 불편과 연결되지만 개인별 판단은 다름</x:v>
      </x:c>
      <x:c r="F329" s="27" t="n">
        <x:v>1</x:v>
      </x:c>
      <x:c r="G329" s="24" t="str">
        <x:v>명사·행동 중심 검색어로, 제목화하려면 별도의 구체적인 질문 설정이 필요</x:v>
      </x:c>
      <x:c r="H329" s="27" t="n">
        <x:v>1</x:v>
      </x:c>
      <x:c r="I329" s="24" t="str">
        <x:v>‘수치’를 기준·수치·조건별 사례로 비교 가능. 실제 수치 확인 전 반전은 단정 불가</x:v>
      </x:c>
      <x:c r="J329" s="27" t="n">
        <x:v>2</x:v>
      </x:c>
      <x:c r="K329" s="24" t="str">
        <x:v>규정·절차·근거 자료 또는 조건별 사례로 설명 범위를 한정할 수 있음</x:v>
      </x:c>
      <x:c r="L329" s="29" t="n">
        <x:f>(D329+F329+H329+J329)/('산출기준'!$B$23*'산출기준'!$B$24)*100</x:f>
        <x:v>75</x:v>
      </x:c>
      <x:c r="M329" s="24" t="str">
        <x:v>의학적 효과·진단·치료를 제목에서 단정하지 않기; 공식 보건자료 및 전문 검토 필요</x:v>
      </x:c>
    </x:row>
    <x:row r="330" ht="58" customHeight="1">
      <x:c r="A330" s="4" t="str">
        <x:v>K0326</x:v>
      </x:c>
      <x:c r="B330" s="4" t="str">
        <x:v>건강</x:v>
      </x:c>
      <x:c r="C330" s="4" t="str">
        <x:v>콜레스테롤낮추는음식</x:v>
      </x:c>
      <x:c r="D330" s="27" t="n">
        <x:v>2</x:v>
      </x:c>
      <x:c r="E330" s="24" t="str">
        <x:v>콜레스테롤낮추는음식: 몸·마음의 일상적 불편과 연결되지만 개인별 판단은 다름</x:v>
      </x:c>
      <x:c r="F330" s="27" t="n">
        <x:v>1</x:v>
      </x:c>
      <x:c r="G330" s="24" t="str">
        <x:v>명사·행동 중심 검색어로, 제목화하려면 별도의 구체적인 질문 설정이 필요</x:v>
      </x:c>
      <x:c r="H330" s="27" t="n">
        <x:v>0</x:v>
      </x:c>
      <x:c r="I330" s="24" t="str">
        <x:v>키워드 자체에 비교나 반전 근거가 없으므로 해당 요소는 가점하지 않음</x:v>
      </x:c>
      <x:c r="J330" s="27" t="n">
        <x:v>1</x:v>
      </x:c>
      <x:c r="K330" s="24" t="str">
        <x:v>공개 프로필·발언 등 확인 가능한 원자료 확보가 필요</x:v>
      </x:c>
      <x:c r="L330" s="29" t="n">
        <x:f>(D330+F330+H330+J330)/('산출기준'!$B$23*'산출기준'!$B$24)*100</x:f>
        <x:v>50</x:v>
      </x:c>
      <x:c r="M330" s="24" t="str">
        <x:v>의학적 효과·진단·치료를 제목에서 단정하지 않기; 공식 보건자료 및 전문 검토 필요</x:v>
      </x:c>
    </x:row>
    <x:row r="331" ht="58" customHeight="1">
      <x:c r="A331" s="4" t="str">
        <x:v>K0327</x:v>
      </x:c>
      <x:c r="B331" s="4" t="str">
        <x:v>건강</x:v>
      </x:c>
      <x:c r="C331" s="4" t="str">
        <x:v>내장지방빼는법</x:v>
      </x:c>
      <x:c r="D331" s="27" t="n">
        <x:v>2</x:v>
      </x:c>
      <x:c r="E331" s="24" t="str">
        <x:v>내장지방빼는법: 몸·마음의 일상적 불편과 연결되지만 개인별 판단은 다름</x:v>
      </x:c>
      <x:c r="F331" s="27" t="n">
        <x:v>2</x:v>
      </x:c>
      <x:c r="G331" s="24" t="str">
        <x:v>‘빼는법’라는 질문 표현이 있어 독자가 확인할 답이 분명함</x:v>
      </x:c>
      <x:c r="H331" s="27" t="n">
        <x:v>0</x:v>
      </x:c>
      <x:c r="I331" s="24" t="str">
        <x:v>키워드 자체에 비교나 반전 근거가 없으므로 해당 요소는 가점하지 않음</x:v>
      </x:c>
      <x:c r="J331" s="27" t="n">
        <x:v>1</x:v>
      </x:c>
      <x:c r="K331" s="24" t="str">
        <x:v>공개 프로필·발언 등 확인 가능한 원자료 확보가 필요</x:v>
      </x:c>
      <x:c r="L331" s="29" t="n">
        <x:f>(D331+F331+H331+J331)/('산출기준'!$B$23*'산출기준'!$B$24)*100</x:f>
        <x:v>62.5</x:v>
      </x:c>
      <x:c r="M331" s="24" t="str">
        <x:v>의학적 효과·진단·치료를 제목에서 단정하지 않기; 공식 보건자료 및 전문 검토 필요</x:v>
      </x:c>
    </x:row>
    <x:row r="332" ht="58" customHeight="1">
      <x:c r="A332" s="4" t="str">
        <x:v>K0328</x:v>
      </x:c>
      <x:c r="B332" s="4" t="str">
        <x:v>건강</x:v>
      </x:c>
      <x:c r="C332" s="4" t="str">
        <x:v>중성지방수치</x:v>
      </x:c>
      <x:c r="D332" s="27" t="n">
        <x:v>2</x:v>
      </x:c>
      <x:c r="E332" s="24" t="str">
        <x:v>중성지방수치: 몸·마음의 일상적 불편과 연결되지만 개인별 판단은 다름</x:v>
      </x:c>
      <x:c r="F332" s="27" t="n">
        <x:v>1</x:v>
      </x:c>
      <x:c r="G332" s="24" t="str">
        <x:v>명사·행동 중심 검색어로, 제목화하려면 별도의 구체적인 질문 설정이 필요</x:v>
      </x:c>
      <x:c r="H332" s="27" t="n">
        <x:v>1</x:v>
      </x:c>
      <x:c r="I332" s="24" t="str">
        <x:v>‘수치’를 기준·수치·조건별 사례로 비교 가능. 실제 수치 확인 전 반전은 단정 불가</x:v>
      </x:c>
      <x:c r="J332" s="27" t="n">
        <x:v>2</x:v>
      </x:c>
      <x:c r="K332" s="24" t="str">
        <x:v>규정·절차·근거 자료 또는 조건별 사례로 설명 범위를 한정할 수 있음</x:v>
      </x:c>
      <x:c r="L332" s="29" t="n">
        <x:f>(D332+F332+H332+J332)/('산출기준'!$B$23*'산출기준'!$B$24)*100</x:f>
        <x:v>75</x:v>
      </x:c>
      <x:c r="M332" s="24" t="str">
        <x:v>의학적 효과·진단·치료를 제목에서 단정하지 않기; 공식 보건자료 및 전문 검토 필요</x:v>
      </x:c>
    </x:row>
    <x:row r="333" ht="58" customHeight="1">
      <x:c r="A333" s="4" t="str">
        <x:v>K0329</x:v>
      </x:c>
      <x:c r="B333" s="4" t="str">
        <x:v>건강</x:v>
      </x:c>
      <x:c r="C333" s="4" t="str">
        <x:v>허리아플때운동</x:v>
      </x:c>
      <x:c r="D333" s="27" t="n">
        <x:v>2</x:v>
      </x:c>
      <x:c r="E333" s="24" t="str">
        <x:v>허리아플때운동: 몸·마음의 일상적 불편과 연결되지만 개인별 판단은 다름</x:v>
      </x:c>
      <x:c r="F333" s="27" t="n">
        <x:v>1</x:v>
      </x:c>
      <x:c r="G333" s="24" t="str">
        <x:v>명사·행동 중심 검색어로, 제목화하려면 별도의 구체적인 질문 설정이 필요</x:v>
      </x:c>
      <x:c r="H333" s="27" t="n">
        <x:v>0</x:v>
      </x:c>
      <x:c r="I333" s="24" t="str">
        <x:v>키워드 자체에 비교나 반전 근거가 없으므로 해당 요소는 가점하지 않음</x:v>
      </x:c>
      <x:c r="J333" s="27" t="n">
        <x:v>1</x:v>
      </x:c>
      <x:c r="K333" s="24" t="str">
        <x:v>공개 프로필·발언 등 확인 가능한 원자료 확보가 필요</x:v>
      </x:c>
      <x:c r="L333" s="29" t="n">
        <x:f>(D333+F333+H333+J333)/('산출기준'!$B$23*'산출기준'!$B$24)*100</x:f>
        <x:v>50</x:v>
      </x:c>
      <x:c r="M333" s="24" t="str">
        <x:v>의학적 효과·진단·치료를 제목에서 단정하지 않기; 공식 보건자료 및 전문 검토 필요</x:v>
      </x:c>
    </x:row>
    <x:row r="334" ht="58" customHeight="1">
      <x:c r="A334" s="4" t="str">
        <x:v>K0330</x:v>
      </x:c>
      <x:c r="B334" s="4" t="str">
        <x:v>건강</x:v>
      </x:c>
      <x:c r="C334" s="4" t="str">
        <x:v>고혈압낮추는방법</x:v>
      </x:c>
      <x:c r="D334" s="27" t="n">
        <x:v>2</x:v>
      </x:c>
      <x:c r="E334" s="24" t="str">
        <x:v>고혈압낮추는방법: 몸·마음의 일상적 불편과 연결되지만 개인별 판단은 다름</x:v>
      </x:c>
      <x:c r="F334" s="27" t="n">
        <x:v>2</x:v>
      </x:c>
      <x:c r="G334" s="24" t="str">
        <x:v>‘방법’라는 질문 표현이 있어 독자가 확인할 답이 분명함</x:v>
      </x:c>
      <x:c r="H334" s="27" t="n">
        <x:v>0</x:v>
      </x:c>
      <x:c r="I334" s="24" t="str">
        <x:v>키워드 자체에 비교나 반전 근거가 없으므로 해당 요소는 가점하지 않음</x:v>
      </x:c>
      <x:c r="J334" s="27" t="n">
        <x:v>2</x:v>
      </x:c>
      <x:c r="K334" s="24" t="str">
        <x:v>규정·절차·근거 자료 또는 조건별 사례로 설명 범위를 한정할 수 있음</x:v>
      </x:c>
      <x:c r="L334" s="29" t="n">
        <x:f>(D334+F334+H334+J334)/('산출기준'!$B$23*'산출기준'!$B$24)*100</x:f>
        <x:v>75</x:v>
      </x:c>
      <x:c r="M334" s="24" t="str">
        <x:v>의학적 효과·진단·치료를 제목에서 단정하지 않기; 공식 보건자료 및 전문 검토 필요</x:v>
      </x:c>
    </x:row>
    <x:row r="335" ht="58" customHeight="1">
      <x:c r="A335" s="4" t="str">
        <x:v>K0331</x:v>
      </x:c>
      <x:c r="B335" s="4" t="str">
        <x:v>건강</x:v>
      </x:c>
      <x:c r="C335" s="4" t="str">
        <x:v>식도염증상</x:v>
      </x:c>
      <x:c r="D335" s="27" t="n">
        <x:v>2</x:v>
      </x:c>
      <x:c r="E335" s="24" t="str">
        <x:v>식도염증상: 몸·마음의 일상적 불편과 연결되지만 개인별 판단은 다름</x:v>
      </x:c>
      <x:c r="F335" s="27" t="n">
        <x:v>2</x:v>
      </x:c>
      <x:c r="G335" s="24" t="str">
        <x:v>특징·현상·원인을 설명하는 질문으로 전개 가능</x:v>
      </x:c>
      <x:c r="H335" s="27" t="n">
        <x:v>0</x:v>
      </x:c>
      <x:c r="I335" s="24" t="str">
        <x:v>키워드 자체에 비교나 반전 근거가 없으므로 해당 요소는 가점하지 않음</x:v>
      </x:c>
      <x:c r="J335" s="27" t="n">
        <x:v>2</x:v>
      </x:c>
      <x:c r="K335" s="24" t="str">
        <x:v>규정·절차·근거 자료 또는 조건별 사례로 설명 범위를 한정할 수 있음</x:v>
      </x:c>
      <x:c r="L335" s="29" t="n">
        <x:f>(D335+F335+H335+J335)/('산출기준'!$B$23*'산출기준'!$B$24)*100</x:f>
        <x:v>75</x:v>
      </x:c>
      <x:c r="M335" s="24" t="str">
        <x:v>의학적 효과·진단·치료를 제목에서 단정하지 않기; 공식 보건자료 및 전문 검토 필요</x:v>
      </x:c>
    </x:row>
    <x:row r="336" ht="58" customHeight="1">
      <x:c r="A336" s="4" t="str">
        <x:v>K0332</x:v>
      </x:c>
      <x:c r="B336" s="4" t="str">
        <x:v>건강</x:v>
      </x:c>
      <x:c r="C336" s="4" t="str">
        <x:v>고혈압수치</x:v>
      </x:c>
      <x:c r="D336" s="27" t="n">
        <x:v>2</x:v>
      </x:c>
      <x:c r="E336" s="24" t="str">
        <x:v>고혈압수치: 몸·마음의 일상적 불편과 연결되지만 개인별 판단은 다름</x:v>
      </x:c>
      <x:c r="F336" s="27" t="n">
        <x:v>1</x:v>
      </x:c>
      <x:c r="G336" s="24" t="str">
        <x:v>명사·행동 중심 검색어로, 제목화하려면 별도의 구체적인 질문 설정이 필요</x:v>
      </x:c>
      <x:c r="H336" s="27" t="n">
        <x:v>1</x:v>
      </x:c>
      <x:c r="I336" s="24" t="str">
        <x:v>‘수치’를 기준·수치·조건별 사례로 비교 가능. 실제 수치 확인 전 반전은 단정 불가</x:v>
      </x:c>
      <x:c r="J336" s="27" t="n">
        <x:v>2</x:v>
      </x:c>
      <x:c r="K336" s="24" t="str">
        <x:v>규정·절차·근거 자료 또는 조건별 사례로 설명 범위를 한정할 수 있음</x:v>
      </x:c>
      <x:c r="L336" s="29" t="n">
        <x:f>(D336+F336+H336+J336)/('산출기준'!$B$23*'산출기준'!$B$24)*100</x:f>
        <x:v>75</x:v>
      </x:c>
      <x:c r="M336" s="24" t="str">
        <x:v>의학적 효과·진단·치료를 제목에서 단정하지 않기; 공식 보건자료 및 전문 검토 필요</x:v>
      </x:c>
    </x:row>
    <x:row r="337" ht="58" customHeight="1">
      <x:c r="A337" s="4" t="str">
        <x:v>K0333</x:v>
      </x:c>
      <x:c r="B337" s="4" t="str">
        <x:v>건강</x:v>
      </x:c>
      <x:c r="C337" s="4" t="str">
        <x:v>콜레스테롤높으면</x:v>
      </x:c>
      <x:c r="D337" s="27" t="n">
        <x:v>2</x:v>
      </x:c>
      <x:c r="E337" s="24" t="str">
        <x:v>콜레스테롤높으면: 몸·마음의 일상적 불편과 연결되지만 개인별 판단은 다름</x:v>
      </x:c>
      <x:c r="F337" s="27" t="n">
        <x:v>1</x:v>
      </x:c>
      <x:c r="G337" s="24" t="str">
        <x:v>명사·행동 중심 검색어로, 제목화하려면 별도의 구체적인 질문 설정이 필요</x:v>
      </x:c>
      <x:c r="H337" s="27" t="n">
        <x:v>0</x:v>
      </x:c>
      <x:c r="I337" s="24" t="str">
        <x:v>키워드 자체에 비교나 반전 근거가 없으므로 해당 요소는 가점하지 않음</x:v>
      </x:c>
      <x:c r="J337" s="27" t="n">
        <x:v>1</x:v>
      </x:c>
      <x:c r="K337" s="24" t="str">
        <x:v>공개 프로필·발언 등 확인 가능한 원자료 확보가 필요</x:v>
      </x:c>
      <x:c r="L337" s="29" t="n">
        <x:f>(D337+F337+H337+J337)/('산출기준'!$B$23*'산출기준'!$B$24)*100</x:f>
        <x:v>50</x:v>
      </x:c>
      <x:c r="M337" s="24" t="str">
        <x:v>의학적 효과·진단·치료를 제목에서 단정하지 않기; 공식 보건자료 및 전문 검토 필요</x:v>
      </x:c>
    </x:row>
    <x:row r="338" ht="58" customHeight="1">
      <x:c r="A338" s="4" t="str">
        <x:v>K0334</x:v>
      </x:c>
      <x:c r="B338" s="4" t="str">
        <x:v>건강</x:v>
      </x:c>
      <x:c r="C338" s="4" t="str">
        <x:v>비타민D부족증상</x:v>
      </x:c>
      <x:c r="D338" s="27" t="n">
        <x:v>2</x:v>
      </x:c>
      <x:c r="E338" s="24" t="str">
        <x:v>비타민D부족증상: 몸·마음의 일상적 불편과 연결되지만 개인별 판단은 다름</x:v>
      </x:c>
      <x:c r="F338" s="27" t="n">
        <x:v>2</x:v>
      </x:c>
      <x:c r="G338" s="24" t="str">
        <x:v>특징·현상·원인을 설명하는 질문으로 전개 가능</x:v>
      </x:c>
      <x:c r="H338" s="27" t="n">
        <x:v>0</x:v>
      </x:c>
      <x:c r="I338" s="24" t="str">
        <x:v>키워드 자체에 비교나 반전 근거가 없으므로 해당 요소는 가점하지 않음</x:v>
      </x:c>
      <x:c r="J338" s="27" t="n">
        <x:v>2</x:v>
      </x:c>
      <x:c r="K338" s="24" t="str">
        <x:v>규정·절차·근거 자료 또는 조건별 사례로 설명 범위를 한정할 수 있음</x:v>
      </x:c>
      <x:c r="L338" s="29" t="n">
        <x:f>(D338+F338+H338+J338)/('산출기준'!$B$23*'산출기준'!$B$24)*100</x:f>
        <x:v>75</x:v>
      </x:c>
      <x:c r="M338" s="24" t="str">
        <x:v>의학적 효과·진단·치료를 제목에서 단정하지 않기; 공식 보건자료 및 전문 검토 필요</x:v>
      </x:c>
    </x:row>
    <x:row r="339" ht="58" customHeight="1">
      <x:c r="A339" s="4" t="str">
        <x:v>K0335</x:v>
      </x:c>
      <x:c r="B339" s="4" t="str">
        <x:v>건강</x:v>
      </x:c>
      <x:c r="C339" s="4" t="str">
        <x:v>당뇨에좋은과일</x:v>
      </x:c>
      <x:c r="D339" s="27" t="n">
        <x:v>2</x:v>
      </x:c>
      <x:c r="E339" s="24" t="str">
        <x:v>당뇨에좋은과일: 몸·마음의 일상적 불편과 연결되지만 개인별 판단은 다름</x:v>
      </x:c>
      <x:c r="F339" s="27" t="n">
        <x:v>1</x:v>
      </x:c>
      <x:c r="G339" s="24" t="str">
        <x:v>명사·행동 중심 검색어로, 제목화하려면 별도의 구체적인 질문 설정이 필요</x:v>
      </x:c>
      <x:c r="H339" s="27" t="n">
        <x:v>0</x:v>
      </x:c>
      <x:c r="I339" s="24" t="str">
        <x:v>키워드 자체에 비교나 반전 근거가 없으므로 해당 요소는 가점하지 않음</x:v>
      </x:c>
      <x:c r="J339" s="27" t="n">
        <x:v>1</x:v>
      </x:c>
      <x:c r="K339" s="24" t="str">
        <x:v>공개 프로필·발언 등 확인 가능한 원자료 확보가 필요</x:v>
      </x:c>
      <x:c r="L339" s="29" t="n">
        <x:f>(D339+F339+H339+J339)/('산출기준'!$B$23*'산출기준'!$B$24)*100</x:f>
        <x:v>50</x:v>
      </x:c>
      <x:c r="M339" s="24" t="str">
        <x:v>의학적 효과·진단·치료를 제목에서 단정하지 않기; 공식 보건자료 및 전문 검토 필요</x:v>
      </x:c>
    </x:row>
    <x:row r="340" ht="58" customHeight="1">
      <x:c r="A340" s="4" t="str">
        <x:v>K0336</x:v>
      </x:c>
      <x:c r="B340" s="4" t="str">
        <x:v>건강</x:v>
      </x:c>
      <x:c r="C340" s="4" t="str">
        <x:v>지방간치료</x:v>
      </x:c>
      <x:c r="D340" s="27" t="n">
        <x:v>2</x:v>
      </x:c>
      <x:c r="E340" s="24" t="str">
        <x:v>지방간치료: 몸·마음의 일상적 불편과 연결되지만 개인별 판단은 다름</x:v>
      </x:c>
      <x:c r="F340" s="27" t="n">
        <x:v>1</x:v>
      </x:c>
      <x:c r="G340" s="24" t="str">
        <x:v>명사·행동 중심 검색어로, 제목화하려면 별도의 구체적인 질문 설정이 필요</x:v>
      </x:c>
      <x:c r="H340" s="27" t="n">
        <x:v>0</x:v>
      </x:c>
      <x:c r="I340" s="24" t="str">
        <x:v>키워드 자체에 비교나 반전 근거가 없으므로 해당 요소는 가점하지 않음</x:v>
      </x:c>
      <x:c r="J340" s="27" t="n">
        <x:v>1</x:v>
      </x:c>
      <x:c r="K340" s="24" t="str">
        <x:v>공개 프로필·발언 등 확인 가능한 원자료 확보가 필요</x:v>
      </x:c>
      <x:c r="L340" s="29" t="n">
        <x:f>(D340+F340+H340+J340)/('산출기준'!$B$23*'산출기준'!$B$24)*100</x:f>
        <x:v>50</x:v>
      </x:c>
      <x:c r="M340" s="24" t="str">
        <x:v>의학적 효과·진단·치료를 제목에서 단정하지 않기; 공식 보건자료 및 전문 검토 필요</x:v>
      </x:c>
    </x:row>
    <x:row r="341" ht="58" customHeight="1">
      <x:c r="A341" s="4" t="str">
        <x:v>K0337</x:v>
      </x:c>
      <x:c r="B341" s="4" t="str">
        <x:v>건강</x:v>
      </x:c>
      <x:c r="C341" s="4" t="str">
        <x:v>공복혈당낮추기</x:v>
      </x:c>
      <x:c r="D341" s="27" t="n">
        <x:v>2</x:v>
      </x:c>
      <x:c r="E341" s="24" t="str">
        <x:v>공복혈당낮추기: 몸·마음의 일상적 불편과 연결되지만 개인별 판단은 다름</x:v>
      </x:c>
      <x:c r="F341" s="27" t="n">
        <x:v>1</x:v>
      </x:c>
      <x:c r="G341" s="24" t="str">
        <x:v>명사·행동 중심 검색어로, 제목화하려면 별도의 구체적인 질문 설정이 필요</x:v>
      </x:c>
      <x:c r="H341" s="27" t="n">
        <x:v>0</x:v>
      </x:c>
      <x:c r="I341" s="24" t="str">
        <x:v>키워드 자체에 비교나 반전 근거가 없으므로 해당 요소는 가점하지 않음</x:v>
      </x:c>
      <x:c r="J341" s="27" t="n">
        <x:v>1</x:v>
      </x:c>
      <x:c r="K341" s="24" t="str">
        <x:v>공개 프로필·발언 등 확인 가능한 원자료 확보가 필요</x:v>
      </x:c>
      <x:c r="L341" s="29" t="n">
        <x:f>(D341+F341+H341+J341)/('산출기준'!$B$23*'산출기준'!$B$24)*100</x:f>
        <x:v>50</x:v>
      </x:c>
      <x:c r="M341" s="24" t="str">
        <x:v>의학적 효과·진단·치료를 제목에서 단정하지 않기; 공식 보건자료 및 전문 검토 필요</x:v>
      </x:c>
    </x:row>
    <x:row r="342" ht="58" customHeight="1">
      <x:c r="A342" s="4" t="str">
        <x:v>K0338</x:v>
      </x:c>
      <x:c r="B342" s="4" t="str">
        <x:v>건강</x:v>
      </x:c>
      <x:c r="C342" s="4" t="str">
        <x:v>수면다원검사</x:v>
      </x:c>
      <x:c r="D342" s="27" t="n">
        <x:v>2</x:v>
      </x:c>
      <x:c r="E342" s="24" t="str">
        <x:v>수면다원검사: 몸·마음의 일상적 불편과 연결되지만 개인별 판단은 다름</x:v>
      </x:c>
      <x:c r="F342" s="27" t="n">
        <x:v>1</x:v>
      </x:c>
      <x:c r="G342" s="24" t="str">
        <x:v>명사·행동 중심 검색어로, 제목화하려면 별도의 구체적인 질문 설정이 필요</x:v>
      </x:c>
      <x:c r="H342" s="27" t="n">
        <x:v>0</x:v>
      </x:c>
      <x:c r="I342" s="24" t="str">
        <x:v>키워드 자체에 비교나 반전 근거가 없으므로 해당 요소는 가점하지 않음</x:v>
      </x:c>
      <x:c r="J342" s="27" t="n">
        <x:v>1</x:v>
      </x:c>
      <x:c r="K342" s="24" t="str">
        <x:v>공개 프로필·발언 등 확인 가능한 원자료 확보가 필요</x:v>
      </x:c>
      <x:c r="L342" s="29" t="n">
        <x:f>(D342+F342+H342+J342)/('산출기준'!$B$23*'산출기준'!$B$24)*100</x:f>
        <x:v>50</x:v>
      </x:c>
      <x:c r="M342" s="24" t="str">
        <x:v>의학적 효과·진단·치료를 제목에서 단정하지 않기; 공식 보건자료 및 전문 검토 필요; 도구·신청·방문 의도가 섞여 정보글만으로 검색 의도를 충족하기 어려울 수 있음</x:v>
      </x:c>
    </x:row>
    <x:row r="343" ht="58" customHeight="1">
      <x:c r="A343" s="4" t="str">
        <x:v>K0339</x:v>
      </x:c>
      <x:c r="B343" s="4" t="str">
        <x:v>건강</x:v>
      </x:c>
      <x:c r="C343" s="4" t="str">
        <x:v>혈당낮추는음식</x:v>
      </x:c>
      <x:c r="D343" s="27" t="n">
        <x:v>2</x:v>
      </x:c>
      <x:c r="E343" s="24" t="str">
        <x:v>혈당낮추는음식: 몸·마음의 일상적 불편과 연결되지만 개인별 판단은 다름</x:v>
      </x:c>
      <x:c r="F343" s="27" t="n">
        <x:v>1</x:v>
      </x:c>
      <x:c r="G343" s="24" t="str">
        <x:v>명사·행동 중심 검색어로, 제목화하려면 별도의 구체적인 질문 설정이 필요</x:v>
      </x:c>
      <x:c r="H343" s="27" t="n">
        <x:v>0</x:v>
      </x:c>
      <x:c r="I343" s="24" t="str">
        <x:v>키워드 자체에 비교나 반전 근거가 없으므로 해당 요소는 가점하지 않음</x:v>
      </x:c>
      <x:c r="J343" s="27" t="n">
        <x:v>1</x:v>
      </x:c>
      <x:c r="K343" s="24" t="str">
        <x:v>공개 프로필·발언 등 확인 가능한 원자료 확보가 필요</x:v>
      </x:c>
      <x:c r="L343" s="29" t="n">
        <x:f>(D343+F343+H343+J343)/('산출기준'!$B$23*'산출기준'!$B$24)*100</x:f>
        <x:v>50</x:v>
      </x:c>
      <x:c r="M343" s="24" t="str">
        <x:v>의학적 효과·진단·치료를 제목에서 단정하지 않기; 공식 보건자료 및 전문 검토 필요</x:v>
      </x:c>
    </x:row>
    <x:row r="344" ht="58" customHeight="1">
      <x:c r="A344" s="4" t="str">
        <x:v>K0340</x:v>
      </x:c>
      <x:c r="B344" s="4" t="str">
        <x:v>건강</x:v>
      </x:c>
      <x:c r="C344" s="4" t="str">
        <x:v>당화혈색소검사</x:v>
      </x:c>
      <x:c r="D344" s="27" t="n">
        <x:v>2</x:v>
      </x:c>
      <x:c r="E344" s="24" t="str">
        <x:v>당화혈색소검사: 몸·마음의 일상적 불편과 연결되지만 개인별 판단은 다름</x:v>
      </x:c>
      <x:c r="F344" s="27" t="n">
        <x:v>1</x:v>
      </x:c>
      <x:c r="G344" s="24" t="str">
        <x:v>명사·행동 중심 검색어로, 제목화하려면 별도의 구체적인 질문 설정이 필요</x:v>
      </x:c>
      <x:c r="H344" s="27" t="n">
        <x:v>0</x:v>
      </x:c>
      <x:c r="I344" s="24" t="str">
        <x:v>키워드 자체에 비교나 반전 근거가 없으므로 해당 요소는 가점하지 않음</x:v>
      </x:c>
      <x:c r="J344" s="27" t="n">
        <x:v>1</x:v>
      </x:c>
      <x:c r="K344" s="24" t="str">
        <x:v>공개 프로필·발언 등 확인 가능한 원자료 확보가 필요</x:v>
      </x:c>
      <x:c r="L344" s="29" t="n">
        <x:f>(D344+F344+H344+J344)/('산출기준'!$B$23*'산출기준'!$B$24)*100</x:f>
        <x:v>50</x:v>
      </x:c>
      <x:c r="M344" s="24" t="str">
        <x:v>의학적 효과·진단·치료를 제목에서 단정하지 않기; 공식 보건자료 및 전문 검토 필요; 도구·신청·방문 의도가 섞여 정보글만으로 검색 의도를 충족하기 어려울 수 있음</x:v>
      </x:c>
    </x:row>
    <x:row r="345" ht="58" customHeight="1">
      <x:c r="A345" s="4" t="str">
        <x:v>K0341</x:v>
      </x:c>
      <x:c r="B345" s="4" t="str">
        <x:v>건강</x:v>
      </x:c>
      <x:c r="C345" s="4" t="str">
        <x:v>저혈압원인</x:v>
      </x:c>
      <x:c r="D345" s="27" t="n">
        <x:v>2</x:v>
      </x:c>
      <x:c r="E345" s="24" t="str">
        <x:v>저혈압원인: 몸·마음의 일상적 불편과 연결되지만 개인별 판단은 다름</x:v>
      </x:c>
      <x:c r="F345" s="27" t="n">
        <x:v>2</x:v>
      </x:c>
      <x:c r="G345" s="24" t="str">
        <x:v>‘원인’라는 질문 표현이 있어 독자가 확인할 답이 분명함</x:v>
      </x:c>
      <x:c r="H345" s="27" t="n">
        <x:v>0</x:v>
      </x:c>
      <x:c r="I345" s="24" t="str">
        <x:v>키워드 자체에 비교나 반전 근거가 없으므로 해당 요소는 가점하지 않음</x:v>
      </x:c>
      <x:c r="J345" s="27" t="n">
        <x:v>2</x:v>
      </x:c>
      <x:c r="K345" s="24" t="str">
        <x:v>규정·절차·근거 자료 또는 조건별 사례로 설명 범위를 한정할 수 있음</x:v>
      </x:c>
      <x:c r="L345" s="29" t="n">
        <x:f>(D345+F345+H345+J345)/('산출기준'!$B$23*'산출기준'!$B$24)*100</x:f>
        <x:v>75</x:v>
      </x:c>
      <x:c r="M345" s="24" t="str">
        <x:v>의학적 효과·진단·치료를 제목에서 단정하지 않기; 공식 보건자료 및 전문 검토 필요</x:v>
      </x:c>
    </x:row>
    <x:row r="346" ht="58" customHeight="1">
      <x:c r="A346" s="4" t="str">
        <x:v>K0342</x:v>
      </x:c>
      <x:c r="B346" s="4" t="str">
        <x:v>건강</x:v>
      </x:c>
      <x:c r="C346" s="4" t="str">
        <x:v>지방간에좋은음식</x:v>
      </x:c>
      <x:c r="D346" s="27" t="n">
        <x:v>2</x:v>
      </x:c>
      <x:c r="E346" s="24" t="str">
        <x:v>지방간에좋은음식: 몸·마음의 일상적 불편과 연결되지만 개인별 판단은 다름</x:v>
      </x:c>
      <x:c r="F346" s="27" t="n">
        <x:v>1</x:v>
      </x:c>
      <x:c r="G346" s="24" t="str">
        <x:v>명사·행동 중심 검색어로, 제목화하려면 별도의 구체적인 질문 설정이 필요</x:v>
      </x:c>
      <x:c r="H346" s="27" t="n">
        <x:v>0</x:v>
      </x:c>
      <x:c r="I346" s="24" t="str">
        <x:v>키워드 자체에 비교나 반전 근거가 없으므로 해당 요소는 가점하지 않음</x:v>
      </x:c>
      <x:c r="J346" s="27" t="n">
        <x:v>1</x:v>
      </x:c>
      <x:c r="K346" s="24" t="str">
        <x:v>공개 프로필·발언 등 확인 가능한 원자료 확보가 필요</x:v>
      </x:c>
      <x:c r="L346" s="29" t="n">
        <x:f>(D346+F346+H346+J346)/('산출기준'!$B$23*'산출기준'!$B$24)*100</x:f>
        <x:v>50</x:v>
      </x:c>
      <x:c r="M346" s="24" t="str">
        <x:v>의학적 효과·진단·치료를 제목에서 단정하지 않기; 공식 보건자료 및 전문 검토 필요</x:v>
      </x:c>
    </x:row>
    <x:row r="347" ht="58" customHeight="1">
      <x:c r="A347" s="4" t="str">
        <x:v>K0343</x:v>
      </x:c>
      <x:c r="B347" s="4" t="str">
        <x:v>건강</x:v>
      </x:c>
      <x:c r="C347" s="4" t="str">
        <x:v>고지혈증원인</x:v>
      </x:c>
      <x:c r="D347" s="27" t="n">
        <x:v>2</x:v>
      </x:c>
      <x:c r="E347" s="24" t="str">
        <x:v>고지혈증원인: 몸·마음의 일상적 불편과 연결되지만 개인별 판단은 다름</x:v>
      </x:c>
      <x:c r="F347" s="27" t="n">
        <x:v>2</x:v>
      </x:c>
      <x:c r="G347" s="24" t="str">
        <x:v>‘원인’라는 질문 표현이 있어 독자가 확인할 답이 분명함</x:v>
      </x:c>
      <x:c r="H347" s="27" t="n">
        <x:v>0</x:v>
      </x:c>
      <x:c r="I347" s="24" t="str">
        <x:v>키워드 자체에 비교나 반전 근거가 없으므로 해당 요소는 가점하지 않음</x:v>
      </x:c>
      <x:c r="J347" s="27" t="n">
        <x:v>2</x:v>
      </x:c>
      <x:c r="K347" s="24" t="str">
        <x:v>규정·절차·근거 자료 또는 조건별 사례로 설명 범위를 한정할 수 있음</x:v>
      </x:c>
      <x:c r="L347" s="29" t="n">
        <x:f>(D347+F347+H347+J347)/('산출기준'!$B$23*'산출기준'!$B$24)*100</x:f>
        <x:v>75</x:v>
      </x:c>
      <x:c r="M347" s="24" t="str">
        <x:v>의학적 효과·진단·치료를 제목에서 단정하지 않기; 공식 보건자료 및 전문 검토 필요</x:v>
      </x:c>
    </x:row>
    <x:row r="348" ht="58" customHeight="1">
      <x:c r="A348" s="4" t="str">
        <x:v>K0344</x:v>
      </x:c>
      <x:c r="B348" s="4" t="str">
        <x:v>건강</x:v>
      </x:c>
      <x:c r="C348" s="4" t="str">
        <x:v>당뇨관리</x:v>
      </x:c>
      <x:c r="D348" s="27" t="n">
        <x:v>2</x:v>
      </x:c>
      <x:c r="E348" s="24" t="str">
        <x:v>당뇨관리: 몸·마음의 일상적 불편과 연결되지만 개인별 판단은 다름</x:v>
      </x:c>
      <x:c r="F348" s="27" t="n">
        <x:v>1</x:v>
      </x:c>
      <x:c r="G348" s="24" t="str">
        <x:v>명사·행동 중심 검색어로, 제목화하려면 별도의 구체적인 질문 설정이 필요</x:v>
      </x:c>
      <x:c r="H348" s="27" t="n">
        <x:v>0</x:v>
      </x:c>
      <x:c r="I348" s="24" t="str">
        <x:v>키워드 자체에 비교나 반전 근거가 없으므로 해당 요소는 가점하지 않음</x:v>
      </x:c>
      <x:c r="J348" s="27" t="n">
        <x:v>1</x:v>
      </x:c>
      <x:c r="K348" s="24" t="str">
        <x:v>공개 프로필·발언 등 확인 가능한 원자료 확보가 필요</x:v>
      </x:c>
      <x:c r="L348" s="29" t="n">
        <x:f>(D348+F348+H348+J348)/('산출기준'!$B$23*'산출기준'!$B$24)*100</x:f>
        <x:v>50</x:v>
      </x:c>
      <x:c r="M348" s="24" t="str">
        <x:v>의학적 효과·진단·치료를 제목에서 단정하지 않기; 공식 보건자료 및 전문 검토 필요</x:v>
      </x:c>
    </x:row>
    <x:row r="349" ht="58" customHeight="1">
      <x:c r="A349" s="4" t="str">
        <x:v>K0345</x:v>
      </x:c>
      <x:c r="B349" s="4" t="str">
        <x:v>건강</x:v>
      </x:c>
      <x:c r="C349" s="4" t="str">
        <x:v>고지혈증수치</x:v>
      </x:c>
      <x:c r="D349" s="27" t="n">
        <x:v>2</x:v>
      </x:c>
      <x:c r="E349" s="24" t="str">
        <x:v>고지혈증수치: 몸·마음의 일상적 불편과 연결되지만 개인별 판단은 다름</x:v>
      </x:c>
      <x:c r="F349" s="27" t="n">
        <x:v>1</x:v>
      </x:c>
      <x:c r="G349" s="24" t="str">
        <x:v>명사·행동 중심 검색어로, 제목화하려면 별도의 구체적인 질문 설정이 필요</x:v>
      </x:c>
      <x:c r="H349" s="27" t="n">
        <x:v>1</x:v>
      </x:c>
      <x:c r="I349" s="24" t="str">
        <x:v>‘수치’를 기준·수치·조건별 사례로 비교 가능. 실제 수치 확인 전 반전은 단정 불가</x:v>
      </x:c>
      <x:c r="J349" s="27" t="n">
        <x:v>2</x:v>
      </x:c>
      <x:c r="K349" s="24" t="str">
        <x:v>규정·절차·근거 자료 또는 조건별 사례로 설명 범위를 한정할 수 있음</x:v>
      </x:c>
      <x:c r="L349" s="29" t="n">
        <x:f>(D349+F349+H349+J349)/('산출기준'!$B$23*'산출기준'!$B$24)*100</x:f>
        <x:v>75</x:v>
      </x:c>
      <x:c r="M349" s="24" t="str">
        <x:v>의학적 효과·진단·치료를 제목에서 단정하지 않기; 공식 보건자료 및 전문 검토 필요</x:v>
      </x:c>
    </x:row>
    <x:row r="350" ht="58" customHeight="1">
      <x:c r="A350" s="4" t="str">
        <x:v>K0346</x:v>
      </x:c>
      <x:c r="B350" s="4" t="str">
        <x:v>건강</x:v>
      </x:c>
      <x:c r="C350" s="4" t="str">
        <x:v>콜레스테롤낮추는방법</x:v>
      </x:c>
      <x:c r="D350" s="27" t="n">
        <x:v>2</x:v>
      </x:c>
      <x:c r="E350" s="24" t="str">
        <x:v>콜레스테롤낮추는방법: 몸·마음의 일상적 불편과 연결되지만 개인별 판단은 다름</x:v>
      </x:c>
      <x:c r="F350" s="27" t="n">
        <x:v>2</x:v>
      </x:c>
      <x:c r="G350" s="24" t="str">
        <x:v>‘방법’라는 질문 표현이 있어 독자가 확인할 답이 분명함</x:v>
      </x:c>
      <x:c r="H350" s="27" t="n">
        <x:v>0</x:v>
      </x:c>
      <x:c r="I350" s="24" t="str">
        <x:v>키워드 자체에 비교나 반전 근거가 없으므로 해당 요소는 가점하지 않음</x:v>
      </x:c>
      <x:c r="J350" s="27" t="n">
        <x:v>2</x:v>
      </x:c>
      <x:c r="K350" s="24" t="str">
        <x:v>규정·절차·근거 자료 또는 조건별 사례로 설명 범위를 한정할 수 있음</x:v>
      </x:c>
      <x:c r="L350" s="29" t="n">
        <x:f>(D350+F350+H350+J350)/('산출기준'!$B$23*'산출기준'!$B$24)*100</x:f>
        <x:v>75</x:v>
      </x:c>
      <x:c r="M350" s="24" t="str">
        <x:v>의학적 효과·진단·치료를 제목에서 단정하지 않기; 공식 보건자료 및 전문 검토 필요</x:v>
      </x:c>
    </x:row>
    <x:row r="351" ht="58" customHeight="1">
      <x:c r="A351" s="4" t="str">
        <x:v>K0347</x:v>
      </x:c>
      <x:c r="B351" s="4" t="str">
        <x:v>건강</x:v>
      </x:c>
      <x:c r="C351" s="4" t="str">
        <x:v>역류성식도염치료</x:v>
      </x:c>
      <x:c r="D351" s="27" t="n">
        <x:v>2</x:v>
      </x:c>
      <x:c r="E351" s="24" t="str">
        <x:v>역류성식도염치료: 몸·마음의 일상적 불편과 연결되지만 개인별 판단은 다름</x:v>
      </x:c>
      <x:c r="F351" s="27" t="n">
        <x:v>1</x:v>
      </x:c>
      <x:c r="G351" s="24" t="str">
        <x:v>명사·행동 중심 검색어로, 제목화하려면 별도의 구체적인 질문 설정이 필요</x:v>
      </x:c>
      <x:c r="H351" s="27" t="n">
        <x:v>0</x:v>
      </x:c>
      <x:c r="I351" s="24" t="str">
        <x:v>키워드 자체에 비교나 반전 근거가 없으므로 해당 요소는 가점하지 않음</x:v>
      </x:c>
      <x:c r="J351" s="27" t="n">
        <x:v>1</x:v>
      </x:c>
      <x:c r="K351" s="24" t="str">
        <x:v>공개 프로필·발언 등 확인 가능한 원자료 확보가 필요</x:v>
      </x:c>
      <x:c r="L351" s="29" t="n">
        <x:f>(D351+F351+H351+J351)/('산출기준'!$B$23*'산출기준'!$B$24)*100</x:f>
        <x:v>50</x:v>
      </x:c>
      <x:c r="M351" s="24" t="str">
        <x:v>의학적 효과·진단·치료를 제목에서 단정하지 않기; 공식 보건자료 및 전문 검토 필요</x:v>
      </x:c>
    </x:row>
    <x:row r="352" ht="58" customHeight="1">
      <x:c r="A352" s="4" t="str">
        <x:v>K0348</x:v>
      </x:c>
      <x:c r="B352" s="4" t="str">
        <x:v>건강</x:v>
      </x:c>
      <x:c r="C352" s="4" t="str">
        <x:v>혈당스파이크증상</x:v>
      </x:c>
      <x:c r="D352" s="27" t="n">
        <x:v>2</x:v>
      </x:c>
      <x:c r="E352" s="24" t="str">
        <x:v>혈당스파이크증상: 몸·마음의 일상적 불편과 연결되지만 개인별 판단은 다름</x:v>
      </x:c>
      <x:c r="F352" s="27" t="n">
        <x:v>2</x:v>
      </x:c>
      <x:c r="G352" s="24" t="str">
        <x:v>특징·현상·원인을 설명하는 질문으로 전개 가능</x:v>
      </x:c>
      <x:c r="H352" s="27" t="n">
        <x:v>0</x:v>
      </x:c>
      <x:c r="I352" s="24" t="str">
        <x:v>키워드 자체에 비교나 반전 근거가 없으므로 해당 요소는 가점하지 않음</x:v>
      </x:c>
      <x:c r="J352" s="27" t="n">
        <x:v>2</x:v>
      </x:c>
      <x:c r="K352" s="24" t="str">
        <x:v>규정·절차·근거 자료 또는 조건별 사례로 설명 범위를 한정할 수 있음</x:v>
      </x:c>
      <x:c r="L352" s="29" t="n">
        <x:f>(D352+F352+H352+J352)/('산출기준'!$B$23*'산출기준'!$B$24)*100</x:f>
        <x:v>75</x:v>
      </x:c>
      <x:c r="M352" s="24" t="str">
        <x:v>의학적 효과·진단·치료를 제목에서 단정하지 않기; 공식 보건자료 및 전문 검토 필요</x:v>
      </x:c>
    </x:row>
    <x:row r="353" ht="58" customHeight="1">
      <x:c r="A353" s="4" t="str">
        <x:v>K0349</x:v>
      </x:c>
      <x:c r="B353" s="4" t="str">
        <x:v>건강</x:v>
      </x:c>
      <x:c r="C353" s="4" t="str">
        <x:v>마그네슘부족증상</x:v>
      </x:c>
      <x:c r="D353" s="27" t="n">
        <x:v>2</x:v>
      </x:c>
      <x:c r="E353" s="24" t="str">
        <x:v>마그네슘부족증상: 몸·마음의 일상적 불편과 연결되지만 개인별 판단은 다름</x:v>
      </x:c>
      <x:c r="F353" s="27" t="n">
        <x:v>2</x:v>
      </x:c>
      <x:c r="G353" s="24" t="str">
        <x:v>특징·현상·원인을 설명하는 질문으로 전개 가능</x:v>
      </x:c>
      <x:c r="H353" s="27" t="n">
        <x:v>0</x:v>
      </x:c>
      <x:c r="I353" s="24" t="str">
        <x:v>키워드 자체에 비교나 반전 근거가 없으므로 해당 요소는 가점하지 않음</x:v>
      </x:c>
      <x:c r="J353" s="27" t="n">
        <x:v>2</x:v>
      </x:c>
      <x:c r="K353" s="24" t="str">
        <x:v>규정·절차·근거 자료 또는 조건별 사례로 설명 범위를 한정할 수 있음</x:v>
      </x:c>
      <x:c r="L353" s="29" t="n">
        <x:f>(D353+F353+H353+J353)/('산출기준'!$B$23*'산출기준'!$B$24)*100</x:f>
        <x:v>75</x:v>
      </x:c>
      <x:c r="M353" s="24" t="str">
        <x:v>의학적 효과·진단·치료를 제목에서 단정하지 않기; 공식 보건자료 및 전문 검토 필요</x:v>
      </x:c>
    </x:row>
    <x:row r="354" ht="58" customHeight="1">
      <x:c r="A354" s="4" t="str">
        <x:v>K0350</x:v>
      </x:c>
      <x:c r="B354" s="4" t="str">
        <x:v>건강</x:v>
      </x:c>
      <x:c r="C354" s="4" t="str">
        <x:v>혈당수치</x:v>
      </x:c>
      <x:c r="D354" s="27" t="n">
        <x:v>2</x:v>
      </x:c>
      <x:c r="E354" s="24" t="str">
        <x:v>혈당수치: 몸·마음의 일상적 불편과 연결되지만 개인별 판단은 다름</x:v>
      </x:c>
      <x:c r="F354" s="27" t="n">
        <x:v>1</x:v>
      </x:c>
      <x:c r="G354" s="24" t="str">
        <x:v>명사·행동 중심 검색어로, 제목화하려면 별도의 구체적인 질문 설정이 필요</x:v>
      </x:c>
      <x:c r="H354" s="27" t="n">
        <x:v>1</x:v>
      </x:c>
      <x:c r="I354" s="24" t="str">
        <x:v>‘수치’를 기준·수치·조건별 사례로 비교 가능. 실제 수치 확인 전 반전은 단정 불가</x:v>
      </x:c>
      <x:c r="J354" s="27" t="n">
        <x:v>2</x:v>
      </x:c>
      <x:c r="K354" s="24" t="str">
        <x:v>규정·절차·근거 자료 또는 조건별 사례로 설명 범위를 한정할 수 있음</x:v>
      </x:c>
      <x:c r="L354" s="29" t="n">
        <x:f>(D354+F354+H354+J354)/('산출기준'!$B$23*'산출기준'!$B$24)*100</x:f>
        <x:v>75</x:v>
      </x:c>
      <x:c r="M354" s="24" t="str">
        <x:v>의학적 효과·진단·치료를 제목에서 단정하지 않기; 공식 보건자료 및 전문 검토 필요</x:v>
      </x:c>
    </x:row>
    <x:row r="355" ht="58" customHeight="1">
      <x:c r="A355" s="4" t="str">
        <x:v>K0351</x:v>
      </x:c>
      <x:c r="B355" s="4" t="str">
        <x:v>건강</x:v>
      </x:c>
      <x:c r="C355" s="4" t="str">
        <x:v>당화혈색소낮추기</x:v>
      </x:c>
      <x:c r="D355" s="27" t="n">
        <x:v>2</x:v>
      </x:c>
      <x:c r="E355" s="24" t="str">
        <x:v>당화혈색소낮추기: 몸·마음의 일상적 불편과 연결되지만 개인별 판단은 다름</x:v>
      </x:c>
      <x:c r="F355" s="27" t="n">
        <x:v>1</x:v>
      </x:c>
      <x:c r="G355" s="24" t="str">
        <x:v>명사·행동 중심 검색어로, 제목화하려면 별도의 구체적인 질문 설정이 필요</x:v>
      </x:c>
      <x:c r="H355" s="27" t="n">
        <x:v>0</x:v>
      </x:c>
      <x:c r="I355" s="24" t="str">
        <x:v>키워드 자체에 비교나 반전 근거가 없으므로 해당 요소는 가점하지 않음</x:v>
      </x:c>
      <x:c r="J355" s="27" t="n">
        <x:v>1</x:v>
      </x:c>
      <x:c r="K355" s="24" t="str">
        <x:v>공개 프로필·발언 등 확인 가능한 원자료 확보가 필요</x:v>
      </x:c>
      <x:c r="L355" s="29" t="n">
        <x:f>(D355+F355+H355+J355)/('산출기준'!$B$23*'산출기준'!$B$24)*100</x:f>
        <x:v>50</x:v>
      </x:c>
      <x:c r="M355" s="24" t="str">
        <x:v>의학적 효과·진단·치료를 제목에서 단정하지 않기; 공식 보건자료 및 전문 검토 필요</x:v>
      </x:c>
    </x:row>
    <x:row r="356" ht="58" customHeight="1">
      <x:c r="A356" s="4" t="str">
        <x:v>K0352</x:v>
      </x:c>
      <x:c r="B356" s="4" t="str">
        <x:v>건강</x:v>
      </x:c>
      <x:c r="C356" s="4" t="str">
        <x:v>혈압높을때증상</x:v>
      </x:c>
      <x:c r="D356" s="27" t="n">
        <x:v>2</x:v>
      </x:c>
      <x:c r="E356" s="24" t="str">
        <x:v>혈압높을때증상: 몸·마음의 일상적 불편과 연결되지만 개인별 판단은 다름</x:v>
      </x:c>
      <x:c r="F356" s="27" t="n">
        <x:v>2</x:v>
      </x:c>
      <x:c r="G356" s="24" t="str">
        <x:v>특징·현상·원인을 설명하는 질문으로 전개 가능</x:v>
      </x:c>
      <x:c r="H356" s="27" t="n">
        <x:v>0</x:v>
      </x:c>
      <x:c r="I356" s="24" t="str">
        <x:v>키워드 자체에 비교나 반전 근거가 없으므로 해당 요소는 가점하지 않음</x:v>
      </x:c>
      <x:c r="J356" s="27" t="n">
        <x:v>2</x:v>
      </x:c>
      <x:c r="K356" s="24" t="str">
        <x:v>규정·절차·근거 자료 또는 조건별 사례로 설명 범위를 한정할 수 있음</x:v>
      </x:c>
      <x:c r="L356" s="29" t="n">
        <x:f>(D356+F356+H356+J356)/('산출기준'!$B$23*'산출기준'!$B$24)*100</x:f>
        <x:v>75</x:v>
      </x:c>
      <x:c r="M356" s="24" t="str">
        <x:v>의학적 효과·진단·치료를 제목에서 단정하지 않기; 공식 보건자료 및 전문 검토 필요</x:v>
      </x:c>
    </x:row>
    <x:row r="357" ht="58" customHeight="1">
      <x:c r="A357" s="4" t="str">
        <x:v>K0353</x:v>
      </x:c>
      <x:c r="B357" s="4" t="str">
        <x:v>건강</x:v>
      </x:c>
      <x:c r="C357" s="4" t="str">
        <x:v>고혈압에좋은음식</x:v>
      </x:c>
      <x:c r="D357" s="27" t="n">
        <x:v>2</x:v>
      </x:c>
      <x:c r="E357" s="24" t="str">
        <x:v>고혈압에좋은음식: 몸·마음의 일상적 불편과 연결되지만 개인별 판단은 다름</x:v>
      </x:c>
      <x:c r="F357" s="27" t="n">
        <x:v>1</x:v>
      </x:c>
      <x:c r="G357" s="24" t="str">
        <x:v>명사·행동 중심 검색어로, 제목화하려면 별도의 구체적인 질문 설정이 필요</x:v>
      </x:c>
      <x:c r="H357" s="27" t="n">
        <x:v>0</x:v>
      </x:c>
      <x:c r="I357" s="24" t="str">
        <x:v>키워드 자체에 비교나 반전 근거가 없으므로 해당 요소는 가점하지 않음</x:v>
      </x:c>
      <x:c r="J357" s="27" t="n">
        <x:v>1</x:v>
      </x:c>
      <x:c r="K357" s="24" t="str">
        <x:v>공개 프로필·발언 등 확인 가능한 원자료 확보가 필요</x:v>
      </x:c>
      <x:c r="L357" s="29" t="n">
        <x:f>(D357+F357+H357+J357)/('산출기준'!$B$23*'산출기준'!$B$24)*100</x:f>
        <x:v>50</x:v>
      </x:c>
      <x:c r="M357" s="24" t="str">
        <x:v>의학적 효과·진단·치료를 제목에서 단정하지 않기; 공식 보건자료 및 전문 검토 필요</x:v>
      </x:c>
    </x:row>
    <x:row r="358" ht="58" customHeight="1">
      <x:c r="A358" s="4" t="str">
        <x:v>K0354</x:v>
      </x:c>
      <x:c r="B358" s="4" t="str">
        <x:v>건강</x:v>
      </x:c>
      <x:c r="C358" s="4" t="str">
        <x:v>지방간원인</x:v>
      </x:c>
      <x:c r="D358" s="27" t="n">
        <x:v>2</x:v>
      </x:c>
      <x:c r="E358" s="24" t="str">
        <x:v>지방간원인: 몸·마음의 일상적 불편과 연결되지만 개인별 판단은 다름</x:v>
      </x:c>
      <x:c r="F358" s="27" t="n">
        <x:v>2</x:v>
      </x:c>
      <x:c r="G358" s="24" t="str">
        <x:v>‘원인’라는 질문 표현이 있어 독자가 확인할 답이 분명함</x:v>
      </x:c>
      <x:c r="H358" s="27" t="n">
        <x:v>0</x:v>
      </x:c>
      <x:c r="I358" s="24" t="str">
        <x:v>키워드 자체에 비교나 반전 근거가 없으므로 해당 요소는 가점하지 않음</x:v>
      </x:c>
      <x:c r="J358" s="27" t="n">
        <x:v>2</x:v>
      </x:c>
      <x:c r="K358" s="24" t="str">
        <x:v>규정·절차·근거 자료 또는 조건별 사례로 설명 범위를 한정할 수 있음</x:v>
      </x:c>
      <x:c r="L358" s="29" t="n">
        <x:f>(D358+F358+H358+J358)/('산출기준'!$B$23*'산출기준'!$B$24)*100</x:f>
        <x:v>75</x:v>
      </x:c>
      <x:c r="M358" s="24" t="str">
        <x:v>의학적 효과·진단·치료를 제목에서 단정하지 않기; 공식 보건자료 및 전문 검토 필요</x:v>
      </x:c>
    </x:row>
    <x:row r="359" ht="58" customHeight="1">
      <x:c r="A359" s="4" t="str">
        <x:v>K0355</x:v>
      </x:c>
      <x:c r="B359" s="4" t="str">
        <x:v>건강</x:v>
      </x:c>
      <x:c r="C359" s="4" t="str">
        <x:v>역류성식도염좋은음식</x:v>
      </x:c>
      <x:c r="D359" s="27" t="n">
        <x:v>2</x:v>
      </x:c>
      <x:c r="E359" s="24" t="str">
        <x:v>역류성식도염좋은음식: 몸·마음의 일상적 불편과 연결되지만 개인별 판단은 다름</x:v>
      </x:c>
      <x:c r="F359" s="27" t="n">
        <x:v>1</x:v>
      </x:c>
      <x:c r="G359" s="24" t="str">
        <x:v>명사·행동 중심 검색어로, 제목화하려면 별도의 구체적인 질문 설정이 필요</x:v>
      </x:c>
      <x:c r="H359" s="27" t="n">
        <x:v>0</x:v>
      </x:c>
      <x:c r="I359" s="24" t="str">
        <x:v>키워드 자체에 비교나 반전 근거가 없으므로 해당 요소는 가점하지 않음</x:v>
      </x:c>
      <x:c r="J359" s="27" t="n">
        <x:v>1</x:v>
      </x:c>
      <x:c r="K359" s="24" t="str">
        <x:v>공개 프로필·발언 등 확인 가능한 원자료 확보가 필요</x:v>
      </x:c>
      <x:c r="L359" s="29" t="n">
        <x:f>(D359+F359+H359+J359)/('산출기준'!$B$23*'산출기준'!$B$24)*100</x:f>
        <x:v>50</x:v>
      </x:c>
      <x:c r="M359" s="24" t="str">
        <x:v>의학적 효과·진단·치료를 제목에서 단정하지 않기; 공식 보건자료 및 전문 검토 필요</x:v>
      </x:c>
    </x:row>
    <x:row r="360" ht="58" customHeight="1">
      <x:c r="A360" s="4" t="str">
        <x:v>K0356</x:v>
      </x:c>
      <x:c r="B360" s="4" t="str">
        <x:v>건강</x:v>
      </x:c>
      <x:c r="C360" s="4" t="str">
        <x:v>비타민D효능</x:v>
      </x:c>
      <x:c r="D360" s="27" t="n">
        <x:v>2</x:v>
      </x:c>
      <x:c r="E360" s="24" t="str">
        <x:v>비타민D효능: 몸·마음의 일상적 불편과 연결되지만 개인별 판단은 다름</x:v>
      </x:c>
      <x:c r="F360" s="27" t="n">
        <x:v>1</x:v>
      </x:c>
      <x:c r="G360" s="24" t="str">
        <x:v>명사·행동 중심 검색어로, 제목화하려면 별도의 구체적인 질문 설정이 필요</x:v>
      </x:c>
      <x:c r="H360" s="27" t="n">
        <x:v>0</x:v>
      </x:c>
      <x:c r="I360" s="24" t="str">
        <x:v>키워드 자체에 비교나 반전 근거가 없으므로 해당 요소는 가점하지 않음</x:v>
      </x:c>
      <x:c r="J360" s="27" t="n">
        <x:v>2</x:v>
      </x:c>
      <x:c r="K360" s="24" t="str">
        <x:v>규정·절차·근거 자료 또는 조건별 사례로 설명 범위를 한정할 수 있음</x:v>
      </x:c>
      <x:c r="L360" s="29" t="n">
        <x:f>(D360+F360+H360+J360)/('산출기준'!$B$23*'산출기준'!$B$24)*100</x:f>
        <x:v>62.5</x:v>
      </x:c>
      <x:c r="M360" s="24" t="str">
        <x:v>의학적 효과·진단·치료를 제목에서 단정하지 않기; 공식 보건자료 및 전문 검토 필요</x:v>
      </x:c>
    </x:row>
    <x:row r="361" ht="58" customHeight="1">
      <x:c r="A361" s="4" t="str">
        <x:v>K0357</x:v>
      </x:c>
      <x:c r="B361" s="4" t="str">
        <x:v>건강</x:v>
      </x:c>
      <x:c r="C361" s="4" t="str">
        <x:v>고혈압원인</x:v>
      </x:c>
      <x:c r="D361" s="27" t="n">
        <x:v>2</x:v>
      </x:c>
      <x:c r="E361" s="24" t="str">
        <x:v>고혈압원인: 몸·마음의 일상적 불편과 연결되지만 개인별 판단은 다름</x:v>
      </x:c>
      <x:c r="F361" s="27" t="n">
        <x:v>2</x:v>
      </x:c>
      <x:c r="G361" s="24" t="str">
        <x:v>‘원인’라는 질문 표현이 있어 독자가 확인할 답이 분명함</x:v>
      </x:c>
      <x:c r="H361" s="27" t="n">
        <x:v>0</x:v>
      </x:c>
      <x:c r="I361" s="24" t="str">
        <x:v>키워드 자체에 비교나 반전 근거가 없으므로 해당 요소는 가점하지 않음</x:v>
      </x:c>
      <x:c r="J361" s="27" t="n">
        <x:v>2</x:v>
      </x:c>
      <x:c r="K361" s="24" t="str">
        <x:v>규정·절차·근거 자료 또는 조건별 사례로 설명 범위를 한정할 수 있음</x:v>
      </x:c>
      <x:c r="L361" s="29" t="n">
        <x:f>(D361+F361+H361+J361)/('산출기준'!$B$23*'산출기준'!$B$24)*100</x:f>
        <x:v>75</x:v>
      </x:c>
      <x:c r="M361" s="24" t="str">
        <x:v>의학적 효과·진단·치료를 제목에서 단정하지 않기; 공식 보건자료 및 전문 검토 필요</x:v>
      </x:c>
    </x:row>
    <x:row r="362" ht="58" customHeight="1">
      <x:c r="A362" s="4" t="str">
        <x:v>K0358</x:v>
      </x:c>
      <x:c r="B362" s="4" t="str">
        <x:v>건강</x:v>
      </x:c>
      <x:c r="C362" s="4" t="str">
        <x:v>콜레스테롤높은이유</x:v>
      </x:c>
      <x:c r="D362" s="27" t="n">
        <x:v>2</x:v>
      </x:c>
      <x:c r="E362" s="24" t="str">
        <x:v>콜레스테롤높은이유: 몸·마음의 일상적 불편과 연결되지만 개인별 판단은 다름</x:v>
      </x:c>
      <x:c r="F362" s="27" t="n">
        <x:v>2</x:v>
      </x:c>
      <x:c r="G362" s="24" t="str">
        <x:v>‘이유’라는 질문 표현이 있어 독자가 확인할 답이 분명함</x:v>
      </x:c>
      <x:c r="H362" s="27" t="n">
        <x:v>0</x:v>
      </x:c>
      <x:c r="I362" s="24" t="str">
        <x:v>키워드 자체에 비교나 반전 근거가 없으므로 해당 요소는 가점하지 않음</x:v>
      </x:c>
      <x:c r="J362" s="27" t="n">
        <x:v>1</x:v>
      </x:c>
      <x:c r="K362" s="24" t="str">
        <x:v>공개 프로필·발언 등 확인 가능한 원자료 확보가 필요</x:v>
      </x:c>
      <x:c r="L362" s="29" t="n">
        <x:f>(D362+F362+H362+J362)/('산출기준'!$B$23*'산출기준'!$B$24)*100</x:f>
        <x:v>62.5</x:v>
      </x:c>
      <x:c r="M362" s="24" t="str">
        <x:v>의학적 효과·진단·치료를 제목에서 단정하지 않기; 공식 보건자료 및 전문 검토 필요</x:v>
      </x:c>
    </x:row>
    <x:row r="363" ht="58" customHeight="1">
      <x:c r="A363" s="4" t="str">
        <x:v>K0359</x:v>
      </x:c>
      <x:c r="B363" s="4" t="str">
        <x:v>건강</x:v>
      </x:c>
      <x:c r="C363" s="4" t="str">
        <x:v>허리디스크치료</x:v>
      </x:c>
      <x:c r="D363" s="27" t="n">
        <x:v>2</x:v>
      </x:c>
      <x:c r="E363" s="24" t="str">
        <x:v>허리디스크치료: 몸·마음의 일상적 불편과 연결되지만 개인별 판단은 다름</x:v>
      </x:c>
      <x:c r="F363" s="27" t="n">
        <x:v>1</x:v>
      </x:c>
      <x:c r="G363" s="24" t="str">
        <x:v>명사·행동 중심 검색어로, 제목화하려면 별도의 구체적인 질문 설정이 필요</x:v>
      </x:c>
      <x:c r="H363" s="27" t="n">
        <x:v>0</x:v>
      </x:c>
      <x:c r="I363" s="24" t="str">
        <x:v>키워드 자체에 비교나 반전 근거가 없으므로 해당 요소는 가점하지 않음</x:v>
      </x:c>
      <x:c r="J363" s="27" t="n">
        <x:v>1</x:v>
      </x:c>
      <x:c r="K363" s="24" t="str">
        <x:v>공개 프로필·발언 등 확인 가능한 원자료 확보가 필요</x:v>
      </x:c>
      <x:c r="L363" s="29" t="n">
        <x:f>(D363+F363+H363+J363)/('산출기준'!$B$23*'산출기준'!$B$24)*100</x:f>
        <x:v>50</x:v>
      </x:c>
      <x:c r="M363" s="24" t="str">
        <x:v>의학적 효과·진단·치료를 제목에서 단정하지 않기; 공식 보건자료 및 전문 검토 필요</x:v>
      </x:c>
    </x:row>
    <x:row r="364" ht="58" customHeight="1">
      <x:c r="A364" s="4" t="str">
        <x:v>K0360</x:v>
      </x:c>
      <x:c r="B364" s="4" t="str">
        <x:v>건강</x:v>
      </x:c>
      <x:c r="C364" s="4" t="str">
        <x:v>기립성저혈압치료</x:v>
      </x:c>
      <x:c r="D364" s="27" t="n">
        <x:v>2</x:v>
      </x:c>
      <x:c r="E364" s="24" t="str">
        <x:v>기립성저혈압치료: 몸·마음의 일상적 불편과 연결되지만 개인별 판단은 다름</x:v>
      </x:c>
      <x:c r="F364" s="27" t="n">
        <x:v>1</x:v>
      </x:c>
      <x:c r="G364" s="24" t="str">
        <x:v>명사·행동 중심 검색어로, 제목화하려면 별도의 구체적인 질문 설정이 필요</x:v>
      </x:c>
      <x:c r="H364" s="27" t="n">
        <x:v>0</x:v>
      </x:c>
      <x:c r="I364" s="24" t="str">
        <x:v>키워드 자체에 비교나 반전 근거가 없으므로 해당 요소는 가점하지 않음</x:v>
      </x:c>
      <x:c r="J364" s="27" t="n">
        <x:v>1</x:v>
      </x:c>
      <x:c r="K364" s="24" t="str">
        <x:v>공개 프로필·발언 등 확인 가능한 원자료 확보가 필요</x:v>
      </x:c>
      <x:c r="L364" s="29" t="n">
        <x:f>(D364+F364+H364+J364)/('산출기준'!$B$23*'산출기준'!$B$24)*100</x:f>
        <x:v>50</x:v>
      </x:c>
      <x:c r="M364" s="24" t="str">
        <x:v>의학적 효과·진단·치료를 제목에서 단정하지 않기; 공식 보건자료 및 전문 검토 필요</x:v>
      </x:c>
    </x:row>
    <x:row r="365" ht="58" customHeight="1">
      <x:c r="A365" s="4" t="str">
        <x:v>K0361</x:v>
      </x:c>
      <x:c r="B365" s="4" t="str">
        <x:v>건강</x:v>
      </x:c>
      <x:c r="C365" s="4" t="str">
        <x:v>걷기운동효과</x:v>
      </x:c>
      <x:c r="D365" s="27" t="n">
        <x:v>2</x:v>
      </x:c>
      <x:c r="E365" s="24" t="str">
        <x:v>걷기운동효과: 몸·마음의 일상적 불편과 연결되지만 개인별 판단은 다름</x:v>
      </x:c>
      <x:c r="F365" s="27" t="n">
        <x:v>1</x:v>
      </x:c>
      <x:c r="G365" s="24" t="str">
        <x:v>명사·행동 중심 검색어로, 제목화하려면 별도의 구체적인 질문 설정이 필요</x:v>
      </x:c>
      <x:c r="H365" s="27" t="n">
        <x:v>0</x:v>
      </x:c>
      <x:c r="I365" s="24" t="str">
        <x:v>키워드 자체에 비교나 반전 근거가 없으므로 해당 요소는 가점하지 않음</x:v>
      </x:c>
      <x:c r="J365" s="27" t="n">
        <x:v>2</x:v>
      </x:c>
      <x:c r="K365" s="24" t="str">
        <x:v>규정·절차·근거 자료 또는 조건별 사례로 설명 범위를 한정할 수 있음</x:v>
      </x:c>
      <x:c r="L365" s="29" t="n">
        <x:f>(D365+F365+H365+J365)/('산출기준'!$B$23*'산출기준'!$B$24)*100</x:f>
        <x:v>62.5</x:v>
      </x:c>
      <x:c r="M365" s="24" t="str">
        <x:v>의학적 효과·진단·치료를 제목에서 단정하지 않기; 공식 보건자료 및 전문 검토 필요</x:v>
      </x:c>
    </x:row>
    <x:row r="366" ht="58" customHeight="1">
      <x:c r="A366" s="4" t="str">
        <x:v>K0362</x:v>
      </x:c>
      <x:c r="B366" s="4" t="str">
        <x:v>건강</x:v>
      </x:c>
      <x:c r="C366" s="4" t="str">
        <x:v>총콜레스테롤수치</x:v>
      </x:c>
      <x:c r="D366" s="27" t="n">
        <x:v>2</x:v>
      </x:c>
      <x:c r="E366" s="24" t="str">
        <x:v>총콜레스테롤수치: 몸·마음의 일상적 불편과 연결되지만 개인별 판단은 다름</x:v>
      </x:c>
      <x:c r="F366" s="27" t="n">
        <x:v>1</x:v>
      </x:c>
      <x:c r="G366" s="24" t="str">
        <x:v>명사·행동 중심 검색어로, 제목화하려면 별도의 구체적인 질문 설정이 필요</x:v>
      </x:c>
      <x:c r="H366" s="27" t="n">
        <x:v>1</x:v>
      </x:c>
      <x:c r="I366" s="24" t="str">
        <x:v>‘수치’를 기준·수치·조건별 사례로 비교 가능. 실제 수치 확인 전 반전은 단정 불가</x:v>
      </x:c>
      <x:c r="J366" s="27" t="n">
        <x:v>2</x:v>
      </x:c>
      <x:c r="K366" s="24" t="str">
        <x:v>규정·절차·근거 자료 또는 조건별 사례로 설명 범위를 한정할 수 있음</x:v>
      </x:c>
      <x:c r="L366" s="29" t="n">
        <x:f>(D366+F366+H366+J366)/('산출기준'!$B$23*'산출기준'!$B$24)*100</x:f>
        <x:v>75</x:v>
      </x:c>
      <x:c r="M366" s="24" t="str">
        <x:v>의학적 효과·진단·치료를 제목에서 단정하지 않기; 공식 보건자료 및 전문 검토 필요</x:v>
      </x:c>
    </x:row>
    <x:row r="367" ht="58" customHeight="1">
      <x:c r="A367" s="4" t="str">
        <x:v>K0363</x:v>
      </x:c>
      <x:c r="B367" s="4" t="str">
        <x:v>건강</x:v>
      </x:c>
      <x:c r="C367" s="4" t="str">
        <x:v>허리협착증치료</x:v>
      </x:c>
      <x:c r="D367" s="27" t="n">
        <x:v>2</x:v>
      </x:c>
      <x:c r="E367" s="24" t="str">
        <x:v>허리협착증치료: 몸·마음의 일상적 불편과 연결되지만 개인별 판단은 다름</x:v>
      </x:c>
      <x:c r="F367" s="27" t="n">
        <x:v>1</x:v>
      </x:c>
      <x:c r="G367" s="24" t="str">
        <x:v>명사·행동 중심 검색어로, 제목화하려면 별도의 구체적인 질문 설정이 필요</x:v>
      </x:c>
      <x:c r="H367" s="27" t="n">
        <x:v>0</x:v>
      </x:c>
      <x:c r="I367" s="24" t="str">
        <x:v>키워드 자체에 비교나 반전 근거가 없으므로 해당 요소는 가점하지 않음</x:v>
      </x:c>
      <x:c r="J367" s="27" t="n">
        <x:v>1</x:v>
      </x:c>
      <x:c r="K367" s="24" t="str">
        <x:v>공개 프로필·발언 등 확인 가능한 원자료 확보가 필요</x:v>
      </x:c>
      <x:c r="L367" s="29" t="n">
        <x:f>(D367+F367+H367+J367)/('산출기준'!$B$23*'산출기준'!$B$24)*100</x:f>
        <x:v>50</x:v>
      </x:c>
      <x:c r="M367" s="24" t="str">
        <x:v>의학적 효과·진단·치료를 제목에서 단정하지 않기; 공식 보건자료 및 전문 검토 필요</x:v>
      </x:c>
    </x:row>
    <x:row r="368" ht="58" customHeight="1">
      <x:c r="A368" s="4" t="str">
        <x:v>K0364</x:v>
      </x:c>
      <x:c r="B368" s="4" t="str">
        <x:v>건강</x:v>
      </x:c>
      <x:c r="C368" s="4" t="str">
        <x:v>혈압에좋은음식</x:v>
      </x:c>
      <x:c r="D368" s="27" t="n">
        <x:v>2</x:v>
      </x:c>
      <x:c r="E368" s="24" t="str">
        <x:v>혈압에좋은음식: 몸·마음의 일상적 불편과 연결되지만 개인별 판단은 다름</x:v>
      </x:c>
      <x:c r="F368" s="27" t="n">
        <x:v>1</x:v>
      </x:c>
      <x:c r="G368" s="24" t="str">
        <x:v>명사·행동 중심 검색어로, 제목화하려면 별도의 구체적인 질문 설정이 필요</x:v>
      </x:c>
      <x:c r="H368" s="27" t="n">
        <x:v>0</x:v>
      </x:c>
      <x:c r="I368" s="24" t="str">
        <x:v>키워드 자체에 비교나 반전 근거가 없으므로 해당 요소는 가점하지 않음</x:v>
      </x:c>
      <x:c r="J368" s="27" t="n">
        <x:v>1</x:v>
      </x:c>
      <x:c r="K368" s="24" t="str">
        <x:v>공개 프로필·발언 등 확인 가능한 원자료 확보가 필요</x:v>
      </x:c>
      <x:c r="L368" s="29" t="n">
        <x:f>(D368+F368+H368+J368)/('산출기준'!$B$23*'산출기준'!$B$24)*100</x:f>
        <x:v>50</x:v>
      </x:c>
      <x:c r="M368" s="24" t="str">
        <x:v>의학적 효과·진단·치료를 제목에서 단정하지 않기; 공식 보건자료 및 전문 검토 필요</x:v>
      </x:c>
    </x:row>
    <x:row r="369" ht="58" customHeight="1">
      <x:c r="A369" s="4" t="str">
        <x:v>K0365</x:v>
      </x:c>
      <x:c r="B369" s="4" t="str">
        <x:v>건강</x:v>
      </x:c>
      <x:c r="C369" s="4" t="str">
        <x:v>허리디스크운동</x:v>
      </x:c>
      <x:c r="D369" s="27" t="n">
        <x:v>2</x:v>
      </x:c>
      <x:c r="E369" s="24" t="str">
        <x:v>허리디스크운동: 몸·마음의 일상적 불편과 연결되지만 개인별 판단은 다름</x:v>
      </x:c>
      <x:c r="F369" s="27" t="n">
        <x:v>1</x:v>
      </x:c>
      <x:c r="G369" s="24" t="str">
        <x:v>명사·행동 중심 검색어로, 제목화하려면 별도의 구체적인 질문 설정이 필요</x:v>
      </x:c>
      <x:c r="H369" s="27" t="n">
        <x:v>0</x:v>
      </x:c>
      <x:c r="I369" s="24" t="str">
        <x:v>키워드 자체에 비교나 반전 근거가 없으므로 해당 요소는 가점하지 않음</x:v>
      </x:c>
      <x:c r="J369" s="27" t="n">
        <x:v>1</x:v>
      </x:c>
      <x:c r="K369" s="24" t="str">
        <x:v>공개 프로필·발언 등 확인 가능한 원자료 확보가 필요</x:v>
      </x:c>
      <x:c r="L369" s="29" t="n">
        <x:f>(D369+F369+H369+J369)/('산출기준'!$B$23*'산출기준'!$B$24)*100</x:f>
        <x:v>50</x:v>
      </x:c>
      <x:c r="M369" s="24" t="str">
        <x:v>의학적 효과·진단·치료를 제목에서 단정하지 않기; 공식 보건자료 및 전문 검토 필요</x:v>
      </x:c>
    </x:row>
    <x:row r="370" ht="58" customHeight="1">
      <x:c r="A370" s="4" t="str">
        <x:v>K0366</x:v>
      </x:c>
      <x:c r="B370" s="4" t="str">
        <x:v>건강</x:v>
      </x:c>
      <x:c r="C370" s="4" t="str">
        <x:v>혈액검사</x:v>
      </x:c>
      <x:c r="D370" s="27" t="n">
        <x:v>2</x:v>
      </x:c>
      <x:c r="E370" s="24" t="str">
        <x:v>혈액검사: 몸·마음의 일상적 불편과 연결되지만 개인별 판단은 다름</x:v>
      </x:c>
      <x:c r="F370" s="27" t="n">
        <x:v>1</x:v>
      </x:c>
      <x:c r="G370" s="24" t="str">
        <x:v>명사·행동 중심 검색어로, 제목화하려면 별도의 구체적인 질문 설정이 필요</x:v>
      </x:c>
      <x:c r="H370" s="27" t="n">
        <x:v>0</x:v>
      </x:c>
      <x:c r="I370" s="24" t="str">
        <x:v>키워드 자체에 비교나 반전 근거가 없으므로 해당 요소는 가점하지 않음</x:v>
      </x:c>
      <x:c r="J370" s="27" t="n">
        <x:v>1</x:v>
      </x:c>
      <x:c r="K370" s="24" t="str">
        <x:v>공개 프로필·발언 등 확인 가능한 원자료 확보가 필요</x:v>
      </x:c>
      <x:c r="L370" s="29" t="n">
        <x:f>(D370+F370+H370+J370)/('산출기준'!$B$23*'산출기준'!$B$24)*100</x:f>
        <x:v>50</x:v>
      </x:c>
      <x:c r="M370" s="24" t="str">
        <x:v>의학적 효과·진단·치료를 제목에서 단정하지 않기; 공식 보건자료 및 전문 검토 필요; 도구·신청·방문 의도가 섞여 정보글만으로 검색 의도를 충족하기 어려울 수 있음</x:v>
      </x:c>
    </x:row>
    <x:row r="371" ht="58" customHeight="1">
      <x:c r="A371" s="4" t="str">
        <x:v>K0367</x:v>
      </x:c>
      <x:c r="B371" s="4" t="str">
        <x:v>건강</x:v>
      </x:c>
      <x:c r="C371" s="4" t="str">
        <x:v>수면다원검사비용</x:v>
      </x:c>
      <x:c r="D371" s="27" t="n">
        <x:v>2</x:v>
      </x:c>
      <x:c r="E371" s="24" t="str">
        <x:v>수면다원검사비용: 몸·마음의 일상적 불편과 연결되지만 개인별 판단은 다름</x:v>
      </x:c>
      <x:c r="F371" s="27" t="n">
        <x:v>1</x:v>
      </x:c>
      <x:c r="G371" s="24" t="str">
        <x:v>명사·행동 중심 검색어로, 제목화하려면 별도의 구체적인 질문 설정이 필요</x:v>
      </x:c>
      <x:c r="H371" s="27" t="n">
        <x:v>1</x:v>
      </x:c>
      <x:c r="I371" s="24" t="str">
        <x:v>‘비용’를 기준·수치·조건별 사례로 비교 가능. 실제 수치 확인 전 반전은 단정 불가</x:v>
      </x:c>
      <x:c r="J371" s="27" t="n">
        <x:v>2</x:v>
      </x:c>
      <x:c r="K371" s="24" t="str">
        <x:v>규정·절차·근거 자료 또는 조건별 사례로 설명 범위를 한정할 수 있음</x:v>
      </x:c>
      <x:c r="L371" s="29" t="n">
        <x:f>(D371+F371+H371+J371)/('산출기준'!$B$23*'산출기준'!$B$24)*100</x:f>
        <x:v>75</x:v>
      </x:c>
      <x:c r="M371" s="24" t="str">
        <x:v>의학적 효과·진단·치료를 제목에서 단정하지 않기; 공식 보건자료 및 전문 검토 필요</x:v>
      </x:c>
    </x:row>
    <x:row r="372" ht="58" customHeight="1">
      <x:c r="A372" s="4" t="str">
        <x:v>K0368</x:v>
      </x:c>
      <x:c r="B372" s="4" t="str">
        <x:v>건강</x:v>
      </x:c>
      <x:c r="C372" s="4" t="str">
        <x:v>간기능검사</x:v>
      </x:c>
      <x:c r="D372" s="27" t="n">
        <x:v>2</x:v>
      </x:c>
      <x:c r="E372" s="24" t="str">
        <x:v>간기능검사: 몸·마음의 일상적 불편과 연결되지만 개인별 판단은 다름</x:v>
      </x:c>
      <x:c r="F372" s="27" t="n">
        <x:v>1</x:v>
      </x:c>
      <x:c r="G372" s="24" t="str">
        <x:v>명사·행동 중심 검색어로, 제목화하려면 별도의 구체적인 질문 설정이 필요</x:v>
      </x:c>
      <x:c r="H372" s="27" t="n">
        <x:v>0</x:v>
      </x:c>
      <x:c r="I372" s="24" t="str">
        <x:v>키워드 자체에 비교나 반전 근거가 없으므로 해당 요소는 가점하지 않음</x:v>
      </x:c>
      <x:c r="J372" s="27" t="n">
        <x:v>1</x:v>
      </x:c>
      <x:c r="K372" s="24" t="str">
        <x:v>공개 프로필·발언 등 확인 가능한 원자료 확보가 필요</x:v>
      </x:c>
      <x:c r="L372" s="29" t="n">
        <x:f>(D372+F372+H372+J372)/('산출기준'!$B$23*'산출기준'!$B$24)*100</x:f>
        <x:v>50</x:v>
      </x:c>
      <x:c r="M372" s="24" t="str">
        <x:v>의학적 효과·진단·치료를 제목에서 단정하지 않기; 공식 보건자료 및 전문 검토 필요; 도구·신청·방문 의도가 섞여 정보글만으로 검색 의도를 충족하기 어려울 수 있음</x:v>
      </x:c>
    </x:row>
    <x:row r="373" ht="58" customHeight="1">
      <x:c r="A373" s="4" t="str">
        <x:v>K0369</x:v>
      </x:c>
      <x:c r="B373" s="4" t="str">
        <x:v>건강</x:v>
      </x:c>
      <x:c r="C373" s="4" t="str">
        <x:v>콜레스테롤정상수치</x:v>
      </x:c>
      <x:c r="D373" s="27" t="n">
        <x:v>2</x:v>
      </x:c>
      <x:c r="E373" s="24" t="str">
        <x:v>콜레스테롤정상수치: 몸·마음의 일상적 불편과 연결되지만 개인별 판단은 다름</x:v>
      </x:c>
      <x:c r="F373" s="27" t="n">
        <x:v>1</x:v>
      </x:c>
      <x:c r="G373" s="24" t="str">
        <x:v>명사·행동 중심 검색어로, 제목화하려면 별도의 구체적인 질문 설정이 필요</x:v>
      </x:c>
      <x:c r="H373" s="27" t="n">
        <x:v>1</x:v>
      </x:c>
      <x:c r="I373" s="24" t="str">
        <x:v>‘수치’를 기준·수치·조건별 사례로 비교 가능. 실제 수치 확인 전 반전은 단정 불가</x:v>
      </x:c>
      <x:c r="J373" s="27" t="n">
        <x:v>2</x:v>
      </x:c>
      <x:c r="K373" s="24" t="str">
        <x:v>규정·절차·근거 자료 또는 조건별 사례로 설명 범위를 한정할 수 있음</x:v>
      </x:c>
      <x:c r="L373" s="29" t="n">
        <x:f>(D373+F373+H373+J373)/('산출기준'!$B$23*'산출기준'!$B$24)*100</x:f>
        <x:v>75</x:v>
      </x:c>
      <x:c r="M373" s="24" t="str">
        <x:v>의학적 효과·진단·치료를 제목에서 단정하지 않기; 공식 보건자료 및 전문 검토 필요</x:v>
      </x:c>
    </x:row>
    <x:row r="374" ht="58" customHeight="1">
      <x:c r="A374" s="4" t="str">
        <x:v>K0370</x:v>
      </x:c>
      <x:c r="B374" s="4" t="str">
        <x:v>건강</x:v>
      </x:c>
      <x:c r="C374" s="4" t="str">
        <x:v>총콜레스테롤정상수치</x:v>
      </x:c>
      <x:c r="D374" s="27" t="n">
        <x:v>2</x:v>
      </x:c>
      <x:c r="E374" s="24" t="str">
        <x:v>총콜레스테롤정상수치: 몸·마음의 일상적 불편과 연결되지만 개인별 판단은 다름</x:v>
      </x:c>
      <x:c r="F374" s="27" t="n">
        <x:v>1</x:v>
      </x:c>
      <x:c r="G374" s="24" t="str">
        <x:v>명사·행동 중심 검색어로, 제목화하려면 별도의 구체적인 질문 설정이 필요</x:v>
      </x:c>
      <x:c r="H374" s="27" t="n">
        <x:v>1</x:v>
      </x:c>
      <x:c r="I374" s="24" t="str">
        <x:v>‘수치’를 기준·수치·조건별 사례로 비교 가능. 실제 수치 확인 전 반전은 단정 불가</x:v>
      </x:c>
      <x:c r="J374" s="27" t="n">
        <x:v>2</x:v>
      </x:c>
      <x:c r="K374" s="24" t="str">
        <x:v>규정·절차·근거 자료 또는 조건별 사례로 설명 범위를 한정할 수 있음</x:v>
      </x:c>
      <x:c r="L374" s="29" t="n">
        <x:f>(D374+F374+H374+J374)/('산출기준'!$B$23*'산출기준'!$B$24)*100</x:f>
        <x:v>75</x:v>
      </x:c>
      <x:c r="M374" s="24" t="str">
        <x:v>의학적 효과·진단·치료를 제목에서 단정하지 않기; 공식 보건자료 및 전문 검토 필요</x:v>
      </x:c>
    </x:row>
    <x:row r="375" ht="58" customHeight="1">
      <x:c r="A375" s="4" t="str">
        <x:v>K0371</x:v>
      </x:c>
      <x:c r="B375" s="4" t="str">
        <x:v>건강</x:v>
      </x:c>
      <x:c r="C375" s="4" t="str">
        <x:v>비타민D음식</x:v>
      </x:c>
      <x:c r="D375" s="27" t="n">
        <x:v>2</x:v>
      </x:c>
      <x:c r="E375" s="24" t="str">
        <x:v>비타민D음식: 몸·마음의 일상적 불편과 연결되지만 개인별 판단은 다름</x:v>
      </x:c>
      <x:c r="F375" s="27" t="n">
        <x:v>1</x:v>
      </x:c>
      <x:c r="G375" s="24" t="str">
        <x:v>명사·행동 중심 검색어로, 제목화하려면 별도의 구체적인 질문 설정이 필요</x:v>
      </x:c>
      <x:c r="H375" s="27" t="n">
        <x:v>0</x:v>
      </x:c>
      <x:c r="I375" s="24" t="str">
        <x:v>키워드 자체에 비교나 반전 근거가 없으므로 해당 요소는 가점하지 않음</x:v>
      </x:c>
      <x:c r="J375" s="27" t="n">
        <x:v>1</x:v>
      </x:c>
      <x:c r="K375" s="24" t="str">
        <x:v>공개 프로필·발언 등 확인 가능한 원자료 확보가 필요</x:v>
      </x:c>
      <x:c r="L375" s="29" t="n">
        <x:f>(D375+F375+H375+J375)/('산출기준'!$B$23*'산출기준'!$B$24)*100</x:f>
        <x:v>50</x:v>
      </x:c>
      <x:c r="M375" s="24" t="str">
        <x:v>의학적 효과·진단·치료를 제목에서 단정하지 않기; 공식 보건자료 및 전문 검토 필요</x:v>
      </x:c>
    </x:row>
    <x:row r="376" ht="58" customHeight="1">
      <x:c r="A376" s="4" t="str">
        <x:v>K0372</x:v>
      </x:c>
      <x:c r="B376" s="4" t="str">
        <x:v>건강</x:v>
      </x:c>
      <x:c r="C376" s="4" t="str">
        <x:v>비타민D수치</x:v>
      </x:c>
      <x:c r="D376" s="27" t="n">
        <x:v>2</x:v>
      </x:c>
      <x:c r="E376" s="24" t="str">
        <x:v>비타민D수치: 몸·마음의 일상적 불편과 연결되지만 개인별 판단은 다름</x:v>
      </x:c>
      <x:c r="F376" s="27" t="n">
        <x:v>1</x:v>
      </x:c>
      <x:c r="G376" s="24" t="str">
        <x:v>명사·행동 중심 검색어로, 제목화하려면 별도의 구체적인 질문 설정이 필요</x:v>
      </x:c>
      <x:c r="H376" s="27" t="n">
        <x:v>1</x:v>
      </x:c>
      <x:c r="I376" s="24" t="str">
        <x:v>‘수치’를 기준·수치·조건별 사례로 비교 가능. 실제 수치 확인 전 반전은 단정 불가</x:v>
      </x:c>
      <x:c r="J376" s="27" t="n">
        <x:v>2</x:v>
      </x:c>
      <x:c r="K376" s="24" t="str">
        <x:v>규정·절차·근거 자료 또는 조건별 사례로 설명 범위를 한정할 수 있음</x:v>
      </x:c>
      <x:c r="L376" s="29" t="n">
        <x:f>(D376+F376+H376+J376)/('산출기준'!$B$23*'산출기준'!$B$24)*100</x:f>
        <x:v>75</x:v>
      </x:c>
      <x:c r="M376" s="24" t="str">
        <x:v>의학적 효과·진단·치료를 제목에서 단정하지 않기; 공식 보건자료 및 전문 검토 필요</x:v>
      </x:c>
    </x:row>
    <x:row r="377" ht="58" customHeight="1">
      <x:c r="A377" s="4" t="str">
        <x:v>K0373</x:v>
      </x:c>
      <x:c r="B377" s="4" t="str">
        <x:v>건강</x:v>
      </x:c>
      <x:c r="C377" s="4" t="str">
        <x:v>허리강화운동</x:v>
      </x:c>
      <x:c r="D377" s="27" t="n">
        <x:v>2</x:v>
      </x:c>
      <x:c r="E377" s="24" t="str">
        <x:v>허리강화운동: 몸·마음의 일상적 불편과 연결되지만 개인별 판단은 다름</x:v>
      </x:c>
      <x:c r="F377" s="27" t="n">
        <x:v>1</x:v>
      </x:c>
      <x:c r="G377" s="24" t="str">
        <x:v>명사·행동 중심 검색어로, 제목화하려면 별도의 구체적인 질문 설정이 필요</x:v>
      </x:c>
      <x:c r="H377" s="27" t="n">
        <x:v>0</x:v>
      </x:c>
      <x:c r="I377" s="24" t="str">
        <x:v>키워드 자체에 비교나 반전 근거가 없으므로 해당 요소는 가점하지 않음</x:v>
      </x:c>
      <x:c r="J377" s="27" t="n">
        <x:v>1</x:v>
      </x:c>
      <x:c r="K377" s="24" t="str">
        <x:v>공개 프로필·발언 등 확인 가능한 원자료 확보가 필요</x:v>
      </x:c>
      <x:c r="L377" s="29" t="n">
        <x:f>(D377+F377+H377+J377)/('산출기준'!$B$23*'산출기준'!$B$24)*100</x:f>
        <x:v>50</x:v>
      </x:c>
      <x:c r="M377" s="24" t="str">
        <x:v>의학적 효과·진단·치료를 제목에서 단정하지 않기; 공식 보건자료 및 전문 검토 필요</x:v>
      </x:c>
    </x:row>
    <x:row r="378" ht="58" customHeight="1">
      <x:c r="A378" s="4" t="str">
        <x:v>K0374</x:v>
      </x:c>
      <x:c r="B378" s="4" t="str">
        <x:v>건강</x:v>
      </x:c>
      <x:c r="C378" s="4" t="str">
        <x:v>허리운동</x:v>
      </x:c>
      <x:c r="D378" s="27" t="n">
        <x:v>2</x:v>
      </x:c>
      <x:c r="E378" s="24" t="str">
        <x:v>허리운동: 몸·마음의 일상적 불편과 연결되지만 개인별 판단은 다름</x:v>
      </x:c>
      <x:c r="F378" s="27" t="n">
        <x:v>1</x:v>
      </x:c>
      <x:c r="G378" s="24" t="str">
        <x:v>명사·행동 중심 검색어로, 제목화하려면 별도의 구체적인 질문 설정이 필요</x:v>
      </x:c>
      <x:c r="H378" s="27" t="n">
        <x:v>0</x:v>
      </x:c>
      <x:c r="I378" s="24" t="str">
        <x:v>키워드 자체에 비교나 반전 근거가 없으므로 해당 요소는 가점하지 않음</x:v>
      </x:c>
      <x:c r="J378" s="27" t="n">
        <x:v>1</x:v>
      </x:c>
      <x:c r="K378" s="24" t="str">
        <x:v>공개 프로필·발언 등 확인 가능한 원자료 확보가 필요</x:v>
      </x:c>
      <x:c r="L378" s="29" t="n">
        <x:f>(D378+F378+H378+J378)/('산출기준'!$B$23*'산출기준'!$B$24)*100</x:f>
        <x:v>50</x:v>
      </x:c>
      <x:c r="M378" s="24" t="str">
        <x:v>의학적 효과·진단·치료를 제목에서 단정하지 않기; 공식 보건자료 및 전문 검토 필요</x:v>
      </x:c>
    </x:row>
    <x:row r="379" ht="58" customHeight="1">
      <x:c r="A379" s="4" t="str">
        <x:v>K0375</x:v>
      </x:c>
      <x:c r="B379" s="4" t="str">
        <x:v>건강</x:v>
      </x:c>
      <x:c r="C379" s="4" t="str">
        <x:v>HDL콜레스테롤높으면</x:v>
      </x:c>
      <x:c r="D379" s="27" t="n">
        <x:v>2</x:v>
      </x:c>
      <x:c r="E379" s="24" t="str">
        <x:v>HDL콜레스테롤높으면: 몸·마음의 일상적 불편과 연결되지만 개인별 판단은 다름</x:v>
      </x:c>
      <x:c r="F379" s="27" t="n">
        <x:v>1</x:v>
      </x:c>
      <x:c r="G379" s="24" t="str">
        <x:v>명사·행동 중심 검색어로, 제목화하려면 별도의 구체적인 질문 설정이 필요</x:v>
      </x:c>
      <x:c r="H379" s="27" t="n">
        <x:v>0</x:v>
      </x:c>
      <x:c r="I379" s="24" t="str">
        <x:v>키워드 자체에 비교나 반전 근거가 없으므로 해당 요소는 가점하지 않음</x:v>
      </x:c>
      <x:c r="J379" s="27" t="n">
        <x:v>1</x:v>
      </x:c>
      <x:c r="K379" s="24" t="str">
        <x:v>공개 프로필·발언 등 확인 가능한 원자료 확보가 필요</x:v>
      </x:c>
      <x:c r="L379" s="29" t="n">
        <x:f>(D379+F379+H379+J379)/('산출기준'!$B$23*'산출기준'!$B$24)*100</x:f>
        <x:v>50</x:v>
      </x:c>
      <x:c r="M379" s="24" t="str">
        <x:v>의학적 효과·진단·치료를 제목에서 단정하지 않기; 공식 보건자료 및 전문 검토 필요</x:v>
      </x:c>
    </x:row>
    <x:row r="380" ht="58" customHeight="1">
      <x:c r="A380" s="4" t="str">
        <x:v>K0376</x:v>
      </x:c>
      <x:c r="B380" s="4" t="str">
        <x:v>건강</x:v>
      </x:c>
      <x:c r="C380" s="4" t="str">
        <x:v>허리근육강화운동</x:v>
      </x:c>
      <x:c r="D380" s="27" t="n">
        <x:v>2</x:v>
      </x:c>
      <x:c r="E380" s="24" t="str">
        <x:v>허리근육강화운동: 몸·마음의 일상적 불편과 연결되지만 개인별 판단은 다름</x:v>
      </x:c>
      <x:c r="F380" s="27" t="n">
        <x:v>1</x:v>
      </x:c>
      <x:c r="G380" s="24" t="str">
        <x:v>명사·행동 중심 검색어로, 제목화하려면 별도의 구체적인 질문 설정이 필요</x:v>
      </x:c>
      <x:c r="H380" s="27" t="n">
        <x:v>0</x:v>
      </x:c>
      <x:c r="I380" s="24" t="str">
        <x:v>키워드 자체에 비교나 반전 근거가 없으므로 해당 요소는 가점하지 않음</x:v>
      </x:c>
      <x:c r="J380" s="27" t="n">
        <x:v>1</x:v>
      </x:c>
      <x:c r="K380" s="24" t="str">
        <x:v>공개 프로필·발언 등 확인 가능한 원자료 확보가 필요</x:v>
      </x:c>
      <x:c r="L380" s="29" t="n">
        <x:f>(D380+F380+H380+J380)/('산출기준'!$B$23*'산출기준'!$B$24)*100</x:f>
        <x:v>50</x:v>
      </x:c>
      <x:c r="M380" s="24" t="str">
        <x:v>의학적 효과·진단·치료를 제목에서 단정하지 않기; 공식 보건자료 및 전문 검토 필요</x:v>
      </x:c>
    </x:row>
    <x:row r="381" ht="58" customHeight="1">
      <x:c r="A381" s="4" t="str">
        <x:v>K0377</x:v>
      </x:c>
      <x:c r="B381" s="4" t="str">
        <x:v>건강</x:v>
      </x:c>
      <x:c r="C381" s="4" t="str">
        <x:v>수면무호흡증치료</x:v>
      </x:c>
      <x:c r="D381" s="27" t="n">
        <x:v>2</x:v>
      </x:c>
      <x:c r="E381" s="24" t="str">
        <x:v>수면무호흡증치료: 몸·마음의 일상적 불편과 연결되지만 개인별 판단은 다름</x:v>
      </x:c>
      <x:c r="F381" s="27" t="n">
        <x:v>1</x:v>
      </x:c>
      <x:c r="G381" s="24" t="str">
        <x:v>명사·행동 중심 검색어로, 제목화하려면 별도의 구체적인 질문 설정이 필요</x:v>
      </x:c>
      <x:c r="H381" s="27" t="n">
        <x:v>0</x:v>
      </x:c>
      <x:c r="I381" s="24" t="str">
        <x:v>키워드 자체에 비교나 반전 근거가 없으므로 해당 요소는 가점하지 않음</x:v>
      </x:c>
      <x:c r="J381" s="27" t="n">
        <x:v>1</x:v>
      </x:c>
      <x:c r="K381" s="24" t="str">
        <x:v>공개 프로필·발언 등 확인 가능한 원자료 확보가 필요</x:v>
      </x:c>
      <x:c r="L381" s="29" t="n">
        <x:f>(D381+F381+H381+J381)/('산출기준'!$B$23*'산출기준'!$B$24)*100</x:f>
        <x:v>50</x:v>
      </x:c>
      <x:c r="M381" s="24" t="str">
        <x:v>의학적 효과·진단·치료를 제목에서 단정하지 않기; 공식 보건자료 및 전문 검토 필요</x:v>
      </x:c>
    </x:row>
    <x:row r="382" ht="58" customHeight="1">
      <x:c r="A382" s="4" t="str">
        <x:v>K0378</x:v>
      </x:c>
      <x:c r="B382" s="4" t="str">
        <x:v>건강</x:v>
      </x:c>
      <x:c r="C382" s="4" t="str">
        <x:v>고지혈증약복용시간</x:v>
      </x:c>
      <x:c r="D382" s="27" t="n">
        <x:v>2</x:v>
      </x:c>
      <x:c r="E382" s="24" t="str">
        <x:v>고지혈증약복용시간: 몸·마음의 일상적 불편과 연결되지만 개인별 판단은 다름</x:v>
      </x:c>
      <x:c r="F382" s="27" t="n">
        <x:v>1</x:v>
      </x:c>
      <x:c r="G382" s="24" t="str">
        <x:v>명사·행동 중심 검색어로, 제목화하려면 별도의 구체적인 질문 설정이 필요</x:v>
      </x:c>
      <x:c r="H382" s="27" t="n">
        <x:v>1</x:v>
      </x:c>
      <x:c r="I382" s="24" t="str">
        <x:v>‘시간’를 기준·수치·조건별 사례로 비교 가능. 실제 수치 확인 전 반전은 단정 불가</x:v>
      </x:c>
      <x:c r="J382" s="27" t="n">
        <x:v>2</x:v>
      </x:c>
      <x:c r="K382" s="24" t="str">
        <x:v>규정·절차·근거 자료 또는 조건별 사례로 설명 범위를 한정할 수 있음</x:v>
      </x:c>
      <x:c r="L382" s="29" t="n">
        <x:f>(D382+F382+H382+J382)/('산출기준'!$B$23*'산출기준'!$B$24)*100</x:f>
        <x:v>75</x:v>
      </x:c>
      <x:c r="M382" s="24" t="str">
        <x:v>의학적 효과·진단·치료를 제목에서 단정하지 않기; 공식 보건자료 및 전문 검토 필요</x:v>
      </x:c>
    </x:row>
    <x:row r="383" ht="58" customHeight="1">
      <x:c r="A383" s="4" t="str">
        <x:v>K0379</x:v>
      </x:c>
      <x:c r="B383" s="4" t="str">
        <x:v>건강</x:v>
      </x:c>
      <x:c r="C383" s="4" t="str">
        <x:v>생애주기별건강검진</x:v>
      </x:c>
      <x:c r="D383" s="27" t="n">
        <x:v>2</x:v>
      </x:c>
      <x:c r="E383" s="24" t="str">
        <x:v>생애주기별건강검진: 몸·마음의 일상적 불편과 연결되지만 개인별 판단은 다름</x:v>
      </x:c>
      <x:c r="F383" s="27" t="n">
        <x:v>1</x:v>
      </x:c>
      <x:c r="G383" s="24" t="str">
        <x:v>명사·행동 중심 검색어로, 제목화하려면 별도의 구체적인 질문 설정이 필요</x:v>
      </x:c>
      <x:c r="H383" s="27" t="n">
        <x:v>1</x:v>
      </x:c>
      <x:c r="I383" s="24" t="str">
        <x:v>‘주기’를 기준·수치·조건별 사례로 비교 가능. 실제 수치 확인 전 반전은 단정 불가</x:v>
      </x:c>
      <x:c r="J383" s="27" t="n">
        <x:v>2</x:v>
      </x:c>
      <x:c r="K383" s="24" t="str">
        <x:v>규정·절차·근거 자료 또는 조건별 사례로 설명 범위를 한정할 수 있음</x:v>
      </x:c>
      <x:c r="L383" s="29" t="n">
        <x:f>(D383+F383+H383+J383)/('산출기준'!$B$23*'산출기준'!$B$24)*100</x:f>
        <x:v>75</x:v>
      </x:c>
      <x:c r="M383" s="24" t="str">
        <x:v>의학적 효과·진단·치료를 제목에서 단정하지 않기; 공식 보건자료 및 전문 검토 필요</x:v>
      </x:c>
    </x:row>
    <x:row r="384" ht="58" customHeight="1">
      <x:c r="A384" s="4" t="str">
        <x:v>K0380</x:v>
      </x:c>
      <x:c r="B384" s="4" t="str">
        <x:v>건강</x:v>
      </x:c>
      <x:c r="C384" s="4" t="str">
        <x:v>LDL콜레스테롤정상수치</x:v>
      </x:c>
      <x:c r="D384" s="27" t="n">
        <x:v>2</x:v>
      </x:c>
      <x:c r="E384" s="24" t="str">
        <x:v>LDL콜레스테롤정상수치: 몸·마음의 일상적 불편과 연결되지만 개인별 판단은 다름</x:v>
      </x:c>
      <x:c r="F384" s="27" t="n">
        <x:v>1</x:v>
      </x:c>
      <x:c r="G384" s="24" t="str">
        <x:v>명사·행동 중심 검색어로, 제목화하려면 별도의 구체적인 질문 설정이 필요</x:v>
      </x:c>
      <x:c r="H384" s="27" t="n">
        <x:v>1</x:v>
      </x:c>
      <x:c r="I384" s="24" t="str">
        <x:v>‘수치’를 기준·수치·조건별 사례로 비교 가능. 실제 수치 확인 전 반전은 단정 불가</x:v>
      </x:c>
      <x:c r="J384" s="27" t="n">
        <x:v>2</x:v>
      </x:c>
      <x:c r="K384" s="24" t="str">
        <x:v>규정·절차·근거 자료 또는 조건별 사례로 설명 범위를 한정할 수 있음</x:v>
      </x:c>
      <x:c r="L384" s="29" t="n">
        <x:f>(D384+F384+H384+J384)/('산출기준'!$B$23*'산출기준'!$B$24)*100</x:f>
        <x:v>75</x:v>
      </x:c>
      <x:c r="M384" s="24" t="str">
        <x:v>의학적 효과·진단·치료를 제목에서 단정하지 않기; 공식 보건자료 및 전문 검토 필요</x:v>
      </x:c>
    </x:row>
    <x:row r="385" ht="58" customHeight="1">
      <x:c r="A385" s="4" t="str">
        <x:v>K0381</x:v>
      </x:c>
      <x:c r="B385" s="4" t="str">
        <x:v>건강</x:v>
      </x:c>
      <x:c r="C385" s="4" t="str">
        <x:v>고지혈증나쁜음식</x:v>
      </x:c>
      <x:c r="D385" s="27" t="n">
        <x:v>2</x:v>
      </x:c>
      <x:c r="E385" s="24" t="str">
        <x:v>고지혈증나쁜음식: 몸·마음의 일상적 불편과 연결되지만 개인별 판단은 다름</x:v>
      </x:c>
      <x:c r="F385" s="27" t="n">
        <x:v>1</x:v>
      </x:c>
      <x:c r="G385" s="24" t="str">
        <x:v>명사·행동 중심 검색어로, 제목화하려면 별도의 구체적인 질문 설정이 필요</x:v>
      </x:c>
      <x:c r="H385" s="27" t="n">
        <x:v>0</x:v>
      </x:c>
      <x:c r="I385" s="24" t="str">
        <x:v>키워드 자체에 비교나 반전 근거가 없으므로 해당 요소는 가점하지 않음</x:v>
      </x:c>
      <x:c r="J385" s="27" t="n">
        <x:v>1</x:v>
      </x:c>
      <x:c r="K385" s="24" t="str">
        <x:v>공개 프로필·발언 등 확인 가능한 원자료 확보가 필요</x:v>
      </x:c>
      <x:c r="L385" s="29" t="n">
        <x:f>(D385+F385+H385+J385)/('산출기준'!$B$23*'산출기준'!$B$24)*100</x:f>
        <x:v>50</x:v>
      </x:c>
      <x:c r="M385" s="24" t="str">
        <x:v>의학적 효과·진단·치료를 제목에서 단정하지 않기; 공식 보건자료 및 전문 검토 필요</x:v>
      </x:c>
    </x:row>
    <x:row r="386" ht="58" customHeight="1">
      <x:c r="A386" s="4" t="str">
        <x:v>K0382</x:v>
      </x:c>
      <x:c r="B386" s="4" t="str">
        <x:v>건강</x:v>
      </x:c>
      <x:c r="C386" s="4" t="str">
        <x:v>혈액순환에좋은음식</x:v>
      </x:c>
      <x:c r="D386" s="27" t="n">
        <x:v>2</x:v>
      </x:c>
      <x:c r="E386" s="24" t="str">
        <x:v>혈액순환에좋은음식: 몸·마음의 일상적 불편과 연결되지만 개인별 판단은 다름</x:v>
      </x:c>
      <x:c r="F386" s="27" t="n">
        <x:v>1</x:v>
      </x:c>
      <x:c r="G386" s="24" t="str">
        <x:v>명사·행동 중심 검색어로, 제목화하려면 별도의 구체적인 질문 설정이 필요</x:v>
      </x:c>
      <x:c r="H386" s="27" t="n">
        <x:v>0</x:v>
      </x:c>
      <x:c r="I386" s="24" t="str">
        <x:v>키워드 자체에 비교나 반전 근거가 없으므로 해당 요소는 가점하지 않음</x:v>
      </x:c>
      <x:c r="J386" s="27" t="n">
        <x:v>1</x:v>
      </x:c>
      <x:c r="K386" s="24" t="str">
        <x:v>공개 프로필·발언 등 확인 가능한 원자료 확보가 필요</x:v>
      </x:c>
      <x:c r="L386" s="29" t="n">
        <x:f>(D386+F386+H386+J386)/('산출기준'!$B$23*'산출기준'!$B$24)*100</x:f>
        <x:v>50</x:v>
      </x:c>
      <x:c r="M386" s="24" t="str">
        <x:v>의학적 효과·진단·치료를 제목에서 단정하지 않기; 공식 보건자료 및 전문 검토 필요</x:v>
      </x:c>
    </x:row>
    <x:row r="387" ht="58" customHeight="1">
      <x:c r="A387" s="4" t="str">
        <x:v>K0383</x:v>
      </x:c>
      <x:c r="B387" s="4" t="str">
        <x:v>건강</x:v>
      </x:c>
      <x:c r="C387" s="4" t="str">
        <x:v>혈압낮추는음식</x:v>
      </x:c>
      <x:c r="D387" s="27" t="n">
        <x:v>2</x:v>
      </x:c>
      <x:c r="E387" s="24" t="str">
        <x:v>혈압낮추는음식: 몸·마음의 일상적 불편과 연결되지만 개인별 판단은 다름</x:v>
      </x:c>
      <x:c r="F387" s="27" t="n">
        <x:v>1</x:v>
      </x:c>
      <x:c r="G387" s="24" t="str">
        <x:v>명사·행동 중심 검색어로, 제목화하려면 별도의 구체적인 질문 설정이 필요</x:v>
      </x:c>
      <x:c r="H387" s="27" t="n">
        <x:v>0</x:v>
      </x:c>
      <x:c r="I387" s="24" t="str">
        <x:v>키워드 자체에 비교나 반전 근거가 없으므로 해당 요소는 가점하지 않음</x:v>
      </x:c>
      <x:c r="J387" s="27" t="n">
        <x:v>1</x:v>
      </x:c>
      <x:c r="K387" s="24" t="str">
        <x:v>공개 프로필·발언 등 확인 가능한 원자료 확보가 필요</x:v>
      </x:c>
      <x:c r="L387" s="29" t="n">
        <x:f>(D387+F387+H387+J387)/('산출기준'!$B$23*'산출기준'!$B$24)*100</x:f>
        <x:v>50</x:v>
      </x:c>
      <x:c r="M387" s="24" t="str">
        <x:v>의학적 효과·진단·치료를 제목에서 단정하지 않기; 공식 보건자료 및 전문 검토 필요</x:v>
      </x:c>
    </x:row>
    <x:row r="388" ht="58" customHeight="1">
      <x:c r="A388" s="4" t="str">
        <x:v>K0384</x:v>
      </x:c>
      <x:c r="B388" s="4" t="str">
        <x:v>건강</x:v>
      </x:c>
      <x:c r="C388" s="4" t="str">
        <x:v>빈혈검사</x:v>
      </x:c>
      <x:c r="D388" s="27" t="n">
        <x:v>2</x:v>
      </x:c>
      <x:c r="E388" s="24" t="str">
        <x:v>빈혈검사: 몸·마음의 일상적 불편과 연결되지만 개인별 판단은 다름</x:v>
      </x:c>
      <x:c r="F388" s="27" t="n">
        <x:v>1</x:v>
      </x:c>
      <x:c r="G388" s="24" t="str">
        <x:v>명사·행동 중심 검색어로, 제목화하려면 별도의 구체적인 질문 설정이 필요</x:v>
      </x:c>
      <x:c r="H388" s="27" t="n">
        <x:v>0</x:v>
      </x:c>
      <x:c r="I388" s="24" t="str">
        <x:v>키워드 자체에 비교나 반전 근거가 없으므로 해당 요소는 가점하지 않음</x:v>
      </x:c>
      <x:c r="J388" s="27" t="n">
        <x:v>1</x:v>
      </x:c>
      <x:c r="K388" s="24" t="str">
        <x:v>공개 프로필·발언 등 확인 가능한 원자료 확보가 필요</x:v>
      </x:c>
      <x:c r="L388" s="29" t="n">
        <x:f>(D388+F388+H388+J388)/('산출기준'!$B$23*'산출기준'!$B$24)*100</x:f>
        <x:v>50</x:v>
      </x:c>
      <x:c r="M388" s="24" t="str">
        <x:v>의학적 효과·진단·치료를 제목에서 단정하지 않기; 공식 보건자료 및 전문 검토 필요; 도구·신청·방문 의도가 섞여 정보글만으로 검색 의도를 충족하기 어려울 수 있음</x:v>
      </x:c>
    </x:row>
    <x:row r="389" ht="58" customHeight="1">
      <x:c r="A389" s="4" t="str">
        <x:v>K0385</x:v>
      </x:c>
      <x:c r="B389" s="4" t="str">
        <x:v>건강</x:v>
      </x:c>
      <x:c r="C389" s="4" t="str">
        <x:v>비타민D3효능</x:v>
      </x:c>
      <x:c r="D389" s="27" t="n">
        <x:v>2</x:v>
      </x:c>
      <x:c r="E389" s="24" t="str">
        <x:v>비타민D3효능: 몸·마음의 일상적 불편과 연결되지만 개인별 판단은 다름</x:v>
      </x:c>
      <x:c r="F389" s="27" t="n">
        <x:v>1</x:v>
      </x:c>
      <x:c r="G389" s="24" t="str">
        <x:v>명사·행동 중심 검색어로, 제목화하려면 별도의 구체적인 질문 설정이 필요</x:v>
      </x:c>
      <x:c r="H389" s="27" t="n">
        <x:v>0</x:v>
      </x:c>
      <x:c r="I389" s="24" t="str">
        <x:v>키워드 자체에 비교나 반전 근거가 없으므로 해당 요소는 가점하지 않음</x:v>
      </x:c>
      <x:c r="J389" s="27" t="n">
        <x:v>2</x:v>
      </x:c>
      <x:c r="K389" s="24" t="str">
        <x:v>규정·절차·근거 자료 또는 조건별 사례로 설명 범위를 한정할 수 있음</x:v>
      </x:c>
      <x:c r="L389" s="29" t="n">
        <x:f>(D389+F389+H389+J389)/('산출기준'!$B$23*'산출기준'!$B$24)*100</x:f>
        <x:v>62.5</x:v>
      </x:c>
      <x:c r="M389" s="24" t="str">
        <x:v>의학적 효과·진단·치료를 제목에서 단정하지 않기; 공식 보건자료 및 전문 검토 필요</x:v>
      </x:c>
    </x:row>
    <x:row r="390" ht="58" customHeight="1">
      <x:c r="A390" s="4" t="str">
        <x:v>K0386</x:v>
      </x:c>
      <x:c r="B390" s="4" t="str">
        <x:v>건강</x:v>
      </x:c>
      <x:c r="C390" s="4" t="str">
        <x:v>중성지방낮추는음식</x:v>
      </x:c>
      <x:c r="D390" s="27" t="n">
        <x:v>2</x:v>
      </x:c>
      <x:c r="E390" s="24" t="str">
        <x:v>중성지방낮추는음식: 몸·마음의 일상적 불편과 연결되지만 개인별 판단은 다름</x:v>
      </x:c>
      <x:c r="F390" s="27" t="n">
        <x:v>1</x:v>
      </x:c>
      <x:c r="G390" s="24" t="str">
        <x:v>명사·행동 중심 검색어로, 제목화하려면 별도의 구체적인 질문 설정이 필요</x:v>
      </x:c>
      <x:c r="H390" s="27" t="n">
        <x:v>0</x:v>
      </x:c>
      <x:c r="I390" s="24" t="str">
        <x:v>키워드 자체에 비교나 반전 근거가 없으므로 해당 요소는 가점하지 않음</x:v>
      </x:c>
      <x:c r="J390" s="27" t="n">
        <x:v>1</x:v>
      </x:c>
      <x:c r="K390" s="24" t="str">
        <x:v>공개 프로필·발언 등 확인 가능한 원자료 확보가 필요</x:v>
      </x:c>
      <x:c r="L390" s="29" t="n">
        <x:f>(D390+F390+H390+J390)/('산출기준'!$B$23*'산출기준'!$B$24)*100</x:f>
        <x:v>50</x:v>
      </x:c>
      <x:c r="M390" s="24" t="str">
        <x:v>의학적 효과·진단·치료를 제목에서 단정하지 않기; 공식 보건자료 및 전문 검토 필요</x:v>
      </x:c>
    </x:row>
    <x:row r="391" ht="58" customHeight="1">
      <x:c r="A391" s="4" t="str">
        <x:v>K0387</x:v>
      </x:c>
      <x:c r="B391" s="4" t="str">
        <x:v>건강</x:v>
      </x:c>
      <x:c r="C391" s="4" t="str">
        <x:v>수면무호흡증증상</x:v>
      </x:c>
      <x:c r="D391" s="27" t="n">
        <x:v>2</x:v>
      </x:c>
      <x:c r="E391" s="24" t="str">
        <x:v>수면무호흡증증상: 몸·마음의 일상적 불편과 연결되지만 개인별 판단은 다름</x:v>
      </x:c>
      <x:c r="F391" s="27" t="n">
        <x:v>2</x:v>
      </x:c>
      <x:c r="G391" s="24" t="str">
        <x:v>특징·현상·원인을 설명하는 질문으로 전개 가능</x:v>
      </x:c>
      <x:c r="H391" s="27" t="n">
        <x:v>0</x:v>
      </x:c>
      <x:c r="I391" s="24" t="str">
        <x:v>키워드 자체에 비교나 반전 근거가 없으므로 해당 요소는 가점하지 않음</x:v>
      </x:c>
      <x:c r="J391" s="27" t="n">
        <x:v>2</x:v>
      </x:c>
      <x:c r="K391" s="24" t="str">
        <x:v>규정·절차·근거 자료 또는 조건별 사례로 설명 범위를 한정할 수 있음</x:v>
      </x:c>
      <x:c r="L391" s="29" t="n">
        <x:f>(D391+F391+H391+J391)/('산출기준'!$B$23*'산출기준'!$B$24)*100</x:f>
        <x:v>75</x:v>
      </x:c>
      <x:c r="M391" s="24" t="str">
        <x:v>의학적 효과·진단·치료를 제목에서 단정하지 않기; 공식 보건자료 및 전문 검토 필요</x:v>
      </x:c>
    </x:row>
    <x:row r="392" ht="58" customHeight="1">
      <x:c r="A392" s="4" t="str">
        <x:v>K0388</x:v>
      </x:c>
      <x:c r="B392" s="4" t="str">
        <x:v>건강</x:v>
      </x:c>
      <x:c r="C392" s="4" t="str">
        <x:v>허리디스크초기증상</x:v>
      </x:c>
      <x:c r="D392" s="27" t="n">
        <x:v>2</x:v>
      </x:c>
      <x:c r="E392" s="24" t="str">
        <x:v>허리디스크초기증상: 몸·마음의 일상적 불편과 연결되지만 개인별 판단은 다름</x:v>
      </x:c>
      <x:c r="F392" s="27" t="n">
        <x:v>2</x:v>
      </x:c>
      <x:c r="G392" s="24" t="str">
        <x:v>특징·현상·원인을 설명하는 질문으로 전개 가능</x:v>
      </x:c>
      <x:c r="H392" s="27" t="n">
        <x:v>0</x:v>
      </x:c>
      <x:c r="I392" s="24" t="str">
        <x:v>키워드 자체에 비교나 반전 근거가 없으므로 해당 요소는 가점하지 않음</x:v>
      </x:c>
      <x:c r="J392" s="27" t="n">
        <x:v>2</x:v>
      </x:c>
      <x:c r="K392" s="24" t="str">
        <x:v>규정·절차·근거 자료 또는 조건별 사례로 설명 범위를 한정할 수 있음</x:v>
      </x:c>
      <x:c r="L392" s="29" t="n">
        <x:f>(D392+F392+H392+J392)/('산출기준'!$B$23*'산출기준'!$B$24)*100</x:f>
        <x:v>75</x:v>
      </x:c>
      <x:c r="M392" s="24" t="str">
        <x:v>의학적 효과·진단·치료를 제목에서 단정하지 않기; 공식 보건자료 및 전문 검토 필요</x:v>
      </x:c>
    </x:row>
    <x:row r="393" ht="58" customHeight="1">
      <x:c r="A393" s="4" t="str">
        <x:v>K0389</x:v>
      </x:c>
      <x:c r="B393" s="4" t="str">
        <x:v>건강</x:v>
      </x:c>
      <x:c r="C393" s="4" t="str">
        <x:v>허리디스크에좋은운동</x:v>
      </x:c>
      <x:c r="D393" s="27" t="n">
        <x:v>2</x:v>
      </x:c>
      <x:c r="E393" s="24" t="str">
        <x:v>허리디스크에좋은운동: 몸·마음의 일상적 불편과 연결되지만 개인별 판단은 다름</x:v>
      </x:c>
      <x:c r="F393" s="27" t="n">
        <x:v>1</x:v>
      </x:c>
      <x:c r="G393" s="24" t="str">
        <x:v>명사·행동 중심 검색어로, 제목화하려면 별도의 구체적인 질문 설정이 필요</x:v>
      </x:c>
      <x:c r="H393" s="27" t="n">
        <x:v>0</x:v>
      </x:c>
      <x:c r="I393" s="24" t="str">
        <x:v>키워드 자체에 비교나 반전 근거가 없으므로 해당 요소는 가점하지 않음</x:v>
      </x:c>
      <x:c r="J393" s="27" t="n">
        <x:v>1</x:v>
      </x:c>
      <x:c r="K393" s="24" t="str">
        <x:v>공개 프로필·발언 등 확인 가능한 원자료 확보가 필요</x:v>
      </x:c>
      <x:c r="L393" s="29" t="n">
        <x:f>(D393+F393+H393+J393)/('산출기준'!$B$23*'산출기준'!$B$24)*100</x:f>
        <x:v>50</x:v>
      </x:c>
      <x:c r="M393" s="24" t="str">
        <x:v>의학적 효과·진단·치료를 제목에서 단정하지 않기; 공식 보건자료 및 전문 검토 필요</x:v>
      </x:c>
    </x:row>
    <x:row r="394" ht="58" customHeight="1">
      <x:c r="A394" s="4" t="str">
        <x:v>K0390</x:v>
      </x:c>
      <x:c r="B394" s="4" t="str">
        <x:v>건강</x:v>
      </x:c>
      <x:c r="C394" s="4" t="str">
        <x:v>허리디스크원인</x:v>
      </x:c>
      <x:c r="D394" s="27" t="n">
        <x:v>2</x:v>
      </x:c>
      <x:c r="E394" s="24" t="str">
        <x:v>허리디스크원인: 몸·마음의 일상적 불편과 연결되지만 개인별 판단은 다름</x:v>
      </x:c>
      <x:c r="F394" s="27" t="n">
        <x:v>2</x:v>
      </x:c>
      <x:c r="G394" s="24" t="str">
        <x:v>‘원인’라는 질문 표현이 있어 독자가 확인할 답이 분명함</x:v>
      </x:c>
      <x:c r="H394" s="27" t="n">
        <x:v>0</x:v>
      </x:c>
      <x:c r="I394" s="24" t="str">
        <x:v>키워드 자체에 비교나 반전 근거가 없으므로 해당 요소는 가점하지 않음</x:v>
      </x:c>
      <x:c r="J394" s="27" t="n">
        <x:v>2</x:v>
      </x:c>
      <x:c r="K394" s="24" t="str">
        <x:v>규정·절차·근거 자료 또는 조건별 사례로 설명 범위를 한정할 수 있음</x:v>
      </x:c>
      <x:c r="L394" s="29" t="n">
        <x:f>(D394+F394+H394+J394)/('산출기준'!$B$23*'산출기준'!$B$24)*100</x:f>
        <x:v>75</x:v>
      </x:c>
      <x:c r="M394" s="24" t="str">
        <x:v>의학적 효과·진단·치료를 제목에서 단정하지 않기; 공식 보건자료 및 전문 검토 필요</x:v>
      </x:c>
    </x:row>
    <x:row r="395" ht="58" customHeight="1">
      <x:c r="A395" s="4" t="str">
        <x:v>K0391</x:v>
      </x:c>
      <x:c r="B395" s="4" t="str">
        <x:v>건강</x:v>
      </x:c>
      <x:c r="C395" s="4" t="str">
        <x:v>마그네슘부족</x:v>
      </x:c>
      <x:c r="D395" s="27" t="n">
        <x:v>2</x:v>
      </x:c>
      <x:c r="E395" s="24" t="str">
        <x:v>마그네슘부족: 몸·마음의 일상적 불편과 연결되지만 개인별 판단은 다름</x:v>
      </x:c>
      <x:c r="F395" s="27" t="n">
        <x:v>1</x:v>
      </x:c>
      <x:c r="G395" s="24" t="str">
        <x:v>명사·행동 중심 검색어로, 제목화하려면 별도의 구체적인 질문 설정이 필요</x:v>
      </x:c>
      <x:c r="H395" s="27" t="n">
        <x:v>0</x:v>
      </x:c>
      <x:c r="I395" s="24" t="str">
        <x:v>키워드 자체에 비교나 반전 근거가 없으므로 해당 요소는 가점하지 않음</x:v>
      </x:c>
      <x:c r="J395" s="27" t="n">
        <x:v>1</x:v>
      </x:c>
      <x:c r="K395" s="24" t="str">
        <x:v>공개 프로필·발언 등 확인 가능한 원자료 확보가 필요</x:v>
      </x:c>
      <x:c r="L395" s="29" t="n">
        <x:f>(D395+F395+H395+J395)/('산출기준'!$B$23*'산출기준'!$B$24)*100</x:f>
        <x:v>50</x:v>
      </x:c>
      <x:c r="M395" s="24" t="str">
        <x:v>의학적 효과·진단·치료를 제목에서 단정하지 않기; 공식 보건자료 및 전문 검토 필요</x:v>
      </x:c>
    </x:row>
    <x:row r="396" ht="58" customHeight="1">
      <x:c r="A396" s="4" t="str">
        <x:v>K0392</x:v>
      </x:c>
      <x:c r="B396" s="4" t="str">
        <x:v>건강</x:v>
      </x:c>
      <x:c r="C396" s="4" t="str">
        <x:v>비타민D정상수치</x:v>
      </x:c>
      <x:c r="D396" s="27" t="n">
        <x:v>2</x:v>
      </x:c>
      <x:c r="E396" s="24" t="str">
        <x:v>비타민D정상수치: 몸·마음의 일상적 불편과 연결되지만 개인별 판단은 다름</x:v>
      </x:c>
      <x:c r="F396" s="27" t="n">
        <x:v>1</x:v>
      </x:c>
      <x:c r="G396" s="24" t="str">
        <x:v>명사·행동 중심 검색어로, 제목화하려면 별도의 구체적인 질문 설정이 필요</x:v>
      </x:c>
      <x:c r="H396" s="27" t="n">
        <x:v>1</x:v>
      </x:c>
      <x:c r="I396" s="24" t="str">
        <x:v>‘수치’를 기준·수치·조건별 사례로 비교 가능. 실제 수치 확인 전 반전은 단정 불가</x:v>
      </x:c>
      <x:c r="J396" s="27" t="n">
        <x:v>2</x:v>
      </x:c>
      <x:c r="K396" s="24" t="str">
        <x:v>규정·절차·근거 자료 또는 조건별 사례로 설명 범위를 한정할 수 있음</x:v>
      </x:c>
      <x:c r="L396" s="29" t="n">
        <x:f>(D396+F396+H396+J396)/('산출기준'!$B$23*'산출기준'!$B$24)*100</x:f>
        <x:v>75</x:v>
      </x:c>
      <x:c r="M396" s="24" t="str">
        <x:v>의학적 효과·진단·치료를 제목에서 단정하지 않기; 공식 보건자료 및 전문 검토 필요</x:v>
      </x:c>
    </x:row>
    <x:row r="397" ht="58" customHeight="1">
      <x:c r="A397" s="4" t="str">
        <x:v>K0393</x:v>
      </x:c>
      <x:c r="B397" s="4" t="str">
        <x:v>건강</x:v>
      </x:c>
      <x:c r="C397" s="4" t="str">
        <x:v>고지혈증에좋은음식</x:v>
      </x:c>
      <x:c r="D397" s="27" t="n">
        <x:v>2</x:v>
      </x:c>
      <x:c r="E397" s="24" t="str">
        <x:v>고지혈증에좋은음식: 몸·마음의 일상적 불편과 연결되지만 개인별 판단은 다름</x:v>
      </x:c>
      <x:c r="F397" s="27" t="n">
        <x:v>1</x:v>
      </x:c>
      <x:c r="G397" s="24" t="str">
        <x:v>명사·행동 중심 검색어로, 제목화하려면 별도의 구체적인 질문 설정이 필요</x:v>
      </x:c>
      <x:c r="H397" s="27" t="n">
        <x:v>0</x:v>
      </x:c>
      <x:c r="I397" s="24" t="str">
        <x:v>키워드 자체에 비교나 반전 근거가 없으므로 해당 요소는 가점하지 않음</x:v>
      </x:c>
      <x:c r="J397" s="27" t="n">
        <x:v>1</x:v>
      </x:c>
      <x:c r="K397" s="24" t="str">
        <x:v>공개 프로필·발언 등 확인 가능한 원자료 확보가 필요</x:v>
      </x:c>
      <x:c r="L397" s="29" t="n">
        <x:f>(D397+F397+H397+J397)/('산출기준'!$B$23*'산출기준'!$B$24)*100</x:f>
        <x:v>50</x:v>
      </x:c>
      <x:c r="M397" s="24" t="str">
        <x:v>의학적 효과·진단·치료를 제목에서 단정하지 않기; 공식 보건자료 및 전문 검토 필요</x:v>
      </x:c>
    </x:row>
    <x:row r="398" ht="58" customHeight="1">
      <x:c r="A398" s="4" t="str">
        <x:v>K0394</x:v>
      </x:c>
      <x:c r="B398" s="4" t="str">
        <x:v>건강</x:v>
      </x:c>
      <x:c r="C398" s="4" t="str">
        <x:v>허리견인치료</x:v>
      </x:c>
      <x:c r="D398" s="27" t="n">
        <x:v>2</x:v>
      </x:c>
      <x:c r="E398" s="24" t="str">
        <x:v>허리견인치료: 몸·마음의 일상적 불편과 연결되지만 개인별 판단은 다름</x:v>
      </x:c>
      <x:c r="F398" s="27" t="n">
        <x:v>1</x:v>
      </x:c>
      <x:c r="G398" s="24" t="str">
        <x:v>명사·행동 중심 검색어로, 제목화하려면 별도의 구체적인 질문 설정이 필요</x:v>
      </x:c>
      <x:c r="H398" s="27" t="n">
        <x:v>0</x:v>
      </x:c>
      <x:c r="I398" s="24" t="str">
        <x:v>키워드 자체에 비교나 반전 근거가 없으므로 해당 요소는 가점하지 않음</x:v>
      </x:c>
      <x:c r="J398" s="27" t="n">
        <x:v>1</x:v>
      </x:c>
      <x:c r="K398" s="24" t="str">
        <x:v>공개 프로필·발언 등 확인 가능한 원자료 확보가 필요</x:v>
      </x:c>
      <x:c r="L398" s="29" t="n">
        <x:f>(D398+F398+H398+J398)/('산출기준'!$B$23*'산출기준'!$B$24)*100</x:f>
        <x:v>50</x:v>
      </x:c>
      <x:c r="M398" s="24" t="str">
        <x:v>의학적 효과·진단·치료를 제목에서 단정하지 않기; 공식 보건자료 및 전문 검토 필요</x:v>
      </x:c>
    </x:row>
    <x:row r="399" ht="58" customHeight="1">
      <x:c r="A399" s="4" t="str">
        <x:v>K0395</x:v>
      </x:c>
      <x:c r="B399" s="4" t="str">
        <x:v>건강</x:v>
      </x:c>
      <x:c r="C399" s="4" t="str">
        <x:v>간수치높은이유</x:v>
      </x:c>
      <x:c r="D399" s="27" t="n">
        <x:v>2</x:v>
      </x:c>
      <x:c r="E399" s="24" t="str">
        <x:v>간수치높은이유: 몸·마음의 일상적 불편과 연결되지만 개인별 판단은 다름</x:v>
      </x:c>
      <x:c r="F399" s="27" t="n">
        <x:v>2</x:v>
      </x:c>
      <x:c r="G399" s="24" t="str">
        <x:v>‘이유’라는 질문 표현이 있어 독자가 확인할 답이 분명함</x:v>
      </x:c>
      <x:c r="H399" s="27" t="n">
        <x:v>1</x:v>
      </x:c>
      <x:c r="I399" s="24" t="str">
        <x:v>‘수치’를 기준·수치·조건별 사례로 비교 가능. 실제 수치 확인 전 반전은 단정 불가</x:v>
      </x:c>
      <x:c r="J399" s="27" t="n">
        <x:v>2</x:v>
      </x:c>
      <x:c r="K399" s="24" t="str">
        <x:v>규정·절차·근거 자료 또는 조건별 사례로 설명 범위를 한정할 수 있음</x:v>
      </x:c>
      <x:c r="L399" s="29" t="n">
        <x:f>(D399+F399+H399+J399)/('산출기준'!$B$23*'산출기준'!$B$24)*100</x:f>
        <x:v>87.5</x:v>
      </x:c>
      <x:c r="M399" s="24" t="str">
        <x:v>의학적 효과·진단·치료를 제목에서 단정하지 않기; 공식 보건자료 및 전문 검토 필요</x:v>
      </x:c>
    </x:row>
    <x:row r="400" ht="58" customHeight="1">
      <x:c r="A400" s="4" t="str">
        <x:v>K0396</x:v>
      </x:c>
      <x:c r="B400" s="4" t="str">
        <x:v>건강</x:v>
      </x:c>
      <x:c r="C400" s="4" t="str">
        <x:v>아침공복에좋은음식</x:v>
      </x:c>
      <x:c r="D400" s="27" t="n">
        <x:v>2</x:v>
      </x:c>
      <x:c r="E400" s="24" t="str">
        <x:v>아침공복에좋은음식: 몸·마음의 일상적 불편과 연결되지만 개인별 판단은 다름</x:v>
      </x:c>
      <x:c r="F400" s="27" t="n">
        <x:v>1</x:v>
      </x:c>
      <x:c r="G400" s="24" t="str">
        <x:v>명사·행동 중심 검색어로, 제목화하려면 별도의 구체적인 질문 설정이 필요</x:v>
      </x:c>
      <x:c r="H400" s="27" t="n">
        <x:v>0</x:v>
      </x:c>
      <x:c r="I400" s="24" t="str">
        <x:v>키워드 자체에 비교나 반전 근거가 없으므로 해당 요소는 가점하지 않음</x:v>
      </x:c>
      <x:c r="J400" s="27" t="n">
        <x:v>1</x:v>
      </x:c>
      <x:c r="K400" s="24" t="str">
        <x:v>공개 프로필·발언 등 확인 가능한 원자료 확보가 필요</x:v>
      </x:c>
      <x:c r="L400" s="29" t="n">
        <x:f>(D400+F400+H400+J400)/('산출기준'!$B$23*'산출기준'!$B$24)*100</x:f>
        <x:v>50</x:v>
      </x:c>
      <x:c r="M400" s="24" t="str">
        <x:v>의학적 효과·진단·치료를 제목에서 단정하지 않기; 공식 보건자료 및 전문 검토 필요</x:v>
      </x:c>
    </x:row>
    <x:row r="401" ht="58" customHeight="1">
      <x:c r="A401" s="4" t="str">
        <x:v>K0397</x:v>
      </x:c>
      <x:c r="B401" s="4" t="str">
        <x:v>건강</x:v>
      </x:c>
      <x:c r="C401" s="4" t="str">
        <x:v>혈압낮추는방법</x:v>
      </x:c>
      <x:c r="D401" s="27" t="n">
        <x:v>2</x:v>
      </x:c>
      <x:c r="E401" s="24" t="str">
        <x:v>혈압낮추는방법: 몸·마음의 일상적 불편과 연결되지만 개인별 판단은 다름</x:v>
      </x:c>
      <x:c r="F401" s="27" t="n">
        <x:v>2</x:v>
      </x:c>
      <x:c r="G401" s="24" t="str">
        <x:v>‘방법’라는 질문 표현이 있어 독자가 확인할 답이 분명함</x:v>
      </x:c>
      <x:c r="H401" s="27" t="n">
        <x:v>0</x:v>
      </x:c>
      <x:c r="I401" s="24" t="str">
        <x:v>키워드 자체에 비교나 반전 근거가 없으므로 해당 요소는 가점하지 않음</x:v>
      </x:c>
      <x:c r="J401" s="27" t="n">
        <x:v>2</x:v>
      </x:c>
      <x:c r="K401" s="24" t="str">
        <x:v>규정·절차·근거 자료 또는 조건별 사례로 설명 범위를 한정할 수 있음</x:v>
      </x:c>
      <x:c r="L401" s="29" t="n">
        <x:f>(D401+F401+H401+J401)/('산출기준'!$B$23*'산출기준'!$B$24)*100</x:f>
        <x:v>75</x:v>
      </x:c>
      <x:c r="M401" s="24" t="str">
        <x:v>의학적 효과·진단·치료를 제목에서 단정하지 않기; 공식 보건자료 및 전문 검토 필요</x:v>
      </x:c>
    </x:row>
    <x:row r="402" ht="58" customHeight="1">
      <x:c r="A402" s="4" t="str">
        <x:v>K0398</x:v>
      </x:c>
      <x:c r="B402" s="4" t="str">
        <x:v>건강</x:v>
      </x:c>
      <x:c r="C402" s="4" t="str">
        <x:v>물많이마시면좋은점</x:v>
      </x:c>
      <x:c r="D402" s="27" t="n">
        <x:v>2</x:v>
      </x:c>
      <x:c r="E402" s="24" t="str">
        <x:v>물많이마시면좋은점: 몸·마음의 일상적 불편과 연결되지만 개인별 판단은 다름</x:v>
      </x:c>
      <x:c r="F402" s="27" t="n">
        <x:v>1</x:v>
      </x:c>
      <x:c r="G402" s="24" t="str">
        <x:v>명사·행동 중심 검색어로, 제목화하려면 별도의 구체적인 질문 설정이 필요</x:v>
      </x:c>
      <x:c r="H402" s="27" t="n">
        <x:v>0</x:v>
      </x:c>
      <x:c r="I402" s="24" t="str">
        <x:v>키워드 자체에 비교나 반전 근거가 없으므로 해당 요소는 가점하지 않음</x:v>
      </x:c>
      <x:c r="J402" s="27" t="n">
        <x:v>1</x:v>
      </x:c>
      <x:c r="K402" s="24" t="str">
        <x:v>공개 프로필·발언 등 확인 가능한 원자료 확보가 필요</x:v>
      </x:c>
      <x:c r="L402" s="29" t="n">
        <x:f>(D402+F402+H402+J402)/('산출기준'!$B$23*'산출기준'!$B$24)*100</x:f>
        <x:v>50</x:v>
      </x:c>
      <x:c r="M402" s="24" t="str">
        <x:v>의학적 효과·진단·치료를 제목에서 단정하지 않기; 공식 보건자료 및 전문 검토 필요</x:v>
      </x:c>
    </x:row>
    <x:row r="403" ht="58" customHeight="1">
      <x:c r="A403" s="4" t="str">
        <x:v>K0399</x:v>
      </x:c>
      <x:c r="B403" s="4" t="str">
        <x:v>건강</x:v>
      </x:c>
      <x:c r="C403" s="4" t="str">
        <x:v>공복혈당낮추는방법</x:v>
      </x:c>
      <x:c r="D403" s="27" t="n">
        <x:v>2</x:v>
      </x:c>
      <x:c r="E403" s="24" t="str">
        <x:v>공복혈당낮추는방법: 몸·마음의 일상적 불편과 연결되지만 개인별 판단은 다름</x:v>
      </x:c>
      <x:c r="F403" s="27" t="n">
        <x:v>2</x:v>
      </x:c>
      <x:c r="G403" s="24" t="str">
        <x:v>‘방법’라는 질문 표현이 있어 독자가 확인할 답이 분명함</x:v>
      </x:c>
      <x:c r="H403" s="27" t="n">
        <x:v>0</x:v>
      </x:c>
      <x:c r="I403" s="24" t="str">
        <x:v>키워드 자체에 비교나 반전 근거가 없으므로 해당 요소는 가점하지 않음</x:v>
      </x:c>
      <x:c r="J403" s="27" t="n">
        <x:v>2</x:v>
      </x:c>
      <x:c r="K403" s="24" t="str">
        <x:v>규정·절차·근거 자료 또는 조건별 사례로 설명 범위를 한정할 수 있음</x:v>
      </x:c>
      <x:c r="L403" s="29" t="n">
        <x:f>(D403+F403+H403+J403)/('산출기준'!$B$23*'산출기준'!$B$24)*100</x:f>
        <x:v>75</x:v>
      </x:c>
      <x:c r="M403" s="24" t="str">
        <x:v>의학적 효과·진단·치료를 제목에서 단정하지 않기; 공식 보건자료 및 전문 검토 필요</x:v>
      </x:c>
    </x:row>
    <x:row r="404" ht="58" customHeight="1">
      <x:c r="A404" s="4" t="str">
        <x:v>K0400</x:v>
      </x:c>
      <x:c r="B404" s="4" t="str">
        <x:v>건강</x:v>
      </x:c>
      <x:c r="C404" s="4" t="str">
        <x:v>중성지방낮추는방법</x:v>
      </x:c>
      <x:c r="D404" s="27" t="n">
        <x:v>2</x:v>
      </x:c>
      <x:c r="E404" s="24" t="str">
        <x:v>중성지방낮추는방법: 몸·마음의 일상적 불편과 연결되지만 개인별 판단은 다름</x:v>
      </x:c>
      <x:c r="F404" s="27" t="n">
        <x:v>2</x:v>
      </x:c>
      <x:c r="G404" s="24" t="str">
        <x:v>‘방법’라는 질문 표현이 있어 독자가 확인할 답이 분명함</x:v>
      </x:c>
      <x:c r="H404" s="27" t="n">
        <x:v>0</x:v>
      </x:c>
      <x:c r="I404" s="24" t="str">
        <x:v>키워드 자체에 비교나 반전 근거가 없으므로 해당 요소는 가점하지 않음</x:v>
      </x:c>
      <x:c r="J404" s="27" t="n">
        <x:v>2</x:v>
      </x:c>
      <x:c r="K404" s="24" t="str">
        <x:v>규정·절차·근거 자료 또는 조건별 사례로 설명 범위를 한정할 수 있음</x:v>
      </x:c>
      <x:c r="L404" s="29" t="n">
        <x:f>(D404+F404+H404+J404)/('산출기준'!$B$23*'산출기준'!$B$24)*100</x:f>
        <x:v>75</x:v>
      </x:c>
      <x:c r="M404" s="24" t="str">
        <x:v>의학적 효과·진단·치료를 제목에서 단정하지 않기; 공식 보건자료 및 전문 검토 필요</x:v>
      </x:c>
    </x:row>
    <x:row r="405" ht="58" customHeight="1">
      <x:c r="A405" s="4" t="str">
        <x:v>K0401</x:v>
      </x:c>
      <x:c r="B405" s="4" t="str">
        <x:v>여행</x:v>
      </x:c>
      <x:c r="C405" s="4" t="str">
        <x:v>인천공항주차장</x:v>
      </x:c>
      <x:c r="D405" s="27" t="n">
        <x:v>2</x:v>
      </x:c>
      <x:c r="E405" s="24" t="str">
        <x:v>인천공항주차장: 비용·시간·생활 불편 또는 의사결정과 직접 연결</x:v>
      </x:c>
      <x:c r="F405" s="27" t="n">
        <x:v>1</x:v>
      </x:c>
      <x:c r="G405" s="24" t="str">
        <x:v>명사·행동 중심 검색어로, 제목화하려면 별도의 구체적인 질문 설정이 필요</x:v>
      </x:c>
      <x:c r="H405" s="27" t="n">
        <x:v>0</x:v>
      </x:c>
      <x:c r="I405" s="24" t="str">
        <x:v>키워드 자체에 비교나 반전 근거가 없으므로 해당 요소는 가점하지 않음</x:v>
      </x:c>
      <x:c r="J405" s="27" t="n">
        <x:v>1</x:v>
      </x:c>
      <x:c r="K405" s="24" t="str">
        <x:v>공개 프로필·발언 등 확인 가능한 원자료 확보가 필요</x:v>
      </x:c>
      <x:c r="L405" s="29" t="n">
        <x:f>(D405+F405+H405+J405)/('산출기준'!$B$23*'산출기준'!$B$24)*100</x:f>
        <x:v>50</x:v>
      </x:c>
      <x:c r="M405" s="24" t="str">
        <x:v>제도·요금·규정·기종 변경 시 본문 업데이트 필요</x:v>
      </x:c>
    </x:row>
    <x:row r="406" ht="58" customHeight="1">
      <x:c r="A406" s="4" t="str">
        <x:v>K0402</x:v>
      </x:c>
      <x:c r="B406" s="4" t="str">
        <x:v>여행</x:v>
      </x:c>
      <x:c r="C406" s="4" t="str">
        <x:v>여권사진규격</x:v>
      </x:c>
      <x:c r="D406" s="27" t="n">
        <x:v>2</x:v>
      </x:c>
      <x:c r="E406" s="24" t="str">
        <x:v>여권사진규격: 비용·시간·생활 불편 또는 의사결정과 직접 연결</x:v>
      </x:c>
      <x:c r="F406" s="27" t="n">
        <x:v>1</x:v>
      </x:c>
      <x:c r="G406" s="24" t="str">
        <x:v>명사·행동 중심 검색어로, 제목화하려면 별도의 구체적인 질문 설정이 필요</x:v>
      </x:c>
      <x:c r="H406" s="27" t="n">
        <x:v>1</x:v>
      </x:c>
      <x:c r="I406" s="24" t="str">
        <x:v>‘규격’를 기준·수치·조건별 사례로 비교 가능. 실제 수치 확인 전 반전은 단정 불가</x:v>
      </x:c>
      <x:c r="J406" s="27" t="n">
        <x:v>2</x:v>
      </x:c>
      <x:c r="K406" s="24" t="str">
        <x:v>규정·절차·근거 자료 또는 조건별 사례로 설명 범위를 한정할 수 있음</x:v>
      </x:c>
      <x:c r="L406" s="29" t="n">
        <x:f>(D406+F406+H406+J406)/('산출기준'!$B$23*'산출기준'!$B$24)*100</x:f>
        <x:v>75</x:v>
      </x:c>
      <x:c r="M406" s="24" t="str">
        <x:v>제도·요금·규정·기종 변경 시 본문 업데이트 필요</x:v>
      </x:c>
    </x:row>
    <x:row r="407" ht="58" customHeight="1">
      <x:c r="A407" s="4" t="str">
        <x:v>K0403</x:v>
      </x:c>
      <x:c r="B407" s="4" t="str">
        <x:v>여행</x:v>
      </x:c>
      <x:c r="C407" s="4" t="str">
        <x:v>비짓재팬등록방법</x:v>
      </x:c>
      <x:c r="D407" s="27" t="n">
        <x:v>2</x:v>
      </x:c>
      <x:c r="E407" s="24" t="str">
        <x:v>비짓재팬등록방법: 비용·시간·생활 불편 또는 의사결정과 직접 연결</x:v>
      </x:c>
      <x:c r="F407" s="27" t="n">
        <x:v>2</x:v>
      </x:c>
      <x:c r="G407" s="24" t="str">
        <x:v>‘방법’라는 질문 표현이 있어 독자가 확인할 답이 분명함</x:v>
      </x:c>
      <x:c r="H407" s="27" t="n">
        <x:v>0</x:v>
      </x:c>
      <x:c r="I407" s="24" t="str">
        <x:v>키워드 자체에 비교나 반전 근거가 없으므로 해당 요소는 가점하지 않음</x:v>
      </x:c>
      <x:c r="J407" s="27" t="n">
        <x:v>2</x:v>
      </x:c>
      <x:c r="K407" s="24" t="str">
        <x:v>규정·절차·근거 자료 또는 조건별 사례로 설명 범위를 한정할 수 있음</x:v>
      </x:c>
      <x:c r="L407" s="29" t="n">
        <x:f>(D407+F407+H407+J407)/('산출기준'!$B$23*'산출기준'!$B$24)*100</x:f>
        <x:v>75</x:v>
      </x:c>
      <x:c r="M407" s="24" t="str">
        <x:v>제도·요금·규정·기종 변경 시 본문 업데이트 필요</x:v>
      </x:c>
    </x:row>
    <x:row r="408" ht="58" customHeight="1">
      <x:c r="A408" s="4" t="str">
        <x:v>K0404</x:v>
      </x:c>
      <x:c r="B408" s="4" t="str">
        <x:v>여행</x:v>
      </x:c>
      <x:c r="C408" s="4" t="str">
        <x:v>여권사진옷</x:v>
      </x:c>
      <x:c r="D408" s="27" t="n">
        <x:v>2</x:v>
      </x:c>
      <x:c r="E408" s="24" t="str">
        <x:v>여권사진옷: 비용·시간·생활 불편 또는 의사결정과 직접 연결</x:v>
      </x:c>
      <x:c r="F408" s="27" t="n">
        <x:v>1</x:v>
      </x:c>
      <x:c r="G408" s="24" t="str">
        <x:v>명사·행동 중심 검색어로, 제목화하려면 별도의 구체적인 질문 설정이 필요</x:v>
      </x:c>
      <x:c r="H408" s="27" t="n">
        <x:v>0</x:v>
      </x:c>
      <x:c r="I408" s="24" t="str">
        <x:v>키워드 자체에 비교나 반전 근거가 없으므로 해당 요소는 가점하지 않음</x:v>
      </x:c>
      <x:c r="J408" s="27" t="n">
        <x:v>1</x:v>
      </x:c>
      <x:c r="K408" s="24" t="str">
        <x:v>공개 프로필·발언 등 확인 가능한 원자료 확보가 필요</x:v>
      </x:c>
      <x:c r="L408" s="29" t="n">
        <x:f>(D408+F408+H408+J408)/('산출기준'!$B$23*'산출기준'!$B$24)*100</x:f>
        <x:v>50</x:v>
      </x:c>
      <x:c r="M408" s="24" t="str">
        <x:v>제도·요금·규정·기종 변경 시 본문 업데이트 필요</x:v>
      </x:c>
    </x:row>
    <x:row r="409" ht="58" customHeight="1">
      <x:c r="A409" s="4" t="str">
        <x:v>K0405</x:v>
      </x:c>
      <x:c r="B409" s="4" t="str">
        <x:v>여행</x:v>
      </x:c>
      <x:c r="C409" s="4" t="str">
        <x:v>인천공항주차</x:v>
      </x:c>
      <x:c r="D409" s="27" t="n">
        <x:v>2</x:v>
      </x:c>
      <x:c r="E409" s="24" t="str">
        <x:v>인천공항주차: 비용·시간·생활 불편 또는 의사결정과 직접 연결</x:v>
      </x:c>
      <x:c r="F409" s="27" t="n">
        <x:v>1</x:v>
      </x:c>
      <x:c r="G409" s="24" t="str">
        <x:v>명사·행동 중심 검색어로, 제목화하려면 별도의 구체적인 질문 설정이 필요</x:v>
      </x:c>
      <x:c r="H409" s="27" t="n">
        <x:v>0</x:v>
      </x:c>
      <x:c r="I409" s="24" t="str">
        <x:v>키워드 자체에 비교나 반전 근거가 없으므로 해당 요소는 가점하지 않음</x:v>
      </x:c>
      <x:c r="J409" s="27" t="n">
        <x:v>1</x:v>
      </x:c>
      <x:c r="K409" s="24" t="str">
        <x:v>공개 프로필·발언 등 확인 가능한 원자료 확보가 필요</x:v>
      </x:c>
      <x:c r="L409" s="29" t="n">
        <x:f>(D409+F409+H409+J409)/('산출기준'!$B$23*'산출기준'!$B$24)*100</x:f>
        <x:v>50</x:v>
      </x:c>
      <x:c r="M409" s="24" t="str">
        <x:v>제도·요금·규정·기종 변경 시 본문 업데이트 필요</x:v>
      </x:c>
    </x:row>
    <x:row r="410" ht="58" customHeight="1">
      <x:c r="A410" s="4" t="str">
        <x:v>K0406</x:v>
      </x:c>
      <x:c r="B410" s="4" t="str">
        <x:v>여행</x:v>
      </x:c>
      <x:c r="C410" s="4" t="str">
        <x:v>여권재발급기간</x:v>
      </x:c>
      <x:c r="D410" s="27" t="n">
        <x:v>2</x:v>
      </x:c>
      <x:c r="E410" s="24" t="str">
        <x:v>여권재발급기간: 비용·시간·생활 불편 또는 의사결정과 직접 연결</x:v>
      </x:c>
      <x:c r="F410" s="27" t="n">
        <x:v>1</x:v>
      </x:c>
      <x:c r="G410" s="24" t="str">
        <x:v>명사·행동 중심 검색어로, 제목화하려면 별도의 구체적인 질문 설정이 필요</x:v>
      </x:c>
      <x:c r="H410" s="27" t="n">
        <x:v>1</x:v>
      </x:c>
      <x:c r="I410" s="24" t="str">
        <x:v>‘기간’를 기준·수치·조건별 사례로 비교 가능. 실제 수치 확인 전 반전은 단정 불가</x:v>
      </x:c>
      <x:c r="J410" s="27" t="n">
        <x:v>2</x:v>
      </x:c>
      <x:c r="K410" s="24" t="str">
        <x:v>규정·절차·근거 자료 또는 조건별 사례로 설명 범위를 한정할 수 있음</x:v>
      </x:c>
      <x:c r="L410" s="29" t="n">
        <x:f>(D410+F410+H410+J410)/('산출기준'!$B$23*'산출기준'!$B$24)*100</x:f>
        <x:v>75</x:v>
      </x:c>
      <x:c r="M410" s="24" t="str">
        <x:v>제도·요금·규정·기종 변경 시 본문 업데이트 필요</x:v>
      </x:c>
    </x:row>
    <x:row r="411" ht="58" customHeight="1">
      <x:c r="A411" s="4" t="str">
        <x:v>K0407</x:v>
      </x:c>
      <x:c r="B411" s="4" t="str">
        <x:v>여행</x:v>
      </x:c>
      <x:c r="C411" s="4" t="str">
        <x:v>해외여행준비물</x:v>
      </x:c>
      <x:c r="D411" s="27" t="n">
        <x:v>2</x:v>
      </x:c>
      <x:c r="E411" s="24" t="str">
        <x:v>해외여행준비물: 비용·시간·생활 불편 또는 의사결정과 직접 연결</x:v>
      </x:c>
      <x:c r="F411" s="27" t="n">
        <x:v>1</x:v>
      </x:c>
      <x:c r="G411" s="24" t="str">
        <x:v>명사·행동 중심 검색어로, 제목화하려면 별도의 구체적인 질문 설정이 필요</x:v>
      </x:c>
      <x:c r="H411" s="27" t="n">
        <x:v>0</x:v>
      </x:c>
      <x:c r="I411" s="24" t="str">
        <x:v>키워드 자체에 비교나 반전 근거가 없으므로 해당 요소는 가점하지 않음</x:v>
      </x:c>
      <x:c r="J411" s="27" t="n">
        <x:v>2</x:v>
      </x:c>
      <x:c r="K411" s="24" t="str">
        <x:v>규정·절차·근거 자료 또는 조건별 사례로 설명 범위를 한정할 수 있음</x:v>
      </x:c>
      <x:c r="L411" s="29" t="n">
        <x:f>(D411+F411+H411+J411)/('산출기준'!$B$23*'산출기준'!$B$24)*100</x:f>
        <x:v>62.5</x:v>
      </x:c>
      <x:c r="M411" s="24" t="str">
        <x:v>제도·요금·규정·기종 변경 시 본문 업데이트 필요</x:v>
      </x:c>
    </x:row>
    <x:row r="412" ht="58" customHeight="1">
      <x:c r="A412" s="4" t="str">
        <x:v>K0408</x:v>
      </x:c>
      <x:c r="B412" s="4" t="str">
        <x:v>여행</x:v>
      </x:c>
      <x:c r="C412" s="4" t="str">
        <x:v>일본여행준비물</x:v>
      </x:c>
      <x:c r="D412" s="27" t="n">
        <x:v>2</x:v>
      </x:c>
      <x:c r="E412" s="24" t="str">
        <x:v>일본여행준비물: 비용·시간·생활 불편 또는 의사결정과 직접 연결</x:v>
      </x:c>
      <x:c r="F412" s="27" t="n">
        <x:v>1</x:v>
      </x:c>
      <x:c r="G412" s="24" t="str">
        <x:v>명사·행동 중심 검색어로, 제목화하려면 별도의 구체적인 질문 설정이 필요</x:v>
      </x:c>
      <x:c r="H412" s="27" t="n">
        <x:v>0</x:v>
      </x:c>
      <x:c r="I412" s="24" t="str">
        <x:v>키워드 자체에 비교나 반전 근거가 없으므로 해당 요소는 가점하지 않음</x:v>
      </x:c>
      <x:c r="J412" s="27" t="n">
        <x:v>2</x:v>
      </x:c>
      <x:c r="K412" s="24" t="str">
        <x:v>규정·절차·근거 자료 또는 조건별 사례로 설명 범위를 한정할 수 있음</x:v>
      </x:c>
      <x:c r="L412" s="29" t="n">
        <x:f>(D412+F412+H412+J412)/('산출기준'!$B$23*'산출기준'!$B$24)*100</x:f>
        <x:v>62.5</x:v>
      </x:c>
      <x:c r="M412" s="24" t="str">
        <x:v>제도·요금·규정·기종 변경 시 본문 업데이트 필요</x:v>
      </x:c>
    </x:row>
    <x:row r="413" ht="58" customHeight="1">
      <x:c r="A413" s="4" t="str">
        <x:v>K0409</x:v>
      </x:c>
      <x:c r="B413" s="4" t="str">
        <x:v>여행</x:v>
      </x:c>
      <x:c r="C413" s="4" t="str">
        <x:v>일본여행지추천</x:v>
      </x:c>
      <x:c r="D413" s="27" t="n">
        <x:v>2</x:v>
      </x:c>
      <x:c r="E413" s="24" t="str">
        <x:v>일본여행지추천: 비용·시간·생활 불편 또는 의사결정과 직접 연결</x:v>
      </x:c>
      <x:c r="F413" s="27" t="n">
        <x:v>1</x:v>
      </x:c>
      <x:c r="G413" s="24" t="str">
        <x:v>명사·행동 중심 검색어로, 제목화하려면 별도의 구체적인 질문 설정이 필요</x:v>
      </x:c>
      <x:c r="H413" s="27" t="n">
        <x:v>0</x:v>
      </x:c>
      <x:c r="I413" s="24" t="str">
        <x:v>키워드 자체에 비교나 반전 근거가 없으므로 해당 요소는 가점하지 않음</x:v>
      </x:c>
      <x:c r="J413" s="27" t="n">
        <x:v>1</x:v>
      </x:c>
      <x:c r="K413" s="24" t="str">
        <x:v>공개 프로필·발언 등 확인 가능한 원자료 확보가 필요</x:v>
      </x:c>
      <x:c r="L413" s="29" t="n">
        <x:f>(D413+F413+H413+J413)/('산출기준'!$B$23*'산출기준'!$B$24)*100</x:f>
        <x:v>50</x:v>
      </x:c>
      <x:c r="M413" s="24" t="str">
        <x:v>제도·요금·규정·기종 변경 시 본문 업데이트 필요</x:v>
      </x:c>
    </x:row>
    <x:row r="414" ht="58" customHeight="1">
      <x:c r="A414" s="4" t="str">
        <x:v>K0410</x:v>
      </x:c>
      <x:c r="B414" s="4" t="str">
        <x:v>여행</x:v>
      </x:c>
      <x:c r="C414" s="4" t="str">
        <x:v>일본여행추천</x:v>
      </x:c>
      <x:c r="D414" s="27" t="n">
        <x:v>2</x:v>
      </x:c>
      <x:c r="E414" s="24" t="str">
        <x:v>일본여행추천: 비용·시간·생활 불편 또는 의사결정과 직접 연결</x:v>
      </x:c>
      <x:c r="F414" s="27" t="n">
        <x:v>1</x:v>
      </x:c>
      <x:c r="G414" s="24" t="str">
        <x:v>명사·행동 중심 검색어로, 제목화하려면 별도의 구체적인 질문 설정이 필요</x:v>
      </x:c>
      <x:c r="H414" s="27" t="n">
        <x:v>0</x:v>
      </x:c>
      <x:c r="I414" s="24" t="str">
        <x:v>키워드 자체에 비교나 반전 근거가 없으므로 해당 요소는 가점하지 않음</x:v>
      </x:c>
      <x:c r="J414" s="27" t="n">
        <x:v>1</x:v>
      </x:c>
      <x:c r="K414" s="24" t="str">
        <x:v>공개 프로필·발언 등 확인 가능한 원자료 확보가 필요</x:v>
      </x:c>
      <x:c r="L414" s="29" t="n">
        <x:f>(D414+F414+H414+J414)/('산출기준'!$B$23*'산출기준'!$B$24)*100</x:f>
        <x:v>50</x:v>
      </x:c>
      <x:c r="M414" s="24" t="str">
        <x:v>제도·요금·규정·기종 변경 시 본문 업데이트 필요</x:v>
      </x:c>
    </x:row>
    <x:row r="415" ht="58" customHeight="1">
      <x:c r="A415" s="4" t="str">
        <x:v>K0411</x:v>
      </x:c>
      <x:c r="B415" s="4" t="str">
        <x:v>여행</x:v>
      </x:c>
      <x:c r="C415" s="4" t="str">
        <x:v>이심사용법</x:v>
      </x:c>
      <x:c r="D415" s="27" t="n">
        <x:v>2</x:v>
      </x:c>
      <x:c r="E415" s="24" t="str">
        <x:v>이심사용법: 비용·시간·생활 불편 또는 의사결정과 직접 연결</x:v>
      </x:c>
      <x:c r="F415" s="27" t="n">
        <x:v>1</x:v>
      </x:c>
      <x:c r="G415" s="24" t="str">
        <x:v>명사·행동 중심 검색어로, 제목화하려면 별도의 구체적인 질문 설정이 필요</x:v>
      </x:c>
      <x:c r="H415" s="27" t="n">
        <x:v>0</x:v>
      </x:c>
      <x:c r="I415" s="24" t="str">
        <x:v>키워드 자체에 비교나 반전 근거가 없으므로 해당 요소는 가점하지 않음</x:v>
      </x:c>
      <x:c r="J415" s="27" t="n">
        <x:v>2</x:v>
      </x:c>
      <x:c r="K415" s="24" t="str">
        <x:v>규정·절차·근거 자료 또는 조건별 사례로 설명 범위를 한정할 수 있음</x:v>
      </x:c>
      <x:c r="L415" s="29" t="n">
        <x:f>(D415+F415+H415+J415)/('산출기준'!$B$23*'산출기준'!$B$24)*100</x:f>
        <x:v>62.5</x:v>
      </x:c>
      <x:c r="M415" s="24" t="str">
        <x:v>제도·요금·규정·기종 변경 시 본문 업데이트 필요</x:v>
      </x:c>
    </x:row>
    <x:row r="416" ht="58" customHeight="1">
      <x:c r="A416" s="4" t="str">
        <x:v>K0412</x:v>
      </x:c>
      <x:c r="B416" s="4" t="str">
        <x:v>여행</x:v>
      </x:c>
      <x:c r="C416" s="4" t="str">
        <x:v>일본여행준비물리스트</x:v>
      </x:c>
      <x:c r="D416" s="27" t="n">
        <x:v>2</x:v>
      </x:c>
      <x:c r="E416" s="24" t="str">
        <x:v>일본여행준비물리스트: 비용·시간·생활 불편 또는 의사결정과 직접 연결</x:v>
      </x:c>
      <x:c r="F416" s="27" t="n">
        <x:v>1</x:v>
      </x:c>
      <x:c r="G416" s="24" t="str">
        <x:v>명사·행동 중심 검색어로, 제목화하려면 별도의 구체적인 질문 설정이 필요</x:v>
      </x:c>
      <x:c r="H416" s="27" t="n">
        <x:v>0</x:v>
      </x:c>
      <x:c r="I416" s="24" t="str">
        <x:v>키워드 자체에 비교나 반전 근거가 없으므로 해당 요소는 가점하지 않음</x:v>
      </x:c>
      <x:c r="J416" s="27" t="n">
        <x:v>2</x:v>
      </x:c>
      <x:c r="K416" s="24" t="str">
        <x:v>규정·절차·근거 자료 또는 조건별 사례로 설명 범위를 한정할 수 있음</x:v>
      </x:c>
      <x:c r="L416" s="29" t="n">
        <x:f>(D416+F416+H416+J416)/('산출기준'!$B$23*'산출기준'!$B$24)*100</x:f>
        <x:v>62.5</x:v>
      </x:c>
      <x:c r="M416" s="24" t="str">
        <x:v>제도·요금·규정·기종 변경 시 본문 업데이트 필요</x:v>
      </x:c>
    </x:row>
    <x:row r="417" ht="58" customHeight="1">
      <x:c r="A417" s="4" t="str">
        <x:v>K0413</x:v>
      </x:c>
      <x:c r="B417" s="4" t="str">
        <x:v>여행</x:v>
      </x:c>
      <x:c r="C417" s="4" t="str">
        <x:v>면세한도</x:v>
      </x:c>
      <x:c r="D417" s="27" t="n">
        <x:v>2</x:v>
      </x:c>
      <x:c r="E417" s="24" t="str">
        <x:v>면세한도: 비용·시간·생활 불편 또는 의사결정과 직접 연결</x:v>
      </x:c>
      <x:c r="F417" s="27" t="n">
        <x:v>1</x:v>
      </x:c>
      <x:c r="G417" s="24" t="str">
        <x:v>명사·행동 중심 검색어로, 제목화하려면 별도의 구체적인 질문 설정이 필요</x:v>
      </x:c>
      <x:c r="H417" s="27" t="n">
        <x:v>1</x:v>
      </x:c>
      <x:c r="I417" s="24" t="str">
        <x:v>‘한도’를 기준·수치·조건별 사례로 비교 가능. 실제 수치 확인 전 반전은 단정 불가</x:v>
      </x:c>
      <x:c r="J417" s="27" t="n">
        <x:v>2</x:v>
      </x:c>
      <x:c r="K417" s="24" t="str">
        <x:v>규정·절차·근거 자료 또는 조건별 사례로 설명 범위를 한정할 수 있음</x:v>
      </x:c>
      <x:c r="L417" s="29" t="n">
        <x:f>(D417+F417+H417+J417)/('산출기준'!$B$23*'산출기준'!$B$24)*100</x:f>
        <x:v>75</x:v>
      </x:c>
      <x:c r="M417" s="24" t="str">
        <x:v>제도·요금·규정·기종 변경 시 본문 업데이트 필요</x:v>
      </x:c>
    </x:row>
    <x:row r="418" ht="58" customHeight="1">
      <x:c r="A418" s="4" t="str">
        <x:v>K0414</x:v>
      </x:c>
      <x:c r="B418" s="4" t="str">
        <x:v>여행</x:v>
      </x:c>
      <x:c r="C418" s="4" t="str">
        <x:v>여권발급비용</x:v>
      </x:c>
      <x:c r="D418" s="27" t="n">
        <x:v>2</x:v>
      </x:c>
      <x:c r="E418" s="24" t="str">
        <x:v>여권발급비용: 비용·시간·생활 불편 또는 의사결정과 직접 연결</x:v>
      </x:c>
      <x:c r="F418" s="27" t="n">
        <x:v>1</x:v>
      </x:c>
      <x:c r="G418" s="24" t="str">
        <x:v>명사·행동 중심 검색어로, 제목화하려면 별도의 구체적인 질문 설정이 필요</x:v>
      </x:c>
      <x:c r="H418" s="27" t="n">
        <x:v>1</x:v>
      </x:c>
      <x:c r="I418" s="24" t="str">
        <x:v>‘비용’를 기준·수치·조건별 사례로 비교 가능. 실제 수치 확인 전 반전은 단정 불가</x:v>
      </x:c>
      <x:c r="J418" s="27" t="n">
        <x:v>2</x:v>
      </x:c>
      <x:c r="K418" s="24" t="str">
        <x:v>규정·절차·근거 자료 또는 조건별 사례로 설명 범위를 한정할 수 있음</x:v>
      </x:c>
      <x:c r="L418" s="29" t="n">
        <x:f>(D418+F418+H418+J418)/('산출기준'!$B$23*'산출기준'!$B$24)*100</x:f>
        <x:v>75</x:v>
      </x:c>
      <x:c r="M418" s="24" t="str">
        <x:v>제도·요금·규정·기종 변경 시 본문 업데이트 필요</x:v>
      </x:c>
    </x:row>
    <x:row r="419" ht="58" customHeight="1">
      <x:c r="A419" s="4" t="str">
        <x:v>K0415</x:v>
      </x:c>
      <x:c r="B419" s="4" t="str">
        <x:v>여행</x:v>
      </x:c>
      <x:c r="C419" s="4" t="str">
        <x:v>항공권가격비교사이트</x:v>
      </x:c>
      <x:c r="D419" s="27" t="n">
        <x:v>2</x:v>
      </x:c>
      <x:c r="E419" s="24" t="str">
        <x:v>항공권가격비교사이트: 비용·시간·생활 불편 또는 의사결정과 직접 연결</x:v>
      </x:c>
      <x:c r="F419" s="27" t="n">
        <x:v>1</x:v>
      </x:c>
      <x:c r="G419" s="24" t="str">
        <x:v>명사·행동 중심 검색어로, 제목화하려면 별도의 구체적인 질문 설정이 필요</x:v>
      </x:c>
      <x:c r="H419" s="27" t="n">
        <x:v>2</x:v>
      </x:c>
      <x:c r="I419" s="24" t="str">
        <x:v>‘비교’가 명시되어 두 선택지의 비교 구조가 가능</x:v>
      </x:c>
      <x:c r="J419" s="27" t="n">
        <x:v>1</x:v>
      </x:c>
      <x:c r="K419" s="24" t="str">
        <x:v>공개 프로필·발언 등 확인 가능한 원자료 확보가 필요</x:v>
      </x:c>
      <x:c r="L419" s="29" t="n">
        <x:f>(D419+F419+H419+J419)/('산출기준'!$B$23*'산출기준'!$B$24)*100</x:f>
        <x:v>75</x:v>
      </x:c>
      <x:c r="M419" s="24" t="str">
        <x:v>제도·요금·규정·기종 변경 시 본문 업데이트 필요; 도구·신청·방문 의도가 섞여 정보글만으로 검색 의도를 충족하기 어려울 수 있음</x:v>
      </x:c>
    </x:row>
    <x:row r="420" ht="58" customHeight="1">
      <x:c r="A420" s="4" t="str">
        <x:v>K0416</x:v>
      </x:c>
      <x:c r="B420" s="4" t="str">
        <x:v>여행</x:v>
      </x:c>
      <x:c r="C420" s="4" t="str">
        <x:v>여권사진규정</x:v>
      </x:c>
      <x:c r="D420" s="27" t="n">
        <x:v>2</x:v>
      </x:c>
      <x:c r="E420" s="24" t="str">
        <x:v>여권사진규정: 비용·시간·생활 불편 또는 의사결정과 직접 연결</x:v>
      </x:c>
      <x:c r="F420" s="27" t="n">
        <x:v>1</x:v>
      </x:c>
      <x:c r="G420" s="24" t="str">
        <x:v>명사·행동 중심 검색어로, 제목화하려면 별도의 구체적인 질문 설정이 필요</x:v>
      </x:c>
      <x:c r="H420" s="27" t="n">
        <x:v>0</x:v>
      </x:c>
      <x:c r="I420" s="24" t="str">
        <x:v>키워드 자체에 비교나 반전 근거가 없으므로 해당 요소는 가점하지 않음</x:v>
      </x:c>
      <x:c r="J420" s="27" t="n">
        <x:v>2</x:v>
      </x:c>
      <x:c r="K420" s="24" t="str">
        <x:v>규정·절차·근거 자료 또는 조건별 사례로 설명 범위를 한정할 수 있음</x:v>
      </x:c>
      <x:c r="L420" s="29" t="n">
        <x:f>(D420+F420+H420+J420)/('산출기준'!$B$23*'산출기준'!$B$24)*100</x:f>
        <x:v>62.5</x:v>
      </x:c>
      <x:c r="M420" s="24" t="str">
        <x:v>제도·요금·규정·기종 변경 시 본문 업데이트 필요</x:v>
      </x:c>
    </x:row>
    <x:row r="421" ht="58" customHeight="1">
      <x:c r="A421" s="4" t="str">
        <x:v>K0417</x:v>
      </x:c>
      <x:c r="B421" s="4" t="str">
        <x:v>여행</x:v>
      </x:c>
      <x:c r="C421" s="4" t="str">
        <x:v>여권재발급준비물</x:v>
      </x:c>
      <x:c r="D421" s="27" t="n">
        <x:v>2</x:v>
      </x:c>
      <x:c r="E421" s="24" t="str">
        <x:v>여권재발급준비물: 비용·시간·생활 불편 또는 의사결정과 직접 연결</x:v>
      </x:c>
      <x:c r="F421" s="27" t="n">
        <x:v>1</x:v>
      </x:c>
      <x:c r="G421" s="24" t="str">
        <x:v>명사·행동 중심 검색어로, 제목화하려면 별도의 구체적인 질문 설정이 필요</x:v>
      </x:c>
      <x:c r="H421" s="27" t="n">
        <x:v>0</x:v>
      </x:c>
      <x:c r="I421" s="24" t="str">
        <x:v>키워드 자체에 비교나 반전 근거가 없으므로 해당 요소는 가점하지 않음</x:v>
      </x:c>
      <x:c r="J421" s="27" t="n">
        <x:v>2</x:v>
      </x:c>
      <x:c r="K421" s="24" t="str">
        <x:v>규정·절차·근거 자료 또는 조건별 사례로 설명 범위를 한정할 수 있음</x:v>
      </x:c>
      <x:c r="L421" s="29" t="n">
        <x:f>(D421+F421+H421+J421)/('산출기준'!$B$23*'산출기준'!$B$24)*100</x:f>
        <x:v>62.5</x:v>
      </x:c>
      <x:c r="M421" s="24" t="str">
        <x:v>제도·요금·규정·기종 변경 시 본문 업데이트 필요</x:v>
      </x:c>
    </x:row>
    <x:row r="422" ht="58" customHeight="1">
      <x:c r="A422" s="4" t="str">
        <x:v>K0418</x:v>
      </x:c>
      <x:c r="B422" s="4" t="str">
        <x:v>여행</x:v>
      </x:c>
      <x:c r="C422" s="4" t="str">
        <x:v>여권사진귀</x:v>
      </x:c>
      <x:c r="D422" s="27" t="n">
        <x:v>2</x:v>
      </x:c>
      <x:c r="E422" s="24" t="str">
        <x:v>여권사진귀: 비용·시간·생활 불편 또는 의사결정과 직접 연결</x:v>
      </x:c>
      <x:c r="F422" s="27" t="n">
        <x:v>1</x:v>
      </x:c>
      <x:c r="G422" s="24" t="str">
        <x:v>명사·행동 중심 검색어로, 제목화하려면 별도의 구체적인 질문 설정이 필요</x:v>
      </x:c>
      <x:c r="H422" s="27" t="n">
        <x:v>0</x:v>
      </x:c>
      <x:c r="I422" s="24" t="str">
        <x:v>키워드 자체에 비교나 반전 근거가 없으므로 해당 요소는 가점하지 않음</x:v>
      </x:c>
      <x:c r="J422" s="27" t="n">
        <x:v>1</x:v>
      </x:c>
      <x:c r="K422" s="24" t="str">
        <x:v>공개 프로필·발언 등 확인 가능한 원자료 확보가 필요</x:v>
      </x:c>
      <x:c r="L422" s="29" t="n">
        <x:f>(D422+F422+H422+J422)/('산출기준'!$B$23*'산출기준'!$B$24)*100</x:f>
        <x:v>50</x:v>
      </x:c>
      <x:c r="M422" s="24" t="str">
        <x:v>제도·요금·규정·기종 변경 시 본문 업데이트 필요</x:v>
      </x:c>
    </x:row>
    <x:row r="423" ht="58" customHeight="1">
      <x:c r="A423" s="4" t="str">
        <x:v>K0419</x:v>
      </x:c>
      <x:c r="B423" s="4" t="str">
        <x:v>여행</x:v>
      </x:c>
      <x:c r="C423" s="4" t="str">
        <x:v>인천공항주차장예약</x:v>
      </x:c>
      <x:c r="D423" s="27" t="n">
        <x:v>2</x:v>
      </x:c>
      <x:c r="E423" s="24" t="str">
        <x:v>인천공항주차장예약: 비용·시간·생활 불편 또는 의사결정과 직접 연결</x:v>
      </x:c>
      <x:c r="F423" s="27" t="n">
        <x:v>1</x:v>
      </x:c>
      <x:c r="G423" s="24" t="str">
        <x:v>명사·행동 중심 검색어로, 제목화하려면 별도의 구체적인 질문 설정이 필요</x:v>
      </x:c>
      <x:c r="H423" s="27" t="n">
        <x:v>0</x:v>
      </x:c>
      <x:c r="I423" s="24" t="str">
        <x:v>키워드 자체에 비교나 반전 근거가 없으므로 해당 요소는 가점하지 않음</x:v>
      </x:c>
      <x:c r="J423" s="27" t="n">
        <x:v>1</x:v>
      </x:c>
      <x:c r="K423" s="24" t="str">
        <x:v>공개 프로필·발언 등 확인 가능한 원자료 확보가 필요</x:v>
      </x:c>
      <x:c r="L423" s="29" t="n">
        <x:f>(D423+F423+H423+J423)/('산출기준'!$B$23*'산출기준'!$B$24)*100</x:f>
        <x:v>50</x:v>
      </x:c>
      <x:c r="M423" s="24" t="str">
        <x:v>제도·요금·규정·기종 변경 시 본문 업데이트 필요; 도구·신청·방문 의도가 섞여 정보글만으로 검색 의도를 충족하기 어려울 수 있음</x:v>
      </x:c>
    </x:row>
    <x:row r="424" ht="58" customHeight="1">
      <x:c r="A424" s="4" t="str">
        <x:v>K0420</x:v>
      </x:c>
      <x:c r="B424" s="4" t="str">
        <x:v>여행</x:v>
      </x:c>
      <x:c r="C424" s="4" t="str">
        <x:v>보조배터리기내반입</x:v>
      </x:c>
      <x:c r="D424" s="27" t="n">
        <x:v>2</x:v>
      </x:c>
      <x:c r="E424" s="24" t="str">
        <x:v>보조배터리기내반입: 비용·시간·생활 불편 또는 의사결정과 직접 연결</x:v>
      </x:c>
      <x:c r="F424" s="27" t="n">
        <x:v>1</x:v>
      </x:c>
      <x:c r="G424" s="24" t="str">
        <x:v>명사·행동 중심 검색어로, 제목화하려면 별도의 구체적인 질문 설정이 필요</x:v>
      </x:c>
      <x:c r="H424" s="27" t="n">
        <x:v>0</x:v>
      </x:c>
      <x:c r="I424" s="24" t="str">
        <x:v>키워드 자체에 비교나 반전 근거가 없으므로 해당 요소는 가점하지 않음</x:v>
      </x:c>
      <x:c r="J424" s="27" t="n">
        <x:v>1</x:v>
      </x:c>
      <x:c r="K424" s="24" t="str">
        <x:v>공개 프로필·발언 등 확인 가능한 원자료 확보가 필요</x:v>
      </x:c>
      <x:c r="L424" s="29" t="n">
        <x:f>(D424+F424+H424+J424)/('산출기준'!$B$23*'산출기준'!$B$24)*100</x:f>
        <x:v>50</x:v>
      </x:c>
      <x:c r="M424" s="24" t="str">
        <x:v>제도·요금·규정·기종 변경 시 본문 업데이트 필요</x:v>
      </x:c>
    </x:row>
    <x:row r="425" ht="58" customHeight="1">
      <x:c r="A425" s="4" t="str">
        <x:v>K0421</x:v>
      </x:c>
      <x:c r="B425" s="4" t="str">
        <x:v>여행</x:v>
      </x:c>
      <x:c r="C425" s="4" t="str">
        <x:v>해외여행준비물리스트</x:v>
      </x:c>
      <x:c r="D425" s="27" t="n">
        <x:v>2</x:v>
      </x:c>
      <x:c r="E425" s="24" t="str">
        <x:v>해외여행준비물리스트: 비용·시간·생활 불편 또는 의사결정과 직접 연결</x:v>
      </x:c>
      <x:c r="F425" s="27" t="n">
        <x:v>1</x:v>
      </x:c>
      <x:c r="G425" s="24" t="str">
        <x:v>명사·행동 중심 검색어로, 제목화하려면 별도의 구체적인 질문 설정이 필요</x:v>
      </x:c>
      <x:c r="H425" s="27" t="n">
        <x:v>0</x:v>
      </x:c>
      <x:c r="I425" s="24" t="str">
        <x:v>키워드 자체에 비교나 반전 근거가 없으므로 해당 요소는 가점하지 않음</x:v>
      </x:c>
      <x:c r="J425" s="27" t="n">
        <x:v>2</x:v>
      </x:c>
      <x:c r="K425" s="24" t="str">
        <x:v>규정·절차·근거 자료 또는 조건별 사례로 설명 범위를 한정할 수 있음</x:v>
      </x:c>
      <x:c r="L425" s="29" t="n">
        <x:f>(D425+F425+H425+J425)/('산출기준'!$B$23*'산출기준'!$B$24)*100</x:f>
        <x:v>62.5</x:v>
      </x:c>
      <x:c r="M425" s="24" t="str">
        <x:v>제도·요금·규정·기종 변경 시 본문 업데이트 필요</x:v>
      </x:c>
    </x:row>
    <x:row r="426" ht="58" customHeight="1">
      <x:c r="A426" s="4" t="str">
        <x:v>K0422</x:v>
      </x:c>
      <x:c r="B426" s="4" t="str">
        <x:v>여행</x:v>
      </x:c>
      <x:c r="C426" s="4" t="str">
        <x:v>일본면세한도</x:v>
      </x:c>
      <x:c r="D426" s="27" t="n">
        <x:v>2</x:v>
      </x:c>
      <x:c r="E426" s="24" t="str">
        <x:v>일본면세한도: 비용·시간·생활 불편 또는 의사결정과 직접 연결</x:v>
      </x:c>
      <x:c r="F426" s="27" t="n">
        <x:v>1</x:v>
      </x:c>
      <x:c r="G426" s="24" t="str">
        <x:v>명사·행동 중심 검색어로, 제목화하려면 별도의 구체적인 질문 설정이 필요</x:v>
      </x:c>
      <x:c r="H426" s="27" t="n">
        <x:v>1</x:v>
      </x:c>
      <x:c r="I426" s="24" t="str">
        <x:v>‘한도’를 기준·수치·조건별 사례로 비교 가능. 실제 수치 확인 전 반전은 단정 불가</x:v>
      </x:c>
      <x:c r="J426" s="27" t="n">
        <x:v>2</x:v>
      </x:c>
      <x:c r="K426" s="24" t="str">
        <x:v>규정·절차·근거 자료 또는 조건별 사례로 설명 범위를 한정할 수 있음</x:v>
      </x:c>
      <x:c r="L426" s="29" t="n">
        <x:f>(D426+F426+H426+J426)/('산출기준'!$B$23*'산출기준'!$B$24)*100</x:f>
        <x:v>75</x:v>
      </x:c>
      <x:c r="M426" s="24" t="str">
        <x:v>제도·요금·규정·기종 변경 시 본문 업데이트 필요</x:v>
      </x:c>
    </x:row>
    <x:row r="427" ht="58" customHeight="1">
      <x:c r="A427" s="4" t="str">
        <x:v>K0423</x:v>
      </x:c>
      <x:c r="B427" s="4" t="str">
        <x:v>여행</x:v>
      </x:c>
      <x:c r="C427" s="4" t="str">
        <x:v>위탁수하물</x:v>
      </x:c>
      <x:c r="D427" s="27" t="n">
        <x:v>2</x:v>
      </x:c>
      <x:c r="E427" s="24" t="str">
        <x:v>위탁수하물: 비용·시간·생활 불편 또는 의사결정과 직접 연결</x:v>
      </x:c>
      <x:c r="F427" s="27" t="n">
        <x:v>1</x:v>
      </x:c>
      <x:c r="G427" s="24" t="str">
        <x:v>명사·행동 중심 검색어로, 제목화하려면 별도의 구체적인 질문 설정이 필요</x:v>
      </x:c>
      <x:c r="H427" s="27" t="n">
        <x:v>0</x:v>
      </x:c>
      <x:c r="I427" s="24" t="str">
        <x:v>키워드 자체에 비교나 반전 근거가 없으므로 해당 요소는 가점하지 않음</x:v>
      </x:c>
      <x:c r="J427" s="27" t="n">
        <x:v>1</x:v>
      </x:c>
      <x:c r="K427" s="24" t="str">
        <x:v>검색 범위가 넓어 독자·상황·질문을 더 좁혀야 함</x:v>
      </x:c>
      <x:c r="L427" s="29" t="n">
        <x:f>(D427+F427+H427+J427)/('산출기준'!$B$23*'산출기준'!$B$24)*100</x:f>
        <x:v>50</x:v>
      </x:c>
      <x:c r="M427" s="24" t="str">
        <x:v>제도·요금·규정·기종 변경 시 본문 업데이트 필요</x:v>
      </x:c>
    </x:row>
    <x:row r="428" ht="58" customHeight="1">
      <x:c r="A428" s="4" t="str">
        <x:v>K0424</x:v>
      </x:c>
      <x:c r="B428" s="4" t="str">
        <x:v>여행</x:v>
      </x:c>
      <x:c r="C428" s="4" t="str">
        <x:v>아기여권사진</x:v>
      </x:c>
      <x:c r="D428" s="27" t="n">
        <x:v>2</x:v>
      </x:c>
      <x:c r="E428" s="24" t="str">
        <x:v>아기여권사진: 비용·시간·생활 불편 또는 의사결정과 직접 연결</x:v>
      </x:c>
      <x:c r="F428" s="27" t="n">
        <x:v>1</x:v>
      </x:c>
      <x:c r="G428" s="24" t="str">
        <x:v>명사·행동 중심 검색어로, 제목화하려면 별도의 구체적인 질문 설정이 필요</x:v>
      </x:c>
      <x:c r="H428" s="27" t="n">
        <x:v>0</x:v>
      </x:c>
      <x:c r="I428" s="24" t="str">
        <x:v>키워드 자체에 비교나 반전 근거가 없으므로 해당 요소는 가점하지 않음</x:v>
      </x:c>
      <x:c r="J428" s="27" t="n">
        <x:v>1</x:v>
      </x:c>
      <x:c r="K428" s="24" t="str">
        <x:v>공개 프로필·발언 등 확인 가능한 원자료 확보가 필요</x:v>
      </x:c>
      <x:c r="L428" s="29" t="n">
        <x:f>(D428+F428+H428+J428)/('산출기준'!$B$23*'산출기준'!$B$24)*100</x:f>
        <x:v>50</x:v>
      </x:c>
      <x:c r="M428" s="24" t="str">
        <x:v>제도·요금·규정·기종 변경 시 본문 업데이트 필요</x:v>
      </x:c>
    </x:row>
    <x:row r="429" ht="58" customHeight="1">
      <x:c r="A429" s="4" t="str">
        <x:v>K0425</x:v>
      </x:c>
      <x:c r="B429" s="4" t="str">
        <x:v>여행</x:v>
      </x:c>
      <x:c r="C429" s="4" t="str">
        <x:v>여권발급준비물</x:v>
      </x:c>
      <x:c r="D429" s="27" t="n">
        <x:v>2</x:v>
      </x:c>
      <x:c r="E429" s="24" t="str">
        <x:v>여권발급준비물: 비용·시간·생활 불편 또는 의사결정과 직접 연결</x:v>
      </x:c>
      <x:c r="F429" s="27" t="n">
        <x:v>1</x:v>
      </x:c>
      <x:c r="G429" s="24" t="str">
        <x:v>명사·행동 중심 검색어로, 제목화하려면 별도의 구체적인 질문 설정이 필요</x:v>
      </x:c>
      <x:c r="H429" s="27" t="n">
        <x:v>0</x:v>
      </x:c>
      <x:c r="I429" s="24" t="str">
        <x:v>키워드 자체에 비교나 반전 근거가 없으므로 해당 요소는 가점하지 않음</x:v>
      </x:c>
      <x:c r="J429" s="27" t="n">
        <x:v>2</x:v>
      </x:c>
      <x:c r="K429" s="24" t="str">
        <x:v>규정·절차·근거 자료 또는 조건별 사례로 설명 범위를 한정할 수 있음</x:v>
      </x:c>
      <x:c r="L429" s="29" t="n">
        <x:f>(D429+F429+H429+J429)/('산출기준'!$B$23*'산출기준'!$B$24)*100</x:f>
        <x:v>62.5</x:v>
      </x:c>
      <x:c r="M429" s="24" t="str">
        <x:v>제도·요금·규정·기종 변경 시 본문 업데이트 필요</x:v>
      </x:c>
    </x:row>
    <x:row r="430" ht="58" customHeight="1">
      <x:c r="A430" s="4" t="str">
        <x:v>K0426</x:v>
      </x:c>
      <x:c r="B430" s="4" t="str">
        <x:v>여행</x:v>
      </x:c>
      <x:c r="C430" s="4" t="str">
        <x:v>인천공항2터미널단기주차장</x:v>
      </x:c>
      <x:c r="D430" s="27" t="n">
        <x:v>2</x:v>
      </x:c>
      <x:c r="E430" s="24" t="str">
        <x:v>인천공항2터미널단기주차장: 비용·시간·생활 불편 또는 의사결정과 직접 연결</x:v>
      </x:c>
      <x:c r="F430" s="27" t="n">
        <x:v>1</x:v>
      </x:c>
      <x:c r="G430" s="24" t="str">
        <x:v>명사·행동 중심 검색어로, 제목화하려면 별도의 구체적인 질문 설정이 필요</x:v>
      </x:c>
      <x:c r="H430" s="27" t="n">
        <x:v>0</x:v>
      </x:c>
      <x:c r="I430" s="24" t="str">
        <x:v>키워드 자체에 비교나 반전 근거가 없으므로 해당 요소는 가점하지 않음</x:v>
      </x:c>
      <x:c r="J430" s="27" t="n">
        <x:v>1</x:v>
      </x:c>
      <x:c r="K430" s="24" t="str">
        <x:v>공개 프로필·발언 등 확인 가능한 원자료 확보가 필요</x:v>
      </x:c>
      <x:c r="L430" s="29" t="n">
        <x:f>(D430+F430+H430+J430)/('산출기준'!$B$23*'산출기준'!$B$24)*100</x:f>
        <x:v>50</x:v>
      </x:c>
      <x:c r="M430" s="24" t="str">
        <x:v>제도·요금·규정·기종 변경 시 본문 업데이트 필요</x:v>
      </x:c>
    </x:row>
    <x:row r="431" ht="58" customHeight="1">
      <x:c r="A431" s="4" t="str">
        <x:v>K0427</x:v>
      </x:c>
      <x:c r="B431" s="4" t="str">
        <x:v>여행</x:v>
      </x:c>
      <x:c r="C431" s="4" t="str">
        <x:v>일본이심추천</x:v>
      </x:c>
      <x:c r="D431" s="27" t="n">
        <x:v>2</x:v>
      </x:c>
      <x:c r="E431" s="24" t="str">
        <x:v>일본이심추천: 비용·시간·생활 불편 또는 의사결정과 직접 연결</x:v>
      </x:c>
      <x:c r="F431" s="27" t="n">
        <x:v>1</x:v>
      </x:c>
      <x:c r="G431" s="24" t="str">
        <x:v>명사·행동 중심 검색어로, 제목화하려면 별도의 구체적인 질문 설정이 필요</x:v>
      </x:c>
      <x:c r="H431" s="27" t="n">
        <x:v>0</x:v>
      </x:c>
      <x:c r="I431" s="24" t="str">
        <x:v>키워드 자체에 비교나 반전 근거가 없으므로 해당 요소는 가점하지 않음</x:v>
      </x:c>
      <x:c r="J431" s="27" t="n">
        <x:v>1</x:v>
      </x:c>
      <x:c r="K431" s="24" t="str">
        <x:v>공개 프로필·발언 등 확인 가능한 원자료 확보가 필요</x:v>
      </x:c>
      <x:c r="L431" s="29" t="n">
        <x:f>(D431+F431+H431+J431)/('산출기준'!$B$23*'산출기준'!$B$24)*100</x:f>
        <x:v>50</x:v>
      </x:c>
      <x:c r="M431" s="24" t="str">
        <x:v>제도·요금·규정·기종 변경 시 본문 업데이트 필요</x:v>
      </x:c>
    </x:row>
    <x:row r="432" ht="58" customHeight="1">
      <x:c r="A432" s="4" t="str">
        <x:v>K0428</x:v>
      </x:c>
      <x:c r="B432" s="4" t="str">
        <x:v>여행</x:v>
      </x:c>
      <x:c r="C432" s="4" t="str">
        <x:v>여행자보험추천</x:v>
      </x:c>
      <x:c r="D432" s="27" t="n">
        <x:v>2</x:v>
      </x:c>
      <x:c r="E432" s="24" t="str">
        <x:v>여행자보험추천: 비용·시간·생활 불편 또는 의사결정과 직접 연결</x:v>
      </x:c>
      <x:c r="F432" s="27" t="n">
        <x:v>1</x:v>
      </x:c>
      <x:c r="G432" s="24" t="str">
        <x:v>명사·행동 중심 검색어로, 제목화하려면 별도의 구체적인 질문 설정이 필요</x:v>
      </x:c>
      <x:c r="H432" s="27" t="n">
        <x:v>0</x:v>
      </x:c>
      <x:c r="I432" s="24" t="str">
        <x:v>키워드 자체에 비교나 반전 근거가 없으므로 해당 요소는 가점하지 않음</x:v>
      </x:c>
      <x:c r="J432" s="27" t="n">
        <x:v>1</x:v>
      </x:c>
      <x:c r="K432" s="24" t="str">
        <x:v>공개 프로필·발언 등 확인 가능한 원자료 확보가 필요</x:v>
      </x:c>
      <x:c r="L432" s="29" t="n">
        <x:f>(D432+F432+H432+J432)/('산출기준'!$B$23*'산출기준'!$B$24)*100</x:f>
        <x:v>50</x:v>
      </x:c>
      <x:c r="M432" s="24" t="str">
        <x:v>제도·요금·규정·기종 변경 시 본문 업데이트 필요</x:v>
      </x:c>
    </x:row>
    <x:row r="433" ht="58" customHeight="1">
      <x:c r="A433" s="4" t="str">
        <x:v>K0429</x:v>
      </x:c>
      <x:c r="B433" s="4" t="str">
        <x:v>여행</x:v>
      </x:c>
      <x:c r="C433" s="4" t="str">
        <x:v>여권사진앞머리</x:v>
      </x:c>
      <x:c r="D433" s="27" t="n">
        <x:v>2</x:v>
      </x:c>
      <x:c r="E433" s="24" t="str">
        <x:v>여권사진앞머리: 비용·시간·생활 불편 또는 의사결정과 직접 연결</x:v>
      </x:c>
      <x:c r="F433" s="27" t="n">
        <x:v>1</x:v>
      </x:c>
      <x:c r="G433" s="24" t="str">
        <x:v>명사·행동 중심 검색어로, 제목화하려면 별도의 구체적인 질문 설정이 필요</x:v>
      </x:c>
      <x:c r="H433" s="27" t="n">
        <x:v>0</x:v>
      </x:c>
      <x:c r="I433" s="24" t="str">
        <x:v>키워드 자체에 비교나 반전 근거가 없으므로 해당 요소는 가점하지 않음</x:v>
      </x:c>
      <x:c r="J433" s="27" t="n">
        <x:v>1</x:v>
      </x:c>
      <x:c r="K433" s="24" t="str">
        <x:v>공개 프로필·발언 등 확인 가능한 원자료 확보가 필요</x:v>
      </x:c>
      <x:c r="L433" s="29" t="n">
        <x:f>(D433+F433+H433+J433)/('산출기준'!$B$23*'산출기준'!$B$24)*100</x:f>
        <x:v>50</x:v>
      </x:c>
      <x:c r="M433" s="24" t="str">
        <x:v>제도·요금·규정·기종 변경 시 본문 업데이트 필요</x:v>
      </x:c>
    </x:row>
    <x:row r="434" ht="58" customHeight="1">
      <x:c r="A434" s="4" t="str">
        <x:v>K0430</x:v>
      </x:c>
      <x:c r="B434" s="4" t="str">
        <x:v>여행</x:v>
      </x:c>
      <x:c r="C434" s="4" t="str">
        <x:v>여권사진가격</x:v>
      </x:c>
      <x:c r="D434" s="27" t="n">
        <x:v>2</x:v>
      </x:c>
      <x:c r="E434" s="24" t="str">
        <x:v>여권사진가격: 비용·시간·생활 불편 또는 의사결정과 직접 연결</x:v>
      </x:c>
      <x:c r="F434" s="27" t="n">
        <x:v>1</x:v>
      </x:c>
      <x:c r="G434" s="24" t="str">
        <x:v>명사·행동 중심 검색어로, 제목화하려면 별도의 구체적인 질문 설정이 필요</x:v>
      </x:c>
      <x:c r="H434" s="27" t="n">
        <x:v>0</x:v>
      </x:c>
      <x:c r="I434" s="24" t="str">
        <x:v>키워드 자체에 비교나 반전 근거가 없으므로 해당 요소는 가점하지 않음</x:v>
      </x:c>
      <x:c r="J434" s="27" t="n">
        <x:v>1</x:v>
      </x:c>
      <x:c r="K434" s="24" t="str">
        <x:v>공개 프로필·발언 등 확인 가능한 원자료 확보가 필요</x:v>
      </x:c>
      <x:c r="L434" s="29" t="n">
        <x:f>(D434+F434+H434+J434)/('산출기준'!$B$23*'산출기준'!$B$24)*100</x:f>
        <x:v>50</x:v>
      </x:c>
      <x:c r="M434" s="24" t="str">
        <x:v>제도·요금·규정·기종 변경 시 본문 업데이트 필요</x:v>
      </x:c>
    </x:row>
    <x:row r="435" ht="58" customHeight="1">
      <x:c r="A435" s="4" t="str">
        <x:v>K0431</x:v>
      </x:c>
      <x:c r="B435" s="4" t="str">
        <x:v>여행</x:v>
      </x:c>
      <x:c r="C435" s="4" t="str">
        <x:v>일본입국심사</x:v>
      </x:c>
      <x:c r="D435" s="27" t="n">
        <x:v>2</x:v>
      </x:c>
      <x:c r="E435" s="24" t="str">
        <x:v>일본입국심사: 비용·시간·생활 불편 또는 의사결정과 직접 연결</x:v>
      </x:c>
      <x:c r="F435" s="27" t="n">
        <x:v>1</x:v>
      </x:c>
      <x:c r="G435" s="24" t="str">
        <x:v>명사·행동 중심 검색어로, 제목화하려면 별도의 구체적인 질문 설정이 필요</x:v>
      </x:c>
      <x:c r="H435" s="27" t="n">
        <x:v>0</x:v>
      </x:c>
      <x:c r="I435" s="24" t="str">
        <x:v>키워드 자체에 비교나 반전 근거가 없으므로 해당 요소는 가점하지 않음</x:v>
      </x:c>
      <x:c r="J435" s="27" t="n">
        <x:v>1</x:v>
      </x:c>
      <x:c r="K435" s="24" t="str">
        <x:v>공개 프로필·발언 등 확인 가능한 원자료 확보가 필요</x:v>
      </x:c>
      <x:c r="L435" s="29" t="n">
        <x:f>(D435+F435+H435+J435)/('산출기준'!$B$23*'산출기준'!$B$24)*100</x:f>
        <x:v>50</x:v>
      </x:c>
      <x:c r="M435" s="24" t="str">
        <x:v>제도·요금·규정·기종 변경 시 본문 업데이트 필요</x:v>
      </x:c>
    </x:row>
    <x:row r="436" ht="58" customHeight="1">
      <x:c r="A436" s="4" t="str">
        <x:v>K0432</x:v>
      </x:c>
      <x:c r="B436" s="4" t="str">
        <x:v>여행</x:v>
      </x:c>
      <x:c r="C436" s="4" t="str">
        <x:v>여권재발급비용</x:v>
      </x:c>
      <x:c r="D436" s="27" t="n">
        <x:v>2</x:v>
      </x:c>
      <x:c r="E436" s="24" t="str">
        <x:v>여권재발급비용: 비용·시간·생활 불편 또는 의사결정과 직접 연결</x:v>
      </x:c>
      <x:c r="F436" s="27" t="n">
        <x:v>1</x:v>
      </x:c>
      <x:c r="G436" s="24" t="str">
        <x:v>명사·행동 중심 검색어로, 제목화하려면 별도의 구체적인 질문 설정이 필요</x:v>
      </x:c>
      <x:c r="H436" s="27" t="n">
        <x:v>1</x:v>
      </x:c>
      <x:c r="I436" s="24" t="str">
        <x:v>‘비용’를 기준·수치·조건별 사례로 비교 가능. 실제 수치 확인 전 반전은 단정 불가</x:v>
      </x:c>
      <x:c r="J436" s="27" t="n">
        <x:v>2</x:v>
      </x:c>
      <x:c r="K436" s="24" t="str">
        <x:v>규정·절차·근거 자료 또는 조건별 사례로 설명 범위를 한정할 수 있음</x:v>
      </x:c>
      <x:c r="L436" s="29" t="n">
        <x:f>(D436+F436+H436+J436)/('산출기준'!$B$23*'산출기준'!$B$24)*100</x:f>
        <x:v>75</x:v>
      </x:c>
      <x:c r="M436" s="24" t="str">
        <x:v>제도·요금·규정·기종 변경 시 본문 업데이트 필요</x:v>
      </x:c>
    </x:row>
    <x:row r="437" ht="58" customHeight="1">
      <x:c r="A437" s="4" t="str">
        <x:v>K0433</x:v>
      </x:c>
      <x:c r="B437" s="4" t="str">
        <x:v>여행</x:v>
      </x:c>
      <x:c r="C437" s="4" t="str">
        <x:v>비행기액체용량</x:v>
      </x:c>
      <x:c r="D437" s="27" t="n">
        <x:v>2</x:v>
      </x:c>
      <x:c r="E437" s="24" t="str">
        <x:v>비행기액체용량: 비용·시간·생활 불편 또는 의사결정과 직접 연결</x:v>
      </x:c>
      <x:c r="F437" s="27" t="n">
        <x:v>1</x:v>
      </x:c>
      <x:c r="G437" s="24" t="str">
        <x:v>명사·행동 중심 검색어로, 제목화하려면 별도의 구체적인 질문 설정이 필요</x:v>
      </x:c>
      <x:c r="H437" s="27" t="n">
        <x:v>0</x:v>
      </x:c>
      <x:c r="I437" s="24" t="str">
        <x:v>키워드 자체에 비교나 반전 근거가 없으므로 해당 요소는 가점하지 않음</x:v>
      </x:c>
      <x:c r="J437" s="27" t="n">
        <x:v>1</x:v>
      </x:c>
      <x:c r="K437" s="24" t="str">
        <x:v>공개 프로필·발언 등 확인 가능한 원자료 확보가 필요</x:v>
      </x:c>
      <x:c r="L437" s="29" t="n">
        <x:f>(D437+F437+H437+J437)/('산출기준'!$B$23*'산출기준'!$B$24)*100</x:f>
        <x:v>50</x:v>
      </x:c>
      <x:c r="M437" s="24" t="str">
        <x:v>제도·요금·규정·기종 변경 시 본문 업데이트 필요</x:v>
      </x:c>
    </x:row>
    <x:row r="438" ht="58" customHeight="1">
      <x:c r="A438" s="4" t="str">
        <x:v>K0434</x:v>
      </x:c>
      <x:c r="B438" s="4" t="str">
        <x:v>여행</x:v>
      </x:c>
      <x:c r="C438" s="4" t="str">
        <x:v>기내반입액체</x:v>
      </x:c>
      <x:c r="D438" s="27" t="n">
        <x:v>2</x:v>
      </x:c>
      <x:c r="E438" s="24" t="str">
        <x:v>기내반입액체: 비용·시간·생활 불편 또는 의사결정과 직접 연결</x:v>
      </x:c>
      <x:c r="F438" s="27" t="n">
        <x:v>1</x:v>
      </x:c>
      <x:c r="G438" s="24" t="str">
        <x:v>명사·행동 중심 검색어로, 제목화하려면 별도의 구체적인 질문 설정이 필요</x:v>
      </x:c>
      <x:c r="H438" s="27" t="n">
        <x:v>0</x:v>
      </x:c>
      <x:c r="I438" s="24" t="str">
        <x:v>키워드 자체에 비교나 반전 근거가 없으므로 해당 요소는 가점하지 않음</x:v>
      </x:c>
      <x:c r="J438" s="27" t="n">
        <x:v>1</x:v>
      </x:c>
      <x:c r="K438" s="24" t="str">
        <x:v>공개 프로필·발언 등 확인 가능한 원자료 확보가 필요</x:v>
      </x:c>
      <x:c r="L438" s="29" t="n">
        <x:f>(D438+F438+H438+J438)/('산출기준'!$B$23*'산출기준'!$B$24)*100</x:f>
        <x:v>50</x:v>
      </x:c>
      <x:c r="M438" s="24" t="str">
        <x:v>제도·요금·규정·기종 변경 시 본문 업데이트 필요</x:v>
      </x:c>
    </x:row>
    <x:row r="439" ht="58" customHeight="1">
      <x:c r="A439" s="4" t="str">
        <x:v>K0435</x:v>
      </x:c>
      <x:c r="B439" s="4" t="str">
        <x:v>여행</x:v>
      </x:c>
      <x:c r="C439" s="4" t="str">
        <x:v>비행기좌석추천</x:v>
      </x:c>
      <x:c r="D439" s="27" t="n">
        <x:v>2</x:v>
      </x:c>
      <x:c r="E439" s="24" t="str">
        <x:v>비행기좌석추천: 비용·시간·생활 불편 또는 의사결정과 직접 연결</x:v>
      </x:c>
      <x:c r="F439" s="27" t="n">
        <x:v>1</x:v>
      </x:c>
      <x:c r="G439" s="24" t="str">
        <x:v>명사·행동 중심 검색어로, 제목화하려면 별도의 구체적인 질문 설정이 필요</x:v>
      </x:c>
      <x:c r="H439" s="27" t="n">
        <x:v>0</x:v>
      </x:c>
      <x:c r="I439" s="24" t="str">
        <x:v>키워드 자체에 비교나 반전 근거가 없으므로 해당 요소는 가점하지 않음</x:v>
      </x:c>
      <x:c r="J439" s="27" t="n">
        <x:v>1</x:v>
      </x:c>
      <x:c r="K439" s="24" t="str">
        <x:v>공개 프로필·발언 등 확인 가능한 원자료 확보가 필요</x:v>
      </x:c>
      <x:c r="L439" s="29" t="n">
        <x:f>(D439+F439+H439+J439)/('산출기준'!$B$23*'산출기준'!$B$24)*100</x:f>
        <x:v>50</x:v>
      </x:c>
      <x:c r="M439" s="24" t="str">
        <x:v>제도·요금·규정·기종 변경 시 본문 업데이트 필요</x:v>
      </x:c>
    </x:row>
    <x:row r="440" ht="58" customHeight="1">
      <x:c r="A440" s="4" t="str">
        <x:v>K0436</x:v>
      </x:c>
      <x:c r="B440" s="4" t="str">
        <x:v>여행</x:v>
      </x:c>
      <x:c r="C440" s="4" t="str">
        <x:v>여권사진사이즈</x:v>
      </x:c>
      <x:c r="D440" s="27" t="n">
        <x:v>2</x:v>
      </x:c>
      <x:c r="E440" s="24" t="str">
        <x:v>여권사진사이즈: 비용·시간·생활 불편 또는 의사결정과 직접 연결</x:v>
      </x:c>
      <x:c r="F440" s="27" t="n">
        <x:v>1</x:v>
      </x:c>
      <x:c r="G440" s="24" t="str">
        <x:v>명사·행동 중심 검색어로, 제목화하려면 별도의 구체적인 질문 설정이 필요</x:v>
      </x:c>
      <x:c r="H440" s="27" t="n">
        <x:v>0</x:v>
      </x:c>
      <x:c r="I440" s="24" t="str">
        <x:v>키워드 자체에 비교나 반전 근거가 없으므로 해당 요소는 가점하지 않음</x:v>
      </x:c>
      <x:c r="J440" s="27" t="n">
        <x:v>1</x:v>
      </x:c>
      <x:c r="K440" s="24" t="str">
        <x:v>공개 프로필·발언 등 확인 가능한 원자료 확보가 필요</x:v>
      </x:c>
      <x:c r="L440" s="29" t="n">
        <x:f>(D440+F440+H440+J440)/('산출기준'!$B$23*'산출기준'!$B$24)*100</x:f>
        <x:v>50</x:v>
      </x:c>
      <x:c r="M440" s="24" t="str">
        <x:v>제도·요금·규정·기종 변경 시 본문 업데이트 필요</x:v>
      </x:c>
    </x:row>
    <x:row r="441" ht="58" customHeight="1">
      <x:c r="A441" s="4" t="str">
        <x:v>K0437</x:v>
      </x:c>
      <x:c r="B441" s="4" t="str">
        <x:v>여행</x:v>
      </x:c>
      <x:c r="C441" s="4" t="str">
        <x:v>여권분실재발급</x:v>
      </x:c>
      <x:c r="D441" s="27" t="n">
        <x:v>2</x:v>
      </x:c>
      <x:c r="E441" s="24" t="str">
        <x:v>여권분실재발급: 비용·시간·생활 불편 또는 의사결정과 직접 연결</x:v>
      </x:c>
      <x:c r="F441" s="27" t="n">
        <x:v>1</x:v>
      </x:c>
      <x:c r="G441" s="24" t="str">
        <x:v>명사·행동 중심 검색어로, 제목화하려면 별도의 구체적인 질문 설정이 필요</x:v>
      </x:c>
      <x:c r="H441" s="27" t="n">
        <x:v>0</x:v>
      </x:c>
      <x:c r="I441" s="24" t="str">
        <x:v>키워드 자체에 비교나 반전 근거가 없으므로 해당 요소는 가점하지 않음</x:v>
      </x:c>
      <x:c r="J441" s="27" t="n">
        <x:v>2</x:v>
      </x:c>
      <x:c r="K441" s="24" t="str">
        <x:v>규정·절차·근거 자료 또는 조건별 사례로 설명 범위를 한정할 수 있음</x:v>
      </x:c>
      <x:c r="L441" s="29" t="n">
        <x:f>(D441+F441+H441+J441)/('산출기준'!$B$23*'산출기준'!$B$24)*100</x:f>
        <x:v>62.5</x:v>
      </x:c>
      <x:c r="M441" s="24" t="str">
        <x:v>제도·요금·규정·기종 변경 시 본문 업데이트 필요</x:v>
      </x:c>
    </x:row>
    <x:row r="442" ht="58" customHeight="1">
      <x:c r="A442" s="4" t="str">
        <x:v>K0438</x:v>
      </x:c>
      <x:c r="B442" s="4" t="str">
        <x:v>여행</x:v>
      </x:c>
      <x:c r="C442" s="4" t="str">
        <x:v>항공권취소수수료</x:v>
      </x:c>
      <x:c r="D442" s="27" t="n">
        <x:v>2</x:v>
      </x:c>
      <x:c r="E442" s="24" t="str">
        <x:v>항공권취소수수료: 비용·시간·생활 불편 또는 의사결정과 직접 연결</x:v>
      </x:c>
      <x:c r="F442" s="27" t="n">
        <x:v>1</x:v>
      </x:c>
      <x:c r="G442" s="24" t="str">
        <x:v>명사·행동 중심 검색어로, 제목화하려면 별도의 구체적인 질문 설정이 필요</x:v>
      </x:c>
      <x:c r="H442" s="27" t="n">
        <x:v>1</x:v>
      </x:c>
      <x:c r="I442" s="24" t="str">
        <x:v>‘수수료’를 기준·수치·조건별 사례로 비교 가능. 실제 수치 확인 전 반전은 단정 불가</x:v>
      </x:c>
      <x:c r="J442" s="27" t="n">
        <x:v>2</x:v>
      </x:c>
      <x:c r="K442" s="24" t="str">
        <x:v>규정·절차·근거 자료 또는 조건별 사례로 설명 범위를 한정할 수 있음</x:v>
      </x:c>
      <x:c r="L442" s="29" t="n">
        <x:f>(D442+F442+H442+J442)/('산출기준'!$B$23*'산출기준'!$B$24)*100</x:f>
        <x:v>75</x:v>
      </x:c>
      <x:c r="M442" s="24" t="str">
        <x:v>제도·요금·규정·기종 변경 시 본문 업데이트 필요</x:v>
      </x:c>
    </x:row>
    <x:row r="443" ht="58" customHeight="1">
      <x:c r="A443" s="4" t="str">
        <x:v>K0439</x:v>
      </x:c>
      <x:c r="B443" s="4" t="str">
        <x:v>여행</x:v>
      </x:c>
      <x:c r="C443" s="4" t="str">
        <x:v>환전수수료</x:v>
      </x:c>
      <x:c r="D443" s="27" t="n">
        <x:v>2</x:v>
      </x:c>
      <x:c r="E443" s="24" t="str">
        <x:v>환전수수료: 비용·시간·생활 불편 또는 의사결정과 직접 연결</x:v>
      </x:c>
      <x:c r="F443" s="27" t="n">
        <x:v>1</x:v>
      </x:c>
      <x:c r="G443" s="24" t="str">
        <x:v>명사·행동 중심 검색어로, 제목화하려면 별도의 구체적인 질문 설정이 필요</x:v>
      </x:c>
      <x:c r="H443" s="27" t="n">
        <x:v>1</x:v>
      </x:c>
      <x:c r="I443" s="24" t="str">
        <x:v>‘수수료’를 기준·수치·조건별 사례로 비교 가능. 실제 수치 확인 전 반전은 단정 불가</x:v>
      </x:c>
      <x:c r="J443" s="27" t="n">
        <x:v>2</x:v>
      </x:c>
      <x:c r="K443" s="24" t="str">
        <x:v>규정·절차·근거 자료 또는 조건별 사례로 설명 범위를 한정할 수 있음</x:v>
      </x:c>
      <x:c r="L443" s="29" t="n">
        <x:f>(D443+F443+H443+J443)/('산출기준'!$B$23*'산출기준'!$B$24)*100</x:f>
        <x:v>75</x:v>
      </x:c>
      <x:c r="M443" s="24" t="str">
        <x:v>제도·요금·규정·기종 변경 시 본문 업데이트 필요</x:v>
      </x:c>
    </x:row>
    <x:row r="444" ht="58" customHeight="1">
      <x:c r="A444" s="4" t="str">
        <x:v>K0440</x:v>
      </x:c>
      <x:c r="B444" s="4" t="str">
        <x:v>여행</x:v>
      </x:c>
      <x:c r="C444" s="4" t="str">
        <x:v>인천공항공식주차대행</x:v>
      </x:c>
      <x:c r="D444" s="27" t="n">
        <x:v>2</x:v>
      </x:c>
      <x:c r="E444" s="24" t="str">
        <x:v>인천공항공식주차대행: 비용·시간·생활 불편 또는 의사결정과 직접 연결</x:v>
      </x:c>
      <x:c r="F444" s="27" t="n">
        <x:v>1</x:v>
      </x:c>
      <x:c r="G444" s="24" t="str">
        <x:v>명사·행동 중심 검색어로, 제목화하려면 별도의 구체적인 질문 설정이 필요</x:v>
      </x:c>
      <x:c r="H444" s="27" t="n">
        <x:v>0</x:v>
      </x:c>
      <x:c r="I444" s="24" t="str">
        <x:v>키워드 자체에 비교나 반전 근거가 없으므로 해당 요소는 가점하지 않음</x:v>
      </x:c>
      <x:c r="J444" s="27" t="n">
        <x:v>1</x:v>
      </x:c>
      <x:c r="K444" s="24" t="str">
        <x:v>공개 프로필·발언 등 확인 가능한 원자료 확보가 필요</x:v>
      </x:c>
      <x:c r="L444" s="29" t="n">
        <x:f>(D444+F444+H444+J444)/('산출기준'!$B$23*'산출기준'!$B$24)*100</x:f>
        <x:v>50</x:v>
      </x:c>
      <x:c r="M444" s="24" t="str">
        <x:v>제도·요금·규정·기종 변경 시 본문 업데이트 필요</x:v>
      </x:c>
    </x:row>
    <x:row r="445" ht="58" customHeight="1">
      <x:c r="A445" s="4" t="str">
        <x:v>K0441</x:v>
      </x:c>
      <x:c r="B445" s="4" t="str">
        <x:v>여행</x:v>
      </x:c>
      <x:c r="C445" s="4" t="str">
        <x:v>여권사진렌즈</x:v>
      </x:c>
      <x:c r="D445" s="27" t="n">
        <x:v>2</x:v>
      </x:c>
      <x:c r="E445" s="24" t="str">
        <x:v>여권사진렌즈: 비용·시간·생활 불편 또는 의사결정과 직접 연결</x:v>
      </x:c>
      <x:c r="F445" s="27" t="n">
        <x:v>1</x:v>
      </x:c>
      <x:c r="G445" s="24" t="str">
        <x:v>명사·행동 중심 검색어로, 제목화하려면 별도의 구체적인 질문 설정이 필요</x:v>
      </x:c>
      <x:c r="H445" s="27" t="n">
        <x:v>0</x:v>
      </x:c>
      <x:c r="I445" s="24" t="str">
        <x:v>키워드 자체에 비교나 반전 근거가 없으므로 해당 요소는 가점하지 않음</x:v>
      </x:c>
      <x:c r="J445" s="27" t="n">
        <x:v>1</x:v>
      </x:c>
      <x:c r="K445" s="24" t="str">
        <x:v>공개 프로필·발언 등 확인 가능한 원자료 확보가 필요</x:v>
      </x:c>
      <x:c r="L445" s="29" t="n">
        <x:f>(D445+F445+H445+J445)/('산출기준'!$B$23*'산출기준'!$B$24)*100</x:f>
        <x:v>50</x:v>
      </x:c>
      <x:c r="M445" s="24" t="str">
        <x:v>제도·요금·규정·기종 변경 시 본문 업데이트 필요</x:v>
      </x:c>
    </x:row>
    <x:row r="446" ht="58" customHeight="1">
      <x:c r="A446" s="4" t="str">
        <x:v>K0442</x:v>
      </x:c>
      <x:c r="B446" s="4" t="str">
        <x:v>여행</x:v>
      </x:c>
      <x:c r="C446" s="4" t="str">
        <x:v>일본이심사용법</x:v>
      </x:c>
      <x:c r="D446" s="27" t="n">
        <x:v>2</x:v>
      </x:c>
      <x:c r="E446" s="24" t="str">
        <x:v>일본이심사용법: 비용·시간·생활 불편 또는 의사결정과 직접 연결</x:v>
      </x:c>
      <x:c r="F446" s="27" t="n">
        <x:v>1</x:v>
      </x:c>
      <x:c r="G446" s="24" t="str">
        <x:v>명사·행동 중심 검색어로, 제목화하려면 별도의 구체적인 질문 설정이 필요</x:v>
      </x:c>
      <x:c r="H446" s="27" t="n">
        <x:v>0</x:v>
      </x:c>
      <x:c r="I446" s="24" t="str">
        <x:v>키워드 자체에 비교나 반전 근거가 없으므로 해당 요소는 가점하지 않음</x:v>
      </x:c>
      <x:c r="J446" s="27" t="n">
        <x:v>2</x:v>
      </x:c>
      <x:c r="K446" s="24" t="str">
        <x:v>규정·절차·근거 자료 또는 조건별 사례로 설명 범위를 한정할 수 있음</x:v>
      </x:c>
      <x:c r="L446" s="29" t="n">
        <x:f>(D446+F446+H446+J446)/('산출기준'!$B$23*'산출기준'!$B$24)*100</x:f>
        <x:v>62.5</x:v>
      </x:c>
      <x:c r="M446" s="24" t="str">
        <x:v>제도·요금·규정·기종 변경 시 본문 업데이트 필요</x:v>
      </x:c>
    </x:row>
    <x:row r="447" ht="58" customHeight="1">
      <x:c r="A447" s="4" t="str">
        <x:v>K0443</x:v>
      </x:c>
      <x:c r="B447" s="4" t="str">
        <x:v>여행</x:v>
      </x:c>
      <x:c r="C447" s="4" t="str">
        <x:v>해외여행카드추천</x:v>
      </x:c>
      <x:c r="D447" s="27" t="n">
        <x:v>2</x:v>
      </x:c>
      <x:c r="E447" s="24" t="str">
        <x:v>해외여행카드추천: 비용·시간·생활 불편 또는 의사결정과 직접 연결</x:v>
      </x:c>
      <x:c r="F447" s="27" t="n">
        <x:v>1</x:v>
      </x:c>
      <x:c r="G447" s="24" t="str">
        <x:v>명사·행동 중심 검색어로, 제목화하려면 별도의 구체적인 질문 설정이 필요</x:v>
      </x:c>
      <x:c r="H447" s="27" t="n">
        <x:v>0</x:v>
      </x:c>
      <x:c r="I447" s="24" t="str">
        <x:v>키워드 자체에 비교나 반전 근거가 없으므로 해당 요소는 가점하지 않음</x:v>
      </x:c>
      <x:c r="J447" s="27" t="n">
        <x:v>1</x:v>
      </x:c>
      <x:c r="K447" s="24" t="str">
        <x:v>공개 프로필·발언 등 확인 가능한 원자료 확보가 필요</x:v>
      </x:c>
      <x:c r="L447" s="29" t="n">
        <x:f>(D447+F447+H447+J447)/('산출기준'!$B$23*'산출기준'!$B$24)*100</x:f>
        <x:v>50</x:v>
      </x:c>
      <x:c r="M447" s="24" t="str">
        <x:v>제도·요금·규정·기종 변경 시 본문 업데이트 필요</x:v>
      </x:c>
    </x:row>
    <x:row r="448" ht="58" customHeight="1">
      <x:c r="A448" s="4" t="str">
        <x:v>K0444</x:v>
      </x:c>
      <x:c r="B448" s="4" t="str">
        <x:v>여행</x:v>
      </x:c>
      <x:c r="C448" s="4" t="str">
        <x:v>비행기좌석</x:v>
      </x:c>
      <x:c r="D448" s="27" t="n">
        <x:v>2</x:v>
      </x:c>
      <x:c r="E448" s="24" t="str">
        <x:v>비행기좌석: 비용·시간·생활 불편 또는 의사결정과 직접 연결</x:v>
      </x:c>
      <x:c r="F448" s="27" t="n">
        <x:v>1</x:v>
      </x:c>
      <x:c r="G448" s="24" t="str">
        <x:v>명사·행동 중심 검색어로, 제목화하려면 별도의 구체적인 질문 설정이 필요</x:v>
      </x:c>
      <x:c r="H448" s="27" t="n">
        <x:v>0</x:v>
      </x:c>
      <x:c r="I448" s="24" t="str">
        <x:v>키워드 자체에 비교나 반전 근거가 없으므로 해당 요소는 가점하지 않음</x:v>
      </x:c>
      <x:c r="J448" s="27" t="n">
        <x:v>1</x:v>
      </x:c>
      <x:c r="K448" s="24" t="str">
        <x:v>공개 프로필·발언 등 확인 가능한 원자료 확보가 필요</x:v>
      </x:c>
      <x:c r="L448" s="29" t="n">
        <x:f>(D448+F448+H448+J448)/('산출기준'!$B$23*'산출기준'!$B$24)*100</x:f>
        <x:v>50</x:v>
      </x:c>
      <x:c r="M448" s="24" t="str">
        <x:v>제도·요금·규정·기종 변경 시 본문 업데이트 필요</x:v>
      </x:c>
    </x:row>
    <x:row r="449" ht="58" customHeight="1">
      <x:c r="A449" s="4" t="str">
        <x:v>K0445</x:v>
      </x:c>
      <x:c r="B449" s="4" t="str">
        <x:v>여행</x:v>
      </x:c>
      <x:c r="C449" s="4" t="str">
        <x:v>해외로밍방법</x:v>
      </x:c>
      <x:c r="D449" s="27" t="n">
        <x:v>2</x:v>
      </x:c>
      <x:c r="E449" s="24" t="str">
        <x:v>해외로밍방법: 비용·시간·생활 불편 또는 의사결정과 직접 연결</x:v>
      </x:c>
      <x:c r="F449" s="27" t="n">
        <x:v>2</x:v>
      </x:c>
      <x:c r="G449" s="24" t="str">
        <x:v>‘방법’라는 질문 표현이 있어 독자가 확인할 답이 분명함</x:v>
      </x:c>
      <x:c r="H449" s="27" t="n">
        <x:v>0</x:v>
      </x:c>
      <x:c r="I449" s="24" t="str">
        <x:v>키워드 자체에 비교나 반전 근거가 없으므로 해당 요소는 가점하지 않음</x:v>
      </x:c>
      <x:c r="J449" s="27" t="n">
        <x:v>2</x:v>
      </x:c>
      <x:c r="K449" s="24" t="str">
        <x:v>규정·절차·근거 자료 또는 조건별 사례로 설명 범위를 한정할 수 있음</x:v>
      </x:c>
      <x:c r="L449" s="29" t="n">
        <x:f>(D449+F449+H449+J449)/('산출기준'!$B$23*'산출기준'!$B$24)*100</x:f>
        <x:v>75</x:v>
      </x:c>
      <x:c r="M449" s="24" t="str">
        <x:v>제도·요금·규정·기종 변경 시 본문 업데이트 필요</x:v>
      </x:c>
    </x:row>
    <x:row r="450" ht="58" customHeight="1">
      <x:c r="A450" s="4" t="str">
        <x:v>K0446</x:v>
      </x:c>
      <x:c r="B450" s="4" t="str">
        <x:v>여행</x:v>
      </x:c>
      <x:c r="C450" s="4" t="str">
        <x:v>인천공항제2터미널장기주차장</x:v>
      </x:c>
      <x:c r="D450" s="27" t="n">
        <x:v>2</x:v>
      </x:c>
      <x:c r="E450" s="24" t="str">
        <x:v>인천공항제2터미널장기주차장: 비용·시간·생활 불편 또는 의사결정과 직접 연결</x:v>
      </x:c>
      <x:c r="F450" s="27" t="n">
        <x:v>1</x:v>
      </x:c>
      <x:c r="G450" s="24" t="str">
        <x:v>명사·행동 중심 검색어로, 제목화하려면 별도의 구체적인 질문 설정이 필요</x:v>
      </x:c>
      <x:c r="H450" s="27" t="n">
        <x:v>0</x:v>
      </x:c>
      <x:c r="I450" s="24" t="str">
        <x:v>키워드 자체에 비교나 반전 근거가 없으므로 해당 요소는 가점하지 않음</x:v>
      </x:c>
      <x:c r="J450" s="27" t="n">
        <x:v>1</x:v>
      </x:c>
      <x:c r="K450" s="24" t="str">
        <x:v>공개 프로필·발언 등 확인 가능한 원자료 확보가 필요</x:v>
      </x:c>
      <x:c r="L450" s="29" t="n">
        <x:f>(D450+F450+H450+J450)/('산출기준'!$B$23*'산출기준'!$B$24)*100</x:f>
        <x:v>50</x:v>
      </x:c>
      <x:c r="M450" s="24" t="str">
        <x:v>제도·요금·규정·기종 변경 시 본문 업데이트 필요</x:v>
      </x:c>
    </x:row>
    <x:row r="451" ht="58" customHeight="1">
      <x:c r="A451" s="4" t="str">
        <x:v>K0447</x:v>
      </x:c>
      <x:c r="B451" s="4" t="str">
        <x:v>여행</x:v>
      </x:c>
      <x:c r="C451" s="4" t="str">
        <x:v>여권재발급온라인신청</x:v>
      </x:c>
      <x:c r="D451" s="27" t="n">
        <x:v>2</x:v>
      </x:c>
      <x:c r="E451" s="24" t="str">
        <x:v>여권재발급온라인신청: 비용·시간·생활 불편 또는 의사결정과 직접 연결</x:v>
      </x:c>
      <x:c r="F451" s="27" t="n">
        <x:v>1</x:v>
      </x:c>
      <x:c r="G451" s="24" t="str">
        <x:v>명사·행동 중심 검색어로, 제목화하려면 별도의 구체적인 질문 설정이 필요</x:v>
      </x:c>
      <x:c r="H451" s="27" t="n">
        <x:v>0</x:v>
      </x:c>
      <x:c r="I451" s="24" t="str">
        <x:v>키워드 자체에 비교나 반전 근거가 없으므로 해당 요소는 가점하지 않음</x:v>
      </x:c>
      <x:c r="J451" s="27" t="n">
        <x:v>2</x:v>
      </x:c>
      <x:c r="K451" s="24" t="str">
        <x:v>규정·절차·근거 자료 또는 조건별 사례로 설명 범위를 한정할 수 있음</x:v>
      </x:c>
      <x:c r="L451" s="29" t="n">
        <x:f>(D451+F451+H451+J451)/('산출기준'!$B$23*'산출기준'!$B$24)*100</x:f>
        <x:v>62.5</x:v>
      </x:c>
      <x:c r="M451" s="24" t="str">
        <x:v>제도·요금·규정·기종 변경 시 본문 업데이트 필요; 도구·신청·방문 의도가 섞여 정보글만으로 검색 의도를 충족하기 어려울 수 있음</x:v>
      </x:c>
    </x:row>
    <x:row r="452" ht="58" customHeight="1">
      <x:c r="A452" s="4" t="str">
        <x:v>K0448</x:v>
      </x:c>
      <x:c r="B452" s="4" t="str">
        <x:v>여행</x:v>
      </x:c>
      <x:c r="C452" s="4" t="str">
        <x:v>셀프여권사진</x:v>
      </x:c>
      <x:c r="D452" s="27" t="n">
        <x:v>2</x:v>
      </x:c>
      <x:c r="E452" s="24" t="str">
        <x:v>셀프여권사진: 비용·시간·생활 불편 또는 의사결정과 직접 연결</x:v>
      </x:c>
      <x:c r="F452" s="27" t="n">
        <x:v>1</x:v>
      </x:c>
      <x:c r="G452" s="24" t="str">
        <x:v>명사·행동 중심 검색어로, 제목화하려면 별도의 구체적인 질문 설정이 필요</x:v>
      </x:c>
      <x:c r="H452" s="27" t="n">
        <x:v>0</x:v>
      </x:c>
      <x:c r="I452" s="24" t="str">
        <x:v>키워드 자체에 비교나 반전 근거가 없으므로 해당 요소는 가점하지 않음</x:v>
      </x:c>
      <x:c r="J452" s="27" t="n">
        <x:v>1</x:v>
      </x:c>
      <x:c r="K452" s="24" t="str">
        <x:v>공개 프로필·발언 등 확인 가능한 원자료 확보가 필요</x:v>
      </x:c>
      <x:c r="L452" s="29" t="n">
        <x:f>(D452+F452+H452+J452)/('산출기준'!$B$23*'산출기준'!$B$24)*100</x:f>
        <x:v>50</x:v>
      </x:c>
      <x:c r="M452" s="24" t="str">
        <x:v>제도·요금·규정·기종 변경 시 본문 업데이트 필요</x:v>
      </x:c>
    </x:row>
    <x:row r="453" ht="58" customHeight="1">
      <x:c r="A453" s="4" t="str">
        <x:v>K0449</x:v>
      </x:c>
      <x:c r="B453" s="4" t="str">
        <x:v>여행</x:v>
      </x:c>
      <x:c r="C453" s="4" t="str">
        <x:v>여권사진흰옷</x:v>
      </x:c>
      <x:c r="D453" s="27" t="n">
        <x:v>2</x:v>
      </x:c>
      <x:c r="E453" s="24" t="str">
        <x:v>여권사진흰옷: 비용·시간·생활 불편 또는 의사결정과 직접 연결</x:v>
      </x:c>
      <x:c r="F453" s="27" t="n">
        <x:v>1</x:v>
      </x:c>
      <x:c r="G453" s="24" t="str">
        <x:v>명사·행동 중심 검색어로, 제목화하려면 별도의 구체적인 질문 설정이 필요</x:v>
      </x:c>
      <x:c r="H453" s="27" t="n">
        <x:v>0</x:v>
      </x:c>
      <x:c r="I453" s="24" t="str">
        <x:v>키워드 자체에 비교나 반전 근거가 없으므로 해당 요소는 가점하지 않음</x:v>
      </x:c>
      <x:c r="J453" s="27" t="n">
        <x:v>1</x:v>
      </x:c>
      <x:c r="K453" s="24" t="str">
        <x:v>공개 프로필·발언 등 확인 가능한 원자료 확보가 필요</x:v>
      </x:c>
      <x:c r="L453" s="29" t="n">
        <x:f>(D453+F453+H453+J453)/('산출기준'!$B$23*'산출기준'!$B$24)*100</x:f>
        <x:v>50</x:v>
      </x:c>
      <x:c r="M453" s="24" t="str">
        <x:v>제도·요금·규정·기종 변경 시 본문 업데이트 필요</x:v>
      </x:c>
    </x:row>
    <x:row r="454" ht="58" customHeight="1">
      <x:c r="A454" s="4" t="str">
        <x:v>K0450</x:v>
      </x:c>
      <x:c r="B454" s="4" t="str">
        <x:v>여행</x:v>
      </x:c>
      <x:c r="C454" s="4" t="str">
        <x:v>일본여행환전</x:v>
      </x:c>
      <x:c r="D454" s="27" t="n">
        <x:v>2</x:v>
      </x:c>
      <x:c r="E454" s="24" t="str">
        <x:v>일본여행환전: 비용·시간·생활 불편 또는 의사결정과 직접 연결</x:v>
      </x:c>
      <x:c r="F454" s="27" t="n">
        <x:v>1</x:v>
      </x:c>
      <x:c r="G454" s="24" t="str">
        <x:v>명사·행동 중심 검색어로, 제목화하려면 별도의 구체적인 질문 설정이 필요</x:v>
      </x:c>
      <x:c r="H454" s="27" t="n">
        <x:v>0</x:v>
      </x:c>
      <x:c r="I454" s="24" t="str">
        <x:v>키워드 자체에 비교나 반전 근거가 없으므로 해당 요소는 가점하지 않음</x:v>
      </x:c>
      <x:c r="J454" s="27" t="n">
        <x:v>1</x:v>
      </x:c>
      <x:c r="K454" s="24" t="str">
        <x:v>공개 프로필·발언 등 확인 가능한 원자료 확보가 필요</x:v>
      </x:c>
      <x:c r="L454" s="29" t="n">
        <x:f>(D454+F454+H454+J454)/('산출기준'!$B$23*'산출기준'!$B$24)*100</x:f>
        <x:v>50</x:v>
      </x:c>
      <x:c r="M454" s="24" t="str">
        <x:v>제도·요금·규정·기종 변경 시 본문 업데이트 필요</x:v>
      </x:c>
    </x:row>
    <x:row r="455" ht="58" customHeight="1">
      <x:c r="A455" s="4" t="str">
        <x:v>K0451</x:v>
      </x:c>
      <x:c r="B455" s="4" t="str">
        <x:v>여행</x:v>
      </x:c>
      <x:c r="C455" s="4" t="str">
        <x:v>비행기비상구좌석</x:v>
      </x:c>
      <x:c r="D455" s="27" t="n">
        <x:v>2</x:v>
      </x:c>
      <x:c r="E455" s="24" t="str">
        <x:v>비행기비상구좌석: 비용·시간·생활 불편 또는 의사결정과 직접 연결</x:v>
      </x:c>
      <x:c r="F455" s="27" t="n">
        <x:v>1</x:v>
      </x:c>
      <x:c r="G455" s="24" t="str">
        <x:v>명사·행동 중심 검색어로, 제목화하려면 별도의 구체적인 질문 설정이 필요</x:v>
      </x:c>
      <x:c r="H455" s="27" t="n">
        <x:v>0</x:v>
      </x:c>
      <x:c r="I455" s="24" t="str">
        <x:v>키워드 자체에 비교나 반전 근거가 없으므로 해당 요소는 가점하지 않음</x:v>
      </x:c>
      <x:c r="J455" s="27" t="n">
        <x:v>1</x:v>
      </x:c>
      <x:c r="K455" s="24" t="str">
        <x:v>공개 프로필·발언 등 확인 가능한 원자료 확보가 필요</x:v>
      </x:c>
      <x:c r="L455" s="29" t="n">
        <x:f>(D455+F455+H455+J455)/('산출기준'!$B$23*'산출기준'!$B$24)*100</x:f>
        <x:v>50</x:v>
      </x:c>
      <x:c r="M455" s="24" t="str">
        <x:v>제도·요금·규정·기종 변경 시 본문 업데이트 필요</x:v>
      </x:c>
    </x:row>
    <x:row r="456" ht="58" customHeight="1">
      <x:c r="A456" s="4" t="str">
        <x:v>K0452</x:v>
      </x:c>
      <x:c r="B456" s="4" t="str">
        <x:v>여행</x:v>
      </x:c>
      <x:c r="C456" s="4" t="str">
        <x:v>여권규격</x:v>
      </x:c>
      <x:c r="D456" s="27" t="n">
        <x:v>2</x:v>
      </x:c>
      <x:c r="E456" s="24" t="str">
        <x:v>여권규격: 비용·시간·생활 불편 또는 의사결정과 직접 연결</x:v>
      </x:c>
      <x:c r="F456" s="27" t="n">
        <x:v>1</x:v>
      </x:c>
      <x:c r="G456" s="24" t="str">
        <x:v>명사·행동 중심 검색어로, 제목화하려면 별도의 구체적인 질문 설정이 필요</x:v>
      </x:c>
      <x:c r="H456" s="27" t="n">
        <x:v>1</x:v>
      </x:c>
      <x:c r="I456" s="24" t="str">
        <x:v>‘규격’를 기준·수치·조건별 사례로 비교 가능. 실제 수치 확인 전 반전은 단정 불가</x:v>
      </x:c>
      <x:c r="J456" s="27" t="n">
        <x:v>2</x:v>
      </x:c>
      <x:c r="K456" s="24" t="str">
        <x:v>규정·절차·근거 자료 또는 조건별 사례로 설명 범위를 한정할 수 있음</x:v>
      </x:c>
      <x:c r="L456" s="29" t="n">
        <x:f>(D456+F456+H456+J456)/('산출기준'!$B$23*'산출기준'!$B$24)*100</x:f>
        <x:v>75</x:v>
      </x:c>
      <x:c r="M456" s="24" t="str">
        <x:v>제도·요금·규정·기종 변경 시 본문 업데이트 필요</x:v>
      </x:c>
    </x:row>
    <x:row r="457" ht="58" customHeight="1">
      <x:c r="A457" s="4" t="str">
        <x:v>K0453</x:v>
      </x:c>
      <x:c r="B457" s="4" t="str">
        <x:v>여행</x:v>
      </x:c>
      <x:c r="C457" s="4" t="str">
        <x:v>보조배터리기내반입용량</x:v>
      </x:c>
      <x:c r="D457" s="27" t="n">
        <x:v>2</x:v>
      </x:c>
      <x:c r="E457" s="24" t="str">
        <x:v>보조배터리기내반입용량: 비용·시간·생활 불편 또는 의사결정과 직접 연결</x:v>
      </x:c>
      <x:c r="F457" s="27" t="n">
        <x:v>1</x:v>
      </x:c>
      <x:c r="G457" s="24" t="str">
        <x:v>명사·행동 중심 검색어로, 제목화하려면 별도의 구체적인 질문 설정이 필요</x:v>
      </x:c>
      <x:c r="H457" s="27" t="n">
        <x:v>0</x:v>
      </x:c>
      <x:c r="I457" s="24" t="str">
        <x:v>키워드 자체에 비교나 반전 근거가 없으므로 해당 요소는 가점하지 않음</x:v>
      </x:c>
      <x:c r="J457" s="27" t="n">
        <x:v>1</x:v>
      </x:c>
      <x:c r="K457" s="24" t="str">
        <x:v>공개 프로필·발언 등 확인 가능한 원자료 확보가 필요</x:v>
      </x:c>
      <x:c r="L457" s="29" t="n">
        <x:f>(D457+F457+H457+J457)/('산출기준'!$B$23*'산출기준'!$B$24)*100</x:f>
        <x:v>50</x:v>
      </x:c>
      <x:c r="M457" s="24" t="str">
        <x:v>제도·요금·규정·기종 변경 시 본문 업데이트 필요</x:v>
      </x:c>
    </x:row>
    <x:row r="458" ht="58" customHeight="1">
      <x:c r="A458" s="4" t="str">
        <x:v>K0454</x:v>
      </x:c>
      <x:c r="B458" s="4" t="str">
        <x:v>여행</x:v>
      </x:c>
      <x:c r="C458" s="4" t="str">
        <x:v>일본여행자보험추천</x:v>
      </x:c>
      <x:c r="D458" s="27" t="n">
        <x:v>2</x:v>
      </x:c>
      <x:c r="E458" s="24" t="str">
        <x:v>일본여행자보험추천: 비용·시간·생활 불편 또는 의사결정과 직접 연결</x:v>
      </x:c>
      <x:c r="F458" s="27" t="n">
        <x:v>1</x:v>
      </x:c>
      <x:c r="G458" s="24" t="str">
        <x:v>명사·행동 중심 검색어로, 제목화하려면 별도의 구체적인 질문 설정이 필요</x:v>
      </x:c>
      <x:c r="H458" s="27" t="n">
        <x:v>0</x:v>
      </x:c>
      <x:c r="I458" s="24" t="str">
        <x:v>키워드 자체에 비교나 반전 근거가 없으므로 해당 요소는 가점하지 않음</x:v>
      </x:c>
      <x:c r="J458" s="27" t="n">
        <x:v>1</x:v>
      </x:c>
      <x:c r="K458" s="24" t="str">
        <x:v>공개 프로필·발언 등 확인 가능한 원자료 확보가 필요</x:v>
      </x:c>
      <x:c r="L458" s="29" t="n">
        <x:f>(D458+F458+H458+J458)/('산출기준'!$B$23*'산출기준'!$B$24)*100</x:f>
        <x:v>50</x:v>
      </x:c>
      <x:c r="M458" s="24" t="str">
        <x:v>제도·요금·규정·기종 변경 시 본문 업데이트 필요</x:v>
      </x:c>
    </x:row>
    <x:row r="459" ht="58" customHeight="1">
      <x:c r="A459" s="4" t="str">
        <x:v>K0455</x:v>
      </x:c>
      <x:c r="B459" s="4" t="str">
        <x:v>여행</x:v>
      </x:c>
      <x:c r="C459" s="4" t="str">
        <x:v>여권사진머리</x:v>
      </x:c>
      <x:c r="D459" s="27" t="n">
        <x:v>2</x:v>
      </x:c>
      <x:c r="E459" s="24" t="str">
        <x:v>여권사진머리: 비용·시간·생활 불편 또는 의사결정과 직접 연결</x:v>
      </x:c>
      <x:c r="F459" s="27" t="n">
        <x:v>1</x:v>
      </x:c>
      <x:c r="G459" s="24" t="str">
        <x:v>명사·행동 중심 검색어로, 제목화하려면 별도의 구체적인 질문 설정이 필요</x:v>
      </x:c>
      <x:c r="H459" s="27" t="n">
        <x:v>0</x:v>
      </x:c>
      <x:c r="I459" s="24" t="str">
        <x:v>키워드 자체에 비교나 반전 근거가 없으므로 해당 요소는 가점하지 않음</x:v>
      </x:c>
      <x:c r="J459" s="27" t="n">
        <x:v>1</x:v>
      </x:c>
      <x:c r="K459" s="24" t="str">
        <x:v>공개 프로필·발언 등 확인 가능한 원자료 확보가 필요</x:v>
      </x:c>
      <x:c r="L459" s="29" t="n">
        <x:f>(D459+F459+H459+J459)/('산출기준'!$B$23*'산출기준'!$B$24)*100</x:f>
        <x:v>50</x:v>
      </x:c>
      <x:c r="M459" s="24" t="str">
        <x:v>제도·요금·규정·기종 변경 시 본문 업데이트 필요</x:v>
      </x:c>
    </x:row>
    <x:row r="460" ht="58" customHeight="1">
      <x:c r="A460" s="4" t="str">
        <x:v>K0456</x:v>
      </x:c>
      <x:c r="B460" s="4" t="str">
        <x:v>여행</x:v>
      </x:c>
      <x:c r="C460" s="4" t="str">
        <x:v>인천공항주차할인</x:v>
      </x:c>
      <x:c r="D460" s="27" t="n">
        <x:v>2</x:v>
      </x:c>
      <x:c r="E460" s="24" t="str">
        <x:v>인천공항주차할인: 비용·시간·생활 불편 또는 의사결정과 직접 연결</x:v>
      </x:c>
      <x:c r="F460" s="27" t="n">
        <x:v>1</x:v>
      </x:c>
      <x:c r="G460" s="24" t="str">
        <x:v>명사·행동 중심 검색어로, 제목화하려면 별도의 구체적인 질문 설정이 필요</x:v>
      </x:c>
      <x:c r="H460" s="27" t="n">
        <x:v>0</x:v>
      </x:c>
      <x:c r="I460" s="24" t="str">
        <x:v>키워드 자체에 비교나 반전 근거가 없으므로 해당 요소는 가점하지 않음</x:v>
      </x:c>
      <x:c r="J460" s="27" t="n">
        <x:v>1</x:v>
      </x:c>
      <x:c r="K460" s="24" t="str">
        <x:v>공개 프로필·발언 등 확인 가능한 원자료 확보가 필요</x:v>
      </x:c>
      <x:c r="L460" s="29" t="n">
        <x:f>(D460+F460+H460+J460)/('산출기준'!$B$23*'산출기준'!$B$24)*100</x:f>
        <x:v>50</x:v>
      </x:c>
      <x:c r="M460" s="24" t="str">
        <x:v>제도·요금·규정·기종 변경 시 본문 업데이트 필요</x:v>
      </x:c>
    </x:row>
    <x:row r="461" ht="58" customHeight="1">
      <x:c r="A461" s="4" t="str">
        <x:v>K0457</x:v>
      </x:c>
      <x:c r="B461" s="4" t="str">
        <x:v>여행</x:v>
      </x:c>
      <x:c r="C461" s="4" t="str">
        <x:v>일본유심추천</x:v>
      </x:c>
      <x:c r="D461" s="27" t="n">
        <x:v>2</x:v>
      </x:c>
      <x:c r="E461" s="24" t="str">
        <x:v>일본유심추천: 비용·시간·생활 불편 또는 의사결정과 직접 연결</x:v>
      </x:c>
      <x:c r="F461" s="27" t="n">
        <x:v>1</x:v>
      </x:c>
      <x:c r="G461" s="24" t="str">
        <x:v>명사·행동 중심 검색어로, 제목화하려면 별도의 구체적인 질문 설정이 필요</x:v>
      </x:c>
      <x:c r="H461" s="27" t="n">
        <x:v>0</x:v>
      </x:c>
      <x:c r="I461" s="24" t="str">
        <x:v>키워드 자체에 비교나 반전 근거가 없으므로 해당 요소는 가점하지 않음</x:v>
      </x:c>
      <x:c r="J461" s="27" t="n">
        <x:v>1</x:v>
      </x:c>
      <x:c r="K461" s="24" t="str">
        <x:v>공개 프로필·발언 등 확인 가능한 원자료 확보가 필요</x:v>
      </x:c>
      <x:c r="L461" s="29" t="n">
        <x:f>(D461+F461+H461+J461)/('산출기준'!$B$23*'산출기준'!$B$24)*100</x:f>
        <x:v>50</x:v>
      </x:c>
      <x:c r="M461" s="24" t="str">
        <x:v>제도·요금·규정·기종 변경 시 본문 업데이트 필요</x:v>
      </x:c>
    </x:row>
    <x:row r="462" ht="58" customHeight="1">
      <x:c r="A462" s="4" t="str">
        <x:v>K0458</x:v>
      </x:c>
      <x:c r="B462" s="4" t="str">
        <x:v>여행</x:v>
      </x:c>
      <x:c r="C462" s="4" t="str">
        <x:v>남자여권사진</x:v>
      </x:c>
      <x:c r="D462" s="27" t="n">
        <x:v>2</x:v>
      </x:c>
      <x:c r="E462" s="24" t="str">
        <x:v>남자여권사진: 비용·시간·생활 불편 또는 의사결정과 직접 연결</x:v>
      </x:c>
      <x:c r="F462" s="27" t="n">
        <x:v>1</x:v>
      </x:c>
      <x:c r="G462" s="24" t="str">
        <x:v>명사·행동 중심 검색어로, 제목화하려면 별도의 구체적인 질문 설정이 필요</x:v>
      </x:c>
      <x:c r="H462" s="27" t="n">
        <x:v>0</x:v>
      </x:c>
      <x:c r="I462" s="24" t="str">
        <x:v>키워드 자체에 비교나 반전 근거가 없으므로 해당 요소는 가점하지 않음</x:v>
      </x:c>
      <x:c r="J462" s="27" t="n">
        <x:v>1</x:v>
      </x:c>
      <x:c r="K462" s="24" t="str">
        <x:v>공개 프로필·발언 등 확인 가능한 원자료 확보가 필요</x:v>
      </x:c>
      <x:c r="L462" s="29" t="n">
        <x:f>(D462+F462+H462+J462)/('산출기준'!$B$23*'산출기준'!$B$24)*100</x:f>
        <x:v>50</x:v>
      </x:c>
      <x:c r="M462" s="24" t="str">
        <x:v>제도·요금·규정·기종 변경 시 본문 업데이트 필요</x:v>
      </x:c>
    </x:row>
    <x:row r="463" ht="58" customHeight="1">
      <x:c r="A463" s="4" t="str">
        <x:v>K0459</x:v>
      </x:c>
      <x:c r="B463" s="4" t="str">
        <x:v>여행</x:v>
      </x:c>
      <x:c r="C463" s="4" t="str">
        <x:v>여권유효기간6개월</x:v>
      </x:c>
      <x:c r="D463" s="27" t="n">
        <x:v>2</x:v>
      </x:c>
      <x:c r="E463" s="24" t="str">
        <x:v>여권유효기간6개월: 비용·시간·생활 불편 또는 의사결정과 직접 연결</x:v>
      </x:c>
      <x:c r="F463" s="27" t="n">
        <x:v>1</x:v>
      </x:c>
      <x:c r="G463" s="24" t="str">
        <x:v>명사·행동 중심 검색어로, 제목화하려면 별도의 구체적인 질문 설정이 필요</x:v>
      </x:c>
      <x:c r="H463" s="27" t="n">
        <x:v>1</x:v>
      </x:c>
      <x:c r="I463" s="24" t="str">
        <x:v>‘기간’를 기준·수치·조건별 사례로 비교 가능. 실제 수치 확인 전 반전은 단정 불가</x:v>
      </x:c>
      <x:c r="J463" s="27" t="n">
        <x:v>2</x:v>
      </x:c>
      <x:c r="K463" s="24" t="str">
        <x:v>규정·절차·근거 자료 또는 조건별 사례로 설명 범위를 한정할 수 있음</x:v>
      </x:c>
      <x:c r="L463" s="29" t="n">
        <x:f>(D463+F463+H463+J463)/('산출기준'!$B$23*'산출기준'!$B$24)*100</x:f>
        <x:v>75</x:v>
      </x:c>
      <x:c r="M463" s="24" t="str">
        <x:v>제도·요금·규정·기종 변경 시 본문 업데이트 필요</x:v>
      </x:c>
    </x:row>
    <x:row r="464" ht="58" customHeight="1">
      <x:c r="A464" s="4" t="str">
        <x:v>K0460</x:v>
      </x:c>
      <x:c r="B464" s="4" t="str">
        <x:v>여행</x:v>
      </x:c>
      <x:c r="C464" s="4" t="str">
        <x:v>인천공항제1터미널장기주차장</x:v>
      </x:c>
      <x:c r="D464" s="27" t="n">
        <x:v>2</x:v>
      </x:c>
      <x:c r="E464" s="24" t="str">
        <x:v>인천공항제1터미널장기주차장: 비용·시간·생활 불편 또는 의사결정과 직접 연결</x:v>
      </x:c>
      <x:c r="F464" s="27" t="n">
        <x:v>1</x:v>
      </x:c>
      <x:c r="G464" s="24" t="str">
        <x:v>명사·행동 중심 검색어로, 제목화하려면 별도의 구체적인 질문 설정이 필요</x:v>
      </x:c>
      <x:c r="H464" s="27" t="n">
        <x:v>0</x:v>
      </x:c>
      <x:c r="I464" s="24" t="str">
        <x:v>키워드 자체에 비교나 반전 근거가 없으므로 해당 요소는 가점하지 않음</x:v>
      </x:c>
      <x:c r="J464" s="27" t="n">
        <x:v>1</x:v>
      </x:c>
      <x:c r="K464" s="24" t="str">
        <x:v>공개 프로필·발언 등 확인 가능한 원자료 확보가 필요</x:v>
      </x:c>
      <x:c r="L464" s="29" t="n">
        <x:f>(D464+F464+H464+J464)/('산출기준'!$B$23*'산출기준'!$B$24)*100</x:f>
        <x:v>50</x:v>
      </x:c>
      <x:c r="M464" s="24" t="str">
        <x:v>제도·요금·규정·기종 변경 시 본문 업데이트 필요</x:v>
      </x:c>
    </x:row>
    <x:row r="465" ht="58" customHeight="1">
      <x:c r="A465" s="4" t="str">
        <x:v>K0461</x:v>
      </x:c>
      <x:c r="B465" s="4" t="str">
        <x:v>여행</x:v>
      </x:c>
      <x:c r="C465" s="4" t="str">
        <x:v>일본여행준비물체크리스트</x:v>
      </x:c>
      <x:c r="D465" s="27" t="n">
        <x:v>2</x:v>
      </x:c>
      <x:c r="E465" s="24" t="str">
        <x:v>일본여행준비물체크리스트: 비용·시간·생활 불편 또는 의사결정과 직접 연결</x:v>
      </x:c>
      <x:c r="F465" s="27" t="n">
        <x:v>1</x:v>
      </x:c>
      <x:c r="G465" s="24" t="str">
        <x:v>명사·행동 중심 검색어로, 제목화하려면 별도의 구체적인 질문 설정이 필요</x:v>
      </x:c>
      <x:c r="H465" s="27" t="n">
        <x:v>0</x:v>
      </x:c>
      <x:c r="I465" s="24" t="str">
        <x:v>키워드 자체에 비교나 반전 근거가 없으므로 해당 요소는 가점하지 않음</x:v>
      </x:c>
      <x:c r="J465" s="27" t="n">
        <x:v>2</x:v>
      </x:c>
      <x:c r="K465" s="24" t="str">
        <x:v>규정·절차·근거 자료 또는 조건별 사례로 설명 범위를 한정할 수 있음</x:v>
      </x:c>
      <x:c r="L465" s="29" t="n">
        <x:f>(D465+F465+H465+J465)/('산출기준'!$B$23*'산출기준'!$B$24)*100</x:f>
        <x:v>62.5</x:v>
      </x:c>
      <x:c r="M465" s="24" t="str">
        <x:v>제도·요금·규정·기종 변경 시 본문 업데이트 필요</x:v>
      </x:c>
    </x:row>
    <x:row r="466" ht="58" customHeight="1">
      <x:c r="A466" s="4" t="str">
        <x:v>K0462</x:v>
      </x:c>
      <x:c r="B466" s="4" t="str">
        <x:v>여행</x:v>
      </x:c>
      <x:c r="C466" s="4" t="str">
        <x:v>인천공항주차타워</x:v>
      </x:c>
      <x:c r="D466" s="27" t="n">
        <x:v>2</x:v>
      </x:c>
      <x:c r="E466" s="24" t="str">
        <x:v>인천공항주차타워: 비용·시간·생활 불편 또는 의사결정과 직접 연결</x:v>
      </x:c>
      <x:c r="F466" s="27" t="n">
        <x:v>1</x:v>
      </x:c>
      <x:c r="G466" s="24" t="str">
        <x:v>명사·행동 중심 검색어로, 제목화하려면 별도의 구체적인 질문 설정이 필요</x:v>
      </x:c>
      <x:c r="H466" s="27" t="n">
        <x:v>0</x:v>
      </x:c>
      <x:c r="I466" s="24" t="str">
        <x:v>키워드 자체에 비교나 반전 근거가 없으므로 해당 요소는 가점하지 않음</x:v>
      </x:c>
      <x:c r="J466" s="27" t="n">
        <x:v>1</x:v>
      </x:c>
      <x:c r="K466" s="24" t="str">
        <x:v>공개 프로필·발언 등 확인 가능한 원자료 확보가 필요</x:v>
      </x:c>
      <x:c r="L466" s="29" t="n">
        <x:f>(D466+F466+H466+J466)/('산출기준'!$B$23*'산출기준'!$B$24)*100</x:f>
        <x:v>50</x:v>
      </x:c>
      <x:c r="M466" s="24" t="str">
        <x:v>제도·요금·규정·기종 변경 시 본문 업데이트 필요</x:v>
      </x:c>
    </x:row>
    <x:row r="467" ht="58" customHeight="1">
      <x:c r="A467" s="4" t="str">
        <x:v>K0463</x:v>
      </x:c>
      <x:c r="B467" s="4" t="str">
        <x:v>여행</x:v>
      </x:c>
      <x:c r="C467" s="4" t="str">
        <x:v>해외여행자보험추천</x:v>
      </x:c>
      <x:c r="D467" s="27" t="n">
        <x:v>2</x:v>
      </x:c>
      <x:c r="E467" s="24" t="str">
        <x:v>해외여행자보험추천: 비용·시간·생활 불편 또는 의사결정과 직접 연결</x:v>
      </x:c>
      <x:c r="F467" s="27" t="n">
        <x:v>1</x:v>
      </x:c>
      <x:c r="G467" s="24" t="str">
        <x:v>명사·행동 중심 검색어로, 제목화하려면 별도의 구체적인 질문 설정이 필요</x:v>
      </x:c>
      <x:c r="H467" s="27" t="n">
        <x:v>0</x:v>
      </x:c>
      <x:c r="I467" s="24" t="str">
        <x:v>키워드 자체에 비교나 반전 근거가 없으므로 해당 요소는 가점하지 않음</x:v>
      </x:c>
      <x:c r="J467" s="27" t="n">
        <x:v>1</x:v>
      </x:c>
      <x:c r="K467" s="24" t="str">
        <x:v>공개 프로필·발언 등 확인 가능한 원자료 확보가 필요</x:v>
      </x:c>
      <x:c r="L467" s="29" t="n">
        <x:f>(D467+F467+H467+J467)/('산출기준'!$B$23*'산출기준'!$B$24)*100</x:f>
        <x:v>50</x:v>
      </x:c>
      <x:c r="M467" s="24" t="str">
        <x:v>제도·요금·규정·기종 변경 시 본문 업데이트 필요</x:v>
      </x:c>
    </x:row>
    <x:row r="468" ht="58" customHeight="1">
      <x:c r="A468" s="4" t="str">
        <x:v>K0464</x:v>
      </x:c>
      <x:c r="B468" s="4" t="str">
        <x:v>여행</x:v>
      </x:c>
      <x:c r="C468" s="4" t="str">
        <x:v>일본여행비용</x:v>
      </x:c>
      <x:c r="D468" s="27" t="n">
        <x:v>2</x:v>
      </x:c>
      <x:c r="E468" s="24" t="str">
        <x:v>일본여행비용: 비용·시간·생활 불편 또는 의사결정과 직접 연결</x:v>
      </x:c>
      <x:c r="F468" s="27" t="n">
        <x:v>1</x:v>
      </x:c>
      <x:c r="G468" s="24" t="str">
        <x:v>명사·행동 중심 검색어로, 제목화하려면 별도의 구체적인 질문 설정이 필요</x:v>
      </x:c>
      <x:c r="H468" s="27" t="n">
        <x:v>1</x:v>
      </x:c>
      <x:c r="I468" s="24" t="str">
        <x:v>‘비용’를 기준·수치·조건별 사례로 비교 가능. 실제 수치 확인 전 반전은 단정 불가</x:v>
      </x:c>
      <x:c r="J468" s="27" t="n">
        <x:v>2</x:v>
      </x:c>
      <x:c r="K468" s="24" t="str">
        <x:v>규정·절차·근거 자료 또는 조건별 사례로 설명 범위를 한정할 수 있음</x:v>
      </x:c>
      <x:c r="L468" s="29" t="n">
        <x:f>(D468+F468+H468+J468)/('산출기준'!$B$23*'산출기준'!$B$24)*100</x:f>
        <x:v>75</x:v>
      </x:c>
      <x:c r="M468" s="24" t="str">
        <x:v>제도·요금·규정·기종 변경 시 본문 업데이트 필요</x:v>
      </x:c>
    </x:row>
    <x:row r="469" ht="58" customHeight="1">
      <x:c r="A469" s="4" t="str">
        <x:v>K0465</x:v>
      </x:c>
      <x:c r="B469" s="4" t="str">
        <x:v>여행</x:v>
      </x:c>
      <x:c r="C469" s="4" t="str">
        <x:v>일본입국신고서작성</x:v>
      </x:c>
      <x:c r="D469" s="27" t="n">
        <x:v>2</x:v>
      </x:c>
      <x:c r="E469" s="24" t="str">
        <x:v>일본입국신고서작성: 비용·시간·생활 불편 또는 의사결정과 직접 연결</x:v>
      </x:c>
      <x:c r="F469" s="27" t="n">
        <x:v>1</x:v>
      </x:c>
      <x:c r="G469" s="24" t="str">
        <x:v>명사·행동 중심 검색어로, 제목화하려면 별도의 구체적인 질문 설정이 필요</x:v>
      </x:c>
      <x:c r="H469" s="27" t="n">
        <x:v>0</x:v>
      </x:c>
      <x:c r="I469" s="24" t="str">
        <x:v>키워드 자체에 비교나 반전 근거가 없으므로 해당 요소는 가점하지 않음</x:v>
      </x:c>
      <x:c r="J469" s="27" t="n">
        <x:v>2</x:v>
      </x:c>
      <x:c r="K469" s="24" t="str">
        <x:v>규정·절차·근거 자료 또는 조건별 사례로 설명 범위를 한정할 수 있음</x:v>
      </x:c>
      <x:c r="L469" s="29" t="n">
        <x:f>(D469+F469+H469+J469)/('산출기준'!$B$23*'산출기준'!$B$24)*100</x:f>
        <x:v>62.5</x:v>
      </x:c>
      <x:c r="M469" s="24" t="str">
        <x:v>제도·요금·규정·기종 변경 시 본문 업데이트 필요</x:v>
      </x:c>
    </x:row>
    <x:row r="470" ht="58" customHeight="1">
      <x:c r="A470" s="4" t="str">
        <x:v>K0466</x:v>
      </x:c>
      <x:c r="B470" s="4" t="str">
        <x:v>여행</x:v>
      </x:c>
      <x:c r="C470" s="4" t="str">
        <x:v>인천공항라운지이용방법</x:v>
      </x:c>
      <x:c r="D470" s="27" t="n">
        <x:v>2</x:v>
      </x:c>
      <x:c r="E470" s="24" t="str">
        <x:v>인천공항라운지이용방법: 비용·시간·생활 불편 또는 의사결정과 직접 연결</x:v>
      </x:c>
      <x:c r="F470" s="27" t="n">
        <x:v>2</x:v>
      </x:c>
      <x:c r="G470" s="24" t="str">
        <x:v>‘방법’라는 질문 표현이 있어 독자가 확인할 답이 분명함</x:v>
      </x:c>
      <x:c r="H470" s="27" t="n">
        <x:v>0</x:v>
      </x:c>
      <x:c r="I470" s="24" t="str">
        <x:v>키워드 자체에 비교나 반전 근거가 없으므로 해당 요소는 가점하지 않음</x:v>
      </x:c>
      <x:c r="J470" s="27" t="n">
        <x:v>2</x:v>
      </x:c>
      <x:c r="K470" s="24" t="str">
        <x:v>규정·절차·근거 자료 또는 조건별 사례로 설명 범위를 한정할 수 있음</x:v>
      </x:c>
      <x:c r="L470" s="29" t="n">
        <x:f>(D470+F470+H470+J470)/('산출기준'!$B$23*'산출기준'!$B$24)*100</x:f>
        <x:v>75</x:v>
      </x:c>
      <x:c r="M470" s="24" t="str">
        <x:v>제도·요금·규정·기종 변경 시 본문 업데이트 필요</x:v>
      </x:c>
    </x:row>
    <x:row r="471" ht="58" customHeight="1">
      <x:c r="A471" s="4" t="str">
        <x:v>K0467</x:v>
      </x:c>
      <x:c r="B471" s="4" t="str">
        <x:v>여행</x:v>
      </x:c>
      <x:c r="C471" s="4" t="str">
        <x:v>기내수하물무게</x:v>
      </x:c>
      <x:c r="D471" s="27" t="n">
        <x:v>2</x:v>
      </x:c>
      <x:c r="E471" s="24" t="str">
        <x:v>기내수하물무게: 비용·시간·생활 불편 또는 의사결정과 직접 연결</x:v>
      </x:c>
      <x:c r="F471" s="27" t="n">
        <x:v>1</x:v>
      </x:c>
      <x:c r="G471" s="24" t="str">
        <x:v>명사·행동 중심 검색어로, 제목화하려면 별도의 구체적인 질문 설정이 필요</x:v>
      </x:c>
      <x:c r="H471" s="27" t="n">
        <x:v>0</x:v>
      </x:c>
      <x:c r="I471" s="24" t="str">
        <x:v>키워드 자체에 비교나 반전 근거가 없으므로 해당 요소는 가점하지 않음</x:v>
      </x:c>
      <x:c r="J471" s="27" t="n">
        <x:v>1</x:v>
      </x:c>
      <x:c r="K471" s="24" t="str">
        <x:v>공개 프로필·발언 등 확인 가능한 원자료 확보가 필요</x:v>
      </x:c>
      <x:c r="L471" s="29" t="n">
        <x:f>(D471+F471+H471+J471)/('산출기준'!$B$23*'산출기준'!$B$24)*100</x:f>
        <x:v>50</x:v>
      </x:c>
      <x:c r="M471" s="24" t="str">
        <x:v>제도·요금·규정·기종 변경 시 본문 업데이트 필요</x:v>
      </x:c>
    </x:row>
    <x:row r="472" ht="58" customHeight="1">
      <x:c r="A472" s="4" t="str">
        <x:v>K0468</x:v>
      </x:c>
      <x:c r="B472" s="4" t="str">
        <x:v>여행</x:v>
      </x:c>
      <x:c r="C472" s="4" t="str">
        <x:v>기내수하물</x:v>
      </x:c>
      <x:c r="D472" s="27" t="n">
        <x:v>2</x:v>
      </x:c>
      <x:c r="E472" s="24" t="str">
        <x:v>기내수하물: 비용·시간·생활 불편 또는 의사결정과 직접 연결</x:v>
      </x:c>
      <x:c r="F472" s="27" t="n">
        <x:v>1</x:v>
      </x:c>
      <x:c r="G472" s="24" t="str">
        <x:v>명사·행동 중심 검색어로, 제목화하려면 별도의 구체적인 질문 설정이 필요</x:v>
      </x:c>
      <x:c r="H472" s="27" t="n">
        <x:v>0</x:v>
      </x:c>
      <x:c r="I472" s="24" t="str">
        <x:v>키워드 자체에 비교나 반전 근거가 없으므로 해당 요소는 가점하지 않음</x:v>
      </x:c>
      <x:c r="J472" s="27" t="n">
        <x:v>1</x:v>
      </x:c>
      <x:c r="K472" s="24" t="str">
        <x:v>검색 범위가 넓어 독자·상황·질문을 더 좁혀야 함</x:v>
      </x:c>
      <x:c r="L472" s="29" t="n">
        <x:f>(D472+F472+H472+J472)/('산출기준'!$B$23*'산출기준'!$B$24)*100</x:f>
        <x:v>50</x:v>
      </x:c>
      <x:c r="M472" s="24" t="str">
        <x:v>제도·요금·규정·기종 변경 시 본문 업데이트 필요</x:v>
      </x:c>
    </x:row>
    <x:row r="473" ht="58" customHeight="1">
      <x:c r="A473" s="4" t="str">
        <x:v>K0469</x:v>
      </x:c>
      <x:c r="B473" s="4" t="str">
        <x:v>여행</x:v>
      </x:c>
      <x:c r="C473" s="4" t="str">
        <x:v>국내선공항도착시간</x:v>
      </x:c>
      <x:c r="D473" s="27" t="n">
        <x:v>2</x:v>
      </x:c>
      <x:c r="E473" s="24" t="str">
        <x:v>국내선공항도착시간: 비용·시간·생활 불편 또는 의사결정과 직접 연결</x:v>
      </x:c>
      <x:c r="F473" s="27" t="n">
        <x:v>1</x:v>
      </x:c>
      <x:c r="G473" s="24" t="str">
        <x:v>명사·행동 중심 검색어로, 제목화하려면 별도의 구체적인 질문 설정이 필요</x:v>
      </x:c>
      <x:c r="H473" s="27" t="n">
        <x:v>1</x:v>
      </x:c>
      <x:c r="I473" s="24" t="str">
        <x:v>‘시간’를 기준·수치·조건별 사례로 비교 가능. 실제 수치 확인 전 반전은 단정 불가</x:v>
      </x:c>
      <x:c r="J473" s="27" t="n">
        <x:v>2</x:v>
      </x:c>
      <x:c r="K473" s="24" t="str">
        <x:v>규정·절차·근거 자료 또는 조건별 사례로 설명 범위를 한정할 수 있음</x:v>
      </x:c>
      <x:c r="L473" s="29" t="n">
        <x:f>(D473+F473+H473+J473)/('산출기준'!$B$23*'산출기준'!$B$24)*100</x:f>
        <x:v>75</x:v>
      </x:c>
      <x:c r="M473" s="24" t="str">
        <x:v>제도·요금·규정·기종 변경 시 본문 업데이트 필요</x:v>
      </x:c>
    </x:row>
    <x:row r="474" ht="58" customHeight="1">
      <x:c r="A474" s="4" t="str">
        <x:v>K0470</x:v>
      </x:c>
      <x:c r="B474" s="4" t="str">
        <x:v>여행</x:v>
      </x:c>
      <x:c r="C474" s="4" t="str">
        <x:v>해외여행자보험가격비교</x:v>
      </x:c>
      <x:c r="D474" s="27" t="n">
        <x:v>2</x:v>
      </x:c>
      <x:c r="E474" s="24" t="str">
        <x:v>해외여행자보험가격비교: 비용·시간·생활 불편 또는 의사결정과 직접 연결</x:v>
      </x:c>
      <x:c r="F474" s="27" t="n">
        <x:v>1</x:v>
      </x:c>
      <x:c r="G474" s="24" t="str">
        <x:v>명사·행동 중심 검색어로, 제목화하려면 별도의 구체적인 질문 설정이 필요</x:v>
      </x:c>
      <x:c r="H474" s="27" t="n">
        <x:v>2</x:v>
      </x:c>
      <x:c r="I474" s="24" t="str">
        <x:v>‘비교’가 명시되어 두 선택지의 비교 구조가 가능</x:v>
      </x:c>
      <x:c r="J474" s="27" t="n">
        <x:v>1</x:v>
      </x:c>
      <x:c r="K474" s="24" t="str">
        <x:v>공개 프로필·발언 등 확인 가능한 원자료 확보가 필요</x:v>
      </x:c>
      <x:c r="L474" s="29" t="n">
        <x:f>(D474+F474+H474+J474)/('산출기준'!$B$23*'산출기준'!$B$24)*100</x:f>
        <x:v>75</x:v>
      </x:c>
      <x:c r="M474" s="24" t="str">
        <x:v>제도·요금·규정·기종 변경 시 본문 업데이트 필요</x:v>
      </x:c>
    </x:row>
    <x:row r="475" ht="58" customHeight="1">
      <x:c r="A475" s="4" t="str">
        <x:v>K0471</x:v>
      </x:c>
      <x:c r="B475" s="4" t="str">
        <x:v>여행</x:v>
      </x:c>
      <x:c r="C475" s="4" t="str">
        <x:v>공항리무진가격</x:v>
      </x:c>
      <x:c r="D475" s="27" t="n">
        <x:v>2</x:v>
      </x:c>
      <x:c r="E475" s="24" t="str">
        <x:v>공항리무진가격: 비용·시간·생활 불편 또는 의사결정과 직접 연결</x:v>
      </x:c>
      <x:c r="F475" s="27" t="n">
        <x:v>1</x:v>
      </x:c>
      <x:c r="G475" s="24" t="str">
        <x:v>명사·행동 중심 검색어로, 제목화하려면 별도의 구체적인 질문 설정이 필요</x:v>
      </x:c>
      <x:c r="H475" s="27" t="n">
        <x:v>0</x:v>
      </x:c>
      <x:c r="I475" s="24" t="str">
        <x:v>키워드 자체에 비교나 반전 근거가 없으므로 해당 요소는 가점하지 않음</x:v>
      </x:c>
      <x:c r="J475" s="27" t="n">
        <x:v>1</x:v>
      </x:c>
      <x:c r="K475" s="24" t="str">
        <x:v>공개 프로필·발언 등 확인 가능한 원자료 확보가 필요</x:v>
      </x:c>
      <x:c r="L475" s="29" t="n">
        <x:f>(D475+F475+H475+J475)/('산출기준'!$B$23*'산출기준'!$B$24)*100</x:f>
        <x:v>50</x:v>
      </x:c>
      <x:c r="M475" s="24" t="str">
        <x:v>제도·요금·규정·기종 변경 시 본문 업데이트 필요</x:v>
      </x:c>
    </x:row>
    <x:row r="476" ht="58" customHeight="1">
      <x:c r="A476" s="4" t="str">
        <x:v>K0472</x:v>
      </x:c>
      <x:c r="B476" s="4" t="str">
        <x:v>여행</x:v>
      </x:c>
      <x:c r="C476" s="4" t="str">
        <x:v>해외여행신용카드추천</x:v>
      </x:c>
      <x:c r="D476" s="27" t="n">
        <x:v>2</x:v>
      </x:c>
      <x:c r="E476" s="24" t="str">
        <x:v>해외여행신용카드추천: 비용·시간·생활 불편 또는 의사결정과 직접 연결</x:v>
      </x:c>
      <x:c r="F476" s="27" t="n">
        <x:v>1</x:v>
      </x:c>
      <x:c r="G476" s="24" t="str">
        <x:v>명사·행동 중심 검색어로, 제목화하려면 별도의 구체적인 질문 설정이 필요</x:v>
      </x:c>
      <x:c r="H476" s="27" t="n">
        <x:v>0</x:v>
      </x:c>
      <x:c r="I476" s="24" t="str">
        <x:v>키워드 자체에 비교나 반전 근거가 없으므로 해당 요소는 가점하지 않음</x:v>
      </x:c>
      <x:c r="J476" s="27" t="n">
        <x:v>1</x:v>
      </x:c>
      <x:c r="K476" s="24" t="str">
        <x:v>공개 프로필·발언 등 확인 가능한 원자료 확보가 필요</x:v>
      </x:c>
      <x:c r="L476" s="29" t="n">
        <x:f>(D476+F476+H476+J476)/('산출기준'!$B$23*'산출기준'!$B$24)*100</x:f>
        <x:v>50</x:v>
      </x:c>
      <x:c r="M476" s="24" t="str">
        <x:v>제도·요금·규정·기종 변경 시 본문 업데이트 필요</x:v>
      </x:c>
    </x:row>
    <x:row r="477" ht="58" customHeight="1">
      <x:c r="A477" s="4" t="str">
        <x:v>K0473</x:v>
      </x:c>
      <x:c r="B477" s="4" t="str">
        <x:v>여행</x:v>
      </x:c>
      <x:c r="C477" s="4" t="str">
        <x:v>여권재발급사진</x:v>
      </x:c>
      <x:c r="D477" s="27" t="n">
        <x:v>2</x:v>
      </x:c>
      <x:c r="E477" s="24" t="str">
        <x:v>여권재발급사진: 비용·시간·생활 불편 또는 의사결정과 직접 연결</x:v>
      </x:c>
      <x:c r="F477" s="27" t="n">
        <x:v>1</x:v>
      </x:c>
      <x:c r="G477" s="24" t="str">
        <x:v>명사·행동 중심 검색어로, 제목화하려면 별도의 구체적인 질문 설정이 필요</x:v>
      </x:c>
      <x:c r="H477" s="27" t="n">
        <x:v>0</x:v>
      </x:c>
      <x:c r="I477" s="24" t="str">
        <x:v>키워드 자체에 비교나 반전 근거가 없으므로 해당 요소는 가점하지 않음</x:v>
      </x:c>
      <x:c r="J477" s="27" t="n">
        <x:v>2</x:v>
      </x:c>
      <x:c r="K477" s="24" t="str">
        <x:v>규정·절차·근거 자료 또는 조건별 사례로 설명 범위를 한정할 수 있음</x:v>
      </x:c>
      <x:c r="L477" s="29" t="n">
        <x:f>(D477+F477+H477+J477)/('산출기준'!$B$23*'산출기준'!$B$24)*100</x:f>
        <x:v>62.5</x:v>
      </x:c>
      <x:c r="M477" s="24" t="str">
        <x:v>제도·요금·규정·기종 변경 시 본문 업데이트 필요</x:v>
      </x:c>
    </x:row>
    <x:row r="478" ht="58" customHeight="1">
      <x:c r="A478" s="4" t="str">
        <x:v>K0474</x:v>
      </x:c>
      <x:c r="B478" s="4" t="str">
        <x:v>여행</x:v>
      </x:c>
      <x:c r="C478" s="4" t="str">
        <x:v>항공권취소</x:v>
      </x:c>
      <x:c r="D478" s="27" t="n">
        <x:v>2</x:v>
      </x:c>
      <x:c r="E478" s="24" t="str">
        <x:v>항공권취소: 비용·시간·생활 불편 또는 의사결정과 직접 연결</x:v>
      </x:c>
      <x:c r="F478" s="27" t="n">
        <x:v>1</x:v>
      </x:c>
      <x:c r="G478" s="24" t="str">
        <x:v>명사·행동 중심 검색어로, 제목화하려면 별도의 구체적인 질문 설정이 필요</x:v>
      </x:c>
      <x:c r="H478" s="27" t="n">
        <x:v>0</x:v>
      </x:c>
      <x:c r="I478" s="24" t="str">
        <x:v>키워드 자체에 비교나 반전 근거가 없으므로 해당 요소는 가점하지 않음</x:v>
      </x:c>
      <x:c r="J478" s="27" t="n">
        <x:v>1</x:v>
      </x:c>
      <x:c r="K478" s="24" t="str">
        <x:v>공개 프로필·발언 등 확인 가능한 원자료 확보가 필요</x:v>
      </x:c>
      <x:c r="L478" s="29" t="n">
        <x:f>(D478+F478+H478+J478)/('산출기준'!$B$23*'산출기준'!$B$24)*100</x:f>
        <x:v>50</x:v>
      </x:c>
      <x:c r="M478" s="24" t="str">
        <x:v>제도·요금·규정·기종 변경 시 본문 업데이트 필요</x:v>
      </x:c>
    </x:row>
    <x:row r="479" ht="58" customHeight="1">
      <x:c r="A479" s="4" t="str">
        <x:v>K0475</x:v>
      </x:c>
      <x:c r="B479" s="4" t="str">
        <x:v>여행</x:v>
      </x:c>
      <x:c r="C479" s="4" t="str">
        <x:v>일본여행이심추천</x:v>
      </x:c>
      <x:c r="D479" s="27" t="n">
        <x:v>2</x:v>
      </x:c>
      <x:c r="E479" s="24" t="str">
        <x:v>일본여행이심추천: 비용·시간·생활 불편 또는 의사결정과 직접 연결</x:v>
      </x:c>
      <x:c r="F479" s="27" t="n">
        <x:v>1</x:v>
      </x:c>
      <x:c r="G479" s="24" t="str">
        <x:v>명사·행동 중심 검색어로, 제목화하려면 별도의 구체적인 질문 설정이 필요</x:v>
      </x:c>
      <x:c r="H479" s="27" t="n">
        <x:v>0</x:v>
      </x:c>
      <x:c r="I479" s="24" t="str">
        <x:v>키워드 자체에 비교나 반전 근거가 없으므로 해당 요소는 가점하지 않음</x:v>
      </x:c>
      <x:c r="J479" s="27" t="n">
        <x:v>1</x:v>
      </x:c>
      <x:c r="K479" s="24" t="str">
        <x:v>공개 프로필·발언 등 확인 가능한 원자료 확보가 필요</x:v>
      </x:c>
      <x:c r="L479" s="29" t="n">
        <x:f>(D479+F479+H479+J479)/('산출기준'!$B$23*'산출기준'!$B$24)*100</x:f>
        <x:v>50</x:v>
      </x:c>
      <x:c r="M479" s="24" t="str">
        <x:v>제도·요금·규정·기종 변경 시 본문 업데이트 필요</x:v>
      </x:c>
    </x:row>
    <x:row r="480" ht="58" customHeight="1">
      <x:c r="A480" s="4" t="str">
        <x:v>K0476</x:v>
      </x:c>
      <x:c r="B480" s="4" t="str">
        <x:v>여행</x:v>
      </x:c>
      <x:c r="C480" s="4" t="str">
        <x:v>여행자보험가격</x:v>
      </x:c>
      <x:c r="D480" s="27" t="n">
        <x:v>2</x:v>
      </x:c>
      <x:c r="E480" s="24" t="str">
        <x:v>여행자보험가격: 비용·시간·생활 불편 또는 의사결정과 직접 연결</x:v>
      </x:c>
      <x:c r="F480" s="27" t="n">
        <x:v>1</x:v>
      </x:c>
      <x:c r="G480" s="24" t="str">
        <x:v>명사·행동 중심 검색어로, 제목화하려면 별도의 구체적인 질문 설정이 필요</x:v>
      </x:c>
      <x:c r="H480" s="27" t="n">
        <x:v>0</x:v>
      </x:c>
      <x:c r="I480" s="24" t="str">
        <x:v>키워드 자체에 비교나 반전 근거가 없으므로 해당 요소는 가점하지 않음</x:v>
      </x:c>
      <x:c r="J480" s="27" t="n">
        <x:v>1</x:v>
      </x:c>
      <x:c r="K480" s="24" t="str">
        <x:v>공개 프로필·발언 등 확인 가능한 원자료 확보가 필요</x:v>
      </x:c>
      <x:c r="L480" s="29" t="n">
        <x:f>(D480+F480+H480+J480)/('산출기준'!$B$23*'산출기준'!$B$24)*100</x:f>
        <x:v>50</x:v>
      </x:c>
      <x:c r="M480" s="24" t="str">
        <x:v>제도·요금·규정·기종 변경 시 본문 업데이트 필요</x:v>
      </x:c>
    </x:row>
    <x:row r="481" ht="58" customHeight="1">
      <x:c r="A481" s="4" t="str">
        <x:v>K0477</x:v>
      </x:c>
      <x:c r="B481" s="4" t="str">
        <x:v>여행</x:v>
      </x:c>
      <x:c r="C481" s="4" t="str">
        <x:v>여행자보험지연보상</x:v>
      </x:c>
      <x:c r="D481" s="27" t="n">
        <x:v>2</x:v>
      </x:c>
      <x:c r="E481" s="24" t="str">
        <x:v>여행자보험지연보상: 비용·시간·생활 불편 또는 의사결정과 직접 연결</x:v>
      </x:c>
      <x:c r="F481" s="27" t="n">
        <x:v>1</x:v>
      </x:c>
      <x:c r="G481" s="24" t="str">
        <x:v>명사·행동 중심 검색어로, 제목화하려면 별도의 구체적인 질문 설정이 필요</x:v>
      </x:c>
      <x:c r="H481" s="27" t="n">
        <x:v>0</x:v>
      </x:c>
      <x:c r="I481" s="24" t="str">
        <x:v>키워드 자체에 비교나 반전 근거가 없으므로 해당 요소는 가점하지 않음</x:v>
      </x:c>
      <x:c r="J481" s="27" t="n">
        <x:v>1</x:v>
      </x:c>
      <x:c r="K481" s="24" t="str">
        <x:v>공개 프로필·발언 등 확인 가능한 원자료 확보가 필요</x:v>
      </x:c>
      <x:c r="L481" s="29" t="n">
        <x:f>(D481+F481+H481+J481)/('산출기준'!$B$23*'산출기준'!$B$24)*100</x:f>
        <x:v>50</x:v>
      </x:c>
      <x:c r="M481" s="24" t="str">
        <x:v>제도·요금·규정·기종 변경 시 본문 업데이트 필요</x:v>
      </x:c>
    </x:row>
    <x:row r="482" ht="58" customHeight="1">
      <x:c r="A482" s="4" t="str">
        <x:v>K0478</x:v>
      </x:c>
      <x:c r="B482" s="4" t="str">
        <x:v>여행</x:v>
      </x:c>
      <x:c r="C482" s="4" t="str">
        <x:v>해외로밍가격</x:v>
      </x:c>
      <x:c r="D482" s="27" t="n">
        <x:v>2</x:v>
      </x:c>
      <x:c r="E482" s="24" t="str">
        <x:v>해외로밍가격: 비용·시간·생활 불편 또는 의사결정과 직접 연결</x:v>
      </x:c>
      <x:c r="F482" s="27" t="n">
        <x:v>1</x:v>
      </x:c>
      <x:c r="G482" s="24" t="str">
        <x:v>명사·행동 중심 검색어로, 제목화하려면 별도의 구체적인 질문 설정이 필요</x:v>
      </x:c>
      <x:c r="H482" s="27" t="n">
        <x:v>0</x:v>
      </x:c>
      <x:c r="I482" s="24" t="str">
        <x:v>키워드 자체에 비교나 반전 근거가 없으므로 해당 요소는 가점하지 않음</x:v>
      </x:c>
      <x:c r="J482" s="27" t="n">
        <x:v>1</x:v>
      </x:c>
      <x:c r="K482" s="24" t="str">
        <x:v>공개 프로필·발언 등 확인 가능한 원자료 확보가 필요</x:v>
      </x:c>
      <x:c r="L482" s="29" t="n">
        <x:f>(D482+F482+H482+J482)/('산출기준'!$B$23*'산출기준'!$B$24)*100</x:f>
        <x:v>50</x:v>
      </x:c>
      <x:c r="M482" s="24" t="str">
        <x:v>제도·요금·규정·기종 변경 시 본문 업데이트 필요</x:v>
      </x:c>
    </x:row>
    <x:row r="483" ht="58" customHeight="1">
      <x:c r="A483" s="4" t="str">
        <x:v>K0479</x:v>
      </x:c>
      <x:c r="B483" s="4" t="str">
        <x:v>여행</x:v>
      </x:c>
      <x:c r="C483" s="4" t="str">
        <x:v>해외여행자보험가격</x:v>
      </x:c>
      <x:c r="D483" s="27" t="n">
        <x:v>2</x:v>
      </x:c>
      <x:c r="E483" s="24" t="str">
        <x:v>해외여행자보험가격: 비용·시간·생활 불편 또는 의사결정과 직접 연결</x:v>
      </x:c>
      <x:c r="F483" s="27" t="n">
        <x:v>1</x:v>
      </x:c>
      <x:c r="G483" s="24" t="str">
        <x:v>명사·행동 중심 검색어로, 제목화하려면 별도의 구체적인 질문 설정이 필요</x:v>
      </x:c>
      <x:c r="H483" s="27" t="n">
        <x:v>0</x:v>
      </x:c>
      <x:c r="I483" s="24" t="str">
        <x:v>키워드 자체에 비교나 반전 근거가 없으므로 해당 요소는 가점하지 않음</x:v>
      </x:c>
      <x:c r="J483" s="27" t="n">
        <x:v>1</x:v>
      </x:c>
      <x:c r="K483" s="24" t="str">
        <x:v>공개 프로필·발언 등 확인 가능한 원자료 확보가 필요</x:v>
      </x:c>
      <x:c r="L483" s="29" t="n">
        <x:f>(D483+F483+H483+J483)/('산출기준'!$B$23*'산출기준'!$B$24)*100</x:f>
        <x:v>50</x:v>
      </x:c>
      <x:c r="M483" s="24" t="str">
        <x:v>제도·요금·규정·기종 변경 시 본문 업데이트 필요</x:v>
      </x:c>
    </x:row>
    <x:row r="484" ht="58" customHeight="1">
      <x:c r="A484" s="4" t="str">
        <x:v>K0480</x:v>
      </x:c>
      <x:c r="B484" s="4" t="str">
        <x:v>여행</x:v>
      </x:c>
      <x:c r="C484" s="4" t="str">
        <x:v>인천공항리무진시간표</x:v>
      </x:c>
      <x:c r="D484" s="27" t="n">
        <x:v>2</x:v>
      </x:c>
      <x:c r="E484" s="24" t="str">
        <x:v>인천공항리무진시간표: 비용·시간·생활 불편 또는 의사결정과 직접 연결</x:v>
      </x:c>
      <x:c r="F484" s="27" t="n">
        <x:v>1</x:v>
      </x:c>
      <x:c r="G484" s="24" t="str">
        <x:v>명사·행동 중심 검색어로, 제목화하려면 별도의 구체적인 질문 설정이 필요</x:v>
      </x:c>
      <x:c r="H484" s="27" t="n">
        <x:v>1</x:v>
      </x:c>
      <x:c r="I484" s="24" t="str">
        <x:v>‘시간’를 기준·수치·조건별 사례로 비교 가능. 실제 수치 확인 전 반전은 단정 불가</x:v>
      </x:c>
      <x:c r="J484" s="27" t="n">
        <x:v>2</x:v>
      </x:c>
      <x:c r="K484" s="24" t="str">
        <x:v>규정·절차·근거 자료 또는 조건별 사례로 설명 범위를 한정할 수 있음</x:v>
      </x:c>
      <x:c r="L484" s="29" t="n">
        <x:f>(D484+F484+H484+J484)/('산출기준'!$B$23*'산출기준'!$B$24)*100</x:f>
        <x:v>75</x:v>
      </x:c>
      <x:c r="M484" s="24" t="str">
        <x:v>제도·요금·규정·기종 변경 시 본문 업데이트 필요</x:v>
      </x:c>
    </x:row>
    <x:row r="485" ht="58" customHeight="1">
      <x:c r="A485" s="4" t="str">
        <x:v>K0481</x:v>
      </x:c>
      <x:c r="B485" s="4" t="str">
        <x:v>여행</x:v>
      </x:c>
      <x:c r="C485" s="4" t="str">
        <x:v>기내수하물크기</x:v>
      </x:c>
      <x:c r="D485" s="27" t="n">
        <x:v>2</x:v>
      </x:c>
      <x:c r="E485" s="24" t="str">
        <x:v>기내수하물크기: 비용·시간·생활 불편 또는 의사결정과 직접 연결</x:v>
      </x:c>
      <x:c r="F485" s="27" t="n">
        <x:v>1</x:v>
      </x:c>
      <x:c r="G485" s="24" t="str">
        <x:v>명사·행동 중심 검색어로, 제목화하려면 별도의 구체적인 질문 설정이 필요</x:v>
      </x:c>
      <x:c r="H485" s="27" t="n">
        <x:v>1</x:v>
      </x:c>
      <x:c r="I485" s="24" t="str">
        <x:v>‘크기’를 기준·수치·조건별 사례로 비교 가능. 실제 수치 확인 전 반전은 단정 불가</x:v>
      </x:c>
      <x:c r="J485" s="27" t="n">
        <x:v>2</x:v>
      </x:c>
      <x:c r="K485" s="24" t="str">
        <x:v>규정·절차·근거 자료 또는 조건별 사례로 설명 범위를 한정할 수 있음</x:v>
      </x:c>
      <x:c r="L485" s="29" t="n">
        <x:f>(D485+F485+H485+J485)/('산출기준'!$B$23*'산출기준'!$B$24)*100</x:f>
        <x:v>75</x:v>
      </x:c>
      <x:c r="M485" s="24" t="str">
        <x:v>제도·요금·규정·기종 변경 시 본문 업데이트 필요</x:v>
      </x:c>
    </x:row>
    <x:row r="486" ht="58" customHeight="1">
      <x:c r="A486" s="4" t="str">
        <x:v>K0482</x:v>
      </x:c>
      <x:c r="B486" s="4" t="str">
        <x:v>여행</x:v>
      </x:c>
      <x:c r="C486" s="4" t="str">
        <x:v>국제선공항도착시간</x:v>
      </x:c>
      <x:c r="D486" s="27" t="n">
        <x:v>2</x:v>
      </x:c>
      <x:c r="E486" s="24" t="str">
        <x:v>국제선공항도착시간: 비용·시간·생활 불편 또는 의사결정과 직접 연결</x:v>
      </x:c>
      <x:c r="F486" s="27" t="n">
        <x:v>1</x:v>
      </x:c>
      <x:c r="G486" s="24" t="str">
        <x:v>명사·행동 중심 검색어로, 제목화하려면 별도의 구체적인 질문 설정이 필요</x:v>
      </x:c>
      <x:c r="H486" s="27" t="n">
        <x:v>1</x:v>
      </x:c>
      <x:c r="I486" s="24" t="str">
        <x:v>‘시간’를 기준·수치·조건별 사례로 비교 가능. 실제 수치 확인 전 반전은 단정 불가</x:v>
      </x:c>
      <x:c r="J486" s="27" t="n">
        <x:v>2</x:v>
      </x:c>
      <x:c r="K486" s="24" t="str">
        <x:v>규정·절차·근거 자료 또는 조건별 사례로 설명 범위를 한정할 수 있음</x:v>
      </x:c>
      <x:c r="L486" s="29" t="n">
        <x:f>(D486+F486+H486+J486)/('산출기준'!$B$23*'산출기준'!$B$24)*100</x:f>
        <x:v>75</x:v>
      </x:c>
      <x:c r="M486" s="24" t="str">
        <x:v>제도·요금·규정·기종 변경 시 본문 업데이트 필요</x:v>
      </x:c>
    </x:row>
    <x:row r="487" ht="58" customHeight="1">
      <x:c r="A487" s="4" t="str">
        <x:v>K0483</x:v>
      </x:c>
      <x:c r="B487" s="4" t="str">
        <x:v>여행</x:v>
      </x:c>
      <x:c r="C487" s="4" t="str">
        <x:v>환전수수료무료</x:v>
      </x:c>
      <x:c r="D487" s="27" t="n">
        <x:v>2</x:v>
      </x:c>
      <x:c r="E487" s="24" t="str">
        <x:v>환전수수료무료: 비용·시간·생활 불편 또는 의사결정과 직접 연결</x:v>
      </x:c>
      <x:c r="F487" s="27" t="n">
        <x:v>1</x:v>
      </x:c>
      <x:c r="G487" s="24" t="str">
        <x:v>명사·행동 중심 검색어로, 제목화하려면 별도의 구체적인 질문 설정이 필요</x:v>
      </x:c>
      <x:c r="H487" s="27" t="n">
        <x:v>1</x:v>
      </x:c>
      <x:c r="I487" s="24" t="str">
        <x:v>‘수수료’를 기준·수치·조건별 사례로 비교 가능. 실제 수치 확인 전 반전은 단정 불가</x:v>
      </x:c>
      <x:c r="J487" s="27" t="n">
        <x:v>2</x:v>
      </x:c>
      <x:c r="K487" s="24" t="str">
        <x:v>규정·절차·근거 자료 또는 조건별 사례로 설명 범위를 한정할 수 있음</x:v>
      </x:c>
      <x:c r="L487" s="29" t="n">
        <x:f>(D487+F487+H487+J487)/('산출기준'!$B$23*'산출기준'!$B$24)*100</x:f>
        <x:v>75</x:v>
      </x:c>
      <x:c r="M487" s="24" t="str">
        <x:v>제도·요금·규정·기종 변경 시 본문 업데이트 필요</x:v>
      </x:c>
    </x:row>
    <x:row r="488" ht="58" customHeight="1">
      <x:c r="A488" s="4" t="str">
        <x:v>K0484</x:v>
      </x:c>
      <x:c r="B488" s="4" t="str">
        <x:v>여행</x:v>
      </x:c>
      <x:c r="C488" s="4" t="str">
        <x:v>여권사진메이크업</x:v>
      </x:c>
      <x:c r="D488" s="27" t="n">
        <x:v>2</x:v>
      </x:c>
      <x:c r="E488" s="24" t="str">
        <x:v>여권사진메이크업: 비용·시간·생활 불편 또는 의사결정과 직접 연결</x:v>
      </x:c>
      <x:c r="F488" s="27" t="n">
        <x:v>1</x:v>
      </x:c>
      <x:c r="G488" s="24" t="str">
        <x:v>명사·행동 중심 검색어로, 제목화하려면 별도의 구체적인 질문 설정이 필요</x:v>
      </x:c>
      <x:c r="H488" s="27" t="n">
        <x:v>0</x:v>
      </x:c>
      <x:c r="I488" s="24" t="str">
        <x:v>키워드 자체에 비교나 반전 근거가 없으므로 해당 요소는 가점하지 않음</x:v>
      </x:c>
      <x:c r="J488" s="27" t="n">
        <x:v>1</x:v>
      </x:c>
      <x:c r="K488" s="24" t="str">
        <x:v>공개 프로필·발언 등 확인 가능한 원자료 확보가 필요</x:v>
      </x:c>
      <x:c r="L488" s="29" t="n">
        <x:f>(D488+F488+H488+J488)/('산출기준'!$B$23*'산출기준'!$B$24)*100</x:f>
        <x:v>50</x:v>
      </x:c>
      <x:c r="M488" s="24" t="str">
        <x:v>제도·요금·규정·기종 변경 시 본문 업데이트 필요</x:v>
      </x:c>
    </x:row>
    <x:row r="489" ht="58" customHeight="1">
      <x:c r="A489" s="4" t="str">
        <x:v>K0485</x:v>
      </x:c>
      <x:c r="B489" s="4" t="str">
        <x:v>여행</x:v>
      </x:c>
      <x:c r="C489" s="4" t="str">
        <x:v>이심신청</x:v>
      </x:c>
      <x:c r="D489" s="27" t="n">
        <x:v>2</x:v>
      </x:c>
      <x:c r="E489" s="24" t="str">
        <x:v>이심신청: 비용·시간·생활 불편 또는 의사결정과 직접 연결</x:v>
      </x:c>
      <x:c r="F489" s="27" t="n">
        <x:v>1</x:v>
      </x:c>
      <x:c r="G489" s="24" t="str">
        <x:v>명사·행동 중심 검색어로, 제목화하려면 별도의 구체적인 질문 설정이 필요</x:v>
      </x:c>
      <x:c r="H489" s="27" t="n">
        <x:v>0</x:v>
      </x:c>
      <x:c r="I489" s="24" t="str">
        <x:v>키워드 자체에 비교나 반전 근거가 없으므로 해당 요소는 가점하지 않음</x:v>
      </x:c>
      <x:c r="J489" s="27" t="n">
        <x:v>1</x:v>
      </x:c>
      <x:c r="K489" s="24" t="str">
        <x:v>공개 프로필·발언 등 확인 가능한 원자료 확보가 필요</x:v>
      </x:c>
      <x:c r="L489" s="29" t="n">
        <x:f>(D489+F489+H489+J489)/('산출기준'!$B$23*'산출기준'!$B$24)*100</x:f>
        <x:v>50</x:v>
      </x:c>
      <x:c r="M489" s="24" t="str">
        <x:v>제도·요금·규정·기종 변경 시 본문 업데이트 필요; 도구·신청·방문 의도가 섞여 정보글만으로 검색 의도를 충족하기 어려울 수 있음</x:v>
      </x:c>
    </x:row>
    <x:row r="490" ht="58" customHeight="1">
      <x:c r="A490" s="4" t="str">
        <x:v>K0486</x:v>
      </x:c>
      <x:c r="B490" s="4" t="str">
        <x:v>여행</x:v>
      </x:c>
      <x:c r="C490" s="4" t="str">
        <x:v>해외여행보험추천</x:v>
      </x:c>
      <x:c r="D490" s="27" t="n">
        <x:v>2</x:v>
      </x:c>
      <x:c r="E490" s="24" t="str">
        <x:v>해외여행보험추천: 비용·시간·생활 불편 또는 의사결정과 직접 연결</x:v>
      </x:c>
      <x:c r="F490" s="27" t="n">
        <x:v>1</x:v>
      </x:c>
      <x:c r="G490" s="24" t="str">
        <x:v>명사·행동 중심 검색어로, 제목화하려면 별도의 구체적인 질문 설정이 필요</x:v>
      </x:c>
      <x:c r="H490" s="27" t="n">
        <x:v>0</x:v>
      </x:c>
      <x:c r="I490" s="24" t="str">
        <x:v>키워드 자체에 비교나 반전 근거가 없으므로 해당 요소는 가점하지 않음</x:v>
      </x:c>
      <x:c r="J490" s="27" t="n">
        <x:v>1</x:v>
      </x:c>
      <x:c r="K490" s="24" t="str">
        <x:v>공개 프로필·발언 등 확인 가능한 원자료 확보가 필요</x:v>
      </x:c>
      <x:c r="L490" s="29" t="n">
        <x:f>(D490+F490+H490+J490)/('산출기준'!$B$23*'산출기준'!$B$24)*100</x:f>
        <x:v>50</x:v>
      </x:c>
      <x:c r="M490" s="24" t="str">
        <x:v>제도·요금·규정·기종 변경 시 본문 업데이트 필요</x:v>
      </x:c>
    </x:row>
    <x:row r="491" ht="58" customHeight="1">
      <x:c r="A491" s="4" t="str">
        <x:v>K0487</x:v>
      </x:c>
      <x:c r="B491" s="4" t="str">
        <x:v>여행</x:v>
      </x:c>
      <x:c r="C491" s="4" t="str">
        <x:v>비행기좋은좌석</x:v>
      </x:c>
      <x:c r="D491" s="27" t="n">
        <x:v>2</x:v>
      </x:c>
      <x:c r="E491" s="24" t="str">
        <x:v>비행기좋은좌석: 비용·시간·생활 불편 또는 의사결정과 직접 연결</x:v>
      </x:c>
      <x:c r="F491" s="27" t="n">
        <x:v>1</x:v>
      </x:c>
      <x:c r="G491" s="24" t="str">
        <x:v>명사·행동 중심 검색어로, 제목화하려면 별도의 구체적인 질문 설정이 필요</x:v>
      </x:c>
      <x:c r="H491" s="27" t="n">
        <x:v>0</x:v>
      </x:c>
      <x:c r="I491" s="24" t="str">
        <x:v>키워드 자체에 비교나 반전 근거가 없으므로 해당 요소는 가점하지 않음</x:v>
      </x:c>
      <x:c r="J491" s="27" t="n">
        <x:v>1</x:v>
      </x:c>
      <x:c r="K491" s="24" t="str">
        <x:v>공개 프로필·발언 등 확인 가능한 원자료 확보가 필요</x:v>
      </x:c>
      <x:c r="L491" s="29" t="n">
        <x:f>(D491+F491+H491+J491)/('산출기준'!$B$23*'산출기준'!$B$24)*100</x:f>
        <x:v>50</x:v>
      </x:c>
      <x:c r="M491" s="24" t="str">
        <x:v>제도·요금·규정·기종 변경 시 본문 업데이트 필요</x:v>
      </x:c>
    </x:row>
    <x:row r="492" ht="58" customHeight="1">
      <x:c r="A492" s="4" t="str">
        <x:v>K0488</x:v>
      </x:c>
      <x:c r="B492" s="4" t="str">
        <x:v>여행</x:v>
      </x:c>
      <x:c r="C492" s="4" t="str">
        <x:v>해외여행보험가격비교</x:v>
      </x:c>
      <x:c r="D492" s="27" t="n">
        <x:v>2</x:v>
      </x:c>
      <x:c r="E492" s="24" t="str">
        <x:v>해외여행보험가격비교: 비용·시간·생활 불편 또는 의사결정과 직접 연결</x:v>
      </x:c>
      <x:c r="F492" s="27" t="n">
        <x:v>1</x:v>
      </x:c>
      <x:c r="G492" s="24" t="str">
        <x:v>명사·행동 중심 검색어로, 제목화하려면 별도의 구체적인 질문 설정이 필요</x:v>
      </x:c>
      <x:c r="H492" s="27" t="n">
        <x:v>2</x:v>
      </x:c>
      <x:c r="I492" s="24" t="str">
        <x:v>‘비교’가 명시되어 두 선택지의 비교 구조가 가능</x:v>
      </x:c>
      <x:c r="J492" s="27" t="n">
        <x:v>1</x:v>
      </x:c>
      <x:c r="K492" s="24" t="str">
        <x:v>공개 프로필·발언 등 확인 가능한 원자료 확보가 필요</x:v>
      </x:c>
      <x:c r="L492" s="29" t="n">
        <x:f>(D492+F492+H492+J492)/('산출기준'!$B$23*'산출기준'!$B$24)*100</x:f>
        <x:v>75</x:v>
      </x:c>
      <x:c r="M492" s="24" t="str">
        <x:v>제도·요금·규정·기종 변경 시 본문 업데이트 필요</x:v>
      </x:c>
    </x:row>
    <x:row r="493" ht="58" customHeight="1">
      <x:c r="A493" s="4" t="str">
        <x:v>K0489</x:v>
      </x:c>
      <x:c r="B493" s="4" t="str">
        <x:v>여행</x:v>
      </x:c>
      <x:c r="C493" s="4" t="str">
        <x:v>여행자보험가격비교</x:v>
      </x:c>
      <x:c r="D493" s="27" t="n">
        <x:v>2</x:v>
      </x:c>
      <x:c r="E493" s="24" t="str">
        <x:v>여행자보험가격비교: 비용·시간·생활 불편 또는 의사결정과 직접 연결</x:v>
      </x:c>
      <x:c r="F493" s="27" t="n">
        <x:v>1</x:v>
      </x:c>
      <x:c r="G493" s="24" t="str">
        <x:v>명사·행동 중심 검색어로, 제목화하려면 별도의 구체적인 질문 설정이 필요</x:v>
      </x:c>
      <x:c r="H493" s="27" t="n">
        <x:v>2</x:v>
      </x:c>
      <x:c r="I493" s="24" t="str">
        <x:v>‘비교’가 명시되어 두 선택지의 비교 구조가 가능</x:v>
      </x:c>
      <x:c r="J493" s="27" t="n">
        <x:v>1</x:v>
      </x:c>
      <x:c r="K493" s="24" t="str">
        <x:v>공개 프로필·발언 등 확인 가능한 원자료 확보가 필요</x:v>
      </x:c>
      <x:c r="L493" s="29" t="n">
        <x:f>(D493+F493+H493+J493)/('산출기준'!$B$23*'산출기준'!$B$24)*100</x:f>
        <x:v>75</x:v>
      </x:c>
      <x:c r="M493" s="24" t="str">
        <x:v>제도·요금·규정·기종 변경 시 본문 업데이트 필요</x:v>
      </x:c>
    </x:row>
    <x:row r="494" ht="58" customHeight="1">
      <x:c r="A494" s="4" t="str">
        <x:v>K0490</x:v>
      </x:c>
      <x:c r="B494" s="4" t="str">
        <x:v>여행</x:v>
      </x:c>
      <x:c r="C494" s="4" t="str">
        <x:v>여행자보험항공기지연보상</x:v>
      </x:c>
      <x:c r="D494" s="27" t="n">
        <x:v>2</x:v>
      </x:c>
      <x:c r="E494" s="24" t="str">
        <x:v>여행자보험항공기지연보상: 비용·시간·생활 불편 또는 의사결정과 직접 연결</x:v>
      </x:c>
      <x:c r="F494" s="27" t="n">
        <x:v>1</x:v>
      </x:c>
      <x:c r="G494" s="24" t="str">
        <x:v>명사·행동 중심 검색어로, 제목화하려면 별도의 구체적인 질문 설정이 필요</x:v>
      </x:c>
      <x:c r="H494" s="27" t="n">
        <x:v>0</x:v>
      </x:c>
      <x:c r="I494" s="24" t="str">
        <x:v>키워드 자체에 비교나 반전 근거가 없으므로 해당 요소는 가점하지 않음</x:v>
      </x:c>
      <x:c r="J494" s="27" t="n">
        <x:v>1</x:v>
      </x:c>
      <x:c r="K494" s="24" t="str">
        <x:v>공개 프로필·발언 등 확인 가능한 원자료 확보가 필요</x:v>
      </x:c>
      <x:c r="L494" s="29" t="n">
        <x:f>(D494+F494+H494+J494)/('산출기준'!$B$23*'산출기준'!$B$24)*100</x:f>
        <x:v>50</x:v>
      </x:c>
      <x:c r="M494" s="24" t="str">
        <x:v>제도·요금·규정·기종 변경 시 본문 업데이트 필요</x:v>
      </x:c>
    </x:row>
    <x:row r="495" ht="58" customHeight="1">
      <x:c r="A495" s="4" t="str">
        <x:v>K0491</x:v>
      </x:c>
      <x:c r="B495" s="4" t="str">
        <x:v>여행</x:v>
      </x:c>
      <x:c r="C495" s="4" t="str">
        <x:v>해외여행시준비물</x:v>
      </x:c>
      <x:c r="D495" s="27" t="n">
        <x:v>2</x:v>
      </x:c>
      <x:c r="E495" s="24" t="str">
        <x:v>해외여행시준비물: 비용·시간·생활 불편 또는 의사결정과 직접 연결</x:v>
      </x:c>
      <x:c r="F495" s="27" t="n">
        <x:v>1</x:v>
      </x:c>
      <x:c r="G495" s="24" t="str">
        <x:v>명사·행동 중심 검색어로, 제목화하려면 별도의 구체적인 질문 설정이 필요</x:v>
      </x:c>
      <x:c r="H495" s="27" t="n">
        <x:v>0</x:v>
      </x:c>
      <x:c r="I495" s="24" t="str">
        <x:v>키워드 자체에 비교나 반전 근거가 없으므로 해당 요소는 가점하지 않음</x:v>
      </x:c>
      <x:c r="J495" s="27" t="n">
        <x:v>2</x:v>
      </x:c>
      <x:c r="K495" s="24" t="str">
        <x:v>규정·절차·근거 자료 또는 조건별 사례로 설명 범위를 한정할 수 있음</x:v>
      </x:c>
      <x:c r="L495" s="29" t="n">
        <x:f>(D495+F495+H495+J495)/('산출기준'!$B$23*'산출기준'!$B$24)*100</x:f>
        <x:v>62.5</x:v>
      </x:c>
      <x:c r="M495" s="24" t="str">
        <x:v>제도·요금·규정·기종 변경 시 본문 업데이트 필요</x:v>
      </x:c>
    </x:row>
    <x:row r="496" ht="58" customHeight="1">
      <x:c r="A496" s="4" t="str">
        <x:v>K0492</x:v>
      </x:c>
      <x:c r="B496" s="4" t="str">
        <x:v>여행</x:v>
      </x:c>
      <x:c r="C496" s="4" t="str">
        <x:v>위탁수하물보조배터리</x:v>
      </x:c>
      <x:c r="D496" s="27" t="n">
        <x:v>2</x:v>
      </x:c>
      <x:c r="E496" s="24" t="str">
        <x:v>위탁수하물보조배터리: 비용·시간·생활 불편 또는 의사결정과 직접 연결</x:v>
      </x:c>
      <x:c r="F496" s="27" t="n">
        <x:v>1</x:v>
      </x:c>
      <x:c r="G496" s="24" t="str">
        <x:v>명사·행동 중심 검색어로, 제목화하려면 별도의 구체적인 질문 설정이 필요</x:v>
      </x:c>
      <x:c r="H496" s="27" t="n">
        <x:v>0</x:v>
      </x:c>
      <x:c r="I496" s="24" t="str">
        <x:v>키워드 자체에 비교나 반전 근거가 없으므로 해당 요소는 가점하지 않음</x:v>
      </x:c>
      <x:c r="J496" s="27" t="n">
        <x:v>1</x:v>
      </x:c>
      <x:c r="K496" s="24" t="str">
        <x:v>공개 프로필·발언 등 확인 가능한 원자료 확보가 필요</x:v>
      </x:c>
      <x:c r="L496" s="29" t="n">
        <x:f>(D496+F496+H496+J496)/('산출기준'!$B$23*'산출기준'!$B$24)*100</x:f>
        <x:v>50</x:v>
      </x:c>
      <x:c r="M496" s="24" t="str">
        <x:v>제도·요금·규정·기종 변경 시 본문 업데이트 필요</x:v>
      </x:c>
    </x:row>
    <x:row r="497" ht="58" customHeight="1">
      <x:c r="A497" s="4" t="str">
        <x:v>K0493</x:v>
      </x:c>
      <x:c r="B497" s="4" t="str">
        <x:v>여행</x:v>
      </x:c>
      <x:c r="C497" s="4" t="str">
        <x:v>온라인여권사진</x:v>
      </x:c>
      <x:c r="D497" s="27" t="n">
        <x:v>2</x:v>
      </x:c>
      <x:c r="E497" s="24" t="str">
        <x:v>온라인여권사진: 비용·시간·생활 불편 또는 의사결정과 직접 연결</x:v>
      </x:c>
      <x:c r="F497" s="27" t="n">
        <x:v>1</x:v>
      </x:c>
      <x:c r="G497" s="24" t="str">
        <x:v>명사·행동 중심 검색어로, 제목화하려면 별도의 구체적인 질문 설정이 필요</x:v>
      </x:c>
      <x:c r="H497" s="27" t="n">
        <x:v>0</x:v>
      </x:c>
      <x:c r="I497" s="24" t="str">
        <x:v>키워드 자체에 비교나 반전 근거가 없으므로 해당 요소는 가점하지 않음</x:v>
      </x:c>
      <x:c r="J497" s="27" t="n">
        <x:v>1</x:v>
      </x:c>
      <x:c r="K497" s="24" t="str">
        <x:v>공개 프로필·발언 등 확인 가능한 원자료 확보가 필요</x:v>
      </x:c>
      <x:c r="L497" s="29" t="n">
        <x:f>(D497+F497+H497+J497)/('산출기준'!$B$23*'산출기준'!$B$24)*100</x:f>
        <x:v>50</x:v>
      </x:c>
      <x:c r="M497" s="24" t="str">
        <x:v>제도·요금·규정·기종 변경 시 본문 업데이트 필요</x:v>
      </x:c>
    </x:row>
    <x:row r="498" ht="58" customHeight="1">
      <x:c r="A498" s="4" t="str">
        <x:v>K0494</x:v>
      </x:c>
      <x:c r="B498" s="4" t="str">
        <x:v>여행</x:v>
      </x:c>
      <x:c r="C498" s="4" t="str">
        <x:v>환전수수료우대</x:v>
      </x:c>
      <x:c r="D498" s="27" t="n">
        <x:v>2</x:v>
      </x:c>
      <x:c r="E498" s="24" t="str">
        <x:v>환전수수료우대: 비용·시간·생활 불편 또는 의사결정과 직접 연결</x:v>
      </x:c>
      <x:c r="F498" s="27" t="n">
        <x:v>1</x:v>
      </x:c>
      <x:c r="G498" s="24" t="str">
        <x:v>명사·행동 중심 검색어로, 제목화하려면 별도의 구체적인 질문 설정이 필요</x:v>
      </x:c>
      <x:c r="H498" s="27" t="n">
        <x:v>1</x:v>
      </x:c>
      <x:c r="I498" s="24" t="str">
        <x:v>‘수수료’를 기준·수치·조건별 사례로 비교 가능. 실제 수치 확인 전 반전은 단정 불가</x:v>
      </x:c>
      <x:c r="J498" s="27" t="n">
        <x:v>2</x:v>
      </x:c>
      <x:c r="K498" s="24" t="str">
        <x:v>규정·절차·근거 자료 또는 조건별 사례로 설명 범위를 한정할 수 있음</x:v>
      </x:c>
      <x:c r="L498" s="29" t="n">
        <x:f>(D498+F498+H498+J498)/('산출기준'!$B$23*'산출기준'!$B$24)*100</x:f>
        <x:v>75</x:v>
      </x:c>
      <x:c r="M498" s="24" t="str">
        <x:v>제도·요금·규정·기종 변경 시 본문 업데이트 필요</x:v>
      </x:c>
    </x:row>
    <x:row r="499" ht="58" customHeight="1">
      <x:c r="A499" s="4" t="str">
        <x:v>K0495</x:v>
      </x:c>
      <x:c r="B499" s="4" t="str">
        <x:v>여행</x:v>
      </x:c>
      <x:c r="C499" s="4" t="str">
        <x:v>해외로밍요금제</x:v>
      </x:c>
      <x:c r="D499" s="27" t="n">
        <x:v>2</x:v>
      </x:c>
      <x:c r="E499" s="24" t="str">
        <x:v>해외로밍요금제: 비용·시간·생활 불편 또는 의사결정과 직접 연결</x:v>
      </x:c>
      <x:c r="F499" s="27" t="n">
        <x:v>1</x:v>
      </x:c>
      <x:c r="G499" s="24" t="str">
        <x:v>명사·행동 중심 검색어로, 제목화하려면 별도의 구체적인 질문 설정이 필요</x:v>
      </x:c>
      <x:c r="H499" s="27" t="n">
        <x:v>1</x:v>
      </x:c>
      <x:c r="I499" s="24" t="str">
        <x:v>‘요금’를 기준·수치·조건별 사례로 비교 가능. 실제 수치 확인 전 반전은 단정 불가</x:v>
      </x:c>
      <x:c r="J499" s="27" t="n">
        <x:v>2</x:v>
      </x:c>
      <x:c r="K499" s="24" t="str">
        <x:v>규정·절차·근거 자료 또는 조건별 사례로 설명 범위를 한정할 수 있음</x:v>
      </x:c>
      <x:c r="L499" s="29" t="n">
        <x:f>(D499+F499+H499+J499)/('산출기준'!$B$23*'산출기준'!$B$24)*100</x:f>
        <x:v>75</x:v>
      </x:c>
      <x:c r="M499" s="24" t="str">
        <x:v>제도·요금·규정·기종 변경 시 본문 업데이트 필요</x:v>
      </x:c>
    </x:row>
    <x:row r="500" ht="58" customHeight="1">
      <x:c r="A500" s="4" t="str">
        <x:v>K0496</x:v>
      </x:c>
      <x:c r="B500" s="4" t="str">
        <x:v>여행</x:v>
      </x:c>
      <x:c r="C500" s="4" t="str">
        <x:v>일본로밍가격</x:v>
      </x:c>
      <x:c r="D500" s="27" t="n">
        <x:v>2</x:v>
      </x:c>
      <x:c r="E500" s="24" t="str">
        <x:v>일본로밍가격: 비용·시간·생활 불편 또는 의사결정과 직접 연결</x:v>
      </x:c>
      <x:c r="F500" s="27" t="n">
        <x:v>1</x:v>
      </x:c>
      <x:c r="G500" s="24" t="str">
        <x:v>명사·행동 중심 검색어로, 제목화하려면 별도의 구체적인 질문 설정이 필요</x:v>
      </x:c>
      <x:c r="H500" s="27" t="n">
        <x:v>0</x:v>
      </x:c>
      <x:c r="I500" s="24" t="str">
        <x:v>키워드 자체에 비교나 반전 근거가 없으므로 해당 요소는 가점하지 않음</x:v>
      </x:c>
      <x:c r="J500" s="27" t="n">
        <x:v>1</x:v>
      </x:c>
      <x:c r="K500" s="24" t="str">
        <x:v>공개 프로필·발언 등 확인 가능한 원자료 확보가 필요</x:v>
      </x:c>
      <x:c r="L500" s="29" t="n">
        <x:f>(D500+F500+H500+J500)/('산출기준'!$B$23*'산출기준'!$B$24)*100</x:f>
        <x:v>50</x:v>
      </x:c>
      <x:c r="M500" s="24" t="str">
        <x:v>제도·요금·규정·기종 변경 시 본문 업데이트 필요</x:v>
      </x:c>
    </x:row>
    <x:row r="501" ht="58" customHeight="1">
      <x:c r="A501" s="4" t="str">
        <x:v>K0497</x:v>
      </x:c>
      <x:c r="B501" s="4" t="str">
        <x:v>여행</x:v>
      </x:c>
      <x:c r="C501" s="4" t="str">
        <x:v>여행자보험청구기간</x:v>
      </x:c>
      <x:c r="D501" s="27" t="n">
        <x:v>2</x:v>
      </x:c>
      <x:c r="E501" s="24" t="str">
        <x:v>여행자보험청구기간: 비용·시간·생활 불편 또는 의사결정과 직접 연결</x:v>
      </x:c>
      <x:c r="F501" s="27" t="n">
        <x:v>1</x:v>
      </x:c>
      <x:c r="G501" s="24" t="str">
        <x:v>명사·행동 중심 검색어로, 제목화하려면 별도의 구체적인 질문 설정이 필요</x:v>
      </x:c>
      <x:c r="H501" s="27" t="n">
        <x:v>1</x:v>
      </x:c>
      <x:c r="I501" s="24" t="str">
        <x:v>‘기간’를 기준·수치·조건별 사례로 비교 가능. 실제 수치 확인 전 반전은 단정 불가</x:v>
      </x:c>
      <x:c r="J501" s="27" t="n">
        <x:v>2</x:v>
      </x:c>
      <x:c r="K501" s="24" t="str">
        <x:v>규정·절차·근거 자료 또는 조건별 사례로 설명 범위를 한정할 수 있음</x:v>
      </x:c>
      <x:c r="L501" s="29" t="n">
        <x:f>(D501+F501+H501+J501)/('산출기준'!$B$23*'산출기준'!$B$24)*100</x:f>
        <x:v>75</x:v>
      </x:c>
      <x:c r="M501" s="24" t="str">
        <x:v>제도·요금·규정·기종 변경 시 본문 업데이트 필요</x:v>
      </x:c>
    </x:row>
    <x:row r="502" ht="58" customHeight="1">
      <x:c r="A502" s="4" t="str">
        <x:v>K0498</x:v>
      </x:c>
      <x:c r="B502" s="4" t="str">
        <x:v>여행</x:v>
      </x:c>
      <x:c r="C502" s="4" t="str">
        <x:v>기내반입화장품</x:v>
      </x:c>
      <x:c r="D502" s="27" t="n">
        <x:v>2</x:v>
      </x:c>
      <x:c r="E502" s="24" t="str">
        <x:v>기내반입화장품: 비용·시간·생활 불편 또는 의사결정과 직접 연결</x:v>
      </x:c>
      <x:c r="F502" s="27" t="n">
        <x:v>1</x:v>
      </x:c>
      <x:c r="G502" s="24" t="str">
        <x:v>명사·행동 중심 검색어로, 제목화하려면 별도의 구체적인 질문 설정이 필요</x:v>
      </x:c>
      <x:c r="H502" s="27" t="n">
        <x:v>0</x:v>
      </x:c>
      <x:c r="I502" s="24" t="str">
        <x:v>키워드 자체에 비교나 반전 근거가 없으므로 해당 요소는 가점하지 않음</x:v>
      </x:c>
      <x:c r="J502" s="27" t="n">
        <x:v>1</x:v>
      </x:c>
      <x:c r="K502" s="24" t="str">
        <x:v>공개 프로필·발언 등 확인 가능한 원자료 확보가 필요</x:v>
      </x:c>
      <x:c r="L502" s="29" t="n">
        <x:f>(D502+F502+H502+J502)/('산출기준'!$B$23*'산출기준'!$B$24)*100</x:f>
        <x:v>50</x:v>
      </x:c>
      <x:c r="M502" s="24" t="str">
        <x:v>제도·요금·규정·기종 변경 시 본문 업데이트 필요</x:v>
      </x:c>
    </x:row>
    <x:row r="503" ht="58" customHeight="1">
      <x:c r="A503" s="4" t="str">
        <x:v>K0499</x:v>
      </x:c>
      <x:c r="B503" s="4" t="str">
        <x:v>여행</x:v>
      </x:c>
      <x:c r="C503" s="4" t="str">
        <x:v>여권발급하는곳</x:v>
      </x:c>
      <x:c r="D503" s="27" t="n">
        <x:v>2</x:v>
      </x:c>
      <x:c r="E503" s="24" t="str">
        <x:v>여권발급하는곳: 비용·시간·생활 불편 또는 의사결정과 직접 연결</x:v>
      </x:c>
      <x:c r="F503" s="27" t="n">
        <x:v>1</x:v>
      </x:c>
      <x:c r="G503" s="24" t="str">
        <x:v>명사·행동 중심 검색어로, 제목화하려면 별도의 구체적인 질문 설정이 필요</x:v>
      </x:c>
      <x:c r="H503" s="27" t="n">
        <x:v>0</x:v>
      </x:c>
      <x:c r="I503" s="24" t="str">
        <x:v>키워드 자체에 비교나 반전 근거가 없으므로 해당 요소는 가점하지 않음</x:v>
      </x:c>
      <x:c r="J503" s="27" t="n">
        <x:v>2</x:v>
      </x:c>
      <x:c r="K503" s="24" t="str">
        <x:v>규정·절차·근거 자료 또는 조건별 사례로 설명 범위를 한정할 수 있음</x:v>
      </x:c>
      <x:c r="L503" s="29" t="n">
        <x:f>(D503+F503+H503+J503)/('산출기준'!$B$23*'산출기준'!$B$24)*100</x:f>
        <x:v>62.5</x:v>
      </x:c>
      <x:c r="M503" s="24" t="str">
        <x:v>제도·요금·규정·기종 변경 시 본문 업데이트 필요</x:v>
      </x:c>
    </x:row>
    <x:row r="504" ht="58" customHeight="1">
      <x:c r="A504" s="4" t="str">
        <x:v>K0500</x:v>
      </x:c>
      <x:c r="B504" s="4" t="str">
        <x:v>여행</x:v>
      </x:c>
      <x:c r="C504" s="4" t="str">
        <x:v>기내반입금지물품</x:v>
      </x:c>
      <x:c r="D504" s="27" t="n">
        <x:v>2</x:v>
      </x:c>
      <x:c r="E504" s="24" t="str">
        <x:v>기내반입금지물품: 비용·시간·생활 불편 또는 의사결정과 직접 연결</x:v>
      </x:c>
      <x:c r="F504" s="27" t="n">
        <x:v>1</x:v>
      </x:c>
      <x:c r="G504" s="24" t="str">
        <x:v>명사·행동 중심 검색어로, 제목화하려면 별도의 구체적인 질문 설정이 필요</x:v>
      </x:c>
      <x:c r="H504" s="27" t="n">
        <x:v>0</x:v>
      </x:c>
      <x:c r="I504" s="24" t="str">
        <x:v>키워드 자체에 비교나 반전 근거가 없으므로 해당 요소는 가점하지 않음</x:v>
      </x:c>
      <x:c r="J504" s="27" t="n">
        <x:v>1</x:v>
      </x:c>
      <x:c r="K504" s="24" t="str">
        <x:v>공개 프로필·발언 등 확인 가능한 원자료 확보가 필요</x:v>
      </x:c>
      <x:c r="L504" s="29" t="n">
        <x:f>(D504+F504+H504+J504)/('산출기준'!$B$23*'산출기준'!$B$24)*100</x:f>
        <x:v>50</x:v>
      </x:c>
      <x:c r="M504" s="24" t="str">
        <x:v>제도·요금·규정·기종 변경 시 본문 업데이트 필요</x:v>
      </x:c>
    </x:row>
    <x:row r="505" ht="58" customHeight="1">
      <x:c r="A505" s="4" t="str">
        <x:v>K0501</x:v>
      </x:c>
      <x:c r="B505" s="4" t="str">
        <x:v>자동차·IT·테크</x:v>
      </x:c>
      <x:c r="C505" s="4" t="str">
        <x:v>자동차검사</x:v>
      </x:c>
      <x:c r="D505" s="27" t="n">
        <x:v>2</x:v>
      </x:c>
      <x:c r="E505" s="24" t="str">
        <x:v>자동차검사: 비용·시간·생활 불편 또는 의사결정과 직접 연결</x:v>
      </x:c>
      <x:c r="F505" s="27" t="n">
        <x:v>1</x:v>
      </x:c>
      <x:c r="G505" s="24" t="str">
        <x:v>명사·행동 중심 검색어로, 제목화하려면 별도의 구체적인 질문 설정이 필요</x:v>
      </x:c>
      <x:c r="H505" s="27" t="n">
        <x:v>0</x:v>
      </x:c>
      <x:c r="I505" s="24" t="str">
        <x:v>키워드 자체에 비교나 반전 근거가 없으므로 해당 요소는 가점하지 않음</x:v>
      </x:c>
      <x:c r="J505" s="27" t="n">
        <x:v>1</x:v>
      </x:c>
      <x:c r="K505" s="24" t="str">
        <x:v>공개 프로필·발언 등 확인 가능한 원자료 확보가 필요</x:v>
      </x:c>
      <x:c r="L505" s="29" t="n">
        <x:f>(D505+F505+H505+J505)/('산출기준'!$B$23*'산출기준'!$B$24)*100</x:f>
        <x:v>50</x:v>
      </x:c>
      <x:c r="M505" s="24" t="str">
        <x:v>제도·요금·규정·기종 변경 시 본문 업데이트 필요; 도구·신청·방문 의도가 섞여 정보글만으로 검색 의도를 충족하기 어려울 수 있음</x:v>
      </x:c>
    </x:row>
    <x:row r="506" ht="58" customHeight="1">
      <x:c r="A506" s="4" t="str">
        <x:v>K0502</x:v>
      </x:c>
      <x:c r="B506" s="4" t="str">
        <x:v>자동차·IT·테크</x:v>
      </x:c>
      <x:c r="C506" s="4" t="str">
        <x:v>자동차검사예약</x:v>
      </x:c>
      <x:c r="D506" s="27" t="n">
        <x:v>2</x:v>
      </x:c>
      <x:c r="E506" s="24" t="str">
        <x:v>자동차검사예약: 비용·시간·생활 불편 또는 의사결정과 직접 연결</x:v>
      </x:c>
      <x:c r="F506" s="27" t="n">
        <x:v>1</x:v>
      </x:c>
      <x:c r="G506" s="24" t="str">
        <x:v>명사·행동 중심 검색어로, 제목화하려면 별도의 구체적인 질문 설정이 필요</x:v>
      </x:c>
      <x:c r="H506" s="27" t="n">
        <x:v>0</x:v>
      </x:c>
      <x:c r="I506" s="24" t="str">
        <x:v>키워드 자체에 비교나 반전 근거가 없으므로 해당 요소는 가점하지 않음</x:v>
      </x:c>
      <x:c r="J506" s="27" t="n">
        <x:v>1</x:v>
      </x:c>
      <x:c r="K506" s="24" t="str">
        <x:v>공개 프로필·발언 등 확인 가능한 원자료 확보가 필요</x:v>
      </x:c>
      <x:c r="L506" s="29" t="n">
        <x:f>(D506+F506+H506+J506)/('산출기준'!$B$23*'산출기준'!$B$24)*100</x:f>
        <x:v>50</x:v>
      </x:c>
      <x:c r="M506" s="24" t="str">
        <x:v>제도·요금·규정·기종 변경 시 본문 업데이트 필요; 도구·신청·방문 의도가 섞여 정보글만으로 검색 의도를 충족하기 어려울 수 있음</x:v>
      </x:c>
    </x:row>
    <x:row r="507" ht="58" customHeight="1">
      <x:c r="A507" s="4" t="str">
        <x:v>K0503</x:v>
      </x:c>
      <x:c r="B507" s="4" t="str">
        <x:v>자동차·IT·테크</x:v>
      </x:c>
      <x:c r="C507" s="4" t="str">
        <x:v>엔진오일교환주기</x:v>
      </x:c>
      <x:c r="D507" s="27" t="n">
        <x:v>2</x:v>
      </x:c>
      <x:c r="E507" s="24" t="str">
        <x:v>엔진오일교환주기: 비용·시간·생활 불편 또는 의사결정과 직접 연결</x:v>
      </x:c>
      <x:c r="F507" s="27" t="n">
        <x:v>1</x:v>
      </x:c>
      <x:c r="G507" s="24" t="str">
        <x:v>명사·행동 중심 검색어로, 제목화하려면 별도의 구체적인 질문 설정이 필요</x:v>
      </x:c>
      <x:c r="H507" s="27" t="n">
        <x:v>1</x:v>
      </x:c>
      <x:c r="I507" s="24" t="str">
        <x:v>‘주기’를 기준·수치·조건별 사례로 비교 가능. 실제 수치 확인 전 반전은 단정 불가</x:v>
      </x:c>
      <x:c r="J507" s="27" t="n">
        <x:v>2</x:v>
      </x:c>
      <x:c r="K507" s="24" t="str">
        <x:v>규정·절차·근거 자료 또는 조건별 사례로 설명 범위를 한정할 수 있음</x:v>
      </x:c>
      <x:c r="L507" s="29" t="n">
        <x:f>(D507+F507+H507+J507)/('산출기준'!$B$23*'산출기준'!$B$24)*100</x:f>
        <x:v>75</x:v>
      </x:c>
      <x:c r="M507" s="24" t="str">
        <x:v>제도·요금·규정·기종 변경 시 본문 업데이트 필요</x:v>
      </x:c>
    </x:row>
    <x:row r="508" ht="58" customHeight="1">
      <x:c r="A508" s="4" t="str">
        <x:v>K0504</x:v>
      </x:c>
      <x:c r="B508" s="4" t="str">
        <x:v>자동차·IT·테크</x:v>
      </x:c>
      <x:c r="C508" s="4" t="str">
        <x:v>아이폰배터리교체</x:v>
      </x:c>
      <x:c r="D508" s="27" t="n">
        <x:v>2</x:v>
      </x:c>
      <x:c r="E508" s="24" t="str">
        <x:v>아이폰배터리교체: 비용·시간·생활 불편 또는 의사결정과 직접 연결</x:v>
      </x:c>
      <x:c r="F508" s="27" t="n">
        <x:v>1</x:v>
      </x:c>
      <x:c r="G508" s="24" t="str">
        <x:v>명사·행동 중심 검색어로, 제목화하려면 별도의 구체적인 질문 설정이 필요</x:v>
      </x:c>
      <x:c r="H508" s="27" t="n">
        <x:v>0</x:v>
      </x:c>
      <x:c r="I508" s="24" t="str">
        <x:v>키워드 자체에 비교나 반전 근거가 없으므로 해당 요소는 가점하지 않음</x:v>
      </x:c>
      <x:c r="J508" s="27" t="n">
        <x:v>2</x:v>
      </x:c>
      <x:c r="K508" s="24" t="str">
        <x:v>규정·절차·근거 자료 또는 조건별 사례로 설명 범위를 한정할 수 있음</x:v>
      </x:c>
      <x:c r="L508" s="29" t="n">
        <x:f>(D508+F508+H508+J508)/('산출기준'!$B$23*'산출기준'!$B$24)*100</x:f>
        <x:v>62.5</x:v>
      </x:c>
      <x:c r="M508" s="24" t="str">
        <x:v>제도·요금·규정·기종 변경 시 본문 업데이트 필요</x:v>
      </x:c>
    </x:row>
    <x:row r="509" ht="58" customHeight="1">
      <x:c r="A509" s="4" t="str">
        <x:v>K0505</x:v>
      </x:c>
      <x:c r="B509" s="4" t="str">
        <x:v>자동차·IT·테크</x:v>
      </x:c>
      <x:c r="C509" s="4" t="str">
        <x:v>자동차정기검사</x:v>
      </x:c>
      <x:c r="D509" s="27" t="n">
        <x:v>2</x:v>
      </x:c>
      <x:c r="E509" s="24" t="str">
        <x:v>자동차정기검사: 비용·시간·생활 불편 또는 의사결정과 직접 연결</x:v>
      </x:c>
      <x:c r="F509" s="27" t="n">
        <x:v>1</x:v>
      </x:c>
      <x:c r="G509" s="24" t="str">
        <x:v>명사·행동 중심 검색어로, 제목화하려면 별도의 구체적인 질문 설정이 필요</x:v>
      </x:c>
      <x:c r="H509" s="27" t="n">
        <x:v>0</x:v>
      </x:c>
      <x:c r="I509" s="24" t="str">
        <x:v>키워드 자체에 비교나 반전 근거가 없으므로 해당 요소는 가점하지 않음</x:v>
      </x:c>
      <x:c r="J509" s="27" t="n">
        <x:v>1</x:v>
      </x:c>
      <x:c r="K509" s="24" t="str">
        <x:v>공개 프로필·발언 등 확인 가능한 원자료 확보가 필요</x:v>
      </x:c>
      <x:c r="L509" s="29" t="n">
        <x:f>(D509+F509+H509+J509)/('산출기준'!$B$23*'산출기준'!$B$24)*100</x:f>
        <x:v>50</x:v>
      </x:c>
      <x:c r="M509" s="24" t="str">
        <x:v>제도·요금·규정·기종 변경 시 본문 업데이트 필요; 도구·신청·방문 의도가 섞여 정보글만으로 검색 의도를 충족하기 어려울 수 있음</x:v>
      </x:c>
    </x:row>
    <x:row r="510" ht="58" customHeight="1">
      <x:c r="A510" s="4" t="str">
        <x:v>K0506</x:v>
      </x:c>
      <x:c r="B510" s="4" t="str">
        <x:v>자동차·IT·테크</x:v>
      </x:c>
      <x:c r="C510" s="4" t="str">
        <x:v>타이어교체주기</x:v>
      </x:c>
      <x:c r="D510" s="27" t="n">
        <x:v>2</x:v>
      </x:c>
      <x:c r="E510" s="24" t="str">
        <x:v>타이어교체주기: 비용·시간·생활 불편 또는 의사결정과 직접 연결</x:v>
      </x:c>
      <x:c r="F510" s="27" t="n">
        <x:v>1</x:v>
      </x:c>
      <x:c r="G510" s="24" t="str">
        <x:v>명사·행동 중심 검색어로, 제목화하려면 별도의 구체적인 질문 설정이 필요</x:v>
      </x:c>
      <x:c r="H510" s="27" t="n">
        <x:v>1</x:v>
      </x:c>
      <x:c r="I510" s="24" t="str">
        <x:v>‘주기’를 기준·수치·조건별 사례로 비교 가능. 실제 수치 확인 전 반전은 단정 불가</x:v>
      </x:c>
      <x:c r="J510" s="27" t="n">
        <x:v>2</x:v>
      </x:c>
      <x:c r="K510" s="24" t="str">
        <x:v>규정·절차·근거 자료 또는 조건별 사례로 설명 범위를 한정할 수 있음</x:v>
      </x:c>
      <x:c r="L510" s="29" t="n">
        <x:f>(D510+F510+H510+J510)/('산출기준'!$B$23*'산출기준'!$B$24)*100</x:f>
        <x:v>75</x:v>
      </x:c>
      <x:c r="M510" s="24" t="str">
        <x:v>제도·요금·규정·기종 변경 시 본문 업데이트 필요</x:v>
      </x:c>
    </x:row>
    <x:row r="511" ht="58" customHeight="1">
      <x:c r="A511" s="4" t="str">
        <x:v>K0507</x:v>
      </x:c>
      <x:c r="B511" s="4" t="str">
        <x:v>자동차·IT·테크</x:v>
      </x:c>
      <x:c r="C511" s="4" t="str">
        <x:v>아이폰배터리교체비용</x:v>
      </x:c>
      <x:c r="D511" s="27" t="n">
        <x:v>2</x:v>
      </x:c>
      <x:c r="E511" s="24" t="str">
        <x:v>아이폰배터리교체비용: 비용·시간·생활 불편 또는 의사결정과 직접 연결</x:v>
      </x:c>
      <x:c r="F511" s="27" t="n">
        <x:v>1</x:v>
      </x:c>
      <x:c r="G511" s="24" t="str">
        <x:v>명사·행동 중심 검색어로, 제목화하려면 별도의 구체적인 질문 설정이 필요</x:v>
      </x:c>
      <x:c r="H511" s="27" t="n">
        <x:v>1</x:v>
      </x:c>
      <x:c r="I511" s="24" t="str">
        <x:v>‘비용’를 기준·수치·조건별 사례로 비교 가능. 실제 수치 확인 전 반전은 단정 불가</x:v>
      </x:c>
      <x:c r="J511" s="27" t="n">
        <x:v>2</x:v>
      </x:c>
      <x:c r="K511" s="24" t="str">
        <x:v>규정·절차·근거 자료 또는 조건별 사례로 설명 범위를 한정할 수 있음</x:v>
      </x:c>
      <x:c r="L511" s="29" t="n">
        <x:f>(D511+F511+H511+J511)/('산출기준'!$B$23*'산출기준'!$B$24)*100</x:f>
        <x:v>75</x:v>
      </x:c>
      <x:c r="M511" s="24" t="str">
        <x:v>제도·요금·규정·기종 변경 시 본문 업데이트 필요</x:v>
      </x:c>
    </x:row>
    <x:row r="512" ht="58" customHeight="1">
      <x:c r="A512" s="4" t="str">
        <x:v>K0508</x:v>
      </x:c>
      <x:c r="B512" s="4" t="str">
        <x:v>자동차·IT·테크</x:v>
      </x:c>
      <x:c r="C512" s="4" t="str">
        <x:v>전기차충전요금</x:v>
      </x:c>
      <x:c r="D512" s="27" t="n">
        <x:v>2</x:v>
      </x:c>
      <x:c r="E512" s="24" t="str">
        <x:v>전기차충전요금: 비용·시간·생활 불편 또는 의사결정과 직접 연결</x:v>
      </x:c>
      <x:c r="F512" s="27" t="n">
        <x:v>1</x:v>
      </x:c>
      <x:c r="G512" s="24" t="str">
        <x:v>명사·행동 중심 검색어로, 제목화하려면 별도의 구체적인 질문 설정이 필요</x:v>
      </x:c>
      <x:c r="H512" s="27" t="n">
        <x:v>1</x:v>
      </x:c>
      <x:c r="I512" s="24" t="str">
        <x:v>‘요금’를 기준·수치·조건별 사례로 비교 가능. 실제 수치 확인 전 반전은 단정 불가</x:v>
      </x:c>
      <x:c r="J512" s="27" t="n">
        <x:v>2</x:v>
      </x:c>
      <x:c r="K512" s="24" t="str">
        <x:v>규정·절차·근거 자료 또는 조건별 사례로 설명 범위를 한정할 수 있음</x:v>
      </x:c>
      <x:c r="L512" s="29" t="n">
        <x:f>(D512+F512+H512+J512)/('산출기준'!$B$23*'산출기준'!$B$24)*100</x:f>
        <x:v>75</x:v>
      </x:c>
      <x:c r="M512" s="24" t="str">
        <x:v>제도·요금·규정·기종 변경 시 본문 업데이트 필요</x:v>
      </x:c>
    </x:row>
    <x:row r="513" ht="58" customHeight="1">
      <x:c r="A513" s="4" t="str">
        <x:v>K0509</x:v>
      </x:c>
      <x:c r="B513" s="4" t="str">
        <x:v>자동차·IT·테크</x:v>
      </x:c>
      <x:c r="C513" s="4" t="str">
        <x:v>자동차경고등</x:v>
      </x:c>
      <x:c r="D513" s="27" t="n">
        <x:v>2</x:v>
      </x:c>
      <x:c r="E513" s="24" t="str">
        <x:v>자동차경고등: 비용·시간·생활 불편 또는 의사결정과 직접 연결</x:v>
      </x:c>
      <x:c r="F513" s="27" t="n">
        <x:v>1</x:v>
      </x:c>
      <x:c r="G513" s="24" t="str">
        <x:v>명사·행동 중심 검색어로, 제목화하려면 별도의 구체적인 질문 설정이 필요</x:v>
      </x:c>
      <x:c r="H513" s="27" t="n">
        <x:v>0</x:v>
      </x:c>
      <x:c r="I513" s="24" t="str">
        <x:v>키워드 자체에 비교나 반전 근거가 없으므로 해당 요소는 가점하지 않음</x:v>
      </x:c>
      <x:c r="J513" s="27" t="n">
        <x:v>1</x:v>
      </x:c>
      <x:c r="K513" s="24" t="str">
        <x:v>공개 프로필·발언 등 확인 가능한 원자료 확보가 필요</x:v>
      </x:c>
      <x:c r="L513" s="29" t="n">
        <x:f>(D513+F513+H513+J513)/('산출기준'!$B$23*'산출기준'!$B$24)*100</x:f>
        <x:v>50</x:v>
      </x:c>
      <x:c r="M513" s="24" t="str">
        <x:v>제도·요금·규정·기종 변경 시 본문 업데이트 필요</x:v>
      </x:c>
    </x:row>
    <x:row r="514" ht="58" customHeight="1">
      <x:c r="A514" s="4" t="str">
        <x:v>K0510</x:v>
      </x:c>
      <x:c r="B514" s="4" t="str">
        <x:v>자동차·IT·테크</x:v>
      </x:c>
      <x:c r="C514" s="4" t="str">
        <x:v>엔진오일교환비용</x:v>
      </x:c>
      <x:c r="D514" s="27" t="n">
        <x:v>2</x:v>
      </x:c>
      <x:c r="E514" s="24" t="str">
        <x:v>엔진오일교환비용: 비용·시간·생활 불편 또는 의사결정과 직접 연결</x:v>
      </x:c>
      <x:c r="F514" s="27" t="n">
        <x:v>1</x:v>
      </x:c>
      <x:c r="G514" s="24" t="str">
        <x:v>명사·행동 중심 검색어로, 제목화하려면 별도의 구체적인 질문 설정이 필요</x:v>
      </x:c>
      <x:c r="H514" s="27" t="n">
        <x:v>1</x:v>
      </x:c>
      <x:c r="I514" s="24" t="str">
        <x:v>‘비용’를 기준·수치·조건별 사례로 비교 가능. 실제 수치 확인 전 반전은 단정 불가</x:v>
      </x:c>
      <x:c r="J514" s="27" t="n">
        <x:v>2</x:v>
      </x:c>
      <x:c r="K514" s="24" t="str">
        <x:v>규정·절차·근거 자료 또는 조건별 사례로 설명 범위를 한정할 수 있음</x:v>
      </x:c>
      <x:c r="L514" s="29" t="n">
        <x:f>(D514+F514+H514+J514)/('산출기준'!$B$23*'산출기준'!$B$24)*100</x:f>
        <x:v>75</x:v>
      </x:c>
      <x:c r="M514" s="24" t="str">
        <x:v>제도·요금·규정·기종 변경 시 본문 업데이트 필요</x:v>
      </x:c>
    </x:row>
    <x:row r="515" ht="58" customHeight="1">
      <x:c r="A515" s="4" t="str">
        <x:v>K0511</x:v>
      </x:c>
      <x:c r="B515" s="4" t="str">
        <x:v>자동차·IT·테크</x:v>
      </x:c>
      <x:c r="C515" s="4" t="str">
        <x:v>자동차검사비용</x:v>
      </x:c>
      <x:c r="D515" s="27" t="n">
        <x:v>2</x:v>
      </x:c>
      <x:c r="E515" s="24" t="str">
        <x:v>자동차검사비용: 비용·시간·생활 불편 또는 의사결정과 직접 연결</x:v>
      </x:c>
      <x:c r="F515" s="27" t="n">
        <x:v>1</x:v>
      </x:c>
      <x:c r="G515" s="24" t="str">
        <x:v>명사·행동 중심 검색어로, 제목화하려면 별도의 구체적인 질문 설정이 필요</x:v>
      </x:c>
      <x:c r="H515" s="27" t="n">
        <x:v>1</x:v>
      </x:c>
      <x:c r="I515" s="24" t="str">
        <x:v>‘비용’를 기준·수치·조건별 사례로 비교 가능. 실제 수치 확인 전 반전은 단정 불가</x:v>
      </x:c>
      <x:c r="J515" s="27" t="n">
        <x:v>2</x:v>
      </x:c>
      <x:c r="K515" s="24" t="str">
        <x:v>규정·절차·근거 자료 또는 조건별 사례로 설명 범위를 한정할 수 있음</x:v>
      </x:c>
      <x:c r="L515" s="29" t="n">
        <x:f>(D515+F515+H515+J515)/('산출기준'!$B$23*'산출기준'!$B$24)*100</x:f>
        <x:v>75</x:v>
      </x:c>
      <x:c r="M515" s="24" t="str">
        <x:v>제도·요금·규정·기종 변경 시 본문 업데이트 필요</x:v>
      </x:c>
    </x:row>
    <x:row r="516" ht="58" customHeight="1">
      <x:c r="A516" s="4" t="str">
        <x:v>K0512</x:v>
      </x:c>
      <x:c r="B516" s="4" t="str">
        <x:v>자동차·IT·테크</x:v>
      </x:c>
      <x:c r="C516" s="4" t="str">
        <x:v>엔진오일교환</x:v>
      </x:c>
      <x:c r="D516" s="27" t="n">
        <x:v>2</x:v>
      </x:c>
      <x:c r="E516" s="24" t="str">
        <x:v>엔진오일교환: 비용·시간·생활 불편 또는 의사결정과 직접 연결</x:v>
      </x:c>
      <x:c r="F516" s="27" t="n">
        <x:v>1</x:v>
      </x:c>
      <x:c r="G516" s="24" t="str">
        <x:v>명사·행동 중심 검색어로, 제목화하려면 별도의 구체적인 질문 설정이 필요</x:v>
      </x:c>
      <x:c r="H516" s="27" t="n">
        <x:v>0</x:v>
      </x:c>
      <x:c r="I516" s="24" t="str">
        <x:v>키워드 자체에 비교나 반전 근거가 없으므로 해당 요소는 가점하지 않음</x:v>
      </x:c>
      <x:c r="J516" s="27" t="n">
        <x:v>1</x:v>
      </x:c>
      <x:c r="K516" s="24" t="str">
        <x:v>공개 프로필·발언 등 확인 가능한 원자료 확보가 필요</x:v>
      </x:c>
      <x:c r="L516" s="29" t="n">
        <x:f>(D516+F516+H516+J516)/('산출기준'!$B$23*'산출기준'!$B$24)*100</x:f>
        <x:v>50</x:v>
      </x:c>
      <x:c r="M516" s="24" t="str">
        <x:v>제도·요금·규정·기종 변경 시 본문 업데이트 필요</x:v>
      </x:c>
    </x:row>
    <x:row r="517" ht="58" customHeight="1">
      <x:c r="A517" s="4" t="str">
        <x:v>K0513</x:v>
      </x:c>
      <x:c r="B517" s="4" t="str">
        <x:v>자동차·IT·테크</x:v>
      </x:c>
      <x:c r="C517" s="4" t="str">
        <x:v>타이어교체</x:v>
      </x:c>
      <x:c r="D517" s="27" t="n">
        <x:v>2</x:v>
      </x:c>
      <x:c r="E517" s="24" t="str">
        <x:v>타이어교체: 비용·시간·생활 불편 또는 의사결정과 직접 연결</x:v>
      </x:c>
      <x:c r="F517" s="27" t="n">
        <x:v>1</x:v>
      </x:c>
      <x:c r="G517" s="24" t="str">
        <x:v>명사·행동 중심 검색어로, 제목화하려면 별도의 구체적인 질문 설정이 필요</x:v>
      </x:c>
      <x:c r="H517" s="27" t="n">
        <x:v>0</x:v>
      </x:c>
      <x:c r="I517" s="24" t="str">
        <x:v>키워드 자체에 비교나 반전 근거가 없으므로 해당 요소는 가점하지 않음</x:v>
      </x:c>
      <x:c r="J517" s="27" t="n">
        <x:v>2</x:v>
      </x:c>
      <x:c r="K517" s="24" t="str">
        <x:v>규정·절차·근거 자료 또는 조건별 사례로 설명 범위를 한정할 수 있음</x:v>
      </x:c>
      <x:c r="L517" s="29" t="n">
        <x:f>(D517+F517+H517+J517)/('산출기준'!$B$23*'산출기준'!$B$24)*100</x:f>
        <x:v>62.5</x:v>
      </x:c>
      <x:c r="M517" s="24" t="str">
        <x:v>제도·요금·규정·기종 변경 시 본문 업데이트 필요</x:v>
      </x:c>
    </x:row>
    <x:row r="518" ht="58" customHeight="1">
      <x:c r="A518" s="4" t="str">
        <x:v>K0514</x:v>
      </x:c>
      <x:c r="B518" s="4" t="str">
        <x:v>자동차·IT·테크</x:v>
      </x:c>
      <x:c r="C518" s="4" t="str">
        <x:v>자동차배터리교체</x:v>
      </x:c>
      <x:c r="D518" s="27" t="n">
        <x:v>2</x:v>
      </x:c>
      <x:c r="E518" s="24" t="str">
        <x:v>자동차배터리교체: 비용·시간·생활 불편 또는 의사결정과 직접 연결</x:v>
      </x:c>
      <x:c r="F518" s="27" t="n">
        <x:v>1</x:v>
      </x:c>
      <x:c r="G518" s="24" t="str">
        <x:v>명사·행동 중심 검색어로, 제목화하려면 별도의 구체적인 질문 설정이 필요</x:v>
      </x:c>
      <x:c r="H518" s="27" t="n">
        <x:v>0</x:v>
      </x:c>
      <x:c r="I518" s="24" t="str">
        <x:v>키워드 자체에 비교나 반전 근거가 없으므로 해당 요소는 가점하지 않음</x:v>
      </x:c>
      <x:c r="J518" s="27" t="n">
        <x:v>2</x:v>
      </x:c>
      <x:c r="K518" s="24" t="str">
        <x:v>규정·절차·근거 자료 또는 조건별 사례로 설명 범위를 한정할 수 있음</x:v>
      </x:c>
      <x:c r="L518" s="29" t="n">
        <x:f>(D518+F518+H518+J518)/('산출기준'!$B$23*'산출기준'!$B$24)*100</x:f>
        <x:v>62.5</x:v>
      </x:c>
      <x:c r="M518" s="24" t="str">
        <x:v>제도·요금·규정·기종 변경 시 본문 업데이트 필요</x:v>
      </x:c>
    </x:row>
    <x:row r="519" ht="58" customHeight="1">
      <x:c r="A519" s="4" t="str">
        <x:v>K0515</x:v>
      </x:c>
      <x:c r="B519" s="4" t="str">
        <x:v>자동차·IT·테크</x:v>
      </x:c>
      <x:c r="C519" s="4" t="str">
        <x:v>자동차검사과태료</x:v>
      </x:c>
      <x:c r="D519" s="27" t="n">
        <x:v>2</x:v>
      </x:c>
      <x:c r="E519" s="24" t="str">
        <x:v>자동차검사과태료: 비용·시간·생활 불편 또는 의사결정과 직접 연결</x:v>
      </x:c>
      <x:c r="F519" s="27" t="n">
        <x:v>1</x:v>
      </x:c>
      <x:c r="G519" s="24" t="str">
        <x:v>명사·행동 중심 검색어로, 제목화하려면 별도의 구체적인 질문 설정이 필요</x:v>
      </x:c>
      <x:c r="H519" s="27" t="n">
        <x:v>0</x:v>
      </x:c>
      <x:c r="I519" s="24" t="str">
        <x:v>키워드 자체에 비교나 반전 근거가 없으므로 해당 요소는 가점하지 않음</x:v>
      </x:c>
      <x:c r="J519" s="27" t="n">
        <x:v>1</x:v>
      </x:c>
      <x:c r="K519" s="24" t="str">
        <x:v>공개 프로필·발언 등 확인 가능한 원자료 확보가 필요</x:v>
      </x:c>
      <x:c r="L519" s="29" t="n">
        <x:f>(D519+F519+H519+J519)/('산출기준'!$B$23*'산출기준'!$B$24)*100</x:f>
        <x:v>50</x:v>
      </x:c>
      <x:c r="M519" s="24" t="str">
        <x:v>제도·요금·규정·기종 변경 시 본문 업데이트 필요</x:v>
      </x:c>
    </x:row>
    <x:row r="520" ht="58" customHeight="1">
      <x:c r="A520" s="4" t="str">
        <x:v>K0516</x:v>
      </x:c>
      <x:c r="B520" s="4" t="str">
        <x:v>자동차·IT·테크</x:v>
      </x:c>
      <x:c r="C520" s="4" t="str">
        <x:v>자동차정기검사조회</x:v>
      </x:c>
      <x:c r="D520" s="27" t="n">
        <x:v>2</x:v>
      </x:c>
      <x:c r="E520" s="24" t="str">
        <x:v>자동차정기검사조회: 비용·시간·생활 불편 또는 의사결정과 직접 연결</x:v>
      </x:c>
      <x:c r="F520" s="27" t="n">
        <x:v>1</x:v>
      </x:c>
      <x:c r="G520" s="24" t="str">
        <x:v>명사·행동 중심 검색어로, 제목화하려면 별도의 구체적인 질문 설정이 필요</x:v>
      </x:c>
      <x:c r="H520" s="27" t="n">
        <x:v>0</x:v>
      </x:c>
      <x:c r="I520" s="24" t="str">
        <x:v>키워드 자체에 비교나 반전 근거가 없으므로 해당 요소는 가점하지 않음</x:v>
      </x:c>
      <x:c r="J520" s="27" t="n">
        <x:v>1</x:v>
      </x:c>
      <x:c r="K520" s="24" t="str">
        <x:v>공개 프로필·발언 등 확인 가능한 원자료 확보가 필요</x:v>
      </x:c>
      <x:c r="L520" s="29" t="n">
        <x:f>(D520+F520+H520+J520)/('산출기준'!$B$23*'산출기준'!$B$24)*100</x:f>
        <x:v>50</x:v>
      </x:c>
      <x:c r="M520" s="24" t="str">
        <x:v>제도·요금·규정·기종 변경 시 본문 업데이트 필요; 도구·신청·방문 의도가 섞여 정보글만으로 검색 의도를 충족하기 어려울 수 있음</x:v>
      </x:c>
    </x:row>
    <x:row r="521" ht="58" customHeight="1">
      <x:c r="A521" s="4" t="str">
        <x:v>K0517</x:v>
      </x:c>
      <x:c r="B521" s="4" t="str">
        <x:v>자동차·IT·테크</x:v>
      </x:c>
      <x:c r="C521" s="4" t="str">
        <x:v>자동차종합검사</x:v>
      </x:c>
      <x:c r="D521" s="27" t="n">
        <x:v>2</x:v>
      </x:c>
      <x:c r="E521" s="24" t="str">
        <x:v>자동차종합검사: 비용·시간·생활 불편 또는 의사결정과 직접 연결</x:v>
      </x:c>
      <x:c r="F521" s="27" t="n">
        <x:v>1</x:v>
      </x:c>
      <x:c r="G521" s="24" t="str">
        <x:v>명사·행동 중심 검색어로, 제목화하려면 별도의 구체적인 질문 설정이 필요</x:v>
      </x:c>
      <x:c r="H521" s="27" t="n">
        <x:v>0</x:v>
      </x:c>
      <x:c r="I521" s="24" t="str">
        <x:v>키워드 자체에 비교나 반전 근거가 없으므로 해당 요소는 가점하지 않음</x:v>
      </x:c>
      <x:c r="J521" s="27" t="n">
        <x:v>1</x:v>
      </x:c>
      <x:c r="K521" s="24" t="str">
        <x:v>공개 프로필·발언 등 확인 가능한 원자료 확보가 필요</x:v>
      </x:c>
      <x:c r="L521" s="29" t="n">
        <x:f>(D521+F521+H521+J521)/('산출기준'!$B$23*'산출기준'!$B$24)*100</x:f>
        <x:v>50</x:v>
      </x:c>
      <x:c r="M521" s="24" t="str">
        <x:v>제도·요금·규정·기종 변경 시 본문 업데이트 필요; 도구·신청·방문 의도가 섞여 정보글만으로 검색 의도를 충족하기 어려울 수 있음</x:v>
      </x:c>
    </x:row>
    <x:row r="522" ht="58" customHeight="1">
      <x:c r="A522" s="4" t="str">
        <x:v>K0518</x:v>
      </x:c>
      <x:c r="B522" s="4" t="str">
        <x:v>자동차·IT·테크</x:v>
      </x:c>
      <x:c r="C522" s="4" t="str">
        <x:v>자동차검사기간</x:v>
      </x:c>
      <x:c r="D522" s="27" t="n">
        <x:v>2</x:v>
      </x:c>
      <x:c r="E522" s="24" t="str">
        <x:v>자동차검사기간: 비용·시간·생활 불편 또는 의사결정과 직접 연결</x:v>
      </x:c>
      <x:c r="F522" s="27" t="n">
        <x:v>1</x:v>
      </x:c>
      <x:c r="G522" s="24" t="str">
        <x:v>명사·행동 중심 검색어로, 제목화하려면 별도의 구체적인 질문 설정이 필요</x:v>
      </x:c>
      <x:c r="H522" s="27" t="n">
        <x:v>1</x:v>
      </x:c>
      <x:c r="I522" s="24" t="str">
        <x:v>‘기간’를 기준·수치·조건별 사례로 비교 가능. 실제 수치 확인 전 반전은 단정 불가</x:v>
      </x:c>
      <x:c r="J522" s="27" t="n">
        <x:v>2</x:v>
      </x:c>
      <x:c r="K522" s="24" t="str">
        <x:v>규정·절차·근거 자료 또는 조건별 사례로 설명 범위를 한정할 수 있음</x:v>
      </x:c>
      <x:c r="L522" s="29" t="n">
        <x:f>(D522+F522+H522+J522)/('산출기준'!$B$23*'산출기준'!$B$24)*100</x:f>
        <x:v>75</x:v>
      </x:c>
      <x:c r="M522" s="24" t="str">
        <x:v>제도·요금·규정·기종 변경 시 본문 업데이트 필요</x:v>
      </x:c>
    </x:row>
    <x:row r="523" ht="58" customHeight="1">
      <x:c r="A523" s="4" t="str">
        <x:v>K0519</x:v>
      </x:c>
      <x:c r="B523" s="4" t="str">
        <x:v>자동차·IT·테크</x:v>
      </x:c>
      <x:c r="C523" s="4" t="str">
        <x:v>전기차충전</x:v>
      </x:c>
      <x:c r="D523" s="27" t="n">
        <x:v>2</x:v>
      </x:c>
      <x:c r="E523" s="24" t="str">
        <x:v>전기차충전: 비용·시간·생활 불편 또는 의사결정과 직접 연결</x:v>
      </x:c>
      <x:c r="F523" s="27" t="n">
        <x:v>1</x:v>
      </x:c>
      <x:c r="G523" s="24" t="str">
        <x:v>명사·행동 중심 검색어로, 제목화하려면 별도의 구체적인 질문 설정이 필요</x:v>
      </x:c>
      <x:c r="H523" s="27" t="n">
        <x:v>0</x:v>
      </x:c>
      <x:c r="I523" s="24" t="str">
        <x:v>키워드 자체에 비교나 반전 근거가 없으므로 해당 요소는 가점하지 않음</x:v>
      </x:c>
      <x:c r="J523" s="27" t="n">
        <x:v>1</x:v>
      </x:c>
      <x:c r="K523" s="24" t="str">
        <x:v>공개 프로필·발언 등 확인 가능한 원자료 확보가 필요</x:v>
      </x:c>
      <x:c r="L523" s="29" t="n">
        <x:f>(D523+F523+H523+J523)/('산출기준'!$B$23*'산출기준'!$B$24)*100</x:f>
        <x:v>50</x:v>
      </x:c>
      <x:c r="M523" s="24" t="str">
        <x:v>제도·요금·규정·기종 변경 시 본문 업데이트 필요</x:v>
      </x:c>
    </x:row>
    <x:row r="524" ht="58" customHeight="1">
      <x:c r="A524" s="4" t="str">
        <x:v>K0520</x:v>
      </x:c>
      <x:c r="B524" s="4" t="str">
        <x:v>자동차·IT·테크</x:v>
      </x:c>
      <x:c r="C524" s="4" t="str">
        <x:v>아이폰액정수리비용</x:v>
      </x:c>
      <x:c r="D524" s="27" t="n">
        <x:v>2</x:v>
      </x:c>
      <x:c r="E524" s="24" t="str">
        <x:v>아이폰액정수리비용: 비용·시간·생활 불편 또는 의사결정과 직접 연결</x:v>
      </x:c>
      <x:c r="F524" s="27" t="n">
        <x:v>1</x:v>
      </x:c>
      <x:c r="G524" s="24" t="str">
        <x:v>명사·행동 중심 검색어로, 제목화하려면 별도의 구체적인 질문 설정이 필요</x:v>
      </x:c>
      <x:c r="H524" s="27" t="n">
        <x:v>1</x:v>
      </x:c>
      <x:c r="I524" s="24" t="str">
        <x:v>‘비용’를 기준·수치·조건별 사례로 비교 가능. 실제 수치 확인 전 반전은 단정 불가</x:v>
      </x:c>
      <x:c r="J524" s="27" t="n">
        <x:v>2</x:v>
      </x:c>
      <x:c r="K524" s="24" t="str">
        <x:v>규정·절차·근거 자료 또는 조건별 사례로 설명 범위를 한정할 수 있음</x:v>
      </x:c>
      <x:c r="L524" s="29" t="n">
        <x:f>(D524+F524+H524+J524)/('산출기준'!$B$23*'산출기준'!$B$24)*100</x:f>
        <x:v>75</x:v>
      </x:c>
      <x:c r="M524" s="24" t="str">
        <x:v>제도·요금·규정·기종 변경 시 본문 업데이트 필요</x:v>
      </x:c>
    </x:row>
    <x:row r="525" ht="58" customHeight="1">
      <x:c r="A525" s="4" t="str">
        <x:v>K0521</x:v>
      </x:c>
      <x:c r="B525" s="4" t="str">
        <x:v>자동차·IT·테크</x:v>
      </x:c>
      <x:c r="C525" s="4" t="str">
        <x:v>엔진오일교체</x:v>
      </x:c>
      <x:c r="D525" s="27" t="n">
        <x:v>2</x:v>
      </x:c>
      <x:c r="E525" s="24" t="str">
        <x:v>엔진오일교체: 비용·시간·생활 불편 또는 의사결정과 직접 연결</x:v>
      </x:c>
      <x:c r="F525" s="27" t="n">
        <x:v>1</x:v>
      </x:c>
      <x:c r="G525" s="24" t="str">
        <x:v>명사·행동 중심 검색어로, 제목화하려면 별도의 구체적인 질문 설정이 필요</x:v>
      </x:c>
      <x:c r="H525" s="27" t="n">
        <x:v>0</x:v>
      </x:c>
      <x:c r="I525" s="24" t="str">
        <x:v>키워드 자체에 비교나 반전 근거가 없으므로 해당 요소는 가점하지 않음</x:v>
      </x:c>
      <x:c r="J525" s="27" t="n">
        <x:v>2</x:v>
      </x:c>
      <x:c r="K525" s="24" t="str">
        <x:v>규정·절차·근거 자료 또는 조건별 사례로 설명 범위를 한정할 수 있음</x:v>
      </x:c>
      <x:c r="L525" s="29" t="n">
        <x:f>(D525+F525+H525+J525)/('산출기준'!$B$23*'산출기준'!$B$24)*100</x:f>
        <x:v>62.5</x:v>
      </x:c>
      <x:c r="M525" s="24" t="str">
        <x:v>제도·요금·규정·기종 변경 시 본문 업데이트 필요</x:v>
      </x:c>
    </x:row>
    <x:row r="526" ht="58" customHeight="1">
      <x:c r="A526" s="4" t="str">
        <x:v>K0522</x:v>
      </x:c>
      <x:c r="B526" s="4" t="str">
        <x:v>자동차·IT·테크</x:v>
      </x:c>
      <x:c r="C526" s="4" t="str">
        <x:v>자동차검사조회</x:v>
      </x:c>
      <x:c r="D526" s="27" t="n">
        <x:v>2</x:v>
      </x:c>
      <x:c r="E526" s="24" t="str">
        <x:v>자동차검사조회: 비용·시간·생활 불편 또는 의사결정과 직접 연결</x:v>
      </x:c>
      <x:c r="F526" s="27" t="n">
        <x:v>1</x:v>
      </x:c>
      <x:c r="G526" s="24" t="str">
        <x:v>명사·행동 중심 검색어로, 제목화하려면 별도의 구체적인 질문 설정이 필요</x:v>
      </x:c>
      <x:c r="H526" s="27" t="n">
        <x:v>0</x:v>
      </x:c>
      <x:c r="I526" s="24" t="str">
        <x:v>키워드 자체에 비교나 반전 근거가 없으므로 해당 요소는 가점하지 않음</x:v>
      </x:c>
      <x:c r="J526" s="27" t="n">
        <x:v>1</x:v>
      </x:c>
      <x:c r="K526" s="24" t="str">
        <x:v>공개 프로필·발언 등 확인 가능한 원자료 확보가 필요</x:v>
      </x:c>
      <x:c r="L526" s="29" t="n">
        <x:f>(D526+F526+H526+J526)/('산출기준'!$B$23*'산출기준'!$B$24)*100</x:f>
        <x:v>50</x:v>
      </x:c>
      <x:c r="M526" s="24" t="str">
        <x:v>제도·요금·규정·기종 변경 시 본문 업데이트 필요; 도구·신청·방문 의도가 섞여 정보글만으로 검색 의도를 충족하기 어려울 수 있음</x:v>
      </x:c>
    </x:row>
    <x:row r="527" ht="58" customHeight="1">
      <x:c r="A527" s="4" t="str">
        <x:v>K0523</x:v>
      </x:c>
      <x:c r="B527" s="4" t="str">
        <x:v>자동차·IT·테크</x:v>
      </x:c>
      <x:c r="C527" s="4" t="str">
        <x:v>자동차종합검사비용</x:v>
      </x:c>
      <x:c r="D527" s="27" t="n">
        <x:v>2</x:v>
      </x:c>
      <x:c r="E527" s="24" t="str">
        <x:v>자동차종합검사비용: 비용·시간·생활 불편 또는 의사결정과 직접 연결</x:v>
      </x:c>
      <x:c r="F527" s="27" t="n">
        <x:v>1</x:v>
      </x:c>
      <x:c r="G527" s="24" t="str">
        <x:v>명사·행동 중심 검색어로, 제목화하려면 별도의 구체적인 질문 설정이 필요</x:v>
      </x:c>
      <x:c r="H527" s="27" t="n">
        <x:v>1</x:v>
      </x:c>
      <x:c r="I527" s="24" t="str">
        <x:v>‘비용’를 기준·수치·조건별 사례로 비교 가능. 실제 수치 확인 전 반전은 단정 불가</x:v>
      </x:c>
      <x:c r="J527" s="27" t="n">
        <x:v>2</x:v>
      </x:c>
      <x:c r="K527" s="24" t="str">
        <x:v>규정·절차·근거 자료 또는 조건별 사례로 설명 범위를 한정할 수 있음</x:v>
      </x:c>
      <x:c r="L527" s="29" t="n">
        <x:f>(D527+F527+H527+J527)/('산출기준'!$B$23*'산출기준'!$B$24)*100</x:f>
        <x:v>75</x:v>
      </x:c>
      <x:c r="M527" s="24" t="str">
        <x:v>제도·요금·규정·기종 변경 시 본문 업데이트 필요</x:v>
      </x:c>
    </x:row>
    <x:row r="528" ht="58" customHeight="1">
      <x:c r="A528" s="4" t="str">
        <x:v>K0524</x:v>
      </x:c>
      <x:c r="B528" s="4" t="str">
        <x:v>자동차·IT·테크</x:v>
      </x:c>
      <x:c r="C528" s="4" t="str">
        <x:v>엔진오일가격</x:v>
      </x:c>
      <x:c r="D528" s="27" t="n">
        <x:v>2</x:v>
      </x:c>
      <x:c r="E528" s="24" t="str">
        <x:v>엔진오일가격: 비용·시간·생활 불편 또는 의사결정과 직접 연결</x:v>
      </x:c>
      <x:c r="F528" s="27" t="n">
        <x:v>1</x:v>
      </x:c>
      <x:c r="G528" s="24" t="str">
        <x:v>명사·행동 중심 검색어로, 제목화하려면 별도의 구체적인 질문 설정이 필요</x:v>
      </x:c>
      <x:c r="H528" s="27" t="n">
        <x:v>0</x:v>
      </x:c>
      <x:c r="I528" s="24" t="str">
        <x:v>키워드 자체에 비교나 반전 근거가 없으므로 해당 요소는 가점하지 않음</x:v>
      </x:c>
      <x:c r="J528" s="27" t="n">
        <x:v>1</x:v>
      </x:c>
      <x:c r="K528" s="24" t="str">
        <x:v>공개 프로필·발언 등 확인 가능한 원자료 확보가 필요</x:v>
      </x:c>
      <x:c r="L528" s="29" t="n">
        <x:f>(D528+F528+H528+J528)/('산출기준'!$B$23*'산출기준'!$B$24)*100</x:f>
        <x:v>50</x:v>
      </x:c>
      <x:c r="M528" s="24" t="str">
        <x:v>제도·요금·규정·기종 변경 시 본문 업데이트 필요</x:v>
      </x:c>
    </x:row>
    <x:row r="529" ht="58" customHeight="1">
      <x:c r="A529" s="4" t="str">
        <x:v>K0525</x:v>
      </x:c>
      <x:c r="B529" s="4" t="str">
        <x:v>자동차·IT·테크</x:v>
      </x:c>
      <x:c r="C529" s="4" t="str">
        <x:v>전기차충전방법</x:v>
      </x:c>
      <x:c r="D529" s="27" t="n">
        <x:v>2</x:v>
      </x:c>
      <x:c r="E529" s="24" t="str">
        <x:v>전기차충전방법: 비용·시간·생활 불편 또는 의사결정과 직접 연결</x:v>
      </x:c>
      <x:c r="F529" s="27" t="n">
        <x:v>2</x:v>
      </x:c>
      <x:c r="G529" s="24" t="str">
        <x:v>‘방법’라는 질문 표현이 있어 독자가 확인할 답이 분명함</x:v>
      </x:c>
      <x:c r="H529" s="27" t="n">
        <x:v>0</x:v>
      </x:c>
      <x:c r="I529" s="24" t="str">
        <x:v>키워드 자체에 비교나 반전 근거가 없으므로 해당 요소는 가점하지 않음</x:v>
      </x:c>
      <x:c r="J529" s="27" t="n">
        <x:v>2</x:v>
      </x:c>
      <x:c r="K529" s="24" t="str">
        <x:v>규정·절차·근거 자료 또는 조건별 사례로 설명 범위를 한정할 수 있음</x:v>
      </x:c>
      <x:c r="L529" s="29" t="n">
        <x:f>(D529+F529+H529+J529)/('산출기준'!$B$23*'산출기준'!$B$24)*100</x:f>
        <x:v>75</x:v>
      </x:c>
      <x:c r="M529" s="24" t="str">
        <x:v>제도·요금·규정·기종 변경 시 본문 업데이트 필요</x:v>
      </x:c>
    </x:row>
    <x:row r="530" ht="58" customHeight="1">
      <x:c r="A530" s="4" t="str">
        <x:v>K0526</x:v>
      </x:c>
      <x:c r="B530" s="4" t="str">
        <x:v>자동차·IT·테크</x:v>
      </x:c>
      <x:c r="C530" s="4" t="str">
        <x:v>자동차배터리수명</x:v>
      </x:c>
      <x:c r="D530" s="27" t="n">
        <x:v>2</x:v>
      </x:c>
      <x:c r="E530" s="24" t="str">
        <x:v>자동차배터리수명: 비용·시간·생활 불편 또는 의사결정과 직접 연결</x:v>
      </x:c>
      <x:c r="F530" s="27" t="n">
        <x:v>1</x:v>
      </x:c>
      <x:c r="G530" s="24" t="str">
        <x:v>명사·행동 중심 검색어로, 제목화하려면 별도의 구체적인 질문 설정이 필요</x:v>
      </x:c>
      <x:c r="H530" s="27" t="n">
        <x:v>1</x:v>
      </x:c>
      <x:c r="I530" s="24" t="str">
        <x:v>‘수명’를 기준·수치·조건별 사례로 비교 가능. 실제 수치 확인 전 반전은 단정 불가</x:v>
      </x:c>
      <x:c r="J530" s="27" t="n">
        <x:v>2</x:v>
      </x:c>
      <x:c r="K530" s="24" t="str">
        <x:v>규정·절차·근거 자료 또는 조건별 사례로 설명 범위를 한정할 수 있음</x:v>
      </x:c>
      <x:c r="L530" s="29" t="n">
        <x:f>(D530+F530+H530+J530)/('산출기준'!$B$23*'산출기준'!$B$24)*100</x:f>
        <x:v>75</x:v>
      </x:c>
      <x:c r="M530" s="24" t="str">
        <x:v>제도·요금·규정·기종 변경 시 본문 업데이트 필요</x:v>
      </x:c>
    </x:row>
    <x:row r="531" ht="58" customHeight="1">
      <x:c r="A531" s="4" t="str">
        <x:v>K0527</x:v>
      </x:c>
      <x:c r="B531" s="4" t="str">
        <x:v>자동차·IT·테크</x:v>
      </x:c>
      <x:c r="C531" s="4" t="str">
        <x:v>타이어교체비용</x:v>
      </x:c>
      <x:c r="D531" s="27" t="n">
        <x:v>2</x:v>
      </x:c>
      <x:c r="E531" s="24" t="str">
        <x:v>타이어교체비용: 비용·시간·생활 불편 또는 의사결정과 직접 연결</x:v>
      </x:c>
      <x:c r="F531" s="27" t="n">
        <x:v>1</x:v>
      </x:c>
      <x:c r="G531" s="24" t="str">
        <x:v>명사·행동 중심 검색어로, 제목화하려면 별도의 구체적인 질문 설정이 필요</x:v>
      </x:c>
      <x:c r="H531" s="27" t="n">
        <x:v>1</x:v>
      </x:c>
      <x:c r="I531" s="24" t="str">
        <x:v>‘비용’를 기준·수치·조건별 사례로 비교 가능. 실제 수치 확인 전 반전은 단정 불가</x:v>
      </x:c>
      <x:c r="J531" s="27" t="n">
        <x:v>2</x:v>
      </x:c>
      <x:c r="K531" s="24" t="str">
        <x:v>규정·절차·근거 자료 또는 조건별 사례로 설명 범위를 한정할 수 있음</x:v>
      </x:c>
      <x:c r="L531" s="29" t="n">
        <x:f>(D531+F531+H531+J531)/('산출기준'!$B$23*'산출기준'!$B$24)*100</x:f>
        <x:v>75</x:v>
      </x:c>
      <x:c r="M531" s="24" t="str">
        <x:v>제도·요금·규정·기종 변경 시 본문 업데이트 필요</x:v>
      </x:c>
    </x:row>
    <x:row r="532" ht="58" customHeight="1">
      <x:c r="A532" s="4" t="str">
        <x:v>K0528</x:v>
      </x:c>
      <x:c r="B532" s="4" t="str">
        <x:v>자동차·IT·테크</x:v>
      </x:c>
      <x:c r="C532" s="4" t="str">
        <x:v>자동차에어컨필터교체</x:v>
      </x:c>
      <x:c r="D532" s="27" t="n">
        <x:v>2</x:v>
      </x:c>
      <x:c r="E532" s="24" t="str">
        <x:v>자동차에어컨필터교체: 비용·시간·생활 불편 또는 의사결정과 직접 연결</x:v>
      </x:c>
      <x:c r="F532" s="27" t="n">
        <x:v>1</x:v>
      </x:c>
      <x:c r="G532" s="24" t="str">
        <x:v>명사·행동 중심 검색어로, 제목화하려면 별도의 구체적인 질문 설정이 필요</x:v>
      </x:c>
      <x:c r="H532" s="27" t="n">
        <x:v>0</x:v>
      </x:c>
      <x:c r="I532" s="24" t="str">
        <x:v>키워드 자체에 비교나 반전 근거가 없으므로 해당 요소는 가점하지 않음</x:v>
      </x:c>
      <x:c r="J532" s="27" t="n">
        <x:v>2</x:v>
      </x:c>
      <x:c r="K532" s="24" t="str">
        <x:v>규정·절차·근거 자료 또는 조건별 사례로 설명 범위를 한정할 수 있음</x:v>
      </x:c>
      <x:c r="L532" s="29" t="n">
        <x:f>(D532+F532+H532+J532)/('산출기준'!$B$23*'산출기준'!$B$24)*100</x:f>
        <x:v>62.5</x:v>
      </x:c>
      <x:c r="M532" s="24" t="str">
        <x:v>제도·요금·규정·기종 변경 시 본문 업데이트 필요</x:v>
      </x:c>
    </x:row>
    <x:row r="533" ht="58" customHeight="1">
      <x:c r="A533" s="4" t="str">
        <x:v>K0529</x:v>
      </x:c>
      <x:c r="B533" s="4" t="str">
        <x:v>자동차·IT·테크</x:v>
      </x:c>
      <x:c r="C533" s="4" t="str">
        <x:v>타이어종류</x:v>
      </x:c>
      <x:c r="D533" s="27" t="n">
        <x:v>2</x:v>
      </x:c>
      <x:c r="E533" s="24" t="str">
        <x:v>타이어종류: 비용·시간·생활 불편 또는 의사결정과 직접 연결</x:v>
      </x:c>
      <x:c r="F533" s="27" t="n">
        <x:v>1</x:v>
      </x:c>
      <x:c r="G533" s="24" t="str">
        <x:v>명사·행동 중심 검색어로, 제목화하려면 별도의 구체적인 질문 설정이 필요</x:v>
      </x:c>
      <x:c r="H533" s="27" t="n">
        <x:v>0</x:v>
      </x:c>
      <x:c r="I533" s="24" t="str">
        <x:v>키워드 자체에 비교나 반전 근거가 없으므로 해당 요소는 가점하지 않음</x:v>
      </x:c>
      <x:c r="J533" s="27" t="n">
        <x:v>2</x:v>
      </x:c>
      <x:c r="K533" s="24" t="str">
        <x:v>규정·절차·근거 자료 또는 조건별 사례로 설명 범위를 한정할 수 있음</x:v>
      </x:c>
      <x:c r="L533" s="29" t="n">
        <x:f>(D533+F533+H533+J533)/('산출기준'!$B$23*'산출기준'!$B$24)*100</x:f>
        <x:v>62.5</x:v>
      </x:c>
      <x:c r="M533" s="24" t="str">
        <x:v>제도·요금·규정·기종 변경 시 본문 업데이트 필요</x:v>
      </x:c>
    </x:row>
    <x:row r="534" ht="58" customHeight="1">
      <x:c r="A534" s="4" t="str">
        <x:v>K0530</x:v>
      </x:c>
      <x:c r="B534" s="4" t="str">
        <x:v>자동차·IT·테크</x:v>
      </x:c>
      <x:c r="C534" s="4" t="str">
        <x:v>자동차밧데리교체</x:v>
      </x:c>
      <x:c r="D534" s="27" t="n">
        <x:v>2</x:v>
      </x:c>
      <x:c r="E534" s="24" t="str">
        <x:v>자동차밧데리교체: 비용·시간·생활 불편 또는 의사결정과 직접 연결</x:v>
      </x:c>
      <x:c r="F534" s="27" t="n">
        <x:v>1</x:v>
      </x:c>
      <x:c r="G534" s="24" t="str">
        <x:v>명사·행동 중심 검색어로, 제목화하려면 별도의 구체적인 질문 설정이 필요</x:v>
      </x:c>
      <x:c r="H534" s="27" t="n">
        <x:v>0</x:v>
      </x:c>
      <x:c r="I534" s="24" t="str">
        <x:v>키워드 자체에 비교나 반전 근거가 없으므로 해당 요소는 가점하지 않음</x:v>
      </x:c>
      <x:c r="J534" s="27" t="n">
        <x:v>2</x:v>
      </x:c>
      <x:c r="K534" s="24" t="str">
        <x:v>규정·절차·근거 자료 또는 조건별 사례로 설명 범위를 한정할 수 있음</x:v>
      </x:c>
      <x:c r="L534" s="29" t="n">
        <x:f>(D534+F534+H534+J534)/('산출기준'!$B$23*'산출기준'!$B$24)*100</x:f>
        <x:v>62.5</x:v>
      </x:c>
      <x:c r="M534" s="24" t="str">
        <x:v>제도·요금·규정·기종 변경 시 본문 업데이트 필요</x:v>
      </x:c>
    </x:row>
    <x:row r="535" ht="58" customHeight="1">
      <x:c r="A535" s="4" t="str">
        <x:v>K0531</x:v>
      </x:c>
      <x:c r="B535" s="4" t="str">
        <x:v>자동차·IT·테크</x:v>
      </x:c>
      <x:c r="C535" s="4" t="str">
        <x:v>자동차정기검사비용</x:v>
      </x:c>
      <x:c r="D535" s="27" t="n">
        <x:v>2</x:v>
      </x:c>
      <x:c r="E535" s="24" t="str">
        <x:v>자동차정기검사비용: 비용·시간·생활 불편 또는 의사결정과 직접 연결</x:v>
      </x:c>
      <x:c r="F535" s="27" t="n">
        <x:v>1</x:v>
      </x:c>
      <x:c r="G535" s="24" t="str">
        <x:v>명사·행동 중심 검색어로, 제목화하려면 별도의 구체적인 질문 설정이 필요</x:v>
      </x:c>
      <x:c r="H535" s="27" t="n">
        <x:v>1</x:v>
      </x:c>
      <x:c r="I535" s="24" t="str">
        <x:v>‘비용’를 기준·수치·조건별 사례로 비교 가능. 실제 수치 확인 전 반전은 단정 불가</x:v>
      </x:c>
      <x:c r="J535" s="27" t="n">
        <x:v>2</x:v>
      </x:c>
      <x:c r="K535" s="24" t="str">
        <x:v>규정·절차·근거 자료 또는 조건별 사례로 설명 범위를 한정할 수 있음</x:v>
      </x:c>
      <x:c r="L535" s="29" t="n">
        <x:f>(D535+F535+H535+J535)/('산출기준'!$B$23*'산출기준'!$B$24)*100</x:f>
        <x:v>75</x:v>
      </x:c>
      <x:c r="M535" s="24" t="str">
        <x:v>제도·요금·규정·기종 변경 시 본문 업데이트 필요</x:v>
      </x:c>
    </x:row>
    <x:row r="536" ht="58" customHeight="1">
      <x:c r="A536" s="4" t="str">
        <x:v>K0532</x:v>
      </x:c>
      <x:c r="B536" s="4" t="str">
        <x:v>자동차·IT·테크</x:v>
      </x:c>
      <x:c r="C536" s="4" t="str">
        <x:v>전기차충전시간</x:v>
      </x:c>
      <x:c r="D536" s="27" t="n">
        <x:v>2</x:v>
      </x:c>
      <x:c r="E536" s="24" t="str">
        <x:v>전기차충전시간: 비용·시간·생활 불편 또는 의사결정과 직접 연결</x:v>
      </x:c>
      <x:c r="F536" s="27" t="n">
        <x:v>1</x:v>
      </x:c>
      <x:c r="G536" s="24" t="str">
        <x:v>명사·행동 중심 검색어로, 제목화하려면 별도의 구체적인 질문 설정이 필요</x:v>
      </x:c>
      <x:c r="H536" s="27" t="n">
        <x:v>1</x:v>
      </x:c>
      <x:c r="I536" s="24" t="str">
        <x:v>‘시간’를 기준·수치·조건별 사례로 비교 가능. 실제 수치 확인 전 반전은 단정 불가</x:v>
      </x:c>
      <x:c r="J536" s="27" t="n">
        <x:v>2</x:v>
      </x:c>
      <x:c r="K536" s="24" t="str">
        <x:v>규정·절차·근거 자료 또는 조건별 사례로 설명 범위를 한정할 수 있음</x:v>
      </x:c>
      <x:c r="L536" s="29" t="n">
        <x:f>(D536+F536+H536+J536)/('산출기준'!$B$23*'산출기준'!$B$24)*100</x:f>
        <x:v>75</x:v>
      </x:c>
      <x:c r="M536" s="24" t="str">
        <x:v>제도·요금·규정·기종 변경 시 본문 업데이트 필요</x:v>
      </x:c>
    </x:row>
    <x:row r="537" ht="58" customHeight="1">
      <x:c r="A537" s="4" t="str">
        <x:v>K0533</x:v>
      </x:c>
      <x:c r="B537" s="4" t="str">
        <x:v>자동차·IT·테크</x:v>
      </x:c>
      <x:c r="C537" s="4" t="str">
        <x:v>가정용전기차충전기설치</x:v>
      </x:c>
      <x:c r="D537" s="27" t="n">
        <x:v>2</x:v>
      </x:c>
      <x:c r="E537" s="24" t="str">
        <x:v>가정용전기차충전기설치: 비용·시간·생활 불편 또는 의사결정과 직접 연결</x:v>
      </x:c>
      <x:c r="F537" s="27" t="n">
        <x:v>1</x:v>
      </x:c>
      <x:c r="G537" s="24" t="str">
        <x:v>명사·행동 중심 검색어로, 제목화하려면 별도의 구체적인 질문 설정이 필요</x:v>
      </x:c>
      <x:c r="H537" s="27" t="n">
        <x:v>0</x:v>
      </x:c>
      <x:c r="I537" s="24" t="str">
        <x:v>키워드 자체에 비교나 반전 근거가 없으므로 해당 요소는 가점하지 않음</x:v>
      </x:c>
      <x:c r="J537" s="27" t="n">
        <x:v>1</x:v>
      </x:c>
      <x:c r="K537" s="24" t="str">
        <x:v>공개 프로필·발언 등 확인 가능한 원자료 확보가 필요</x:v>
      </x:c>
      <x:c r="L537" s="29" t="n">
        <x:f>(D537+F537+H537+J537)/('산출기준'!$B$23*'산출기준'!$B$24)*100</x:f>
        <x:v>50</x:v>
      </x:c>
      <x:c r="M537" s="24" t="str">
        <x:v>제도·요금·규정·기종 변경 시 본문 업데이트 필요</x:v>
      </x:c>
    </x:row>
    <x:row r="538" ht="58" customHeight="1">
      <x:c r="A538" s="4" t="str">
        <x:v>K0534</x:v>
      </x:c>
      <x:c r="B538" s="4" t="str">
        <x:v>자동차·IT·테크</x:v>
      </x:c>
      <x:c r="C538" s="4" t="str">
        <x:v>타이어교체시기</x:v>
      </x:c>
      <x:c r="D538" s="27" t="n">
        <x:v>2</x:v>
      </x:c>
      <x:c r="E538" s="24" t="str">
        <x:v>타이어교체시기: 비용·시간·생활 불편 또는 의사결정과 직접 연결</x:v>
      </x:c>
      <x:c r="F538" s="27" t="n">
        <x:v>1</x:v>
      </x:c>
      <x:c r="G538" s="24" t="str">
        <x:v>명사·행동 중심 검색어로, 제목화하려면 별도의 구체적인 질문 설정이 필요</x:v>
      </x:c>
      <x:c r="H538" s="27" t="n">
        <x:v>0</x:v>
      </x:c>
      <x:c r="I538" s="24" t="str">
        <x:v>키워드 자체에 비교나 반전 근거가 없으므로 해당 요소는 가점하지 않음</x:v>
      </x:c>
      <x:c r="J538" s="27" t="n">
        <x:v>2</x:v>
      </x:c>
      <x:c r="K538" s="24" t="str">
        <x:v>규정·절차·근거 자료 또는 조건별 사례로 설명 범위를 한정할 수 있음</x:v>
      </x:c>
      <x:c r="L538" s="29" t="n">
        <x:f>(D538+F538+H538+J538)/('산출기준'!$B$23*'산출기준'!$B$24)*100</x:f>
        <x:v>62.5</x:v>
      </x:c>
      <x:c r="M538" s="24" t="str">
        <x:v>제도·요금·규정·기종 변경 시 본문 업데이트 필요</x:v>
      </x:c>
    </x:row>
    <x:row r="539" ht="58" customHeight="1">
      <x:c r="A539" s="4" t="str">
        <x:v>K0535</x:v>
      </x:c>
      <x:c r="B539" s="4" t="str">
        <x:v>자동차·IT·테크</x:v>
      </x:c>
      <x:c r="C539" s="4" t="str">
        <x:v>배터리교체</x:v>
      </x:c>
      <x:c r="D539" s="27" t="n">
        <x:v>2</x:v>
      </x:c>
      <x:c r="E539" s="24" t="str">
        <x:v>배터리교체: 비용·시간·생활 불편 또는 의사결정과 직접 연결</x:v>
      </x:c>
      <x:c r="F539" s="27" t="n">
        <x:v>1</x:v>
      </x:c>
      <x:c r="G539" s="24" t="str">
        <x:v>명사·행동 중심 검색어로, 제목화하려면 별도의 구체적인 질문 설정이 필요</x:v>
      </x:c>
      <x:c r="H539" s="27" t="n">
        <x:v>0</x:v>
      </x:c>
      <x:c r="I539" s="24" t="str">
        <x:v>키워드 자체에 비교나 반전 근거가 없으므로 해당 요소는 가점하지 않음</x:v>
      </x:c>
      <x:c r="J539" s="27" t="n">
        <x:v>2</x:v>
      </x:c>
      <x:c r="K539" s="24" t="str">
        <x:v>규정·절차·근거 자료 또는 조건별 사례로 설명 범위를 한정할 수 있음</x:v>
      </x:c>
      <x:c r="L539" s="29" t="n">
        <x:f>(D539+F539+H539+J539)/('산출기준'!$B$23*'산출기준'!$B$24)*100</x:f>
        <x:v>62.5</x:v>
      </x:c>
      <x:c r="M539" s="24" t="str">
        <x:v>제도·요금·규정·기종 변경 시 본문 업데이트 필요</x:v>
      </x:c>
    </x:row>
    <x:row r="540" ht="58" customHeight="1">
      <x:c r="A540" s="4" t="str">
        <x:v>K0536</x:v>
      </x:c>
      <x:c r="B540" s="4" t="str">
        <x:v>자동차·IT·테크</x:v>
      </x:c>
      <x:c r="C540" s="4" t="str">
        <x:v>타이어위치교환비용</x:v>
      </x:c>
      <x:c r="D540" s="27" t="n">
        <x:v>2</x:v>
      </x:c>
      <x:c r="E540" s="24" t="str">
        <x:v>타이어위치교환비용: 비용·시간·생활 불편 또는 의사결정과 직접 연결</x:v>
      </x:c>
      <x:c r="F540" s="27" t="n">
        <x:v>1</x:v>
      </x:c>
      <x:c r="G540" s="24" t="str">
        <x:v>명사·행동 중심 검색어로, 제목화하려면 별도의 구체적인 질문 설정이 필요</x:v>
      </x:c>
      <x:c r="H540" s="27" t="n">
        <x:v>1</x:v>
      </x:c>
      <x:c r="I540" s="24" t="str">
        <x:v>‘비용’를 기준·수치·조건별 사례로 비교 가능. 실제 수치 확인 전 반전은 단정 불가</x:v>
      </x:c>
      <x:c r="J540" s="27" t="n">
        <x:v>2</x:v>
      </x:c>
      <x:c r="K540" s="24" t="str">
        <x:v>규정·절차·근거 자료 또는 조건별 사례로 설명 범위를 한정할 수 있음</x:v>
      </x:c>
      <x:c r="L540" s="29" t="n">
        <x:f>(D540+F540+H540+J540)/('산출기준'!$B$23*'산출기준'!$B$24)*100</x:f>
        <x:v>75</x:v>
      </x:c>
      <x:c r="M540" s="24" t="str">
        <x:v>제도·요금·규정·기종 변경 시 본문 업데이트 필요</x:v>
      </x:c>
    </x:row>
    <x:row r="541" ht="58" customHeight="1">
      <x:c r="A541" s="4" t="str">
        <x:v>K0537</x:v>
      </x:c>
      <x:c r="B541" s="4" t="str">
        <x:v>자동차·IT·테크</x:v>
      </x:c>
      <x:c r="C541" s="4" t="str">
        <x:v>타이어위치교환주기</x:v>
      </x:c>
      <x:c r="D541" s="27" t="n">
        <x:v>2</x:v>
      </x:c>
      <x:c r="E541" s="24" t="str">
        <x:v>타이어위치교환주기: 비용·시간·생활 불편 또는 의사결정과 직접 연결</x:v>
      </x:c>
      <x:c r="F541" s="27" t="n">
        <x:v>1</x:v>
      </x:c>
      <x:c r="G541" s="24" t="str">
        <x:v>명사·행동 중심 검색어로, 제목화하려면 별도의 구체적인 질문 설정이 필요</x:v>
      </x:c>
      <x:c r="H541" s="27" t="n">
        <x:v>1</x:v>
      </x:c>
      <x:c r="I541" s="24" t="str">
        <x:v>‘주기’를 기준·수치·조건별 사례로 비교 가능. 실제 수치 확인 전 반전은 단정 불가</x:v>
      </x:c>
      <x:c r="J541" s="27" t="n">
        <x:v>2</x:v>
      </x:c>
      <x:c r="K541" s="24" t="str">
        <x:v>규정·절차·근거 자료 또는 조건별 사례로 설명 범위를 한정할 수 있음</x:v>
      </x:c>
      <x:c r="L541" s="29" t="n">
        <x:f>(D541+F541+H541+J541)/('산출기준'!$B$23*'산출기준'!$B$24)*100</x:f>
        <x:v>75</x:v>
      </x:c>
      <x:c r="M541" s="24" t="str">
        <x:v>제도·요금·규정·기종 변경 시 본문 업데이트 필요</x:v>
      </x:c>
    </x:row>
    <x:row r="542" ht="58" customHeight="1">
      <x:c r="A542" s="4" t="str">
        <x:v>K0538</x:v>
      </x:c>
      <x:c r="B542" s="4" t="str">
        <x:v>자동차·IT·테크</x:v>
      </x:c>
      <x:c r="C542" s="4" t="str">
        <x:v>아이폰13미니배터리교체</x:v>
      </x:c>
      <x:c r="D542" s="27" t="n">
        <x:v>2</x:v>
      </x:c>
      <x:c r="E542" s="24" t="str">
        <x:v>아이폰13미니배터리교체: 비용·시간·생활 불편 또는 의사결정과 직접 연결</x:v>
      </x:c>
      <x:c r="F542" s="27" t="n">
        <x:v>1</x:v>
      </x:c>
      <x:c r="G542" s="24" t="str">
        <x:v>명사·행동 중심 검색어로, 제목화하려면 별도의 구체적인 질문 설정이 필요</x:v>
      </x:c>
      <x:c r="H542" s="27" t="n">
        <x:v>0</x:v>
      </x:c>
      <x:c r="I542" s="24" t="str">
        <x:v>키워드 자체에 비교나 반전 근거가 없으므로 해당 요소는 가점하지 않음</x:v>
      </x:c>
      <x:c r="J542" s="27" t="n">
        <x:v>2</x:v>
      </x:c>
      <x:c r="K542" s="24" t="str">
        <x:v>규정·절차·근거 자료 또는 조건별 사례로 설명 범위를 한정할 수 있음</x:v>
      </x:c>
      <x:c r="L542" s="29" t="n">
        <x:f>(D542+F542+H542+J542)/('산출기준'!$B$23*'산출기준'!$B$24)*100</x:f>
        <x:v>62.5</x:v>
      </x:c>
      <x:c r="M542" s="24" t="str">
        <x:v>제도·요금·규정·기종 변경 시 본문 업데이트 필요</x:v>
      </x:c>
    </x:row>
    <x:row r="543" ht="58" customHeight="1">
      <x:c r="A543" s="4" t="str">
        <x:v>K0539</x:v>
      </x:c>
      <x:c r="B543" s="4" t="str">
        <x:v>자동차·IT·테크</x:v>
      </x:c>
      <x:c r="C543" s="4" t="str">
        <x:v>자동차정기검사예약</x:v>
      </x:c>
      <x:c r="D543" s="27" t="n">
        <x:v>2</x:v>
      </x:c>
      <x:c r="E543" s="24" t="str">
        <x:v>자동차정기검사예약: 비용·시간·생활 불편 또는 의사결정과 직접 연결</x:v>
      </x:c>
      <x:c r="F543" s="27" t="n">
        <x:v>1</x:v>
      </x:c>
      <x:c r="G543" s="24" t="str">
        <x:v>명사·행동 중심 검색어로, 제목화하려면 별도의 구체적인 질문 설정이 필요</x:v>
      </x:c>
      <x:c r="H543" s="27" t="n">
        <x:v>0</x:v>
      </x:c>
      <x:c r="I543" s="24" t="str">
        <x:v>키워드 자체에 비교나 반전 근거가 없으므로 해당 요소는 가점하지 않음</x:v>
      </x:c>
      <x:c r="J543" s="27" t="n">
        <x:v>1</x:v>
      </x:c>
      <x:c r="K543" s="24" t="str">
        <x:v>공개 프로필·발언 등 확인 가능한 원자료 확보가 필요</x:v>
      </x:c>
      <x:c r="L543" s="29" t="n">
        <x:f>(D543+F543+H543+J543)/('산출기준'!$B$23*'산출기준'!$B$24)*100</x:f>
        <x:v>50</x:v>
      </x:c>
      <x:c r="M543" s="24" t="str">
        <x:v>제도·요금·규정·기종 변경 시 본문 업데이트 필요; 도구·신청·방문 의도가 섞여 정보글만으로 검색 의도를 충족하기 어려울 수 있음</x:v>
      </x:c>
    </x:row>
    <x:row r="544" ht="58" customHeight="1">
      <x:c r="A544" s="4" t="str">
        <x:v>K0540</x:v>
      </x:c>
      <x:c r="B544" s="4" t="str">
        <x:v>자동차·IT·테크</x:v>
      </x:c>
      <x:c r="C544" s="4" t="str">
        <x:v>타이어수명</x:v>
      </x:c>
      <x:c r="D544" s="27" t="n">
        <x:v>2</x:v>
      </x:c>
      <x:c r="E544" s="24" t="str">
        <x:v>타이어수명: 비용·시간·생활 불편 또는 의사결정과 직접 연결</x:v>
      </x:c>
      <x:c r="F544" s="27" t="n">
        <x:v>1</x:v>
      </x:c>
      <x:c r="G544" s="24" t="str">
        <x:v>명사·행동 중심 검색어로, 제목화하려면 별도의 구체적인 질문 설정이 필요</x:v>
      </x:c>
      <x:c r="H544" s="27" t="n">
        <x:v>1</x:v>
      </x:c>
      <x:c r="I544" s="24" t="str">
        <x:v>‘수명’를 기준·수치·조건별 사례로 비교 가능. 실제 수치 확인 전 반전은 단정 불가</x:v>
      </x:c>
      <x:c r="J544" s="27" t="n">
        <x:v>2</x:v>
      </x:c>
      <x:c r="K544" s="24" t="str">
        <x:v>규정·절차·근거 자료 또는 조건별 사례로 설명 범위를 한정할 수 있음</x:v>
      </x:c>
      <x:c r="L544" s="29" t="n">
        <x:f>(D544+F544+H544+J544)/('산출기준'!$B$23*'산출기준'!$B$24)*100</x:f>
        <x:v>75</x:v>
      </x:c>
      <x:c r="M544" s="24" t="str">
        <x:v>제도·요금·규정·기종 변경 시 본문 업데이트 필요</x:v>
      </x:c>
    </x:row>
    <x:row r="545" ht="58" customHeight="1">
      <x:c r="A545" s="4" t="str">
        <x:v>K0541</x:v>
      </x:c>
      <x:c r="B545" s="4" t="str">
        <x:v>자동차·IT·테크</x:v>
      </x:c>
      <x:c r="C545" s="4" t="str">
        <x:v>자동차배터리교체비용</x:v>
      </x:c>
      <x:c r="D545" s="27" t="n">
        <x:v>2</x:v>
      </x:c>
      <x:c r="E545" s="24" t="str">
        <x:v>자동차배터리교체비용: 비용·시간·생활 불편 또는 의사결정과 직접 연결</x:v>
      </x:c>
      <x:c r="F545" s="27" t="n">
        <x:v>1</x:v>
      </x:c>
      <x:c r="G545" s="24" t="str">
        <x:v>명사·행동 중심 검색어로, 제목화하려면 별도의 구체적인 질문 설정이 필요</x:v>
      </x:c>
      <x:c r="H545" s="27" t="n">
        <x:v>1</x:v>
      </x:c>
      <x:c r="I545" s="24" t="str">
        <x:v>‘비용’를 기준·수치·조건별 사례로 비교 가능. 실제 수치 확인 전 반전은 단정 불가</x:v>
      </x:c>
      <x:c r="J545" s="27" t="n">
        <x:v>2</x:v>
      </x:c>
      <x:c r="K545" s="24" t="str">
        <x:v>규정·절차·근거 자료 또는 조건별 사례로 설명 범위를 한정할 수 있음</x:v>
      </x:c>
      <x:c r="L545" s="29" t="n">
        <x:f>(D545+F545+H545+J545)/('산출기준'!$B$23*'산출기준'!$B$24)*100</x:f>
        <x:v>75</x:v>
      </x:c>
      <x:c r="M545" s="24" t="str">
        <x:v>제도·요금·규정·기종 변경 시 본문 업데이트 필요</x:v>
      </x:c>
    </x:row>
    <x:row r="546" ht="58" customHeight="1">
      <x:c r="A546" s="4" t="str">
        <x:v>K0542</x:v>
      </x:c>
      <x:c r="B546" s="4" t="str">
        <x:v>자동차·IT·테크</x:v>
      </x:c>
      <x:c r="C546" s="4" t="str">
        <x:v>자동차검사유효기간</x:v>
      </x:c>
      <x:c r="D546" s="27" t="n">
        <x:v>2</x:v>
      </x:c>
      <x:c r="E546" s="24" t="str">
        <x:v>자동차검사유효기간: 비용·시간·생활 불편 또는 의사결정과 직접 연결</x:v>
      </x:c>
      <x:c r="F546" s="27" t="n">
        <x:v>1</x:v>
      </x:c>
      <x:c r="G546" s="24" t="str">
        <x:v>명사·행동 중심 검색어로, 제목화하려면 별도의 구체적인 질문 설정이 필요</x:v>
      </x:c>
      <x:c r="H546" s="27" t="n">
        <x:v>1</x:v>
      </x:c>
      <x:c r="I546" s="24" t="str">
        <x:v>‘기간’를 기준·수치·조건별 사례로 비교 가능. 실제 수치 확인 전 반전은 단정 불가</x:v>
      </x:c>
      <x:c r="J546" s="27" t="n">
        <x:v>2</x:v>
      </x:c>
      <x:c r="K546" s="24" t="str">
        <x:v>규정·절차·근거 자료 또는 조건별 사례로 설명 범위를 한정할 수 있음</x:v>
      </x:c>
      <x:c r="L546" s="29" t="n">
        <x:f>(D546+F546+H546+J546)/('산출기준'!$B$23*'산출기준'!$B$24)*100</x:f>
        <x:v>75</x:v>
      </x:c>
      <x:c r="M546" s="24" t="str">
        <x:v>제도·요금·규정·기종 변경 시 본문 업데이트 필요</x:v>
      </x:c>
    </x:row>
    <x:row r="547" ht="58" customHeight="1">
      <x:c r="A547" s="4" t="str">
        <x:v>K0543</x:v>
      </x:c>
      <x:c r="B547" s="4" t="str">
        <x:v>자동차·IT·테크</x:v>
      </x:c>
      <x:c r="C547" s="4" t="str">
        <x:v>컴퓨터와이파이연결</x:v>
      </x:c>
      <x:c r="D547" s="27" t="n">
        <x:v>2</x:v>
      </x:c>
      <x:c r="E547" s="24" t="str">
        <x:v>컴퓨터와이파이연결: 비용·시간·생활 불편 또는 의사결정과 직접 연결</x:v>
      </x:c>
      <x:c r="F547" s="27" t="n">
        <x:v>1</x:v>
      </x:c>
      <x:c r="G547" s="24" t="str">
        <x:v>명사·행동 중심 검색어로, 제목화하려면 별도의 구체적인 질문 설정이 필요</x:v>
      </x:c>
      <x:c r="H547" s="27" t="n">
        <x:v>0</x:v>
      </x:c>
      <x:c r="I547" s="24" t="str">
        <x:v>키워드 자체에 비교나 반전 근거가 없으므로 해당 요소는 가점하지 않음</x:v>
      </x:c>
      <x:c r="J547" s="27" t="n">
        <x:v>1</x:v>
      </x:c>
      <x:c r="K547" s="24" t="str">
        <x:v>공개 프로필·발언 등 확인 가능한 원자료 확보가 필요</x:v>
      </x:c>
      <x:c r="L547" s="29" t="n">
        <x:f>(D547+F547+H547+J547)/('산출기준'!$B$23*'산출기준'!$B$24)*100</x:f>
        <x:v>50</x:v>
      </x:c>
      <x:c r="M547" s="24" t="str">
        <x:v>제도·요금·규정·기종 변경 시 본문 업데이트 필요</x:v>
      </x:c>
    </x:row>
    <x:row r="548" ht="58" customHeight="1">
      <x:c r="A548" s="4" t="str">
        <x:v>K0544</x:v>
      </x:c>
      <x:c r="B548" s="4" t="str">
        <x:v>자동차·IT·테크</x:v>
      </x:c>
      <x:c r="C548" s="4" t="str">
        <x:v>아이폰14프로배터리교체</x:v>
      </x:c>
      <x:c r="D548" s="27" t="n">
        <x:v>2</x:v>
      </x:c>
      <x:c r="E548" s="24" t="str">
        <x:v>아이폰14프로배터리교체: 비용·시간·생활 불편 또는 의사결정과 직접 연결</x:v>
      </x:c>
      <x:c r="F548" s="27" t="n">
        <x:v>1</x:v>
      </x:c>
      <x:c r="G548" s="24" t="str">
        <x:v>명사·행동 중심 검색어로, 제목화하려면 별도의 구체적인 질문 설정이 필요</x:v>
      </x:c>
      <x:c r="H548" s="27" t="n">
        <x:v>0</x:v>
      </x:c>
      <x:c r="I548" s="24" t="str">
        <x:v>키워드 자체에 비교나 반전 근거가 없으므로 해당 요소는 가점하지 않음</x:v>
      </x:c>
      <x:c r="J548" s="27" t="n">
        <x:v>2</x:v>
      </x:c>
      <x:c r="K548" s="24" t="str">
        <x:v>규정·절차·근거 자료 또는 조건별 사례로 설명 범위를 한정할 수 있음</x:v>
      </x:c>
      <x:c r="L548" s="29" t="n">
        <x:f>(D548+F548+H548+J548)/('산출기준'!$B$23*'산출기준'!$B$24)*100</x:f>
        <x:v>62.5</x:v>
      </x:c>
      <x:c r="M548" s="24" t="str">
        <x:v>제도·요금·규정·기종 변경 시 본문 업데이트 필요</x:v>
      </x:c>
    </x:row>
    <x:row r="549" ht="58" customHeight="1">
      <x:c r="A549" s="4" t="str">
        <x:v>K0545</x:v>
      </x:c>
      <x:c r="B549" s="4" t="str">
        <x:v>자동차·IT·테크</x:v>
      </x:c>
      <x:c r="C549" s="4" t="str">
        <x:v>엔진오일교체비용</x:v>
      </x:c>
      <x:c r="D549" s="27" t="n">
        <x:v>2</x:v>
      </x:c>
      <x:c r="E549" s="24" t="str">
        <x:v>엔진오일교체비용: 비용·시간·생활 불편 또는 의사결정과 직접 연결</x:v>
      </x:c>
      <x:c r="F549" s="27" t="n">
        <x:v>1</x:v>
      </x:c>
      <x:c r="G549" s="24" t="str">
        <x:v>명사·행동 중심 검색어로, 제목화하려면 별도의 구체적인 질문 설정이 필요</x:v>
      </x:c>
      <x:c r="H549" s="27" t="n">
        <x:v>1</x:v>
      </x:c>
      <x:c r="I549" s="24" t="str">
        <x:v>‘비용’를 기준·수치·조건별 사례로 비교 가능. 실제 수치 확인 전 반전은 단정 불가</x:v>
      </x:c>
      <x:c r="J549" s="27" t="n">
        <x:v>2</x:v>
      </x:c>
      <x:c r="K549" s="24" t="str">
        <x:v>규정·절차·근거 자료 또는 조건별 사례로 설명 범위를 한정할 수 있음</x:v>
      </x:c>
      <x:c r="L549" s="29" t="n">
        <x:f>(D549+F549+H549+J549)/('산출기준'!$B$23*'산출기준'!$B$24)*100</x:f>
        <x:v>75</x:v>
      </x:c>
      <x:c r="M549" s="24" t="str">
        <x:v>제도·요금·규정·기종 변경 시 본문 업데이트 필요</x:v>
      </x:c>
    </x:row>
    <x:row r="550" ht="58" customHeight="1">
      <x:c r="A550" s="4" t="str">
        <x:v>K0546</x:v>
      </x:c>
      <x:c r="B550" s="4" t="str">
        <x:v>자동차·IT·테크</x:v>
      </x:c>
      <x:c r="C550" s="4" t="str">
        <x:v>자동차점검</x:v>
      </x:c>
      <x:c r="D550" s="27" t="n">
        <x:v>2</x:v>
      </x:c>
      <x:c r="E550" s="24" t="str">
        <x:v>자동차점검: 비용·시간·생활 불편 또는 의사결정과 직접 연결</x:v>
      </x:c>
      <x:c r="F550" s="27" t="n">
        <x:v>1</x:v>
      </x:c>
      <x:c r="G550" s="24" t="str">
        <x:v>명사·행동 중심 검색어로, 제목화하려면 별도의 구체적인 질문 설정이 필요</x:v>
      </x:c>
      <x:c r="H550" s="27" t="n">
        <x:v>0</x:v>
      </x:c>
      <x:c r="I550" s="24" t="str">
        <x:v>키워드 자체에 비교나 반전 근거가 없으므로 해당 요소는 가점하지 않음</x:v>
      </x:c>
      <x:c r="J550" s="27" t="n">
        <x:v>1</x:v>
      </x:c>
      <x:c r="K550" s="24" t="str">
        <x:v>공개 프로필·발언 등 확인 가능한 원자료 확보가 필요</x:v>
      </x:c>
      <x:c r="L550" s="29" t="n">
        <x:f>(D550+F550+H550+J550)/('산출기준'!$B$23*'산출기준'!$B$24)*100</x:f>
        <x:v>50</x:v>
      </x:c>
      <x:c r="M550" s="24" t="str">
        <x:v>제도·요금·규정·기종 변경 시 본문 업데이트 필요</x:v>
      </x:c>
    </x:row>
    <x:row r="551" ht="58" customHeight="1">
      <x:c r="A551" s="4" t="str">
        <x:v>K0547</x:v>
      </x:c>
      <x:c r="B551" s="4" t="str">
        <x:v>자동차·IT·테크</x:v>
      </x:c>
      <x:c r="C551" s="4" t="str">
        <x:v>전기차가격</x:v>
      </x:c>
      <x:c r="D551" s="27" t="n">
        <x:v>2</x:v>
      </x:c>
      <x:c r="E551" s="24" t="str">
        <x:v>전기차가격: 비용·시간·생활 불편 또는 의사결정과 직접 연결</x:v>
      </x:c>
      <x:c r="F551" s="27" t="n">
        <x:v>1</x:v>
      </x:c>
      <x:c r="G551" s="24" t="str">
        <x:v>명사·행동 중심 검색어로, 제목화하려면 별도의 구체적인 질문 설정이 필요</x:v>
      </x:c>
      <x:c r="H551" s="27" t="n">
        <x:v>0</x:v>
      </x:c>
      <x:c r="I551" s="24" t="str">
        <x:v>키워드 자체에 비교나 반전 근거가 없으므로 해당 요소는 가점하지 않음</x:v>
      </x:c>
      <x:c r="J551" s="27" t="n">
        <x:v>1</x:v>
      </x:c>
      <x:c r="K551" s="24" t="str">
        <x:v>공개 프로필·발언 등 확인 가능한 원자료 확보가 필요</x:v>
      </x:c>
      <x:c r="L551" s="29" t="n">
        <x:f>(D551+F551+H551+J551)/('산출기준'!$B$23*'산출기준'!$B$24)*100</x:f>
        <x:v>50</x:v>
      </x:c>
      <x:c r="M551" s="24" t="str">
        <x:v>제도·요금·규정·기종 변경 시 본문 업데이트 필요</x:v>
      </x:c>
    </x:row>
    <x:row r="552" ht="58" customHeight="1">
      <x:c r="A552" s="4" t="str">
        <x:v>K0548</x:v>
      </x:c>
      <x:c r="B552" s="4" t="str">
        <x:v>자동차·IT·테크</x:v>
      </x:c>
      <x:c r="C552" s="4" t="str">
        <x:v>자동차에어컨냄새</x:v>
      </x:c>
      <x:c r="D552" s="27" t="n">
        <x:v>2</x:v>
      </x:c>
      <x:c r="E552" s="24" t="str">
        <x:v>자동차에어컨냄새: 비용·시간·생활 불편 또는 의사결정과 직접 연결</x:v>
      </x:c>
      <x:c r="F552" s="27" t="n">
        <x:v>1</x:v>
      </x:c>
      <x:c r="G552" s="24" t="str">
        <x:v>명사·행동 중심 검색어로, 제목화하려면 별도의 구체적인 질문 설정이 필요</x:v>
      </x:c>
      <x:c r="H552" s="27" t="n">
        <x:v>0</x:v>
      </x:c>
      <x:c r="I552" s="24" t="str">
        <x:v>키워드 자체에 비교나 반전 근거가 없으므로 해당 요소는 가점하지 않음</x:v>
      </x:c>
      <x:c r="J552" s="27" t="n">
        <x:v>1</x:v>
      </x:c>
      <x:c r="K552" s="24" t="str">
        <x:v>공개 프로필·발언 등 확인 가능한 원자료 확보가 필요</x:v>
      </x:c>
      <x:c r="L552" s="29" t="n">
        <x:f>(D552+F552+H552+J552)/('산출기준'!$B$23*'산출기준'!$B$24)*100</x:f>
        <x:v>50</x:v>
      </x:c>
      <x:c r="M552" s="24" t="str">
        <x:v>제도·요금·규정·기종 변경 시 본문 업데이트 필요</x:v>
      </x:c>
    </x:row>
    <x:row r="553" ht="58" customHeight="1">
      <x:c r="A553" s="4" t="str">
        <x:v>K0549</x:v>
      </x:c>
      <x:c r="B553" s="4" t="str">
        <x:v>자동차·IT·테크</x:v>
      </x:c>
      <x:c r="C553" s="4" t="str">
        <x:v>와이파이속도</x:v>
      </x:c>
      <x:c r="D553" s="27" t="n">
        <x:v>2</x:v>
      </x:c>
      <x:c r="E553" s="24" t="str">
        <x:v>와이파이속도: 비용·시간·생활 불편 또는 의사결정과 직접 연결</x:v>
      </x:c>
      <x:c r="F553" s="27" t="n">
        <x:v>1</x:v>
      </x:c>
      <x:c r="G553" s="24" t="str">
        <x:v>명사·행동 중심 검색어로, 제목화하려면 별도의 구체적인 질문 설정이 필요</x:v>
      </x:c>
      <x:c r="H553" s="27" t="n">
        <x:v>0</x:v>
      </x:c>
      <x:c r="I553" s="24" t="str">
        <x:v>키워드 자체에 비교나 반전 근거가 없으므로 해당 요소는 가점하지 않음</x:v>
      </x:c>
      <x:c r="J553" s="27" t="n">
        <x:v>1</x:v>
      </x:c>
      <x:c r="K553" s="24" t="str">
        <x:v>공개 프로필·발언 등 확인 가능한 원자료 확보가 필요</x:v>
      </x:c>
      <x:c r="L553" s="29" t="n">
        <x:f>(D553+F553+H553+J553)/('산출기준'!$B$23*'산출기준'!$B$24)*100</x:f>
        <x:v>50</x:v>
      </x:c>
      <x:c r="M553" s="24" t="str">
        <x:v>제도·요금·규정·기종 변경 시 본문 업데이트 필요</x:v>
      </x:c>
    </x:row>
    <x:row r="554" ht="58" customHeight="1">
      <x:c r="A554" s="4" t="str">
        <x:v>K0550</x:v>
      </x:c>
      <x:c r="B554" s="4" t="str">
        <x:v>자동차·IT·테크</x:v>
      </x:c>
      <x:c r="C554" s="4" t="str">
        <x:v>자동차배터리교체주기</x:v>
      </x:c>
      <x:c r="D554" s="27" t="n">
        <x:v>2</x:v>
      </x:c>
      <x:c r="E554" s="24" t="str">
        <x:v>자동차배터리교체주기: 비용·시간·생활 불편 또는 의사결정과 직접 연결</x:v>
      </x:c>
      <x:c r="F554" s="27" t="n">
        <x:v>1</x:v>
      </x:c>
      <x:c r="G554" s="24" t="str">
        <x:v>명사·행동 중심 검색어로, 제목화하려면 별도의 구체적인 질문 설정이 필요</x:v>
      </x:c>
      <x:c r="H554" s="27" t="n">
        <x:v>1</x:v>
      </x:c>
      <x:c r="I554" s="24" t="str">
        <x:v>‘주기’를 기준·수치·조건별 사례로 비교 가능. 실제 수치 확인 전 반전은 단정 불가</x:v>
      </x:c>
      <x:c r="J554" s="27" t="n">
        <x:v>2</x:v>
      </x:c>
      <x:c r="K554" s="24" t="str">
        <x:v>규정·절차·근거 자료 또는 조건별 사례로 설명 범위를 한정할 수 있음</x:v>
      </x:c>
      <x:c r="L554" s="29" t="n">
        <x:f>(D554+F554+H554+J554)/('산출기준'!$B$23*'산출기준'!$B$24)*100</x:f>
        <x:v>75</x:v>
      </x:c>
      <x:c r="M554" s="24" t="str">
        <x:v>제도·요금·규정·기종 변경 시 본문 업데이트 필요</x:v>
      </x:c>
    </x:row>
    <x:row r="555" ht="58" customHeight="1">
      <x:c r="A555" s="4" t="str">
        <x:v>K0551</x:v>
      </x:c>
      <x:c r="B555" s="4" t="str">
        <x:v>자동차·IT·테크</x:v>
      </x:c>
      <x:c r="C555" s="4" t="str">
        <x:v>자동차에어컨</x:v>
      </x:c>
      <x:c r="D555" s="27" t="n">
        <x:v>2</x:v>
      </x:c>
      <x:c r="E555" s="24" t="str">
        <x:v>자동차에어컨: 비용·시간·생활 불편 또는 의사결정과 직접 연결</x:v>
      </x:c>
      <x:c r="F555" s="27" t="n">
        <x:v>1</x:v>
      </x:c>
      <x:c r="G555" s="24" t="str">
        <x:v>명사·행동 중심 검색어로, 제목화하려면 별도의 구체적인 질문 설정이 필요</x:v>
      </x:c>
      <x:c r="H555" s="27" t="n">
        <x:v>0</x:v>
      </x:c>
      <x:c r="I555" s="24" t="str">
        <x:v>키워드 자체에 비교나 반전 근거가 없으므로 해당 요소는 가점하지 않음</x:v>
      </x:c>
      <x:c r="J555" s="27" t="n">
        <x:v>1</x:v>
      </x:c>
      <x:c r="K555" s="24" t="str">
        <x:v>공개 프로필·발언 등 확인 가능한 원자료 확보가 필요</x:v>
      </x:c>
      <x:c r="L555" s="29" t="n">
        <x:f>(D555+F555+H555+J555)/('산출기준'!$B$23*'산출기준'!$B$24)*100</x:f>
        <x:v>50</x:v>
      </x:c>
      <x:c r="M555" s="24" t="str">
        <x:v>제도·요금·규정·기종 변경 시 본문 업데이트 필요</x:v>
      </x:c>
    </x:row>
    <x:row r="556" ht="58" customHeight="1">
      <x:c r="A556" s="4" t="str">
        <x:v>K0552</x:v>
      </x:c>
      <x:c r="B556" s="4" t="str">
        <x:v>자동차·IT·테크</x:v>
      </x:c>
      <x:c r="C556" s="4" t="str">
        <x:v>노트북초기화</x:v>
      </x:c>
      <x:c r="D556" s="27" t="n">
        <x:v>2</x:v>
      </x:c>
      <x:c r="E556" s="24" t="str">
        <x:v>노트북초기화: 비용·시간·생활 불편 또는 의사결정과 직접 연결</x:v>
      </x:c>
      <x:c r="F556" s="27" t="n">
        <x:v>1</x:v>
      </x:c>
      <x:c r="G556" s="24" t="str">
        <x:v>명사·행동 중심 검색어로, 제목화하려면 별도의 구체적인 질문 설정이 필요</x:v>
      </x:c>
      <x:c r="H556" s="27" t="n">
        <x:v>0</x:v>
      </x:c>
      <x:c r="I556" s="24" t="str">
        <x:v>키워드 자체에 비교나 반전 근거가 없으므로 해당 요소는 가점하지 않음</x:v>
      </x:c>
      <x:c r="J556" s="27" t="n">
        <x:v>1</x:v>
      </x:c>
      <x:c r="K556" s="24" t="str">
        <x:v>공개 프로필·발언 등 확인 가능한 원자료 확보가 필요</x:v>
      </x:c>
      <x:c r="L556" s="29" t="n">
        <x:f>(D556+F556+H556+J556)/('산출기준'!$B$23*'산출기준'!$B$24)*100</x:f>
        <x:v>50</x:v>
      </x:c>
      <x:c r="M556" s="24" t="str">
        <x:v>제도·요금·규정·기종 변경 시 본문 업데이트 필요</x:v>
      </x:c>
    </x:row>
    <x:row r="557" ht="58" customHeight="1">
      <x:c r="A557" s="4" t="str">
        <x:v>K0553</x:v>
      </x:c>
      <x:c r="B557" s="4" t="str">
        <x:v>자동차·IT·테크</x:v>
      </x:c>
      <x:c r="C557" s="4" t="str">
        <x:v>타이어규격보는법</x:v>
      </x:c>
      <x:c r="D557" s="27" t="n">
        <x:v>2</x:v>
      </x:c>
      <x:c r="E557" s="24" t="str">
        <x:v>타이어규격보는법: 비용·시간·생활 불편 또는 의사결정과 직접 연결</x:v>
      </x:c>
      <x:c r="F557" s="27" t="n">
        <x:v>1</x:v>
      </x:c>
      <x:c r="G557" s="24" t="str">
        <x:v>명사·행동 중심 검색어로, 제목화하려면 별도의 구체적인 질문 설정이 필요</x:v>
      </x:c>
      <x:c r="H557" s="27" t="n">
        <x:v>1</x:v>
      </x:c>
      <x:c r="I557" s="24" t="str">
        <x:v>‘규격’를 기준·수치·조건별 사례로 비교 가능. 실제 수치 확인 전 반전은 단정 불가</x:v>
      </x:c>
      <x:c r="J557" s="27" t="n">
        <x:v>2</x:v>
      </x:c>
      <x:c r="K557" s="24" t="str">
        <x:v>규정·절차·근거 자료 또는 조건별 사례로 설명 범위를 한정할 수 있음</x:v>
      </x:c>
      <x:c r="L557" s="29" t="n">
        <x:f>(D557+F557+H557+J557)/('산출기준'!$B$23*'산출기준'!$B$24)*100</x:f>
        <x:v>75</x:v>
      </x:c>
      <x:c r="M557" s="24" t="str">
        <x:v>제도·요금·규정·기종 변경 시 본문 업데이트 필요</x:v>
      </x:c>
    </x:row>
    <x:row r="558" ht="58" customHeight="1">
      <x:c r="A558" s="4" t="str">
        <x:v>K0554</x:v>
      </x:c>
      <x:c r="B558" s="4" t="str">
        <x:v>자동차·IT·테크</x:v>
      </x:c>
      <x:c r="C558" s="4" t="str">
        <x:v>아이폰사진복구</x:v>
      </x:c>
      <x:c r="D558" s="27" t="n">
        <x:v>2</x:v>
      </x:c>
      <x:c r="E558" s="24" t="str">
        <x:v>아이폰사진복구: 비용·시간·생활 불편 또는 의사결정과 직접 연결</x:v>
      </x:c>
      <x:c r="F558" s="27" t="n">
        <x:v>1</x:v>
      </x:c>
      <x:c r="G558" s="24" t="str">
        <x:v>명사·행동 중심 검색어로, 제목화하려면 별도의 구체적인 질문 설정이 필요</x:v>
      </x:c>
      <x:c r="H558" s="27" t="n">
        <x:v>0</x:v>
      </x:c>
      <x:c r="I558" s="24" t="str">
        <x:v>키워드 자체에 비교나 반전 근거가 없으므로 해당 요소는 가점하지 않음</x:v>
      </x:c>
      <x:c r="J558" s="27" t="n">
        <x:v>1</x:v>
      </x:c>
      <x:c r="K558" s="24" t="str">
        <x:v>공개 프로필·발언 등 확인 가능한 원자료 확보가 필요</x:v>
      </x:c>
      <x:c r="L558" s="29" t="n">
        <x:f>(D558+F558+H558+J558)/('산출기준'!$B$23*'산출기준'!$B$24)*100</x:f>
        <x:v>50</x:v>
      </x:c>
      <x:c r="M558" s="24" t="str">
        <x:v>제도·요금·규정·기종 변경 시 본문 업데이트 필요</x:v>
      </x:c>
    </x:row>
    <x:row r="559" ht="58" customHeight="1">
      <x:c r="A559" s="4" t="str">
        <x:v>K0555</x:v>
      </x:c>
      <x:c r="B559" s="4" t="str">
        <x:v>자동차·IT·테크</x:v>
      </x:c>
      <x:c r="C559" s="4" t="str">
        <x:v>자동차에어컨수리</x:v>
      </x:c>
      <x:c r="D559" s="27" t="n">
        <x:v>2</x:v>
      </x:c>
      <x:c r="E559" s="24" t="str">
        <x:v>자동차에어컨수리: 비용·시간·생활 불편 또는 의사결정과 직접 연결</x:v>
      </x:c>
      <x:c r="F559" s="27" t="n">
        <x:v>1</x:v>
      </x:c>
      <x:c r="G559" s="24" t="str">
        <x:v>명사·행동 중심 검색어로, 제목화하려면 별도의 구체적인 질문 설정이 필요</x:v>
      </x:c>
      <x:c r="H559" s="27" t="n">
        <x:v>0</x:v>
      </x:c>
      <x:c r="I559" s="24" t="str">
        <x:v>키워드 자체에 비교나 반전 근거가 없으므로 해당 요소는 가점하지 않음</x:v>
      </x:c>
      <x:c r="J559" s="27" t="n">
        <x:v>1</x:v>
      </x:c>
      <x:c r="K559" s="24" t="str">
        <x:v>공개 프로필·발언 등 확인 가능한 원자료 확보가 필요</x:v>
      </x:c>
      <x:c r="L559" s="29" t="n">
        <x:f>(D559+F559+H559+J559)/('산출기준'!$B$23*'산출기준'!$B$24)*100</x:f>
        <x:v>50</x:v>
      </x:c>
      <x:c r="M559" s="24" t="str">
        <x:v>제도·요금·규정·기종 변경 시 본문 업데이트 필요</x:v>
      </x:c>
    </x:row>
    <x:row r="560" ht="58" customHeight="1">
      <x:c r="A560" s="4" t="str">
        <x:v>K0556</x:v>
      </x:c>
      <x:c r="B560" s="4" t="str">
        <x:v>자동차·IT·테크</x:v>
      </x:c>
      <x:c r="C560" s="4" t="str">
        <x:v>타이어위치교환</x:v>
      </x:c>
      <x:c r="D560" s="27" t="n">
        <x:v>2</x:v>
      </x:c>
      <x:c r="E560" s="24" t="str">
        <x:v>타이어위치교환: 비용·시간·생활 불편 또는 의사결정과 직접 연결</x:v>
      </x:c>
      <x:c r="F560" s="27" t="n">
        <x:v>1</x:v>
      </x:c>
      <x:c r="G560" s="24" t="str">
        <x:v>명사·행동 중심 검색어로, 제목화하려면 별도의 구체적인 질문 설정이 필요</x:v>
      </x:c>
      <x:c r="H560" s="27" t="n">
        <x:v>0</x:v>
      </x:c>
      <x:c r="I560" s="24" t="str">
        <x:v>키워드 자체에 비교나 반전 근거가 없으므로 해당 요소는 가점하지 않음</x:v>
      </x:c>
      <x:c r="J560" s="27" t="n">
        <x:v>1</x:v>
      </x:c>
      <x:c r="K560" s="24" t="str">
        <x:v>공개 프로필·발언 등 확인 가능한 원자료 확보가 필요</x:v>
      </x:c>
      <x:c r="L560" s="29" t="n">
        <x:f>(D560+F560+H560+J560)/('산출기준'!$B$23*'산출기준'!$B$24)*100</x:f>
        <x:v>50</x:v>
      </x:c>
      <x:c r="M560" s="24" t="str">
        <x:v>제도·요금·규정·기종 변경 시 본문 업데이트 필요</x:v>
      </x:c>
    </x:row>
    <x:row r="561" ht="58" customHeight="1">
      <x:c r="A561" s="4" t="str">
        <x:v>K0557</x:v>
      </x:c>
      <x:c r="B561" s="4" t="str">
        <x:v>자동차·IT·테크</x:v>
      </x:c>
      <x:c r="C561" s="4" t="str">
        <x:v>자동차타이어수명</x:v>
      </x:c>
      <x:c r="D561" s="27" t="n">
        <x:v>2</x:v>
      </x:c>
      <x:c r="E561" s="24" t="str">
        <x:v>자동차타이어수명: 비용·시간·생활 불편 또는 의사결정과 직접 연결</x:v>
      </x:c>
      <x:c r="F561" s="27" t="n">
        <x:v>1</x:v>
      </x:c>
      <x:c r="G561" s="24" t="str">
        <x:v>명사·행동 중심 검색어로, 제목화하려면 별도의 구체적인 질문 설정이 필요</x:v>
      </x:c>
      <x:c r="H561" s="27" t="n">
        <x:v>1</x:v>
      </x:c>
      <x:c r="I561" s="24" t="str">
        <x:v>‘수명’를 기준·수치·조건별 사례로 비교 가능. 실제 수치 확인 전 반전은 단정 불가</x:v>
      </x:c>
      <x:c r="J561" s="27" t="n">
        <x:v>2</x:v>
      </x:c>
      <x:c r="K561" s="24" t="str">
        <x:v>규정·절차·근거 자료 또는 조건별 사례로 설명 범위를 한정할 수 있음</x:v>
      </x:c>
      <x:c r="L561" s="29" t="n">
        <x:f>(D561+F561+H561+J561)/('산출기준'!$B$23*'산출기준'!$B$24)*100</x:f>
        <x:v>75</x:v>
      </x:c>
      <x:c r="M561" s="24" t="str">
        <x:v>제도·요금·규정·기종 변경 시 본문 업데이트 필요</x:v>
      </x:c>
    </x:row>
    <x:row r="562" ht="58" customHeight="1">
      <x:c r="A562" s="4" t="str">
        <x:v>K0558</x:v>
      </x:c>
      <x:c r="B562" s="4" t="str">
        <x:v>자동차·IT·테크</x:v>
      </x:c>
      <x:c r="C562" s="4" t="str">
        <x:v>아이폰뒷면수리비용</x:v>
      </x:c>
      <x:c r="D562" s="27" t="n">
        <x:v>2</x:v>
      </x:c>
      <x:c r="E562" s="24" t="str">
        <x:v>아이폰뒷면수리비용: 비용·시간·생활 불편 또는 의사결정과 직접 연결</x:v>
      </x:c>
      <x:c r="F562" s="27" t="n">
        <x:v>1</x:v>
      </x:c>
      <x:c r="G562" s="24" t="str">
        <x:v>명사·행동 중심 검색어로, 제목화하려면 별도의 구체적인 질문 설정이 필요</x:v>
      </x:c>
      <x:c r="H562" s="27" t="n">
        <x:v>1</x:v>
      </x:c>
      <x:c r="I562" s="24" t="str">
        <x:v>‘비용’를 기준·수치·조건별 사례로 비교 가능. 실제 수치 확인 전 반전은 단정 불가</x:v>
      </x:c>
      <x:c r="J562" s="27" t="n">
        <x:v>2</x:v>
      </x:c>
      <x:c r="K562" s="24" t="str">
        <x:v>규정·절차·근거 자료 또는 조건별 사례로 설명 범위를 한정할 수 있음</x:v>
      </x:c>
      <x:c r="L562" s="29" t="n">
        <x:f>(D562+F562+H562+J562)/('산출기준'!$B$23*'산출기준'!$B$24)*100</x:f>
        <x:v>75</x:v>
      </x:c>
      <x:c r="M562" s="24" t="str">
        <x:v>제도·요금·규정·기종 변경 시 본문 업데이트 필요</x:v>
      </x:c>
    </x:row>
    <x:row r="563" ht="58" customHeight="1">
      <x:c r="A563" s="4" t="str">
        <x:v>K0559</x:v>
      </x:c>
      <x:c r="B563" s="4" t="str">
        <x:v>자동차·IT·테크</x:v>
      </x:c>
      <x:c r="C563" s="4" t="str">
        <x:v>차량블루투스연결</x:v>
      </x:c>
      <x:c r="D563" s="27" t="n">
        <x:v>2</x:v>
      </x:c>
      <x:c r="E563" s="24" t="str">
        <x:v>차량블루투스연결: 비용·시간·생활 불편 또는 의사결정과 직접 연결</x:v>
      </x:c>
      <x:c r="F563" s="27" t="n">
        <x:v>1</x:v>
      </x:c>
      <x:c r="G563" s="24" t="str">
        <x:v>명사·행동 중심 검색어로, 제목화하려면 별도의 구체적인 질문 설정이 필요</x:v>
      </x:c>
      <x:c r="H563" s="27" t="n">
        <x:v>0</x:v>
      </x:c>
      <x:c r="I563" s="24" t="str">
        <x:v>키워드 자체에 비교나 반전 근거가 없으므로 해당 요소는 가점하지 않음</x:v>
      </x:c>
      <x:c r="J563" s="27" t="n">
        <x:v>1</x:v>
      </x:c>
      <x:c r="K563" s="24" t="str">
        <x:v>공개 프로필·발언 등 확인 가능한 원자료 확보가 필요</x:v>
      </x:c>
      <x:c r="L563" s="29" t="n">
        <x:f>(D563+F563+H563+J563)/('산출기준'!$B$23*'산출기준'!$B$24)*100</x:f>
        <x:v>50</x:v>
      </x:c>
      <x:c r="M563" s="24" t="str">
        <x:v>제도·요금·규정·기종 변경 시 본문 업데이트 필요</x:v>
      </x:c>
    </x:row>
    <x:row r="564" ht="58" customHeight="1">
      <x:c r="A564" s="4" t="str">
        <x:v>K0560</x:v>
      </x:c>
      <x:c r="B564" s="4" t="str">
        <x:v>자동차·IT·테크</x:v>
      </x:c>
      <x:c r="C564" s="4" t="str">
        <x:v>노트북인터넷연결</x:v>
      </x:c>
      <x:c r="D564" s="27" t="n">
        <x:v>2</x:v>
      </x:c>
      <x:c r="E564" s="24" t="str">
        <x:v>노트북인터넷연결: 비용·시간·생활 불편 또는 의사결정과 직접 연결</x:v>
      </x:c>
      <x:c r="F564" s="27" t="n">
        <x:v>1</x:v>
      </x:c>
      <x:c r="G564" s="24" t="str">
        <x:v>명사·행동 중심 검색어로, 제목화하려면 별도의 구체적인 질문 설정이 필요</x:v>
      </x:c>
      <x:c r="H564" s="27" t="n">
        <x:v>0</x:v>
      </x:c>
      <x:c r="I564" s="24" t="str">
        <x:v>키워드 자체에 비교나 반전 근거가 없으므로 해당 요소는 가점하지 않음</x:v>
      </x:c>
      <x:c r="J564" s="27" t="n">
        <x:v>1</x:v>
      </x:c>
      <x:c r="K564" s="24" t="str">
        <x:v>공개 프로필·발언 등 확인 가능한 원자료 확보가 필요</x:v>
      </x:c>
      <x:c r="L564" s="29" t="n">
        <x:f>(D564+F564+H564+J564)/('산출기준'!$B$23*'산출기준'!$B$24)*100</x:f>
        <x:v>50</x:v>
      </x:c>
      <x:c r="M564" s="24" t="str">
        <x:v>제도·요금·규정·기종 변경 시 본문 업데이트 필요</x:v>
      </x:c>
    </x:row>
    <x:row r="565" ht="58" customHeight="1">
      <x:c r="A565" s="4" t="str">
        <x:v>K0561</x:v>
      </x:c>
      <x:c r="B565" s="4" t="str">
        <x:v>자동차·IT·테크</x:v>
      </x:c>
      <x:c r="C565" s="4" t="str">
        <x:v>컴퓨터인터넷연결</x:v>
      </x:c>
      <x:c r="D565" s="27" t="n">
        <x:v>2</x:v>
      </x:c>
      <x:c r="E565" s="24" t="str">
        <x:v>컴퓨터인터넷연결: 비용·시간·생활 불편 또는 의사결정과 직접 연결</x:v>
      </x:c>
      <x:c r="F565" s="27" t="n">
        <x:v>1</x:v>
      </x:c>
      <x:c r="G565" s="24" t="str">
        <x:v>명사·행동 중심 검색어로, 제목화하려면 별도의 구체적인 질문 설정이 필요</x:v>
      </x:c>
      <x:c r="H565" s="27" t="n">
        <x:v>0</x:v>
      </x:c>
      <x:c r="I565" s="24" t="str">
        <x:v>키워드 자체에 비교나 반전 근거가 없으므로 해당 요소는 가점하지 않음</x:v>
      </x:c>
      <x:c r="J565" s="27" t="n">
        <x:v>1</x:v>
      </x:c>
      <x:c r="K565" s="24" t="str">
        <x:v>공개 프로필·발언 등 확인 가능한 원자료 확보가 필요</x:v>
      </x:c>
      <x:c r="L565" s="29" t="n">
        <x:f>(D565+F565+H565+J565)/('산출기준'!$B$23*'산출기준'!$B$24)*100</x:f>
        <x:v>50</x:v>
      </x:c>
      <x:c r="M565" s="24" t="str">
        <x:v>제도·요금·규정·기종 변경 시 본문 업데이트 필요</x:v>
      </x:c>
    </x:row>
    <x:row r="566" ht="58" customHeight="1">
      <x:c r="A566" s="4" t="str">
        <x:v>K0562</x:v>
      </x:c>
      <x:c r="B566" s="4" t="str">
        <x:v>자동차·IT·테크</x:v>
      </x:c>
      <x:c r="C566" s="4" t="str">
        <x:v>아이폰14프로배터리교체비용</x:v>
      </x:c>
      <x:c r="D566" s="27" t="n">
        <x:v>2</x:v>
      </x:c>
      <x:c r="E566" s="24" t="str">
        <x:v>아이폰14프로배터리교체비용: 비용·시간·생활 불편 또는 의사결정과 직접 연결</x:v>
      </x:c>
      <x:c r="F566" s="27" t="n">
        <x:v>1</x:v>
      </x:c>
      <x:c r="G566" s="24" t="str">
        <x:v>명사·행동 중심 검색어로, 제목화하려면 별도의 구체적인 질문 설정이 필요</x:v>
      </x:c>
      <x:c r="H566" s="27" t="n">
        <x:v>1</x:v>
      </x:c>
      <x:c r="I566" s="24" t="str">
        <x:v>‘비용’를 기준·수치·조건별 사례로 비교 가능. 실제 수치 확인 전 반전은 단정 불가</x:v>
      </x:c>
      <x:c r="J566" s="27" t="n">
        <x:v>2</x:v>
      </x:c>
      <x:c r="K566" s="24" t="str">
        <x:v>규정·절차·근거 자료 또는 조건별 사례로 설명 범위를 한정할 수 있음</x:v>
      </x:c>
      <x:c r="L566" s="29" t="n">
        <x:f>(D566+F566+H566+J566)/('산출기준'!$B$23*'산출기준'!$B$24)*100</x:f>
        <x:v>75</x:v>
      </x:c>
      <x:c r="M566" s="24" t="str">
        <x:v>제도·요금·규정·기종 변경 시 본문 업데이트 필요</x:v>
      </x:c>
    </x:row>
    <x:row r="567" ht="58" customHeight="1">
      <x:c r="A567" s="4" t="str">
        <x:v>K0563</x:v>
      </x:c>
      <x:c r="B567" s="4" t="str">
        <x:v>자동차·IT·테크</x:v>
      </x:c>
      <x:c r="C567" s="4" t="str">
        <x:v>컴퓨터초기화</x:v>
      </x:c>
      <x:c r="D567" s="27" t="n">
        <x:v>2</x:v>
      </x:c>
      <x:c r="E567" s="24" t="str">
        <x:v>컴퓨터초기화: 비용·시간·생활 불편 또는 의사결정과 직접 연결</x:v>
      </x:c>
      <x:c r="F567" s="27" t="n">
        <x:v>1</x:v>
      </x:c>
      <x:c r="G567" s="24" t="str">
        <x:v>명사·행동 중심 검색어로, 제목화하려면 별도의 구체적인 질문 설정이 필요</x:v>
      </x:c>
      <x:c r="H567" s="27" t="n">
        <x:v>0</x:v>
      </x:c>
      <x:c r="I567" s="24" t="str">
        <x:v>키워드 자체에 비교나 반전 근거가 없으므로 해당 요소는 가점하지 않음</x:v>
      </x:c>
      <x:c r="J567" s="27" t="n">
        <x:v>1</x:v>
      </x:c>
      <x:c r="K567" s="24" t="str">
        <x:v>공개 프로필·발언 등 확인 가능한 원자료 확보가 필요</x:v>
      </x:c>
      <x:c r="L567" s="29" t="n">
        <x:f>(D567+F567+H567+J567)/('산출기준'!$B$23*'산출기준'!$B$24)*100</x:f>
        <x:v>50</x:v>
      </x:c>
      <x:c r="M567" s="24" t="str">
        <x:v>제도·요금·규정·기종 변경 시 본문 업데이트 필요</x:v>
      </x:c>
    </x:row>
    <x:row r="568" ht="58" customHeight="1">
      <x:c r="A568" s="4" t="str">
        <x:v>K0564</x:v>
      </x:c>
      <x:c r="B568" s="4" t="str">
        <x:v>자동차·IT·테크</x:v>
      </x:c>
      <x:c r="C568" s="4" t="str">
        <x:v>갤럭시백업</x:v>
      </x:c>
      <x:c r="D568" s="27" t="n">
        <x:v>2</x:v>
      </x:c>
      <x:c r="E568" s="24" t="str">
        <x:v>갤럭시백업: 비용·시간·생활 불편 또는 의사결정과 직접 연결</x:v>
      </x:c>
      <x:c r="F568" s="27" t="n">
        <x:v>1</x:v>
      </x:c>
      <x:c r="G568" s="24" t="str">
        <x:v>명사·행동 중심 검색어로, 제목화하려면 별도의 구체적인 질문 설정이 필요</x:v>
      </x:c>
      <x:c r="H568" s="27" t="n">
        <x:v>0</x:v>
      </x:c>
      <x:c r="I568" s="24" t="str">
        <x:v>키워드 자체에 비교나 반전 근거가 없으므로 해당 요소는 가점하지 않음</x:v>
      </x:c>
      <x:c r="J568" s="27" t="n">
        <x:v>1</x:v>
      </x:c>
      <x:c r="K568" s="24" t="str">
        <x:v>공개 프로필·발언 등 확인 가능한 원자료 확보가 필요</x:v>
      </x:c>
      <x:c r="L568" s="29" t="n">
        <x:f>(D568+F568+H568+J568)/('산출기준'!$B$23*'산출기준'!$B$24)*100</x:f>
        <x:v>50</x:v>
      </x:c>
      <x:c r="M568" s="24" t="str">
        <x:v>제도·요금·규정·기종 변경 시 본문 업데이트 필요</x:v>
      </x:c>
    </x:row>
    <x:row r="569" ht="58" customHeight="1">
      <x:c r="A569" s="4" t="str">
        <x:v>K0565</x:v>
      </x:c>
      <x:c r="B569" s="4" t="str">
        <x:v>자동차·IT·테크</x:v>
      </x:c>
      <x:c r="C569" s="4" t="str">
        <x:v>와이파이공유기설치방법</x:v>
      </x:c>
      <x:c r="D569" s="27" t="n">
        <x:v>2</x:v>
      </x:c>
      <x:c r="E569" s="24" t="str">
        <x:v>와이파이공유기설치방법: 비용·시간·생활 불편 또는 의사결정과 직접 연결</x:v>
      </x:c>
      <x:c r="F569" s="27" t="n">
        <x:v>2</x:v>
      </x:c>
      <x:c r="G569" s="24" t="str">
        <x:v>‘방법’라는 질문 표현이 있어 독자가 확인할 답이 분명함</x:v>
      </x:c>
      <x:c r="H569" s="27" t="n">
        <x:v>0</x:v>
      </x:c>
      <x:c r="I569" s="24" t="str">
        <x:v>키워드 자체에 비교나 반전 근거가 없으므로 해당 요소는 가점하지 않음</x:v>
      </x:c>
      <x:c r="J569" s="27" t="n">
        <x:v>2</x:v>
      </x:c>
      <x:c r="K569" s="24" t="str">
        <x:v>규정·절차·근거 자료 또는 조건별 사례로 설명 범위를 한정할 수 있음</x:v>
      </x:c>
      <x:c r="L569" s="29" t="n">
        <x:f>(D569+F569+H569+J569)/('산출기준'!$B$23*'산출기준'!$B$24)*100</x:f>
        <x:v>75</x:v>
      </x:c>
      <x:c r="M569" s="24" t="str">
        <x:v>제도·요금·규정·기종 변경 시 본문 업데이트 필요</x:v>
      </x:c>
    </x:row>
    <x:row r="570" ht="58" customHeight="1">
      <x:c r="A570" s="4" t="str">
        <x:v>K0566</x:v>
      </x:c>
      <x:c r="B570" s="4" t="str">
        <x:v>자동차·IT·테크</x:v>
      </x:c>
      <x:c r="C570" s="4" t="str">
        <x:v>자동차정기점검</x:v>
      </x:c>
      <x:c r="D570" s="27" t="n">
        <x:v>2</x:v>
      </x:c>
      <x:c r="E570" s="24" t="str">
        <x:v>자동차정기점검: 비용·시간·생활 불편 또는 의사결정과 직접 연결</x:v>
      </x:c>
      <x:c r="F570" s="27" t="n">
        <x:v>1</x:v>
      </x:c>
      <x:c r="G570" s="24" t="str">
        <x:v>명사·행동 중심 검색어로, 제목화하려면 별도의 구체적인 질문 설정이 필요</x:v>
      </x:c>
      <x:c r="H570" s="27" t="n">
        <x:v>0</x:v>
      </x:c>
      <x:c r="I570" s="24" t="str">
        <x:v>키워드 자체에 비교나 반전 근거가 없으므로 해당 요소는 가점하지 않음</x:v>
      </x:c>
      <x:c r="J570" s="27" t="n">
        <x:v>1</x:v>
      </x:c>
      <x:c r="K570" s="24" t="str">
        <x:v>공개 프로필·발언 등 확인 가능한 원자료 확보가 필요</x:v>
      </x:c>
      <x:c r="L570" s="29" t="n">
        <x:f>(D570+F570+H570+J570)/('산출기준'!$B$23*'산출기준'!$B$24)*100</x:f>
        <x:v>50</x:v>
      </x:c>
      <x:c r="M570" s="24" t="str">
        <x:v>제도·요금·규정·기종 변경 시 본문 업데이트 필요</x:v>
      </x:c>
    </x:row>
    <x:row r="571" ht="58" customHeight="1">
      <x:c r="A571" s="4" t="str">
        <x:v>K0567</x:v>
      </x:c>
      <x:c r="B571" s="4" t="str">
        <x:v>자동차·IT·테크</x:v>
      </x:c>
      <x:c r="C571" s="4" t="str">
        <x:v>컴퓨터청소</x:v>
      </x:c>
      <x:c r="D571" s="27" t="n">
        <x:v>2</x:v>
      </x:c>
      <x:c r="E571" s="24" t="str">
        <x:v>컴퓨터청소: 비용·시간·생활 불편 또는 의사결정과 직접 연결</x:v>
      </x:c>
      <x:c r="F571" s="27" t="n">
        <x:v>1</x:v>
      </x:c>
      <x:c r="G571" s="24" t="str">
        <x:v>명사·행동 중심 검색어로, 제목화하려면 별도의 구체적인 질문 설정이 필요</x:v>
      </x:c>
      <x:c r="H571" s="27" t="n">
        <x:v>0</x:v>
      </x:c>
      <x:c r="I571" s="24" t="str">
        <x:v>키워드 자체에 비교나 반전 근거가 없으므로 해당 요소는 가점하지 않음</x:v>
      </x:c>
      <x:c r="J571" s="27" t="n">
        <x:v>2</x:v>
      </x:c>
      <x:c r="K571" s="24" t="str">
        <x:v>규정·절차·근거 자료 또는 조건별 사례로 설명 범위를 한정할 수 있음</x:v>
      </x:c>
      <x:c r="L571" s="29" t="n">
        <x:f>(D571+F571+H571+J571)/('산출기준'!$B$23*'산출기준'!$B$24)*100</x:f>
        <x:v>62.5</x:v>
      </x:c>
      <x:c r="M571" s="24" t="str">
        <x:v>제도·요금·규정·기종 변경 시 본문 업데이트 필요</x:v>
      </x:c>
    </x:row>
    <x:row r="572" ht="58" customHeight="1">
      <x:c r="A572" s="4" t="str">
        <x:v>K0568</x:v>
      </x:c>
      <x:c r="B572" s="4" t="str">
        <x:v>자동차·IT·테크</x:v>
      </x:c>
      <x:c r="C572" s="4" t="str">
        <x:v>경차중고차가격</x:v>
      </x:c>
      <x:c r="D572" s="27" t="n">
        <x:v>2</x:v>
      </x:c>
      <x:c r="E572" s="24" t="str">
        <x:v>경차중고차가격: 비용·시간·생활 불편 또는 의사결정과 직접 연결</x:v>
      </x:c>
      <x:c r="F572" s="27" t="n">
        <x:v>1</x:v>
      </x:c>
      <x:c r="G572" s="24" t="str">
        <x:v>명사·행동 중심 검색어로, 제목화하려면 별도의 구체적인 질문 설정이 필요</x:v>
      </x:c>
      <x:c r="H572" s="27" t="n">
        <x:v>0</x:v>
      </x:c>
      <x:c r="I572" s="24" t="str">
        <x:v>키워드 자체에 비교나 반전 근거가 없으므로 해당 요소는 가점하지 않음</x:v>
      </x:c>
      <x:c r="J572" s="27" t="n">
        <x:v>1</x:v>
      </x:c>
      <x:c r="K572" s="24" t="str">
        <x:v>공개 프로필·발언 등 확인 가능한 원자료 확보가 필요</x:v>
      </x:c>
      <x:c r="L572" s="29" t="n">
        <x:f>(D572+F572+H572+J572)/('산출기준'!$B$23*'산출기준'!$B$24)*100</x:f>
        <x:v>50</x:v>
      </x:c>
      <x:c r="M572" s="24" t="str">
        <x:v>제도·요금·규정·기종 변경 시 본문 업데이트 필요</x:v>
      </x:c>
    </x:row>
    <x:row r="573" ht="58" customHeight="1">
      <x:c r="A573" s="4" t="str">
        <x:v>K0569</x:v>
      </x:c>
      <x:c r="B573" s="4" t="str">
        <x:v>자동차·IT·테크</x:v>
      </x:c>
      <x:c r="C573" s="4" t="str">
        <x:v>컴퓨터느려졌을때</x:v>
      </x:c>
      <x:c r="D573" s="27" t="n">
        <x:v>2</x:v>
      </x:c>
      <x:c r="E573" s="24" t="str">
        <x:v>컴퓨터느려졌을때: 비용·시간·생활 불편 또는 의사결정과 직접 연결</x:v>
      </x:c>
      <x:c r="F573" s="27" t="n">
        <x:v>1</x:v>
      </x:c>
      <x:c r="G573" s="24" t="str">
        <x:v>명사·행동 중심 검색어로, 제목화하려면 별도의 구체적인 질문 설정이 필요</x:v>
      </x:c>
      <x:c r="H573" s="27" t="n">
        <x:v>0</x:v>
      </x:c>
      <x:c r="I573" s="24" t="str">
        <x:v>키워드 자체에 비교나 반전 근거가 없으므로 해당 요소는 가점하지 않음</x:v>
      </x:c>
      <x:c r="J573" s="27" t="n">
        <x:v>1</x:v>
      </x:c>
      <x:c r="K573" s="24" t="str">
        <x:v>공개 프로필·발언 등 확인 가능한 원자료 확보가 필요</x:v>
      </x:c>
      <x:c r="L573" s="29" t="n">
        <x:f>(D573+F573+H573+J573)/('산출기준'!$B$23*'산출기준'!$B$24)*100</x:f>
        <x:v>50</x:v>
      </x:c>
      <x:c r="M573" s="24" t="str">
        <x:v>제도·요금·규정·기종 변경 시 본문 업데이트 필요</x:v>
      </x:c>
    </x:row>
    <x:row r="574" ht="58" customHeight="1">
      <x:c r="A574" s="4" t="str">
        <x:v>K0570</x:v>
      </x:c>
      <x:c r="B574" s="4" t="str">
        <x:v>자동차·IT·테크</x:v>
      </x:c>
      <x:c r="C574" s="4" t="str">
        <x:v>아이폰13배터리교체비용</x:v>
      </x:c>
      <x:c r="D574" s="27" t="n">
        <x:v>2</x:v>
      </x:c>
      <x:c r="E574" s="24" t="str">
        <x:v>아이폰13배터리교체비용: 비용·시간·생활 불편 또는 의사결정과 직접 연결</x:v>
      </x:c>
      <x:c r="F574" s="27" t="n">
        <x:v>1</x:v>
      </x:c>
      <x:c r="G574" s="24" t="str">
        <x:v>명사·행동 중심 검색어로, 제목화하려면 별도의 구체적인 질문 설정이 필요</x:v>
      </x:c>
      <x:c r="H574" s="27" t="n">
        <x:v>1</x:v>
      </x:c>
      <x:c r="I574" s="24" t="str">
        <x:v>‘비용’를 기준·수치·조건별 사례로 비교 가능. 실제 수치 확인 전 반전은 단정 불가</x:v>
      </x:c>
      <x:c r="J574" s="27" t="n">
        <x:v>2</x:v>
      </x:c>
      <x:c r="K574" s="24" t="str">
        <x:v>규정·절차·근거 자료 또는 조건별 사례로 설명 범위를 한정할 수 있음</x:v>
      </x:c>
      <x:c r="L574" s="29" t="n">
        <x:f>(D574+F574+H574+J574)/('산출기준'!$B$23*'산출기준'!$B$24)*100</x:f>
        <x:v>75</x:v>
      </x:c>
      <x:c r="M574" s="24" t="str">
        <x:v>제도·요금·규정·기종 변경 시 본문 업데이트 필요</x:v>
      </x:c>
    </x:row>
    <x:row r="575" ht="58" customHeight="1">
      <x:c r="A575" s="4" t="str">
        <x:v>K0571</x:v>
      </x:c>
      <x:c r="B575" s="4" t="str">
        <x:v>자동차·IT·테크</x:v>
      </x:c>
      <x:c r="C575" s="4" t="str">
        <x:v>블루투스연결</x:v>
      </x:c>
      <x:c r="D575" s="27" t="n">
        <x:v>2</x:v>
      </x:c>
      <x:c r="E575" s="24" t="str">
        <x:v>블루투스연결: 비용·시간·생활 불편 또는 의사결정과 직접 연결</x:v>
      </x:c>
      <x:c r="F575" s="27" t="n">
        <x:v>1</x:v>
      </x:c>
      <x:c r="G575" s="24" t="str">
        <x:v>명사·행동 중심 검색어로, 제목화하려면 별도의 구체적인 질문 설정이 필요</x:v>
      </x:c>
      <x:c r="H575" s="27" t="n">
        <x:v>0</x:v>
      </x:c>
      <x:c r="I575" s="24" t="str">
        <x:v>키워드 자체에 비교나 반전 근거가 없으므로 해당 요소는 가점하지 않음</x:v>
      </x:c>
      <x:c r="J575" s="27" t="n">
        <x:v>1</x:v>
      </x:c>
      <x:c r="K575" s="24" t="str">
        <x:v>공개 프로필·발언 등 확인 가능한 원자료 확보가 필요</x:v>
      </x:c>
      <x:c r="L575" s="29" t="n">
        <x:f>(D575+F575+H575+J575)/('산출기준'!$B$23*'산출기준'!$B$24)*100</x:f>
        <x:v>50</x:v>
      </x:c>
      <x:c r="M575" s="24" t="str">
        <x:v>제도·요금·규정·기종 변경 시 본문 업데이트 필요</x:v>
      </x:c>
    </x:row>
    <x:row r="576" ht="58" customHeight="1">
      <x:c r="A576" s="4" t="str">
        <x:v>K0572</x:v>
      </x:c>
      <x:c r="B576" s="4" t="str">
        <x:v>자동차·IT·테크</x:v>
      </x:c>
      <x:c r="C576" s="4" t="str">
        <x:v>전기차급속충전</x:v>
      </x:c>
      <x:c r="D576" s="27" t="n">
        <x:v>2</x:v>
      </x:c>
      <x:c r="E576" s="24" t="str">
        <x:v>전기차급속충전: 비용·시간·생활 불편 또는 의사결정과 직접 연결</x:v>
      </x:c>
      <x:c r="F576" s="27" t="n">
        <x:v>1</x:v>
      </x:c>
      <x:c r="G576" s="24" t="str">
        <x:v>명사·행동 중심 검색어로, 제목화하려면 별도의 구체적인 질문 설정이 필요</x:v>
      </x:c>
      <x:c r="H576" s="27" t="n">
        <x:v>0</x:v>
      </x:c>
      <x:c r="I576" s="24" t="str">
        <x:v>키워드 자체에 비교나 반전 근거가 없으므로 해당 요소는 가점하지 않음</x:v>
      </x:c>
      <x:c r="J576" s="27" t="n">
        <x:v>1</x:v>
      </x:c>
      <x:c r="K576" s="24" t="str">
        <x:v>공개 프로필·발언 등 확인 가능한 원자료 확보가 필요</x:v>
      </x:c>
      <x:c r="L576" s="29" t="n">
        <x:f>(D576+F576+H576+J576)/('산출기준'!$B$23*'산출기준'!$B$24)*100</x:f>
        <x:v>50</x:v>
      </x:c>
      <x:c r="M576" s="24" t="str">
        <x:v>제도·요금·규정·기종 변경 시 본문 업데이트 필요</x:v>
      </x:c>
    </x:row>
    <x:row r="577" ht="58" customHeight="1">
      <x:c r="A577" s="4" t="str">
        <x:v>K0573</x:v>
      </x:c>
      <x:c r="B577" s="4" t="str">
        <x:v>자동차·IT·테크</x:v>
      </x:c>
      <x:c r="C577" s="4" t="str">
        <x:v>전기차충전기설치비용</x:v>
      </x:c>
      <x:c r="D577" s="27" t="n">
        <x:v>2</x:v>
      </x:c>
      <x:c r="E577" s="24" t="str">
        <x:v>전기차충전기설치비용: 비용·시간·생활 불편 또는 의사결정과 직접 연결</x:v>
      </x:c>
      <x:c r="F577" s="27" t="n">
        <x:v>1</x:v>
      </x:c>
      <x:c r="G577" s="24" t="str">
        <x:v>명사·행동 중심 검색어로, 제목화하려면 별도의 구체적인 질문 설정이 필요</x:v>
      </x:c>
      <x:c r="H577" s="27" t="n">
        <x:v>1</x:v>
      </x:c>
      <x:c r="I577" s="24" t="str">
        <x:v>‘비용’를 기준·수치·조건별 사례로 비교 가능. 실제 수치 확인 전 반전은 단정 불가</x:v>
      </x:c>
      <x:c r="J577" s="27" t="n">
        <x:v>2</x:v>
      </x:c>
      <x:c r="K577" s="24" t="str">
        <x:v>규정·절차·근거 자료 또는 조건별 사례로 설명 범위를 한정할 수 있음</x:v>
      </x:c>
      <x:c r="L577" s="29" t="n">
        <x:f>(D577+F577+H577+J577)/('산출기준'!$B$23*'산출기준'!$B$24)*100</x:f>
        <x:v>75</x:v>
      </x:c>
      <x:c r="M577" s="24" t="str">
        <x:v>제도·요금·규정·기종 변경 시 본문 업데이트 필요</x:v>
      </x:c>
    </x:row>
    <x:row r="578" ht="58" customHeight="1">
      <x:c r="A578" s="4" t="str">
        <x:v>K0574</x:v>
      </x:c>
      <x:c r="B578" s="4" t="str">
        <x:v>자동차·IT·테크</x:v>
      </x:c>
      <x:c r="C578" s="4" t="str">
        <x:v>타이어교체시간</x:v>
      </x:c>
      <x:c r="D578" s="27" t="n">
        <x:v>2</x:v>
      </x:c>
      <x:c r="E578" s="24" t="str">
        <x:v>타이어교체시간: 비용·시간·생활 불편 또는 의사결정과 직접 연결</x:v>
      </x:c>
      <x:c r="F578" s="27" t="n">
        <x:v>1</x:v>
      </x:c>
      <x:c r="G578" s="24" t="str">
        <x:v>명사·행동 중심 검색어로, 제목화하려면 별도의 구체적인 질문 설정이 필요</x:v>
      </x:c>
      <x:c r="H578" s="27" t="n">
        <x:v>1</x:v>
      </x:c>
      <x:c r="I578" s="24" t="str">
        <x:v>‘시간’를 기준·수치·조건별 사례로 비교 가능. 실제 수치 확인 전 반전은 단정 불가</x:v>
      </x:c>
      <x:c r="J578" s="27" t="n">
        <x:v>2</x:v>
      </x:c>
      <x:c r="K578" s="24" t="str">
        <x:v>규정·절차·근거 자료 또는 조건별 사례로 설명 범위를 한정할 수 있음</x:v>
      </x:c>
      <x:c r="L578" s="29" t="n">
        <x:f>(D578+F578+H578+J578)/('산출기준'!$B$23*'산출기준'!$B$24)*100</x:f>
        <x:v>75</x:v>
      </x:c>
      <x:c r="M578" s="24" t="str">
        <x:v>제도·요금·규정·기종 변경 시 본문 업데이트 필요</x:v>
      </x:c>
    </x:row>
    <x:row r="579" ht="58" customHeight="1">
      <x:c r="A579" s="4" t="str">
        <x:v>K0575</x:v>
      </x:c>
      <x:c r="B579" s="4" t="str">
        <x:v>자동차·IT·테크</x:v>
      </x:c>
      <x:c r="C579" s="4" t="str">
        <x:v>아이폰12미니배터리교체</x:v>
      </x:c>
      <x:c r="D579" s="27" t="n">
        <x:v>2</x:v>
      </x:c>
      <x:c r="E579" s="24" t="str">
        <x:v>아이폰12미니배터리교체: 비용·시간·생활 불편 또는 의사결정과 직접 연결</x:v>
      </x:c>
      <x:c r="F579" s="27" t="n">
        <x:v>1</x:v>
      </x:c>
      <x:c r="G579" s="24" t="str">
        <x:v>명사·행동 중심 검색어로, 제목화하려면 별도의 구체적인 질문 설정이 필요</x:v>
      </x:c>
      <x:c r="H579" s="27" t="n">
        <x:v>0</x:v>
      </x:c>
      <x:c r="I579" s="24" t="str">
        <x:v>키워드 자체에 비교나 반전 근거가 없으므로 해당 요소는 가점하지 않음</x:v>
      </x:c>
      <x:c r="J579" s="27" t="n">
        <x:v>2</x:v>
      </x:c>
      <x:c r="K579" s="24" t="str">
        <x:v>규정·절차·근거 자료 또는 조건별 사례로 설명 범위를 한정할 수 있음</x:v>
      </x:c>
      <x:c r="L579" s="29" t="n">
        <x:f>(D579+F579+H579+J579)/('산출기준'!$B$23*'산출기준'!$B$24)*100</x:f>
        <x:v>62.5</x:v>
      </x:c>
      <x:c r="M579" s="24" t="str">
        <x:v>제도·요금·규정·기종 변경 시 본문 업데이트 필요</x:v>
      </x:c>
    </x:row>
    <x:row r="580" ht="58" customHeight="1">
      <x:c r="A580" s="4" t="str">
        <x:v>K0576</x:v>
      </x:c>
      <x:c r="B580" s="4" t="str">
        <x:v>자동차·IT·테크</x:v>
      </x:c>
      <x:c r="C580" s="4" t="str">
        <x:v>윈도우설치방법</x:v>
      </x:c>
      <x:c r="D580" s="27" t="n">
        <x:v>2</x:v>
      </x:c>
      <x:c r="E580" s="24" t="str">
        <x:v>윈도우설치방법: 비용·시간·생활 불편 또는 의사결정과 직접 연결</x:v>
      </x:c>
      <x:c r="F580" s="27" t="n">
        <x:v>2</x:v>
      </x:c>
      <x:c r="G580" s="24" t="str">
        <x:v>‘방법’라는 질문 표현이 있어 독자가 확인할 답이 분명함</x:v>
      </x:c>
      <x:c r="H580" s="27" t="n">
        <x:v>0</x:v>
      </x:c>
      <x:c r="I580" s="24" t="str">
        <x:v>키워드 자체에 비교나 반전 근거가 없으므로 해당 요소는 가점하지 않음</x:v>
      </x:c>
      <x:c r="J580" s="27" t="n">
        <x:v>2</x:v>
      </x:c>
      <x:c r="K580" s="24" t="str">
        <x:v>규정·절차·근거 자료 또는 조건별 사례로 설명 범위를 한정할 수 있음</x:v>
      </x:c>
      <x:c r="L580" s="29" t="n">
        <x:f>(D580+F580+H580+J580)/('산출기준'!$B$23*'산출기준'!$B$24)*100</x:f>
        <x:v>75</x:v>
      </x:c>
      <x:c r="M580" s="24" t="str">
        <x:v>제도·요금·규정·기종 변경 시 본문 업데이트 필요</x:v>
      </x:c>
    </x:row>
    <x:row r="581" ht="58" customHeight="1">
      <x:c r="A581" s="4" t="str">
        <x:v>K0577</x:v>
      </x:c>
      <x:c r="B581" s="4" t="str">
        <x:v>자동차·IT·테크</x:v>
      </x:c>
      <x:c r="C581" s="4" t="str">
        <x:v>타이어교환주기</x:v>
      </x:c>
      <x:c r="D581" s="27" t="n">
        <x:v>2</x:v>
      </x:c>
      <x:c r="E581" s="24" t="str">
        <x:v>타이어교환주기: 비용·시간·생활 불편 또는 의사결정과 직접 연결</x:v>
      </x:c>
      <x:c r="F581" s="27" t="n">
        <x:v>1</x:v>
      </x:c>
      <x:c r="G581" s="24" t="str">
        <x:v>명사·행동 중심 검색어로, 제목화하려면 별도의 구체적인 질문 설정이 필요</x:v>
      </x:c>
      <x:c r="H581" s="27" t="n">
        <x:v>1</x:v>
      </x:c>
      <x:c r="I581" s="24" t="str">
        <x:v>‘주기’를 기준·수치·조건별 사례로 비교 가능. 실제 수치 확인 전 반전은 단정 불가</x:v>
      </x:c>
      <x:c r="J581" s="27" t="n">
        <x:v>2</x:v>
      </x:c>
      <x:c r="K581" s="24" t="str">
        <x:v>규정·절차·근거 자료 또는 조건별 사례로 설명 범위를 한정할 수 있음</x:v>
      </x:c>
      <x:c r="L581" s="29" t="n">
        <x:f>(D581+F581+H581+J581)/('산출기준'!$B$23*'산출기준'!$B$24)*100</x:f>
        <x:v>75</x:v>
      </x:c>
      <x:c r="M581" s="24" t="str">
        <x:v>제도·요금·규정·기종 변경 시 본문 업데이트 필요</x:v>
      </x:c>
    </x:row>
    <x:row r="582" ht="58" customHeight="1">
      <x:c r="A582" s="4" t="str">
        <x:v>K0578</x:v>
      </x:c>
      <x:c r="B582" s="4" t="str">
        <x:v>자동차·IT·테크</x:v>
      </x:c>
      <x:c r="C582" s="4" t="str">
        <x:v>아이폰수리비용</x:v>
      </x:c>
      <x:c r="D582" s="27" t="n">
        <x:v>2</x:v>
      </x:c>
      <x:c r="E582" s="24" t="str">
        <x:v>아이폰수리비용: 비용·시간·생활 불편 또는 의사결정과 직접 연결</x:v>
      </x:c>
      <x:c r="F582" s="27" t="n">
        <x:v>1</x:v>
      </x:c>
      <x:c r="G582" s="24" t="str">
        <x:v>명사·행동 중심 검색어로, 제목화하려면 별도의 구체적인 질문 설정이 필요</x:v>
      </x:c>
      <x:c r="H582" s="27" t="n">
        <x:v>1</x:v>
      </x:c>
      <x:c r="I582" s="24" t="str">
        <x:v>‘비용’를 기준·수치·조건별 사례로 비교 가능. 실제 수치 확인 전 반전은 단정 불가</x:v>
      </x:c>
      <x:c r="J582" s="27" t="n">
        <x:v>2</x:v>
      </x:c>
      <x:c r="K582" s="24" t="str">
        <x:v>규정·절차·근거 자료 또는 조건별 사례로 설명 범위를 한정할 수 있음</x:v>
      </x:c>
      <x:c r="L582" s="29" t="n">
        <x:f>(D582+F582+H582+J582)/('산출기준'!$B$23*'산출기준'!$B$24)*100</x:f>
        <x:v>75</x:v>
      </x:c>
      <x:c r="M582" s="24" t="str">
        <x:v>제도·요금·규정·기종 변경 시 본문 업데이트 필요</x:v>
      </x:c>
    </x:row>
    <x:row r="583" ht="58" customHeight="1">
      <x:c r="A583" s="4" t="str">
        <x:v>K0579</x:v>
      </x:c>
      <x:c r="B583" s="4" t="str">
        <x:v>자동차·IT·테크</x:v>
      </x:c>
      <x:c r="C583" s="4" t="str">
        <x:v>아이폰13미니배터리교체비용</x:v>
      </x:c>
      <x:c r="D583" s="27" t="n">
        <x:v>2</x:v>
      </x:c>
      <x:c r="E583" s="24" t="str">
        <x:v>아이폰13미니배터리교체비용: 비용·시간·생활 불편 또는 의사결정과 직접 연결</x:v>
      </x:c>
      <x:c r="F583" s="27" t="n">
        <x:v>1</x:v>
      </x:c>
      <x:c r="G583" s="24" t="str">
        <x:v>명사·행동 중심 검색어로, 제목화하려면 별도의 구체적인 질문 설정이 필요</x:v>
      </x:c>
      <x:c r="H583" s="27" t="n">
        <x:v>1</x:v>
      </x:c>
      <x:c r="I583" s="24" t="str">
        <x:v>‘비용’를 기준·수치·조건별 사례로 비교 가능. 실제 수치 확인 전 반전은 단정 불가</x:v>
      </x:c>
      <x:c r="J583" s="27" t="n">
        <x:v>2</x:v>
      </x:c>
      <x:c r="K583" s="24" t="str">
        <x:v>규정·절차·근거 자료 또는 조건별 사례로 설명 범위를 한정할 수 있음</x:v>
      </x:c>
      <x:c r="L583" s="29" t="n">
        <x:f>(D583+F583+H583+J583)/('산출기준'!$B$23*'산출기준'!$B$24)*100</x:f>
        <x:v>75</x:v>
      </x:c>
      <x:c r="M583" s="24" t="str">
        <x:v>제도·요금·규정·기종 변경 시 본문 업데이트 필요</x:v>
      </x:c>
    </x:row>
    <x:row r="584" ht="58" customHeight="1">
      <x:c r="A584" s="4" t="str">
        <x:v>K0580</x:v>
      </x:c>
      <x:c r="B584" s="4" t="str">
        <x:v>자동차·IT·테크</x:v>
      </x:c>
      <x:c r="C584" s="4" t="str">
        <x:v>노트북배터리교체</x:v>
      </x:c>
      <x:c r="D584" s="27" t="n">
        <x:v>2</x:v>
      </x:c>
      <x:c r="E584" s="24" t="str">
        <x:v>노트북배터리교체: 비용·시간·생활 불편 또는 의사결정과 직접 연결</x:v>
      </x:c>
      <x:c r="F584" s="27" t="n">
        <x:v>1</x:v>
      </x:c>
      <x:c r="G584" s="24" t="str">
        <x:v>명사·행동 중심 검색어로, 제목화하려면 별도의 구체적인 질문 설정이 필요</x:v>
      </x:c>
      <x:c r="H584" s="27" t="n">
        <x:v>0</x:v>
      </x:c>
      <x:c r="I584" s="24" t="str">
        <x:v>키워드 자체에 비교나 반전 근거가 없으므로 해당 요소는 가점하지 않음</x:v>
      </x:c>
      <x:c r="J584" s="27" t="n">
        <x:v>2</x:v>
      </x:c>
      <x:c r="K584" s="24" t="str">
        <x:v>규정·절차·근거 자료 또는 조건별 사례로 설명 범위를 한정할 수 있음</x:v>
      </x:c>
      <x:c r="L584" s="29" t="n">
        <x:f>(D584+F584+H584+J584)/('산출기준'!$B$23*'산출기준'!$B$24)*100</x:f>
        <x:v>62.5</x:v>
      </x:c>
      <x:c r="M584" s="24" t="str">
        <x:v>제도·요금·규정·기종 변경 시 본문 업데이트 필요</x:v>
      </x:c>
    </x:row>
    <x:row r="585" ht="58" customHeight="1">
      <x:c r="A585" s="4" t="str">
        <x:v>K0581</x:v>
      </x:c>
      <x:c r="B585" s="4" t="str">
        <x:v>자동차·IT·테크</x:v>
      </x:c>
      <x:c r="C585" s="4" t="str">
        <x:v>자동차엔진오일교체</x:v>
      </x:c>
      <x:c r="D585" s="27" t="n">
        <x:v>2</x:v>
      </x:c>
      <x:c r="E585" s="24" t="str">
        <x:v>자동차엔진오일교체: 비용·시간·생활 불편 또는 의사결정과 직접 연결</x:v>
      </x:c>
      <x:c r="F585" s="27" t="n">
        <x:v>1</x:v>
      </x:c>
      <x:c r="G585" s="24" t="str">
        <x:v>명사·행동 중심 검색어로, 제목화하려면 별도의 구체적인 질문 설정이 필요</x:v>
      </x:c>
      <x:c r="H585" s="27" t="n">
        <x:v>0</x:v>
      </x:c>
      <x:c r="I585" s="24" t="str">
        <x:v>키워드 자체에 비교나 반전 근거가 없으므로 해당 요소는 가점하지 않음</x:v>
      </x:c>
      <x:c r="J585" s="27" t="n">
        <x:v>2</x:v>
      </x:c>
      <x:c r="K585" s="24" t="str">
        <x:v>규정·절차·근거 자료 또는 조건별 사례로 설명 범위를 한정할 수 있음</x:v>
      </x:c>
      <x:c r="L585" s="29" t="n">
        <x:f>(D585+F585+H585+J585)/('산출기준'!$B$23*'산출기준'!$B$24)*100</x:f>
        <x:v>62.5</x:v>
      </x:c>
      <x:c r="M585" s="24" t="str">
        <x:v>제도·요금·규정·기종 변경 시 본문 업데이트 필요</x:v>
      </x:c>
    </x:row>
    <x:row r="586" ht="58" customHeight="1">
      <x:c r="A586" s="4" t="str">
        <x:v>K0582</x:v>
      </x:c>
      <x:c r="B586" s="4" t="str">
        <x:v>자동차·IT·테크</x:v>
      </x:c>
      <x:c r="C586" s="4" t="str">
        <x:v>자동차종합검사예약</x:v>
      </x:c>
      <x:c r="D586" s="27" t="n">
        <x:v>2</x:v>
      </x:c>
      <x:c r="E586" s="24" t="str">
        <x:v>자동차종합검사예약: 비용·시간·생활 불편 또는 의사결정과 직접 연결</x:v>
      </x:c>
      <x:c r="F586" s="27" t="n">
        <x:v>1</x:v>
      </x:c>
      <x:c r="G586" s="24" t="str">
        <x:v>명사·행동 중심 검색어로, 제목화하려면 별도의 구체적인 질문 설정이 필요</x:v>
      </x:c>
      <x:c r="H586" s="27" t="n">
        <x:v>0</x:v>
      </x:c>
      <x:c r="I586" s="24" t="str">
        <x:v>키워드 자체에 비교나 반전 근거가 없으므로 해당 요소는 가점하지 않음</x:v>
      </x:c>
      <x:c r="J586" s="27" t="n">
        <x:v>1</x:v>
      </x:c>
      <x:c r="K586" s="24" t="str">
        <x:v>공개 프로필·발언 등 확인 가능한 원자료 확보가 필요</x:v>
      </x:c>
      <x:c r="L586" s="29" t="n">
        <x:f>(D586+F586+H586+J586)/('산출기준'!$B$23*'산출기준'!$B$24)*100</x:f>
        <x:v>50</x:v>
      </x:c>
      <x:c r="M586" s="24" t="str">
        <x:v>제도·요금·규정·기종 변경 시 본문 업데이트 필요; 도구·신청·방문 의도가 섞여 정보글만으로 검색 의도를 충족하기 어려울 수 있음</x:v>
      </x:c>
    </x:row>
    <x:row r="587" ht="58" customHeight="1">
      <x:c r="A587" s="4" t="str">
        <x:v>K0583</x:v>
      </x:c>
      <x:c r="B587" s="4" t="str">
        <x:v>자동차·IT·테크</x:v>
      </x:c>
      <x:c r="C587" s="4" t="str">
        <x:v>KT공유기설정</x:v>
      </x:c>
      <x:c r="D587" s="27" t="n">
        <x:v>2</x:v>
      </x:c>
      <x:c r="E587" s="24" t="str">
        <x:v>KT공유기설정: 비용·시간·생활 불편 또는 의사결정과 직접 연결</x:v>
      </x:c>
      <x:c r="F587" s="27" t="n">
        <x:v>1</x:v>
      </x:c>
      <x:c r="G587" s="24" t="str">
        <x:v>명사·행동 중심 검색어로, 제목화하려면 별도의 구체적인 질문 설정이 필요</x:v>
      </x:c>
      <x:c r="H587" s="27" t="n">
        <x:v>0</x:v>
      </x:c>
      <x:c r="I587" s="24" t="str">
        <x:v>키워드 자체에 비교나 반전 근거가 없으므로 해당 요소는 가점하지 않음</x:v>
      </x:c>
      <x:c r="J587" s="27" t="n">
        <x:v>1</x:v>
      </x:c>
      <x:c r="K587" s="24" t="str">
        <x:v>공개 프로필·발언 등 확인 가능한 원자료 확보가 필요</x:v>
      </x:c>
      <x:c r="L587" s="29" t="n">
        <x:f>(D587+F587+H587+J587)/('산출기준'!$B$23*'산출기준'!$B$24)*100</x:f>
        <x:v>50</x:v>
      </x:c>
      <x:c r="M587" s="24" t="str">
        <x:v>제도·요금·규정·기종 변경 시 본문 업데이트 필요</x:v>
      </x:c>
    </x:row>
    <x:row r="588" ht="58" customHeight="1">
      <x:c r="A588" s="4" t="str">
        <x:v>K0584</x:v>
      </x:c>
      <x:c r="B588" s="4" t="str">
        <x:v>자동차·IT·테크</x:v>
      </x:c>
      <x:c r="C588" s="4" t="str">
        <x:v>자동차블루투스연결</x:v>
      </x:c>
      <x:c r="D588" s="27" t="n">
        <x:v>2</x:v>
      </x:c>
      <x:c r="E588" s="24" t="str">
        <x:v>자동차블루투스연결: 비용·시간·생활 불편 또는 의사결정과 직접 연결</x:v>
      </x:c>
      <x:c r="F588" s="27" t="n">
        <x:v>1</x:v>
      </x:c>
      <x:c r="G588" s="24" t="str">
        <x:v>명사·행동 중심 검색어로, 제목화하려면 별도의 구체적인 질문 설정이 필요</x:v>
      </x:c>
      <x:c r="H588" s="27" t="n">
        <x:v>0</x:v>
      </x:c>
      <x:c r="I588" s="24" t="str">
        <x:v>키워드 자체에 비교나 반전 근거가 없으므로 해당 요소는 가점하지 않음</x:v>
      </x:c>
      <x:c r="J588" s="27" t="n">
        <x:v>1</x:v>
      </x:c>
      <x:c r="K588" s="24" t="str">
        <x:v>공개 프로필·발언 등 확인 가능한 원자료 확보가 필요</x:v>
      </x:c>
      <x:c r="L588" s="29" t="n">
        <x:f>(D588+F588+H588+J588)/('산출기준'!$B$23*'산출기준'!$B$24)*100</x:f>
        <x:v>50</x:v>
      </x:c>
      <x:c r="M588" s="24" t="str">
        <x:v>제도·요금·규정·기종 변경 시 본문 업데이트 필요</x:v>
      </x:c>
    </x:row>
    <x:row r="589" ht="58" customHeight="1">
      <x:c r="A589" s="4" t="str">
        <x:v>K0585</x:v>
      </x:c>
      <x:c r="B589" s="4" t="str">
        <x:v>자동차·IT·테크</x:v>
      </x:c>
      <x:c r="C589" s="4" t="str">
        <x:v>아이폰침수수리비용</x:v>
      </x:c>
      <x:c r="D589" s="27" t="n">
        <x:v>2</x:v>
      </x:c>
      <x:c r="E589" s="24" t="str">
        <x:v>아이폰침수수리비용: 비용·시간·생활 불편 또는 의사결정과 직접 연결</x:v>
      </x:c>
      <x:c r="F589" s="27" t="n">
        <x:v>1</x:v>
      </x:c>
      <x:c r="G589" s="24" t="str">
        <x:v>명사·행동 중심 검색어로, 제목화하려면 별도의 구체적인 질문 설정이 필요</x:v>
      </x:c>
      <x:c r="H589" s="27" t="n">
        <x:v>1</x:v>
      </x:c>
      <x:c r="I589" s="24" t="str">
        <x:v>‘비용’를 기준·수치·조건별 사례로 비교 가능. 실제 수치 확인 전 반전은 단정 불가</x:v>
      </x:c>
      <x:c r="J589" s="27" t="n">
        <x:v>2</x:v>
      </x:c>
      <x:c r="K589" s="24" t="str">
        <x:v>규정·절차·근거 자료 또는 조건별 사례로 설명 범위를 한정할 수 있음</x:v>
      </x:c>
      <x:c r="L589" s="29" t="n">
        <x:f>(D589+F589+H589+J589)/('산출기준'!$B$23*'산출기준'!$B$24)*100</x:f>
        <x:v>75</x:v>
      </x:c>
      <x:c r="M589" s="24" t="str">
        <x:v>제도·요금·규정·기종 변경 시 본문 업데이트 필요</x:v>
      </x:c>
    </x:row>
    <x:row r="590" ht="58" customHeight="1">
      <x:c r="A590" s="4" t="str">
        <x:v>K0586</x:v>
      </x:c>
      <x:c r="B590" s="4" t="str">
        <x:v>자동차·IT·테크</x:v>
      </x:c>
      <x:c r="C590" s="4" t="str">
        <x:v>타이어교환</x:v>
      </x:c>
      <x:c r="D590" s="27" t="n">
        <x:v>2</x:v>
      </x:c>
      <x:c r="E590" s="24" t="str">
        <x:v>타이어교환: 비용·시간·생활 불편 또는 의사결정과 직접 연결</x:v>
      </x:c>
      <x:c r="F590" s="27" t="n">
        <x:v>1</x:v>
      </x:c>
      <x:c r="G590" s="24" t="str">
        <x:v>명사·행동 중심 검색어로, 제목화하려면 별도의 구체적인 질문 설정이 필요</x:v>
      </x:c>
      <x:c r="H590" s="27" t="n">
        <x:v>0</x:v>
      </x:c>
      <x:c r="I590" s="24" t="str">
        <x:v>키워드 자체에 비교나 반전 근거가 없으므로 해당 요소는 가점하지 않음</x:v>
      </x:c>
      <x:c r="J590" s="27" t="n">
        <x:v>1</x:v>
      </x:c>
      <x:c r="K590" s="24" t="str">
        <x:v>공개 프로필·발언 등 확인 가능한 원자료 확보가 필요</x:v>
      </x:c>
      <x:c r="L590" s="29" t="n">
        <x:f>(D590+F590+H590+J590)/('산출기준'!$B$23*'산출기준'!$B$24)*100</x:f>
        <x:v>50</x:v>
      </x:c>
      <x:c r="M590" s="24" t="str">
        <x:v>제도·요금·규정·기종 변경 시 본문 업데이트 필요</x:v>
      </x:c>
    </x:row>
    <x:row r="591" ht="58" customHeight="1">
      <x:c r="A591" s="4" t="str">
        <x:v>K0587</x:v>
      </x:c>
      <x:c r="B591" s="4" t="str">
        <x:v>자동차·IT·테크</x:v>
      </x:c>
      <x:c r="C591" s="4" t="str">
        <x:v>타이어가격비교표</x:v>
      </x:c>
      <x:c r="D591" s="27" t="n">
        <x:v>2</x:v>
      </x:c>
      <x:c r="E591" s="24" t="str">
        <x:v>타이어가격비교표: 비용·시간·생활 불편 또는 의사결정과 직접 연결</x:v>
      </x:c>
      <x:c r="F591" s="27" t="n">
        <x:v>1</x:v>
      </x:c>
      <x:c r="G591" s="24" t="str">
        <x:v>명사·행동 중심 검색어로, 제목화하려면 별도의 구체적인 질문 설정이 필요</x:v>
      </x:c>
      <x:c r="H591" s="27" t="n">
        <x:v>2</x:v>
      </x:c>
      <x:c r="I591" s="24" t="str">
        <x:v>‘비교’가 명시되어 두 선택지의 비교 구조가 가능</x:v>
      </x:c>
      <x:c r="J591" s="27" t="n">
        <x:v>1</x:v>
      </x:c>
      <x:c r="K591" s="24" t="str">
        <x:v>공개 프로필·발언 등 확인 가능한 원자료 확보가 필요</x:v>
      </x:c>
      <x:c r="L591" s="29" t="n">
        <x:f>(D591+F591+H591+J591)/('산출기준'!$B$23*'산출기준'!$B$24)*100</x:f>
        <x:v>75</x:v>
      </x:c>
      <x:c r="M591" s="24" t="str">
        <x:v>제도·요금·규정·기종 변경 시 본문 업데이트 필요</x:v>
      </x:c>
    </x:row>
    <x:row r="592" ht="58" customHeight="1">
      <x:c r="A592" s="4" t="str">
        <x:v>K0588</x:v>
      </x:c>
      <x:c r="B592" s="4" t="str">
        <x:v>자동차·IT·테크</x:v>
      </x:c>
      <x:c r="C592" s="4" t="str">
        <x:v>쏘렌토타이어가격</x:v>
      </x:c>
      <x:c r="D592" s="27" t="n">
        <x:v>2</x:v>
      </x:c>
      <x:c r="E592" s="24" t="str">
        <x:v>쏘렌토타이어가격: 비용·시간·생활 불편 또는 의사결정과 직접 연결</x:v>
      </x:c>
      <x:c r="F592" s="27" t="n">
        <x:v>1</x:v>
      </x:c>
      <x:c r="G592" s="24" t="str">
        <x:v>명사·행동 중심 검색어로, 제목화하려면 별도의 구체적인 질문 설정이 필요</x:v>
      </x:c>
      <x:c r="H592" s="27" t="n">
        <x:v>0</x:v>
      </x:c>
      <x:c r="I592" s="24" t="str">
        <x:v>키워드 자체에 비교나 반전 근거가 없으므로 해당 요소는 가점하지 않음</x:v>
      </x:c>
      <x:c r="J592" s="27" t="n">
        <x:v>1</x:v>
      </x:c>
      <x:c r="K592" s="24" t="str">
        <x:v>공개 프로필·발언 등 확인 가능한 원자료 확보가 필요</x:v>
      </x:c>
      <x:c r="L592" s="29" t="n">
        <x:f>(D592+F592+H592+J592)/('산출기준'!$B$23*'산출기준'!$B$24)*100</x:f>
        <x:v>50</x:v>
      </x:c>
      <x:c r="M592" s="24" t="str">
        <x:v>제도·요금·규정·기종 변경 시 본문 업데이트 필요</x:v>
      </x:c>
    </x:row>
    <x:row r="593" ht="58" customHeight="1">
      <x:c r="A593" s="4" t="str">
        <x:v>K0589</x:v>
      </x:c>
      <x:c r="B593" s="4" t="str">
        <x:v>자동차·IT·테크</x:v>
      </x:c>
      <x:c r="C593" s="4" t="str">
        <x:v>노트북청소</x:v>
      </x:c>
      <x:c r="D593" s="27" t="n">
        <x:v>2</x:v>
      </x:c>
      <x:c r="E593" s="24" t="str">
        <x:v>노트북청소: 비용·시간·생활 불편 또는 의사결정과 직접 연결</x:v>
      </x:c>
      <x:c r="F593" s="27" t="n">
        <x:v>1</x:v>
      </x:c>
      <x:c r="G593" s="24" t="str">
        <x:v>명사·행동 중심 검색어로, 제목화하려면 별도의 구체적인 질문 설정이 필요</x:v>
      </x:c>
      <x:c r="H593" s="27" t="n">
        <x:v>0</x:v>
      </x:c>
      <x:c r="I593" s="24" t="str">
        <x:v>키워드 자체에 비교나 반전 근거가 없으므로 해당 요소는 가점하지 않음</x:v>
      </x:c>
      <x:c r="J593" s="27" t="n">
        <x:v>2</x:v>
      </x:c>
      <x:c r="K593" s="24" t="str">
        <x:v>규정·절차·근거 자료 또는 조건별 사례로 설명 범위를 한정할 수 있음</x:v>
      </x:c>
      <x:c r="L593" s="29" t="n">
        <x:f>(D593+F593+H593+J593)/('산출기준'!$B$23*'산출기준'!$B$24)*100</x:f>
        <x:v>62.5</x:v>
      </x:c>
      <x:c r="M593" s="24" t="str">
        <x:v>제도·요금·규정·기종 변경 시 본문 업데이트 필요</x:v>
      </x:c>
    </x:row>
    <x:row r="594" ht="58" customHeight="1">
      <x:c r="A594" s="4" t="str">
        <x:v>K0590</x:v>
      </x:c>
      <x:c r="B594" s="4" t="str">
        <x:v>자동차·IT·테크</x:v>
      </x:c>
      <x:c r="C594" s="4" t="str">
        <x:v>차량배터리교체</x:v>
      </x:c>
      <x:c r="D594" s="27" t="n">
        <x:v>2</x:v>
      </x:c>
      <x:c r="E594" s="24" t="str">
        <x:v>차량배터리교체: 비용·시간·생활 불편 또는 의사결정과 직접 연결</x:v>
      </x:c>
      <x:c r="F594" s="27" t="n">
        <x:v>1</x:v>
      </x:c>
      <x:c r="G594" s="24" t="str">
        <x:v>명사·행동 중심 검색어로, 제목화하려면 별도의 구체적인 질문 설정이 필요</x:v>
      </x:c>
      <x:c r="H594" s="27" t="n">
        <x:v>0</x:v>
      </x:c>
      <x:c r="I594" s="24" t="str">
        <x:v>키워드 자체에 비교나 반전 근거가 없으므로 해당 요소는 가점하지 않음</x:v>
      </x:c>
      <x:c r="J594" s="27" t="n">
        <x:v>2</x:v>
      </x:c>
      <x:c r="K594" s="24" t="str">
        <x:v>규정·절차·근거 자료 또는 조건별 사례로 설명 범위를 한정할 수 있음</x:v>
      </x:c>
      <x:c r="L594" s="29" t="n">
        <x:f>(D594+F594+H594+J594)/('산출기준'!$B$23*'산출기준'!$B$24)*100</x:f>
        <x:v>62.5</x:v>
      </x:c>
      <x:c r="M594" s="24" t="str">
        <x:v>제도·요금·규정·기종 변경 시 본문 업데이트 필요</x:v>
      </x:c>
    </x:row>
    <x:row r="595" ht="58" customHeight="1">
      <x:c r="A595" s="4" t="str">
        <x:v>K0591</x:v>
      </x:c>
      <x:c r="B595" s="4" t="str">
        <x:v>자동차·IT·테크</x:v>
      </x:c>
      <x:c r="C595" s="4" t="str">
        <x:v>아이폰13프로배터리교체</x:v>
      </x:c>
      <x:c r="D595" s="27" t="n">
        <x:v>2</x:v>
      </x:c>
      <x:c r="E595" s="24" t="str">
        <x:v>아이폰13프로배터리교체: 비용·시간·생활 불편 또는 의사결정과 직접 연결</x:v>
      </x:c>
      <x:c r="F595" s="27" t="n">
        <x:v>1</x:v>
      </x:c>
      <x:c r="G595" s="24" t="str">
        <x:v>명사·행동 중심 검색어로, 제목화하려면 별도의 구체적인 질문 설정이 필요</x:v>
      </x:c>
      <x:c r="H595" s="27" t="n">
        <x:v>0</x:v>
      </x:c>
      <x:c r="I595" s="24" t="str">
        <x:v>키워드 자체에 비교나 반전 근거가 없으므로 해당 요소는 가점하지 않음</x:v>
      </x:c>
      <x:c r="J595" s="27" t="n">
        <x:v>2</x:v>
      </x:c>
      <x:c r="K595" s="24" t="str">
        <x:v>규정·절차·근거 자료 또는 조건별 사례로 설명 범위를 한정할 수 있음</x:v>
      </x:c>
      <x:c r="L595" s="29" t="n">
        <x:f>(D595+F595+H595+J595)/('산출기준'!$B$23*'산출기준'!$B$24)*100</x:f>
        <x:v>62.5</x:v>
      </x:c>
      <x:c r="M595" s="24" t="str">
        <x:v>제도·요금·규정·기종 변경 시 본문 업데이트 필요</x:v>
      </x:c>
    </x:row>
    <x:row r="596" ht="58" customHeight="1">
      <x:c r="A596" s="4" t="str">
        <x:v>K0592</x:v>
      </x:c>
      <x:c r="B596" s="4" t="str">
        <x:v>자동차·IT·테크</x:v>
      </x:c>
      <x:c r="C596" s="4" t="str">
        <x:v>타이어교체공임비</x:v>
      </x:c>
      <x:c r="D596" s="27" t="n">
        <x:v>2</x:v>
      </x:c>
      <x:c r="E596" s="24" t="str">
        <x:v>타이어교체공임비: 비용·시간·생활 불편 또는 의사결정과 직접 연결</x:v>
      </x:c>
      <x:c r="F596" s="27" t="n">
        <x:v>1</x:v>
      </x:c>
      <x:c r="G596" s="24" t="str">
        <x:v>명사·행동 중심 검색어로, 제목화하려면 별도의 구체적인 질문 설정이 필요</x:v>
      </x:c>
      <x:c r="H596" s="27" t="n">
        <x:v>0</x:v>
      </x:c>
      <x:c r="I596" s="24" t="str">
        <x:v>키워드 자체에 비교나 반전 근거가 없으므로 해당 요소는 가점하지 않음</x:v>
      </x:c>
      <x:c r="J596" s="27" t="n">
        <x:v>2</x:v>
      </x:c>
      <x:c r="K596" s="24" t="str">
        <x:v>규정·절차·근거 자료 또는 조건별 사례로 설명 범위를 한정할 수 있음</x:v>
      </x:c>
      <x:c r="L596" s="29" t="n">
        <x:f>(D596+F596+H596+J596)/('산출기준'!$B$23*'산출기준'!$B$24)*100</x:f>
        <x:v>62.5</x:v>
      </x:c>
      <x:c r="M596" s="24" t="str">
        <x:v>제도·요금·규정·기종 변경 시 본문 업데이트 필요</x:v>
      </x:c>
    </x:row>
    <x:row r="597" ht="58" customHeight="1">
      <x:c r="A597" s="4" t="str">
        <x:v>K0593</x:v>
      </x:c>
      <x:c r="B597" s="4" t="str">
        <x:v>자동차·IT·테크</x:v>
      </x:c>
      <x:c r="C597" s="4" t="str">
        <x:v>스마트폰복구</x:v>
      </x:c>
      <x:c r="D597" s="27" t="n">
        <x:v>2</x:v>
      </x:c>
      <x:c r="E597" s="24" t="str">
        <x:v>스마트폰복구: 비용·시간·생활 불편 또는 의사결정과 직접 연결</x:v>
      </x:c>
      <x:c r="F597" s="27" t="n">
        <x:v>1</x:v>
      </x:c>
      <x:c r="G597" s="24" t="str">
        <x:v>명사·행동 중심 검색어로, 제목화하려면 별도의 구체적인 질문 설정이 필요</x:v>
      </x:c>
      <x:c r="H597" s="27" t="n">
        <x:v>0</x:v>
      </x:c>
      <x:c r="I597" s="24" t="str">
        <x:v>키워드 자체에 비교나 반전 근거가 없으므로 해당 요소는 가점하지 않음</x:v>
      </x:c>
      <x:c r="J597" s="27" t="n">
        <x:v>1</x:v>
      </x:c>
      <x:c r="K597" s="24" t="str">
        <x:v>공개 프로필·발언 등 확인 가능한 원자료 확보가 필요</x:v>
      </x:c>
      <x:c r="L597" s="29" t="n">
        <x:f>(D597+F597+H597+J597)/('산출기준'!$B$23*'산출기준'!$B$24)*100</x:f>
        <x:v>50</x:v>
      </x:c>
      <x:c r="M597" s="24" t="str">
        <x:v>제도·요금·규정·기종 변경 시 본문 업데이트 필요</x:v>
      </x:c>
    </x:row>
    <x:row r="598" ht="58" customHeight="1">
      <x:c r="A598" s="4" t="str">
        <x:v>K0594</x:v>
      </x:c>
      <x:c r="B598" s="4" t="str">
        <x:v>자동차·IT·테크</x:v>
      </x:c>
      <x:c r="C598" s="4" t="str">
        <x:v>스파크타이어가격</x:v>
      </x:c>
      <x:c r="D598" s="27" t="n">
        <x:v>2</x:v>
      </x:c>
      <x:c r="E598" s="24" t="str">
        <x:v>스파크타이어가격: 비용·시간·생활 불편 또는 의사결정과 직접 연결</x:v>
      </x:c>
      <x:c r="F598" s="27" t="n">
        <x:v>1</x:v>
      </x:c>
      <x:c r="G598" s="24" t="str">
        <x:v>명사·행동 중심 검색어로, 제목화하려면 별도의 구체적인 질문 설정이 필요</x:v>
      </x:c>
      <x:c r="H598" s="27" t="n">
        <x:v>0</x:v>
      </x:c>
      <x:c r="I598" s="24" t="str">
        <x:v>키워드 자체에 비교나 반전 근거가 없으므로 해당 요소는 가점하지 않음</x:v>
      </x:c>
      <x:c r="J598" s="27" t="n">
        <x:v>1</x:v>
      </x:c>
      <x:c r="K598" s="24" t="str">
        <x:v>공개 프로필·발언 등 확인 가능한 원자료 확보가 필요</x:v>
      </x:c>
      <x:c r="L598" s="29" t="n">
        <x:f>(D598+F598+H598+J598)/('산출기준'!$B$23*'산출기준'!$B$24)*100</x:f>
        <x:v>50</x:v>
      </x:c>
      <x:c r="M598" s="24" t="str">
        <x:v>제도·요금·규정·기종 변경 시 본문 업데이트 필요</x:v>
      </x:c>
    </x:row>
    <x:row r="599" ht="58" customHeight="1">
      <x:c r="A599" s="4" t="str">
        <x:v>K0595</x:v>
      </x:c>
      <x:c r="B599" s="4" t="str">
        <x:v>자동차·IT·테크</x:v>
      </x:c>
      <x:c r="C599" s="4" t="str">
        <x:v>컴퓨터본체청소</x:v>
      </x:c>
      <x:c r="D599" s="27" t="n">
        <x:v>2</x:v>
      </x:c>
      <x:c r="E599" s="24" t="str">
        <x:v>컴퓨터본체청소: 비용·시간·생활 불편 또는 의사결정과 직접 연결</x:v>
      </x:c>
      <x:c r="F599" s="27" t="n">
        <x:v>1</x:v>
      </x:c>
      <x:c r="G599" s="24" t="str">
        <x:v>명사·행동 중심 검색어로, 제목화하려면 별도의 구체적인 질문 설정이 필요</x:v>
      </x:c>
      <x:c r="H599" s="27" t="n">
        <x:v>0</x:v>
      </x:c>
      <x:c r="I599" s="24" t="str">
        <x:v>키워드 자체에 비교나 반전 근거가 없으므로 해당 요소는 가점하지 않음</x:v>
      </x:c>
      <x:c r="J599" s="27" t="n">
        <x:v>2</x:v>
      </x:c>
      <x:c r="K599" s="24" t="str">
        <x:v>규정·절차·근거 자료 또는 조건별 사례로 설명 범위를 한정할 수 있음</x:v>
      </x:c>
      <x:c r="L599" s="29" t="n">
        <x:f>(D599+F599+H599+J599)/('산출기준'!$B$23*'산출기준'!$B$24)*100</x:f>
        <x:v>62.5</x:v>
      </x:c>
      <x:c r="M599" s="24" t="str">
        <x:v>제도·요금·규정·기종 변경 시 본문 업데이트 필요</x:v>
      </x:c>
    </x:row>
    <x:row r="600" ht="58" customHeight="1">
      <x:c r="A600" s="4" t="str">
        <x:v>K0596</x:v>
      </x:c>
      <x:c r="B600" s="4" t="str">
        <x:v>자동차·IT·테크</x:v>
      </x:c>
      <x:c r="C600" s="4" t="str">
        <x:v>휴대폰해킹검사</x:v>
      </x:c>
      <x:c r="D600" s="27" t="n">
        <x:v>2</x:v>
      </x:c>
      <x:c r="E600" s="24" t="str">
        <x:v>휴대폰해킹검사: 비용·시간·생활 불편 또는 의사결정과 직접 연결</x:v>
      </x:c>
      <x:c r="F600" s="27" t="n">
        <x:v>1</x:v>
      </x:c>
      <x:c r="G600" s="24" t="str">
        <x:v>명사·행동 중심 검색어로, 제목화하려면 별도의 구체적인 질문 설정이 필요</x:v>
      </x:c>
      <x:c r="H600" s="27" t="n">
        <x:v>0</x:v>
      </x:c>
      <x:c r="I600" s="24" t="str">
        <x:v>키워드 자체에 비교나 반전 근거가 없으므로 해당 요소는 가점하지 않음</x:v>
      </x:c>
      <x:c r="J600" s="27" t="n">
        <x:v>1</x:v>
      </x:c>
      <x:c r="K600" s="24" t="str">
        <x:v>공개 프로필·발언 등 확인 가능한 원자료 확보가 필요</x:v>
      </x:c>
      <x:c r="L600" s="29" t="n">
        <x:f>(D600+F600+H600+J600)/('산출기준'!$B$23*'산출기준'!$B$24)*100</x:f>
        <x:v>50</x:v>
      </x:c>
      <x:c r="M600" s="24" t="str">
        <x:v>제도·요금·규정·기종 변경 시 본문 업데이트 필요; 도구·신청·방문 의도가 섞여 정보글만으로 검색 의도를 충족하기 어려울 수 있음</x:v>
      </x:c>
    </x:row>
    <x:row r="601" ht="58" customHeight="1">
      <x:c r="A601" s="4" t="str">
        <x:v>K0597</x:v>
      </x:c>
      <x:c r="B601" s="4" t="str">
        <x:v>자동차·IT·테크</x:v>
      </x:c>
      <x:c r="C601" s="4" t="str">
        <x:v>전기차충전비용</x:v>
      </x:c>
      <x:c r="D601" s="27" t="n">
        <x:v>2</x:v>
      </x:c>
      <x:c r="E601" s="24" t="str">
        <x:v>전기차충전비용: 비용·시간·생활 불편 또는 의사결정과 직접 연결</x:v>
      </x:c>
      <x:c r="F601" s="27" t="n">
        <x:v>1</x:v>
      </x:c>
      <x:c r="G601" s="24" t="str">
        <x:v>명사·행동 중심 검색어로, 제목화하려면 별도의 구체적인 질문 설정이 필요</x:v>
      </x:c>
      <x:c r="H601" s="27" t="n">
        <x:v>1</x:v>
      </x:c>
      <x:c r="I601" s="24" t="str">
        <x:v>‘비용’를 기준·수치·조건별 사례로 비교 가능. 실제 수치 확인 전 반전은 단정 불가</x:v>
      </x:c>
      <x:c r="J601" s="27" t="n">
        <x:v>2</x:v>
      </x:c>
      <x:c r="K601" s="24" t="str">
        <x:v>규정·절차·근거 자료 또는 조건별 사례로 설명 범위를 한정할 수 있음</x:v>
      </x:c>
      <x:c r="L601" s="29" t="n">
        <x:f>(D601+F601+H601+J601)/('산출기준'!$B$23*'산출기준'!$B$24)*100</x:f>
        <x:v>75</x:v>
      </x:c>
      <x:c r="M601" s="24" t="str">
        <x:v>제도·요금·규정·기종 변경 시 본문 업데이트 필요</x:v>
      </x:c>
    </x:row>
    <x:row r="602" ht="58" customHeight="1">
      <x:c r="A602" s="4" t="str">
        <x:v>K0598</x:v>
      </x:c>
      <x:c r="B602" s="4" t="str">
        <x:v>자동차·IT·테크</x:v>
      </x:c>
      <x:c r="C602" s="4" t="str">
        <x:v>전기차장단점</x:v>
      </x:c>
      <x:c r="D602" s="27" t="n">
        <x:v>2</x:v>
      </x:c>
      <x:c r="E602" s="24" t="str">
        <x:v>전기차장단점: 비용·시간·생활 불편 또는 의사결정과 직접 연결</x:v>
      </x:c>
      <x:c r="F602" s="27" t="n">
        <x:v>1</x:v>
      </x:c>
      <x:c r="G602" s="24" t="str">
        <x:v>명사·행동 중심 검색어로, 제목화하려면 별도의 구체적인 질문 설정이 필요</x:v>
      </x:c>
      <x:c r="H602" s="27" t="n">
        <x:v>2</x:v>
      </x:c>
      <x:c r="I602" s="24" t="str">
        <x:v>‘장단점’가 명시되어 두 선택지의 비교 구조가 가능</x:v>
      </x:c>
      <x:c r="J602" s="27" t="n">
        <x:v>1</x:v>
      </x:c>
      <x:c r="K602" s="24" t="str">
        <x:v>공개 프로필·발언 등 확인 가능한 원자료 확보가 필요</x:v>
      </x:c>
      <x:c r="L602" s="29" t="n">
        <x:f>(D602+F602+H602+J602)/('산출기준'!$B$23*'산출기준'!$B$24)*100</x:f>
        <x:v>75</x:v>
      </x:c>
      <x:c r="M602" s="24" t="str">
        <x:v>제도·요금·규정·기종 변경 시 본문 업데이트 필요</x:v>
      </x:c>
    </x:row>
    <x:row r="603" ht="58" customHeight="1">
      <x:c r="A603" s="4" t="str">
        <x:v>K0599</x:v>
      </x:c>
      <x:c r="B603" s="4" t="str">
        <x:v>자동차·IT·테크</x:v>
      </x:c>
      <x:c r="C603" s="4" t="str">
        <x:v>하이브리드자동차장단점</x:v>
      </x:c>
      <x:c r="D603" s="27" t="n">
        <x:v>2</x:v>
      </x:c>
      <x:c r="E603" s="24" t="str">
        <x:v>하이브리드자동차장단점: 비용·시간·생활 불편 또는 의사결정과 직접 연결</x:v>
      </x:c>
      <x:c r="F603" s="27" t="n">
        <x:v>1</x:v>
      </x:c>
      <x:c r="G603" s="24" t="str">
        <x:v>명사·행동 중심 검색어로, 제목화하려면 별도의 구체적인 질문 설정이 필요</x:v>
      </x:c>
      <x:c r="H603" s="27" t="n">
        <x:v>2</x:v>
      </x:c>
      <x:c r="I603" s="24" t="str">
        <x:v>‘장단점’가 명시되어 두 선택지의 비교 구조가 가능</x:v>
      </x:c>
      <x:c r="J603" s="27" t="n">
        <x:v>1</x:v>
      </x:c>
      <x:c r="K603" s="24" t="str">
        <x:v>공개 프로필·발언 등 확인 가능한 원자료 확보가 필요</x:v>
      </x:c>
      <x:c r="L603" s="29" t="n">
        <x:f>(D603+F603+H603+J603)/('산출기준'!$B$23*'산출기준'!$B$24)*100</x:f>
        <x:v>75</x:v>
      </x:c>
      <x:c r="M603" s="24" t="str">
        <x:v>제도·요금·규정·기종 변경 시 본문 업데이트 필요</x:v>
      </x:c>
    </x:row>
    <x:row r="604" ht="58" customHeight="1">
      <x:c r="A604" s="4" t="str">
        <x:v>K0600</x:v>
      </x:c>
      <x:c r="B604" s="4" t="str">
        <x:v>자동차·IT·테크</x:v>
      </x:c>
      <x:c r="C604" s="4" t="str">
        <x:v>노트북배터리수명</x:v>
      </x:c>
      <x:c r="D604" s="27" t="n">
        <x:v>2</x:v>
      </x:c>
      <x:c r="E604" s="24" t="str">
        <x:v>노트북배터리수명: 비용·시간·생활 불편 또는 의사결정과 직접 연결</x:v>
      </x:c>
      <x:c r="F604" s="27" t="n">
        <x:v>1</x:v>
      </x:c>
      <x:c r="G604" s="24" t="str">
        <x:v>명사·행동 중심 검색어로, 제목화하려면 별도의 구체적인 질문 설정이 필요</x:v>
      </x:c>
      <x:c r="H604" s="27" t="n">
        <x:v>1</x:v>
      </x:c>
      <x:c r="I604" s="24" t="str">
        <x:v>‘수명’를 기준·수치·조건별 사례로 비교 가능. 실제 수치 확인 전 반전은 단정 불가</x:v>
      </x:c>
      <x:c r="J604" s="27" t="n">
        <x:v>2</x:v>
      </x:c>
      <x:c r="K604" s="24" t="str">
        <x:v>규정·절차·근거 자료 또는 조건별 사례로 설명 범위를 한정할 수 있음</x:v>
      </x:c>
      <x:c r="L604" s="29" t="n">
        <x:f>(D604+F604+H604+J604)/('산출기준'!$B$23*'산출기준'!$B$24)*100</x:f>
        <x:v>75</x:v>
      </x:c>
      <x:c r="M604" s="24" t="str">
        <x:v>제도·요금·규정·기종 변경 시 본문 업데이트 필요</x:v>
      </x:c>
    </x:row>
    <x:row r="605" ht="58" customHeight="1">
      <x:c r="A605" s="4" t="str">
        <x:v>K0601</x:v>
      </x:c>
      <x:c r="B605" s="4" t="str">
        <x:v>패션·뷰티</x:v>
      </x:c>
      <x:c r="C605" s="4" t="str">
        <x:v>퍼스널컬러진단</x:v>
      </x:c>
      <x:c r="D605" s="27" t="n">
        <x:v>2</x:v>
      </x:c>
      <x:c r="E605" s="24" t="str">
        <x:v>퍼스널컬러진단: 비용·시간·생활 불편 또는 의사결정과 직접 연결</x:v>
      </x:c>
      <x:c r="F605" s="27" t="n">
        <x:v>1</x:v>
      </x:c>
      <x:c r="G605" s="24" t="str">
        <x:v>명사·행동 중심 검색어로, 제목화하려면 별도의 구체적인 질문 설정이 필요</x:v>
      </x:c>
      <x:c r="H605" s="27" t="n">
        <x:v>0</x:v>
      </x:c>
      <x:c r="I605" s="24" t="str">
        <x:v>키워드 자체에 비교나 반전 근거가 없으므로 해당 요소는 가점하지 않음</x:v>
      </x:c>
      <x:c r="J605" s="27" t="n">
        <x:v>1</x:v>
      </x:c>
      <x:c r="K605" s="24" t="str">
        <x:v>공개 프로필·발언 등 확인 가능한 원자료 확보가 필요</x:v>
      </x:c>
      <x:c r="L605" s="29" t="n">
        <x:f>(D605+F605+H605+J605)/('산출기준'!$B$23*'산출기준'!$B$24)*100</x:f>
        <x:v>50</x:v>
      </x:c>
      <x:c r="M605" s="24" t="str">
        <x:v>조건별 차이와 안전상 주의사항 확인 필요; 도구·신청·방문 의도가 섞여 정보글만으로 검색 의도를 충족하기 어려울 수 있음</x:v>
      </x:c>
    </x:row>
    <x:row r="606" ht="58" customHeight="1">
      <x:c r="A606" s="4" t="str">
        <x:v>K0602</x:v>
      </x:c>
      <x:c r="B606" s="4" t="str">
        <x:v>패션·뷰티</x:v>
      </x:c>
      <x:c r="C606" s="4" t="str">
        <x:v>레티놀효과</x:v>
      </x:c>
      <x:c r="D606" s="27" t="n">
        <x:v>2</x:v>
      </x:c>
      <x:c r="E606" s="24" t="str">
        <x:v>레티놀효과: 비용·시간·생활 불편 또는 의사결정과 직접 연결</x:v>
      </x:c>
      <x:c r="F606" s="27" t="n">
        <x:v>1</x:v>
      </x:c>
      <x:c r="G606" s="24" t="str">
        <x:v>명사·행동 중심 검색어로, 제목화하려면 별도의 구체적인 질문 설정이 필요</x:v>
      </x:c>
      <x:c r="H606" s="27" t="n">
        <x:v>0</x:v>
      </x:c>
      <x:c r="I606" s="24" t="str">
        <x:v>키워드 자체에 비교나 반전 근거가 없으므로 해당 요소는 가점하지 않음</x:v>
      </x:c>
      <x:c r="J606" s="27" t="n">
        <x:v>2</x:v>
      </x:c>
      <x:c r="K606" s="24" t="str">
        <x:v>규정·절차·근거 자료 또는 조건별 사례로 설명 범위를 한정할 수 있음</x:v>
      </x:c>
      <x:c r="L606" s="29" t="n">
        <x:f>(D606+F606+H606+J606)/('산출기준'!$B$23*'산출기준'!$B$24)*100</x:f>
        <x:v>62.5</x:v>
      </x:c>
      <x:c r="M606" s="24" t="str">
        <x:v>조건별 차이와 안전상 주의사항 확인 필요</x:v>
      </x:c>
    </x:row>
    <x:row r="607" ht="58" customHeight="1">
      <x:c r="A607" s="4" t="str">
        <x:v>K0603</x:v>
      </x:c>
      <x:c r="B607" s="4" t="str">
        <x:v>패션·뷰티</x:v>
      </x:c>
      <x:c r="C607" s="4" t="str">
        <x:v>50대헤어스타일</x:v>
      </x:c>
      <x:c r="D607" s="27" t="n">
        <x:v>2</x:v>
      </x:c>
      <x:c r="E607" s="24" t="str">
        <x:v>50대헤어스타일: 비용·시간·생활 불편 또는 의사결정과 직접 연결</x:v>
      </x:c>
      <x:c r="F607" s="27" t="n">
        <x:v>1</x:v>
      </x:c>
      <x:c r="G607" s="24" t="str">
        <x:v>명사·행동 중심 검색어로, 제목화하려면 별도의 구체적인 질문 설정이 필요</x:v>
      </x:c>
      <x:c r="H607" s="27" t="n">
        <x:v>0</x:v>
      </x:c>
      <x:c r="I607" s="24" t="str">
        <x:v>키워드 자체에 비교나 반전 근거가 없으므로 해당 요소는 가점하지 않음</x:v>
      </x:c>
      <x:c r="J607" s="27" t="n">
        <x:v>1</x:v>
      </x:c>
      <x:c r="K607" s="24" t="str">
        <x:v>공개 프로필·발언 등 확인 가능한 원자료 확보가 필요</x:v>
      </x:c>
      <x:c r="L607" s="29" t="n">
        <x:f>(D607+F607+H607+J607)/('산출기준'!$B$23*'산출기준'!$B$24)*100</x:f>
        <x:v>50</x:v>
      </x:c>
      <x:c r="M607" s="24" t="str">
        <x:v>조건별 차이와 안전상 주의사항 확인 필요</x:v>
      </x:c>
    </x:row>
    <x:row r="608" ht="58" customHeight="1">
      <x:c r="A608" s="4" t="str">
        <x:v>K0604</x:v>
      </x:c>
      <x:c r="B608" s="4" t="str">
        <x:v>패션·뷰티</x:v>
      </x:c>
      <x:c r="C608" s="4" t="str">
        <x:v>턱여드름원인</x:v>
      </x:c>
      <x:c r="D608" s="27" t="n">
        <x:v>2</x:v>
      </x:c>
      <x:c r="E608" s="24" t="str">
        <x:v>턱여드름원인: 비용·시간·생활 불편 또는 의사결정과 직접 연결</x:v>
      </x:c>
      <x:c r="F608" s="27" t="n">
        <x:v>2</x:v>
      </x:c>
      <x:c r="G608" s="24" t="str">
        <x:v>‘원인’라는 질문 표현이 있어 독자가 확인할 답이 분명함</x:v>
      </x:c>
      <x:c r="H608" s="27" t="n">
        <x:v>0</x:v>
      </x:c>
      <x:c r="I608" s="24" t="str">
        <x:v>키워드 자체에 비교나 반전 근거가 없으므로 해당 요소는 가점하지 않음</x:v>
      </x:c>
      <x:c r="J608" s="27" t="n">
        <x:v>2</x:v>
      </x:c>
      <x:c r="K608" s="24" t="str">
        <x:v>규정·절차·근거 자료 또는 조건별 사례로 설명 범위를 한정할 수 있음</x:v>
      </x:c>
      <x:c r="L608" s="29" t="n">
        <x:f>(D608+F608+H608+J608)/('산출기준'!$B$23*'산출기준'!$B$24)*100</x:f>
        <x:v>75</x:v>
      </x:c>
      <x:c r="M608" s="24" t="str">
        <x:v>조건별 차이와 안전상 주의사항 확인 필요</x:v>
      </x:c>
    </x:row>
    <x:row r="609" ht="58" customHeight="1">
      <x:c r="A609" s="4" t="str">
        <x:v>K0605</x:v>
      </x:c>
      <x:c r="B609" s="4" t="str">
        <x:v>패션·뷰티</x:v>
      </x:c>
      <x:c r="C609" s="4" t="str">
        <x:v>발각질제거</x:v>
      </x:c>
      <x:c r="D609" s="27" t="n">
        <x:v>2</x:v>
      </x:c>
      <x:c r="E609" s="24" t="str">
        <x:v>발각질제거: 비용·시간·생활 불편 또는 의사결정과 직접 연결</x:v>
      </x:c>
      <x:c r="F609" s="27" t="n">
        <x:v>1</x:v>
      </x:c>
      <x:c r="G609" s="24" t="str">
        <x:v>명사·행동 중심 검색어로, 제목화하려면 별도의 구체적인 질문 설정이 필요</x:v>
      </x:c>
      <x:c r="H609" s="27" t="n">
        <x:v>0</x:v>
      </x:c>
      <x:c r="I609" s="24" t="str">
        <x:v>키워드 자체에 비교나 반전 근거가 없으므로 해당 요소는 가점하지 않음</x:v>
      </x:c>
      <x:c r="J609" s="27" t="n">
        <x:v>2</x:v>
      </x:c>
      <x:c r="K609" s="24" t="str">
        <x:v>규정·절차·근거 자료 또는 조건별 사례로 설명 범위를 한정할 수 있음</x:v>
      </x:c>
      <x:c r="L609" s="29" t="n">
        <x:f>(D609+F609+H609+J609)/('산출기준'!$B$23*'산출기준'!$B$24)*100</x:f>
        <x:v>62.5</x:v>
      </x:c>
      <x:c r="M609" s="24" t="str">
        <x:v>조건별 차이와 안전상 주의사항 확인 필요</x:v>
      </x:c>
    </x:row>
    <x:row r="610" ht="58" customHeight="1">
      <x:c r="A610" s="4" t="str">
        <x:v>K0606</x:v>
      </x:c>
      <x:c r="B610" s="4" t="str">
        <x:v>패션·뷰티</x:v>
      </x:c>
      <x:c r="C610" s="4" t="str">
        <x:v>남자헤어스타일</x:v>
      </x:c>
      <x:c r="D610" s="27" t="n">
        <x:v>2</x:v>
      </x:c>
      <x:c r="E610" s="24" t="str">
        <x:v>남자헤어스타일: 비용·시간·생활 불편 또는 의사결정과 직접 연결</x:v>
      </x:c>
      <x:c r="F610" s="27" t="n">
        <x:v>1</x:v>
      </x:c>
      <x:c r="G610" s="24" t="str">
        <x:v>명사·행동 중심 검색어로, 제목화하려면 별도의 구체적인 질문 설정이 필요</x:v>
      </x:c>
      <x:c r="H610" s="27" t="n">
        <x:v>0</x:v>
      </x:c>
      <x:c r="I610" s="24" t="str">
        <x:v>키워드 자체에 비교나 반전 근거가 없으므로 해당 요소는 가점하지 않음</x:v>
      </x:c>
      <x:c r="J610" s="27" t="n">
        <x:v>1</x:v>
      </x:c>
      <x:c r="K610" s="24" t="str">
        <x:v>공개 프로필·발언 등 확인 가능한 원자료 확보가 필요</x:v>
      </x:c>
      <x:c r="L610" s="29" t="n">
        <x:f>(D610+F610+H610+J610)/('산출기준'!$B$23*'산출기준'!$B$24)*100</x:f>
        <x:v>50</x:v>
      </x:c>
      <x:c r="M610" s="24" t="str">
        <x:v>조건별 차이와 안전상 주의사항 확인 필요</x:v>
      </x:c>
    </x:row>
    <x:row r="611" ht="58" customHeight="1">
      <x:c r="A611" s="4" t="str">
        <x:v>K0607</x:v>
      </x:c>
      <x:c r="B611" s="4" t="str">
        <x:v>패션·뷰티</x:v>
      </x:c>
      <x:c r="C611" s="4" t="str">
        <x:v>얼굴붓기빼는법</x:v>
      </x:c>
      <x:c r="D611" s="27" t="n">
        <x:v>2</x:v>
      </x:c>
      <x:c r="E611" s="24" t="str">
        <x:v>얼굴붓기빼는법: 비용·시간·생활 불편 또는 의사결정과 직접 연결</x:v>
      </x:c>
      <x:c r="F611" s="27" t="n">
        <x:v>2</x:v>
      </x:c>
      <x:c r="G611" s="24" t="str">
        <x:v>‘빼는법’라는 질문 표현이 있어 독자가 확인할 답이 분명함</x:v>
      </x:c>
      <x:c r="H611" s="27" t="n">
        <x:v>0</x:v>
      </x:c>
      <x:c r="I611" s="24" t="str">
        <x:v>키워드 자체에 비교나 반전 근거가 없으므로 해당 요소는 가점하지 않음</x:v>
      </x:c>
      <x:c r="J611" s="27" t="n">
        <x:v>1</x:v>
      </x:c>
      <x:c r="K611" s="24" t="str">
        <x:v>공개 프로필·발언 등 확인 가능한 원자료 확보가 필요</x:v>
      </x:c>
      <x:c r="L611" s="29" t="n">
        <x:f>(D611+F611+H611+J611)/('산출기준'!$B$23*'산출기준'!$B$24)*100</x:f>
        <x:v>62.5</x:v>
      </x:c>
      <x:c r="M611" s="24" t="str">
        <x:v>조건별 차이와 안전상 주의사항 확인 필요</x:v>
      </x:c>
    </x:row>
    <x:row r="612" ht="58" customHeight="1">
      <x:c r="A612" s="4" t="str">
        <x:v>K0608</x:v>
      </x:c>
      <x:c r="B612" s="4" t="str">
        <x:v>패션·뷰티</x:v>
      </x:c>
      <x:c r="C612" s="4" t="str">
        <x:v>붓기빼는법</x:v>
      </x:c>
      <x:c r="D612" s="27" t="n">
        <x:v>2</x:v>
      </x:c>
      <x:c r="E612" s="24" t="str">
        <x:v>붓기빼는법: 비용·시간·생활 불편 또는 의사결정과 직접 연결</x:v>
      </x:c>
      <x:c r="F612" s="27" t="n">
        <x:v>2</x:v>
      </x:c>
      <x:c r="G612" s="24" t="str">
        <x:v>‘빼는법’라는 질문 표현이 있어 독자가 확인할 답이 분명함</x:v>
      </x:c>
      <x:c r="H612" s="27" t="n">
        <x:v>0</x:v>
      </x:c>
      <x:c r="I612" s="24" t="str">
        <x:v>키워드 자체에 비교나 반전 근거가 없으므로 해당 요소는 가점하지 않음</x:v>
      </x:c>
      <x:c r="J612" s="27" t="n">
        <x:v>1</x:v>
      </x:c>
      <x:c r="K612" s="24" t="str">
        <x:v>공개 프로필·발언 등 확인 가능한 원자료 확보가 필요</x:v>
      </x:c>
      <x:c r="L612" s="29" t="n">
        <x:f>(D612+F612+H612+J612)/('산출기준'!$B$23*'산출기준'!$B$24)*100</x:f>
        <x:v>62.5</x:v>
      </x:c>
      <x:c r="M612" s="24" t="str">
        <x:v>조건별 차이와 안전상 주의사항 확인 필요</x:v>
      </x:c>
    </x:row>
    <x:row r="613" ht="58" customHeight="1">
      <x:c r="A613" s="4" t="str">
        <x:v>K0609</x:v>
      </x:c>
      <x:c r="B613" s="4" t="str">
        <x:v>패션·뷰티</x:v>
      </x:c>
      <x:c r="C613" s="4" t="str">
        <x:v>얼굴피지제거</x:v>
      </x:c>
      <x:c r="D613" s="27" t="n">
        <x:v>2</x:v>
      </x:c>
      <x:c r="E613" s="24" t="str">
        <x:v>얼굴피지제거: 비용·시간·생활 불편 또는 의사결정과 직접 연결</x:v>
      </x:c>
      <x:c r="F613" s="27" t="n">
        <x:v>1</x:v>
      </x:c>
      <x:c r="G613" s="24" t="str">
        <x:v>명사·행동 중심 검색어로, 제목화하려면 별도의 구체적인 질문 설정이 필요</x:v>
      </x:c>
      <x:c r="H613" s="27" t="n">
        <x:v>0</x:v>
      </x:c>
      <x:c r="I613" s="24" t="str">
        <x:v>키워드 자체에 비교나 반전 근거가 없으므로 해당 요소는 가점하지 않음</x:v>
      </x:c>
      <x:c r="J613" s="27" t="n">
        <x:v>2</x:v>
      </x:c>
      <x:c r="K613" s="24" t="str">
        <x:v>규정·절차·근거 자료 또는 조건별 사례로 설명 범위를 한정할 수 있음</x:v>
      </x:c>
      <x:c r="L613" s="29" t="n">
        <x:f>(D613+F613+H613+J613)/('산출기준'!$B$23*'산출기준'!$B$24)*100</x:f>
        <x:v>62.5</x:v>
      </x:c>
      <x:c r="M613" s="24" t="str">
        <x:v>조건별 차이와 안전상 주의사항 확인 필요</x:v>
      </x:c>
    </x:row>
    <x:row r="614" ht="58" customHeight="1">
      <x:c r="A614" s="4" t="str">
        <x:v>K0610</x:v>
      </x:c>
      <x:c r="B614" s="4" t="str">
        <x:v>패션·뷰티</x:v>
      </x:c>
      <x:c r="C614" s="4" t="str">
        <x:v>블랙헤드제거</x:v>
      </x:c>
      <x:c r="D614" s="27" t="n">
        <x:v>2</x:v>
      </x:c>
      <x:c r="E614" s="24" t="str">
        <x:v>블랙헤드제거: 비용·시간·생활 불편 또는 의사결정과 직접 연결</x:v>
      </x:c>
      <x:c r="F614" s="27" t="n">
        <x:v>1</x:v>
      </x:c>
      <x:c r="G614" s="24" t="str">
        <x:v>명사·행동 중심 검색어로, 제목화하려면 별도의 구체적인 질문 설정이 필요</x:v>
      </x:c>
      <x:c r="H614" s="27" t="n">
        <x:v>0</x:v>
      </x:c>
      <x:c r="I614" s="24" t="str">
        <x:v>키워드 자체에 비교나 반전 근거가 없으므로 해당 요소는 가점하지 않음</x:v>
      </x:c>
      <x:c r="J614" s="27" t="n">
        <x:v>2</x:v>
      </x:c>
      <x:c r="K614" s="24" t="str">
        <x:v>규정·절차·근거 자료 또는 조건별 사례로 설명 범위를 한정할 수 있음</x:v>
      </x:c>
      <x:c r="L614" s="29" t="n">
        <x:f>(D614+F614+H614+J614)/('산출기준'!$B$23*'산출기준'!$B$24)*100</x:f>
        <x:v>62.5</x:v>
      </x:c>
      <x:c r="M614" s="24" t="str">
        <x:v>조건별 차이와 안전상 주의사항 확인 필요</x:v>
      </x:c>
    </x:row>
    <x:row r="615" ht="58" customHeight="1">
      <x:c r="A615" s="4" t="str">
        <x:v>K0611</x:v>
      </x:c>
      <x:c r="B615" s="4" t="str">
        <x:v>패션·뷰티</x:v>
      </x:c>
      <x:c r="C615" s="4" t="str">
        <x:v>여드름부위별원인</x:v>
      </x:c>
      <x:c r="D615" s="27" t="n">
        <x:v>2</x:v>
      </x:c>
      <x:c r="E615" s="24" t="str">
        <x:v>여드름부위별원인: 비용·시간·생활 불편 또는 의사결정과 직접 연결</x:v>
      </x:c>
      <x:c r="F615" s="27" t="n">
        <x:v>2</x:v>
      </x:c>
      <x:c r="G615" s="24" t="str">
        <x:v>‘원인’라는 질문 표현이 있어 독자가 확인할 답이 분명함</x:v>
      </x:c>
      <x:c r="H615" s="27" t="n">
        <x:v>0</x:v>
      </x:c>
      <x:c r="I615" s="24" t="str">
        <x:v>키워드 자체에 비교나 반전 근거가 없으므로 해당 요소는 가점하지 않음</x:v>
      </x:c>
      <x:c r="J615" s="27" t="n">
        <x:v>2</x:v>
      </x:c>
      <x:c r="K615" s="24" t="str">
        <x:v>규정·절차·근거 자료 또는 조건별 사례로 설명 범위를 한정할 수 있음</x:v>
      </x:c>
      <x:c r="L615" s="29" t="n">
        <x:f>(D615+F615+H615+J615)/('산출기준'!$B$23*'산출기준'!$B$24)*100</x:f>
        <x:v>75</x:v>
      </x:c>
      <x:c r="M615" s="24" t="str">
        <x:v>조건별 차이와 안전상 주의사항 확인 필요</x:v>
      </x:c>
    </x:row>
    <x:row r="616" ht="58" customHeight="1">
      <x:c r="A616" s="4" t="str">
        <x:v>K0612</x:v>
      </x:c>
      <x:c r="B616" s="4" t="str">
        <x:v>패션·뷰티</x:v>
      </x:c>
      <x:c r="C616" s="4" t="str">
        <x:v>옷기름얼룩제거</x:v>
      </x:c>
      <x:c r="D616" s="27" t="n">
        <x:v>2</x:v>
      </x:c>
      <x:c r="E616" s="24" t="str">
        <x:v>옷기름얼룩제거: 비용·시간·생활 불편 또는 의사결정과 직접 연결</x:v>
      </x:c>
      <x:c r="F616" s="27" t="n">
        <x:v>1</x:v>
      </x:c>
      <x:c r="G616" s="24" t="str">
        <x:v>명사·행동 중심 검색어로, 제목화하려면 별도의 구체적인 질문 설정이 필요</x:v>
      </x:c>
      <x:c r="H616" s="27" t="n">
        <x:v>0</x:v>
      </x:c>
      <x:c r="I616" s="24" t="str">
        <x:v>키워드 자체에 비교나 반전 근거가 없으므로 해당 요소는 가점하지 않음</x:v>
      </x:c>
      <x:c r="J616" s="27" t="n">
        <x:v>2</x:v>
      </x:c>
      <x:c r="K616" s="24" t="str">
        <x:v>규정·절차·근거 자료 또는 조건별 사례로 설명 범위를 한정할 수 있음</x:v>
      </x:c>
      <x:c r="L616" s="29" t="n">
        <x:f>(D616+F616+H616+J616)/('산출기준'!$B$23*'산출기준'!$B$24)*100</x:f>
        <x:v>62.5</x:v>
      </x:c>
      <x:c r="M616" s="24" t="str">
        <x:v>조건별 차이와 안전상 주의사항 확인 필요</x:v>
      </x:c>
    </x:row>
    <x:row r="617" ht="58" customHeight="1">
      <x:c r="A617" s="4" t="str">
        <x:v>K0613</x:v>
      </x:c>
      <x:c r="B617" s="4" t="str">
        <x:v>패션·뷰티</x:v>
      </x:c>
      <x:c r="C617" s="4" t="str">
        <x:v>붓기빼는차</x:v>
      </x:c>
      <x:c r="D617" s="27" t="n">
        <x:v>2</x:v>
      </x:c>
      <x:c r="E617" s="24" t="str">
        <x:v>붓기빼는차: 비용·시간·생활 불편 또는 의사결정과 직접 연결</x:v>
      </x:c>
      <x:c r="F617" s="27" t="n">
        <x:v>1</x:v>
      </x:c>
      <x:c r="G617" s="24" t="str">
        <x:v>명사·행동 중심 검색어로, 제목화하려면 별도의 구체적인 질문 설정이 필요</x:v>
      </x:c>
      <x:c r="H617" s="27" t="n">
        <x:v>0</x:v>
      </x:c>
      <x:c r="I617" s="24" t="str">
        <x:v>키워드 자체에 비교나 반전 근거가 없으므로 해당 요소는 가점하지 않음</x:v>
      </x:c>
      <x:c r="J617" s="27" t="n">
        <x:v>1</x:v>
      </x:c>
      <x:c r="K617" s="24" t="str">
        <x:v>공개 프로필·발언 등 확인 가능한 원자료 확보가 필요</x:v>
      </x:c>
      <x:c r="L617" s="29" t="n">
        <x:f>(D617+F617+H617+J617)/('산출기준'!$B$23*'산출기준'!$B$24)*100</x:f>
        <x:v>50</x:v>
      </x:c>
      <x:c r="M617" s="24" t="str">
        <x:v>조건별 차이와 안전상 주의사항 확인 필요</x:v>
      </x:c>
    </x:row>
    <x:row r="618" ht="58" customHeight="1">
      <x:c r="A618" s="4" t="str">
        <x:v>K0614</x:v>
      </x:c>
      <x:c r="B618" s="4" t="str">
        <x:v>패션·뷰티</x:v>
      </x:c>
      <x:c r="C618" s="4" t="str">
        <x:v>얼굴각질제거</x:v>
      </x:c>
      <x:c r="D618" s="27" t="n">
        <x:v>2</x:v>
      </x:c>
      <x:c r="E618" s="24" t="str">
        <x:v>얼굴각질제거: 비용·시간·생활 불편 또는 의사결정과 직접 연결</x:v>
      </x:c>
      <x:c r="F618" s="27" t="n">
        <x:v>1</x:v>
      </x:c>
      <x:c r="G618" s="24" t="str">
        <x:v>명사·행동 중심 검색어로, 제목화하려면 별도의 구체적인 질문 설정이 필요</x:v>
      </x:c>
      <x:c r="H618" s="27" t="n">
        <x:v>0</x:v>
      </x:c>
      <x:c r="I618" s="24" t="str">
        <x:v>키워드 자체에 비교나 반전 근거가 없으므로 해당 요소는 가점하지 않음</x:v>
      </x:c>
      <x:c r="J618" s="27" t="n">
        <x:v>2</x:v>
      </x:c>
      <x:c r="K618" s="24" t="str">
        <x:v>규정·절차·근거 자료 또는 조건별 사례로 설명 범위를 한정할 수 있음</x:v>
      </x:c>
      <x:c r="L618" s="29" t="n">
        <x:f>(D618+F618+H618+J618)/('산출기준'!$B$23*'산출기준'!$B$24)*100</x:f>
        <x:v>62.5</x:v>
      </x:c>
      <x:c r="M618" s="24" t="str">
        <x:v>조건별 차이와 안전상 주의사항 확인 필요</x:v>
      </x:c>
    </x:row>
    <x:row r="619" ht="58" customHeight="1">
      <x:c r="A619" s="4" t="str">
        <x:v>K0615</x:v>
      </x:c>
      <x:c r="B619" s="4" t="str">
        <x:v>패션·뷰티</x:v>
      </x:c>
      <x:c r="C619" s="4" t="str">
        <x:v>신발세탁</x:v>
      </x:c>
      <x:c r="D619" s="27" t="n">
        <x:v>2</x:v>
      </x:c>
      <x:c r="E619" s="24" t="str">
        <x:v>신발세탁: 비용·시간·생활 불편 또는 의사결정과 직접 연결</x:v>
      </x:c>
      <x:c r="F619" s="27" t="n">
        <x:v>1</x:v>
      </x:c>
      <x:c r="G619" s="24" t="str">
        <x:v>명사·행동 중심 검색어로, 제목화하려면 별도의 구체적인 질문 설정이 필요</x:v>
      </x:c>
      <x:c r="H619" s="27" t="n">
        <x:v>0</x:v>
      </x:c>
      <x:c r="I619" s="24" t="str">
        <x:v>키워드 자체에 비교나 반전 근거가 없으므로 해당 요소는 가점하지 않음</x:v>
      </x:c>
      <x:c r="J619" s="27" t="n">
        <x:v>1</x:v>
      </x:c>
      <x:c r="K619" s="24" t="str">
        <x:v>공개 프로필·발언 등 확인 가능한 원자료 확보가 필요</x:v>
      </x:c>
      <x:c r="L619" s="29" t="n">
        <x:f>(D619+F619+H619+J619)/('산출기준'!$B$23*'산출기준'!$B$24)*100</x:f>
        <x:v>50</x:v>
      </x:c>
      <x:c r="M619" s="24" t="str">
        <x:v>조건별 차이와 안전상 주의사항 확인 필요</x:v>
      </x:c>
    </x:row>
    <x:row r="620" ht="58" customHeight="1">
      <x:c r="A620" s="4" t="str">
        <x:v>K0616</x:v>
      </x:c>
      <x:c r="B620" s="4" t="str">
        <x:v>패션·뷰티</x:v>
      </x:c>
      <x:c r="C620" s="4" t="str">
        <x:v>탈모예방</x:v>
      </x:c>
      <x:c r="D620" s="27" t="n">
        <x:v>2</x:v>
      </x:c>
      <x:c r="E620" s="24" t="str">
        <x:v>탈모예방: 비용·시간·생활 불편 또는 의사결정과 직접 연결</x:v>
      </x:c>
      <x:c r="F620" s="27" t="n">
        <x:v>1</x:v>
      </x:c>
      <x:c r="G620" s="24" t="str">
        <x:v>명사·행동 중심 검색어로, 제목화하려면 별도의 구체적인 질문 설정이 필요</x:v>
      </x:c>
      <x:c r="H620" s="27" t="n">
        <x:v>0</x:v>
      </x:c>
      <x:c r="I620" s="24" t="str">
        <x:v>키워드 자체에 비교나 반전 근거가 없으므로 해당 요소는 가점하지 않음</x:v>
      </x:c>
      <x:c r="J620" s="27" t="n">
        <x:v>1</x:v>
      </x:c>
      <x:c r="K620" s="24" t="str">
        <x:v>공개 프로필·발언 등 확인 가능한 원자료 확보가 필요</x:v>
      </x:c>
      <x:c r="L620" s="29" t="n">
        <x:f>(D620+F620+H620+J620)/('산출기준'!$B$23*'산출기준'!$B$24)*100</x:f>
        <x:v>50</x:v>
      </x:c>
      <x:c r="M620" s="24" t="str">
        <x:v>조건별 차이와 안전상 주의사항 확인 필요</x:v>
      </x:c>
    </x:row>
    <x:row r="621" ht="58" customHeight="1">
      <x:c r="A621" s="4" t="str">
        <x:v>K0617</x:v>
      </x:c>
      <x:c r="B621" s="4" t="str">
        <x:v>패션·뷰티</x:v>
      </x:c>
      <x:c r="C621" s="4" t="str">
        <x:v>좁쌀여드름원인</x:v>
      </x:c>
      <x:c r="D621" s="27" t="n">
        <x:v>2</x:v>
      </x:c>
      <x:c r="E621" s="24" t="str">
        <x:v>좁쌀여드름원인: 비용·시간·생활 불편 또는 의사결정과 직접 연결</x:v>
      </x:c>
      <x:c r="F621" s="27" t="n">
        <x:v>2</x:v>
      </x:c>
      <x:c r="G621" s="24" t="str">
        <x:v>‘원인’라는 질문 표현이 있어 독자가 확인할 답이 분명함</x:v>
      </x:c>
      <x:c r="H621" s="27" t="n">
        <x:v>0</x:v>
      </x:c>
      <x:c r="I621" s="24" t="str">
        <x:v>키워드 자체에 비교나 반전 근거가 없으므로 해당 요소는 가점하지 않음</x:v>
      </x:c>
      <x:c r="J621" s="27" t="n">
        <x:v>2</x:v>
      </x:c>
      <x:c r="K621" s="24" t="str">
        <x:v>규정·절차·근거 자료 또는 조건별 사례로 설명 범위를 한정할 수 있음</x:v>
      </x:c>
      <x:c r="L621" s="29" t="n">
        <x:f>(D621+F621+H621+J621)/('산출기준'!$B$23*'산출기준'!$B$24)*100</x:f>
        <x:v>75</x:v>
      </x:c>
      <x:c r="M621" s="24" t="str">
        <x:v>조건별 차이와 안전상 주의사항 확인 필요</x:v>
      </x:c>
    </x:row>
    <x:row r="622" ht="58" customHeight="1">
      <x:c r="A622" s="4" t="str">
        <x:v>K0618</x:v>
      </x:c>
      <x:c r="B622" s="4" t="str">
        <x:v>패션·뷰티</x:v>
      </x:c>
      <x:c r="C622" s="4" t="str">
        <x:v>흰옷얼룩제거</x:v>
      </x:c>
      <x:c r="D622" s="27" t="n">
        <x:v>2</x:v>
      </x:c>
      <x:c r="E622" s="24" t="str">
        <x:v>흰옷얼룩제거: 비용·시간·생활 불편 또는 의사결정과 직접 연결</x:v>
      </x:c>
      <x:c r="F622" s="27" t="n">
        <x:v>1</x:v>
      </x:c>
      <x:c r="G622" s="24" t="str">
        <x:v>명사·행동 중심 검색어로, 제목화하려면 별도의 구체적인 질문 설정이 필요</x:v>
      </x:c>
      <x:c r="H622" s="27" t="n">
        <x:v>0</x:v>
      </x:c>
      <x:c r="I622" s="24" t="str">
        <x:v>키워드 자체에 비교나 반전 근거가 없으므로 해당 요소는 가점하지 않음</x:v>
      </x:c>
      <x:c r="J622" s="27" t="n">
        <x:v>2</x:v>
      </x:c>
      <x:c r="K622" s="24" t="str">
        <x:v>규정·절차·근거 자료 또는 조건별 사례로 설명 범위를 한정할 수 있음</x:v>
      </x:c>
      <x:c r="L622" s="29" t="n">
        <x:f>(D622+F622+H622+J622)/('산출기준'!$B$23*'산출기준'!$B$24)*100</x:f>
        <x:v>62.5</x:v>
      </x:c>
      <x:c r="M622" s="24" t="str">
        <x:v>조건별 차이와 안전상 주의사항 확인 필요</x:v>
      </x:c>
    </x:row>
    <x:row r="623" ht="58" customHeight="1">
      <x:c r="A623" s="4" t="str">
        <x:v>K0619</x:v>
      </x:c>
      <x:c r="B623" s="4" t="str">
        <x:v>패션·뷰티</x:v>
      </x:c>
      <x:c r="C623" s="4" t="str">
        <x:v>옷기름때제거</x:v>
      </x:c>
      <x:c r="D623" s="27" t="n">
        <x:v>2</x:v>
      </x:c>
      <x:c r="E623" s="24" t="str">
        <x:v>옷기름때제거: 비용·시간·생활 불편 또는 의사결정과 직접 연결</x:v>
      </x:c>
      <x:c r="F623" s="27" t="n">
        <x:v>1</x:v>
      </x:c>
      <x:c r="G623" s="24" t="str">
        <x:v>명사·행동 중심 검색어로, 제목화하려면 별도의 구체적인 질문 설정이 필요</x:v>
      </x:c>
      <x:c r="H623" s="27" t="n">
        <x:v>0</x:v>
      </x:c>
      <x:c r="I623" s="24" t="str">
        <x:v>키워드 자체에 비교나 반전 근거가 없으므로 해당 요소는 가점하지 않음</x:v>
      </x:c>
      <x:c r="J623" s="27" t="n">
        <x:v>2</x:v>
      </x:c>
      <x:c r="K623" s="24" t="str">
        <x:v>규정·절차·근거 자료 또는 조건별 사례로 설명 범위를 한정할 수 있음</x:v>
      </x:c>
      <x:c r="L623" s="29" t="n">
        <x:f>(D623+F623+H623+J623)/('산출기준'!$B$23*'산출기준'!$B$24)*100</x:f>
        <x:v>62.5</x:v>
      </x:c>
      <x:c r="M623" s="24" t="str">
        <x:v>조건별 차이와 안전상 주의사항 확인 필요</x:v>
      </x:c>
    </x:row>
    <x:row r="624" ht="58" customHeight="1">
      <x:c r="A624" s="4" t="str">
        <x:v>K0620</x:v>
      </x:c>
      <x:c r="B624" s="4" t="str">
        <x:v>패션·뷰티</x:v>
      </x:c>
      <x:c r="C624" s="4" t="str">
        <x:v>40대헤어스타일</x:v>
      </x:c>
      <x:c r="D624" s="27" t="n">
        <x:v>2</x:v>
      </x:c>
      <x:c r="E624" s="24" t="str">
        <x:v>40대헤어스타일: 비용·시간·생활 불편 또는 의사결정과 직접 연결</x:v>
      </x:c>
      <x:c r="F624" s="27" t="n">
        <x:v>1</x:v>
      </x:c>
      <x:c r="G624" s="24" t="str">
        <x:v>명사·행동 중심 검색어로, 제목화하려면 별도의 구체적인 질문 설정이 필요</x:v>
      </x:c>
      <x:c r="H624" s="27" t="n">
        <x:v>0</x:v>
      </x:c>
      <x:c r="I624" s="24" t="str">
        <x:v>키워드 자체에 비교나 반전 근거가 없으므로 해당 요소는 가점하지 않음</x:v>
      </x:c>
      <x:c r="J624" s="27" t="n">
        <x:v>1</x:v>
      </x:c>
      <x:c r="K624" s="24" t="str">
        <x:v>공개 프로필·발언 등 확인 가능한 원자료 확보가 필요</x:v>
      </x:c>
      <x:c r="L624" s="29" t="n">
        <x:f>(D624+F624+H624+J624)/('산출기준'!$B$23*'산출기준'!$B$24)*100</x:f>
        <x:v>50</x:v>
      </x:c>
      <x:c r="M624" s="24" t="str">
        <x:v>조건별 차이와 안전상 주의사항 확인 필요</x:v>
      </x:c>
    </x:row>
    <x:row r="625" ht="58" customHeight="1">
      <x:c r="A625" s="4" t="str">
        <x:v>K0621</x:v>
      </x:c>
      <x:c r="B625" s="4" t="str">
        <x:v>패션·뷰티</x:v>
      </x:c>
      <x:c r="C625" s="4" t="str">
        <x:v>흰옷누런때제거</x:v>
      </x:c>
      <x:c r="D625" s="27" t="n">
        <x:v>2</x:v>
      </x:c>
      <x:c r="E625" s="24" t="str">
        <x:v>흰옷누런때제거: 비용·시간·생활 불편 또는 의사결정과 직접 연결</x:v>
      </x:c>
      <x:c r="F625" s="27" t="n">
        <x:v>1</x:v>
      </x:c>
      <x:c r="G625" s="24" t="str">
        <x:v>명사·행동 중심 검색어로, 제목화하려면 별도의 구체적인 질문 설정이 필요</x:v>
      </x:c>
      <x:c r="H625" s="27" t="n">
        <x:v>0</x:v>
      </x:c>
      <x:c r="I625" s="24" t="str">
        <x:v>키워드 자체에 비교나 반전 근거가 없으므로 해당 요소는 가점하지 않음</x:v>
      </x:c>
      <x:c r="J625" s="27" t="n">
        <x:v>2</x:v>
      </x:c>
      <x:c r="K625" s="24" t="str">
        <x:v>규정·절차·근거 자료 또는 조건별 사례로 설명 범위를 한정할 수 있음</x:v>
      </x:c>
      <x:c r="L625" s="29" t="n">
        <x:f>(D625+F625+H625+J625)/('산출기준'!$B$23*'산출기준'!$B$24)*100</x:f>
        <x:v>62.5</x:v>
      </x:c>
      <x:c r="M625" s="24" t="str">
        <x:v>조건별 차이와 안전상 주의사항 확인 필요</x:v>
      </x:c>
    </x:row>
    <x:row r="626" ht="58" customHeight="1">
      <x:c r="A626" s="4" t="str">
        <x:v>K0622</x:v>
      </x:c>
      <x:c r="B626" s="4" t="str">
        <x:v>패션·뷰티</x:v>
      </x:c>
      <x:c r="C626" s="4" t="str">
        <x:v>발뒤꿈치각질</x:v>
      </x:c>
      <x:c r="D626" s="27" t="n">
        <x:v>2</x:v>
      </x:c>
      <x:c r="E626" s="24" t="str">
        <x:v>발뒤꿈치각질: 비용·시간·생활 불편 또는 의사결정과 직접 연결</x:v>
      </x:c>
      <x:c r="F626" s="27" t="n">
        <x:v>1</x:v>
      </x:c>
      <x:c r="G626" s="24" t="str">
        <x:v>명사·행동 중심 검색어로, 제목화하려면 별도의 구체적인 질문 설정이 필요</x:v>
      </x:c>
      <x:c r="H626" s="27" t="n">
        <x:v>0</x:v>
      </x:c>
      <x:c r="I626" s="24" t="str">
        <x:v>키워드 자체에 비교나 반전 근거가 없으므로 해당 요소는 가점하지 않음</x:v>
      </x:c>
      <x:c r="J626" s="27" t="n">
        <x:v>1</x:v>
      </x:c>
      <x:c r="K626" s="24" t="str">
        <x:v>공개 프로필·발언 등 확인 가능한 원자료 확보가 필요</x:v>
      </x:c>
      <x:c r="L626" s="29" t="n">
        <x:f>(D626+F626+H626+J626)/('산출기준'!$B$23*'산출기준'!$B$24)*100</x:f>
        <x:v>50</x:v>
      </x:c>
      <x:c r="M626" s="24" t="str">
        <x:v>조건별 차이와 안전상 주의사항 확인 필요</x:v>
      </x:c>
    </x:row>
    <x:row r="627" ht="58" customHeight="1">
      <x:c r="A627" s="4" t="str">
        <x:v>K0623</x:v>
      </x:c>
      <x:c r="B627" s="4" t="str">
        <x:v>패션·뷰티</x:v>
      </x:c>
      <x:c r="C627" s="4" t="str">
        <x:v>두피관리</x:v>
      </x:c>
      <x:c r="D627" s="27" t="n">
        <x:v>2</x:v>
      </x:c>
      <x:c r="E627" s="24" t="str">
        <x:v>두피관리: 비용·시간·생활 불편 또는 의사결정과 직접 연결</x:v>
      </x:c>
      <x:c r="F627" s="27" t="n">
        <x:v>1</x:v>
      </x:c>
      <x:c r="G627" s="24" t="str">
        <x:v>명사·행동 중심 검색어로, 제목화하려면 별도의 구체적인 질문 설정이 필요</x:v>
      </x:c>
      <x:c r="H627" s="27" t="n">
        <x:v>0</x:v>
      </x:c>
      <x:c r="I627" s="24" t="str">
        <x:v>키워드 자체에 비교나 반전 근거가 없으므로 해당 요소는 가점하지 않음</x:v>
      </x:c>
      <x:c r="J627" s="27" t="n">
        <x:v>1</x:v>
      </x:c>
      <x:c r="K627" s="24" t="str">
        <x:v>공개 프로필·발언 등 확인 가능한 원자료 확보가 필요</x:v>
      </x:c>
      <x:c r="L627" s="29" t="n">
        <x:f>(D627+F627+H627+J627)/('산출기준'!$B$23*'산출기준'!$B$24)*100</x:f>
        <x:v>50</x:v>
      </x:c>
      <x:c r="M627" s="24" t="str">
        <x:v>조건별 차이와 안전상 주의사항 확인 필요</x:v>
      </x:c>
    </x:row>
    <x:row r="628" ht="58" customHeight="1">
      <x:c r="A628" s="4" t="str">
        <x:v>K0624</x:v>
      </x:c>
      <x:c r="B628" s="4" t="str">
        <x:v>패션·뷰티</x:v>
      </x:c>
      <x:c r="C628" s="4" t="str">
        <x:v>여드름없애는법</x:v>
      </x:c>
      <x:c r="D628" s="27" t="n">
        <x:v>2</x:v>
      </x:c>
      <x:c r="E628" s="24" t="str">
        <x:v>여드름없애는법: 비용·시간·생활 불편 또는 의사결정과 직접 연결</x:v>
      </x:c>
      <x:c r="F628" s="27" t="n">
        <x:v>2</x:v>
      </x:c>
      <x:c r="G628" s="24" t="str">
        <x:v>‘없애는법’라는 질문 표현이 있어 독자가 확인할 답이 분명함</x:v>
      </x:c>
      <x:c r="H628" s="27" t="n">
        <x:v>0</x:v>
      </x:c>
      <x:c r="I628" s="24" t="str">
        <x:v>키워드 자체에 비교나 반전 근거가 없으므로 해당 요소는 가점하지 않음</x:v>
      </x:c>
      <x:c r="J628" s="27" t="n">
        <x:v>1</x:v>
      </x:c>
      <x:c r="K628" s="24" t="str">
        <x:v>공개 프로필·발언 등 확인 가능한 원자료 확보가 필요</x:v>
      </x:c>
      <x:c r="L628" s="29" t="n">
        <x:f>(D628+F628+H628+J628)/('산출기준'!$B$23*'산출기준'!$B$24)*100</x:f>
        <x:v>62.5</x:v>
      </x:c>
      <x:c r="M628" s="24" t="str">
        <x:v>조건별 차이와 안전상 주의사항 확인 필요</x:v>
      </x:c>
    </x:row>
    <x:row r="629" ht="58" customHeight="1">
      <x:c r="A629" s="4" t="str">
        <x:v>K0625</x:v>
      </x:c>
      <x:c r="B629" s="4" t="str">
        <x:v>패션·뷰티</x:v>
      </x:c>
      <x:c r="C629" s="4" t="str">
        <x:v>퍼스널컬러자가진단</x:v>
      </x:c>
      <x:c r="D629" s="27" t="n">
        <x:v>2</x:v>
      </x:c>
      <x:c r="E629" s="24" t="str">
        <x:v>퍼스널컬러자가진단: 비용·시간·생활 불편 또는 의사결정과 직접 연결</x:v>
      </x:c>
      <x:c r="F629" s="27" t="n">
        <x:v>1</x:v>
      </x:c>
      <x:c r="G629" s="24" t="str">
        <x:v>명사·행동 중심 검색어로, 제목화하려면 별도의 구체적인 질문 설정이 필요</x:v>
      </x:c>
      <x:c r="H629" s="27" t="n">
        <x:v>0</x:v>
      </x:c>
      <x:c r="I629" s="24" t="str">
        <x:v>키워드 자체에 비교나 반전 근거가 없으므로 해당 요소는 가점하지 않음</x:v>
      </x:c>
      <x:c r="J629" s="27" t="n">
        <x:v>1</x:v>
      </x:c>
      <x:c r="K629" s="24" t="str">
        <x:v>공개 프로필·발언 등 확인 가능한 원자료 확보가 필요</x:v>
      </x:c>
      <x:c r="L629" s="29" t="n">
        <x:f>(D629+F629+H629+J629)/('산출기준'!$B$23*'산출기준'!$B$24)*100</x:f>
        <x:v>50</x:v>
      </x:c>
      <x:c r="M629" s="24" t="str">
        <x:v>조건별 차이와 안전상 주의사항 확인 필요; 도구·신청·방문 의도가 섞여 정보글만으로 검색 의도를 충족하기 어려울 수 있음</x:v>
      </x:c>
    </x:row>
    <x:row r="630" ht="58" customHeight="1">
      <x:c r="A630" s="4" t="str">
        <x:v>K0626</x:v>
      </x:c>
      <x:c r="B630" s="4" t="str">
        <x:v>패션·뷰티</x:v>
      </x:c>
      <x:c r="C630" s="4" t="str">
        <x:v>얼굴살빼는법</x:v>
      </x:c>
      <x:c r="D630" s="27" t="n">
        <x:v>2</x:v>
      </x:c>
      <x:c r="E630" s="24" t="str">
        <x:v>얼굴살빼는법: 비용·시간·생활 불편 또는 의사결정과 직접 연결</x:v>
      </x:c>
      <x:c r="F630" s="27" t="n">
        <x:v>2</x:v>
      </x:c>
      <x:c r="G630" s="24" t="str">
        <x:v>‘빼는법’라는 질문 표현이 있어 독자가 확인할 답이 분명함</x:v>
      </x:c>
      <x:c r="H630" s="27" t="n">
        <x:v>0</x:v>
      </x:c>
      <x:c r="I630" s="24" t="str">
        <x:v>키워드 자체에 비교나 반전 근거가 없으므로 해당 요소는 가점하지 않음</x:v>
      </x:c>
      <x:c r="J630" s="27" t="n">
        <x:v>1</x:v>
      </x:c>
      <x:c r="K630" s="24" t="str">
        <x:v>공개 프로필·발언 등 확인 가능한 원자료 확보가 필요</x:v>
      </x:c>
      <x:c r="L630" s="29" t="n">
        <x:f>(D630+F630+H630+J630)/('산출기준'!$B$23*'산출기준'!$B$24)*100</x:f>
        <x:v>62.5</x:v>
      </x:c>
      <x:c r="M630" s="24" t="str">
        <x:v>조건별 차이와 안전상 주의사항 확인 필요</x:v>
      </x:c>
    </x:row>
    <x:row r="631" ht="58" customHeight="1">
      <x:c r="A631" s="4" t="str">
        <x:v>K0627</x:v>
      </x:c>
      <x:c r="B631" s="4" t="str">
        <x:v>패션·뷰티</x:v>
      </x:c>
      <x:c r="C631" s="4" t="str">
        <x:v>얼굴이붓는이유</x:v>
      </x:c>
      <x:c r="D631" s="27" t="n">
        <x:v>2</x:v>
      </x:c>
      <x:c r="E631" s="24" t="str">
        <x:v>얼굴이붓는이유: 비용·시간·생활 불편 또는 의사결정과 직접 연결</x:v>
      </x:c>
      <x:c r="F631" s="27" t="n">
        <x:v>2</x:v>
      </x:c>
      <x:c r="G631" s="24" t="str">
        <x:v>‘이유’라는 질문 표현이 있어 독자가 확인할 답이 분명함</x:v>
      </x:c>
      <x:c r="H631" s="27" t="n">
        <x:v>0</x:v>
      </x:c>
      <x:c r="I631" s="24" t="str">
        <x:v>키워드 자체에 비교나 반전 근거가 없으므로 해당 요소는 가점하지 않음</x:v>
      </x:c>
      <x:c r="J631" s="27" t="n">
        <x:v>1</x:v>
      </x:c>
      <x:c r="K631" s="24" t="str">
        <x:v>공개 프로필·발언 등 확인 가능한 원자료 확보가 필요</x:v>
      </x:c>
      <x:c r="L631" s="29" t="n">
        <x:f>(D631+F631+H631+J631)/('산출기준'!$B$23*'산출기준'!$B$24)*100</x:f>
        <x:v>62.5</x:v>
      </x:c>
      <x:c r="M631" s="24" t="str">
        <x:v>조건별 차이와 안전상 주의사항 확인 필요</x:v>
      </x:c>
    </x:row>
    <x:row r="632" ht="58" customHeight="1">
      <x:c r="A632" s="4" t="str">
        <x:v>K0628</x:v>
      </x:c>
      <x:c r="B632" s="4" t="str">
        <x:v>패션·뷰티</x:v>
      </x:c>
      <x:c r="C632" s="4" t="str">
        <x:v>두피각질</x:v>
      </x:c>
      <x:c r="D632" s="27" t="n">
        <x:v>2</x:v>
      </x:c>
      <x:c r="E632" s="24" t="str">
        <x:v>두피각질: 비용·시간·생활 불편 또는 의사결정과 직접 연결</x:v>
      </x:c>
      <x:c r="F632" s="27" t="n">
        <x:v>1</x:v>
      </x:c>
      <x:c r="G632" s="24" t="str">
        <x:v>명사·행동 중심 검색어로, 제목화하려면 별도의 구체적인 질문 설정이 필요</x:v>
      </x:c>
      <x:c r="H632" s="27" t="n">
        <x:v>0</x:v>
      </x:c>
      <x:c r="I632" s="24" t="str">
        <x:v>키워드 자체에 비교나 반전 근거가 없으므로 해당 요소는 가점하지 않음</x:v>
      </x:c>
      <x:c r="J632" s="27" t="n">
        <x:v>1</x:v>
      </x:c>
      <x:c r="K632" s="24" t="str">
        <x:v>공개 프로필·발언 등 확인 가능한 원자료 확보가 필요</x:v>
      </x:c>
      <x:c r="L632" s="29" t="n">
        <x:f>(D632+F632+H632+J632)/('산출기준'!$B$23*'산출기준'!$B$24)*100</x:f>
        <x:v>50</x:v>
      </x:c>
      <x:c r="M632" s="24" t="str">
        <x:v>조건별 차이와 안전상 주의사항 확인 필요</x:v>
      </x:c>
    </x:row>
    <x:row r="633" ht="58" customHeight="1">
      <x:c r="A633" s="4" t="str">
        <x:v>K0629</x:v>
      </x:c>
      <x:c r="B633" s="4" t="str">
        <x:v>패션·뷰티</x:v>
      </x:c>
      <x:c r="C633" s="4" t="str">
        <x:v>기미제거</x:v>
      </x:c>
      <x:c r="D633" s="27" t="n">
        <x:v>2</x:v>
      </x:c>
      <x:c r="E633" s="24" t="str">
        <x:v>기미제거: 비용·시간·생활 불편 또는 의사결정과 직접 연결</x:v>
      </x:c>
      <x:c r="F633" s="27" t="n">
        <x:v>1</x:v>
      </x:c>
      <x:c r="G633" s="24" t="str">
        <x:v>명사·행동 중심 검색어로, 제목화하려면 별도의 구체적인 질문 설정이 필요</x:v>
      </x:c>
      <x:c r="H633" s="27" t="n">
        <x:v>0</x:v>
      </x:c>
      <x:c r="I633" s="24" t="str">
        <x:v>키워드 자체에 비교나 반전 근거가 없으므로 해당 요소는 가점하지 않음</x:v>
      </x:c>
      <x:c r="J633" s="27" t="n">
        <x:v>2</x:v>
      </x:c>
      <x:c r="K633" s="24" t="str">
        <x:v>규정·절차·근거 자료 또는 조건별 사례로 설명 범위를 한정할 수 있음</x:v>
      </x:c>
      <x:c r="L633" s="29" t="n">
        <x:f>(D633+F633+H633+J633)/('산출기준'!$B$23*'산출기준'!$B$24)*100</x:f>
        <x:v>62.5</x:v>
      </x:c>
      <x:c r="M633" s="24" t="str">
        <x:v>조건별 차이와 안전상 주의사항 확인 필요</x:v>
      </x:c>
    </x:row>
    <x:row r="634" ht="58" customHeight="1">
      <x:c r="A634" s="4" t="str">
        <x:v>K0630</x:v>
      </x:c>
      <x:c r="B634" s="4" t="str">
        <x:v>패션·뷰티</x:v>
      </x:c>
      <x:c r="C634" s="4" t="str">
        <x:v>블랙헤드없애는법</x:v>
      </x:c>
      <x:c r="D634" s="27" t="n">
        <x:v>2</x:v>
      </x:c>
      <x:c r="E634" s="24" t="str">
        <x:v>블랙헤드없애는법: 비용·시간·생활 불편 또는 의사결정과 직접 연결</x:v>
      </x:c>
      <x:c r="F634" s="27" t="n">
        <x:v>2</x:v>
      </x:c>
      <x:c r="G634" s="24" t="str">
        <x:v>‘없애는법’라는 질문 표현이 있어 독자가 확인할 답이 분명함</x:v>
      </x:c>
      <x:c r="H634" s="27" t="n">
        <x:v>0</x:v>
      </x:c>
      <x:c r="I634" s="24" t="str">
        <x:v>키워드 자체에 비교나 반전 근거가 없으므로 해당 요소는 가점하지 않음</x:v>
      </x:c>
      <x:c r="J634" s="27" t="n">
        <x:v>1</x:v>
      </x:c>
      <x:c r="K634" s="24" t="str">
        <x:v>공개 프로필·발언 등 확인 가능한 원자료 확보가 필요</x:v>
      </x:c>
      <x:c r="L634" s="29" t="n">
        <x:f>(D634+F634+H634+J634)/('산출기준'!$B$23*'산출기준'!$B$24)*100</x:f>
        <x:v>62.5</x:v>
      </x:c>
      <x:c r="M634" s="24" t="str">
        <x:v>조건별 차이와 안전상 주의사항 확인 필요</x:v>
      </x:c>
    </x:row>
    <x:row r="635" ht="58" customHeight="1">
      <x:c r="A635" s="4" t="str">
        <x:v>K0631</x:v>
      </x:c>
      <x:c r="B635" s="4" t="str">
        <x:v>패션·뷰티</x:v>
      </x:c>
      <x:c r="C635" s="4" t="str">
        <x:v>옷에묻은기름</x:v>
      </x:c>
      <x:c r="D635" s="27" t="n">
        <x:v>2</x:v>
      </x:c>
      <x:c r="E635" s="24" t="str">
        <x:v>옷에묻은기름: 비용·시간·생활 불편 또는 의사결정과 직접 연결</x:v>
      </x:c>
      <x:c r="F635" s="27" t="n">
        <x:v>1</x:v>
      </x:c>
      <x:c r="G635" s="24" t="str">
        <x:v>명사·행동 중심 검색어로, 제목화하려면 별도의 구체적인 질문 설정이 필요</x:v>
      </x:c>
      <x:c r="H635" s="27" t="n">
        <x:v>0</x:v>
      </x:c>
      <x:c r="I635" s="24" t="str">
        <x:v>키워드 자체에 비교나 반전 근거가 없으므로 해당 요소는 가점하지 않음</x:v>
      </x:c>
      <x:c r="J635" s="27" t="n">
        <x:v>1</x:v>
      </x:c>
      <x:c r="K635" s="24" t="str">
        <x:v>공개 프로필·발언 등 확인 가능한 원자료 확보가 필요</x:v>
      </x:c>
      <x:c r="L635" s="29" t="n">
        <x:f>(D635+F635+H635+J635)/('산출기준'!$B$23*'산출기준'!$B$24)*100</x:f>
        <x:v>50</x:v>
      </x:c>
      <x:c r="M635" s="24" t="str">
        <x:v>조건별 차이와 안전상 주의사항 확인 필요</x:v>
      </x:c>
    </x:row>
    <x:row r="636" ht="58" customHeight="1">
      <x:c r="A636" s="4" t="str">
        <x:v>K0632</x:v>
      </x:c>
      <x:c r="B636" s="4" t="str">
        <x:v>패션·뷰티</x:v>
      </x:c>
      <x:c r="C636" s="4" t="str">
        <x:v>얼굴홍조원인</x:v>
      </x:c>
      <x:c r="D636" s="27" t="n">
        <x:v>2</x:v>
      </x:c>
      <x:c r="E636" s="24" t="str">
        <x:v>얼굴홍조원인: 비용·시간·생활 불편 또는 의사결정과 직접 연결</x:v>
      </x:c>
      <x:c r="F636" s="27" t="n">
        <x:v>2</x:v>
      </x:c>
      <x:c r="G636" s="24" t="str">
        <x:v>‘원인’라는 질문 표현이 있어 독자가 확인할 답이 분명함</x:v>
      </x:c>
      <x:c r="H636" s="27" t="n">
        <x:v>0</x:v>
      </x:c>
      <x:c r="I636" s="24" t="str">
        <x:v>키워드 자체에 비교나 반전 근거가 없으므로 해당 요소는 가점하지 않음</x:v>
      </x:c>
      <x:c r="J636" s="27" t="n">
        <x:v>2</x:v>
      </x:c>
      <x:c r="K636" s="24" t="str">
        <x:v>규정·절차·근거 자료 또는 조건별 사례로 설명 범위를 한정할 수 있음</x:v>
      </x:c>
      <x:c r="L636" s="29" t="n">
        <x:f>(D636+F636+H636+J636)/('산출기준'!$B$23*'산출기준'!$B$24)*100</x:f>
        <x:v>75</x:v>
      </x:c>
      <x:c r="M636" s="24" t="str">
        <x:v>조건별 차이와 안전상 주의사항 확인 필요</x:v>
      </x:c>
    </x:row>
    <x:row r="637" ht="58" customHeight="1">
      <x:c r="A637" s="4" t="str">
        <x:v>K0633</x:v>
      </x:c>
      <x:c r="B637" s="4" t="str">
        <x:v>패션·뷰티</x:v>
      </x:c>
      <x:c r="C637" s="4" t="str">
        <x:v>원형탈모증치료</x:v>
      </x:c>
      <x:c r="D637" s="27" t="n">
        <x:v>2</x:v>
      </x:c>
      <x:c r="E637" s="24" t="str">
        <x:v>원형탈모증치료: 비용·시간·생활 불편 또는 의사결정과 직접 연결</x:v>
      </x:c>
      <x:c r="F637" s="27" t="n">
        <x:v>1</x:v>
      </x:c>
      <x:c r="G637" s="24" t="str">
        <x:v>명사·행동 중심 검색어로, 제목화하려면 별도의 구체적인 질문 설정이 필요</x:v>
      </x:c>
      <x:c r="H637" s="27" t="n">
        <x:v>0</x:v>
      </x:c>
      <x:c r="I637" s="24" t="str">
        <x:v>키워드 자체에 비교나 반전 근거가 없으므로 해당 요소는 가점하지 않음</x:v>
      </x:c>
      <x:c r="J637" s="27" t="n">
        <x:v>1</x:v>
      </x:c>
      <x:c r="K637" s="24" t="str">
        <x:v>공개 프로필·발언 등 확인 가능한 원자료 확보가 필요</x:v>
      </x:c>
      <x:c r="L637" s="29" t="n">
        <x:f>(D637+F637+H637+J637)/('산출기준'!$B$23*'산출기준'!$B$24)*100</x:f>
        <x:v>50</x:v>
      </x:c>
      <x:c r="M637" s="24" t="str">
        <x:v>조건별 차이와 안전상 주의사항 확인 필요</x:v>
      </x:c>
    </x:row>
    <x:row r="638" ht="58" customHeight="1">
      <x:c r="A638" s="4" t="str">
        <x:v>K0634</x:v>
      </x:c>
      <x:c r="B638" s="4" t="str">
        <x:v>패션·뷰티</x:v>
      </x:c>
      <x:c r="C638" s="4" t="str">
        <x:v>코모공축소</x:v>
      </x:c>
      <x:c r="D638" s="27" t="n">
        <x:v>2</x:v>
      </x:c>
      <x:c r="E638" s="24" t="str">
        <x:v>코모공축소: 비용·시간·생활 불편 또는 의사결정과 직접 연결</x:v>
      </x:c>
      <x:c r="F638" s="27" t="n">
        <x:v>1</x:v>
      </x:c>
      <x:c r="G638" s="24" t="str">
        <x:v>명사·행동 중심 검색어로, 제목화하려면 별도의 구체적인 질문 설정이 필요</x:v>
      </x:c>
      <x:c r="H638" s="27" t="n">
        <x:v>0</x:v>
      </x:c>
      <x:c r="I638" s="24" t="str">
        <x:v>키워드 자체에 비교나 반전 근거가 없으므로 해당 요소는 가점하지 않음</x:v>
      </x:c>
      <x:c r="J638" s="27" t="n">
        <x:v>1</x:v>
      </x:c>
      <x:c r="K638" s="24" t="str">
        <x:v>공개 프로필·발언 등 확인 가능한 원자료 확보가 필요</x:v>
      </x:c>
      <x:c r="L638" s="29" t="n">
        <x:f>(D638+F638+H638+J638)/('산출기준'!$B$23*'산출기준'!$B$24)*100</x:f>
        <x:v>50</x:v>
      </x:c>
      <x:c r="M638" s="24" t="str">
        <x:v>조건별 차이와 안전상 주의사항 확인 필요</x:v>
      </x:c>
    </x:row>
    <x:row r="639" ht="58" customHeight="1">
      <x:c r="A639" s="4" t="str">
        <x:v>K0635</x:v>
      </x:c>
      <x:c r="B639" s="4" t="str">
        <x:v>패션·뷰티</x:v>
      </x:c>
      <x:c r="C639" s="4" t="str">
        <x:v>과산화수소세탁</x:v>
      </x:c>
      <x:c r="D639" s="27" t="n">
        <x:v>2</x:v>
      </x:c>
      <x:c r="E639" s="24" t="str">
        <x:v>과산화수소세탁: 비용·시간·생활 불편 또는 의사결정과 직접 연결</x:v>
      </x:c>
      <x:c r="F639" s="27" t="n">
        <x:v>1</x:v>
      </x:c>
      <x:c r="G639" s="24" t="str">
        <x:v>명사·행동 중심 검색어로, 제목화하려면 별도의 구체적인 질문 설정이 필요</x:v>
      </x:c>
      <x:c r="H639" s="27" t="n">
        <x:v>0</x:v>
      </x:c>
      <x:c r="I639" s="24" t="str">
        <x:v>키워드 자체에 비교나 반전 근거가 없으므로 해당 요소는 가점하지 않음</x:v>
      </x:c>
      <x:c r="J639" s="27" t="n">
        <x:v>1</x:v>
      </x:c>
      <x:c r="K639" s="24" t="str">
        <x:v>공개 프로필·발언 등 확인 가능한 원자료 확보가 필요</x:v>
      </x:c>
      <x:c r="L639" s="29" t="n">
        <x:f>(D639+F639+H639+J639)/('산출기준'!$B$23*'산출기준'!$B$24)*100</x:f>
        <x:v>50</x:v>
      </x:c>
      <x:c r="M639" s="24" t="str">
        <x:v>조건별 차이와 안전상 주의사항 확인 필요</x:v>
      </x:c>
    </x:row>
    <x:row r="640" ht="58" customHeight="1">
      <x:c r="A640" s="4" t="str">
        <x:v>K0636</x:v>
      </x:c>
      <x:c r="B640" s="4" t="str">
        <x:v>패션·뷰티</x:v>
      </x:c>
      <x:c r="C640" s="4" t="str">
        <x:v>옷얼룩제거</x:v>
      </x:c>
      <x:c r="D640" s="27" t="n">
        <x:v>2</x:v>
      </x:c>
      <x:c r="E640" s="24" t="str">
        <x:v>옷얼룩제거: 비용·시간·생활 불편 또는 의사결정과 직접 연결</x:v>
      </x:c>
      <x:c r="F640" s="27" t="n">
        <x:v>1</x:v>
      </x:c>
      <x:c r="G640" s="24" t="str">
        <x:v>명사·행동 중심 검색어로, 제목화하려면 별도의 구체적인 질문 설정이 필요</x:v>
      </x:c>
      <x:c r="H640" s="27" t="n">
        <x:v>0</x:v>
      </x:c>
      <x:c r="I640" s="24" t="str">
        <x:v>키워드 자체에 비교나 반전 근거가 없으므로 해당 요소는 가점하지 않음</x:v>
      </x:c>
      <x:c r="J640" s="27" t="n">
        <x:v>2</x:v>
      </x:c>
      <x:c r="K640" s="24" t="str">
        <x:v>규정·절차·근거 자료 또는 조건별 사례로 설명 범위를 한정할 수 있음</x:v>
      </x:c>
      <x:c r="L640" s="29" t="n">
        <x:f>(D640+F640+H640+J640)/('산출기준'!$B$23*'산출기준'!$B$24)*100</x:f>
        <x:v>62.5</x:v>
      </x:c>
      <x:c r="M640" s="24" t="str">
        <x:v>조건별 차이와 안전상 주의사항 확인 필요</x:v>
      </x:c>
    </x:row>
    <x:row r="641" ht="58" customHeight="1">
      <x:c r="A641" s="4" t="str">
        <x:v>K0637</x:v>
      </x:c>
      <x:c r="B641" s="4" t="str">
        <x:v>패션·뷰티</x:v>
      </x:c>
      <x:c r="C641" s="4" t="str">
        <x:v>여드름흉터치료</x:v>
      </x:c>
      <x:c r="D641" s="27" t="n">
        <x:v>2</x:v>
      </x:c>
      <x:c r="E641" s="24" t="str">
        <x:v>여드름흉터치료: 비용·시간·생활 불편 또는 의사결정과 직접 연결</x:v>
      </x:c>
      <x:c r="F641" s="27" t="n">
        <x:v>1</x:v>
      </x:c>
      <x:c r="G641" s="24" t="str">
        <x:v>명사·행동 중심 검색어로, 제목화하려면 별도의 구체적인 질문 설정이 필요</x:v>
      </x:c>
      <x:c r="H641" s="27" t="n">
        <x:v>0</x:v>
      </x:c>
      <x:c r="I641" s="24" t="str">
        <x:v>키워드 자체에 비교나 반전 근거가 없으므로 해당 요소는 가점하지 않음</x:v>
      </x:c>
      <x:c r="J641" s="27" t="n">
        <x:v>1</x:v>
      </x:c>
      <x:c r="K641" s="24" t="str">
        <x:v>공개 프로필·발언 등 확인 가능한 원자료 확보가 필요</x:v>
      </x:c>
      <x:c r="L641" s="29" t="n">
        <x:f>(D641+F641+H641+J641)/('산출기준'!$B$23*'산출기준'!$B$24)*100</x:f>
        <x:v>50</x:v>
      </x:c>
      <x:c r="M641" s="24" t="str">
        <x:v>조건별 차이와 안전상 주의사항 확인 필요</x:v>
      </x:c>
    </x:row>
    <x:row r="642" ht="58" customHeight="1">
      <x:c r="A642" s="4" t="str">
        <x:v>K0638</x:v>
      </x:c>
      <x:c r="B642" s="4" t="str">
        <x:v>패션·뷰티</x:v>
      </x:c>
      <x:c r="C642" s="4" t="str">
        <x:v>남자코디</x:v>
      </x:c>
      <x:c r="D642" s="27" t="n">
        <x:v>2</x:v>
      </x:c>
      <x:c r="E642" s="24" t="str">
        <x:v>남자코디: 비용·시간·생활 불편 또는 의사결정과 직접 연결</x:v>
      </x:c>
      <x:c r="F642" s="27" t="n">
        <x:v>1</x:v>
      </x:c>
      <x:c r="G642" s="24" t="str">
        <x:v>명사·행동 중심 검색어로, 제목화하려면 별도의 구체적인 질문 설정이 필요</x:v>
      </x:c>
      <x:c r="H642" s="27" t="n">
        <x:v>0</x:v>
      </x:c>
      <x:c r="I642" s="24" t="str">
        <x:v>키워드 자체에 비교나 반전 근거가 없으므로 해당 요소는 가점하지 않음</x:v>
      </x:c>
      <x:c r="J642" s="27" t="n">
        <x:v>1</x:v>
      </x:c>
      <x:c r="K642" s="24" t="str">
        <x:v>공개 프로필·발언 등 확인 가능한 원자료 확보가 필요</x:v>
      </x:c>
      <x:c r="L642" s="29" t="n">
        <x:f>(D642+F642+H642+J642)/('산출기준'!$B$23*'산출기준'!$B$24)*100</x:f>
        <x:v>50</x:v>
      </x:c>
      <x:c r="M642" s="24" t="str">
        <x:v>조건별 차이와 안전상 주의사항 확인 필요</x:v>
      </x:c>
    </x:row>
    <x:row r="643" ht="58" customHeight="1">
      <x:c r="A643" s="4" t="str">
        <x:v>K0639</x:v>
      </x:c>
      <x:c r="B643" s="4" t="str">
        <x:v>패션·뷰티</x:v>
      </x:c>
      <x:c r="C643" s="4" t="str">
        <x:v>헤어스타일추천</x:v>
      </x:c>
      <x:c r="D643" s="27" t="n">
        <x:v>2</x:v>
      </x:c>
      <x:c r="E643" s="24" t="str">
        <x:v>헤어스타일추천: 비용·시간·생활 불편 또는 의사결정과 직접 연결</x:v>
      </x:c>
      <x:c r="F643" s="27" t="n">
        <x:v>1</x:v>
      </x:c>
      <x:c r="G643" s="24" t="str">
        <x:v>명사·행동 중심 검색어로, 제목화하려면 별도의 구체적인 질문 설정이 필요</x:v>
      </x:c>
      <x:c r="H643" s="27" t="n">
        <x:v>0</x:v>
      </x:c>
      <x:c r="I643" s="24" t="str">
        <x:v>키워드 자체에 비교나 반전 근거가 없으므로 해당 요소는 가점하지 않음</x:v>
      </x:c>
      <x:c r="J643" s="27" t="n">
        <x:v>1</x:v>
      </x:c>
      <x:c r="K643" s="24" t="str">
        <x:v>공개 프로필·발언 등 확인 가능한 원자료 확보가 필요</x:v>
      </x:c>
      <x:c r="L643" s="29" t="n">
        <x:f>(D643+F643+H643+J643)/('산출기준'!$B$23*'산출기준'!$B$24)*100</x:f>
        <x:v>50</x:v>
      </x:c>
      <x:c r="M643" s="24" t="str">
        <x:v>조건별 차이와 안전상 주의사항 확인 필요</x:v>
      </x:c>
    </x:row>
    <x:row r="644" ht="58" customHeight="1">
      <x:c r="A644" s="4" t="str">
        <x:v>K0640</x:v>
      </x:c>
      <x:c r="B644" s="4" t="str">
        <x:v>패션·뷰티</x:v>
      </x:c>
      <x:c r="C644" s="4" t="str">
        <x:v>눈붓기빨리빼는법</x:v>
      </x:c>
      <x:c r="D644" s="27" t="n">
        <x:v>2</x:v>
      </x:c>
      <x:c r="E644" s="24" t="str">
        <x:v>눈붓기빨리빼는법: 비용·시간·생활 불편 또는 의사결정과 직접 연결</x:v>
      </x:c>
      <x:c r="F644" s="27" t="n">
        <x:v>2</x:v>
      </x:c>
      <x:c r="G644" s="24" t="str">
        <x:v>‘빼는법’라는 질문 표현이 있어 독자가 확인할 답이 분명함</x:v>
      </x:c>
      <x:c r="H644" s="27" t="n">
        <x:v>0</x:v>
      </x:c>
      <x:c r="I644" s="24" t="str">
        <x:v>키워드 자체에 비교나 반전 근거가 없으므로 해당 요소는 가점하지 않음</x:v>
      </x:c>
      <x:c r="J644" s="27" t="n">
        <x:v>1</x:v>
      </x:c>
      <x:c r="K644" s="24" t="str">
        <x:v>공개 프로필·발언 등 확인 가능한 원자료 확보가 필요</x:v>
      </x:c>
      <x:c r="L644" s="29" t="n">
        <x:f>(D644+F644+H644+J644)/('산출기준'!$B$23*'산출기준'!$B$24)*100</x:f>
        <x:v>62.5</x:v>
      </x:c>
      <x:c r="M644" s="24" t="str">
        <x:v>조건별 차이와 안전상 주의사항 확인 필요</x:v>
      </x:c>
    </x:row>
    <x:row r="645" ht="58" customHeight="1">
      <x:c r="A645" s="4" t="str">
        <x:v>K0641</x:v>
      </x:c>
      <x:c r="B645" s="4" t="str">
        <x:v>패션·뷰티</x:v>
      </x:c>
      <x:c r="C645" s="4" t="str">
        <x:v>클렌징오일사용법</x:v>
      </x:c>
      <x:c r="D645" s="27" t="n">
        <x:v>2</x:v>
      </x:c>
      <x:c r="E645" s="24" t="str">
        <x:v>클렌징오일사용법: 비용·시간·생활 불편 또는 의사결정과 직접 연결</x:v>
      </x:c>
      <x:c r="F645" s="27" t="n">
        <x:v>1</x:v>
      </x:c>
      <x:c r="G645" s="24" t="str">
        <x:v>명사·행동 중심 검색어로, 제목화하려면 별도의 구체적인 질문 설정이 필요</x:v>
      </x:c>
      <x:c r="H645" s="27" t="n">
        <x:v>0</x:v>
      </x:c>
      <x:c r="I645" s="24" t="str">
        <x:v>키워드 자체에 비교나 반전 근거가 없으므로 해당 요소는 가점하지 않음</x:v>
      </x:c>
      <x:c r="J645" s="27" t="n">
        <x:v>2</x:v>
      </x:c>
      <x:c r="K645" s="24" t="str">
        <x:v>규정·절차·근거 자료 또는 조건별 사례로 설명 범위를 한정할 수 있음</x:v>
      </x:c>
      <x:c r="L645" s="29" t="n">
        <x:f>(D645+F645+H645+J645)/('산출기준'!$B$23*'산출기준'!$B$24)*100</x:f>
        <x:v>62.5</x:v>
      </x:c>
      <x:c r="M645" s="24" t="str">
        <x:v>조건별 차이와 안전상 주의사항 확인 필요</x:v>
      </x:c>
    </x:row>
    <x:row r="646" ht="58" customHeight="1">
      <x:c r="A646" s="4" t="str">
        <x:v>K0642</x:v>
      </x:c>
      <x:c r="B646" s="4" t="str">
        <x:v>패션·뷰티</x:v>
      </x:c>
      <x:c r="C646" s="4" t="str">
        <x:v>피부좋아지는법</x:v>
      </x:c>
      <x:c r="D646" s="27" t="n">
        <x:v>2</x:v>
      </x:c>
      <x:c r="E646" s="24" t="str">
        <x:v>피부좋아지는법: 비용·시간·생활 불편 또는 의사결정과 직접 연결</x:v>
      </x:c>
      <x:c r="F646" s="27" t="n">
        <x:v>1</x:v>
      </x:c>
      <x:c r="G646" s="24" t="str">
        <x:v>명사·행동 중심 검색어로, 제목화하려면 별도의 구체적인 질문 설정이 필요</x:v>
      </x:c>
      <x:c r="H646" s="27" t="n">
        <x:v>0</x:v>
      </x:c>
      <x:c r="I646" s="24" t="str">
        <x:v>키워드 자체에 비교나 반전 근거가 없으므로 해당 요소는 가점하지 않음</x:v>
      </x:c>
      <x:c r="J646" s="27" t="n">
        <x:v>1</x:v>
      </x:c>
      <x:c r="K646" s="24" t="str">
        <x:v>공개 프로필·발언 등 확인 가능한 원자료 확보가 필요</x:v>
      </x:c>
      <x:c r="L646" s="29" t="n">
        <x:f>(D646+F646+H646+J646)/('산출기준'!$B$23*'산출기준'!$B$24)*100</x:f>
        <x:v>50</x:v>
      </x:c>
      <x:c r="M646" s="24" t="str">
        <x:v>조건별 차이와 안전상 주의사항 확인 필요</x:v>
      </x:c>
    </x:row>
    <x:row r="647" ht="58" customHeight="1">
      <x:c r="A647" s="4" t="str">
        <x:v>K0643</x:v>
      </x:c>
      <x:c r="B647" s="4" t="str">
        <x:v>패션·뷰티</x:v>
      </x:c>
      <x:c r="C647" s="4" t="str">
        <x:v>중년여성헤어스타일</x:v>
      </x:c>
      <x:c r="D647" s="27" t="n">
        <x:v>2</x:v>
      </x:c>
      <x:c r="E647" s="24" t="str">
        <x:v>중년여성헤어스타일: 비용·시간·생활 불편 또는 의사결정과 직접 연결</x:v>
      </x:c>
      <x:c r="F647" s="27" t="n">
        <x:v>1</x:v>
      </x:c>
      <x:c r="G647" s="24" t="str">
        <x:v>명사·행동 중심 검색어로, 제목화하려면 별도의 구체적인 질문 설정이 필요</x:v>
      </x:c>
      <x:c r="H647" s="27" t="n">
        <x:v>0</x:v>
      </x:c>
      <x:c r="I647" s="24" t="str">
        <x:v>키워드 자체에 비교나 반전 근거가 없으므로 해당 요소는 가점하지 않음</x:v>
      </x:c>
      <x:c r="J647" s="27" t="n">
        <x:v>1</x:v>
      </x:c>
      <x:c r="K647" s="24" t="str">
        <x:v>공개 프로필·발언 등 확인 가능한 원자료 확보가 필요</x:v>
      </x:c>
      <x:c r="L647" s="29" t="n">
        <x:f>(D647+F647+H647+J647)/('산출기준'!$B$23*'산출기준'!$B$24)*100</x:f>
        <x:v>50</x:v>
      </x:c>
      <x:c r="M647" s="24" t="str">
        <x:v>조건별 차이와 안전상 주의사항 확인 필요</x:v>
      </x:c>
    </x:row>
    <x:row r="648" ht="58" customHeight="1">
      <x:c r="A648" s="4" t="str">
        <x:v>K0644</x:v>
      </x:c>
      <x:c r="B648" s="4" t="str">
        <x:v>패션·뷰티</x:v>
      </x:c>
      <x:c r="C648" s="4" t="str">
        <x:v>퍼스널컬러진단사이트</x:v>
      </x:c>
      <x:c r="D648" s="27" t="n">
        <x:v>2</x:v>
      </x:c>
      <x:c r="E648" s="24" t="str">
        <x:v>퍼스널컬러진단사이트: 비용·시간·생활 불편 또는 의사결정과 직접 연결</x:v>
      </x:c>
      <x:c r="F648" s="27" t="n">
        <x:v>1</x:v>
      </x:c>
      <x:c r="G648" s="24" t="str">
        <x:v>명사·행동 중심 검색어로, 제목화하려면 별도의 구체적인 질문 설정이 필요</x:v>
      </x:c>
      <x:c r="H648" s="27" t="n">
        <x:v>0</x:v>
      </x:c>
      <x:c r="I648" s="24" t="str">
        <x:v>키워드 자체에 비교나 반전 근거가 없으므로 해당 요소는 가점하지 않음</x:v>
      </x:c>
      <x:c r="J648" s="27" t="n">
        <x:v>1</x:v>
      </x:c>
      <x:c r="K648" s="24" t="str">
        <x:v>공개 프로필·발언 등 확인 가능한 원자료 확보가 필요</x:v>
      </x:c>
      <x:c r="L648" s="29" t="n">
        <x:f>(D648+F648+H648+J648)/('산출기준'!$B$23*'산출기준'!$B$24)*100</x:f>
        <x:v>50</x:v>
      </x:c>
      <x:c r="M648" s="24" t="str">
        <x:v>조건별 차이와 안전상 주의사항 확인 필요; 도구·신청·방문 의도가 섞여 정보글만으로 검색 의도를 충족하기 어려울 수 있음</x:v>
      </x:c>
    </x:row>
    <x:row r="649" ht="58" customHeight="1">
      <x:c r="A649" s="4" t="str">
        <x:v>K0645</x:v>
      </x:c>
      <x:c r="B649" s="4" t="str">
        <x:v>패션·뷰티</x:v>
      </x:c>
      <x:c r="C649" s="4" t="str">
        <x:v>기미치료</x:v>
      </x:c>
      <x:c r="D649" s="27" t="n">
        <x:v>2</x:v>
      </x:c>
      <x:c r="E649" s="24" t="str">
        <x:v>기미치료: 비용·시간·생활 불편 또는 의사결정과 직접 연결</x:v>
      </x:c>
      <x:c r="F649" s="27" t="n">
        <x:v>1</x:v>
      </x:c>
      <x:c r="G649" s="24" t="str">
        <x:v>명사·행동 중심 검색어로, 제목화하려면 별도의 구체적인 질문 설정이 필요</x:v>
      </x:c>
      <x:c r="H649" s="27" t="n">
        <x:v>0</x:v>
      </x:c>
      <x:c r="I649" s="24" t="str">
        <x:v>키워드 자체에 비교나 반전 근거가 없으므로 해당 요소는 가점하지 않음</x:v>
      </x:c>
      <x:c r="J649" s="27" t="n">
        <x:v>1</x:v>
      </x:c>
      <x:c r="K649" s="24" t="str">
        <x:v>공개 프로필·발언 등 확인 가능한 원자료 확보가 필요</x:v>
      </x:c>
      <x:c r="L649" s="29" t="n">
        <x:f>(D649+F649+H649+J649)/('산출기준'!$B$23*'산출기준'!$B$24)*100</x:f>
        <x:v>50</x:v>
      </x:c>
      <x:c r="M649" s="24" t="str">
        <x:v>조건별 차이와 안전상 주의사항 확인 필요</x:v>
      </x:c>
    </x:row>
    <x:row r="650" ht="58" customHeight="1">
      <x:c r="A650" s="4" t="str">
        <x:v>K0646</x:v>
      </x:c>
      <x:c r="B650" s="4" t="str">
        <x:v>패션·뷰티</x:v>
      </x:c>
      <x:c r="C650" s="4" t="str">
        <x:v>흰운동화세탁법</x:v>
      </x:c>
      <x:c r="D650" s="27" t="n">
        <x:v>2</x:v>
      </x:c>
      <x:c r="E650" s="24" t="str">
        <x:v>흰운동화세탁법: 비용·시간·생활 불편 또는 의사결정과 직접 연결</x:v>
      </x:c>
      <x:c r="F650" s="27" t="n">
        <x:v>1</x:v>
      </x:c>
      <x:c r="G650" s="24" t="str">
        <x:v>명사·행동 중심 검색어로, 제목화하려면 별도의 구체적인 질문 설정이 필요</x:v>
      </x:c>
      <x:c r="H650" s="27" t="n">
        <x:v>0</x:v>
      </x:c>
      <x:c r="I650" s="24" t="str">
        <x:v>키워드 자체에 비교나 반전 근거가 없으므로 해당 요소는 가점하지 않음</x:v>
      </x:c>
      <x:c r="J650" s="27" t="n">
        <x:v>1</x:v>
      </x:c>
      <x:c r="K650" s="24" t="str">
        <x:v>공개 프로필·발언 등 확인 가능한 원자료 확보가 필요</x:v>
      </x:c>
      <x:c r="L650" s="29" t="n">
        <x:f>(D650+F650+H650+J650)/('산출기준'!$B$23*'산출기준'!$B$24)*100</x:f>
        <x:v>50</x:v>
      </x:c>
      <x:c r="M650" s="24" t="str">
        <x:v>조건별 차이와 안전상 주의사항 확인 필요</x:v>
      </x:c>
    </x:row>
    <x:row r="651" ht="58" customHeight="1">
      <x:c r="A651" s="4" t="str">
        <x:v>K0647</x:v>
      </x:c>
      <x:c r="B651" s="4" t="str">
        <x:v>패션·뷰티</x:v>
      </x:c>
      <x:c r="C651" s="4" t="str">
        <x:v>두피각질제거</x:v>
      </x:c>
      <x:c r="D651" s="27" t="n">
        <x:v>2</x:v>
      </x:c>
      <x:c r="E651" s="24" t="str">
        <x:v>두피각질제거: 비용·시간·생활 불편 또는 의사결정과 직접 연결</x:v>
      </x:c>
      <x:c r="F651" s="27" t="n">
        <x:v>1</x:v>
      </x:c>
      <x:c r="G651" s="24" t="str">
        <x:v>명사·행동 중심 검색어로, 제목화하려면 별도의 구체적인 질문 설정이 필요</x:v>
      </x:c>
      <x:c r="H651" s="27" t="n">
        <x:v>0</x:v>
      </x:c>
      <x:c r="I651" s="24" t="str">
        <x:v>키워드 자체에 비교나 반전 근거가 없으므로 해당 요소는 가점하지 않음</x:v>
      </x:c>
      <x:c r="J651" s="27" t="n">
        <x:v>2</x:v>
      </x:c>
      <x:c r="K651" s="24" t="str">
        <x:v>규정·절차·근거 자료 또는 조건별 사례로 설명 범위를 한정할 수 있음</x:v>
      </x:c>
      <x:c r="L651" s="29" t="n">
        <x:f>(D651+F651+H651+J651)/('산출기준'!$B$23*'산출기준'!$B$24)*100</x:f>
        <x:v>62.5</x:v>
      </x:c>
      <x:c r="M651" s="24" t="str">
        <x:v>조건별 차이와 안전상 주의사항 확인 필요</x:v>
      </x:c>
    </x:row>
    <x:row r="652" ht="58" customHeight="1">
      <x:c r="A652" s="4" t="str">
        <x:v>K0648</x:v>
      </x:c>
      <x:c r="B652" s="4" t="str">
        <x:v>패션·뷰티</x:v>
      </x:c>
      <x:c r="C652" s="4" t="str">
        <x:v>모공관리</x:v>
      </x:c>
      <x:c r="D652" s="27" t="n">
        <x:v>2</x:v>
      </x:c>
      <x:c r="E652" s="24" t="str">
        <x:v>모공관리: 비용·시간·생활 불편 또는 의사결정과 직접 연결</x:v>
      </x:c>
      <x:c r="F652" s="27" t="n">
        <x:v>1</x:v>
      </x:c>
      <x:c r="G652" s="24" t="str">
        <x:v>명사·행동 중심 검색어로, 제목화하려면 별도의 구체적인 질문 설정이 필요</x:v>
      </x:c>
      <x:c r="H652" s="27" t="n">
        <x:v>0</x:v>
      </x:c>
      <x:c r="I652" s="24" t="str">
        <x:v>키워드 자체에 비교나 반전 근거가 없으므로 해당 요소는 가점하지 않음</x:v>
      </x:c>
      <x:c r="J652" s="27" t="n">
        <x:v>1</x:v>
      </x:c>
      <x:c r="K652" s="24" t="str">
        <x:v>공개 프로필·발언 등 확인 가능한 원자료 확보가 필요</x:v>
      </x:c>
      <x:c r="L652" s="29" t="n">
        <x:f>(D652+F652+H652+J652)/('산출기준'!$B$23*'산출기준'!$B$24)*100</x:f>
        <x:v>50</x:v>
      </x:c>
      <x:c r="M652" s="24" t="str">
        <x:v>조건별 차이와 안전상 주의사항 확인 필요</x:v>
      </x:c>
    </x:row>
    <x:row r="653" ht="58" customHeight="1">
      <x:c r="A653" s="4" t="str">
        <x:v>K0649</x:v>
      </x:c>
      <x:c r="B653" s="4" t="str">
        <x:v>패션·뷰티</x:v>
      </x:c>
      <x:c r="C653" s="4" t="str">
        <x:v>여드름치료</x:v>
      </x:c>
      <x:c r="D653" s="27" t="n">
        <x:v>2</x:v>
      </x:c>
      <x:c r="E653" s="24" t="str">
        <x:v>여드름치료: 비용·시간·생활 불편 또는 의사결정과 직접 연결</x:v>
      </x:c>
      <x:c r="F653" s="27" t="n">
        <x:v>1</x:v>
      </x:c>
      <x:c r="G653" s="24" t="str">
        <x:v>명사·행동 중심 검색어로, 제목화하려면 별도의 구체적인 질문 설정이 필요</x:v>
      </x:c>
      <x:c r="H653" s="27" t="n">
        <x:v>0</x:v>
      </x:c>
      <x:c r="I653" s="24" t="str">
        <x:v>키워드 자체에 비교나 반전 근거가 없으므로 해당 요소는 가점하지 않음</x:v>
      </x:c>
      <x:c r="J653" s="27" t="n">
        <x:v>1</x:v>
      </x:c>
      <x:c r="K653" s="24" t="str">
        <x:v>공개 프로필·발언 등 확인 가능한 원자료 확보가 필요</x:v>
      </x:c>
      <x:c r="L653" s="29" t="n">
        <x:f>(D653+F653+H653+J653)/('산출기준'!$B$23*'산출기준'!$B$24)*100</x:f>
        <x:v>50</x:v>
      </x:c>
      <x:c r="M653" s="24" t="str">
        <x:v>조건별 차이와 안전상 주의사항 확인 필요</x:v>
      </x:c>
    </x:row>
    <x:row r="654" ht="58" customHeight="1">
      <x:c r="A654" s="4" t="str">
        <x:v>K0650</x:v>
      </x:c>
      <x:c r="B654" s="4" t="str">
        <x:v>패션·뷰티</x:v>
      </x:c>
      <x:c r="C654" s="4" t="str">
        <x:v>나비존모공</x:v>
      </x:c>
      <x:c r="D654" s="27" t="n">
        <x:v>2</x:v>
      </x:c>
      <x:c r="E654" s="24" t="str">
        <x:v>나비존모공: 비용·시간·생활 불편 또는 의사결정과 직접 연결</x:v>
      </x:c>
      <x:c r="F654" s="27" t="n">
        <x:v>1</x:v>
      </x:c>
      <x:c r="G654" s="24" t="str">
        <x:v>명사·행동 중심 검색어로, 제목화하려면 별도의 구체적인 질문 설정이 필요</x:v>
      </x:c>
      <x:c r="H654" s="27" t="n">
        <x:v>0</x:v>
      </x:c>
      <x:c r="I654" s="24" t="str">
        <x:v>키워드 자체에 비교나 반전 근거가 없으므로 해당 요소는 가점하지 않음</x:v>
      </x:c>
      <x:c r="J654" s="27" t="n">
        <x:v>1</x:v>
      </x:c>
      <x:c r="K654" s="24" t="str">
        <x:v>공개 프로필·발언 등 확인 가능한 원자료 확보가 필요</x:v>
      </x:c>
      <x:c r="L654" s="29" t="n">
        <x:f>(D654+F654+H654+J654)/('산출기준'!$B$23*'산출기준'!$B$24)*100</x:f>
        <x:v>50</x:v>
      </x:c>
      <x:c r="M654" s="24" t="str">
        <x:v>조건별 차이와 안전상 주의사항 확인 필요</x:v>
      </x:c>
    </x:row>
    <x:row r="655" ht="58" customHeight="1">
      <x:c r="A655" s="4" t="str">
        <x:v>K0651</x:v>
      </x:c>
      <x:c r="B655" s="4" t="str">
        <x:v>패션·뷰티</x:v>
      </x:c>
      <x:c r="C655" s="4" t="str">
        <x:v>모공축소</x:v>
      </x:c>
      <x:c r="D655" s="27" t="n">
        <x:v>2</x:v>
      </x:c>
      <x:c r="E655" s="24" t="str">
        <x:v>모공축소: 비용·시간·생활 불편 또는 의사결정과 직접 연결</x:v>
      </x:c>
      <x:c r="F655" s="27" t="n">
        <x:v>1</x:v>
      </x:c>
      <x:c r="G655" s="24" t="str">
        <x:v>명사·행동 중심 검색어로, 제목화하려면 별도의 구체적인 질문 설정이 필요</x:v>
      </x:c>
      <x:c r="H655" s="27" t="n">
        <x:v>0</x:v>
      </x:c>
      <x:c r="I655" s="24" t="str">
        <x:v>키워드 자체에 비교나 반전 근거가 없으므로 해당 요소는 가점하지 않음</x:v>
      </x:c>
      <x:c r="J655" s="27" t="n">
        <x:v>1</x:v>
      </x:c>
      <x:c r="K655" s="24" t="str">
        <x:v>검색 범위가 넓어 독자·상황·질문을 더 좁혀야 함</x:v>
      </x:c>
      <x:c r="L655" s="29" t="n">
        <x:f>(D655+F655+H655+J655)/('산출기준'!$B$23*'산출기준'!$B$24)*100</x:f>
        <x:v>50</x:v>
      </x:c>
      <x:c r="M655" s="24" t="str">
        <x:v>조건별 차이와 안전상 주의사항 확인 필요</x:v>
      </x:c>
    </x:row>
    <x:row r="656" ht="58" customHeight="1">
      <x:c r="A656" s="4" t="str">
        <x:v>K0652</x:v>
      </x:c>
      <x:c r="B656" s="4" t="str">
        <x:v>패션·뷰티</x:v>
      </x:c>
      <x:c r="C656" s="4" t="str">
        <x:v>각질제거</x:v>
      </x:c>
      <x:c r="D656" s="27" t="n">
        <x:v>2</x:v>
      </x:c>
      <x:c r="E656" s="24" t="str">
        <x:v>각질제거: 비용·시간·생활 불편 또는 의사결정과 직접 연결</x:v>
      </x:c>
      <x:c r="F656" s="27" t="n">
        <x:v>1</x:v>
      </x:c>
      <x:c r="G656" s="24" t="str">
        <x:v>명사·행동 중심 검색어로, 제목화하려면 별도의 구체적인 질문 설정이 필요</x:v>
      </x:c>
      <x:c r="H656" s="27" t="n">
        <x:v>0</x:v>
      </x:c>
      <x:c r="I656" s="24" t="str">
        <x:v>키워드 자체에 비교나 반전 근거가 없으므로 해당 요소는 가점하지 않음</x:v>
      </x:c>
      <x:c r="J656" s="27" t="n">
        <x:v>2</x:v>
      </x:c>
      <x:c r="K656" s="24" t="str">
        <x:v>규정·절차·근거 자료 또는 조건별 사례로 설명 범위를 한정할 수 있음</x:v>
      </x:c>
      <x:c r="L656" s="29" t="n">
        <x:f>(D656+F656+H656+J656)/('산출기준'!$B$23*'산출기준'!$B$24)*100</x:f>
        <x:v>62.5</x:v>
      </x:c>
      <x:c r="M656" s="24" t="str">
        <x:v>조건별 차이와 안전상 주의사항 확인 필요</x:v>
      </x:c>
    </x:row>
    <x:row r="657" ht="58" customHeight="1">
      <x:c r="A657" s="4" t="str">
        <x:v>K0653</x:v>
      </x:c>
      <x:c r="B657" s="4" t="str">
        <x:v>패션·뷰티</x:v>
      </x:c>
      <x:c r="C657" s="4" t="str">
        <x:v>팔꿈치각질</x:v>
      </x:c>
      <x:c r="D657" s="27" t="n">
        <x:v>2</x:v>
      </x:c>
      <x:c r="E657" s="24" t="str">
        <x:v>팔꿈치각질: 비용·시간·생활 불편 또는 의사결정과 직접 연결</x:v>
      </x:c>
      <x:c r="F657" s="27" t="n">
        <x:v>1</x:v>
      </x:c>
      <x:c r="G657" s="24" t="str">
        <x:v>명사·행동 중심 검색어로, 제목화하려면 별도의 구체적인 질문 설정이 필요</x:v>
      </x:c>
      <x:c r="H657" s="27" t="n">
        <x:v>0</x:v>
      </x:c>
      <x:c r="I657" s="24" t="str">
        <x:v>키워드 자체에 비교나 반전 근거가 없으므로 해당 요소는 가점하지 않음</x:v>
      </x:c>
      <x:c r="J657" s="27" t="n">
        <x:v>1</x:v>
      </x:c>
      <x:c r="K657" s="24" t="str">
        <x:v>공개 프로필·발언 등 확인 가능한 원자료 확보가 필요</x:v>
      </x:c>
      <x:c r="L657" s="29" t="n">
        <x:f>(D657+F657+H657+J657)/('산출기준'!$B$23*'산출기준'!$B$24)*100</x:f>
        <x:v>50</x:v>
      </x:c>
      <x:c r="M657" s="24" t="str">
        <x:v>조건별 차이와 안전상 주의사항 확인 필요</x:v>
      </x:c>
    </x:row>
    <x:row r="658" ht="58" customHeight="1">
      <x:c r="A658" s="4" t="str">
        <x:v>K0654</x:v>
      </x:c>
      <x:c r="B658" s="4" t="str">
        <x:v>패션·뷰티</x:v>
      </x:c>
      <x:c r="C658" s="4" t="str">
        <x:v>좁쌀여드름없애기</x:v>
      </x:c>
      <x:c r="D658" s="27" t="n">
        <x:v>2</x:v>
      </x:c>
      <x:c r="E658" s="24" t="str">
        <x:v>좁쌀여드름없애기: 비용·시간·생활 불편 또는 의사결정과 직접 연결</x:v>
      </x:c>
      <x:c r="F658" s="27" t="n">
        <x:v>1</x:v>
      </x:c>
      <x:c r="G658" s="24" t="str">
        <x:v>명사·행동 중심 검색어로, 제목화하려면 별도의 구체적인 질문 설정이 필요</x:v>
      </x:c>
      <x:c r="H658" s="27" t="n">
        <x:v>0</x:v>
      </x:c>
      <x:c r="I658" s="24" t="str">
        <x:v>키워드 자체에 비교나 반전 근거가 없으므로 해당 요소는 가점하지 않음</x:v>
      </x:c>
      <x:c r="J658" s="27" t="n">
        <x:v>1</x:v>
      </x:c>
      <x:c r="K658" s="24" t="str">
        <x:v>공개 프로필·발언 등 확인 가능한 원자료 확보가 필요</x:v>
      </x:c>
      <x:c r="L658" s="29" t="n">
        <x:f>(D658+F658+H658+J658)/('산출기준'!$B$23*'산출기준'!$B$24)*100</x:f>
        <x:v>50</x:v>
      </x:c>
      <x:c r="M658" s="24" t="str">
        <x:v>조건별 차이와 안전상 주의사항 확인 필요</x:v>
      </x:c>
    </x:row>
    <x:row r="659" ht="58" customHeight="1">
      <x:c r="A659" s="4" t="str">
        <x:v>K0655</x:v>
      </x:c>
      <x:c r="B659" s="4" t="str">
        <x:v>패션·뷰티</x:v>
      </x:c>
      <x:c r="C659" s="4" t="str">
        <x:v>자외선차단</x:v>
      </x:c>
      <x:c r="D659" s="27" t="n">
        <x:v>2</x:v>
      </x:c>
      <x:c r="E659" s="24" t="str">
        <x:v>자외선차단: 비용·시간·생활 불편 또는 의사결정과 직접 연결</x:v>
      </x:c>
      <x:c r="F659" s="27" t="n">
        <x:v>1</x:v>
      </x:c>
      <x:c r="G659" s="24" t="str">
        <x:v>명사·행동 중심 검색어로, 제목화하려면 별도의 구체적인 질문 설정이 필요</x:v>
      </x:c>
      <x:c r="H659" s="27" t="n">
        <x:v>0</x:v>
      </x:c>
      <x:c r="I659" s="24" t="str">
        <x:v>키워드 자체에 비교나 반전 근거가 없으므로 해당 요소는 가점하지 않음</x:v>
      </x:c>
      <x:c r="J659" s="27" t="n">
        <x:v>1</x:v>
      </x:c>
      <x:c r="K659" s="24" t="str">
        <x:v>공개 프로필·발언 등 확인 가능한 원자료 확보가 필요</x:v>
      </x:c>
      <x:c r="L659" s="29" t="n">
        <x:f>(D659+F659+H659+J659)/('산출기준'!$B$23*'산출기준'!$B$24)*100</x:f>
        <x:v>50</x:v>
      </x:c>
      <x:c r="M659" s="24" t="str">
        <x:v>조건별 차이와 안전상 주의사항 확인 필요</x:v>
      </x:c>
    </x:row>
    <x:row r="660" ht="58" customHeight="1">
      <x:c r="A660" s="4" t="str">
        <x:v>K0656</x:v>
      </x:c>
      <x:c r="B660" s="4" t="str">
        <x:v>패션·뷰티</x:v>
      </x:c>
      <x:c r="C660" s="4" t="str">
        <x:v>두피뾰루지원인</x:v>
      </x:c>
      <x:c r="D660" s="27" t="n">
        <x:v>2</x:v>
      </x:c>
      <x:c r="E660" s="24" t="str">
        <x:v>두피뾰루지원인: 비용·시간·생활 불편 또는 의사결정과 직접 연결</x:v>
      </x:c>
      <x:c r="F660" s="27" t="n">
        <x:v>2</x:v>
      </x:c>
      <x:c r="G660" s="24" t="str">
        <x:v>‘원인’라는 질문 표현이 있어 독자가 확인할 답이 분명함</x:v>
      </x:c>
      <x:c r="H660" s="27" t="n">
        <x:v>0</x:v>
      </x:c>
      <x:c r="I660" s="24" t="str">
        <x:v>키워드 자체에 비교나 반전 근거가 없으므로 해당 요소는 가점하지 않음</x:v>
      </x:c>
      <x:c r="J660" s="27" t="n">
        <x:v>2</x:v>
      </x:c>
      <x:c r="K660" s="24" t="str">
        <x:v>규정·절차·근거 자료 또는 조건별 사례로 설명 범위를 한정할 수 있음</x:v>
      </x:c>
      <x:c r="L660" s="29" t="n">
        <x:f>(D660+F660+H660+J660)/('산출기준'!$B$23*'산출기준'!$B$24)*100</x:f>
        <x:v>75</x:v>
      </x:c>
      <x:c r="M660" s="24" t="str">
        <x:v>조건별 차이와 안전상 주의사항 확인 필요</x:v>
      </x:c>
    </x:row>
    <x:row r="661" ht="58" customHeight="1">
      <x:c r="A661" s="4" t="str">
        <x:v>K0657</x:v>
      </x:c>
      <x:c r="B661" s="4" t="str">
        <x:v>패션·뷰티</x:v>
      </x:c>
      <x:c r="C661" s="4" t="str">
        <x:v>발바닥각질</x:v>
      </x:c>
      <x:c r="D661" s="27" t="n">
        <x:v>2</x:v>
      </x:c>
      <x:c r="E661" s="24" t="str">
        <x:v>발바닥각질: 비용·시간·생활 불편 또는 의사결정과 직접 연결</x:v>
      </x:c>
      <x:c r="F661" s="27" t="n">
        <x:v>1</x:v>
      </x:c>
      <x:c r="G661" s="24" t="str">
        <x:v>명사·행동 중심 검색어로, 제목화하려면 별도의 구체적인 질문 설정이 필요</x:v>
      </x:c>
      <x:c r="H661" s="27" t="n">
        <x:v>0</x:v>
      </x:c>
      <x:c r="I661" s="24" t="str">
        <x:v>키워드 자체에 비교나 반전 근거가 없으므로 해당 요소는 가점하지 않음</x:v>
      </x:c>
      <x:c r="J661" s="27" t="n">
        <x:v>1</x:v>
      </x:c>
      <x:c r="K661" s="24" t="str">
        <x:v>공개 프로필·발언 등 확인 가능한 원자료 확보가 필요</x:v>
      </x:c>
      <x:c r="L661" s="29" t="n">
        <x:f>(D661+F661+H661+J661)/('산출기준'!$B$23*'산출기준'!$B$24)*100</x:f>
        <x:v>50</x:v>
      </x:c>
      <x:c r="M661" s="24" t="str">
        <x:v>조건별 차이와 안전상 주의사항 확인 필요</x:v>
      </x:c>
    </x:row>
    <x:row r="662" ht="58" customHeight="1">
      <x:c r="A662" s="4" t="str">
        <x:v>K0658</x:v>
      </x:c>
      <x:c r="B662" s="4" t="str">
        <x:v>패션·뷰티</x:v>
      </x:c>
      <x:c r="C662" s="4" t="str">
        <x:v>50대여성헤어스타일</x:v>
      </x:c>
      <x:c r="D662" s="27" t="n">
        <x:v>2</x:v>
      </x:c>
      <x:c r="E662" s="24" t="str">
        <x:v>50대여성헤어스타일: 비용·시간·생활 불편 또는 의사결정과 직접 연결</x:v>
      </x:c>
      <x:c r="F662" s="27" t="n">
        <x:v>1</x:v>
      </x:c>
      <x:c r="G662" s="24" t="str">
        <x:v>명사·행동 중심 검색어로, 제목화하려면 별도의 구체적인 질문 설정이 필요</x:v>
      </x:c>
      <x:c r="H662" s="27" t="n">
        <x:v>0</x:v>
      </x:c>
      <x:c r="I662" s="24" t="str">
        <x:v>키워드 자체에 비교나 반전 근거가 없으므로 해당 요소는 가점하지 않음</x:v>
      </x:c>
      <x:c r="J662" s="27" t="n">
        <x:v>1</x:v>
      </x:c>
      <x:c r="K662" s="24" t="str">
        <x:v>공개 프로필·발언 등 확인 가능한 원자료 확보가 필요</x:v>
      </x:c>
      <x:c r="L662" s="29" t="n">
        <x:f>(D662+F662+H662+J662)/('산출기준'!$B$23*'산출기준'!$B$24)*100</x:f>
        <x:v>50</x:v>
      </x:c>
      <x:c r="M662" s="24" t="str">
        <x:v>조건별 차이와 안전상 주의사항 확인 필요</x:v>
      </x:c>
    </x:row>
    <x:row r="663" ht="58" customHeight="1">
      <x:c r="A663" s="4" t="str">
        <x:v>K0659</x:v>
      </x:c>
      <x:c r="B663" s="4" t="str">
        <x:v>패션·뷰티</x:v>
      </x:c>
      <x:c r="C663" s="4" t="str">
        <x:v>향수뿌리는법</x:v>
      </x:c>
      <x:c r="D663" s="27" t="n">
        <x:v>2</x:v>
      </x:c>
      <x:c r="E663" s="24" t="str">
        <x:v>향수뿌리는법: 비용·시간·생활 불편 또는 의사결정과 직접 연결</x:v>
      </x:c>
      <x:c r="F663" s="27" t="n">
        <x:v>1</x:v>
      </x:c>
      <x:c r="G663" s="24" t="str">
        <x:v>명사·행동 중심 검색어로, 제목화하려면 별도의 구체적인 질문 설정이 필요</x:v>
      </x:c>
      <x:c r="H663" s="27" t="n">
        <x:v>0</x:v>
      </x:c>
      <x:c r="I663" s="24" t="str">
        <x:v>키워드 자체에 비교나 반전 근거가 없으므로 해당 요소는 가점하지 않음</x:v>
      </x:c>
      <x:c r="J663" s="27" t="n">
        <x:v>1</x:v>
      </x:c>
      <x:c r="K663" s="24" t="str">
        <x:v>공개 프로필·발언 등 확인 가능한 원자료 확보가 필요</x:v>
      </x:c>
      <x:c r="L663" s="29" t="n">
        <x:f>(D663+F663+H663+J663)/('산출기준'!$B$23*'산출기준'!$B$24)*100</x:f>
        <x:v>50</x:v>
      </x:c>
      <x:c r="M663" s="24" t="str">
        <x:v>조건별 차이와 안전상 주의사항 확인 필요</x:v>
      </x:c>
    </x:row>
    <x:row r="664" ht="58" customHeight="1">
      <x:c r="A664" s="4" t="str">
        <x:v>K0660</x:v>
      </x:c>
      <x:c r="B664" s="4" t="str">
        <x:v>패션·뷰티</x:v>
      </x:c>
      <x:c r="C664" s="4" t="str">
        <x:v>얼굴형헤어스타일</x:v>
      </x:c>
      <x:c r="D664" s="27" t="n">
        <x:v>2</x:v>
      </x:c>
      <x:c r="E664" s="24" t="str">
        <x:v>얼굴형헤어스타일: 비용·시간·생활 불편 또는 의사결정과 직접 연결</x:v>
      </x:c>
      <x:c r="F664" s="27" t="n">
        <x:v>1</x:v>
      </x:c>
      <x:c r="G664" s="24" t="str">
        <x:v>명사·행동 중심 검색어로, 제목화하려면 별도의 구체적인 질문 설정이 필요</x:v>
      </x:c>
      <x:c r="H664" s="27" t="n">
        <x:v>0</x:v>
      </x:c>
      <x:c r="I664" s="24" t="str">
        <x:v>키워드 자체에 비교나 반전 근거가 없으므로 해당 요소는 가점하지 않음</x:v>
      </x:c>
      <x:c r="J664" s="27" t="n">
        <x:v>1</x:v>
      </x:c>
      <x:c r="K664" s="24" t="str">
        <x:v>공개 프로필·발언 등 확인 가능한 원자료 확보가 필요</x:v>
      </x:c>
      <x:c r="L664" s="29" t="n">
        <x:f>(D664+F664+H664+J664)/('산출기준'!$B$23*'산출기준'!$B$24)*100</x:f>
        <x:v>50</x:v>
      </x:c>
      <x:c r="M664" s="24" t="str">
        <x:v>조건별 차이와 안전상 주의사항 확인 필요</x:v>
      </x:c>
    </x:row>
    <x:row r="665" ht="58" customHeight="1">
      <x:c r="A665" s="4" t="str">
        <x:v>K0661</x:v>
      </x:c>
      <x:c r="B665" s="4" t="str">
        <x:v>패션·뷰티</x:v>
      </x:c>
      <x:c r="C665" s="4" t="str">
        <x:v>두피각질원인</x:v>
      </x:c>
      <x:c r="D665" s="27" t="n">
        <x:v>2</x:v>
      </x:c>
      <x:c r="E665" s="24" t="str">
        <x:v>두피각질원인: 비용·시간·생활 불편 또는 의사결정과 직접 연결</x:v>
      </x:c>
      <x:c r="F665" s="27" t="n">
        <x:v>2</x:v>
      </x:c>
      <x:c r="G665" s="24" t="str">
        <x:v>‘원인’라는 질문 표현이 있어 독자가 확인할 답이 분명함</x:v>
      </x:c>
      <x:c r="H665" s="27" t="n">
        <x:v>0</x:v>
      </x:c>
      <x:c r="I665" s="24" t="str">
        <x:v>키워드 자체에 비교나 반전 근거가 없으므로 해당 요소는 가점하지 않음</x:v>
      </x:c>
      <x:c r="J665" s="27" t="n">
        <x:v>2</x:v>
      </x:c>
      <x:c r="K665" s="24" t="str">
        <x:v>규정·절차·근거 자료 또는 조건별 사례로 설명 범위를 한정할 수 있음</x:v>
      </x:c>
      <x:c r="L665" s="29" t="n">
        <x:f>(D665+F665+H665+J665)/('산출기준'!$B$23*'산출기준'!$B$24)*100</x:f>
        <x:v>75</x:v>
      </x:c>
      <x:c r="M665" s="24" t="str">
        <x:v>조건별 차이와 안전상 주의사항 확인 필요</x:v>
      </x:c>
    </x:row>
    <x:row r="666" ht="58" customHeight="1">
      <x:c r="A666" s="4" t="str">
        <x:v>K0662</x:v>
      </x:c>
      <x:c r="B666" s="4" t="str">
        <x:v>패션·뷰티</x:v>
      </x:c>
      <x:c r="C666" s="4" t="str">
        <x:v>탈모관리</x:v>
      </x:c>
      <x:c r="D666" s="27" t="n">
        <x:v>2</x:v>
      </x:c>
      <x:c r="E666" s="24" t="str">
        <x:v>탈모관리: 비용·시간·생활 불편 또는 의사결정과 직접 연결</x:v>
      </x:c>
      <x:c r="F666" s="27" t="n">
        <x:v>1</x:v>
      </x:c>
      <x:c r="G666" s="24" t="str">
        <x:v>명사·행동 중심 검색어로, 제목화하려면 별도의 구체적인 질문 설정이 필요</x:v>
      </x:c>
      <x:c r="H666" s="27" t="n">
        <x:v>0</x:v>
      </x:c>
      <x:c r="I666" s="24" t="str">
        <x:v>키워드 자체에 비교나 반전 근거가 없으므로 해당 요소는 가점하지 않음</x:v>
      </x:c>
      <x:c r="J666" s="27" t="n">
        <x:v>1</x:v>
      </x:c>
      <x:c r="K666" s="24" t="str">
        <x:v>공개 프로필·발언 등 확인 가능한 원자료 확보가 필요</x:v>
      </x:c>
      <x:c r="L666" s="29" t="n">
        <x:f>(D666+F666+H666+J666)/('산출기준'!$B$23*'산출기준'!$B$24)*100</x:f>
        <x:v>50</x:v>
      </x:c>
      <x:c r="M666" s="24" t="str">
        <x:v>조건별 차이와 안전상 주의사항 확인 필요</x:v>
      </x:c>
    </x:row>
    <x:row r="667" ht="58" customHeight="1">
      <x:c r="A667" s="4" t="str">
        <x:v>K0663</x:v>
      </x:c>
      <x:c r="B667" s="4" t="str">
        <x:v>패션·뷰티</x:v>
      </x:c>
      <x:c r="C667" s="4" t="str">
        <x:v>발바닥각질제거</x:v>
      </x:c>
      <x:c r="D667" s="27" t="n">
        <x:v>2</x:v>
      </x:c>
      <x:c r="E667" s="24" t="str">
        <x:v>발바닥각질제거: 비용·시간·생활 불편 또는 의사결정과 직접 연결</x:v>
      </x:c>
      <x:c r="F667" s="27" t="n">
        <x:v>1</x:v>
      </x:c>
      <x:c r="G667" s="24" t="str">
        <x:v>명사·행동 중심 검색어로, 제목화하려면 별도의 구체적인 질문 설정이 필요</x:v>
      </x:c>
      <x:c r="H667" s="27" t="n">
        <x:v>0</x:v>
      </x:c>
      <x:c r="I667" s="24" t="str">
        <x:v>키워드 자체에 비교나 반전 근거가 없으므로 해당 요소는 가점하지 않음</x:v>
      </x:c>
      <x:c r="J667" s="27" t="n">
        <x:v>2</x:v>
      </x:c>
      <x:c r="K667" s="24" t="str">
        <x:v>규정·절차·근거 자료 또는 조건별 사례로 설명 범위를 한정할 수 있음</x:v>
      </x:c>
      <x:c r="L667" s="29" t="n">
        <x:f>(D667+F667+H667+J667)/('산출기준'!$B$23*'산출기준'!$B$24)*100</x:f>
        <x:v>62.5</x:v>
      </x:c>
      <x:c r="M667" s="24" t="str">
        <x:v>조건별 차이와 안전상 주의사항 확인 필요</x:v>
      </x:c>
    </x:row>
    <x:row r="668" ht="58" customHeight="1">
      <x:c r="A668" s="4" t="str">
        <x:v>K0664</x:v>
      </x:c>
      <x:c r="B668" s="4" t="str">
        <x:v>패션·뷰티</x:v>
      </x:c>
      <x:c r="C668" s="4" t="str">
        <x:v>지루성두피염치료</x:v>
      </x:c>
      <x:c r="D668" s="27" t="n">
        <x:v>2</x:v>
      </x:c>
      <x:c r="E668" s="24" t="str">
        <x:v>지루성두피염치료: 비용·시간·생활 불편 또는 의사결정과 직접 연결</x:v>
      </x:c>
      <x:c r="F668" s="27" t="n">
        <x:v>1</x:v>
      </x:c>
      <x:c r="G668" s="24" t="str">
        <x:v>명사·행동 중심 검색어로, 제목화하려면 별도의 구체적인 질문 설정이 필요</x:v>
      </x:c>
      <x:c r="H668" s="27" t="n">
        <x:v>0</x:v>
      </x:c>
      <x:c r="I668" s="24" t="str">
        <x:v>키워드 자체에 비교나 반전 근거가 없으므로 해당 요소는 가점하지 않음</x:v>
      </x:c>
      <x:c r="J668" s="27" t="n">
        <x:v>1</x:v>
      </x:c>
      <x:c r="K668" s="24" t="str">
        <x:v>공개 프로필·발언 등 확인 가능한 원자료 확보가 필요</x:v>
      </x:c>
      <x:c r="L668" s="29" t="n">
        <x:f>(D668+F668+H668+J668)/('산출기준'!$B$23*'산출기준'!$B$24)*100</x:f>
        <x:v>50</x:v>
      </x:c>
      <x:c r="M668" s="24" t="str">
        <x:v>조건별 차이와 안전상 주의사항 확인 필요</x:v>
      </x:c>
    </x:row>
    <x:row r="669" ht="58" customHeight="1">
      <x:c r="A669" s="4" t="str">
        <x:v>K0665</x:v>
      </x:c>
      <x:c r="B669" s="4" t="str">
        <x:v>패션·뷰티</x:v>
      </x:c>
      <x:c r="C669" s="4" t="str">
        <x:v>발뒷꿈치각질제거</x:v>
      </x:c>
      <x:c r="D669" s="27" t="n">
        <x:v>2</x:v>
      </x:c>
      <x:c r="E669" s="24" t="str">
        <x:v>발뒷꿈치각질제거: 비용·시간·생활 불편 또는 의사결정과 직접 연결</x:v>
      </x:c>
      <x:c r="F669" s="27" t="n">
        <x:v>1</x:v>
      </x:c>
      <x:c r="G669" s="24" t="str">
        <x:v>명사·행동 중심 검색어로, 제목화하려면 별도의 구체적인 질문 설정이 필요</x:v>
      </x:c>
      <x:c r="H669" s="27" t="n">
        <x:v>0</x:v>
      </x:c>
      <x:c r="I669" s="24" t="str">
        <x:v>키워드 자체에 비교나 반전 근거가 없으므로 해당 요소는 가점하지 않음</x:v>
      </x:c>
      <x:c r="J669" s="27" t="n">
        <x:v>2</x:v>
      </x:c>
      <x:c r="K669" s="24" t="str">
        <x:v>규정·절차·근거 자료 또는 조건별 사례로 설명 범위를 한정할 수 있음</x:v>
      </x:c>
      <x:c r="L669" s="29" t="n">
        <x:f>(D669+F669+H669+J669)/('산출기준'!$B$23*'산출기준'!$B$24)*100</x:f>
        <x:v>62.5</x:v>
      </x:c>
      <x:c r="M669" s="24" t="str">
        <x:v>조건별 차이와 안전상 주의사항 확인 필요</x:v>
      </x:c>
    </x:row>
    <x:row r="670" ht="58" customHeight="1">
      <x:c r="A670" s="4" t="str">
        <x:v>K0666</x:v>
      </x:c>
      <x:c r="B670" s="4" t="str">
        <x:v>패션·뷰티</x:v>
      </x:c>
      <x:c r="C670" s="4" t="str">
        <x:v>향수뿌리는위치</x:v>
      </x:c>
      <x:c r="D670" s="27" t="n">
        <x:v>2</x:v>
      </x:c>
      <x:c r="E670" s="24" t="str">
        <x:v>향수뿌리는위치: 비용·시간·생활 불편 또는 의사결정과 직접 연결</x:v>
      </x:c>
      <x:c r="F670" s="27" t="n">
        <x:v>1</x:v>
      </x:c>
      <x:c r="G670" s="24" t="str">
        <x:v>명사·행동 중심 검색어로, 제목화하려면 별도의 구체적인 질문 설정이 필요</x:v>
      </x:c>
      <x:c r="H670" s="27" t="n">
        <x:v>0</x:v>
      </x:c>
      <x:c r="I670" s="24" t="str">
        <x:v>키워드 자체에 비교나 반전 근거가 없으므로 해당 요소는 가점하지 않음</x:v>
      </x:c>
      <x:c r="J670" s="27" t="n">
        <x:v>1</x:v>
      </x:c>
      <x:c r="K670" s="24" t="str">
        <x:v>공개 프로필·발언 등 확인 가능한 원자료 확보가 필요</x:v>
      </x:c>
      <x:c r="L670" s="29" t="n">
        <x:f>(D670+F670+H670+J670)/('산출기준'!$B$23*'산출기준'!$B$24)*100</x:f>
        <x:v>50</x:v>
      </x:c>
      <x:c r="M670" s="24" t="str">
        <x:v>조건별 차이와 안전상 주의사항 확인 필요</x:v>
      </x:c>
    </x:row>
    <x:row r="671" ht="58" customHeight="1">
      <x:c r="A671" s="4" t="str">
        <x:v>K0667</x:v>
      </x:c>
      <x:c r="B671" s="4" t="str">
        <x:v>패션·뷰티</x:v>
      </x:c>
      <x:c r="C671" s="4" t="str">
        <x:v>얼굴윤곽관리</x:v>
      </x:c>
      <x:c r="D671" s="27" t="n">
        <x:v>2</x:v>
      </x:c>
      <x:c r="E671" s="24" t="str">
        <x:v>얼굴윤곽관리: 비용·시간·생활 불편 또는 의사결정과 직접 연결</x:v>
      </x:c>
      <x:c r="F671" s="27" t="n">
        <x:v>1</x:v>
      </x:c>
      <x:c r="G671" s="24" t="str">
        <x:v>명사·행동 중심 검색어로, 제목화하려면 별도의 구체적인 질문 설정이 필요</x:v>
      </x:c>
      <x:c r="H671" s="27" t="n">
        <x:v>0</x:v>
      </x:c>
      <x:c r="I671" s="24" t="str">
        <x:v>키워드 자체에 비교나 반전 근거가 없으므로 해당 요소는 가점하지 않음</x:v>
      </x:c>
      <x:c r="J671" s="27" t="n">
        <x:v>1</x:v>
      </x:c>
      <x:c r="K671" s="24" t="str">
        <x:v>공개 프로필·발언 등 확인 가능한 원자료 확보가 필요</x:v>
      </x:c>
      <x:c r="L671" s="29" t="n">
        <x:f>(D671+F671+H671+J671)/('산출기준'!$B$23*'산출기준'!$B$24)*100</x:f>
        <x:v>50</x:v>
      </x:c>
      <x:c r="M671" s="24" t="str">
        <x:v>조건별 차이와 안전상 주의사항 확인 필요</x:v>
      </x:c>
    </x:row>
    <x:row r="672" ht="58" customHeight="1">
      <x:c r="A672" s="4" t="str">
        <x:v>K0668</x:v>
      </x:c>
      <x:c r="B672" s="4" t="str">
        <x:v>패션·뷰티</x:v>
      </x:c>
      <x:c r="C672" s="4" t="str">
        <x:v>남자옷코디</x:v>
      </x:c>
      <x:c r="D672" s="27" t="n">
        <x:v>2</x:v>
      </x:c>
      <x:c r="E672" s="24" t="str">
        <x:v>남자옷코디: 비용·시간·생활 불편 또는 의사결정과 직접 연결</x:v>
      </x:c>
      <x:c r="F672" s="27" t="n">
        <x:v>1</x:v>
      </x:c>
      <x:c r="G672" s="24" t="str">
        <x:v>명사·행동 중심 검색어로, 제목화하려면 별도의 구체적인 질문 설정이 필요</x:v>
      </x:c>
      <x:c r="H672" s="27" t="n">
        <x:v>0</x:v>
      </x:c>
      <x:c r="I672" s="24" t="str">
        <x:v>키워드 자체에 비교나 반전 근거가 없으므로 해당 요소는 가점하지 않음</x:v>
      </x:c>
      <x:c r="J672" s="27" t="n">
        <x:v>1</x:v>
      </x:c>
      <x:c r="K672" s="24" t="str">
        <x:v>공개 프로필·발언 등 확인 가능한 원자료 확보가 필요</x:v>
      </x:c>
      <x:c r="L672" s="29" t="n">
        <x:f>(D672+F672+H672+J672)/('산출기준'!$B$23*'산출기준'!$B$24)*100</x:f>
        <x:v>50</x:v>
      </x:c>
      <x:c r="M672" s="24" t="str">
        <x:v>조건별 차이와 안전상 주의사항 확인 필요</x:v>
      </x:c>
    </x:row>
    <x:row r="673" ht="58" customHeight="1">
      <x:c r="A673" s="4" t="str">
        <x:v>K0669</x:v>
      </x:c>
      <x:c r="B673" s="4" t="str">
        <x:v>패션·뷰티</x:v>
      </x:c>
      <x:c r="C673" s="4" t="str">
        <x:v>퍼스널컬러테스트</x:v>
      </x:c>
      <x:c r="D673" s="27" t="n">
        <x:v>2</x:v>
      </x:c>
      <x:c r="E673" s="24" t="str">
        <x:v>퍼스널컬러테스트: 비용·시간·생활 불편 또는 의사결정과 직접 연결</x:v>
      </x:c>
      <x:c r="F673" s="27" t="n">
        <x:v>1</x:v>
      </x:c>
      <x:c r="G673" s="24" t="str">
        <x:v>명사·행동 중심 검색어로, 제목화하려면 별도의 구체적인 질문 설정이 필요</x:v>
      </x:c>
      <x:c r="H673" s="27" t="n">
        <x:v>0</x:v>
      </x:c>
      <x:c r="I673" s="24" t="str">
        <x:v>키워드 자체에 비교나 반전 근거가 없으므로 해당 요소는 가점하지 않음</x:v>
      </x:c>
      <x:c r="J673" s="27" t="n">
        <x:v>1</x:v>
      </x:c>
      <x:c r="K673" s="24" t="str">
        <x:v>공개 프로필·발언 등 확인 가능한 원자료 확보가 필요</x:v>
      </x:c>
      <x:c r="L673" s="29" t="n">
        <x:f>(D673+F673+H673+J673)/('산출기준'!$B$23*'산출기준'!$B$24)*100</x:f>
        <x:v>50</x:v>
      </x:c>
      <x:c r="M673" s="24" t="str">
        <x:v>조건별 차이와 안전상 주의사항 확인 필요</x:v>
      </x:c>
    </x:row>
    <x:row r="674" ht="58" customHeight="1">
      <x:c r="A674" s="4" t="str">
        <x:v>K0670</x:v>
      </x:c>
      <x:c r="B674" s="4" t="str">
        <x:v>패션·뷰티</x:v>
      </x:c>
      <x:c r="C674" s="4" t="str">
        <x:v>여성탈모원인</x:v>
      </x:c>
      <x:c r="D674" s="27" t="n">
        <x:v>2</x:v>
      </x:c>
      <x:c r="E674" s="24" t="str">
        <x:v>여성탈모원인: 비용·시간·생활 불편 또는 의사결정과 직접 연결</x:v>
      </x:c>
      <x:c r="F674" s="27" t="n">
        <x:v>2</x:v>
      </x:c>
      <x:c r="G674" s="24" t="str">
        <x:v>‘원인’라는 질문 표현이 있어 독자가 확인할 답이 분명함</x:v>
      </x:c>
      <x:c r="H674" s="27" t="n">
        <x:v>0</x:v>
      </x:c>
      <x:c r="I674" s="24" t="str">
        <x:v>키워드 자체에 비교나 반전 근거가 없으므로 해당 요소는 가점하지 않음</x:v>
      </x:c>
      <x:c r="J674" s="27" t="n">
        <x:v>2</x:v>
      </x:c>
      <x:c r="K674" s="24" t="str">
        <x:v>규정·절차·근거 자료 또는 조건별 사례로 설명 범위를 한정할 수 있음</x:v>
      </x:c>
      <x:c r="L674" s="29" t="n">
        <x:f>(D674+F674+H674+J674)/('산출기준'!$B$23*'산출기준'!$B$24)*100</x:f>
        <x:v>75</x:v>
      </x:c>
      <x:c r="M674" s="24" t="str">
        <x:v>조건별 차이와 안전상 주의사항 확인 필요</x:v>
      </x:c>
    </x:row>
    <x:row r="675" ht="58" customHeight="1">
      <x:c r="A675" s="4" t="str">
        <x:v>K0671</x:v>
      </x:c>
      <x:c r="B675" s="4" t="str">
        <x:v>패션·뷰티</x:v>
      </x:c>
      <x:c r="C675" s="4" t="str">
        <x:v>기미제거비용</x:v>
      </x:c>
      <x:c r="D675" s="27" t="n">
        <x:v>2</x:v>
      </x:c>
      <x:c r="E675" s="24" t="str">
        <x:v>기미제거비용: 비용·시간·생활 불편 또는 의사결정과 직접 연결</x:v>
      </x:c>
      <x:c r="F675" s="27" t="n">
        <x:v>1</x:v>
      </x:c>
      <x:c r="G675" s="24" t="str">
        <x:v>명사·행동 중심 검색어로, 제목화하려면 별도의 구체적인 질문 설정이 필요</x:v>
      </x:c>
      <x:c r="H675" s="27" t="n">
        <x:v>1</x:v>
      </x:c>
      <x:c r="I675" s="24" t="str">
        <x:v>‘비용’를 기준·수치·조건별 사례로 비교 가능. 실제 수치 확인 전 반전은 단정 불가</x:v>
      </x:c>
      <x:c r="J675" s="27" t="n">
        <x:v>2</x:v>
      </x:c>
      <x:c r="K675" s="24" t="str">
        <x:v>규정·절차·근거 자료 또는 조건별 사례로 설명 범위를 한정할 수 있음</x:v>
      </x:c>
      <x:c r="L675" s="29" t="n">
        <x:f>(D675+F675+H675+J675)/('산출기준'!$B$23*'산출기준'!$B$24)*100</x:f>
        <x:v>75</x:v>
      </x:c>
      <x:c r="M675" s="24" t="str">
        <x:v>조건별 차이와 안전상 주의사항 확인 필요</x:v>
      </x:c>
    </x:row>
    <x:row r="676" ht="58" customHeight="1">
      <x:c r="A676" s="4" t="str">
        <x:v>K0672</x:v>
      </x:c>
      <x:c r="B676" s="4" t="str">
        <x:v>패션·뷰티</x:v>
      </x:c>
      <x:c r="C676" s="4" t="str">
        <x:v>피부장벽</x:v>
      </x:c>
      <x:c r="D676" s="27" t="n">
        <x:v>2</x:v>
      </x:c>
      <x:c r="E676" s="24" t="str">
        <x:v>피부장벽: 비용·시간·생활 불편 또는 의사결정과 직접 연결</x:v>
      </x:c>
      <x:c r="F676" s="27" t="n">
        <x:v>1</x:v>
      </x:c>
      <x:c r="G676" s="24" t="str">
        <x:v>명사·행동 중심 검색어로, 제목화하려면 별도의 구체적인 질문 설정이 필요</x:v>
      </x:c>
      <x:c r="H676" s="27" t="n">
        <x:v>0</x:v>
      </x:c>
      <x:c r="I676" s="24" t="str">
        <x:v>키워드 자체에 비교나 반전 근거가 없으므로 해당 요소는 가점하지 않음</x:v>
      </x:c>
      <x:c r="J676" s="27" t="n">
        <x:v>1</x:v>
      </x:c>
      <x:c r="K676" s="24" t="str">
        <x:v>검색 범위가 넓어 독자·상황·질문을 더 좁혀야 함</x:v>
      </x:c>
      <x:c r="L676" s="29" t="n">
        <x:f>(D676+F676+H676+J676)/('산출기준'!$B$23*'산출기준'!$B$24)*100</x:f>
        <x:v>50</x:v>
      </x:c>
      <x:c r="M676" s="24" t="str">
        <x:v>조건별 차이와 안전상 주의사항 확인 필요</x:v>
      </x:c>
    </x:row>
    <x:row r="677" ht="58" customHeight="1">
      <x:c r="A677" s="4" t="str">
        <x:v>K0673</x:v>
      </x:c>
      <x:c r="B677" s="4" t="str">
        <x:v>패션·뷰티</x:v>
      </x:c>
      <x:c r="C677" s="4" t="str">
        <x:v>얼굴흉터제거</x:v>
      </x:c>
      <x:c r="D677" s="27" t="n">
        <x:v>2</x:v>
      </x:c>
      <x:c r="E677" s="24" t="str">
        <x:v>얼굴흉터제거: 비용·시간·생활 불편 또는 의사결정과 직접 연결</x:v>
      </x:c>
      <x:c r="F677" s="27" t="n">
        <x:v>1</x:v>
      </x:c>
      <x:c r="G677" s="24" t="str">
        <x:v>명사·행동 중심 검색어로, 제목화하려면 별도의 구체적인 질문 설정이 필요</x:v>
      </x:c>
      <x:c r="H677" s="27" t="n">
        <x:v>0</x:v>
      </x:c>
      <x:c r="I677" s="24" t="str">
        <x:v>키워드 자체에 비교나 반전 근거가 없으므로 해당 요소는 가점하지 않음</x:v>
      </x:c>
      <x:c r="J677" s="27" t="n">
        <x:v>2</x:v>
      </x:c>
      <x:c r="K677" s="24" t="str">
        <x:v>규정·절차·근거 자료 또는 조건별 사례로 설명 범위를 한정할 수 있음</x:v>
      </x:c>
      <x:c r="L677" s="29" t="n">
        <x:f>(D677+F677+H677+J677)/('산출기준'!$B$23*'산출기준'!$B$24)*100</x:f>
        <x:v>62.5</x:v>
      </x:c>
      <x:c r="M677" s="24" t="str">
        <x:v>조건별 차이와 안전상 주의사항 확인 필요</x:v>
      </x:c>
    </x:row>
    <x:row r="678" ht="58" customHeight="1">
      <x:c r="A678" s="4" t="str">
        <x:v>K0674</x:v>
      </x:c>
      <x:c r="B678" s="4" t="str">
        <x:v>패션·뷰티</x:v>
      </x:c>
      <x:c r="C678" s="4" t="str">
        <x:v>탈모원인</x:v>
      </x:c>
      <x:c r="D678" s="27" t="n">
        <x:v>2</x:v>
      </x:c>
      <x:c r="E678" s="24" t="str">
        <x:v>탈모원인: 비용·시간·생활 불편 또는 의사결정과 직접 연결</x:v>
      </x:c>
      <x:c r="F678" s="27" t="n">
        <x:v>2</x:v>
      </x:c>
      <x:c r="G678" s="24" t="str">
        <x:v>‘원인’라는 질문 표현이 있어 독자가 확인할 답이 분명함</x:v>
      </x:c>
      <x:c r="H678" s="27" t="n">
        <x:v>0</x:v>
      </x:c>
      <x:c r="I678" s="24" t="str">
        <x:v>키워드 자체에 비교나 반전 근거가 없으므로 해당 요소는 가점하지 않음</x:v>
      </x:c>
      <x:c r="J678" s="27" t="n">
        <x:v>2</x:v>
      </x:c>
      <x:c r="K678" s="24" t="str">
        <x:v>규정·절차·근거 자료 또는 조건별 사례로 설명 범위를 한정할 수 있음</x:v>
      </x:c>
      <x:c r="L678" s="29" t="n">
        <x:f>(D678+F678+H678+J678)/('산출기준'!$B$23*'산출기준'!$B$24)*100</x:f>
        <x:v>75</x:v>
      </x:c>
      <x:c r="M678" s="24" t="str">
        <x:v>조건별 차이와 안전상 주의사항 확인 필요</x:v>
      </x:c>
    </x:row>
    <x:row r="679" ht="58" customHeight="1">
      <x:c r="A679" s="4" t="str">
        <x:v>K0675</x:v>
      </x:c>
      <x:c r="B679" s="4" t="str">
        <x:v>패션·뷰티</x:v>
      </x:c>
      <x:c r="C679" s="4" t="str">
        <x:v>몸붓기빼는법</x:v>
      </x:c>
      <x:c r="D679" s="27" t="n">
        <x:v>2</x:v>
      </x:c>
      <x:c r="E679" s="24" t="str">
        <x:v>몸붓기빼는법: 비용·시간·생활 불편 또는 의사결정과 직접 연결</x:v>
      </x:c>
      <x:c r="F679" s="27" t="n">
        <x:v>2</x:v>
      </x:c>
      <x:c r="G679" s="24" t="str">
        <x:v>‘빼는법’라는 질문 표현이 있어 독자가 확인할 답이 분명함</x:v>
      </x:c>
      <x:c r="H679" s="27" t="n">
        <x:v>0</x:v>
      </x:c>
      <x:c r="I679" s="24" t="str">
        <x:v>키워드 자체에 비교나 반전 근거가 없으므로 해당 요소는 가점하지 않음</x:v>
      </x:c>
      <x:c r="J679" s="27" t="n">
        <x:v>1</x:v>
      </x:c>
      <x:c r="K679" s="24" t="str">
        <x:v>공개 프로필·발언 등 확인 가능한 원자료 확보가 필요</x:v>
      </x:c>
      <x:c r="L679" s="29" t="n">
        <x:f>(D679+F679+H679+J679)/('산출기준'!$B$23*'산출기준'!$B$24)*100</x:f>
        <x:v>62.5</x:v>
      </x:c>
      <x:c r="M679" s="24" t="str">
        <x:v>조건별 차이와 안전상 주의사항 확인 필요</x:v>
      </x:c>
    </x:row>
    <x:row r="680" ht="58" customHeight="1">
      <x:c r="A680" s="4" t="str">
        <x:v>K0676</x:v>
      </x:c>
      <x:c r="B680" s="4" t="str">
        <x:v>패션·뷰티</x:v>
      </x:c>
      <x:c r="C680" s="4" t="str">
        <x:v>아침얼굴붓기빼는법</x:v>
      </x:c>
      <x:c r="D680" s="27" t="n">
        <x:v>2</x:v>
      </x:c>
      <x:c r="E680" s="24" t="str">
        <x:v>아침얼굴붓기빼는법: 비용·시간·생활 불편 또는 의사결정과 직접 연결</x:v>
      </x:c>
      <x:c r="F680" s="27" t="n">
        <x:v>2</x:v>
      </x:c>
      <x:c r="G680" s="24" t="str">
        <x:v>‘빼는법’라는 질문 표현이 있어 독자가 확인할 답이 분명함</x:v>
      </x:c>
      <x:c r="H680" s="27" t="n">
        <x:v>0</x:v>
      </x:c>
      <x:c r="I680" s="24" t="str">
        <x:v>키워드 자체에 비교나 반전 근거가 없으므로 해당 요소는 가점하지 않음</x:v>
      </x:c>
      <x:c r="J680" s="27" t="n">
        <x:v>1</x:v>
      </x:c>
      <x:c r="K680" s="24" t="str">
        <x:v>공개 프로필·발언 등 확인 가능한 원자료 확보가 필요</x:v>
      </x:c>
      <x:c r="L680" s="29" t="n">
        <x:f>(D680+F680+H680+J680)/('산출기준'!$B$23*'산출기준'!$B$24)*100</x:f>
        <x:v>62.5</x:v>
      </x:c>
      <x:c r="M680" s="24" t="str">
        <x:v>조건별 차이와 안전상 주의사항 확인 필요</x:v>
      </x:c>
    </x:row>
    <x:row r="681" ht="58" customHeight="1">
      <x:c r="A681" s="4" t="str">
        <x:v>K0677</x:v>
      </x:c>
      <x:c r="B681" s="4" t="str">
        <x:v>패션·뷰티</x:v>
      </x:c>
      <x:c r="C681" s="4" t="str">
        <x:v>얼굴형관리</x:v>
      </x:c>
      <x:c r="D681" s="27" t="n">
        <x:v>2</x:v>
      </x:c>
      <x:c r="E681" s="24" t="str">
        <x:v>얼굴형관리: 비용·시간·생활 불편 또는 의사결정과 직접 연결</x:v>
      </x:c>
      <x:c r="F681" s="27" t="n">
        <x:v>1</x:v>
      </x:c>
      <x:c r="G681" s="24" t="str">
        <x:v>명사·행동 중심 검색어로, 제목화하려면 별도의 구체적인 질문 설정이 필요</x:v>
      </x:c>
      <x:c r="H681" s="27" t="n">
        <x:v>0</x:v>
      </x:c>
      <x:c r="I681" s="24" t="str">
        <x:v>키워드 자체에 비교나 반전 근거가 없으므로 해당 요소는 가점하지 않음</x:v>
      </x:c>
      <x:c r="J681" s="27" t="n">
        <x:v>1</x:v>
      </x:c>
      <x:c r="K681" s="24" t="str">
        <x:v>공개 프로필·발언 등 확인 가능한 원자료 확보가 필요</x:v>
      </x:c>
      <x:c r="L681" s="29" t="n">
        <x:f>(D681+F681+H681+J681)/('산출기준'!$B$23*'산출기준'!$B$24)*100</x:f>
        <x:v>50</x:v>
      </x:c>
      <x:c r="M681" s="24" t="str">
        <x:v>조건별 차이와 안전상 주의사항 확인 필요</x:v>
      </x:c>
    </x:row>
    <x:row r="682" ht="58" customHeight="1">
      <x:c r="A682" s="4" t="str">
        <x:v>K0678</x:v>
      </x:c>
      <x:c r="B682" s="4" t="str">
        <x:v>패션·뷰티</x:v>
      </x:c>
      <x:c r="C682" s="4" t="str">
        <x:v>흰색옷얼룩제거</x:v>
      </x:c>
      <x:c r="D682" s="27" t="n">
        <x:v>2</x:v>
      </x:c>
      <x:c r="E682" s="24" t="str">
        <x:v>흰색옷얼룩제거: 비용·시간·생활 불편 또는 의사결정과 직접 연결</x:v>
      </x:c>
      <x:c r="F682" s="27" t="n">
        <x:v>1</x:v>
      </x:c>
      <x:c r="G682" s="24" t="str">
        <x:v>명사·행동 중심 검색어로, 제목화하려면 별도의 구체적인 질문 설정이 필요</x:v>
      </x:c>
      <x:c r="H682" s="27" t="n">
        <x:v>0</x:v>
      </x:c>
      <x:c r="I682" s="24" t="str">
        <x:v>키워드 자체에 비교나 반전 근거가 없으므로 해당 요소는 가점하지 않음</x:v>
      </x:c>
      <x:c r="J682" s="27" t="n">
        <x:v>2</x:v>
      </x:c>
      <x:c r="K682" s="24" t="str">
        <x:v>규정·절차·근거 자료 또는 조건별 사례로 설명 범위를 한정할 수 있음</x:v>
      </x:c>
      <x:c r="L682" s="29" t="n">
        <x:f>(D682+F682+H682+J682)/('산출기준'!$B$23*'산출기준'!$B$24)*100</x:f>
        <x:v>62.5</x:v>
      </x:c>
      <x:c r="M682" s="24" t="str">
        <x:v>조건별 차이와 안전상 주의사항 확인 필요</x:v>
      </x:c>
    </x:row>
    <x:row r="683" ht="58" customHeight="1">
      <x:c r="A683" s="4" t="str">
        <x:v>K0679</x:v>
      </x:c>
      <x:c r="B683" s="4" t="str">
        <x:v>패션·뷰티</x:v>
      </x:c>
      <x:c r="C683" s="4" t="str">
        <x:v>여드름흉터없애는법</x:v>
      </x:c>
      <x:c r="D683" s="27" t="n">
        <x:v>2</x:v>
      </x:c>
      <x:c r="E683" s="24" t="str">
        <x:v>여드름흉터없애는법: 비용·시간·생활 불편 또는 의사결정과 직접 연결</x:v>
      </x:c>
      <x:c r="F683" s="27" t="n">
        <x:v>2</x:v>
      </x:c>
      <x:c r="G683" s="24" t="str">
        <x:v>‘없애는법’라는 질문 표현이 있어 독자가 확인할 답이 분명함</x:v>
      </x:c>
      <x:c r="H683" s="27" t="n">
        <x:v>0</x:v>
      </x:c>
      <x:c r="I683" s="24" t="str">
        <x:v>키워드 자체에 비교나 반전 근거가 없으므로 해당 요소는 가점하지 않음</x:v>
      </x:c>
      <x:c r="J683" s="27" t="n">
        <x:v>1</x:v>
      </x:c>
      <x:c r="K683" s="24" t="str">
        <x:v>공개 프로필·발언 등 확인 가능한 원자료 확보가 필요</x:v>
      </x:c>
      <x:c r="L683" s="29" t="n">
        <x:f>(D683+F683+H683+J683)/('산출기준'!$B$23*'산출기준'!$B$24)*100</x:f>
        <x:v>62.5</x:v>
      </x:c>
      <x:c r="M683" s="24" t="str">
        <x:v>조건별 차이와 안전상 주의사항 확인 필요</x:v>
      </x:c>
    </x:row>
    <x:row r="684" ht="58" customHeight="1">
      <x:c r="A684" s="4" t="str">
        <x:v>K0680</x:v>
      </x:c>
      <x:c r="B684" s="4" t="str">
        <x:v>패션·뷰티</x:v>
      </x:c>
      <x:c r="C684" s="4" t="str">
        <x:v>코모공관리</x:v>
      </x:c>
      <x:c r="D684" s="27" t="n">
        <x:v>2</x:v>
      </x:c>
      <x:c r="E684" s="24" t="str">
        <x:v>코모공관리: 비용·시간·생활 불편 또는 의사결정과 직접 연결</x:v>
      </x:c>
      <x:c r="F684" s="27" t="n">
        <x:v>1</x:v>
      </x:c>
      <x:c r="G684" s="24" t="str">
        <x:v>명사·행동 중심 검색어로, 제목화하려면 별도의 구체적인 질문 설정이 필요</x:v>
      </x:c>
      <x:c r="H684" s="27" t="n">
        <x:v>0</x:v>
      </x:c>
      <x:c r="I684" s="24" t="str">
        <x:v>키워드 자체에 비교나 반전 근거가 없으므로 해당 요소는 가점하지 않음</x:v>
      </x:c>
      <x:c r="J684" s="27" t="n">
        <x:v>1</x:v>
      </x:c>
      <x:c r="K684" s="24" t="str">
        <x:v>공개 프로필·발언 등 확인 가능한 원자료 확보가 필요</x:v>
      </x:c>
      <x:c r="L684" s="29" t="n">
        <x:f>(D684+F684+H684+J684)/('산출기준'!$B$23*'산출기준'!$B$24)*100</x:f>
        <x:v>50</x:v>
      </x:c>
      <x:c r="M684" s="24" t="str">
        <x:v>조건별 차이와 안전상 주의사항 확인 필요</x:v>
      </x:c>
    </x:row>
    <x:row r="685" ht="58" customHeight="1">
      <x:c r="A685" s="4" t="str">
        <x:v>K0681</x:v>
      </x:c>
      <x:c r="B685" s="4" t="str">
        <x:v>패션·뷰티</x:v>
      </x:c>
      <x:c r="C685" s="4" t="str">
        <x:v>탈모증상</x:v>
      </x:c>
      <x:c r="D685" s="27" t="n">
        <x:v>2</x:v>
      </x:c>
      <x:c r="E685" s="24" t="str">
        <x:v>탈모증상: 비용·시간·생활 불편 또는 의사결정과 직접 연결</x:v>
      </x:c>
      <x:c r="F685" s="27" t="n">
        <x:v>2</x:v>
      </x:c>
      <x:c r="G685" s="24" t="str">
        <x:v>특징·현상·원인을 설명하는 질문으로 전개 가능</x:v>
      </x:c>
      <x:c r="H685" s="27" t="n">
        <x:v>0</x:v>
      </x:c>
      <x:c r="I685" s="24" t="str">
        <x:v>키워드 자체에 비교나 반전 근거가 없으므로 해당 요소는 가점하지 않음</x:v>
      </x:c>
      <x:c r="J685" s="27" t="n">
        <x:v>2</x:v>
      </x:c>
      <x:c r="K685" s="24" t="str">
        <x:v>규정·절차·근거 자료 또는 조건별 사례로 설명 범위를 한정할 수 있음</x:v>
      </x:c>
      <x:c r="L685" s="29" t="n">
        <x:f>(D685+F685+H685+J685)/('산출기준'!$B$23*'산출기준'!$B$24)*100</x:f>
        <x:v>75</x:v>
      </x:c>
      <x:c r="M685" s="24" t="str">
        <x:v>조건별 차이와 안전상 주의사항 확인 필요</x:v>
      </x:c>
    </x:row>
    <x:row r="686" ht="58" customHeight="1">
      <x:c r="A686" s="4" t="str">
        <x:v>K0682</x:v>
      </x:c>
      <x:c r="B686" s="4" t="str">
        <x:v>패션·뷰티</x:v>
      </x:c>
      <x:c r="C686" s="4" t="str">
        <x:v>기미주근깨제거</x:v>
      </x:c>
      <x:c r="D686" s="27" t="n">
        <x:v>2</x:v>
      </x:c>
      <x:c r="E686" s="24" t="str">
        <x:v>기미주근깨제거: 비용·시간·생활 불편 또는 의사결정과 직접 연결</x:v>
      </x:c>
      <x:c r="F686" s="27" t="n">
        <x:v>1</x:v>
      </x:c>
      <x:c r="G686" s="24" t="str">
        <x:v>명사·행동 중심 검색어로, 제목화하려면 별도의 구체적인 질문 설정이 필요</x:v>
      </x:c>
      <x:c r="H686" s="27" t="n">
        <x:v>0</x:v>
      </x:c>
      <x:c r="I686" s="24" t="str">
        <x:v>키워드 자체에 비교나 반전 근거가 없으므로 해당 요소는 가점하지 않음</x:v>
      </x:c>
      <x:c r="J686" s="27" t="n">
        <x:v>2</x:v>
      </x:c>
      <x:c r="K686" s="24" t="str">
        <x:v>규정·절차·근거 자료 또는 조건별 사례로 설명 범위를 한정할 수 있음</x:v>
      </x:c>
      <x:c r="L686" s="29" t="n">
        <x:f>(D686+F686+H686+J686)/('산출기준'!$B$23*'산출기준'!$B$24)*100</x:f>
        <x:v>62.5</x:v>
      </x:c>
      <x:c r="M686" s="24" t="str">
        <x:v>조건별 차이와 안전상 주의사항 확인 필요</x:v>
      </x:c>
    </x:row>
    <x:row r="687" ht="58" customHeight="1">
      <x:c r="A687" s="4" t="str">
        <x:v>K0683</x:v>
      </x:c>
      <x:c r="B687" s="4" t="str">
        <x:v>패션·뷰티</x:v>
      </x:c>
      <x:c r="C687" s="4" t="str">
        <x:v>레티놀효능</x:v>
      </x:c>
      <x:c r="D687" s="27" t="n">
        <x:v>2</x:v>
      </x:c>
      <x:c r="E687" s="24" t="str">
        <x:v>레티놀효능: 비용·시간·생활 불편 또는 의사결정과 직접 연결</x:v>
      </x:c>
      <x:c r="F687" s="27" t="n">
        <x:v>1</x:v>
      </x:c>
      <x:c r="G687" s="24" t="str">
        <x:v>명사·행동 중심 검색어로, 제목화하려면 별도의 구체적인 질문 설정이 필요</x:v>
      </x:c>
      <x:c r="H687" s="27" t="n">
        <x:v>0</x:v>
      </x:c>
      <x:c r="I687" s="24" t="str">
        <x:v>키워드 자체에 비교나 반전 근거가 없으므로 해당 요소는 가점하지 않음</x:v>
      </x:c>
      <x:c r="J687" s="27" t="n">
        <x:v>2</x:v>
      </x:c>
      <x:c r="K687" s="24" t="str">
        <x:v>규정·절차·근거 자료 또는 조건별 사례로 설명 범위를 한정할 수 있음</x:v>
      </x:c>
      <x:c r="L687" s="29" t="n">
        <x:f>(D687+F687+H687+J687)/('산출기준'!$B$23*'산출기준'!$B$24)*100</x:f>
        <x:v>62.5</x:v>
      </x:c>
      <x:c r="M687" s="24" t="str">
        <x:v>조건별 차이와 안전상 주의사항 확인 필요</x:v>
      </x:c>
    </x:row>
    <x:row r="688" ht="58" customHeight="1">
      <x:c r="A688" s="4" t="str">
        <x:v>K0684</x:v>
      </x:c>
      <x:c r="B688" s="4" t="str">
        <x:v>패션·뷰티</x:v>
      </x:c>
      <x:c r="C688" s="4" t="str">
        <x:v>두피모낭염치료</x:v>
      </x:c>
      <x:c r="D688" s="27" t="n">
        <x:v>2</x:v>
      </x:c>
      <x:c r="E688" s="24" t="str">
        <x:v>두피모낭염치료: 비용·시간·생활 불편 또는 의사결정과 직접 연결</x:v>
      </x:c>
      <x:c r="F688" s="27" t="n">
        <x:v>1</x:v>
      </x:c>
      <x:c r="G688" s="24" t="str">
        <x:v>명사·행동 중심 검색어로, 제목화하려면 별도의 구체적인 질문 설정이 필요</x:v>
      </x:c>
      <x:c r="H688" s="27" t="n">
        <x:v>0</x:v>
      </x:c>
      <x:c r="I688" s="24" t="str">
        <x:v>키워드 자체에 비교나 반전 근거가 없으므로 해당 요소는 가점하지 않음</x:v>
      </x:c>
      <x:c r="J688" s="27" t="n">
        <x:v>1</x:v>
      </x:c>
      <x:c r="K688" s="24" t="str">
        <x:v>공개 프로필·발언 등 확인 가능한 원자료 확보가 필요</x:v>
      </x:c>
      <x:c r="L688" s="29" t="n">
        <x:f>(D688+F688+H688+J688)/('산출기준'!$B$23*'산출기준'!$B$24)*100</x:f>
        <x:v>50</x:v>
      </x:c>
      <x:c r="M688" s="24" t="str">
        <x:v>조건별 차이와 안전상 주의사항 확인 필요</x:v>
      </x:c>
    </x:row>
    <x:row r="689" ht="58" customHeight="1">
      <x:c r="A689" s="4" t="str">
        <x:v>K0685</x:v>
      </x:c>
      <x:c r="B689" s="4" t="str">
        <x:v>패션·뷰티</x:v>
      </x:c>
      <x:c r="C689" s="4" t="str">
        <x:v>여드름관리</x:v>
      </x:c>
      <x:c r="D689" s="27" t="n">
        <x:v>2</x:v>
      </x:c>
      <x:c r="E689" s="24" t="str">
        <x:v>여드름관리: 비용·시간·생활 불편 또는 의사결정과 직접 연결</x:v>
      </x:c>
      <x:c r="F689" s="27" t="n">
        <x:v>1</x:v>
      </x:c>
      <x:c r="G689" s="24" t="str">
        <x:v>명사·행동 중심 검색어로, 제목화하려면 별도의 구체적인 질문 설정이 필요</x:v>
      </x:c>
      <x:c r="H689" s="27" t="n">
        <x:v>0</x:v>
      </x:c>
      <x:c r="I689" s="24" t="str">
        <x:v>키워드 자체에 비교나 반전 근거가 없으므로 해당 요소는 가점하지 않음</x:v>
      </x:c>
      <x:c r="J689" s="27" t="n">
        <x:v>1</x:v>
      </x:c>
      <x:c r="K689" s="24" t="str">
        <x:v>공개 프로필·발언 등 확인 가능한 원자료 확보가 필요</x:v>
      </x:c>
      <x:c r="L689" s="29" t="n">
        <x:f>(D689+F689+H689+J689)/('산출기준'!$B$23*'산출기준'!$B$24)*100</x:f>
        <x:v>50</x:v>
      </x:c>
      <x:c r="M689" s="24" t="str">
        <x:v>조건별 차이와 안전상 주의사항 확인 필요</x:v>
      </x:c>
    </x:row>
    <x:row r="690" ht="58" customHeight="1">
      <x:c r="A690" s="4" t="str">
        <x:v>K0686</x:v>
      </x:c>
      <x:c r="B690" s="4" t="str">
        <x:v>패션·뷰티</x:v>
      </x:c>
      <x:c r="C690" s="4" t="str">
        <x:v>지성피부관리</x:v>
      </x:c>
      <x:c r="D690" s="27" t="n">
        <x:v>2</x:v>
      </x:c>
      <x:c r="E690" s="24" t="str">
        <x:v>지성피부관리: 비용·시간·생활 불편 또는 의사결정과 직접 연결</x:v>
      </x:c>
      <x:c r="F690" s="27" t="n">
        <x:v>1</x:v>
      </x:c>
      <x:c r="G690" s="24" t="str">
        <x:v>명사·행동 중심 검색어로, 제목화하려면 별도의 구체적인 질문 설정이 필요</x:v>
      </x:c>
      <x:c r="H690" s="27" t="n">
        <x:v>0</x:v>
      </x:c>
      <x:c r="I690" s="24" t="str">
        <x:v>키워드 자체에 비교나 반전 근거가 없으므로 해당 요소는 가점하지 않음</x:v>
      </x:c>
      <x:c r="J690" s="27" t="n">
        <x:v>1</x:v>
      </x:c>
      <x:c r="K690" s="24" t="str">
        <x:v>공개 프로필·발언 등 확인 가능한 원자료 확보가 필요</x:v>
      </x:c>
      <x:c r="L690" s="29" t="n">
        <x:f>(D690+F690+H690+J690)/('산출기준'!$B$23*'산출기준'!$B$24)*100</x:f>
        <x:v>50</x:v>
      </x:c>
      <x:c r="M690" s="24" t="str">
        <x:v>조건별 차이와 안전상 주의사항 확인 필요</x:v>
      </x:c>
    </x:row>
    <x:row r="691" ht="58" customHeight="1">
      <x:c r="A691" s="4" t="str">
        <x:v>K0687</x:v>
      </x:c>
      <x:c r="B691" s="4" t="str">
        <x:v>패션·뷰티</x:v>
      </x:c>
      <x:c r="C691" s="4" t="str">
        <x:v>남자피부관리</x:v>
      </x:c>
      <x:c r="D691" s="27" t="n">
        <x:v>2</x:v>
      </x:c>
      <x:c r="E691" s="24" t="str">
        <x:v>남자피부관리: 비용·시간·생활 불편 또는 의사결정과 직접 연결</x:v>
      </x:c>
      <x:c r="F691" s="27" t="n">
        <x:v>1</x:v>
      </x:c>
      <x:c r="G691" s="24" t="str">
        <x:v>명사·행동 중심 검색어로, 제목화하려면 별도의 구체적인 질문 설정이 필요</x:v>
      </x:c>
      <x:c r="H691" s="27" t="n">
        <x:v>0</x:v>
      </x:c>
      <x:c r="I691" s="24" t="str">
        <x:v>키워드 자체에 비교나 반전 근거가 없으므로 해당 요소는 가점하지 않음</x:v>
      </x:c>
      <x:c r="J691" s="27" t="n">
        <x:v>1</x:v>
      </x:c>
      <x:c r="K691" s="24" t="str">
        <x:v>공개 프로필·발언 등 확인 가능한 원자료 확보가 필요</x:v>
      </x:c>
      <x:c r="L691" s="29" t="n">
        <x:f>(D691+F691+H691+J691)/('산출기준'!$B$23*'산출기준'!$B$24)*100</x:f>
        <x:v>50</x:v>
      </x:c>
      <x:c r="M691" s="24" t="str">
        <x:v>조건별 차이와 안전상 주의사항 확인 필요</x:v>
      </x:c>
    </x:row>
    <x:row r="692" ht="58" customHeight="1">
      <x:c r="A692" s="4" t="str">
        <x:v>K0688</x:v>
      </x:c>
      <x:c r="B692" s="4" t="str">
        <x:v>패션·뷰티</x:v>
      </x:c>
      <x:c r="C692" s="4" t="str">
        <x:v>얼굴각질</x:v>
      </x:c>
      <x:c r="D692" s="27" t="n">
        <x:v>2</x:v>
      </x:c>
      <x:c r="E692" s="24" t="str">
        <x:v>얼굴각질: 비용·시간·생활 불편 또는 의사결정과 직접 연결</x:v>
      </x:c>
      <x:c r="F692" s="27" t="n">
        <x:v>1</x:v>
      </x:c>
      <x:c r="G692" s="24" t="str">
        <x:v>명사·행동 중심 검색어로, 제목화하려면 별도의 구체적인 질문 설정이 필요</x:v>
      </x:c>
      <x:c r="H692" s="27" t="n">
        <x:v>0</x:v>
      </x:c>
      <x:c r="I692" s="24" t="str">
        <x:v>키워드 자체에 비교나 반전 근거가 없으므로 해당 요소는 가점하지 않음</x:v>
      </x:c>
      <x:c r="J692" s="27" t="n">
        <x:v>1</x:v>
      </x:c>
      <x:c r="K692" s="24" t="str">
        <x:v>공개 프로필·발언 등 확인 가능한 원자료 확보가 필요</x:v>
      </x:c>
      <x:c r="L692" s="29" t="n">
        <x:f>(D692+F692+H692+J692)/('산출기준'!$B$23*'산출기준'!$B$24)*100</x:f>
        <x:v>50</x:v>
      </x:c>
      <x:c r="M692" s="24" t="str">
        <x:v>조건별 차이와 안전상 주의사항 확인 필요</x:v>
      </x:c>
    </x:row>
    <x:row r="693" ht="58" customHeight="1">
      <x:c r="A693" s="4" t="str">
        <x:v>K0689</x:v>
      </x:c>
      <x:c r="B693" s="4" t="str">
        <x:v>패션·뷰티</x:v>
      </x:c>
      <x:c r="C693" s="4" t="str">
        <x:v>잡티제거</x:v>
      </x:c>
      <x:c r="D693" s="27" t="n">
        <x:v>2</x:v>
      </x:c>
      <x:c r="E693" s="24" t="str">
        <x:v>잡티제거: 비용·시간·생활 불편 또는 의사결정과 직접 연결</x:v>
      </x:c>
      <x:c r="F693" s="27" t="n">
        <x:v>1</x:v>
      </x:c>
      <x:c r="G693" s="24" t="str">
        <x:v>명사·행동 중심 검색어로, 제목화하려면 별도의 구체적인 질문 설정이 필요</x:v>
      </x:c>
      <x:c r="H693" s="27" t="n">
        <x:v>0</x:v>
      </x:c>
      <x:c r="I693" s="24" t="str">
        <x:v>키워드 자체에 비교나 반전 근거가 없으므로 해당 요소는 가점하지 않음</x:v>
      </x:c>
      <x:c r="J693" s="27" t="n">
        <x:v>2</x:v>
      </x:c>
      <x:c r="K693" s="24" t="str">
        <x:v>규정·절차·근거 자료 또는 조건별 사례로 설명 범위를 한정할 수 있음</x:v>
      </x:c>
      <x:c r="L693" s="29" t="n">
        <x:f>(D693+F693+H693+J693)/('산출기준'!$B$23*'산출기준'!$B$24)*100</x:f>
        <x:v>62.5</x:v>
      </x:c>
      <x:c r="M693" s="24" t="str">
        <x:v>조건별 차이와 안전상 주의사항 확인 필요</x:v>
      </x:c>
    </x:row>
    <x:row r="694" ht="58" customHeight="1">
      <x:c r="A694" s="4" t="str">
        <x:v>K0690</x:v>
      </x:c>
      <x:c r="B694" s="4" t="str">
        <x:v>패션·뷰티</x:v>
      </x:c>
      <x:c r="C694" s="4" t="str">
        <x:v>얼굴피지관리</x:v>
      </x:c>
      <x:c r="D694" s="27" t="n">
        <x:v>2</x:v>
      </x:c>
      <x:c r="E694" s="24" t="str">
        <x:v>얼굴피지관리: 비용·시간·생활 불편 또는 의사결정과 직접 연결</x:v>
      </x:c>
      <x:c r="F694" s="27" t="n">
        <x:v>1</x:v>
      </x:c>
      <x:c r="G694" s="24" t="str">
        <x:v>명사·행동 중심 검색어로, 제목화하려면 별도의 구체적인 질문 설정이 필요</x:v>
      </x:c>
      <x:c r="H694" s="27" t="n">
        <x:v>0</x:v>
      </x:c>
      <x:c r="I694" s="24" t="str">
        <x:v>키워드 자체에 비교나 반전 근거가 없으므로 해당 요소는 가점하지 않음</x:v>
      </x:c>
      <x:c r="J694" s="27" t="n">
        <x:v>1</x:v>
      </x:c>
      <x:c r="K694" s="24" t="str">
        <x:v>공개 프로필·발언 등 확인 가능한 원자료 확보가 필요</x:v>
      </x:c>
      <x:c r="L694" s="29" t="n">
        <x:f>(D694+F694+H694+J694)/('산출기준'!$B$23*'산출기준'!$B$24)*100</x:f>
        <x:v>50</x:v>
      </x:c>
      <x:c r="M694" s="24" t="str">
        <x:v>조건별 차이와 안전상 주의사항 확인 필요</x:v>
      </x:c>
    </x:row>
    <x:row r="695" ht="58" customHeight="1">
      <x:c r="A695" s="4" t="str">
        <x:v>K0691</x:v>
      </x:c>
      <x:c r="B695" s="4" t="str">
        <x:v>패션·뷰티</x:v>
      </x:c>
      <x:c r="C695" s="4" t="str">
        <x:v>여드름자국없애는법</x:v>
      </x:c>
      <x:c r="D695" s="27" t="n">
        <x:v>2</x:v>
      </x:c>
      <x:c r="E695" s="24" t="str">
        <x:v>여드름자국없애는법: 비용·시간·생활 불편 또는 의사결정과 직접 연결</x:v>
      </x:c>
      <x:c r="F695" s="27" t="n">
        <x:v>2</x:v>
      </x:c>
      <x:c r="G695" s="24" t="str">
        <x:v>‘없애는법’라는 질문 표현이 있어 독자가 확인할 답이 분명함</x:v>
      </x:c>
      <x:c r="H695" s="27" t="n">
        <x:v>0</x:v>
      </x:c>
      <x:c r="I695" s="24" t="str">
        <x:v>키워드 자체에 비교나 반전 근거가 없으므로 해당 요소는 가점하지 않음</x:v>
      </x:c>
      <x:c r="J695" s="27" t="n">
        <x:v>1</x:v>
      </x:c>
      <x:c r="K695" s="24" t="str">
        <x:v>공개 프로필·발언 등 확인 가능한 원자료 확보가 필요</x:v>
      </x:c>
      <x:c r="L695" s="29" t="n">
        <x:f>(D695+F695+H695+J695)/('산출기준'!$B$23*'산출기준'!$B$24)*100</x:f>
        <x:v>62.5</x:v>
      </x:c>
      <x:c r="M695" s="24" t="str">
        <x:v>조건별 차이와 안전상 주의사항 확인 필요</x:v>
      </x:c>
    </x:row>
    <x:row r="696" ht="58" customHeight="1">
      <x:c r="A696" s="4" t="str">
        <x:v>K0692</x:v>
      </x:c>
      <x:c r="B696" s="4" t="str">
        <x:v>패션·뷰티</x:v>
      </x:c>
      <x:c r="C696" s="4" t="str">
        <x:v>명품신발세탁</x:v>
      </x:c>
      <x:c r="D696" s="27" t="n">
        <x:v>2</x:v>
      </x:c>
      <x:c r="E696" s="24" t="str">
        <x:v>명품신발세탁: 비용·시간·생활 불편 또는 의사결정과 직접 연결</x:v>
      </x:c>
      <x:c r="F696" s="27" t="n">
        <x:v>1</x:v>
      </x:c>
      <x:c r="G696" s="24" t="str">
        <x:v>명사·행동 중심 검색어로, 제목화하려면 별도의 구체적인 질문 설정이 필요</x:v>
      </x:c>
      <x:c r="H696" s="27" t="n">
        <x:v>0</x:v>
      </x:c>
      <x:c r="I696" s="24" t="str">
        <x:v>키워드 자체에 비교나 반전 근거가 없으므로 해당 요소는 가점하지 않음</x:v>
      </x:c>
      <x:c r="J696" s="27" t="n">
        <x:v>1</x:v>
      </x:c>
      <x:c r="K696" s="24" t="str">
        <x:v>공개 프로필·발언 등 확인 가능한 원자료 확보가 필요</x:v>
      </x:c>
      <x:c r="L696" s="29" t="n">
        <x:f>(D696+F696+H696+J696)/('산출기준'!$B$23*'산출기준'!$B$24)*100</x:f>
        <x:v>50</x:v>
      </x:c>
      <x:c r="M696" s="24" t="str">
        <x:v>조건별 차이와 안전상 주의사항 확인 필요</x:v>
      </x:c>
    </x:row>
    <x:row r="697" ht="58" customHeight="1">
      <x:c r="A697" s="4" t="str">
        <x:v>K0693</x:v>
      </x:c>
      <x:c r="B697" s="4" t="str">
        <x:v>패션·뷰티</x:v>
      </x:c>
      <x:c r="C697" s="4" t="str">
        <x:v>두피가려움원인</x:v>
      </x:c>
      <x:c r="D697" s="27" t="n">
        <x:v>2</x:v>
      </x:c>
      <x:c r="E697" s="24" t="str">
        <x:v>두피가려움원인: 비용·시간·생활 불편 또는 의사결정과 직접 연결</x:v>
      </x:c>
      <x:c r="F697" s="27" t="n">
        <x:v>2</x:v>
      </x:c>
      <x:c r="G697" s="24" t="str">
        <x:v>‘원인’라는 질문 표현이 있어 독자가 확인할 답이 분명함</x:v>
      </x:c>
      <x:c r="H697" s="27" t="n">
        <x:v>0</x:v>
      </x:c>
      <x:c r="I697" s="24" t="str">
        <x:v>키워드 자체에 비교나 반전 근거가 없으므로 해당 요소는 가점하지 않음</x:v>
      </x:c>
      <x:c r="J697" s="27" t="n">
        <x:v>2</x:v>
      </x:c>
      <x:c r="K697" s="24" t="str">
        <x:v>규정·절차·근거 자료 또는 조건별 사례로 설명 범위를 한정할 수 있음</x:v>
      </x:c>
      <x:c r="L697" s="29" t="n">
        <x:f>(D697+F697+H697+J697)/('산출기준'!$B$23*'산출기준'!$B$24)*100</x:f>
        <x:v>75</x:v>
      </x:c>
      <x:c r="M697" s="24" t="str">
        <x:v>조건별 차이와 안전상 주의사항 확인 필요</x:v>
      </x:c>
    </x:row>
    <x:row r="698" ht="58" customHeight="1">
      <x:c r="A698" s="4" t="str">
        <x:v>K0694</x:v>
      </x:c>
      <x:c r="B698" s="4" t="str">
        <x:v>패션·뷰티</x:v>
      </x:c>
      <x:c r="C698" s="4" t="str">
        <x:v>가디건코디</x:v>
      </x:c>
      <x:c r="D698" s="27" t="n">
        <x:v>2</x:v>
      </x:c>
      <x:c r="E698" s="24" t="str">
        <x:v>가디건코디: 비용·시간·생활 불편 또는 의사결정과 직접 연결</x:v>
      </x:c>
      <x:c r="F698" s="27" t="n">
        <x:v>1</x:v>
      </x:c>
      <x:c r="G698" s="24" t="str">
        <x:v>명사·행동 중심 검색어로, 제목화하려면 별도의 구체적인 질문 설정이 필요</x:v>
      </x:c>
      <x:c r="H698" s="27" t="n">
        <x:v>0</x:v>
      </x:c>
      <x:c r="I698" s="24" t="str">
        <x:v>키워드 자체에 비교나 반전 근거가 없으므로 해당 요소는 가점하지 않음</x:v>
      </x:c>
      <x:c r="J698" s="27" t="n">
        <x:v>1</x:v>
      </x:c>
      <x:c r="K698" s="24" t="str">
        <x:v>공개 프로필·발언 등 확인 가능한 원자료 확보가 필요</x:v>
      </x:c>
      <x:c r="L698" s="29" t="n">
        <x:f>(D698+F698+H698+J698)/('산출기준'!$B$23*'산출기준'!$B$24)*100</x:f>
        <x:v>50</x:v>
      </x:c>
      <x:c r="M698" s="24" t="str">
        <x:v>조건별 차이와 안전상 주의사항 확인 필요</x:v>
      </x:c>
    </x:row>
    <x:row r="699" ht="58" customHeight="1">
      <x:c r="A699" s="4" t="str">
        <x:v>K0695</x:v>
      </x:c>
      <x:c r="B699" s="4" t="str">
        <x:v>패션·뷰티</x:v>
      </x:c>
      <x:c r="C699" s="4" t="str">
        <x:v>얼굴홍조치료</x:v>
      </x:c>
      <x:c r="D699" s="27" t="n">
        <x:v>2</x:v>
      </x:c>
      <x:c r="E699" s="24" t="str">
        <x:v>얼굴홍조치료: 비용·시간·생활 불편 또는 의사결정과 직접 연결</x:v>
      </x:c>
      <x:c r="F699" s="27" t="n">
        <x:v>1</x:v>
      </x:c>
      <x:c r="G699" s="24" t="str">
        <x:v>명사·행동 중심 검색어로, 제목화하려면 별도의 구체적인 질문 설정이 필요</x:v>
      </x:c>
      <x:c r="H699" s="27" t="n">
        <x:v>0</x:v>
      </x:c>
      <x:c r="I699" s="24" t="str">
        <x:v>키워드 자체에 비교나 반전 근거가 없으므로 해당 요소는 가점하지 않음</x:v>
      </x:c>
      <x:c r="J699" s="27" t="n">
        <x:v>1</x:v>
      </x:c>
      <x:c r="K699" s="24" t="str">
        <x:v>공개 프로필·발언 등 확인 가능한 원자료 확보가 필요</x:v>
      </x:c>
      <x:c r="L699" s="29" t="n">
        <x:f>(D699+F699+H699+J699)/('산출기준'!$B$23*'산출기준'!$B$24)*100</x:f>
        <x:v>50</x:v>
      </x:c>
      <x:c r="M699" s="24" t="str">
        <x:v>조건별 차이와 안전상 주의사항 확인 필요</x:v>
      </x:c>
    </x:row>
    <x:row r="700" ht="58" customHeight="1">
      <x:c r="A700" s="4" t="str">
        <x:v>K0696</x:v>
      </x:c>
      <x:c r="B700" s="4" t="str">
        <x:v>패션·뷰티</x:v>
      </x:c>
      <x:c r="C700" s="4" t="str">
        <x:v>옷잘입는법</x:v>
      </x:c>
      <x:c r="D700" s="27" t="n">
        <x:v>2</x:v>
      </x:c>
      <x:c r="E700" s="24" t="str">
        <x:v>옷잘입는법: 비용·시간·생활 불편 또는 의사결정과 직접 연결</x:v>
      </x:c>
      <x:c r="F700" s="27" t="n">
        <x:v>1</x:v>
      </x:c>
      <x:c r="G700" s="24" t="str">
        <x:v>명사·행동 중심 검색어로, 제목화하려면 별도의 구체적인 질문 설정이 필요</x:v>
      </x:c>
      <x:c r="H700" s="27" t="n">
        <x:v>0</x:v>
      </x:c>
      <x:c r="I700" s="24" t="str">
        <x:v>키워드 자체에 비교나 반전 근거가 없으므로 해당 요소는 가점하지 않음</x:v>
      </x:c>
      <x:c r="J700" s="27" t="n">
        <x:v>1</x:v>
      </x:c>
      <x:c r="K700" s="24" t="str">
        <x:v>공개 프로필·발언 등 확인 가능한 원자료 확보가 필요</x:v>
      </x:c>
      <x:c r="L700" s="29" t="n">
        <x:f>(D700+F700+H700+J700)/('산출기준'!$B$23*'산출기준'!$B$24)*100</x:f>
        <x:v>50</x:v>
      </x:c>
      <x:c r="M700" s="24" t="str">
        <x:v>조건별 차이와 안전상 주의사항 확인 필요</x:v>
      </x:c>
    </x:row>
    <x:row r="701" ht="58" customHeight="1">
      <x:c r="A701" s="4" t="str">
        <x:v>K0697</x:v>
      </x:c>
      <x:c r="B701" s="4" t="str">
        <x:v>패션·뷰티</x:v>
      </x:c>
      <x:c r="C701" s="4" t="str">
        <x:v>선크림바르는순서</x:v>
      </x:c>
      <x:c r="D701" s="27" t="n">
        <x:v>2</x:v>
      </x:c>
      <x:c r="E701" s="24" t="str">
        <x:v>선크림바르는순서: 비용·시간·생활 불편 또는 의사결정과 직접 연결</x:v>
      </x:c>
      <x:c r="F701" s="27" t="n">
        <x:v>1</x:v>
      </x:c>
      <x:c r="G701" s="24" t="str">
        <x:v>명사·행동 중심 검색어로, 제목화하려면 별도의 구체적인 질문 설정이 필요</x:v>
      </x:c>
      <x:c r="H701" s="27" t="n">
        <x:v>0</x:v>
      </x:c>
      <x:c r="I701" s="24" t="str">
        <x:v>키워드 자체에 비교나 반전 근거가 없으므로 해당 요소는 가점하지 않음</x:v>
      </x:c>
      <x:c r="J701" s="27" t="n">
        <x:v>2</x:v>
      </x:c>
      <x:c r="K701" s="24" t="str">
        <x:v>규정·절차·근거 자료 또는 조건별 사례로 설명 범위를 한정할 수 있음</x:v>
      </x:c>
      <x:c r="L701" s="29" t="n">
        <x:f>(D701+F701+H701+J701)/('산출기준'!$B$23*'산출기준'!$B$24)*100</x:f>
        <x:v>62.5</x:v>
      </x:c>
      <x:c r="M701" s="24" t="str">
        <x:v>조건별 차이와 안전상 주의사항 확인 필요</x:v>
      </x:c>
    </x:row>
    <x:row r="702" ht="58" customHeight="1">
      <x:c r="A702" s="4" t="str">
        <x:v>K0698</x:v>
      </x:c>
      <x:c r="B702" s="4" t="str">
        <x:v>패션·뷰티</x:v>
      </x:c>
      <x:c r="C702" s="4" t="str">
        <x:v>옷에묻은기름때제거</x:v>
      </x:c>
      <x:c r="D702" s="27" t="n">
        <x:v>2</x:v>
      </x:c>
      <x:c r="E702" s="24" t="str">
        <x:v>옷에묻은기름때제거: 비용·시간·생활 불편 또는 의사결정과 직접 연결</x:v>
      </x:c>
      <x:c r="F702" s="27" t="n">
        <x:v>1</x:v>
      </x:c>
      <x:c r="G702" s="24" t="str">
        <x:v>명사·행동 중심 검색어로, 제목화하려면 별도의 구체적인 질문 설정이 필요</x:v>
      </x:c>
      <x:c r="H702" s="27" t="n">
        <x:v>0</x:v>
      </x:c>
      <x:c r="I702" s="24" t="str">
        <x:v>키워드 자체에 비교나 반전 근거가 없으므로 해당 요소는 가점하지 않음</x:v>
      </x:c>
      <x:c r="J702" s="27" t="n">
        <x:v>2</x:v>
      </x:c>
      <x:c r="K702" s="24" t="str">
        <x:v>규정·절차·근거 자료 또는 조건별 사례로 설명 범위를 한정할 수 있음</x:v>
      </x:c>
      <x:c r="L702" s="29" t="n">
        <x:f>(D702+F702+H702+J702)/('산출기준'!$B$23*'산출기준'!$B$24)*100</x:f>
        <x:v>62.5</x:v>
      </x:c>
      <x:c r="M702" s="24" t="str">
        <x:v>조건별 차이와 안전상 주의사항 확인 필요</x:v>
      </x:c>
    </x:row>
    <x:row r="703" ht="58" customHeight="1">
      <x:c r="A703" s="4" t="str">
        <x:v>K0699</x:v>
      </x:c>
      <x:c r="B703" s="4" t="str">
        <x:v>패션·뷰티</x:v>
      </x:c>
      <x:c r="C703" s="4" t="str">
        <x:v>피부좋아지는습관</x:v>
      </x:c>
      <x:c r="D703" s="27" t="n">
        <x:v>2</x:v>
      </x:c>
      <x:c r="E703" s="24" t="str">
        <x:v>피부좋아지는습관: 비용·시간·생활 불편 또는 의사결정과 직접 연결</x:v>
      </x:c>
      <x:c r="F703" s="27" t="n">
        <x:v>1</x:v>
      </x:c>
      <x:c r="G703" s="24" t="str">
        <x:v>명사·행동 중심 검색어로, 제목화하려면 별도의 구체적인 질문 설정이 필요</x:v>
      </x:c>
      <x:c r="H703" s="27" t="n">
        <x:v>0</x:v>
      </x:c>
      <x:c r="I703" s="24" t="str">
        <x:v>키워드 자체에 비교나 반전 근거가 없으므로 해당 요소는 가점하지 않음</x:v>
      </x:c>
      <x:c r="J703" s="27" t="n">
        <x:v>1</x:v>
      </x:c>
      <x:c r="K703" s="24" t="str">
        <x:v>공개 프로필·발언 등 확인 가능한 원자료 확보가 필요</x:v>
      </x:c>
      <x:c r="L703" s="29" t="n">
        <x:f>(D703+F703+H703+J703)/('산출기준'!$B$23*'산출기준'!$B$24)*100</x:f>
        <x:v>50</x:v>
      </x:c>
      <x:c r="M703" s="24" t="str">
        <x:v>조건별 차이와 안전상 주의사항 확인 필요</x:v>
      </x:c>
    </x:row>
    <x:row r="704" ht="58" customHeight="1">
      <x:c r="A704" s="4" t="str">
        <x:v>K0700</x:v>
      </x:c>
      <x:c r="B704" s="4" t="str">
        <x:v>패션·뷰티</x:v>
      </x:c>
      <x:c r="C704" s="4" t="str">
        <x:v>모공줄이는방법</x:v>
      </x:c>
      <x:c r="D704" s="27" t="n">
        <x:v>2</x:v>
      </x:c>
      <x:c r="E704" s="24" t="str">
        <x:v>모공줄이는방법: 비용·시간·생활 불편 또는 의사결정과 직접 연결</x:v>
      </x:c>
      <x:c r="F704" s="27" t="n">
        <x:v>2</x:v>
      </x:c>
      <x:c r="G704" s="24" t="str">
        <x:v>‘방법’라는 질문 표현이 있어 독자가 확인할 답이 분명함</x:v>
      </x:c>
      <x:c r="H704" s="27" t="n">
        <x:v>0</x:v>
      </x:c>
      <x:c r="I704" s="24" t="str">
        <x:v>키워드 자체에 비교나 반전 근거가 없으므로 해당 요소는 가점하지 않음</x:v>
      </x:c>
      <x:c r="J704" s="27" t="n">
        <x:v>2</x:v>
      </x:c>
      <x:c r="K704" s="24" t="str">
        <x:v>규정·절차·근거 자료 또는 조건별 사례로 설명 범위를 한정할 수 있음</x:v>
      </x:c>
      <x:c r="L704" s="29" t="n">
        <x:f>(D704+F704+H704+J704)/('산출기준'!$B$23*'산출기준'!$B$24)*100</x:f>
        <x:v>75</x:v>
      </x:c>
      <x:c r="M704" s="24" t="str">
        <x:v>조건별 차이와 안전상 주의사항 확인 필요</x:v>
      </x:c>
    </x:row>
    <x:row r="705" ht="58" customHeight="1">
      <x:c r="A705" s="4" t="str">
        <x:v>K0701</x:v>
      </x:c>
      <x:c r="B705" s="4" t="str">
        <x:v>스포츠</x:v>
      </x:c>
      <x:c r="C705" s="4" t="str">
        <x:v>고관절스트레칭</x:v>
      </x:c>
      <x:c r="D705" s="27" t="n">
        <x:v>2</x:v>
      </x:c>
      <x:c r="E705" s="24" t="str">
        <x:v>고관절스트레칭: 비용·시간·생활 불편 또는 의사결정과 직접 연결</x:v>
      </x:c>
      <x:c r="F705" s="27" t="n">
        <x:v>1</x:v>
      </x:c>
      <x:c r="G705" s="24" t="str">
        <x:v>명사·행동 중심 검색어로, 제목화하려면 별도의 구체적인 질문 설정이 필요</x:v>
      </x:c>
      <x:c r="H705" s="27" t="n">
        <x:v>0</x:v>
      </x:c>
      <x:c r="I705" s="24" t="str">
        <x:v>키워드 자체에 비교나 반전 근거가 없으므로 해당 요소는 가점하지 않음</x:v>
      </x:c>
      <x:c r="J705" s="27" t="n">
        <x:v>1</x:v>
      </x:c>
      <x:c r="K705" s="24" t="str">
        <x:v>공개 프로필·발언 등 확인 가능한 원자료 확보가 필요</x:v>
      </x:c>
      <x:c r="L705" s="29" t="n">
        <x:f>(D705+F705+H705+J705)/('산출기준'!$B$23*'산출기준'!$B$24)*100</x:f>
        <x:v>50</x:v>
      </x:c>
      <x:c r="M705" s="24" t="str">
        <x:v>조건별 차이와 안전상 주의사항 확인 필요</x:v>
      </x:c>
    </x:row>
    <x:row r="706" ht="58" customHeight="1">
      <x:c r="A706" s="4" t="str">
        <x:v>K0702</x:v>
      </x:c>
      <x:c r="B706" s="4" t="str">
        <x:v>스포츠</x:v>
      </x:c>
      <x:c r="C706" s="4" t="str">
        <x:v>스쿼트자세</x:v>
      </x:c>
      <x:c r="D706" s="27" t="n">
        <x:v>2</x:v>
      </x:c>
      <x:c r="E706" s="24" t="str">
        <x:v>스쿼트자세: 비용·시간·생활 불편 또는 의사결정과 직접 연결</x:v>
      </x:c>
      <x:c r="F706" s="27" t="n">
        <x:v>1</x:v>
      </x:c>
      <x:c r="G706" s="24" t="str">
        <x:v>명사·행동 중심 검색어로, 제목화하려면 별도의 구체적인 질문 설정이 필요</x:v>
      </x:c>
      <x:c r="H706" s="27" t="n">
        <x:v>0</x:v>
      </x:c>
      <x:c r="I706" s="24" t="str">
        <x:v>키워드 자체에 비교나 반전 근거가 없으므로 해당 요소는 가점하지 않음</x:v>
      </x:c>
      <x:c r="J706" s="27" t="n">
        <x:v>1</x:v>
      </x:c>
      <x:c r="K706" s="24" t="str">
        <x:v>공개 프로필·발언 등 확인 가능한 원자료 확보가 필요</x:v>
      </x:c>
      <x:c r="L706" s="29" t="n">
        <x:f>(D706+F706+H706+J706)/('산출기준'!$B$23*'산출기준'!$B$24)*100</x:f>
        <x:v>50</x:v>
      </x:c>
      <x:c r="M706" s="24" t="str">
        <x:v>조건별 차이와 안전상 주의사항 확인 필요</x:v>
      </x:c>
    </x:row>
    <x:row r="707" ht="58" customHeight="1">
      <x:c r="A707" s="4" t="str">
        <x:v>K0703</x:v>
      </x:c>
      <x:c r="B707" s="4" t="str">
        <x:v>스포츠</x:v>
      </x:c>
      <x:c r="C707" s="4" t="str">
        <x:v>골프그립잡는법</x:v>
      </x:c>
      <x:c r="D707" s="27" t="n">
        <x:v>2</x:v>
      </x:c>
      <x:c r="E707" s="24" t="str">
        <x:v>골프그립잡는법: 비용·시간·생활 불편 또는 의사결정과 직접 연결</x:v>
      </x:c>
      <x:c r="F707" s="27" t="n">
        <x:v>1</x:v>
      </x:c>
      <x:c r="G707" s="24" t="str">
        <x:v>명사·행동 중심 검색어로, 제목화하려면 별도의 구체적인 질문 설정이 필요</x:v>
      </x:c>
      <x:c r="H707" s="27" t="n">
        <x:v>0</x:v>
      </x:c>
      <x:c r="I707" s="24" t="str">
        <x:v>키워드 자체에 비교나 반전 근거가 없으므로 해당 요소는 가점하지 않음</x:v>
      </x:c>
      <x:c r="J707" s="27" t="n">
        <x:v>1</x:v>
      </x:c>
      <x:c r="K707" s="24" t="str">
        <x:v>공개 프로필·발언 등 확인 가능한 원자료 확보가 필요</x:v>
      </x:c>
      <x:c r="L707" s="29" t="n">
        <x:f>(D707+F707+H707+J707)/('산출기준'!$B$23*'산출기준'!$B$24)*100</x:f>
        <x:v>50</x:v>
      </x:c>
      <x:c r="M707" s="24" t="str">
        <x:v>조건별 차이와 안전상 주의사항 확인 필요</x:v>
      </x:c>
    </x:row>
    <x:row r="708" ht="58" customHeight="1">
      <x:c r="A708" s="4" t="str">
        <x:v>K0704</x:v>
      </x:c>
      <x:c r="B708" s="4" t="str">
        <x:v>스포츠</x:v>
      </x:c>
      <x:c r="C708" s="4" t="str">
        <x:v>근력운동종류</x:v>
      </x:c>
      <x:c r="D708" s="27" t="n">
        <x:v>2</x:v>
      </x:c>
      <x:c r="E708" s="24" t="str">
        <x:v>근력운동종류: 비용·시간·생활 불편 또는 의사결정과 직접 연결</x:v>
      </x:c>
      <x:c r="F708" s="27" t="n">
        <x:v>1</x:v>
      </x:c>
      <x:c r="G708" s="24" t="str">
        <x:v>명사·행동 중심 검색어로, 제목화하려면 별도의 구체적인 질문 설정이 필요</x:v>
      </x:c>
      <x:c r="H708" s="27" t="n">
        <x:v>0</x:v>
      </x:c>
      <x:c r="I708" s="24" t="str">
        <x:v>키워드 자체에 비교나 반전 근거가 없으므로 해당 요소는 가점하지 않음</x:v>
      </x:c>
      <x:c r="J708" s="27" t="n">
        <x:v>2</x:v>
      </x:c>
      <x:c r="K708" s="24" t="str">
        <x:v>규정·절차·근거 자료 또는 조건별 사례로 설명 범위를 한정할 수 있음</x:v>
      </x:c>
      <x:c r="L708" s="29" t="n">
        <x:f>(D708+F708+H708+J708)/('산출기준'!$B$23*'산출기준'!$B$24)*100</x:f>
        <x:v>62.5</x:v>
      </x:c>
      <x:c r="M708" s="24" t="str">
        <x:v>조건별 차이와 안전상 주의사항 확인 필요</x:v>
      </x:c>
    </x:row>
    <x:row r="709" ht="58" customHeight="1">
      <x:c r="A709" s="4" t="str">
        <x:v>K0705</x:v>
      </x:c>
      <x:c r="B709" s="4" t="str">
        <x:v>스포츠</x:v>
      </x:c>
      <x:c r="C709" s="4" t="str">
        <x:v>달리기칼로리</x:v>
      </x:c>
      <x:c r="D709" s="27" t="n">
        <x:v>2</x:v>
      </x:c>
      <x:c r="E709" s="24" t="str">
        <x:v>달리기칼로리: 비용·시간·생활 불편 또는 의사결정과 직접 연결</x:v>
      </x:c>
      <x:c r="F709" s="27" t="n">
        <x:v>1</x:v>
      </x:c>
      <x:c r="G709" s="24" t="str">
        <x:v>명사·행동 중심 검색어로, 제목화하려면 별도의 구체적인 질문 설정이 필요</x:v>
      </x:c>
      <x:c r="H709" s="27" t="n">
        <x:v>1</x:v>
      </x:c>
      <x:c r="I709" s="24" t="str">
        <x:v>‘칼로리’를 기준·수치·조건별 사례로 비교 가능. 실제 수치 확인 전 반전은 단정 불가</x:v>
      </x:c>
      <x:c r="J709" s="27" t="n">
        <x:v>2</x:v>
      </x:c>
      <x:c r="K709" s="24" t="str">
        <x:v>규정·절차·근거 자료 또는 조건별 사례로 설명 범위를 한정할 수 있음</x:v>
      </x:c>
      <x:c r="L709" s="29" t="n">
        <x:f>(D709+F709+H709+J709)/('산출기준'!$B$23*'산출기준'!$B$24)*100</x:f>
        <x:v>75</x:v>
      </x:c>
      <x:c r="M709" s="24" t="str">
        <x:v>조건별 차이와 안전상 주의사항 확인 필요</x:v>
      </x:c>
    </x:row>
    <x:row r="710" ht="58" customHeight="1">
      <x:c r="A710" s="4" t="str">
        <x:v>K0706</x:v>
      </x:c>
      <x:c r="B710" s="4" t="str">
        <x:v>스포츠</x:v>
      </x:c>
      <x:c r="C710" s="4" t="str">
        <x:v>골프그립교체</x:v>
      </x:c>
      <x:c r="D710" s="27" t="n">
        <x:v>2</x:v>
      </x:c>
      <x:c r="E710" s="24" t="str">
        <x:v>골프그립교체: 비용·시간·생활 불편 또는 의사결정과 직접 연결</x:v>
      </x:c>
      <x:c r="F710" s="27" t="n">
        <x:v>1</x:v>
      </x:c>
      <x:c r="G710" s="24" t="str">
        <x:v>명사·행동 중심 검색어로, 제목화하려면 별도의 구체적인 질문 설정이 필요</x:v>
      </x:c>
      <x:c r="H710" s="27" t="n">
        <x:v>0</x:v>
      </x:c>
      <x:c r="I710" s="24" t="str">
        <x:v>키워드 자체에 비교나 반전 근거가 없으므로 해당 요소는 가점하지 않음</x:v>
      </x:c>
      <x:c r="J710" s="27" t="n">
        <x:v>2</x:v>
      </x:c>
      <x:c r="K710" s="24" t="str">
        <x:v>규정·절차·근거 자료 또는 조건별 사례로 설명 범위를 한정할 수 있음</x:v>
      </x:c>
      <x:c r="L710" s="29" t="n">
        <x:f>(D710+F710+H710+J710)/('산출기준'!$B$23*'산출기준'!$B$24)*100</x:f>
        <x:v>62.5</x:v>
      </x:c>
      <x:c r="M710" s="24" t="str">
        <x:v>조건별 차이와 안전상 주의사항 확인 필요</x:v>
      </x:c>
    </x:row>
    <x:row r="711" ht="58" customHeight="1">
      <x:c r="A711" s="4" t="str">
        <x:v>K0707</x:v>
      </x:c>
      <x:c r="B711" s="4" t="str">
        <x:v>스포츠</x:v>
      </x:c>
      <x:c r="C711" s="4" t="str">
        <x:v>근력운동</x:v>
      </x:c>
      <x:c r="D711" s="27" t="n">
        <x:v>2</x:v>
      </x:c>
      <x:c r="E711" s="24" t="str">
        <x:v>근력운동: 비용·시간·생활 불편 또는 의사결정과 직접 연결</x:v>
      </x:c>
      <x:c r="F711" s="27" t="n">
        <x:v>1</x:v>
      </x:c>
      <x:c r="G711" s="24" t="str">
        <x:v>명사·행동 중심 검색어로, 제목화하려면 별도의 구체적인 질문 설정이 필요</x:v>
      </x:c>
      <x:c r="H711" s="27" t="n">
        <x:v>0</x:v>
      </x:c>
      <x:c r="I711" s="24" t="str">
        <x:v>키워드 자체에 비교나 반전 근거가 없으므로 해당 요소는 가점하지 않음</x:v>
      </x:c>
      <x:c r="J711" s="27" t="n">
        <x:v>1</x:v>
      </x:c>
      <x:c r="K711" s="24" t="str">
        <x:v>검색 범위가 넓어 독자·상황·질문을 더 좁혀야 함</x:v>
      </x:c>
      <x:c r="L711" s="29" t="n">
        <x:f>(D711+F711+H711+J711)/('산출기준'!$B$23*'산출기준'!$B$24)*100</x:f>
        <x:v>50</x:v>
      </x:c>
      <x:c r="M711" s="24" t="str">
        <x:v>조건별 차이와 안전상 주의사항 확인 필요</x:v>
      </x:c>
    </x:row>
    <x:row r="712" ht="58" customHeight="1">
      <x:c r="A712" s="4" t="str">
        <x:v>K0708</x:v>
      </x:c>
      <x:c r="B712" s="4" t="str">
        <x:v>스포츠</x:v>
      </x:c>
      <x:c r="C712" s="4" t="str">
        <x:v>러닝케이던스뜻</x:v>
      </x:c>
      <x:c r="D712" s="27" t="n">
        <x:v>2</x:v>
      </x:c>
      <x:c r="E712" s="24" t="str">
        <x:v>러닝케이던스뜻: 비용·시간·생활 불편 또는 의사결정과 직접 연결</x:v>
      </x:c>
      <x:c r="F712" s="27" t="n">
        <x:v>2</x:v>
      </x:c>
      <x:c r="G712" s="24" t="str">
        <x:v>‘뜻’라는 질문 표현이 있어 독자가 확인할 답이 분명함</x:v>
      </x:c>
      <x:c r="H712" s="27" t="n">
        <x:v>0</x:v>
      </x:c>
      <x:c r="I712" s="24" t="str">
        <x:v>키워드 자체에 비교나 반전 근거가 없으므로 해당 요소는 가점하지 않음</x:v>
      </x:c>
      <x:c r="J712" s="27" t="n">
        <x:v>1</x:v>
      </x:c>
      <x:c r="K712" s="24" t="str">
        <x:v>공개 프로필·발언 등 확인 가능한 원자료 확보가 필요</x:v>
      </x:c>
      <x:c r="L712" s="29" t="n">
        <x:f>(D712+F712+H712+J712)/('산출기준'!$B$23*'산출기준'!$B$24)*100</x:f>
        <x:v>62.5</x:v>
      </x:c>
      <x:c r="M712" s="24" t="str">
        <x:v>조건별 차이와 안전상 주의사항 확인 필요</x:v>
      </x:c>
    </x:row>
    <x:row r="713" ht="58" customHeight="1">
      <x:c r="A713" s="4" t="str">
        <x:v>K0709</x:v>
      </x:c>
      <x:c r="B713" s="4" t="str">
        <x:v>스포츠</x:v>
      </x:c>
      <x:c r="C713" s="4" t="str">
        <x:v>수영칼로리</x:v>
      </x:c>
      <x:c r="D713" s="27" t="n">
        <x:v>2</x:v>
      </x:c>
      <x:c r="E713" s="24" t="str">
        <x:v>수영칼로리: 비용·시간·생활 불편 또는 의사결정과 직접 연결</x:v>
      </x:c>
      <x:c r="F713" s="27" t="n">
        <x:v>1</x:v>
      </x:c>
      <x:c r="G713" s="24" t="str">
        <x:v>명사·행동 중심 검색어로, 제목화하려면 별도의 구체적인 질문 설정이 필요</x:v>
      </x:c>
      <x:c r="H713" s="27" t="n">
        <x:v>1</x:v>
      </x:c>
      <x:c r="I713" s="24" t="str">
        <x:v>‘칼로리’를 기준·수치·조건별 사례로 비교 가능. 실제 수치 확인 전 반전은 단정 불가</x:v>
      </x:c>
      <x:c r="J713" s="27" t="n">
        <x:v>2</x:v>
      </x:c>
      <x:c r="K713" s="24" t="str">
        <x:v>규정·절차·근거 자료 또는 조건별 사례로 설명 범위를 한정할 수 있음</x:v>
      </x:c>
      <x:c r="L713" s="29" t="n">
        <x:f>(D713+F713+H713+J713)/('산출기준'!$B$23*'산출기준'!$B$24)*100</x:f>
        <x:v>75</x:v>
      </x:c>
      <x:c r="M713" s="24" t="str">
        <x:v>조건별 차이와 안전상 주의사항 확인 필요</x:v>
      </x:c>
    </x:row>
    <x:row r="714" ht="58" customHeight="1">
      <x:c r="A714" s="4" t="str">
        <x:v>K0710</x:v>
      </x:c>
      <x:c r="B714" s="4" t="str">
        <x:v>스포츠</x:v>
      </x:c>
      <x:c r="C714" s="4" t="str">
        <x:v>유산소운동</x:v>
      </x:c>
      <x:c r="D714" s="27" t="n">
        <x:v>2</x:v>
      </x:c>
      <x:c r="E714" s="24" t="str">
        <x:v>유산소운동: 비용·시간·생활 불편 또는 의사결정과 직접 연결</x:v>
      </x:c>
      <x:c r="F714" s="27" t="n">
        <x:v>1</x:v>
      </x:c>
      <x:c r="G714" s="24" t="str">
        <x:v>명사·행동 중심 검색어로, 제목화하려면 별도의 구체적인 질문 설정이 필요</x:v>
      </x:c>
      <x:c r="H714" s="27" t="n">
        <x:v>0</x:v>
      </x:c>
      <x:c r="I714" s="24" t="str">
        <x:v>키워드 자체에 비교나 반전 근거가 없으므로 해당 요소는 가점하지 않음</x:v>
      </x:c>
      <x:c r="J714" s="27" t="n">
        <x:v>1</x:v>
      </x:c>
      <x:c r="K714" s="24" t="str">
        <x:v>검색 범위가 넓어 독자·상황·질문을 더 좁혀야 함</x:v>
      </x:c>
      <x:c r="L714" s="29" t="n">
        <x:f>(D714+F714+H714+J714)/('산출기준'!$B$23*'산출기준'!$B$24)*100</x:f>
        <x:v>50</x:v>
      </x:c>
      <x:c r="M714" s="24" t="str">
        <x:v>조건별 차이와 안전상 주의사항 확인 필요</x:v>
      </x:c>
    </x:row>
    <x:row r="715" ht="58" customHeight="1">
      <x:c r="A715" s="4" t="str">
        <x:v>K0711</x:v>
      </x:c>
      <x:c r="B715" s="4" t="str">
        <x:v>스포츠</x:v>
      </x:c>
      <x:c r="C715" s="4" t="str">
        <x:v>요가자세</x:v>
      </x:c>
      <x:c r="D715" s="27" t="n">
        <x:v>2</x:v>
      </x:c>
      <x:c r="E715" s="24" t="str">
        <x:v>요가자세: 비용·시간·생활 불편 또는 의사결정과 직접 연결</x:v>
      </x:c>
      <x:c r="F715" s="27" t="n">
        <x:v>1</x:v>
      </x:c>
      <x:c r="G715" s="24" t="str">
        <x:v>명사·행동 중심 검색어로, 제목화하려면 별도의 구체적인 질문 설정이 필요</x:v>
      </x:c>
      <x:c r="H715" s="27" t="n">
        <x:v>0</x:v>
      </x:c>
      <x:c r="I715" s="24" t="str">
        <x:v>키워드 자체에 비교나 반전 근거가 없으므로 해당 요소는 가점하지 않음</x:v>
      </x:c>
      <x:c r="J715" s="27" t="n">
        <x:v>1</x:v>
      </x:c>
      <x:c r="K715" s="24" t="str">
        <x:v>공개 프로필·발언 등 확인 가능한 원자료 확보가 필요</x:v>
      </x:c>
      <x:c r="L715" s="29" t="n">
        <x:f>(D715+F715+H715+J715)/('산출기준'!$B$23*'산출기준'!$B$24)*100</x:f>
        <x:v>50</x:v>
      </x:c>
      <x:c r="M715" s="24" t="str">
        <x:v>조건별 차이와 안전상 주의사항 확인 필요</x:v>
      </x:c>
    </x:row>
    <x:row r="716" ht="58" customHeight="1">
      <x:c r="A716" s="4" t="str">
        <x:v>K0712</x:v>
      </x:c>
      <x:c r="B716" s="4" t="str">
        <x:v>스포츠</x:v>
      </x:c>
      <x:c r="C716" s="4" t="str">
        <x:v>자전거칼로리</x:v>
      </x:c>
      <x:c r="D716" s="27" t="n">
        <x:v>2</x:v>
      </x:c>
      <x:c r="E716" s="24" t="str">
        <x:v>자전거칼로리: 비용·시간·생활 불편 또는 의사결정과 직접 연결</x:v>
      </x:c>
      <x:c r="F716" s="27" t="n">
        <x:v>1</x:v>
      </x:c>
      <x:c r="G716" s="24" t="str">
        <x:v>명사·행동 중심 검색어로, 제목화하려면 별도의 구체적인 질문 설정이 필요</x:v>
      </x:c>
      <x:c r="H716" s="27" t="n">
        <x:v>1</x:v>
      </x:c>
      <x:c r="I716" s="24" t="str">
        <x:v>‘칼로리’를 기준·수치·조건별 사례로 비교 가능. 실제 수치 확인 전 반전은 단정 불가</x:v>
      </x:c>
      <x:c r="J716" s="27" t="n">
        <x:v>2</x:v>
      </x:c>
      <x:c r="K716" s="24" t="str">
        <x:v>규정·절차·근거 자료 또는 조건별 사례로 설명 범위를 한정할 수 있음</x:v>
      </x:c>
      <x:c r="L716" s="29" t="n">
        <x:f>(D716+F716+H716+J716)/('산출기준'!$B$23*'산출기준'!$B$24)*100</x:f>
        <x:v>75</x:v>
      </x:c>
      <x:c r="M716" s="24" t="str">
        <x:v>조건별 차이와 안전상 주의사항 확인 필요</x:v>
      </x:c>
    </x:row>
    <x:row r="717" ht="58" customHeight="1">
      <x:c r="A717" s="4" t="str">
        <x:v>K0713</x:v>
      </x:c>
      <x:c r="B717" s="4" t="str">
        <x:v>스포츠</x:v>
      </x:c>
      <x:c r="C717" s="4" t="str">
        <x:v>유산소운동종류</x:v>
      </x:c>
      <x:c r="D717" s="27" t="n">
        <x:v>2</x:v>
      </x:c>
      <x:c r="E717" s="24" t="str">
        <x:v>유산소운동종류: 비용·시간·생활 불편 또는 의사결정과 직접 연결</x:v>
      </x:c>
      <x:c r="F717" s="27" t="n">
        <x:v>1</x:v>
      </x:c>
      <x:c r="G717" s="24" t="str">
        <x:v>명사·행동 중심 검색어로, 제목화하려면 별도의 구체적인 질문 설정이 필요</x:v>
      </x:c>
      <x:c r="H717" s="27" t="n">
        <x:v>0</x:v>
      </x:c>
      <x:c r="I717" s="24" t="str">
        <x:v>키워드 자체에 비교나 반전 근거가 없으므로 해당 요소는 가점하지 않음</x:v>
      </x:c>
      <x:c r="J717" s="27" t="n">
        <x:v>2</x:v>
      </x:c>
      <x:c r="K717" s="24" t="str">
        <x:v>규정·절차·근거 자료 또는 조건별 사례로 설명 범위를 한정할 수 있음</x:v>
      </x:c>
      <x:c r="L717" s="29" t="n">
        <x:f>(D717+F717+H717+J717)/('산출기준'!$B$23*'산출기준'!$B$24)*100</x:f>
        <x:v>62.5</x:v>
      </x:c>
      <x:c r="M717" s="24" t="str">
        <x:v>조건별 차이와 안전상 주의사항 확인 필요</x:v>
      </x:c>
    </x:row>
    <x:row r="718" ht="58" customHeight="1">
      <x:c r="A718" s="4" t="str">
        <x:v>K0714</x:v>
      </x:c>
      <x:c r="B718" s="4" t="str">
        <x:v>스포츠</x:v>
      </x:c>
      <x:c r="C718" s="4" t="str">
        <x:v>필라테스가격</x:v>
      </x:c>
      <x:c r="D718" s="27" t="n">
        <x:v>2</x:v>
      </x:c>
      <x:c r="E718" s="24" t="str">
        <x:v>필라테스가격: 비용·시간·생활 불편 또는 의사결정과 직접 연결</x:v>
      </x:c>
      <x:c r="F718" s="27" t="n">
        <x:v>1</x:v>
      </x:c>
      <x:c r="G718" s="24" t="str">
        <x:v>명사·행동 중심 검색어로, 제목화하려면 별도의 구체적인 질문 설정이 필요</x:v>
      </x:c>
      <x:c r="H718" s="27" t="n">
        <x:v>0</x:v>
      </x:c>
      <x:c r="I718" s="24" t="str">
        <x:v>키워드 자체에 비교나 반전 근거가 없으므로 해당 요소는 가점하지 않음</x:v>
      </x:c>
      <x:c r="J718" s="27" t="n">
        <x:v>1</x:v>
      </x:c>
      <x:c r="K718" s="24" t="str">
        <x:v>공개 프로필·발언 등 확인 가능한 원자료 확보가 필요</x:v>
      </x:c>
      <x:c r="L718" s="29" t="n">
        <x:f>(D718+F718+H718+J718)/('산출기준'!$B$23*'산출기준'!$B$24)*100</x:f>
        <x:v>50</x:v>
      </x:c>
      <x:c r="M718" s="24" t="str">
        <x:v>조건별 차이와 안전상 주의사항 확인 필요</x:v>
      </x:c>
    </x:row>
    <x:row r="719" ht="58" customHeight="1">
      <x:c r="A719" s="4" t="str">
        <x:v>K0715</x:v>
      </x:c>
      <x:c r="B719" s="4" t="str">
        <x:v>스포츠</x:v>
      </x:c>
      <x:c r="C719" s="4" t="str">
        <x:v>근육통푸는법</x:v>
      </x:c>
      <x:c r="D719" s="27" t="n">
        <x:v>2</x:v>
      </x:c>
      <x:c r="E719" s="24" t="str">
        <x:v>근육통푸는법: 비용·시간·생활 불편 또는 의사결정과 직접 연결</x:v>
      </x:c>
      <x:c r="F719" s="27" t="n">
        <x:v>2</x:v>
      </x:c>
      <x:c r="G719" s="24" t="str">
        <x:v>‘푸는법’라는 질문 표현이 있어 독자가 확인할 답이 분명함</x:v>
      </x:c>
      <x:c r="H719" s="27" t="n">
        <x:v>0</x:v>
      </x:c>
      <x:c r="I719" s="24" t="str">
        <x:v>키워드 자체에 비교나 반전 근거가 없으므로 해당 요소는 가점하지 않음</x:v>
      </x:c>
      <x:c r="J719" s="27" t="n">
        <x:v>1</x:v>
      </x:c>
      <x:c r="K719" s="24" t="str">
        <x:v>공개 프로필·발언 등 확인 가능한 원자료 확보가 필요</x:v>
      </x:c>
      <x:c r="L719" s="29" t="n">
        <x:f>(D719+F719+H719+J719)/('산출기준'!$B$23*'산출기준'!$B$24)*100</x:f>
        <x:v>62.5</x:v>
      </x:c>
      <x:c r="M719" s="24" t="str">
        <x:v>조건별 차이와 안전상 주의사항 확인 필요</x:v>
      </x:c>
    </x:row>
    <x:row r="720" ht="58" customHeight="1">
      <x:c r="A720" s="4" t="str">
        <x:v>K0716</x:v>
      </x:c>
      <x:c r="B720" s="4" t="str">
        <x:v>스포츠</x:v>
      </x:c>
      <x:c r="C720" s="4" t="str">
        <x:v>하체근력운동</x:v>
      </x:c>
      <x:c r="D720" s="27" t="n">
        <x:v>2</x:v>
      </x:c>
      <x:c r="E720" s="24" t="str">
        <x:v>하체근력운동: 비용·시간·생활 불편 또는 의사결정과 직접 연결</x:v>
      </x:c>
      <x:c r="F720" s="27" t="n">
        <x:v>1</x:v>
      </x:c>
      <x:c r="G720" s="24" t="str">
        <x:v>명사·행동 중심 검색어로, 제목화하려면 별도의 구체적인 질문 설정이 필요</x:v>
      </x:c>
      <x:c r="H720" s="27" t="n">
        <x:v>0</x:v>
      </x:c>
      <x:c r="I720" s="24" t="str">
        <x:v>키워드 자체에 비교나 반전 근거가 없으므로 해당 요소는 가점하지 않음</x:v>
      </x:c>
      <x:c r="J720" s="27" t="n">
        <x:v>1</x:v>
      </x:c>
      <x:c r="K720" s="24" t="str">
        <x:v>공개 프로필·발언 등 확인 가능한 원자료 확보가 필요</x:v>
      </x:c>
      <x:c r="L720" s="29" t="n">
        <x:f>(D720+F720+H720+J720)/('산출기준'!$B$23*'산출기준'!$B$24)*100</x:f>
        <x:v>50</x:v>
      </x:c>
      <x:c r="M720" s="24" t="str">
        <x:v>조건별 차이와 안전상 주의사항 확인 필요</x:v>
      </x:c>
    </x:row>
    <x:row r="721" ht="58" customHeight="1">
      <x:c r="A721" s="4" t="str">
        <x:v>K0717</x:v>
      </x:c>
      <x:c r="B721" s="4" t="str">
        <x:v>스포츠</x:v>
      </x:c>
      <x:c r="C721" s="4" t="str">
        <x:v>햄스트링스트레칭</x:v>
      </x:c>
      <x:c r="D721" s="27" t="n">
        <x:v>2</x:v>
      </x:c>
      <x:c r="E721" s="24" t="str">
        <x:v>햄스트링스트레칭: 비용·시간·생활 불편 또는 의사결정과 직접 연결</x:v>
      </x:c>
      <x:c r="F721" s="27" t="n">
        <x:v>1</x:v>
      </x:c>
      <x:c r="G721" s="24" t="str">
        <x:v>명사·행동 중심 검색어로, 제목화하려면 별도의 구체적인 질문 설정이 필요</x:v>
      </x:c>
      <x:c r="H721" s="27" t="n">
        <x:v>0</x:v>
      </x:c>
      <x:c r="I721" s="24" t="str">
        <x:v>키워드 자체에 비교나 반전 근거가 없으므로 해당 요소는 가점하지 않음</x:v>
      </x:c>
      <x:c r="J721" s="27" t="n">
        <x:v>1</x:v>
      </x:c>
      <x:c r="K721" s="24" t="str">
        <x:v>공개 프로필·발언 등 확인 가능한 원자료 확보가 필요</x:v>
      </x:c>
      <x:c r="L721" s="29" t="n">
        <x:f>(D721+F721+H721+J721)/('산출기준'!$B$23*'산출기준'!$B$24)*100</x:f>
        <x:v>50</x:v>
      </x:c>
      <x:c r="M721" s="24" t="str">
        <x:v>조건별 차이와 안전상 주의사항 확인 필요</x:v>
      </x:c>
    </x:row>
    <x:row r="722" ht="58" customHeight="1">
      <x:c r="A722" s="4" t="str">
        <x:v>K0718</x:v>
      </x:c>
      <x:c r="B722" s="4" t="str">
        <x:v>스포츠</x:v>
      </x:c>
      <x:c r="C722" s="4" t="str">
        <x:v>스크린골프가격</x:v>
      </x:c>
      <x:c r="D722" s="27" t="n">
        <x:v>2</x:v>
      </x:c>
      <x:c r="E722" s="24" t="str">
        <x:v>스크린골프가격: 비용·시간·생활 불편 또는 의사결정과 직접 연결</x:v>
      </x:c>
      <x:c r="F722" s="27" t="n">
        <x:v>1</x:v>
      </x:c>
      <x:c r="G722" s="24" t="str">
        <x:v>명사·행동 중심 검색어로, 제목화하려면 별도의 구체적인 질문 설정이 필요</x:v>
      </x:c>
      <x:c r="H722" s="27" t="n">
        <x:v>0</x:v>
      </x:c>
      <x:c r="I722" s="24" t="str">
        <x:v>키워드 자체에 비교나 반전 근거가 없으므로 해당 요소는 가점하지 않음</x:v>
      </x:c>
      <x:c r="J722" s="27" t="n">
        <x:v>1</x:v>
      </x:c>
      <x:c r="K722" s="24" t="str">
        <x:v>공개 프로필·발언 등 확인 가능한 원자료 확보가 필요</x:v>
      </x:c>
      <x:c r="L722" s="29" t="n">
        <x:f>(D722+F722+H722+J722)/('산출기준'!$B$23*'산출기준'!$B$24)*100</x:f>
        <x:v>50</x:v>
      </x:c>
      <x:c r="M722" s="24" t="str">
        <x:v>조건별 차이와 안전상 주의사항 확인 필요</x:v>
      </x:c>
    </x:row>
    <x:row r="723" ht="58" customHeight="1">
      <x:c r="A723" s="4" t="str">
        <x:v>K0719</x:v>
      </x:c>
      <x:c r="B723" s="4" t="str">
        <x:v>스포츠</x:v>
      </x:c>
      <x:c r="C723" s="4" t="str">
        <x:v>러닝페이스</x:v>
      </x:c>
      <x:c r="D723" s="27" t="n">
        <x:v>2</x:v>
      </x:c>
      <x:c r="E723" s="24" t="str">
        <x:v>러닝페이스: 비용·시간·생활 불편 또는 의사결정과 직접 연결</x:v>
      </x:c>
      <x:c r="F723" s="27" t="n">
        <x:v>1</x:v>
      </x:c>
      <x:c r="G723" s="24" t="str">
        <x:v>명사·행동 중심 검색어로, 제목화하려면 별도의 구체적인 질문 설정이 필요</x:v>
      </x:c>
      <x:c r="H723" s="27" t="n">
        <x:v>1</x:v>
      </x:c>
      <x:c r="I723" s="24" t="str">
        <x:v>‘페이스’를 기준·수치·조건별 사례로 비교 가능. 실제 수치 확인 전 반전은 단정 불가</x:v>
      </x:c>
      <x:c r="J723" s="27" t="n">
        <x:v>2</x:v>
      </x:c>
      <x:c r="K723" s="24" t="str">
        <x:v>규정·절차·근거 자료 또는 조건별 사례로 설명 범위를 한정할 수 있음</x:v>
      </x:c>
      <x:c r="L723" s="29" t="n">
        <x:f>(D723+F723+H723+J723)/('산출기준'!$B$23*'산출기준'!$B$24)*100</x:f>
        <x:v>75</x:v>
      </x:c>
      <x:c r="M723" s="24" t="str">
        <x:v>조건별 차이와 안전상 주의사항 확인 필요</x:v>
      </x:c>
    </x:row>
    <x:row r="724" ht="58" customHeight="1">
      <x:c r="A724" s="4" t="str">
        <x:v>K0720</x:v>
      </x:c>
      <x:c r="B724" s="4" t="str">
        <x:v>스포츠</x:v>
      </x:c>
      <x:c r="C724" s="4" t="str">
        <x:v>플랭크효과</x:v>
      </x:c>
      <x:c r="D724" s="27" t="n">
        <x:v>2</x:v>
      </x:c>
      <x:c r="E724" s="24" t="str">
        <x:v>플랭크효과: 비용·시간·생활 불편 또는 의사결정과 직접 연결</x:v>
      </x:c>
      <x:c r="F724" s="27" t="n">
        <x:v>1</x:v>
      </x:c>
      <x:c r="G724" s="24" t="str">
        <x:v>명사·행동 중심 검색어로, 제목화하려면 별도의 구체적인 질문 설정이 필요</x:v>
      </x:c>
      <x:c r="H724" s="27" t="n">
        <x:v>0</x:v>
      </x:c>
      <x:c r="I724" s="24" t="str">
        <x:v>키워드 자체에 비교나 반전 근거가 없으므로 해당 요소는 가점하지 않음</x:v>
      </x:c>
      <x:c r="J724" s="27" t="n">
        <x:v>2</x:v>
      </x:c>
      <x:c r="K724" s="24" t="str">
        <x:v>규정·절차·근거 자료 또는 조건별 사례로 설명 범위를 한정할 수 있음</x:v>
      </x:c>
      <x:c r="L724" s="29" t="n">
        <x:f>(D724+F724+H724+J724)/('산출기준'!$B$23*'산출기준'!$B$24)*100</x:f>
        <x:v>62.5</x:v>
      </x:c>
      <x:c r="M724" s="24" t="str">
        <x:v>조건별 차이와 안전상 주의사항 확인 필요</x:v>
      </x:c>
    </x:row>
    <x:row r="725" ht="58" customHeight="1">
      <x:c r="A725" s="4" t="str">
        <x:v>K0721</x:v>
      </x:c>
      <x:c r="B725" s="4" t="str">
        <x:v>스포츠</x:v>
      </x:c>
      <x:c r="C725" s="4" t="str">
        <x:v>실내자전거효과</x:v>
      </x:c>
      <x:c r="D725" s="27" t="n">
        <x:v>2</x:v>
      </x:c>
      <x:c r="E725" s="24" t="str">
        <x:v>실내자전거효과: 비용·시간·생활 불편 또는 의사결정과 직접 연결</x:v>
      </x:c>
      <x:c r="F725" s="27" t="n">
        <x:v>1</x:v>
      </x:c>
      <x:c r="G725" s="24" t="str">
        <x:v>명사·행동 중심 검색어로, 제목화하려면 별도의 구체적인 질문 설정이 필요</x:v>
      </x:c>
      <x:c r="H725" s="27" t="n">
        <x:v>0</x:v>
      </x:c>
      <x:c r="I725" s="24" t="str">
        <x:v>키워드 자체에 비교나 반전 근거가 없으므로 해당 요소는 가점하지 않음</x:v>
      </x:c>
      <x:c r="J725" s="27" t="n">
        <x:v>2</x:v>
      </x:c>
      <x:c r="K725" s="24" t="str">
        <x:v>규정·절차·근거 자료 또는 조건별 사례로 설명 범위를 한정할 수 있음</x:v>
      </x:c>
      <x:c r="L725" s="29" t="n">
        <x:f>(D725+F725+H725+J725)/('산출기준'!$B$23*'산출기준'!$B$24)*100</x:f>
        <x:v>62.5</x:v>
      </x:c>
      <x:c r="M725" s="24" t="str">
        <x:v>조건별 차이와 안전상 주의사항 확인 필요</x:v>
      </x:c>
    </x:row>
    <x:row r="726" ht="58" customHeight="1">
      <x:c r="A726" s="4" t="str">
        <x:v>K0722</x:v>
      </x:c>
      <x:c r="B726" s="4" t="str">
        <x:v>스포츠</x:v>
      </x:c>
      <x:c r="C726" s="4" t="str">
        <x:v>맨몸운동</x:v>
      </x:c>
      <x:c r="D726" s="27" t="n">
        <x:v>2</x:v>
      </x:c>
      <x:c r="E726" s="24" t="str">
        <x:v>맨몸운동: 비용·시간·생활 불편 또는 의사결정과 직접 연결</x:v>
      </x:c>
      <x:c r="F726" s="27" t="n">
        <x:v>1</x:v>
      </x:c>
      <x:c r="G726" s="24" t="str">
        <x:v>명사·행동 중심 검색어로, 제목화하려면 별도의 구체적인 질문 설정이 필요</x:v>
      </x:c>
      <x:c r="H726" s="27" t="n">
        <x:v>0</x:v>
      </x:c>
      <x:c r="I726" s="24" t="str">
        <x:v>키워드 자체에 비교나 반전 근거가 없으므로 해당 요소는 가점하지 않음</x:v>
      </x:c>
      <x:c r="J726" s="27" t="n">
        <x:v>1</x:v>
      </x:c>
      <x:c r="K726" s="24" t="str">
        <x:v>검색 범위가 넓어 독자·상황·질문을 더 좁혀야 함</x:v>
      </x:c>
      <x:c r="L726" s="29" t="n">
        <x:f>(D726+F726+H726+J726)/('산출기준'!$B$23*'산출기준'!$B$24)*100</x:f>
        <x:v>50</x:v>
      </x:c>
      <x:c r="M726" s="24" t="str">
        <x:v>조건별 차이와 안전상 주의사항 확인 필요</x:v>
      </x:c>
    </x:row>
    <x:row r="727" ht="58" customHeight="1">
      <x:c r="A727" s="4" t="str">
        <x:v>K0723</x:v>
      </x:c>
      <x:c r="B727" s="4" t="str">
        <x:v>스포츠</x:v>
      </x:c>
      <x:c r="C727" s="4" t="str">
        <x:v>종아리스트레칭</x:v>
      </x:c>
      <x:c r="D727" s="27" t="n">
        <x:v>2</x:v>
      </x:c>
      <x:c r="E727" s="24" t="str">
        <x:v>종아리스트레칭: 비용·시간·생활 불편 또는 의사결정과 직접 연결</x:v>
      </x:c>
      <x:c r="F727" s="27" t="n">
        <x:v>1</x:v>
      </x:c>
      <x:c r="G727" s="24" t="str">
        <x:v>명사·행동 중심 검색어로, 제목화하려면 별도의 구체적인 질문 설정이 필요</x:v>
      </x:c>
      <x:c r="H727" s="27" t="n">
        <x:v>0</x:v>
      </x:c>
      <x:c r="I727" s="24" t="str">
        <x:v>키워드 자체에 비교나 반전 근거가 없으므로 해당 요소는 가점하지 않음</x:v>
      </x:c>
      <x:c r="J727" s="27" t="n">
        <x:v>1</x:v>
      </x:c>
      <x:c r="K727" s="24" t="str">
        <x:v>공개 프로필·발언 등 확인 가능한 원자료 확보가 필요</x:v>
      </x:c>
      <x:c r="L727" s="29" t="n">
        <x:f>(D727+F727+H727+J727)/('산출기준'!$B$23*'산출기준'!$B$24)*100</x:f>
        <x:v>50</x:v>
      </x:c>
      <x:c r="M727" s="24" t="str">
        <x:v>조건별 차이와 안전상 주의사항 확인 필요</x:v>
      </x:c>
    </x:row>
    <x:row r="728" ht="58" customHeight="1">
      <x:c r="A728" s="4" t="str">
        <x:v>K0724</x:v>
      </x:c>
      <x:c r="B728" s="4" t="str">
        <x:v>스포츠</x:v>
      </x:c>
      <x:c r="C728" s="4" t="str">
        <x:v>실내자전거운동효과</x:v>
      </x:c>
      <x:c r="D728" s="27" t="n">
        <x:v>2</x:v>
      </x:c>
      <x:c r="E728" s="24" t="str">
        <x:v>실내자전거운동효과: 비용·시간·생활 불편 또는 의사결정과 직접 연결</x:v>
      </x:c>
      <x:c r="F728" s="27" t="n">
        <x:v>1</x:v>
      </x:c>
      <x:c r="G728" s="24" t="str">
        <x:v>명사·행동 중심 검색어로, 제목화하려면 별도의 구체적인 질문 설정이 필요</x:v>
      </x:c>
      <x:c r="H728" s="27" t="n">
        <x:v>0</x:v>
      </x:c>
      <x:c r="I728" s="24" t="str">
        <x:v>키워드 자체에 비교나 반전 근거가 없으므로 해당 요소는 가점하지 않음</x:v>
      </x:c>
      <x:c r="J728" s="27" t="n">
        <x:v>2</x:v>
      </x:c>
      <x:c r="K728" s="24" t="str">
        <x:v>규정·절차·근거 자료 또는 조건별 사례로 설명 범위를 한정할 수 있음</x:v>
      </x:c>
      <x:c r="L728" s="29" t="n">
        <x:f>(D728+F728+H728+J728)/('산출기준'!$B$23*'산출기준'!$B$24)*100</x:f>
        <x:v>62.5</x:v>
      </x:c>
      <x:c r="M728" s="24" t="str">
        <x:v>조건별 차이와 안전상 주의사항 확인 필요</x:v>
      </x:c>
    </x:row>
    <x:row r="729" ht="58" customHeight="1">
      <x:c r="A729" s="4" t="str">
        <x:v>K0725</x:v>
      </x:c>
      <x:c r="B729" s="4" t="str">
        <x:v>스포츠</x:v>
      </x:c>
      <x:c r="C729" s="4" t="str">
        <x:v>가슴운동</x:v>
      </x:c>
      <x:c r="D729" s="27" t="n">
        <x:v>2</x:v>
      </x:c>
      <x:c r="E729" s="24" t="str">
        <x:v>가슴운동: 비용·시간·생활 불편 또는 의사결정과 직접 연결</x:v>
      </x:c>
      <x:c r="F729" s="27" t="n">
        <x:v>1</x:v>
      </x:c>
      <x:c r="G729" s="24" t="str">
        <x:v>명사·행동 중심 검색어로, 제목화하려면 별도의 구체적인 질문 설정이 필요</x:v>
      </x:c>
      <x:c r="H729" s="27" t="n">
        <x:v>0</x:v>
      </x:c>
      <x:c r="I729" s="24" t="str">
        <x:v>키워드 자체에 비교나 반전 근거가 없으므로 해당 요소는 가점하지 않음</x:v>
      </x:c>
      <x:c r="J729" s="27" t="n">
        <x:v>1</x:v>
      </x:c>
      <x:c r="K729" s="24" t="str">
        <x:v>검색 범위가 넓어 독자·상황·질문을 더 좁혀야 함</x:v>
      </x:c>
      <x:c r="L729" s="29" t="n">
        <x:f>(D729+F729+H729+J729)/('산출기준'!$B$23*'산출기준'!$B$24)*100</x:f>
        <x:v>50</x:v>
      </x:c>
      <x:c r="M729" s="24" t="str">
        <x:v>조건별 차이와 안전상 주의사항 확인 필요</x:v>
      </x:c>
    </x:row>
    <x:row r="730" ht="58" customHeight="1">
      <x:c r="A730" s="4" t="str">
        <x:v>K0726</x:v>
      </x:c>
      <x:c r="B730" s="4" t="str">
        <x:v>스포츠</x:v>
      </x:c>
      <x:c r="C730" s="4" t="str">
        <x:v>하체운동</x:v>
      </x:c>
      <x:c r="D730" s="27" t="n">
        <x:v>2</x:v>
      </x:c>
      <x:c r="E730" s="24" t="str">
        <x:v>하체운동: 비용·시간·생활 불편 또는 의사결정과 직접 연결</x:v>
      </x:c>
      <x:c r="F730" s="27" t="n">
        <x:v>1</x:v>
      </x:c>
      <x:c r="G730" s="24" t="str">
        <x:v>명사·행동 중심 검색어로, 제목화하려면 별도의 구체적인 질문 설정이 필요</x:v>
      </x:c>
      <x:c r="H730" s="27" t="n">
        <x:v>0</x:v>
      </x:c>
      <x:c r="I730" s="24" t="str">
        <x:v>키워드 자체에 비교나 반전 근거가 없으므로 해당 요소는 가점하지 않음</x:v>
      </x:c>
      <x:c r="J730" s="27" t="n">
        <x:v>1</x:v>
      </x:c>
      <x:c r="K730" s="24" t="str">
        <x:v>검색 범위가 넓어 독자·상황·질문을 더 좁혀야 함</x:v>
      </x:c>
      <x:c r="L730" s="29" t="n">
        <x:f>(D730+F730+H730+J730)/('산출기준'!$B$23*'산출기준'!$B$24)*100</x:f>
        <x:v>50</x:v>
      </x:c>
      <x:c r="M730" s="24" t="str">
        <x:v>조건별 차이와 안전상 주의사항 확인 필요</x:v>
      </x:c>
    </x:row>
    <x:row r="731" ht="58" customHeight="1">
      <x:c r="A731" s="4" t="str">
        <x:v>K0727</x:v>
      </x:c>
      <x:c r="B731" s="4" t="str">
        <x:v>스포츠</x:v>
      </x:c>
      <x:c r="C731" s="4" t="str">
        <x:v>어깨스트레칭</x:v>
      </x:c>
      <x:c r="D731" s="27" t="n">
        <x:v>2</x:v>
      </x:c>
      <x:c r="E731" s="24" t="str">
        <x:v>어깨스트레칭: 비용·시간·생활 불편 또는 의사결정과 직접 연결</x:v>
      </x:c>
      <x:c r="F731" s="27" t="n">
        <x:v>1</x:v>
      </x:c>
      <x:c r="G731" s="24" t="str">
        <x:v>명사·행동 중심 검색어로, 제목화하려면 별도의 구체적인 질문 설정이 필요</x:v>
      </x:c>
      <x:c r="H731" s="27" t="n">
        <x:v>0</x:v>
      </x:c>
      <x:c r="I731" s="24" t="str">
        <x:v>키워드 자체에 비교나 반전 근거가 없으므로 해당 요소는 가점하지 않음</x:v>
      </x:c>
      <x:c r="J731" s="27" t="n">
        <x:v>1</x:v>
      </x:c>
      <x:c r="K731" s="24" t="str">
        <x:v>공개 프로필·발언 등 확인 가능한 원자료 확보가 필요</x:v>
      </x:c>
      <x:c r="L731" s="29" t="n">
        <x:f>(D731+F731+H731+J731)/('산출기준'!$B$23*'산출기준'!$B$24)*100</x:f>
        <x:v>50</x:v>
      </x:c>
      <x:c r="M731" s="24" t="str">
        <x:v>조건별 차이와 안전상 주의사항 확인 필요</x:v>
      </x:c>
    </x:row>
    <x:row r="732" ht="58" customHeight="1">
      <x:c r="A732" s="4" t="str">
        <x:v>K0728</x:v>
      </x:c>
      <x:c r="B732" s="4" t="str">
        <x:v>스포츠</x:v>
      </x:c>
      <x:c r="C732" s="4" t="str">
        <x:v>요가효과</x:v>
      </x:c>
      <x:c r="D732" s="27" t="n">
        <x:v>2</x:v>
      </x:c>
      <x:c r="E732" s="24" t="str">
        <x:v>요가효과: 비용·시간·생활 불편 또는 의사결정과 직접 연결</x:v>
      </x:c>
      <x:c r="F732" s="27" t="n">
        <x:v>1</x:v>
      </x:c>
      <x:c r="G732" s="24" t="str">
        <x:v>명사·행동 중심 검색어로, 제목화하려면 별도의 구체적인 질문 설정이 필요</x:v>
      </x:c>
      <x:c r="H732" s="27" t="n">
        <x:v>0</x:v>
      </x:c>
      <x:c r="I732" s="24" t="str">
        <x:v>키워드 자체에 비교나 반전 근거가 없으므로 해당 요소는 가점하지 않음</x:v>
      </x:c>
      <x:c r="J732" s="27" t="n">
        <x:v>2</x:v>
      </x:c>
      <x:c r="K732" s="24" t="str">
        <x:v>규정·절차·근거 자료 또는 조건별 사례로 설명 범위를 한정할 수 있음</x:v>
      </x:c>
      <x:c r="L732" s="29" t="n">
        <x:f>(D732+F732+H732+J732)/('산출기준'!$B$23*'산출기준'!$B$24)*100</x:f>
        <x:v>62.5</x:v>
      </x:c>
      <x:c r="M732" s="24" t="str">
        <x:v>조건별 차이와 안전상 주의사항 확인 필요</x:v>
      </x:c>
    </x:row>
    <x:row r="733" ht="58" customHeight="1">
      <x:c r="A733" s="4" t="str">
        <x:v>K0729</x:v>
      </x:c>
      <x:c r="B733" s="4" t="str">
        <x:v>스포츠</x:v>
      </x:c>
      <x:c r="C733" s="4" t="str">
        <x:v>필라테스효과</x:v>
      </x:c>
      <x:c r="D733" s="27" t="n">
        <x:v>2</x:v>
      </x:c>
      <x:c r="E733" s="24" t="str">
        <x:v>필라테스효과: 비용·시간·생활 불편 또는 의사결정과 직접 연결</x:v>
      </x:c>
      <x:c r="F733" s="27" t="n">
        <x:v>1</x:v>
      </x:c>
      <x:c r="G733" s="24" t="str">
        <x:v>명사·행동 중심 검색어로, 제목화하려면 별도의 구체적인 질문 설정이 필요</x:v>
      </x:c>
      <x:c r="H733" s="27" t="n">
        <x:v>0</x:v>
      </x:c>
      <x:c r="I733" s="24" t="str">
        <x:v>키워드 자체에 비교나 반전 근거가 없으므로 해당 요소는 가점하지 않음</x:v>
      </x:c>
      <x:c r="J733" s="27" t="n">
        <x:v>2</x:v>
      </x:c>
      <x:c r="K733" s="24" t="str">
        <x:v>규정·절차·근거 자료 또는 조건별 사례로 설명 범위를 한정할 수 있음</x:v>
      </x:c>
      <x:c r="L733" s="29" t="n">
        <x:f>(D733+F733+H733+J733)/('산출기준'!$B$23*'산출기준'!$B$24)*100</x:f>
        <x:v>62.5</x:v>
      </x:c>
      <x:c r="M733" s="24" t="str">
        <x:v>조건별 차이와 안전상 주의사항 확인 필요</x:v>
      </x:c>
    </x:row>
    <x:row r="734" ht="58" customHeight="1">
      <x:c r="A734" s="4" t="str">
        <x:v>K0730</x:v>
      </x:c>
      <x:c r="B734" s="4" t="str">
        <x:v>스포츠</x:v>
      </x:c>
      <x:c r="C734" s="4" t="str">
        <x:v>드라이버잘치는법</x:v>
      </x:c>
      <x:c r="D734" s="27" t="n">
        <x:v>2</x:v>
      </x:c>
      <x:c r="E734" s="24" t="str">
        <x:v>드라이버잘치는법: 비용·시간·생활 불편 또는 의사결정과 직접 연결</x:v>
      </x:c>
      <x:c r="F734" s="27" t="n">
        <x:v>2</x:v>
      </x:c>
      <x:c r="G734" s="24" t="str">
        <x:v>‘치는법’라는 질문 표현이 있어 독자가 확인할 답이 분명함</x:v>
      </x:c>
      <x:c r="H734" s="27" t="n">
        <x:v>0</x:v>
      </x:c>
      <x:c r="I734" s="24" t="str">
        <x:v>키워드 자체에 비교나 반전 근거가 없으므로 해당 요소는 가점하지 않음</x:v>
      </x:c>
      <x:c r="J734" s="27" t="n">
        <x:v>1</x:v>
      </x:c>
      <x:c r="K734" s="24" t="str">
        <x:v>공개 프로필·발언 등 확인 가능한 원자료 확보가 필요</x:v>
      </x:c>
      <x:c r="L734" s="29" t="n">
        <x:f>(D734+F734+H734+J734)/('산출기준'!$B$23*'산출기준'!$B$24)*100</x:f>
        <x:v>62.5</x:v>
      </x:c>
      <x:c r="M734" s="24" t="str">
        <x:v>조건별 차이와 안전상 주의사항 확인 필요</x:v>
      </x:c>
    </x:row>
    <x:row r="735" ht="58" customHeight="1">
      <x:c r="A735" s="4" t="str">
        <x:v>K0731</x:v>
      </x:c>
      <x:c r="B735" s="4" t="str">
        <x:v>스포츠</x:v>
      </x:c>
      <x:c r="C735" s="4" t="str">
        <x:v>무산소운동</x:v>
      </x:c>
      <x:c r="D735" s="27" t="n">
        <x:v>2</x:v>
      </x:c>
      <x:c r="E735" s="24" t="str">
        <x:v>무산소운동: 비용·시간·생활 불편 또는 의사결정과 직접 연결</x:v>
      </x:c>
      <x:c r="F735" s="27" t="n">
        <x:v>1</x:v>
      </x:c>
      <x:c r="G735" s="24" t="str">
        <x:v>명사·행동 중심 검색어로, 제목화하려면 별도의 구체적인 질문 설정이 필요</x:v>
      </x:c>
      <x:c r="H735" s="27" t="n">
        <x:v>0</x:v>
      </x:c>
      <x:c r="I735" s="24" t="str">
        <x:v>키워드 자체에 비교나 반전 근거가 없으므로 해당 요소는 가점하지 않음</x:v>
      </x:c>
      <x:c r="J735" s="27" t="n">
        <x:v>1</x:v>
      </x:c>
      <x:c r="K735" s="24" t="str">
        <x:v>검색 범위가 넓어 독자·상황·질문을 더 좁혀야 함</x:v>
      </x:c>
      <x:c r="L735" s="29" t="n">
        <x:f>(D735+F735+H735+J735)/('산출기준'!$B$23*'산출기준'!$B$24)*100</x:f>
        <x:v>50</x:v>
      </x:c>
      <x:c r="M735" s="24" t="str">
        <x:v>조건별 차이와 안전상 주의사항 확인 필요</x:v>
      </x:c>
    </x:row>
    <x:row r="736" ht="58" customHeight="1">
      <x:c r="A736" s="4" t="str">
        <x:v>K0732</x:v>
      </x:c>
      <x:c r="B736" s="4" t="str">
        <x:v>스포츠</x:v>
      </x:c>
      <x:c r="C736" s="4" t="str">
        <x:v>골프그립종류</x:v>
      </x:c>
      <x:c r="D736" s="27" t="n">
        <x:v>2</x:v>
      </x:c>
      <x:c r="E736" s="24" t="str">
        <x:v>골프그립종류: 비용·시간·생활 불편 또는 의사결정과 직접 연결</x:v>
      </x:c>
      <x:c r="F736" s="27" t="n">
        <x:v>1</x:v>
      </x:c>
      <x:c r="G736" s="24" t="str">
        <x:v>명사·행동 중심 검색어로, 제목화하려면 별도의 구체적인 질문 설정이 필요</x:v>
      </x:c>
      <x:c r="H736" s="27" t="n">
        <x:v>0</x:v>
      </x:c>
      <x:c r="I736" s="24" t="str">
        <x:v>키워드 자체에 비교나 반전 근거가 없으므로 해당 요소는 가점하지 않음</x:v>
      </x:c>
      <x:c r="J736" s="27" t="n">
        <x:v>2</x:v>
      </x:c>
      <x:c r="K736" s="24" t="str">
        <x:v>규정·절차·근거 자료 또는 조건별 사례로 설명 범위를 한정할 수 있음</x:v>
      </x:c>
      <x:c r="L736" s="29" t="n">
        <x:f>(D736+F736+H736+J736)/('산출기준'!$B$23*'산출기준'!$B$24)*100</x:f>
        <x:v>62.5</x:v>
      </x:c>
      <x:c r="M736" s="24" t="str">
        <x:v>조건별 차이와 안전상 주의사항 확인 필요</x:v>
      </x:c>
    </x:row>
    <x:row r="737" ht="58" customHeight="1">
      <x:c r="A737" s="4" t="str">
        <x:v>K0733</x:v>
      </x:c>
      <x:c r="B737" s="4" t="str">
        <x:v>스포츠</x:v>
      </x:c>
      <x:c r="C737" s="4" t="str">
        <x:v>패시브스트레칭</x:v>
      </x:c>
      <x:c r="D737" s="27" t="n">
        <x:v>2</x:v>
      </x:c>
      <x:c r="E737" s="24" t="str">
        <x:v>패시브스트레칭: 비용·시간·생활 불편 또는 의사결정과 직접 연결</x:v>
      </x:c>
      <x:c r="F737" s="27" t="n">
        <x:v>1</x:v>
      </x:c>
      <x:c r="G737" s="24" t="str">
        <x:v>명사·행동 중심 검색어로, 제목화하려면 별도의 구체적인 질문 설정이 필요</x:v>
      </x:c>
      <x:c r="H737" s="27" t="n">
        <x:v>0</x:v>
      </x:c>
      <x:c r="I737" s="24" t="str">
        <x:v>키워드 자체에 비교나 반전 근거가 없으므로 해당 요소는 가점하지 않음</x:v>
      </x:c>
      <x:c r="J737" s="27" t="n">
        <x:v>1</x:v>
      </x:c>
      <x:c r="K737" s="24" t="str">
        <x:v>공개 프로필·발언 등 확인 가능한 원자료 확보가 필요</x:v>
      </x:c>
      <x:c r="L737" s="29" t="n">
        <x:f>(D737+F737+H737+J737)/('산출기준'!$B$23*'산출기준'!$B$24)*100</x:f>
        <x:v>50</x:v>
      </x:c>
      <x:c r="M737" s="24" t="str">
        <x:v>조건별 차이와 안전상 주의사항 확인 필요</x:v>
      </x:c>
    </x:row>
    <x:row r="738" ht="58" customHeight="1">
      <x:c r="A738" s="4" t="str">
        <x:v>K0734</x:v>
      </x:c>
      <x:c r="B738" s="4" t="str">
        <x:v>스포츠</x:v>
      </x:c>
      <x:c r="C738" s="4" t="str">
        <x:v>러닝무릎통증</x:v>
      </x:c>
      <x:c r="D738" s="27" t="n">
        <x:v>2</x:v>
      </x:c>
      <x:c r="E738" s="24" t="str">
        <x:v>러닝무릎통증: 비용·시간·생활 불편 또는 의사결정과 직접 연결</x:v>
      </x:c>
      <x:c r="F738" s="27" t="n">
        <x:v>1</x:v>
      </x:c>
      <x:c r="G738" s="24" t="str">
        <x:v>명사·행동 중심 검색어로, 제목화하려면 별도의 구체적인 질문 설정이 필요</x:v>
      </x:c>
      <x:c r="H738" s="27" t="n">
        <x:v>0</x:v>
      </x:c>
      <x:c r="I738" s="24" t="str">
        <x:v>키워드 자체에 비교나 반전 근거가 없으므로 해당 요소는 가점하지 않음</x:v>
      </x:c>
      <x:c r="J738" s="27" t="n">
        <x:v>1</x:v>
      </x:c>
      <x:c r="K738" s="24" t="str">
        <x:v>공개 프로필·발언 등 확인 가능한 원자료 확보가 필요</x:v>
      </x:c>
      <x:c r="L738" s="29" t="n">
        <x:f>(D738+F738+H738+J738)/('산출기준'!$B$23*'산출기준'!$B$24)*100</x:f>
        <x:v>50</x:v>
      </x:c>
      <x:c r="M738" s="24" t="str">
        <x:v>조건별 차이와 안전상 주의사항 확인 필요</x:v>
      </x:c>
    </x:row>
    <x:row r="739" ht="58" customHeight="1">
      <x:c r="A739" s="4" t="str">
        <x:v>K0735</x:v>
      </x:c>
      <x:c r="B739" s="4" t="str">
        <x:v>스포츠</x:v>
      </x:c>
      <x:c r="C739" s="4" t="str">
        <x:v>족저근막염스트레칭</x:v>
      </x:c>
      <x:c r="D739" s="27" t="n">
        <x:v>2</x:v>
      </x:c>
      <x:c r="E739" s="24" t="str">
        <x:v>족저근막염스트레칭: 비용·시간·생활 불편 또는 의사결정과 직접 연결</x:v>
      </x:c>
      <x:c r="F739" s="27" t="n">
        <x:v>1</x:v>
      </x:c>
      <x:c r="G739" s="24" t="str">
        <x:v>명사·행동 중심 검색어로, 제목화하려면 별도의 구체적인 질문 설정이 필요</x:v>
      </x:c>
      <x:c r="H739" s="27" t="n">
        <x:v>0</x:v>
      </x:c>
      <x:c r="I739" s="24" t="str">
        <x:v>키워드 자체에 비교나 반전 근거가 없으므로 해당 요소는 가점하지 않음</x:v>
      </x:c>
      <x:c r="J739" s="27" t="n">
        <x:v>1</x:v>
      </x:c>
      <x:c r="K739" s="24" t="str">
        <x:v>공개 프로필·발언 등 확인 가능한 원자료 확보가 필요</x:v>
      </x:c>
      <x:c r="L739" s="29" t="n">
        <x:f>(D739+F739+H739+J739)/('산출기준'!$B$23*'산출기준'!$B$24)*100</x:f>
        <x:v>50</x:v>
      </x:c>
      <x:c r="M739" s="24" t="str">
        <x:v>조건별 차이와 안전상 주의사항 확인 필요</x:v>
      </x:c>
    </x:row>
    <x:row r="740" ht="58" customHeight="1">
      <x:c r="A740" s="4" t="str">
        <x:v>K0736</x:v>
      </x:c>
      <x:c r="B740" s="4" t="str">
        <x:v>스포츠</x:v>
      </x:c>
      <x:c r="C740" s="4" t="str">
        <x:v>헬스장가격</x:v>
      </x:c>
      <x:c r="D740" s="27" t="n">
        <x:v>2</x:v>
      </x:c>
      <x:c r="E740" s="24" t="str">
        <x:v>헬스장가격: 비용·시간·생활 불편 또는 의사결정과 직접 연결</x:v>
      </x:c>
      <x:c r="F740" s="27" t="n">
        <x:v>1</x:v>
      </x:c>
      <x:c r="G740" s="24" t="str">
        <x:v>명사·행동 중심 검색어로, 제목화하려면 별도의 구체적인 질문 설정이 필요</x:v>
      </x:c>
      <x:c r="H740" s="27" t="n">
        <x:v>0</x:v>
      </x:c>
      <x:c r="I740" s="24" t="str">
        <x:v>키워드 자체에 비교나 반전 근거가 없으므로 해당 요소는 가점하지 않음</x:v>
      </x:c>
      <x:c r="J740" s="27" t="n">
        <x:v>1</x:v>
      </x:c>
      <x:c r="K740" s="24" t="str">
        <x:v>공개 프로필·발언 등 확인 가능한 원자료 확보가 필요</x:v>
      </x:c>
      <x:c r="L740" s="29" t="n">
        <x:f>(D740+F740+H740+J740)/('산출기준'!$B$23*'산출기준'!$B$24)*100</x:f>
        <x:v>50</x:v>
      </x:c>
      <x:c r="M740" s="24" t="str">
        <x:v>조건별 차이와 안전상 주의사항 확인 필요</x:v>
      </x:c>
    </x:row>
    <x:row r="741" ht="58" customHeight="1">
      <x:c r="A741" s="4" t="str">
        <x:v>K0737</x:v>
      </x:c>
      <x:c r="B741" s="4" t="str">
        <x:v>스포츠</x:v>
      </x:c>
      <x:c r="C741" s="4" t="str">
        <x:v>등운동루틴</x:v>
      </x:c>
      <x:c r="D741" s="27" t="n">
        <x:v>2</x:v>
      </x:c>
      <x:c r="E741" s="24" t="str">
        <x:v>등운동루틴: 비용·시간·생활 불편 또는 의사결정과 직접 연결</x:v>
      </x:c>
      <x:c r="F741" s="27" t="n">
        <x:v>1</x:v>
      </x:c>
      <x:c r="G741" s="24" t="str">
        <x:v>명사·행동 중심 검색어로, 제목화하려면 별도의 구체적인 질문 설정이 필요</x:v>
      </x:c>
      <x:c r="H741" s="27" t="n">
        <x:v>0</x:v>
      </x:c>
      <x:c r="I741" s="24" t="str">
        <x:v>키워드 자체에 비교나 반전 근거가 없으므로 해당 요소는 가점하지 않음</x:v>
      </x:c>
      <x:c r="J741" s="27" t="n">
        <x:v>1</x:v>
      </x:c>
      <x:c r="K741" s="24" t="str">
        <x:v>공개 프로필·발언 등 확인 가능한 원자료 확보가 필요</x:v>
      </x:c>
      <x:c r="L741" s="29" t="n">
        <x:f>(D741+F741+H741+J741)/('산출기준'!$B$23*'산출기준'!$B$24)*100</x:f>
        <x:v>50</x:v>
      </x:c>
      <x:c r="M741" s="24" t="str">
        <x:v>조건별 차이와 안전상 주의사항 확인 필요</x:v>
      </x:c>
    </x:row>
    <x:row r="742" ht="58" customHeight="1">
      <x:c r="A742" s="4" t="str">
        <x:v>K0738</x:v>
      </x:c>
      <x:c r="B742" s="4" t="str">
        <x:v>스포츠</x:v>
      </x:c>
      <x:c r="C742" s="4" t="str">
        <x:v>달리기효과</x:v>
      </x:c>
      <x:c r="D742" s="27" t="n">
        <x:v>2</x:v>
      </x:c>
      <x:c r="E742" s="24" t="str">
        <x:v>달리기효과: 비용·시간·생활 불편 또는 의사결정과 직접 연결</x:v>
      </x:c>
      <x:c r="F742" s="27" t="n">
        <x:v>1</x:v>
      </x:c>
      <x:c r="G742" s="24" t="str">
        <x:v>명사·행동 중심 검색어로, 제목화하려면 별도의 구체적인 질문 설정이 필요</x:v>
      </x:c>
      <x:c r="H742" s="27" t="n">
        <x:v>0</x:v>
      </x:c>
      <x:c r="I742" s="24" t="str">
        <x:v>키워드 자체에 비교나 반전 근거가 없으므로 해당 요소는 가점하지 않음</x:v>
      </x:c>
      <x:c r="J742" s="27" t="n">
        <x:v>2</x:v>
      </x:c>
      <x:c r="K742" s="24" t="str">
        <x:v>규정·절차·근거 자료 또는 조건별 사례로 설명 범위를 한정할 수 있음</x:v>
      </x:c>
      <x:c r="L742" s="29" t="n">
        <x:f>(D742+F742+H742+J742)/('산출기준'!$B$23*'산출기준'!$B$24)*100</x:f>
        <x:v>62.5</x:v>
      </x:c>
      <x:c r="M742" s="24" t="str">
        <x:v>조건별 차이와 안전상 주의사항 확인 필요</x:v>
      </x:c>
    </x:row>
    <x:row r="743" ht="58" customHeight="1">
      <x:c r="A743" s="4" t="str">
        <x:v>K0739</x:v>
      </x:c>
      <x:c r="B743" s="4" t="str">
        <x:v>스포츠</x:v>
      </x:c>
      <x:c r="C743" s="4" t="str">
        <x:v>수영효과</x:v>
      </x:c>
      <x:c r="D743" s="27" t="n">
        <x:v>2</x:v>
      </x:c>
      <x:c r="E743" s="24" t="str">
        <x:v>수영효과: 비용·시간·생활 불편 또는 의사결정과 직접 연결</x:v>
      </x:c>
      <x:c r="F743" s="27" t="n">
        <x:v>1</x:v>
      </x:c>
      <x:c r="G743" s="24" t="str">
        <x:v>명사·행동 중심 검색어로, 제목화하려면 별도의 구체적인 질문 설정이 필요</x:v>
      </x:c>
      <x:c r="H743" s="27" t="n">
        <x:v>0</x:v>
      </x:c>
      <x:c r="I743" s="24" t="str">
        <x:v>키워드 자체에 비교나 반전 근거가 없으므로 해당 요소는 가점하지 않음</x:v>
      </x:c>
      <x:c r="J743" s="27" t="n">
        <x:v>2</x:v>
      </x:c>
      <x:c r="K743" s="24" t="str">
        <x:v>규정·절차·근거 자료 또는 조건별 사례로 설명 범위를 한정할 수 있음</x:v>
      </x:c>
      <x:c r="L743" s="29" t="n">
        <x:f>(D743+F743+H743+J743)/('산출기준'!$B$23*'산출기준'!$B$24)*100</x:f>
        <x:v>62.5</x:v>
      </x:c>
      <x:c r="M743" s="24" t="str">
        <x:v>조건별 차이와 안전상 주의사항 확인 필요</x:v>
      </x:c>
    </x:row>
    <x:row r="744" ht="58" customHeight="1">
      <x:c r="A744" s="4" t="str">
        <x:v>K0740</x:v>
      </x:c>
      <x:c r="B744" s="4" t="str">
        <x:v>스포츠</x:v>
      </x:c>
      <x:c r="C744" s="4" t="str">
        <x:v>골프채그립교체</x:v>
      </x:c>
      <x:c r="D744" s="27" t="n">
        <x:v>2</x:v>
      </x:c>
      <x:c r="E744" s="24" t="str">
        <x:v>골프채그립교체: 비용·시간·생활 불편 또는 의사결정과 직접 연결</x:v>
      </x:c>
      <x:c r="F744" s="27" t="n">
        <x:v>1</x:v>
      </x:c>
      <x:c r="G744" s="24" t="str">
        <x:v>명사·행동 중심 검색어로, 제목화하려면 별도의 구체적인 질문 설정이 필요</x:v>
      </x:c>
      <x:c r="H744" s="27" t="n">
        <x:v>0</x:v>
      </x:c>
      <x:c r="I744" s="24" t="str">
        <x:v>키워드 자체에 비교나 반전 근거가 없으므로 해당 요소는 가점하지 않음</x:v>
      </x:c>
      <x:c r="J744" s="27" t="n">
        <x:v>2</x:v>
      </x:c>
      <x:c r="K744" s="24" t="str">
        <x:v>규정·절차·근거 자료 또는 조건별 사례로 설명 범위를 한정할 수 있음</x:v>
      </x:c>
      <x:c r="L744" s="29" t="n">
        <x:f>(D744+F744+H744+J744)/('산출기준'!$B$23*'산출기준'!$B$24)*100</x:f>
        <x:v>62.5</x:v>
      </x:c>
      <x:c r="M744" s="24" t="str">
        <x:v>조건별 차이와 안전상 주의사항 확인 필요</x:v>
      </x:c>
    </x:row>
    <x:row r="745" ht="58" customHeight="1">
      <x:c r="A745" s="4" t="str">
        <x:v>K0741</x:v>
      </x:c>
      <x:c r="B745" s="4" t="str">
        <x:v>스포츠</x:v>
      </x:c>
      <x:c r="C745" s="4" t="str">
        <x:v>골프그립교체비용</x:v>
      </x:c>
      <x:c r="D745" s="27" t="n">
        <x:v>2</x:v>
      </x:c>
      <x:c r="E745" s="24" t="str">
        <x:v>골프그립교체비용: 비용·시간·생활 불편 또는 의사결정과 직접 연결</x:v>
      </x:c>
      <x:c r="F745" s="27" t="n">
        <x:v>1</x:v>
      </x:c>
      <x:c r="G745" s="24" t="str">
        <x:v>명사·행동 중심 검색어로, 제목화하려면 별도의 구체적인 질문 설정이 필요</x:v>
      </x:c>
      <x:c r="H745" s="27" t="n">
        <x:v>1</x:v>
      </x:c>
      <x:c r="I745" s="24" t="str">
        <x:v>‘비용’를 기준·수치·조건별 사례로 비교 가능. 실제 수치 확인 전 반전은 단정 불가</x:v>
      </x:c>
      <x:c r="J745" s="27" t="n">
        <x:v>2</x:v>
      </x:c>
      <x:c r="K745" s="24" t="str">
        <x:v>규정·절차·근거 자료 또는 조건별 사례로 설명 범위를 한정할 수 있음</x:v>
      </x:c>
      <x:c r="L745" s="29" t="n">
        <x:f>(D745+F745+H745+J745)/('산출기준'!$B$23*'산출기준'!$B$24)*100</x:f>
        <x:v>75</x:v>
      </x:c>
      <x:c r="M745" s="24" t="str">
        <x:v>조건별 차이와 안전상 주의사항 확인 필요</x:v>
      </x:c>
    </x:row>
    <x:row r="746" ht="58" customHeight="1">
      <x:c r="A746" s="4" t="str">
        <x:v>K0742</x:v>
      </x:c>
      <x:c r="B746" s="4" t="str">
        <x:v>스포츠</x:v>
      </x:c>
      <x:c r="C746" s="4" t="str">
        <x:v>골프연습</x:v>
      </x:c>
      <x:c r="D746" s="27" t="n">
        <x:v>2</x:v>
      </x:c>
      <x:c r="E746" s="24" t="str">
        <x:v>골프연습: 비용·시간·생활 불편 또는 의사결정과 직접 연결</x:v>
      </x:c>
      <x:c r="F746" s="27" t="n">
        <x:v>1</x:v>
      </x:c>
      <x:c r="G746" s="24" t="str">
        <x:v>명사·행동 중심 검색어로, 제목화하려면 별도의 구체적인 질문 설정이 필요</x:v>
      </x:c>
      <x:c r="H746" s="27" t="n">
        <x:v>0</x:v>
      </x:c>
      <x:c r="I746" s="24" t="str">
        <x:v>키워드 자체에 비교나 반전 근거가 없으므로 해당 요소는 가점하지 않음</x:v>
      </x:c>
      <x:c r="J746" s="27" t="n">
        <x:v>1</x:v>
      </x:c>
      <x:c r="K746" s="24" t="str">
        <x:v>공개 프로필·발언 등 확인 가능한 원자료 확보가 필요</x:v>
      </x:c>
      <x:c r="L746" s="29" t="n">
        <x:f>(D746+F746+H746+J746)/('산출기준'!$B$23*'산출기준'!$B$24)*100</x:f>
        <x:v>50</x:v>
      </x:c>
      <x:c r="M746" s="24" t="str">
        <x:v>조건별 차이와 안전상 주의사항 확인 필요</x:v>
      </x:c>
    </x:row>
    <x:row r="747" ht="58" customHeight="1">
      <x:c r="A747" s="4" t="str">
        <x:v>K0743</x:v>
      </x:c>
      <x:c r="B747" s="4" t="str">
        <x:v>스포츠</x:v>
      </x:c>
      <x:c r="C747" s="4" t="str">
        <x:v>맨몸운동루틴</x:v>
      </x:c>
      <x:c r="D747" s="27" t="n">
        <x:v>2</x:v>
      </x:c>
      <x:c r="E747" s="24" t="str">
        <x:v>맨몸운동루틴: 비용·시간·생활 불편 또는 의사결정과 직접 연결</x:v>
      </x:c>
      <x:c r="F747" s="27" t="n">
        <x:v>1</x:v>
      </x:c>
      <x:c r="G747" s="24" t="str">
        <x:v>명사·행동 중심 검색어로, 제목화하려면 별도의 구체적인 질문 설정이 필요</x:v>
      </x:c>
      <x:c r="H747" s="27" t="n">
        <x:v>0</x:v>
      </x:c>
      <x:c r="I747" s="24" t="str">
        <x:v>키워드 자체에 비교나 반전 근거가 없으므로 해당 요소는 가점하지 않음</x:v>
      </x:c>
      <x:c r="J747" s="27" t="n">
        <x:v>1</x:v>
      </x:c>
      <x:c r="K747" s="24" t="str">
        <x:v>공개 프로필·발언 등 확인 가능한 원자료 확보가 필요</x:v>
      </x:c>
      <x:c r="L747" s="29" t="n">
        <x:f>(D747+F747+H747+J747)/('산출기준'!$B$23*'산출기준'!$B$24)*100</x:f>
        <x:v>50</x:v>
      </x:c>
      <x:c r="M747" s="24" t="str">
        <x:v>조건별 차이와 안전상 주의사항 확인 필요</x:v>
      </x:c>
    </x:row>
    <x:row r="748" ht="58" customHeight="1">
      <x:c r="A748" s="4" t="str">
        <x:v>K0744</x:v>
      </x:c>
      <x:c r="B748" s="4" t="str">
        <x:v>스포츠</x:v>
      </x:c>
      <x:c r="C748" s="4" t="str">
        <x:v>아킬레스건스트레칭</x:v>
      </x:c>
      <x:c r="D748" s="27" t="n">
        <x:v>2</x:v>
      </x:c>
      <x:c r="E748" s="24" t="str">
        <x:v>아킬레스건스트레칭: 비용·시간·생활 불편 또는 의사결정과 직접 연결</x:v>
      </x:c>
      <x:c r="F748" s="27" t="n">
        <x:v>1</x:v>
      </x:c>
      <x:c r="G748" s="24" t="str">
        <x:v>명사·행동 중심 검색어로, 제목화하려면 별도의 구체적인 질문 설정이 필요</x:v>
      </x:c>
      <x:c r="H748" s="27" t="n">
        <x:v>0</x:v>
      </x:c>
      <x:c r="I748" s="24" t="str">
        <x:v>키워드 자체에 비교나 반전 근거가 없으므로 해당 요소는 가점하지 않음</x:v>
      </x:c>
      <x:c r="J748" s="27" t="n">
        <x:v>1</x:v>
      </x:c>
      <x:c r="K748" s="24" t="str">
        <x:v>공개 프로필·발언 등 확인 가능한 원자료 확보가 필요</x:v>
      </x:c>
      <x:c r="L748" s="29" t="n">
        <x:f>(D748+F748+H748+J748)/('산출기준'!$B$23*'산출기준'!$B$24)*100</x:f>
        <x:v>50</x:v>
      </x:c>
      <x:c r="M748" s="24" t="str">
        <x:v>조건별 차이와 안전상 주의사항 확인 필요</x:v>
      </x:c>
    </x:row>
    <x:row r="749" ht="58" customHeight="1">
      <x:c r="A749" s="4" t="str">
        <x:v>K0745</x:v>
      </x:c>
      <x:c r="B749" s="4" t="str">
        <x:v>스포츠</x:v>
      </x:c>
      <x:c r="C749" s="4" t="str">
        <x:v>탁구규칙</x:v>
      </x:c>
      <x:c r="D749" s="27" t="n">
        <x:v>2</x:v>
      </x:c>
      <x:c r="E749" s="24" t="str">
        <x:v>탁구규칙: 비용·시간·생활 불편 또는 의사결정과 직접 연결</x:v>
      </x:c>
      <x:c r="F749" s="27" t="n">
        <x:v>1</x:v>
      </x:c>
      <x:c r="G749" s="24" t="str">
        <x:v>명사·행동 중심 검색어로, 제목화하려면 별도의 구체적인 질문 설정이 필요</x:v>
      </x:c>
      <x:c r="H749" s="27" t="n">
        <x:v>0</x:v>
      </x:c>
      <x:c r="I749" s="24" t="str">
        <x:v>키워드 자체에 비교나 반전 근거가 없으므로 해당 요소는 가점하지 않음</x:v>
      </x:c>
      <x:c r="J749" s="27" t="n">
        <x:v>1</x:v>
      </x:c>
      <x:c r="K749" s="24" t="str">
        <x:v>공개 프로필·발언 등 확인 가능한 원자료 확보가 필요</x:v>
      </x:c>
      <x:c r="L749" s="29" t="n">
        <x:f>(D749+F749+H749+J749)/('산출기준'!$B$23*'산출기준'!$B$24)*100</x:f>
        <x:v>50</x:v>
      </x:c>
      <x:c r="M749" s="24" t="str">
        <x:v>조건별 차이와 안전상 주의사항 확인 필요</x:v>
      </x:c>
    </x:row>
    <x:row r="750" ht="58" customHeight="1">
      <x:c r="A750" s="4" t="str">
        <x:v>K0746</x:v>
      </x:c>
      <x:c r="B750" s="4" t="str">
        <x:v>스포츠</x:v>
      </x:c>
      <x:c r="C750" s="4" t="str">
        <x:v>헬스PT가격</x:v>
      </x:c>
      <x:c r="D750" s="27" t="n">
        <x:v>2</x:v>
      </x:c>
      <x:c r="E750" s="24" t="str">
        <x:v>헬스PT가격: 비용·시간·생활 불편 또는 의사결정과 직접 연결</x:v>
      </x:c>
      <x:c r="F750" s="27" t="n">
        <x:v>1</x:v>
      </x:c>
      <x:c r="G750" s="24" t="str">
        <x:v>명사·행동 중심 검색어로, 제목화하려면 별도의 구체적인 질문 설정이 필요</x:v>
      </x:c>
      <x:c r="H750" s="27" t="n">
        <x:v>0</x:v>
      </x:c>
      <x:c r="I750" s="24" t="str">
        <x:v>키워드 자체에 비교나 반전 근거가 없으므로 해당 요소는 가점하지 않음</x:v>
      </x:c>
      <x:c r="J750" s="27" t="n">
        <x:v>1</x:v>
      </x:c>
      <x:c r="K750" s="24" t="str">
        <x:v>공개 프로필·발언 등 확인 가능한 원자료 확보가 필요</x:v>
      </x:c>
      <x:c r="L750" s="29" t="n">
        <x:f>(D750+F750+H750+J750)/('산출기준'!$B$23*'산출기준'!$B$24)*100</x:f>
        <x:v>50</x:v>
      </x:c>
      <x:c r="M750" s="24" t="str">
        <x:v>조건별 차이와 안전상 주의사항 확인 필요</x:v>
      </x:c>
    </x:row>
    <x:row r="751" ht="58" customHeight="1">
      <x:c r="A751" s="4" t="str">
        <x:v>K0747</x:v>
      </x:c>
      <x:c r="B751" s="4" t="str">
        <x:v>스포츠</x:v>
      </x:c>
      <x:c r="C751" s="4" t="str">
        <x:v>걷기운동</x:v>
      </x:c>
      <x:c r="D751" s="27" t="n">
        <x:v>2</x:v>
      </x:c>
      <x:c r="E751" s="24" t="str">
        <x:v>걷기운동: 비용·시간·생활 불편 또는 의사결정과 직접 연결</x:v>
      </x:c>
      <x:c r="F751" s="27" t="n">
        <x:v>1</x:v>
      </x:c>
      <x:c r="G751" s="24" t="str">
        <x:v>명사·행동 중심 검색어로, 제목화하려면 별도의 구체적인 질문 설정이 필요</x:v>
      </x:c>
      <x:c r="H751" s="27" t="n">
        <x:v>0</x:v>
      </x:c>
      <x:c r="I751" s="24" t="str">
        <x:v>키워드 자체에 비교나 반전 근거가 없으므로 해당 요소는 가점하지 않음</x:v>
      </x:c>
      <x:c r="J751" s="27" t="n">
        <x:v>1</x:v>
      </x:c>
      <x:c r="K751" s="24" t="str">
        <x:v>공개 프로필·발언 등 확인 가능한 원자료 확보가 필요</x:v>
      </x:c>
      <x:c r="L751" s="29" t="n">
        <x:f>(D751+F751+H751+J751)/('산출기준'!$B$23*'산출기준'!$B$24)*100</x:f>
        <x:v>50</x:v>
      </x:c>
      <x:c r="M751" s="24" t="str">
        <x:v>조건별 차이와 안전상 주의사항 확인 필요</x:v>
      </x:c>
    </x:row>
    <x:row r="752" ht="58" customHeight="1">
      <x:c r="A752" s="4" t="str">
        <x:v>K0748</x:v>
      </x:c>
      <x:c r="B752" s="4" t="str">
        <x:v>스포츠</x:v>
      </x:c>
      <x:c r="C752" s="4" t="str">
        <x:v>자전거운동</x:v>
      </x:c>
      <x:c r="D752" s="27" t="n">
        <x:v>2</x:v>
      </x:c>
      <x:c r="E752" s="24" t="str">
        <x:v>자전거운동: 비용·시간·생활 불편 또는 의사결정과 직접 연결</x:v>
      </x:c>
      <x:c r="F752" s="27" t="n">
        <x:v>1</x:v>
      </x:c>
      <x:c r="G752" s="24" t="str">
        <x:v>명사·행동 중심 검색어로, 제목화하려면 별도의 구체적인 질문 설정이 필요</x:v>
      </x:c>
      <x:c r="H752" s="27" t="n">
        <x:v>0</x:v>
      </x:c>
      <x:c r="I752" s="24" t="str">
        <x:v>키워드 자체에 비교나 반전 근거가 없으므로 해당 요소는 가점하지 않음</x:v>
      </x:c>
      <x:c r="J752" s="27" t="n">
        <x:v>1</x:v>
      </x:c>
      <x:c r="K752" s="24" t="str">
        <x:v>공개 프로필·발언 등 확인 가능한 원자료 확보가 필요</x:v>
      </x:c>
      <x:c r="L752" s="29" t="n">
        <x:f>(D752+F752+H752+J752)/('산출기준'!$B$23*'산출기준'!$B$24)*100</x:f>
        <x:v>50</x:v>
      </x:c>
      <x:c r="M752" s="24" t="str">
        <x:v>조건별 차이와 안전상 주의사항 확인 필요</x:v>
      </x:c>
    </x:row>
    <x:row r="753" ht="58" customHeight="1">
      <x:c r="A753" s="4" t="str">
        <x:v>K0749</x:v>
      </x:c>
      <x:c r="B753" s="4" t="str">
        <x:v>스포츠</x:v>
      </x:c>
      <x:c r="C753" s="4" t="str">
        <x:v>발목스트레칭</x:v>
      </x:c>
      <x:c r="D753" s="27" t="n">
        <x:v>2</x:v>
      </x:c>
      <x:c r="E753" s="24" t="str">
        <x:v>발목스트레칭: 비용·시간·생활 불편 또는 의사결정과 직접 연결</x:v>
      </x:c>
      <x:c r="F753" s="27" t="n">
        <x:v>1</x:v>
      </x:c>
      <x:c r="G753" s="24" t="str">
        <x:v>명사·행동 중심 검색어로, 제목화하려면 별도의 구체적인 질문 설정이 필요</x:v>
      </x:c>
      <x:c r="H753" s="27" t="n">
        <x:v>0</x:v>
      </x:c>
      <x:c r="I753" s="24" t="str">
        <x:v>키워드 자체에 비교나 반전 근거가 없으므로 해당 요소는 가점하지 않음</x:v>
      </x:c>
      <x:c r="J753" s="27" t="n">
        <x:v>1</x:v>
      </x:c>
      <x:c r="K753" s="24" t="str">
        <x:v>공개 프로필·발언 등 확인 가능한 원자료 확보가 필요</x:v>
      </x:c>
      <x:c r="L753" s="29" t="n">
        <x:f>(D753+F753+H753+J753)/('산출기준'!$B$23*'산출기준'!$B$24)*100</x:f>
        <x:v>50</x:v>
      </x:c>
      <x:c r="M753" s="24" t="str">
        <x:v>조건별 차이와 안전상 주의사항 확인 필요</x:v>
      </x:c>
    </x:row>
    <x:row r="754" ht="58" customHeight="1">
      <x:c r="A754" s="4" t="str">
        <x:v>K0750</x:v>
      </x:c>
      <x:c r="B754" s="4" t="str">
        <x:v>스포츠</x:v>
      </x:c>
      <x:c r="C754" s="4" t="str">
        <x:v>아이언샤프트교체비용</x:v>
      </x:c>
      <x:c r="D754" s="27" t="n">
        <x:v>2</x:v>
      </x:c>
      <x:c r="E754" s="24" t="str">
        <x:v>아이언샤프트교체비용: 비용·시간·생활 불편 또는 의사결정과 직접 연결</x:v>
      </x:c>
      <x:c r="F754" s="27" t="n">
        <x:v>1</x:v>
      </x:c>
      <x:c r="G754" s="24" t="str">
        <x:v>명사·행동 중심 검색어로, 제목화하려면 별도의 구체적인 질문 설정이 필요</x:v>
      </x:c>
      <x:c r="H754" s="27" t="n">
        <x:v>1</x:v>
      </x:c>
      <x:c r="I754" s="24" t="str">
        <x:v>‘비용’를 기준·수치·조건별 사례로 비교 가능. 실제 수치 확인 전 반전은 단정 불가</x:v>
      </x:c>
      <x:c r="J754" s="27" t="n">
        <x:v>2</x:v>
      </x:c>
      <x:c r="K754" s="24" t="str">
        <x:v>규정·절차·근거 자료 또는 조건별 사례로 설명 범위를 한정할 수 있음</x:v>
      </x:c>
      <x:c r="L754" s="29" t="n">
        <x:f>(D754+F754+H754+J754)/('산출기준'!$B$23*'산출기준'!$B$24)*100</x:f>
        <x:v>75</x:v>
      </x:c>
      <x:c r="M754" s="24" t="str">
        <x:v>조건별 차이와 안전상 주의사항 확인 필요</x:v>
      </x:c>
    </x:row>
    <x:row r="755" ht="58" customHeight="1">
      <x:c r="A755" s="4" t="str">
        <x:v>K0751</x:v>
      </x:c>
      <x:c r="B755" s="4" t="str">
        <x:v>스포츠</x:v>
      </x:c>
      <x:c r="C755" s="4" t="str">
        <x:v>필라테스종류</x:v>
      </x:c>
      <x:c r="D755" s="27" t="n">
        <x:v>2</x:v>
      </x:c>
      <x:c r="E755" s="24" t="str">
        <x:v>필라테스종류: 비용·시간·생활 불편 또는 의사결정과 직접 연결</x:v>
      </x:c>
      <x:c r="F755" s="27" t="n">
        <x:v>1</x:v>
      </x:c>
      <x:c r="G755" s="24" t="str">
        <x:v>명사·행동 중심 검색어로, 제목화하려면 별도의 구체적인 질문 설정이 필요</x:v>
      </x:c>
      <x:c r="H755" s="27" t="n">
        <x:v>0</x:v>
      </x:c>
      <x:c r="I755" s="24" t="str">
        <x:v>키워드 자체에 비교나 반전 근거가 없으므로 해당 요소는 가점하지 않음</x:v>
      </x:c>
      <x:c r="J755" s="27" t="n">
        <x:v>2</x:v>
      </x:c>
      <x:c r="K755" s="24" t="str">
        <x:v>규정·절차·근거 자료 또는 조건별 사례로 설명 범위를 한정할 수 있음</x:v>
      </x:c>
      <x:c r="L755" s="29" t="n">
        <x:f>(D755+F755+H755+J755)/('산출기준'!$B$23*'산출기준'!$B$24)*100</x:f>
        <x:v>62.5</x:v>
      </x:c>
      <x:c r="M755" s="24" t="str">
        <x:v>조건별 차이와 안전상 주의사항 확인 필요</x:v>
      </x:c>
    </x:row>
    <x:row r="756" ht="58" customHeight="1">
      <x:c r="A756" s="4" t="str">
        <x:v>K0752</x:v>
      </x:c>
      <x:c r="B756" s="4" t="str">
        <x:v>스포츠</x:v>
      </x:c>
      <x:c r="C756" s="4" t="str">
        <x:v>수영영법</x:v>
      </x:c>
      <x:c r="D756" s="27" t="n">
        <x:v>2</x:v>
      </x:c>
      <x:c r="E756" s="24" t="str">
        <x:v>수영영법: 비용·시간·생활 불편 또는 의사결정과 직접 연결</x:v>
      </x:c>
      <x:c r="F756" s="27" t="n">
        <x:v>1</x:v>
      </x:c>
      <x:c r="G756" s="24" t="str">
        <x:v>명사·행동 중심 검색어로, 제목화하려면 별도의 구체적인 질문 설정이 필요</x:v>
      </x:c>
      <x:c r="H756" s="27" t="n">
        <x:v>0</x:v>
      </x:c>
      <x:c r="I756" s="24" t="str">
        <x:v>키워드 자체에 비교나 반전 근거가 없으므로 해당 요소는 가점하지 않음</x:v>
      </x:c>
      <x:c r="J756" s="27" t="n">
        <x:v>1</x:v>
      </x:c>
      <x:c r="K756" s="24" t="str">
        <x:v>공개 프로필·발언 등 확인 가능한 원자료 확보가 필요</x:v>
      </x:c>
      <x:c r="L756" s="29" t="n">
        <x:f>(D756+F756+H756+J756)/('산출기준'!$B$23*'산출기준'!$B$24)*100</x:f>
        <x:v>50</x:v>
      </x:c>
      <x:c r="M756" s="24" t="str">
        <x:v>조건별 차이와 안전상 주의사항 확인 필요</x:v>
      </x:c>
    </x:row>
    <x:row r="757" ht="58" customHeight="1">
      <x:c r="A757" s="4" t="str">
        <x:v>K0753</x:v>
      </x:c>
      <x:c r="B757" s="4" t="str">
        <x:v>스포츠</x:v>
      </x:c>
      <x:c r="C757" s="4" t="str">
        <x:v>다리근력운동</x:v>
      </x:c>
      <x:c r="D757" s="27" t="n">
        <x:v>2</x:v>
      </x:c>
      <x:c r="E757" s="24" t="str">
        <x:v>다리근력운동: 비용·시간·생활 불편 또는 의사결정과 직접 연결</x:v>
      </x:c>
      <x:c r="F757" s="27" t="n">
        <x:v>1</x:v>
      </x:c>
      <x:c r="G757" s="24" t="str">
        <x:v>명사·행동 중심 검색어로, 제목화하려면 별도의 구체적인 질문 설정이 필요</x:v>
      </x:c>
      <x:c r="H757" s="27" t="n">
        <x:v>0</x:v>
      </x:c>
      <x:c r="I757" s="24" t="str">
        <x:v>키워드 자체에 비교나 반전 근거가 없으므로 해당 요소는 가점하지 않음</x:v>
      </x:c>
      <x:c r="J757" s="27" t="n">
        <x:v>1</x:v>
      </x:c>
      <x:c r="K757" s="24" t="str">
        <x:v>공개 프로필·발언 등 확인 가능한 원자료 확보가 필요</x:v>
      </x:c>
      <x:c r="L757" s="29" t="n">
        <x:f>(D757+F757+H757+J757)/('산출기준'!$B$23*'산출기준'!$B$24)*100</x:f>
        <x:v>50</x:v>
      </x:c>
      <x:c r="M757" s="24" t="str">
        <x:v>조건별 차이와 안전상 주의사항 확인 필요</x:v>
      </x:c>
    </x:row>
    <x:row r="758" ht="58" customHeight="1">
      <x:c r="A758" s="4" t="str">
        <x:v>K0754</x:v>
      </x:c>
      <x:c r="B758" s="4" t="str">
        <x:v>스포츠</x:v>
      </x:c>
      <x:c r="C758" s="4" t="str">
        <x:v>드라이버샤프트교체</x:v>
      </x:c>
      <x:c r="D758" s="27" t="n">
        <x:v>2</x:v>
      </x:c>
      <x:c r="E758" s="24" t="str">
        <x:v>드라이버샤프트교체: 비용·시간·생활 불편 또는 의사결정과 직접 연결</x:v>
      </x:c>
      <x:c r="F758" s="27" t="n">
        <x:v>1</x:v>
      </x:c>
      <x:c r="G758" s="24" t="str">
        <x:v>명사·행동 중심 검색어로, 제목화하려면 별도의 구체적인 질문 설정이 필요</x:v>
      </x:c>
      <x:c r="H758" s="27" t="n">
        <x:v>0</x:v>
      </x:c>
      <x:c r="I758" s="24" t="str">
        <x:v>키워드 자체에 비교나 반전 근거가 없으므로 해당 요소는 가점하지 않음</x:v>
      </x:c>
      <x:c r="J758" s="27" t="n">
        <x:v>2</x:v>
      </x:c>
      <x:c r="K758" s="24" t="str">
        <x:v>규정·절차·근거 자료 또는 조건별 사례로 설명 범위를 한정할 수 있음</x:v>
      </x:c>
      <x:c r="L758" s="29" t="n">
        <x:f>(D758+F758+H758+J758)/('산출기준'!$B$23*'산출기준'!$B$24)*100</x:f>
        <x:v>62.5</x:v>
      </x:c>
      <x:c r="M758" s="24" t="str">
        <x:v>조건별 차이와 안전상 주의사항 확인 필요</x:v>
      </x:c>
    </x:row>
    <x:row r="759" ht="58" customHeight="1">
      <x:c r="A759" s="4" t="str">
        <x:v>K0755</x:v>
      </x:c>
      <x:c r="B759" s="4" t="str">
        <x:v>스포츠</x:v>
      </x:c>
      <x:c r="C759" s="4" t="str">
        <x:v>플랭크시간</x:v>
      </x:c>
      <x:c r="D759" s="27" t="n">
        <x:v>2</x:v>
      </x:c>
      <x:c r="E759" s="24" t="str">
        <x:v>플랭크시간: 비용·시간·생활 불편 또는 의사결정과 직접 연결</x:v>
      </x:c>
      <x:c r="F759" s="27" t="n">
        <x:v>1</x:v>
      </x:c>
      <x:c r="G759" s="24" t="str">
        <x:v>명사·행동 중심 검색어로, 제목화하려면 별도의 구체적인 질문 설정이 필요</x:v>
      </x:c>
      <x:c r="H759" s="27" t="n">
        <x:v>1</x:v>
      </x:c>
      <x:c r="I759" s="24" t="str">
        <x:v>‘시간’를 기준·수치·조건별 사례로 비교 가능. 실제 수치 확인 전 반전은 단정 불가</x:v>
      </x:c>
      <x:c r="J759" s="27" t="n">
        <x:v>2</x:v>
      </x:c>
      <x:c r="K759" s="24" t="str">
        <x:v>규정·절차·근거 자료 또는 조건별 사례로 설명 범위를 한정할 수 있음</x:v>
      </x:c>
      <x:c r="L759" s="29" t="n">
        <x:f>(D759+F759+H759+J759)/('산출기준'!$B$23*'산출기준'!$B$24)*100</x:f>
        <x:v>75</x:v>
      </x:c>
      <x:c r="M759" s="24" t="str">
        <x:v>조건별 차이와 안전상 주의사항 확인 필요</x:v>
      </x:c>
    </x:row>
    <x:row r="760" ht="58" customHeight="1">
      <x:c r="A760" s="4" t="str">
        <x:v>K0756</x:v>
      </x:c>
      <x:c r="B760" s="4" t="str">
        <x:v>스포츠</x:v>
      </x:c>
      <x:c r="C760" s="4" t="str">
        <x:v>배드민턴서브규칙</x:v>
      </x:c>
      <x:c r="D760" s="27" t="n">
        <x:v>2</x:v>
      </x:c>
      <x:c r="E760" s="24" t="str">
        <x:v>배드민턴서브규칙: 비용·시간·생활 불편 또는 의사결정과 직접 연결</x:v>
      </x:c>
      <x:c r="F760" s="27" t="n">
        <x:v>1</x:v>
      </x:c>
      <x:c r="G760" s="24" t="str">
        <x:v>명사·행동 중심 검색어로, 제목화하려면 별도의 구체적인 질문 설정이 필요</x:v>
      </x:c>
      <x:c r="H760" s="27" t="n">
        <x:v>0</x:v>
      </x:c>
      <x:c r="I760" s="24" t="str">
        <x:v>키워드 자체에 비교나 반전 근거가 없으므로 해당 요소는 가점하지 않음</x:v>
      </x:c>
      <x:c r="J760" s="27" t="n">
        <x:v>1</x:v>
      </x:c>
      <x:c r="K760" s="24" t="str">
        <x:v>공개 프로필·발언 등 확인 가능한 원자료 확보가 필요</x:v>
      </x:c>
      <x:c r="L760" s="29" t="n">
        <x:f>(D760+F760+H760+J760)/('산출기준'!$B$23*'산출기준'!$B$24)*100</x:f>
        <x:v>50</x:v>
      </x:c>
      <x:c r="M760" s="24" t="str">
        <x:v>조건별 차이와 안전상 주의사항 확인 필요</x:v>
      </x:c>
    </x:row>
    <x:row r="761" ht="58" customHeight="1">
      <x:c r="A761" s="4" t="str">
        <x:v>K0757</x:v>
      </x:c>
      <x:c r="B761" s="4" t="str">
        <x:v>스포츠</x:v>
      </x:c>
      <x:c r="C761" s="4" t="str">
        <x:v>골프필드준비물</x:v>
      </x:c>
      <x:c r="D761" s="27" t="n">
        <x:v>2</x:v>
      </x:c>
      <x:c r="E761" s="24" t="str">
        <x:v>골프필드준비물: 비용·시간·생활 불편 또는 의사결정과 직접 연결</x:v>
      </x:c>
      <x:c r="F761" s="27" t="n">
        <x:v>1</x:v>
      </x:c>
      <x:c r="G761" s="24" t="str">
        <x:v>명사·행동 중심 검색어로, 제목화하려면 별도의 구체적인 질문 설정이 필요</x:v>
      </x:c>
      <x:c r="H761" s="27" t="n">
        <x:v>0</x:v>
      </x:c>
      <x:c r="I761" s="24" t="str">
        <x:v>키워드 자체에 비교나 반전 근거가 없으므로 해당 요소는 가점하지 않음</x:v>
      </x:c>
      <x:c r="J761" s="27" t="n">
        <x:v>2</x:v>
      </x:c>
      <x:c r="K761" s="24" t="str">
        <x:v>규정·절차·근거 자료 또는 조건별 사례로 설명 범위를 한정할 수 있음</x:v>
      </x:c>
      <x:c r="L761" s="29" t="n">
        <x:f>(D761+F761+H761+J761)/('산출기준'!$B$23*'산출기준'!$B$24)*100</x:f>
        <x:v>62.5</x:v>
      </x:c>
      <x:c r="M761" s="24" t="str">
        <x:v>조건별 차이와 안전상 주의사항 확인 필요</x:v>
      </x:c>
    </x:row>
    <x:row r="762" ht="58" customHeight="1">
      <x:c r="A762" s="4" t="str">
        <x:v>K0758</x:v>
      </x:c>
      <x:c r="B762" s="4" t="str">
        <x:v>스포츠</x:v>
      </x:c>
      <x:c r="C762" s="4" t="str">
        <x:v>하체운동루틴</x:v>
      </x:c>
      <x:c r="D762" s="27" t="n">
        <x:v>2</x:v>
      </x:c>
      <x:c r="E762" s="24" t="str">
        <x:v>하체운동루틴: 비용·시간·생활 불편 또는 의사결정과 직접 연결</x:v>
      </x:c>
      <x:c r="F762" s="27" t="n">
        <x:v>1</x:v>
      </x:c>
      <x:c r="G762" s="24" t="str">
        <x:v>명사·행동 중심 검색어로, 제목화하려면 별도의 구체적인 질문 설정이 필요</x:v>
      </x:c>
      <x:c r="H762" s="27" t="n">
        <x:v>0</x:v>
      </x:c>
      <x:c r="I762" s="24" t="str">
        <x:v>키워드 자체에 비교나 반전 근거가 없으므로 해당 요소는 가점하지 않음</x:v>
      </x:c>
      <x:c r="J762" s="27" t="n">
        <x:v>1</x:v>
      </x:c>
      <x:c r="K762" s="24" t="str">
        <x:v>공개 프로필·발언 등 확인 가능한 원자료 확보가 필요</x:v>
      </x:c>
      <x:c r="L762" s="29" t="n">
        <x:f>(D762+F762+H762+J762)/('산출기준'!$B$23*'산출기준'!$B$24)*100</x:f>
        <x:v>50</x:v>
      </x:c>
      <x:c r="M762" s="24" t="str">
        <x:v>조건별 차이와 안전상 주의사항 확인 필요</x:v>
      </x:c>
    </x:row>
    <x:row r="763" ht="58" customHeight="1">
      <x:c r="A763" s="4" t="str">
        <x:v>K0759</x:v>
      </x:c>
      <x:c r="B763" s="4" t="str">
        <x:v>스포츠</x:v>
      </x:c>
      <x:c r="C763" s="4" t="str">
        <x:v>푸쉬업자세</x:v>
      </x:c>
      <x:c r="D763" s="27" t="n">
        <x:v>2</x:v>
      </x:c>
      <x:c r="E763" s="24" t="str">
        <x:v>푸쉬업자세: 비용·시간·생활 불편 또는 의사결정과 직접 연결</x:v>
      </x:c>
      <x:c r="F763" s="27" t="n">
        <x:v>1</x:v>
      </x:c>
      <x:c r="G763" s="24" t="str">
        <x:v>명사·행동 중심 검색어로, 제목화하려면 별도의 구체적인 질문 설정이 필요</x:v>
      </x:c>
      <x:c r="H763" s="27" t="n">
        <x:v>0</x:v>
      </x:c>
      <x:c r="I763" s="24" t="str">
        <x:v>키워드 자체에 비교나 반전 근거가 없으므로 해당 요소는 가점하지 않음</x:v>
      </x:c>
      <x:c r="J763" s="27" t="n">
        <x:v>1</x:v>
      </x:c>
      <x:c r="K763" s="24" t="str">
        <x:v>공개 프로필·발언 등 확인 가능한 원자료 확보가 필요</x:v>
      </x:c>
      <x:c r="L763" s="29" t="n">
        <x:f>(D763+F763+H763+J763)/('산출기준'!$B$23*'산출기준'!$B$24)*100</x:f>
        <x:v>50</x:v>
      </x:c>
      <x:c r="M763" s="24" t="str">
        <x:v>조건별 차이와 안전상 주의사항 확인 필요</x:v>
      </x:c>
    </x:row>
    <x:row r="764" ht="58" customHeight="1">
      <x:c r="A764" s="4" t="str">
        <x:v>K0760</x:v>
      </x:c>
      <x:c r="B764" s="4" t="str">
        <x:v>스포츠</x:v>
      </x:c>
      <x:c r="C764" s="4" t="str">
        <x:v>골프자세</x:v>
      </x:c>
      <x:c r="D764" s="27" t="n">
        <x:v>2</x:v>
      </x:c>
      <x:c r="E764" s="24" t="str">
        <x:v>골프자세: 비용·시간·생활 불편 또는 의사결정과 직접 연결</x:v>
      </x:c>
      <x:c r="F764" s="27" t="n">
        <x:v>1</x:v>
      </x:c>
      <x:c r="G764" s="24" t="str">
        <x:v>명사·행동 중심 검색어로, 제목화하려면 별도의 구체적인 질문 설정이 필요</x:v>
      </x:c>
      <x:c r="H764" s="27" t="n">
        <x:v>0</x:v>
      </x:c>
      <x:c r="I764" s="24" t="str">
        <x:v>키워드 자체에 비교나 반전 근거가 없으므로 해당 요소는 가점하지 않음</x:v>
      </x:c>
      <x:c r="J764" s="27" t="n">
        <x:v>1</x:v>
      </x:c>
      <x:c r="K764" s="24" t="str">
        <x:v>공개 프로필·발언 등 확인 가능한 원자료 확보가 필요</x:v>
      </x:c>
      <x:c r="L764" s="29" t="n">
        <x:f>(D764+F764+H764+J764)/('산출기준'!$B$23*'산출기준'!$B$24)*100</x:f>
        <x:v>50</x:v>
      </x:c>
      <x:c r="M764" s="24" t="str">
        <x:v>조건별 차이와 안전상 주의사항 확인 필요</x:v>
      </x:c>
    </x:row>
    <x:row r="765" ht="58" customHeight="1">
      <x:c r="A765" s="4" t="str">
        <x:v>K0761</x:v>
      </x:c>
      <x:c r="B765" s="4" t="str">
        <x:v>스포츠</x:v>
      </x:c>
      <x:c r="C765" s="4" t="str">
        <x:v>아이언샤프트교체</x:v>
      </x:c>
      <x:c r="D765" s="27" t="n">
        <x:v>2</x:v>
      </x:c>
      <x:c r="E765" s="24" t="str">
        <x:v>아이언샤프트교체: 비용·시간·생활 불편 또는 의사결정과 직접 연결</x:v>
      </x:c>
      <x:c r="F765" s="27" t="n">
        <x:v>1</x:v>
      </x:c>
      <x:c r="G765" s="24" t="str">
        <x:v>명사·행동 중심 검색어로, 제목화하려면 별도의 구체적인 질문 설정이 필요</x:v>
      </x:c>
      <x:c r="H765" s="27" t="n">
        <x:v>0</x:v>
      </x:c>
      <x:c r="I765" s="24" t="str">
        <x:v>키워드 자체에 비교나 반전 근거가 없으므로 해당 요소는 가점하지 않음</x:v>
      </x:c>
      <x:c r="J765" s="27" t="n">
        <x:v>2</x:v>
      </x:c>
      <x:c r="K765" s="24" t="str">
        <x:v>규정·절차·근거 자료 또는 조건별 사례로 설명 범위를 한정할 수 있음</x:v>
      </x:c>
      <x:c r="L765" s="29" t="n">
        <x:f>(D765+F765+H765+J765)/('산출기준'!$B$23*'산출기준'!$B$24)*100</x:f>
        <x:v>62.5</x:v>
      </x:c>
      <x:c r="M765" s="24" t="str">
        <x:v>조건별 차이와 안전상 주의사항 확인 필요</x:v>
      </x:c>
    </x:row>
    <x:row r="766" ht="58" customHeight="1">
      <x:c r="A766" s="4" t="str">
        <x:v>K0762</x:v>
      </x:c>
      <x:c r="B766" s="4" t="str">
        <x:v>스포츠</x:v>
      </x:c>
      <x:c r="C766" s="4" t="str">
        <x:v>퍼팅연습</x:v>
      </x:c>
      <x:c r="D766" s="27" t="n">
        <x:v>2</x:v>
      </x:c>
      <x:c r="E766" s="24" t="str">
        <x:v>퍼팅연습: 비용·시간·생활 불편 또는 의사결정과 직접 연결</x:v>
      </x:c>
      <x:c r="F766" s="27" t="n">
        <x:v>1</x:v>
      </x:c>
      <x:c r="G766" s="24" t="str">
        <x:v>명사·행동 중심 검색어로, 제목화하려면 별도의 구체적인 질문 설정이 필요</x:v>
      </x:c>
      <x:c r="H766" s="27" t="n">
        <x:v>0</x:v>
      </x:c>
      <x:c r="I766" s="24" t="str">
        <x:v>키워드 자체에 비교나 반전 근거가 없으므로 해당 요소는 가점하지 않음</x:v>
      </x:c>
      <x:c r="J766" s="27" t="n">
        <x:v>1</x:v>
      </x:c>
      <x:c r="K766" s="24" t="str">
        <x:v>공개 프로필·발언 등 확인 가능한 원자료 확보가 필요</x:v>
      </x:c>
      <x:c r="L766" s="29" t="n">
        <x:f>(D766+F766+H766+J766)/('산출기준'!$B$23*'산출기준'!$B$24)*100</x:f>
        <x:v>50</x:v>
      </x:c>
      <x:c r="M766" s="24" t="str">
        <x:v>조건별 차이와 안전상 주의사항 확인 필요</x:v>
      </x:c>
    </x:row>
    <x:row r="767" ht="58" customHeight="1">
      <x:c r="A767" s="4" t="str">
        <x:v>K0763</x:v>
      </x:c>
      <x:c r="B767" s="4" t="str">
        <x:v>스포츠</x:v>
      </x:c>
      <x:c r="C767" s="4" t="str">
        <x:v>그룹필라테스가격</x:v>
      </x:c>
      <x:c r="D767" s="27" t="n">
        <x:v>2</x:v>
      </x:c>
      <x:c r="E767" s="24" t="str">
        <x:v>그룹필라테스가격: 비용·시간·생활 불편 또는 의사결정과 직접 연결</x:v>
      </x:c>
      <x:c r="F767" s="27" t="n">
        <x:v>1</x:v>
      </x:c>
      <x:c r="G767" s="24" t="str">
        <x:v>명사·행동 중심 검색어로, 제목화하려면 별도의 구체적인 질문 설정이 필요</x:v>
      </x:c>
      <x:c r="H767" s="27" t="n">
        <x:v>0</x:v>
      </x:c>
      <x:c r="I767" s="24" t="str">
        <x:v>키워드 자체에 비교나 반전 근거가 없으므로 해당 요소는 가점하지 않음</x:v>
      </x:c>
      <x:c r="J767" s="27" t="n">
        <x:v>1</x:v>
      </x:c>
      <x:c r="K767" s="24" t="str">
        <x:v>공개 프로필·발언 등 확인 가능한 원자료 확보가 필요</x:v>
      </x:c>
      <x:c r="L767" s="29" t="n">
        <x:f>(D767+F767+H767+J767)/('산출기준'!$B$23*'산출기준'!$B$24)*100</x:f>
        <x:v>50</x:v>
      </x:c>
      <x:c r="M767" s="24" t="str">
        <x:v>조건별 차이와 안전상 주의사항 확인 필요</x:v>
      </x:c>
    </x:row>
    <x:row r="768" ht="58" customHeight="1">
      <x:c r="A768" s="4" t="str">
        <x:v>K0764</x:v>
      </x:c>
      <x:c r="B768" s="4" t="str">
        <x:v>스포츠</x:v>
      </x:c>
      <x:c r="C768" s="4" t="str">
        <x:v>골프채그립교체비용</x:v>
      </x:c>
      <x:c r="D768" s="27" t="n">
        <x:v>2</x:v>
      </x:c>
      <x:c r="E768" s="24" t="str">
        <x:v>골프채그립교체비용: 비용·시간·생활 불편 또는 의사결정과 직접 연결</x:v>
      </x:c>
      <x:c r="F768" s="27" t="n">
        <x:v>1</x:v>
      </x:c>
      <x:c r="G768" s="24" t="str">
        <x:v>명사·행동 중심 검색어로, 제목화하려면 별도의 구체적인 질문 설정이 필요</x:v>
      </x:c>
      <x:c r="H768" s="27" t="n">
        <x:v>1</x:v>
      </x:c>
      <x:c r="I768" s="24" t="str">
        <x:v>‘비용’를 기준·수치·조건별 사례로 비교 가능. 실제 수치 확인 전 반전은 단정 불가</x:v>
      </x:c>
      <x:c r="J768" s="27" t="n">
        <x:v>2</x:v>
      </x:c>
      <x:c r="K768" s="24" t="str">
        <x:v>규정·절차·근거 자료 또는 조건별 사례로 설명 범위를 한정할 수 있음</x:v>
      </x:c>
      <x:c r="L768" s="29" t="n">
        <x:f>(D768+F768+H768+J768)/('산출기준'!$B$23*'산출기준'!$B$24)*100</x:f>
        <x:v>75</x:v>
      </x:c>
      <x:c r="M768" s="24" t="str">
        <x:v>조건별 차이와 안전상 주의사항 확인 필요</x:v>
      </x:c>
    </x:row>
    <x:row r="769" ht="58" customHeight="1">
      <x:c r="A769" s="4" t="str">
        <x:v>K0765</x:v>
      </x:c>
      <x:c r="B769" s="4" t="str">
        <x:v>스포츠</x:v>
      </x:c>
      <x:c r="C769" s="4" t="str">
        <x:v>다리스트레칭</x:v>
      </x:c>
      <x:c r="D769" s="27" t="n">
        <x:v>2</x:v>
      </x:c>
      <x:c r="E769" s="24" t="str">
        <x:v>다리스트레칭: 비용·시간·생활 불편 또는 의사결정과 직접 연결</x:v>
      </x:c>
      <x:c r="F769" s="27" t="n">
        <x:v>1</x:v>
      </x:c>
      <x:c r="G769" s="24" t="str">
        <x:v>명사·행동 중심 검색어로, 제목화하려면 별도의 구체적인 질문 설정이 필요</x:v>
      </x:c>
      <x:c r="H769" s="27" t="n">
        <x:v>0</x:v>
      </x:c>
      <x:c r="I769" s="24" t="str">
        <x:v>키워드 자체에 비교나 반전 근거가 없으므로 해당 요소는 가점하지 않음</x:v>
      </x:c>
      <x:c r="J769" s="27" t="n">
        <x:v>1</x:v>
      </x:c>
      <x:c r="K769" s="24" t="str">
        <x:v>공개 프로필·발언 등 확인 가능한 원자료 확보가 필요</x:v>
      </x:c>
      <x:c r="L769" s="29" t="n">
        <x:f>(D769+F769+H769+J769)/('산출기준'!$B$23*'산출기준'!$B$24)*100</x:f>
        <x:v>50</x:v>
      </x:c>
      <x:c r="M769" s="24" t="str">
        <x:v>조건별 차이와 안전상 주의사항 확인 필요</x:v>
      </x:c>
    </x:row>
    <x:row r="770" ht="58" customHeight="1">
      <x:c r="A770" s="4" t="str">
        <x:v>K0766</x:v>
      </x:c>
      <x:c r="B770" s="4" t="str">
        <x:v>스포츠</x:v>
      </x:c>
      <x:c r="C770" s="4" t="str">
        <x:v>초보수영</x:v>
      </x:c>
      <x:c r="D770" s="27" t="n">
        <x:v>2</x:v>
      </x:c>
      <x:c r="E770" s="24" t="str">
        <x:v>초보수영: 비용·시간·생활 불편 또는 의사결정과 직접 연결</x:v>
      </x:c>
      <x:c r="F770" s="27" t="n">
        <x:v>1</x:v>
      </x:c>
      <x:c r="G770" s="24" t="str">
        <x:v>명사·행동 중심 검색어로, 제목화하려면 별도의 구체적인 질문 설정이 필요</x:v>
      </x:c>
      <x:c r="H770" s="27" t="n">
        <x:v>0</x:v>
      </x:c>
      <x:c r="I770" s="24" t="str">
        <x:v>키워드 자체에 비교나 반전 근거가 없으므로 해당 요소는 가점하지 않음</x:v>
      </x:c>
      <x:c r="J770" s="27" t="n">
        <x:v>1</x:v>
      </x:c>
      <x:c r="K770" s="24" t="str">
        <x:v>공개 프로필·발언 등 확인 가능한 원자료 확보가 필요</x:v>
      </x:c>
      <x:c r="L770" s="29" t="n">
        <x:f>(D770+F770+H770+J770)/('산출기준'!$B$23*'산출기준'!$B$24)*100</x:f>
        <x:v>50</x:v>
      </x:c>
      <x:c r="M770" s="24" t="str">
        <x:v>조건별 차이와 안전상 주의사항 확인 필요</x:v>
      </x:c>
    </x:row>
    <x:row r="771" ht="58" customHeight="1">
      <x:c r="A771" s="4" t="str">
        <x:v>K0767</x:v>
      </x:c>
      <x:c r="B771" s="4" t="str">
        <x:v>스포츠</x:v>
      </x:c>
      <x:c r="C771" s="4" t="str">
        <x:v>러닝호흡법</x:v>
      </x:c>
      <x:c r="D771" s="27" t="n">
        <x:v>2</x:v>
      </x:c>
      <x:c r="E771" s="24" t="str">
        <x:v>러닝호흡법: 비용·시간·생활 불편 또는 의사결정과 직접 연결</x:v>
      </x:c>
      <x:c r="F771" s="27" t="n">
        <x:v>1</x:v>
      </x:c>
      <x:c r="G771" s="24" t="str">
        <x:v>명사·행동 중심 검색어로, 제목화하려면 별도의 구체적인 질문 설정이 필요</x:v>
      </x:c>
      <x:c r="H771" s="27" t="n">
        <x:v>0</x:v>
      </x:c>
      <x:c r="I771" s="24" t="str">
        <x:v>키워드 자체에 비교나 반전 근거가 없으므로 해당 요소는 가점하지 않음</x:v>
      </x:c>
      <x:c r="J771" s="27" t="n">
        <x:v>1</x:v>
      </x:c>
      <x:c r="K771" s="24" t="str">
        <x:v>공개 프로필·발언 등 확인 가능한 원자료 확보가 필요</x:v>
      </x:c>
      <x:c r="L771" s="29" t="n">
        <x:f>(D771+F771+H771+J771)/('산출기준'!$B$23*'산출기준'!$B$24)*100</x:f>
        <x:v>50</x:v>
      </x:c>
      <x:c r="M771" s="24" t="str">
        <x:v>조건별 차이와 안전상 주의사항 확인 필요</x:v>
      </x:c>
    </x:row>
    <x:row r="772" ht="58" customHeight="1">
      <x:c r="A772" s="4" t="str">
        <x:v>K0768</x:v>
      </x:c>
      <x:c r="B772" s="4" t="str">
        <x:v>스포츠</x:v>
      </x:c>
      <x:c r="C772" s="4" t="str">
        <x:v>스쿼트무릎통증</x:v>
      </x:c>
      <x:c r="D772" s="27" t="n">
        <x:v>2</x:v>
      </x:c>
      <x:c r="E772" s="24" t="str">
        <x:v>스쿼트무릎통증: 비용·시간·생활 불편 또는 의사결정과 직접 연결</x:v>
      </x:c>
      <x:c r="F772" s="27" t="n">
        <x:v>1</x:v>
      </x:c>
      <x:c r="G772" s="24" t="str">
        <x:v>명사·행동 중심 검색어로, 제목화하려면 별도의 구체적인 질문 설정이 필요</x:v>
      </x:c>
      <x:c r="H772" s="27" t="n">
        <x:v>0</x:v>
      </x:c>
      <x:c r="I772" s="24" t="str">
        <x:v>키워드 자체에 비교나 반전 근거가 없으므로 해당 요소는 가점하지 않음</x:v>
      </x:c>
      <x:c r="J772" s="27" t="n">
        <x:v>1</x:v>
      </x:c>
      <x:c r="K772" s="24" t="str">
        <x:v>공개 프로필·발언 등 확인 가능한 원자료 확보가 필요</x:v>
      </x:c>
      <x:c r="L772" s="29" t="n">
        <x:f>(D772+F772+H772+J772)/('산출기준'!$B$23*'산출기준'!$B$24)*100</x:f>
        <x:v>50</x:v>
      </x:c>
      <x:c r="M772" s="24" t="str">
        <x:v>조건별 차이와 안전상 주의사항 확인 필요</x:v>
      </x:c>
    </x:row>
    <x:row r="773" ht="58" customHeight="1">
      <x:c r="A773" s="4" t="str">
        <x:v>K0769</x:v>
      </x:c>
      <x:c r="B773" s="4" t="str">
        <x:v>스포츠</x:v>
      </x:c>
      <x:c r="C773" s="4" t="str">
        <x:v>러닝발목통증</x:v>
      </x:c>
      <x:c r="D773" s="27" t="n">
        <x:v>2</x:v>
      </x:c>
      <x:c r="E773" s="24" t="str">
        <x:v>러닝발목통증: 비용·시간·생활 불편 또는 의사결정과 직접 연결</x:v>
      </x:c>
      <x:c r="F773" s="27" t="n">
        <x:v>1</x:v>
      </x:c>
      <x:c r="G773" s="24" t="str">
        <x:v>명사·행동 중심 검색어로, 제목화하려면 별도의 구체적인 질문 설정이 필요</x:v>
      </x:c>
      <x:c r="H773" s="27" t="n">
        <x:v>0</x:v>
      </x:c>
      <x:c r="I773" s="24" t="str">
        <x:v>키워드 자체에 비교나 반전 근거가 없으므로 해당 요소는 가점하지 않음</x:v>
      </x:c>
      <x:c r="J773" s="27" t="n">
        <x:v>1</x:v>
      </x:c>
      <x:c r="K773" s="24" t="str">
        <x:v>공개 프로필·발언 등 확인 가능한 원자료 확보가 필요</x:v>
      </x:c>
      <x:c r="L773" s="29" t="n">
        <x:f>(D773+F773+H773+J773)/('산출기준'!$B$23*'산출기준'!$B$24)*100</x:f>
        <x:v>50</x:v>
      </x:c>
      <x:c r="M773" s="24" t="str">
        <x:v>조건별 차이와 안전상 주의사항 확인 필요</x:v>
      </x:c>
    </x:row>
    <x:row r="774" ht="58" customHeight="1">
      <x:c r="A774" s="4" t="str">
        <x:v>K0770</x:v>
      </x:c>
      <x:c r="B774" s="4" t="str">
        <x:v>스포츠</x:v>
      </x:c>
      <x:c r="C774" s="4" t="str">
        <x:v>배드민턴규칙</x:v>
      </x:c>
      <x:c r="D774" s="27" t="n">
        <x:v>2</x:v>
      </x:c>
      <x:c r="E774" s="24" t="str">
        <x:v>배드민턴규칙: 비용·시간·생활 불편 또는 의사결정과 직접 연결</x:v>
      </x:c>
      <x:c r="F774" s="27" t="n">
        <x:v>1</x:v>
      </x:c>
      <x:c r="G774" s="24" t="str">
        <x:v>명사·행동 중심 검색어로, 제목화하려면 별도의 구체적인 질문 설정이 필요</x:v>
      </x:c>
      <x:c r="H774" s="27" t="n">
        <x:v>0</x:v>
      </x:c>
      <x:c r="I774" s="24" t="str">
        <x:v>키워드 자체에 비교나 반전 근거가 없으므로 해당 요소는 가점하지 않음</x:v>
      </x:c>
      <x:c r="J774" s="27" t="n">
        <x:v>1</x:v>
      </x:c>
      <x:c r="K774" s="24" t="str">
        <x:v>공개 프로필·발언 등 확인 가능한 원자료 확보가 필요</x:v>
      </x:c>
      <x:c r="L774" s="29" t="n">
        <x:f>(D774+F774+H774+J774)/('산출기준'!$B$23*'산출기준'!$B$24)*100</x:f>
        <x:v>50</x:v>
      </x:c>
      <x:c r="M774" s="24" t="str">
        <x:v>조건별 차이와 안전상 주의사항 확인 필요</x:v>
      </x:c>
    </x:row>
    <x:row r="775" ht="58" customHeight="1">
      <x:c r="A775" s="4" t="str">
        <x:v>K0771</x:v>
      </x:c>
      <x:c r="B775" s="4" t="str">
        <x:v>스포츠</x:v>
      </x:c>
      <x:c r="C775" s="4" t="str">
        <x:v>러닝초보</x:v>
      </x:c>
      <x:c r="D775" s="27" t="n">
        <x:v>2</x:v>
      </x:c>
      <x:c r="E775" s="24" t="str">
        <x:v>러닝초보: 비용·시간·생활 불편 또는 의사결정과 직접 연결</x:v>
      </x:c>
      <x:c r="F775" s="27" t="n">
        <x:v>1</x:v>
      </x:c>
      <x:c r="G775" s="24" t="str">
        <x:v>명사·행동 중심 검색어로, 제목화하려면 별도의 구체적인 질문 설정이 필요</x:v>
      </x:c>
      <x:c r="H775" s="27" t="n">
        <x:v>0</x:v>
      </x:c>
      <x:c r="I775" s="24" t="str">
        <x:v>키워드 자체에 비교나 반전 근거가 없으므로 해당 요소는 가점하지 않음</x:v>
      </x:c>
      <x:c r="J775" s="27" t="n">
        <x:v>1</x:v>
      </x:c>
      <x:c r="K775" s="24" t="str">
        <x:v>공개 프로필·발언 등 확인 가능한 원자료 확보가 필요</x:v>
      </x:c>
      <x:c r="L775" s="29" t="n">
        <x:f>(D775+F775+H775+J775)/('산출기준'!$B$23*'산출기준'!$B$24)*100</x:f>
        <x:v>50</x:v>
      </x:c>
      <x:c r="M775" s="24" t="str">
        <x:v>조건별 차이와 안전상 주의사항 확인 필요</x:v>
      </x:c>
    </x:row>
    <x:row r="776" ht="58" customHeight="1">
      <x:c r="A776" s="4" t="str">
        <x:v>K0772</x:v>
      </x:c>
      <x:c r="B776" s="4" t="str">
        <x:v>스포츠</x:v>
      </x:c>
      <x:c r="C776" s="4" t="str">
        <x:v>골프그립세척</x:v>
      </x:c>
      <x:c r="D776" s="27" t="n">
        <x:v>2</x:v>
      </x:c>
      <x:c r="E776" s="24" t="str">
        <x:v>골프그립세척: 비용·시간·생활 불편 또는 의사결정과 직접 연결</x:v>
      </x:c>
      <x:c r="F776" s="27" t="n">
        <x:v>1</x:v>
      </x:c>
      <x:c r="G776" s="24" t="str">
        <x:v>명사·행동 중심 검색어로, 제목화하려면 별도의 구체적인 질문 설정이 필요</x:v>
      </x:c>
      <x:c r="H776" s="27" t="n">
        <x:v>0</x:v>
      </x:c>
      <x:c r="I776" s="24" t="str">
        <x:v>키워드 자체에 비교나 반전 근거가 없으므로 해당 요소는 가점하지 않음</x:v>
      </x:c>
      <x:c r="J776" s="27" t="n">
        <x:v>2</x:v>
      </x:c>
      <x:c r="K776" s="24" t="str">
        <x:v>규정·절차·근거 자료 또는 조건별 사례로 설명 범위를 한정할 수 있음</x:v>
      </x:c>
      <x:c r="L776" s="29" t="n">
        <x:f>(D776+F776+H776+J776)/('산출기준'!$B$23*'산출기준'!$B$24)*100</x:f>
        <x:v>62.5</x:v>
      </x:c>
      <x:c r="M776" s="24" t="str">
        <x:v>조건별 차이와 안전상 주의사항 확인 필요</x:v>
      </x:c>
    </x:row>
    <x:row r="777" ht="58" customHeight="1">
      <x:c r="A777" s="4" t="str">
        <x:v>K0773</x:v>
      </x:c>
      <x:c r="B777" s="4" t="str">
        <x:v>스포츠</x:v>
      </x:c>
      <x:c r="C777" s="4" t="str">
        <x:v>골프그립미끄럼방지</x:v>
      </x:c>
      <x:c r="D777" s="27" t="n">
        <x:v>2</x:v>
      </x:c>
      <x:c r="E777" s="24" t="str">
        <x:v>골프그립미끄럼방지: 비용·시간·생활 불편 또는 의사결정과 직접 연결</x:v>
      </x:c>
      <x:c r="F777" s="27" t="n">
        <x:v>1</x:v>
      </x:c>
      <x:c r="G777" s="24" t="str">
        <x:v>명사·행동 중심 검색어로, 제목화하려면 별도의 구체적인 질문 설정이 필요</x:v>
      </x:c>
      <x:c r="H777" s="27" t="n">
        <x:v>0</x:v>
      </x:c>
      <x:c r="I777" s="24" t="str">
        <x:v>키워드 자체에 비교나 반전 근거가 없으므로 해당 요소는 가점하지 않음</x:v>
      </x:c>
      <x:c r="J777" s="27" t="n">
        <x:v>1</x:v>
      </x:c>
      <x:c r="K777" s="24" t="str">
        <x:v>공개 프로필·발언 등 확인 가능한 원자료 확보가 필요</x:v>
      </x:c>
      <x:c r="L777" s="29" t="n">
        <x:f>(D777+F777+H777+J777)/('산출기준'!$B$23*'산출기준'!$B$24)*100</x:f>
        <x:v>50</x:v>
      </x:c>
      <x:c r="M777" s="24" t="str">
        <x:v>조건별 차이와 안전상 주의사항 확인 필요</x:v>
      </x:c>
    </x:row>
    <x:row r="778" ht="58" customHeight="1">
      <x:c r="A778" s="4" t="str">
        <x:v>K0774</x:v>
      </x:c>
      <x:c r="B778" s="4" t="str">
        <x:v>스포츠</x:v>
      </x:c>
      <x:c r="C778" s="4" t="str">
        <x:v>러닝종아리통증</x:v>
      </x:c>
      <x:c r="D778" s="27" t="n">
        <x:v>2</x:v>
      </x:c>
      <x:c r="E778" s="24" t="str">
        <x:v>러닝종아리통증: 비용·시간·생활 불편 또는 의사결정과 직접 연결</x:v>
      </x:c>
      <x:c r="F778" s="27" t="n">
        <x:v>1</x:v>
      </x:c>
      <x:c r="G778" s="24" t="str">
        <x:v>명사·행동 중심 검색어로, 제목화하려면 별도의 구체적인 질문 설정이 필요</x:v>
      </x:c>
      <x:c r="H778" s="27" t="n">
        <x:v>0</x:v>
      </x:c>
      <x:c r="I778" s="24" t="str">
        <x:v>키워드 자체에 비교나 반전 근거가 없으므로 해당 요소는 가점하지 않음</x:v>
      </x:c>
      <x:c r="J778" s="27" t="n">
        <x:v>1</x:v>
      </x:c>
      <x:c r="K778" s="24" t="str">
        <x:v>공개 프로필·발언 등 확인 가능한 원자료 확보가 필요</x:v>
      </x:c>
      <x:c r="L778" s="29" t="n">
        <x:f>(D778+F778+H778+J778)/('산출기준'!$B$23*'산출기준'!$B$24)*100</x:f>
        <x:v>50</x:v>
      </x:c>
      <x:c r="M778" s="24" t="str">
        <x:v>조건별 차이와 안전상 주의사항 확인 필요</x:v>
      </x:c>
    </x:row>
    <x:row r="779" ht="58" customHeight="1">
      <x:c r="A779" s="4" t="str">
        <x:v>K0775</x:v>
      </x:c>
      <x:c r="B779" s="4" t="str">
        <x:v>스포츠</x:v>
      </x:c>
      <x:c r="C779" s="4" t="str">
        <x:v>수영호흡법</x:v>
      </x:c>
      <x:c r="D779" s="27" t="n">
        <x:v>2</x:v>
      </x:c>
      <x:c r="E779" s="24" t="str">
        <x:v>수영호흡법: 비용·시간·생활 불편 또는 의사결정과 직접 연결</x:v>
      </x:c>
      <x:c r="F779" s="27" t="n">
        <x:v>1</x:v>
      </x:c>
      <x:c r="G779" s="24" t="str">
        <x:v>명사·행동 중심 검색어로, 제목화하려면 별도의 구체적인 질문 설정이 필요</x:v>
      </x:c>
      <x:c r="H779" s="27" t="n">
        <x:v>0</x:v>
      </x:c>
      <x:c r="I779" s="24" t="str">
        <x:v>키워드 자체에 비교나 반전 근거가 없으므로 해당 요소는 가점하지 않음</x:v>
      </x:c>
      <x:c r="J779" s="27" t="n">
        <x:v>1</x:v>
      </x:c>
      <x:c r="K779" s="24" t="str">
        <x:v>공개 프로필·발언 등 확인 가능한 원자료 확보가 필요</x:v>
      </x:c>
      <x:c r="L779" s="29" t="n">
        <x:f>(D779+F779+H779+J779)/('산출기준'!$B$23*'산출기준'!$B$24)*100</x:f>
        <x:v>50</x:v>
      </x:c>
      <x:c r="M779" s="24" t="str">
        <x:v>조건별 차이와 안전상 주의사항 확인 필요</x:v>
      </x:c>
    </x:row>
    <x:row r="780" ht="58" customHeight="1">
      <x:c r="A780" s="4" t="str">
        <x:v>K0776</x:v>
      </x:c>
      <x:c r="B780" s="4" t="str">
        <x:v>스포츠</x:v>
      </x:c>
      <x:c r="C780" s="4" t="str">
        <x:v>골프규칙</x:v>
      </x:c>
      <x:c r="D780" s="27" t="n">
        <x:v>2</x:v>
      </x:c>
      <x:c r="E780" s="24" t="str">
        <x:v>골프규칙: 비용·시간·생활 불편 또는 의사결정과 직접 연결</x:v>
      </x:c>
      <x:c r="F780" s="27" t="n">
        <x:v>1</x:v>
      </x:c>
      <x:c r="G780" s="24" t="str">
        <x:v>명사·행동 중심 검색어로, 제목화하려면 별도의 구체적인 질문 설정이 필요</x:v>
      </x:c>
      <x:c r="H780" s="27" t="n">
        <x:v>0</x:v>
      </x:c>
      <x:c r="I780" s="24" t="str">
        <x:v>키워드 자체에 비교나 반전 근거가 없으므로 해당 요소는 가점하지 않음</x:v>
      </x:c>
      <x:c r="J780" s="27" t="n">
        <x:v>1</x:v>
      </x:c>
      <x:c r="K780" s="24" t="str">
        <x:v>공개 프로필·발언 등 확인 가능한 원자료 확보가 필요</x:v>
      </x:c>
      <x:c r="L780" s="29" t="n">
        <x:f>(D780+F780+H780+J780)/('산출기준'!$B$23*'산출기준'!$B$24)*100</x:f>
        <x:v>50</x:v>
      </x:c>
      <x:c r="M780" s="24" t="str">
        <x:v>조건별 차이와 안전상 주의사항 확인 필요</x:v>
      </x:c>
    </x:row>
    <x:row r="781" ht="58" customHeight="1">
      <x:c r="A781" s="4" t="str">
        <x:v>K0777</x:v>
      </x:c>
      <x:c r="B781" s="4" t="str">
        <x:v>스포츠</x:v>
      </x:c>
      <x:c r="C781" s="4" t="str">
        <x:v>아이언종류</x:v>
      </x:c>
      <x:c r="D781" s="27" t="n">
        <x:v>2</x:v>
      </x:c>
      <x:c r="E781" s="24" t="str">
        <x:v>아이언종류: 비용·시간·생활 불편 또는 의사결정과 직접 연결</x:v>
      </x:c>
      <x:c r="F781" s="27" t="n">
        <x:v>1</x:v>
      </x:c>
      <x:c r="G781" s="24" t="str">
        <x:v>명사·행동 중심 검색어로, 제목화하려면 별도의 구체적인 질문 설정이 필요</x:v>
      </x:c>
      <x:c r="H781" s="27" t="n">
        <x:v>0</x:v>
      </x:c>
      <x:c r="I781" s="24" t="str">
        <x:v>키워드 자체에 비교나 반전 근거가 없으므로 해당 요소는 가점하지 않음</x:v>
      </x:c>
      <x:c r="J781" s="27" t="n">
        <x:v>2</x:v>
      </x:c>
      <x:c r="K781" s="24" t="str">
        <x:v>규정·절차·근거 자료 또는 조건별 사례로 설명 범위를 한정할 수 있음</x:v>
      </x:c>
      <x:c r="L781" s="29" t="n">
        <x:f>(D781+F781+H781+J781)/('산출기준'!$B$23*'산출기준'!$B$24)*100</x:f>
        <x:v>62.5</x:v>
      </x:c>
      <x:c r="M781" s="24" t="str">
        <x:v>조건별 차이와 안전상 주의사항 확인 필요</x:v>
      </x:c>
    </x:row>
    <x:row r="782" ht="58" customHeight="1">
      <x:c r="A782" s="4" t="str">
        <x:v>K0778</x:v>
      </x:c>
      <x:c r="B782" s="4" t="str">
        <x:v>스포츠</x:v>
      </x:c>
      <x:c r="C782" s="4" t="str">
        <x:v>요가필라테스차이</x:v>
      </x:c>
      <x:c r="D782" s="27" t="n">
        <x:v>2</x:v>
      </x:c>
      <x:c r="E782" s="24" t="str">
        <x:v>요가필라테스차이: 비용·시간·생활 불편 또는 의사결정과 직접 연결</x:v>
      </x:c>
      <x:c r="F782" s="27" t="n">
        <x:v>1</x:v>
      </x:c>
      <x:c r="G782" s="24" t="str">
        <x:v>명사·행동 중심 검색어로, 제목화하려면 별도의 구체적인 질문 설정이 필요</x:v>
      </x:c>
      <x:c r="H782" s="27" t="n">
        <x:v>2</x:v>
      </x:c>
      <x:c r="I782" s="24" t="str">
        <x:v>‘차이’가 명시되어 두 선택지의 비교 구조가 가능</x:v>
      </x:c>
      <x:c r="J782" s="27" t="n">
        <x:v>2</x:v>
      </x:c>
      <x:c r="K782" s="24" t="str">
        <x:v>규정·절차·근거 자료 또는 조건별 사례로 설명 범위를 한정할 수 있음</x:v>
      </x:c>
      <x:c r="L782" s="29" t="n">
        <x:f>(D782+F782+H782+J782)/('산출기준'!$B$23*'산출기준'!$B$24)*100</x:f>
        <x:v>87.5</x:v>
      </x:c>
      <x:c r="M782" s="24" t="str">
        <x:v>조건별 차이와 안전상 주의사항 확인 필요</x:v>
      </x:c>
    </x:row>
    <x:row r="783" ht="58" customHeight="1">
      <x:c r="A783" s="4" t="str">
        <x:v>K0779</x:v>
      </x:c>
      <x:c r="B783" s="4" t="str">
        <x:v>스포츠</x:v>
      </x:c>
      <x:c r="C783" s="4" t="str">
        <x:v>홈트근력운동</x:v>
      </x:c>
      <x:c r="D783" s="27" t="n">
        <x:v>2</x:v>
      </x:c>
      <x:c r="E783" s="24" t="str">
        <x:v>홈트근력운동: 비용·시간·생활 불편 또는 의사결정과 직접 연결</x:v>
      </x:c>
      <x:c r="F783" s="27" t="n">
        <x:v>1</x:v>
      </x:c>
      <x:c r="G783" s="24" t="str">
        <x:v>명사·행동 중심 검색어로, 제목화하려면 별도의 구체적인 질문 설정이 필요</x:v>
      </x:c>
      <x:c r="H783" s="27" t="n">
        <x:v>0</x:v>
      </x:c>
      <x:c r="I783" s="24" t="str">
        <x:v>키워드 자체에 비교나 반전 근거가 없으므로 해당 요소는 가점하지 않음</x:v>
      </x:c>
      <x:c r="J783" s="27" t="n">
        <x:v>1</x:v>
      </x:c>
      <x:c r="K783" s="24" t="str">
        <x:v>공개 프로필·발언 등 확인 가능한 원자료 확보가 필요</x:v>
      </x:c>
      <x:c r="L783" s="29" t="n">
        <x:f>(D783+F783+H783+J783)/('산출기준'!$B$23*'산출기준'!$B$24)*100</x:f>
        <x:v>50</x:v>
      </x:c>
      <x:c r="M783" s="24" t="str">
        <x:v>조건별 차이와 안전상 주의사항 확인 필요</x:v>
      </x:c>
    </x:row>
    <x:row r="784" ht="58" customHeight="1">
      <x:c r="A784" s="4" t="str">
        <x:v>K0780</x:v>
      </x:c>
      <x:c r="B784" s="4" t="str">
        <x:v>스포츠</x:v>
      </x:c>
      <x:c r="C784" s="4" t="str">
        <x:v>러닝초보페이스</x:v>
      </x:c>
      <x:c r="D784" s="27" t="n">
        <x:v>2</x:v>
      </x:c>
      <x:c r="E784" s="24" t="str">
        <x:v>러닝초보페이스: 비용·시간·생활 불편 또는 의사결정과 직접 연결</x:v>
      </x:c>
      <x:c r="F784" s="27" t="n">
        <x:v>1</x:v>
      </x:c>
      <x:c r="G784" s="24" t="str">
        <x:v>명사·행동 중심 검색어로, 제목화하려면 별도의 구체적인 질문 설정이 필요</x:v>
      </x:c>
      <x:c r="H784" s="27" t="n">
        <x:v>1</x:v>
      </x:c>
      <x:c r="I784" s="24" t="str">
        <x:v>‘페이스’를 기준·수치·조건별 사례로 비교 가능. 실제 수치 확인 전 반전은 단정 불가</x:v>
      </x:c>
      <x:c r="J784" s="27" t="n">
        <x:v>2</x:v>
      </x:c>
      <x:c r="K784" s="24" t="str">
        <x:v>규정·절차·근거 자료 또는 조건별 사례로 설명 범위를 한정할 수 있음</x:v>
      </x:c>
      <x:c r="L784" s="29" t="n">
        <x:f>(D784+F784+H784+J784)/('산출기준'!$B$23*'산출기준'!$B$24)*100</x:f>
        <x:v>75</x:v>
      </x:c>
      <x:c r="M784" s="24" t="str">
        <x:v>조건별 차이와 안전상 주의사항 확인 필요</x:v>
      </x:c>
    </x:row>
    <x:row r="785" ht="58" customHeight="1">
      <x:c r="A785" s="4" t="str">
        <x:v>K0781</x:v>
      </x:c>
      <x:c r="B785" s="4" t="str">
        <x:v>스포츠</x:v>
      </x:c>
      <x:c r="C785" s="4" t="str">
        <x:v>가슴운동루틴</x:v>
      </x:c>
      <x:c r="D785" s="27" t="n">
        <x:v>2</x:v>
      </x:c>
      <x:c r="E785" s="24" t="str">
        <x:v>가슴운동루틴: 비용·시간·생활 불편 또는 의사결정과 직접 연결</x:v>
      </x:c>
      <x:c r="F785" s="27" t="n">
        <x:v>1</x:v>
      </x:c>
      <x:c r="G785" s="24" t="str">
        <x:v>명사·행동 중심 검색어로, 제목화하려면 별도의 구체적인 질문 설정이 필요</x:v>
      </x:c>
      <x:c r="H785" s="27" t="n">
        <x:v>0</x:v>
      </x:c>
      <x:c r="I785" s="24" t="str">
        <x:v>키워드 자체에 비교나 반전 근거가 없으므로 해당 요소는 가점하지 않음</x:v>
      </x:c>
      <x:c r="J785" s="27" t="n">
        <x:v>1</x:v>
      </x:c>
      <x:c r="K785" s="24" t="str">
        <x:v>공개 프로필·발언 등 확인 가능한 원자료 확보가 필요</x:v>
      </x:c>
      <x:c r="L785" s="29" t="n">
        <x:f>(D785+F785+H785+J785)/('산출기준'!$B$23*'산출기준'!$B$24)*100</x:f>
        <x:v>50</x:v>
      </x:c>
      <x:c r="M785" s="24" t="str">
        <x:v>조건별 차이와 안전상 주의사항 확인 필요</x:v>
      </x:c>
    </x:row>
    <x:row r="786" ht="58" customHeight="1">
      <x:c r="A786" s="4" t="str">
        <x:v>K0782</x:v>
      </x:c>
      <x:c r="B786" s="4" t="str">
        <x:v>스포츠</x:v>
      </x:c>
      <x:c r="C786" s="4" t="str">
        <x:v>아이언그립교체</x:v>
      </x:c>
      <x:c r="D786" s="27" t="n">
        <x:v>2</x:v>
      </x:c>
      <x:c r="E786" s="24" t="str">
        <x:v>아이언그립교체: 비용·시간·생활 불편 또는 의사결정과 직접 연결</x:v>
      </x:c>
      <x:c r="F786" s="27" t="n">
        <x:v>1</x:v>
      </x:c>
      <x:c r="G786" s="24" t="str">
        <x:v>명사·행동 중심 검색어로, 제목화하려면 별도의 구체적인 질문 설정이 필요</x:v>
      </x:c>
      <x:c r="H786" s="27" t="n">
        <x:v>0</x:v>
      </x:c>
      <x:c r="I786" s="24" t="str">
        <x:v>키워드 자체에 비교나 반전 근거가 없으므로 해당 요소는 가점하지 않음</x:v>
      </x:c>
      <x:c r="J786" s="27" t="n">
        <x:v>2</x:v>
      </x:c>
      <x:c r="K786" s="24" t="str">
        <x:v>규정·절차·근거 자료 또는 조건별 사례로 설명 범위를 한정할 수 있음</x:v>
      </x:c>
      <x:c r="L786" s="29" t="n">
        <x:f>(D786+F786+H786+J786)/('산출기준'!$B$23*'산출기준'!$B$24)*100</x:f>
        <x:v>62.5</x:v>
      </x:c>
      <x:c r="M786" s="24" t="str">
        <x:v>조건별 차이와 안전상 주의사항 확인 필요</x:v>
      </x:c>
    </x:row>
    <x:row r="787" ht="58" customHeight="1">
      <x:c r="A787" s="4" t="str">
        <x:v>K0783</x:v>
      </x:c>
      <x:c r="B787" s="4" t="str">
        <x:v>스포츠</x:v>
      </x:c>
      <x:c r="C787" s="4" t="str">
        <x:v>요가가격</x:v>
      </x:c>
      <x:c r="D787" s="27" t="n">
        <x:v>2</x:v>
      </x:c>
      <x:c r="E787" s="24" t="str">
        <x:v>요가가격: 비용·시간·생활 불편 또는 의사결정과 직접 연결</x:v>
      </x:c>
      <x:c r="F787" s="27" t="n">
        <x:v>1</x:v>
      </x:c>
      <x:c r="G787" s="24" t="str">
        <x:v>명사·행동 중심 검색어로, 제목화하려면 별도의 구체적인 질문 설정이 필요</x:v>
      </x:c>
      <x:c r="H787" s="27" t="n">
        <x:v>0</x:v>
      </x:c>
      <x:c r="I787" s="24" t="str">
        <x:v>키워드 자체에 비교나 반전 근거가 없으므로 해당 요소는 가점하지 않음</x:v>
      </x:c>
      <x:c r="J787" s="27" t="n">
        <x:v>1</x:v>
      </x:c>
      <x:c r="K787" s="24" t="str">
        <x:v>공개 프로필·발언 등 확인 가능한 원자료 확보가 필요</x:v>
      </x:c>
      <x:c r="L787" s="29" t="n">
        <x:f>(D787+F787+H787+J787)/('산출기준'!$B$23*'산출기준'!$B$24)*100</x:f>
        <x:v>50</x:v>
      </x:c>
      <x:c r="M787" s="24" t="str">
        <x:v>조건별 차이와 안전상 주의사항 확인 필요</x:v>
      </x:c>
    </x:row>
    <x:row r="788" ht="58" customHeight="1">
      <x:c r="A788" s="4" t="str">
        <x:v>K0784</x:v>
      </x:c>
      <x:c r="B788" s="4" t="str">
        <x:v>스포츠</x:v>
      </x:c>
      <x:c r="C788" s="4" t="str">
        <x:v>러닝전스트레칭</x:v>
      </x:c>
      <x:c r="D788" s="27" t="n">
        <x:v>2</x:v>
      </x:c>
      <x:c r="E788" s="24" t="str">
        <x:v>러닝전스트레칭: 비용·시간·생활 불편 또는 의사결정과 직접 연결</x:v>
      </x:c>
      <x:c r="F788" s="27" t="n">
        <x:v>1</x:v>
      </x:c>
      <x:c r="G788" s="24" t="str">
        <x:v>명사·행동 중심 검색어로, 제목화하려면 별도의 구체적인 질문 설정이 필요</x:v>
      </x:c>
      <x:c r="H788" s="27" t="n">
        <x:v>0</x:v>
      </x:c>
      <x:c r="I788" s="24" t="str">
        <x:v>키워드 자체에 비교나 반전 근거가 없으므로 해당 요소는 가점하지 않음</x:v>
      </x:c>
      <x:c r="J788" s="27" t="n">
        <x:v>1</x:v>
      </x:c>
      <x:c r="K788" s="24" t="str">
        <x:v>공개 프로필·발언 등 확인 가능한 원자료 확보가 필요</x:v>
      </x:c>
      <x:c r="L788" s="29" t="n">
        <x:f>(D788+F788+H788+J788)/('산출기준'!$B$23*'산출기준'!$B$24)*100</x:f>
        <x:v>50</x:v>
      </x:c>
      <x:c r="M788" s="24" t="str">
        <x:v>조건별 차이와 안전상 주의사항 확인 필요</x:v>
      </x:c>
    </x:row>
    <x:row r="789" ht="58" customHeight="1">
      <x:c r="A789" s="4" t="str">
        <x:v>K0785</x:v>
      </x:c>
      <x:c r="B789" s="4" t="str">
        <x:v>스포츠</x:v>
      </x:c>
      <x:c r="C789" s="4" t="str">
        <x:v>근육통있을때운동</x:v>
      </x:c>
      <x:c r="D789" s="27" t="n">
        <x:v>2</x:v>
      </x:c>
      <x:c r="E789" s="24" t="str">
        <x:v>근육통있을때운동: 비용·시간·생활 불편 또는 의사결정과 직접 연결</x:v>
      </x:c>
      <x:c r="F789" s="27" t="n">
        <x:v>1</x:v>
      </x:c>
      <x:c r="G789" s="24" t="str">
        <x:v>명사·행동 중심 검색어로, 제목화하려면 별도의 구체적인 질문 설정이 필요</x:v>
      </x:c>
      <x:c r="H789" s="27" t="n">
        <x:v>0</x:v>
      </x:c>
      <x:c r="I789" s="24" t="str">
        <x:v>키워드 자체에 비교나 반전 근거가 없으므로 해당 요소는 가점하지 않음</x:v>
      </x:c>
      <x:c r="J789" s="27" t="n">
        <x:v>1</x:v>
      </x:c>
      <x:c r="K789" s="24" t="str">
        <x:v>공개 프로필·발언 등 확인 가능한 원자료 확보가 필요</x:v>
      </x:c>
      <x:c r="L789" s="29" t="n">
        <x:f>(D789+F789+H789+J789)/('산출기준'!$B$23*'산출기준'!$B$24)*100</x:f>
        <x:v>50</x:v>
      </x:c>
      <x:c r="M789" s="24" t="str">
        <x:v>조건별 차이와 안전상 주의사항 확인 필요</x:v>
      </x:c>
    </x:row>
    <x:row r="790" ht="58" customHeight="1">
      <x:c r="A790" s="4" t="str">
        <x:v>K0786</x:v>
      </x:c>
      <x:c r="B790" s="4" t="str">
        <x:v>스포츠</x:v>
      </x:c>
      <x:c r="C790" s="4" t="str">
        <x:v>수영초보</x:v>
      </x:c>
      <x:c r="D790" s="27" t="n">
        <x:v>2</x:v>
      </x:c>
      <x:c r="E790" s="24" t="str">
        <x:v>수영초보: 비용·시간·생활 불편 또는 의사결정과 직접 연결</x:v>
      </x:c>
      <x:c r="F790" s="27" t="n">
        <x:v>1</x:v>
      </x:c>
      <x:c r="G790" s="24" t="str">
        <x:v>명사·행동 중심 검색어로, 제목화하려면 별도의 구체적인 질문 설정이 필요</x:v>
      </x:c>
      <x:c r="H790" s="27" t="n">
        <x:v>0</x:v>
      </x:c>
      <x:c r="I790" s="24" t="str">
        <x:v>키워드 자체에 비교나 반전 근거가 없으므로 해당 요소는 가점하지 않음</x:v>
      </x:c>
      <x:c r="J790" s="27" t="n">
        <x:v>1</x:v>
      </x:c>
      <x:c r="K790" s="24" t="str">
        <x:v>공개 프로필·발언 등 확인 가능한 원자료 확보가 필요</x:v>
      </x:c>
      <x:c r="L790" s="29" t="n">
        <x:f>(D790+F790+H790+J790)/('산출기준'!$B$23*'산출기준'!$B$24)*100</x:f>
        <x:v>50</x:v>
      </x:c>
      <x:c r="M790" s="24" t="str">
        <x:v>조건별 차이와 안전상 주의사항 확인 필요</x:v>
      </x:c>
    </x:row>
    <x:row r="791" ht="58" customHeight="1">
      <x:c r="A791" s="4" t="str">
        <x:v>K0787</x:v>
      </x:c>
      <x:c r="B791" s="4" t="str">
        <x:v>스포츠</x:v>
      </x:c>
      <x:c r="C791" s="4" t="str">
        <x:v>수영잘하는법</x:v>
      </x:c>
      <x:c r="D791" s="27" t="n">
        <x:v>2</x:v>
      </x:c>
      <x:c r="E791" s="24" t="str">
        <x:v>수영잘하는법: 비용·시간·생활 불편 또는 의사결정과 직접 연결</x:v>
      </x:c>
      <x:c r="F791" s="27" t="n">
        <x:v>2</x:v>
      </x:c>
      <x:c r="G791" s="24" t="str">
        <x:v>‘하는법’라는 질문 표현이 있어 독자가 확인할 답이 분명함</x:v>
      </x:c>
      <x:c r="H791" s="27" t="n">
        <x:v>0</x:v>
      </x:c>
      <x:c r="I791" s="24" t="str">
        <x:v>키워드 자체에 비교나 반전 근거가 없으므로 해당 요소는 가점하지 않음</x:v>
      </x:c>
      <x:c r="J791" s="27" t="n">
        <x:v>1</x:v>
      </x:c>
      <x:c r="K791" s="24" t="str">
        <x:v>공개 프로필·발언 등 확인 가능한 원자료 확보가 필요</x:v>
      </x:c>
      <x:c r="L791" s="29" t="n">
        <x:f>(D791+F791+H791+J791)/('산출기준'!$B$23*'산출기준'!$B$24)*100</x:f>
        <x:v>62.5</x:v>
      </x:c>
      <x:c r="M791" s="24" t="str">
        <x:v>조건별 차이와 안전상 주의사항 확인 필요</x:v>
      </x:c>
    </x:row>
    <x:row r="792" ht="58" customHeight="1">
      <x:c r="A792" s="4" t="str">
        <x:v>K0788</x:v>
      </x:c>
      <x:c r="B792" s="4" t="str">
        <x:v>스포츠</x:v>
      </x:c>
      <x:c r="C792" s="4" t="str">
        <x:v>마라톤준비물</x:v>
      </x:c>
      <x:c r="D792" s="27" t="n">
        <x:v>2</x:v>
      </x:c>
      <x:c r="E792" s="24" t="str">
        <x:v>마라톤준비물: 비용·시간·생활 불편 또는 의사결정과 직접 연결</x:v>
      </x:c>
      <x:c r="F792" s="27" t="n">
        <x:v>1</x:v>
      </x:c>
      <x:c r="G792" s="24" t="str">
        <x:v>명사·행동 중심 검색어로, 제목화하려면 별도의 구체적인 질문 설정이 필요</x:v>
      </x:c>
      <x:c r="H792" s="27" t="n">
        <x:v>0</x:v>
      </x:c>
      <x:c r="I792" s="24" t="str">
        <x:v>키워드 자체에 비교나 반전 근거가 없으므로 해당 요소는 가점하지 않음</x:v>
      </x:c>
      <x:c r="J792" s="27" t="n">
        <x:v>2</x:v>
      </x:c>
      <x:c r="K792" s="24" t="str">
        <x:v>규정·절차·근거 자료 또는 조건별 사례로 설명 범위를 한정할 수 있음</x:v>
      </x:c>
      <x:c r="L792" s="29" t="n">
        <x:f>(D792+F792+H792+J792)/('산출기준'!$B$23*'산출기준'!$B$24)*100</x:f>
        <x:v>62.5</x:v>
      </x:c>
      <x:c r="M792" s="24" t="str">
        <x:v>조건별 차이와 안전상 주의사항 확인 필요</x:v>
      </x:c>
    </x:row>
    <x:row r="793" ht="58" customHeight="1">
      <x:c r="A793" s="4" t="str">
        <x:v>K0789</x:v>
      </x:c>
      <x:c r="B793" s="4" t="str">
        <x:v>스포츠</x:v>
      </x:c>
      <x:c r="C793" s="4" t="str">
        <x:v>러닝후스트레칭</x:v>
      </x:c>
      <x:c r="D793" s="27" t="n">
        <x:v>2</x:v>
      </x:c>
      <x:c r="E793" s="24" t="str">
        <x:v>러닝후스트레칭: 비용·시간·생활 불편 또는 의사결정과 직접 연결</x:v>
      </x:c>
      <x:c r="F793" s="27" t="n">
        <x:v>1</x:v>
      </x:c>
      <x:c r="G793" s="24" t="str">
        <x:v>명사·행동 중심 검색어로, 제목화하려면 별도의 구체적인 질문 설정이 필요</x:v>
      </x:c>
      <x:c r="H793" s="27" t="n">
        <x:v>0</x:v>
      </x:c>
      <x:c r="I793" s="24" t="str">
        <x:v>키워드 자체에 비교나 반전 근거가 없으므로 해당 요소는 가점하지 않음</x:v>
      </x:c>
      <x:c r="J793" s="27" t="n">
        <x:v>1</x:v>
      </x:c>
      <x:c r="K793" s="24" t="str">
        <x:v>공개 프로필·발언 등 확인 가능한 원자료 확보가 필요</x:v>
      </x:c>
      <x:c r="L793" s="29" t="n">
        <x:f>(D793+F793+H793+J793)/('산출기준'!$B$23*'산출기준'!$B$24)*100</x:f>
        <x:v>50</x:v>
      </x:c>
      <x:c r="M793" s="24" t="str">
        <x:v>조건별 차이와 안전상 주의사항 확인 필요</x:v>
      </x:c>
    </x:row>
    <x:row r="794" ht="58" customHeight="1">
      <x:c r="A794" s="4" t="str">
        <x:v>K0790</x:v>
      </x:c>
      <x:c r="B794" s="4" t="str">
        <x:v>스포츠</x:v>
      </x:c>
      <x:c r="C794" s="4" t="str">
        <x:v>운동후근육통푸는법</x:v>
      </x:c>
      <x:c r="D794" s="27" t="n">
        <x:v>2</x:v>
      </x:c>
      <x:c r="E794" s="24" t="str">
        <x:v>운동후근육통푸는법: 비용·시간·생활 불편 또는 의사결정과 직접 연결</x:v>
      </x:c>
      <x:c r="F794" s="27" t="n">
        <x:v>2</x:v>
      </x:c>
      <x:c r="G794" s="24" t="str">
        <x:v>‘푸는법’라는 질문 표현이 있어 독자가 확인할 답이 분명함</x:v>
      </x:c>
      <x:c r="H794" s="27" t="n">
        <x:v>0</x:v>
      </x:c>
      <x:c r="I794" s="24" t="str">
        <x:v>키워드 자체에 비교나 반전 근거가 없으므로 해당 요소는 가점하지 않음</x:v>
      </x:c>
      <x:c r="J794" s="27" t="n">
        <x:v>1</x:v>
      </x:c>
      <x:c r="K794" s="24" t="str">
        <x:v>공개 프로필·발언 등 확인 가능한 원자료 확보가 필요</x:v>
      </x:c>
      <x:c r="L794" s="29" t="n">
        <x:f>(D794+F794+H794+J794)/('산출기준'!$B$23*'산출기준'!$B$24)*100</x:f>
        <x:v>62.5</x:v>
      </x:c>
      <x:c r="M794" s="24" t="str">
        <x:v>조건별 차이와 안전상 주의사항 확인 필요</x:v>
      </x:c>
    </x:row>
    <x:row r="795" ht="58" customHeight="1">
      <x:c r="A795" s="4" t="str">
        <x:v>K0791</x:v>
      </x:c>
      <x:c r="B795" s="4" t="str">
        <x:v>스포츠</x:v>
      </x:c>
      <x:c r="C795" s="4" t="str">
        <x:v>스쿼트호흡법</x:v>
      </x:c>
      <x:c r="D795" s="27" t="n">
        <x:v>2</x:v>
      </x:c>
      <x:c r="E795" s="24" t="str">
        <x:v>스쿼트호흡법: 비용·시간·생활 불편 또는 의사결정과 직접 연결</x:v>
      </x:c>
      <x:c r="F795" s="27" t="n">
        <x:v>1</x:v>
      </x:c>
      <x:c r="G795" s="24" t="str">
        <x:v>명사·행동 중심 검색어로, 제목화하려면 별도의 구체적인 질문 설정이 필요</x:v>
      </x:c>
      <x:c r="H795" s="27" t="n">
        <x:v>0</x:v>
      </x:c>
      <x:c r="I795" s="24" t="str">
        <x:v>키워드 자체에 비교나 반전 근거가 없으므로 해당 요소는 가점하지 않음</x:v>
      </x:c>
      <x:c r="J795" s="27" t="n">
        <x:v>1</x:v>
      </x:c>
      <x:c r="K795" s="24" t="str">
        <x:v>공개 프로필·발언 등 확인 가능한 원자료 확보가 필요</x:v>
      </x:c>
      <x:c r="L795" s="29" t="n">
        <x:f>(D795+F795+H795+J795)/('산출기준'!$B$23*'산출기준'!$B$24)*100</x:f>
        <x:v>50</x:v>
      </x:c>
      <x:c r="M795" s="24" t="str">
        <x:v>조건별 차이와 안전상 주의사항 확인 필요</x:v>
      </x:c>
    </x:row>
    <x:row r="796" ht="58" customHeight="1">
      <x:c r="A796" s="4" t="str">
        <x:v>K0792</x:v>
      </x:c>
      <x:c r="B796" s="4" t="str">
        <x:v>스포츠</x:v>
      </x:c>
      <x:c r="C796" s="4" t="str">
        <x:v>러닝발바닥통증</x:v>
      </x:c>
      <x:c r="D796" s="27" t="n">
        <x:v>2</x:v>
      </x:c>
      <x:c r="E796" s="24" t="str">
        <x:v>러닝발바닥통증: 비용·시간·생활 불편 또는 의사결정과 직접 연결</x:v>
      </x:c>
      <x:c r="F796" s="27" t="n">
        <x:v>1</x:v>
      </x:c>
      <x:c r="G796" s="24" t="str">
        <x:v>명사·행동 중심 검색어로, 제목화하려면 별도의 구체적인 질문 설정이 필요</x:v>
      </x:c>
      <x:c r="H796" s="27" t="n">
        <x:v>0</x:v>
      </x:c>
      <x:c r="I796" s="24" t="str">
        <x:v>키워드 자체에 비교나 반전 근거가 없으므로 해당 요소는 가점하지 않음</x:v>
      </x:c>
      <x:c r="J796" s="27" t="n">
        <x:v>1</x:v>
      </x:c>
      <x:c r="K796" s="24" t="str">
        <x:v>공개 프로필·발언 등 확인 가능한 원자료 확보가 필요</x:v>
      </x:c>
      <x:c r="L796" s="29" t="n">
        <x:f>(D796+F796+H796+J796)/('산출기준'!$B$23*'산출기준'!$B$24)*100</x:f>
        <x:v>50</x:v>
      </x:c>
      <x:c r="M796" s="24" t="str">
        <x:v>조건별 차이와 안전상 주의사항 확인 필요</x:v>
      </x:c>
    </x:row>
    <x:row r="797" ht="58" customHeight="1">
      <x:c r="A797" s="4" t="str">
        <x:v>K0793</x:v>
      </x:c>
      <x:c r="B797" s="4" t="str">
        <x:v>스포츠</x:v>
      </x:c>
      <x:c r="C797" s="4" t="str">
        <x:v>헬스장가격비교</x:v>
      </x:c>
      <x:c r="D797" s="27" t="n">
        <x:v>2</x:v>
      </x:c>
      <x:c r="E797" s="24" t="str">
        <x:v>헬스장가격비교: 비용·시간·생활 불편 또는 의사결정과 직접 연결</x:v>
      </x:c>
      <x:c r="F797" s="27" t="n">
        <x:v>1</x:v>
      </x:c>
      <x:c r="G797" s="24" t="str">
        <x:v>명사·행동 중심 검색어로, 제목화하려면 별도의 구체적인 질문 설정이 필요</x:v>
      </x:c>
      <x:c r="H797" s="27" t="n">
        <x:v>2</x:v>
      </x:c>
      <x:c r="I797" s="24" t="str">
        <x:v>‘비교’가 명시되어 두 선택지의 비교 구조가 가능</x:v>
      </x:c>
      <x:c r="J797" s="27" t="n">
        <x:v>1</x:v>
      </x:c>
      <x:c r="K797" s="24" t="str">
        <x:v>공개 프로필·발언 등 확인 가능한 원자료 확보가 필요</x:v>
      </x:c>
      <x:c r="L797" s="29" t="n">
        <x:f>(D797+F797+H797+J797)/('산출기준'!$B$23*'산출기준'!$B$24)*100</x:f>
        <x:v>75</x:v>
      </x:c>
      <x:c r="M797" s="24" t="str">
        <x:v>조건별 차이와 안전상 주의사항 확인 필요</x:v>
      </x:c>
    </x:row>
    <x:row r="798" ht="58" customHeight="1">
      <x:c r="A798" s="4" t="str">
        <x:v>K0794</x:v>
      </x:c>
      <x:c r="B798" s="4" t="str">
        <x:v>스포츠</x:v>
      </x:c>
      <x:c r="C798" s="4" t="str">
        <x:v>맨몸근력운동</x:v>
      </x:c>
      <x:c r="D798" s="27" t="n">
        <x:v>2</x:v>
      </x:c>
      <x:c r="E798" s="24" t="str">
        <x:v>맨몸근력운동: 비용·시간·생활 불편 또는 의사결정과 직접 연결</x:v>
      </x:c>
      <x:c r="F798" s="27" t="n">
        <x:v>1</x:v>
      </x:c>
      <x:c r="G798" s="24" t="str">
        <x:v>명사·행동 중심 검색어로, 제목화하려면 별도의 구체적인 질문 설정이 필요</x:v>
      </x:c>
      <x:c r="H798" s="27" t="n">
        <x:v>0</x:v>
      </x:c>
      <x:c r="I798" s="24" t="str">
        <x:v>키워드 자체에 비교나 반전 근거가 없으므로 해당 요소는 가점하지 않음</x:v>
      </x:c>
      <x:c r="J798" s="27" t="n">
        <x:v>1</x:v>
      </x:c>
      <x:c r="K798" s="24" t="str">
        <x:v>공개 프로필·발언 등 확인 가능한 원자료 확보가 필요</x:v>
      </x:c>
      <x:c r="L798" s="29" t="n">
        <x:f>(D798+F798+H798+J798)/('산출기준'!$B$23*'산출기준'!$B$24)*100</x:f>
        <x:v>50</x:v>
      </x:c>
      <x:c r="M798" s="24" t="str">
        <x:v>조건별 차이와 안전상 주의사항 확인 필요</x:v>
      </x:c>
    </x:row>
    <x:row r="799" ht="58" customHeight="1">
      <x:c r="A799" s="4" t="str">
        <x:v>K0795</x:v>
      </x:c>
      <x:c r="B799" s="4" t="str">
        <x:v>스포츠</x:v>
      </x:c>
      <x:c r="C799" s="4" t="str">
        <x:v>스트레칭효과</x:v>
      </x:c>
      <x:c r="D799" s="27" t="n">
        <x:v>2</x:v>
      </x:c>
      <x:c r="E799" s="24" t="str">
        <x:v>스트레칭효과: 비용·시간·생활 불편 또는 의사결정과 직접 연결</x:v>
      </x:c>
      <x:c r="F799" s="27" t="n">
        <x:v>1</x:v>
      </x:c>
      <x:c r="G799" s="24" t="str">
        <x:v>명사·행동 중심 검색어로, 제목화하려면 별도의 구체적인 질문 설정이 필요</x:v>
      </x:c>
      <x:c r="H799" s="27" t="n">
        <x:v>0</x:v>
      </x:c>
      <x:c r="I799" s="24" t="str">
        <x:v>키워드 자체에 비교나 반전 근거가 없으므로 해당 요소는 가점하지 않음</x:v>
      </x:c>
      <x:c r="J799" s="27" t="n">
        <x:v>2</x:v>
      </x:c>
      <x:c r="K799" s="24" t="str">
        <x:v>규정·절차·근거 자료 또는 조건별 사례로 설명 범위를 한정할 수 있음</x:v>
      </x:c>
      <x:c r="L799" s="29" t="n">
        <x:f>(D799+F799+H799+J799)/('산출기준'!$B$23*'산출기준'!$B$24)*100</x:f>
        <x:v>62.5</x:v>
      </x:c>
      <x:c r="M799" s="24" t="str">
        <x:v>조건별 차이와 안전상 주의사항 확인 필요</x:v>
      </x:c>
    </x:row>
    <x:row r="800" ht="58" customHeight="1">
      <x:c r="A800" s="4" t="str">
        <x:v>K0796</x:v>
      </x:c>
      <x:c r="B800" s="4" t="str">
        <x:v>스포츠</x:v>
      </x:c>
      <x:c r="C800" s="4" t="str">
        <x:v>근력운동시간</x:v>
      </x:c>
      <x:c r="D800" s="27" t="n">
        <x:v>2</x:v>
      </x:c>
      <x:c r="E800" s="24" t="str">
        <x:v>근력운동시간: 비용·시간·생활 불편 또는 의사결정과 직접 연결</x:v>
      </x:c>
      <x:c r="F800" s="27" t="n">
        <x:v>1</x:v>
      </x:c>
      <x:c r="G800" s="24" t="str">
        <x:v>명사·행동 중심 검색어로, 제목화하려면 별도의 구체적인 질문 설정이 필요</x:v>
      </x:c>
      <x:c r="H800" s="27" t="n">
        <x:v>1</x:v>
      </x:c>
      <x:c r="I800" s="24" t="str">
        <x:v>‘시간’를 기준·수치·조건별 사례로 비교 가능. 실제 수치 확인 전 반전은 단정 불가</x:v>
      </x:c>
      <x:c r="J800" s="27" t="n">
        <x:v>2</x:v>
      </x:c>
      <x:c r="K800" s="24" t="str">
        <x:v>규정·절차·근거 자료 또는 조건별 사례로 설명 범위를 한정할 수 있음</x:v>
      </x:c>
      <x:c r="L800" s="29" t="n">
        <x:f>(D800+F800+H800+J800)/('산출기준'!$B$23*'산출기준'!$B$24)*100</x:f>
        <x:v>75</x:v>
      </x:c>
      <x:c r="M800" s="24" t="str">
        <x:v>조건별 차이와 안전상 주의사항 확인 필요</x:v>
      </x:c>
    </x:row>
    <x:row r="801" ht="58" customHeight="1">
      <x:c r="A801" s="4" t="str">
        <x:v>K0797</x:v>
      </x:c>
      <x:c r="B801" s="4" t="str">
        <x:v>스포츠</x:v>
      </x:c>
      <x:c r="C801" s="4" t="str">
        <x:v>수영초보준비물</x:v>
      </x:c>
      <x:c r="D801" s="27" t="n">
        <x:v>2</x:v>
      </x:c>
      <x:c r="E801" s="24" t="str">
        <x:v>수영초보준비물: 비용·시간·생활 불편 또는 의사결정과 직접 연결</x:v>
      </x:c>
      <x:c r="F801" s="27" t="n">
        <x:v>1</x:v>
      </x:c>
      <x:c r="G801" s="24" t="str">
        <x:v>명사·행동 중심 검색어로, 제목화하려면 별도의 구체적인 질문 설정이 필요</x:v>
      </x:c>
      <x:c r="H801" s="27" t="n">
        <x:v>0</x:v>
      </x:c>
      <x:c r="I801" s="24" t="str">
        <x:v>키워드 자체에 비교나 반전 근거가 없으므로 해당 요소는 가점하지 않음</x:v>
      </x:c>
      <x:c r="J801" s="27" t="n">
        <x:v>2</x:v>
      </x:c>
      <x:c r="K801" s="24" t="str">
        <x:v>규정·절차·근거 자료 또는 조건별 사례로 설명 범위를 한정할 수 있음</x:v>
      </x:c>
      <x:c r="L801" s="29" t="n">
        <x:f>(D801+F801+H801+J801)/('산출기준'!$B$23*'산출기준'!$B$24)*100</x:f>
        <x:v>62.5</x:v>
      </x:c>
      <x:c r="M801" s="24" t="str">
        <x:v>조건별 차이와 안전상 주의사항 확인 필요</x:v>
      </x:c>
    </x:row>
    <x:row r="802" ht="58" customHeight="1">
      <x:c r="A802" s="4" t="str">
        <x:v>K0798</x:v>
      </x:c>
      <x:c r="B802" s="4" t="str">
        <x:v>스포츠</x:v>
      </x:c>
      <x:c r="C802" s="4" t="str">
        <x:v>달리기자세</x:v>
      </x:c>
      <x:c r="D802" s="27" t="n">
        <x:v>2</x:v>
      </x:c>
      <x:c r="E802" s="24" t="str">
        <x:v>달리기자세: 비용·시간·생활 불편 또는 의사결정과 직접 연결</x:v>
      </x:c>
      <x:c r="F802" s="27" t="n">
        <x:v>1</x:v>
      </x:c>
      <x:c r="G802" s="24" t="str">
        <x:v>명사·행동 중심 검색어로, 제목화하려면 별도의 구체적인 질문 설정이 필요</x:v>
      </x:c>
      <x:c r="H802" s="27" t="n">
        <x:v>0</x:v>
      </x:c>
      <x:c r="I802" s="24" t="str">
        <x:v>키워드 자체에 비교나 반전 근거가 없으므로 해당 요소는 가점하지 않음</x:v>
      </x:c>
      <x:c r="J802" s="27" t="n">
        <x:v>1</x:v>
      </x:c>
      <x:c r="K802" s="24" t="str">
        <x:v>공개 프로필·발언 등 확인 가능한 원자료 확보가 필요</x:v>
      </x:c>
      <x:c r="L802" s="29" t="n">
        <x:f>(D802+F802+H802+J802)/('산출기준'!$B$23*'산출기준'!$B$24)*100</x:f>
        <x:v>50</x:v>
      </x:c>
      <x:c r="M802" s="24" t="str">
        <x:v>조건별 차이와 안전상 주의사항 확인 필요</x:v>
      </x:c>
    </x:row>
    <x:row r="803" ht="58" customHeight="1">
      <x:c r="A803" s="4" t="str">
        <x:v>K0799</x:v>
      </x:c>
      <x:c r="B803" s="4" t="str">
        <x:v>스포츠</x:v>
      </x:c>
      <x:c r="C803" s="4" t="str">
        <x:v>근력운동유산소순서</x:v>
      </x:c>
      <x:c r="D803" s="27" t="n">
        <x:v>2</x:v>
      </x:c>
      <x:c r="E803" s="24" t="str">
        <x:v>근력운동유산소순서: 비용·시간·생활 불편 또는 의사결정과 직접 연결</x:v>
      </x:c>
      <x:c r="F803" s="27" t="n">
        <x:v>1</x:v>
      </x:c>
      <x:c r="G803" s="24" t="str">
        <x:v>명사·행동 중심 검색어로, 제목화하려면 별도의 구체적인 질문 설정이 필요</x:v>
      </x:c>
      <x:c r="H803" s="27" t="n">
        <x:v>0</x:v>
      </x:c>
      <x:c r="I803" s="24" t="str">
        <x:v>키워드 자체에 비교나 반전 근거가 없으므로 해당 요소는 가점하지 않음</x:v>
      </x:c>
      <x:c r="J803" s="27" t="n">
        <x:v>2</x:v>
      </x:c>
      <x:c r="K803" s="24" t="str">
        <x:v>규정·절차·근거 자료 또는 조건별 사례로 설명 범위를 한정할 수 있음</x:v>
      </x:c>
      <x:c r="L803" s="29" t="n">
        <x:f>(D803+F803+H803+J803)/('산출기준'!$B$23*'산출기준'!$B$24)*100</x:f>
        <x:v>62.5</x:v>
      </x:c>
      <x:c r="M803" s="24" t="str">
        <x:v>조건별 차이와 안전상 주의사항 확인 필요</x:v>
      </x:c>
    </x:row>
    <x:row r="804" ht="58" customHeight="1">
      <x:c r="A804" s="4" t="str">
        <x:v>K0800</x:v>
      </x:c>
      <x:c r="B804" s="4" t="str">
        <x:v>스포츠</x:v>
      </x:c>
      <x:c r="C804" s="4" t="str">
        <x:v>러닝페이스계산</x:v>
      </x:c>
      <x:c r="D804" s="27" t="n">
        <x:v>2</x:v>
      </x:c>
      <x:c r="E804" s="24" t="str">
        <x:v>러닝페이스계산: 비용·시간·생활 불편 또는 의사결정과 직접 연결</x:v>
      </x:c>
      <x:c r="F804" s="27" t="n">
        <x:v>1</x:v>
      </x:c>
      <x:c r="G804" s="24" t="str">
        <x:v>명사·행동 중심 검색어로, 제목화하려면 별도의 구체적인 질문 설정이 필요</x:v>
      </x:c>
      <x:c r="H804" s="27" t="n">
        <x:v>1</x:v>
      </x:c>
      <x:c r="I804" s="24" t="str">
        <x:v>‘페이스’를 기준·수치·조건별 사례로 비교 가능. 실제 수치 확인 전 반전은 단정 불가</x:v>
      </x:c>
      <x:c r="J804" s="27" t="n">
        <x:v>2</x:v>
      </x:c>
      <x:c r="K804" s="24" t="str">
        <x:v>규정·절차·근거 자료 또는 조건별 사례로 설명 범위를 한정할 수 있음</x:v>
      </x:c>
      <x:c r="L804" s="29" t="n">
        <x:f>(D804+F804+H804+J804)/('산출기준'!$B$23*'산출기준'!$B$24)*100</x:f>
        <x:v>75</x:v>
      </x:c>
      <x:c r="M804" s="24" t="str">
        <x:v>조건별 차이와 안전상 주의사항 확인 필요</x:v>
      </x:c>
    </x:row>
    <x:row r="805" ht="58" customHeight="1">
      <x:c r="A805" s="4" t="str">
        <x:v>K0801</x:v>
      </x:c>
      <x:c r="B805" s="4" t="str">
        <x:v>방송·연예</x:v>
      </x:c>
      <x:c r="C805" s="4" t="str">
        <x:v>김혜수나이</x:v>
      </x:c>
      <x:c r="D805" s="27" t="n">
        <x:v>1</x:v>
      </x:c>
      <x:c r="E805" s="24" t="str">
        <x:v>김혜수나이: 대중문화 관심은 있으나 보편적인 생활 문제와의 직접성은 낮음</x:v>
      </x:c>
      <x:c r="F805" s="27" t="n">
        <x:v>1</x:v>
      </x:c>
      <x:c r="G805" s="24" t="str">
        <x:v>명사·행동 중심 검색어로, 제목화하려면 별도의 구체적인 질문 설정이 필요</x:v>
      </x:c>
      <x:c r="H805" s="27" t="n">
        <x:v>0</x:v>
      </x:c>
      <x:c r="I805" s="24" t="str">
        <x:v>키워드 자체에 비교나 반전 근거가 없으므로 해당 요소는 가점하지 않음</x:v>
      </x:c>
      <x:c r="J805" s="27" t="n">
        <x:v>2</x:v>
      </x:c>
      <x:c r="K805" s="24" t="str">
        <x:v>공개 프로필·발언 등 확인 가능한 원자료 확보가 필요</x:v>
      </x:c>
      <x:c r="L805" s="29" t="n">
        <x:f>(D805+F805+H805+J805)/('산출기준'!$B$23*'산출기준'!$B$24)*100</x:f>
        <x:v>50</x:v>
      </x:c>
      <x:c r="M805" s="24" t="str">
        <x:v>당사자의 공개 발언·공식 프로필로 확인. 미성년 자녀의 학교·위치 및 사생활 제외</x:v>
      </x:c>
    </x:row>
    <x:row r="806" ht="58" customHeight="1">
      <x:c r="A806" s="4" t="str">
        <x:v>K0802</x:v>
      </x:c>
      <x:c r="B806" s="4" t="str">
        <x:v>방송·연예</x:v>
      </x:c>
      <x:c r="C806" s="4" t="str">
        <x:v>엄정화나이</x:v>
      </x:c>
      <x:c r="D806" s="27" t="n">
        <x:v>1</x:v>
      </x:c>
      <x:c r="E806" s="24" t="str">
        <x:v>엄정화나이: 대중문화 관심은 있으나 보편적인 생활 문제와의 직접성은 낮음</x:v>
      </x:c>
      <x:c r="F806" s="27" t="n">
        <x:v>1</x:v>
      </x:c>
      <x:c r="G806" s="24" t="str">
        <x:v>명사·행동 중심 검색어로, 제목화하려면 별도의 구체적인 질문 설정이 필요</x:v>
      </x:c>
      <x:c r="H806" s="27" t="n">
        <x:v>0</x:v>
      </x:c>
      <x:c r="I806" s="24" t="str">
        <x:v>키워드 자체에 비교나 반전 근거가 없으므로 해당 요소는 가점하지 않음</x:v>
      </x:c>
      <x:c r="J806" s="27" t="n">
        <x:v>2</x:v>
      </x:c>
      <x:c r="K806" s="24" t="str">
        <x:v>공개 프로필·발언 등 확인 가능한 원자료 확보가 필요</x:v>
      </x:c>
      <x:c r="L806" s="29" t="n">
        <x:f>(D806+F806+H806+J806)/('산출기준'!$B$23*'산출기준'!$B$24)*100</x:f>
        <x:v>50</x:v>
      </x:c>
      <x:c r="M806" s="24" t="str">
        <x:v>당사자의 공개 발언·공식 프로필로 확인. 미성년 자녀의 학교·위치 및 사생활 제외</x:v>
      </x:c>
    </x:row>
    <x:row r="807" ht="58" customHeight="1">
      <x:c r="A807" s="4" t="str">
        <x:v>K0803</x:v>
      </x:c>
      <x:c r="B807" s="4" t="str">
        <x:v>방송·연예</x:v>
      </x:c>
      <x:c r="C807" s="4" t="str">
        <x:v>유재석나이</x:v>
      </x:c>
      <x:c r="D807" s="27" t="n">
        <x:v>1</x:v>
      </x:c>
      <x:c r="E807" s="24" t="str">
        <x:v>유재석나이: 대중문화 관심은 있으나 보편적인 생활 문제와의 직접성은 낮음</x:v>
      </x:c>
      <x:c r="F807" s="27" t="n">
        <x:v>1</x:v>
      </x:c>
      <x:c r="G807" s="24" t="str">
        <x:v>명사·행동 중심 검색어로, 제목화하려면 별도의 구체적인 질문 설정이 필요</x:v>
      </x:c>
      <x:c r="H807" s="27" t="n">
        <x:v>0</x:v>
      </x:c>
      <x:c r="I807" s="24" t="str">
        <x:v>키워드 자체에 비교나 반전 근거가 없으므로 해당 요소는 가점하지 않음</x:v>
      </x:c>
      <x:c r="J807" s="27" t="n">
        <x:v>2</x:v>
      </x:c>
      <x:c r="K807" s="24" t="str">
        <x:v>공개 프로필·발언 등 확인 가능한 원자료 확보가 필요</x:v>
      </x:c>
      <x:c r="L807" s="29" t="n">
        <x:f>(D807+F807+H807+J807)/('산출기준'!$B$23*'산출기준'!$B$24)*100</x:f>
        <x:v>50</x:v>
      </x:c>
      <x:c r="M807" s="24" t="str">
        <x:v>당사자의 공개 발언·공식 프로필로 확인. 미성년 자녀의 학교·위치 및 사생활 제외</x:v>
      </x:c>
    </x:row>
    <x:row r="808" ht="58" customHeight="1">
      <x:c r="A808" s="4" t="str">
        <x:v>K0804</x:v>
      </x:c>
      <x:c r="B808" s="4" t="str">
        <x:v>방송·연예</x:v>
      </x:c>
      <x:c r="C808" s="4" t="str">
        <x:v>신동엽나이</x:v>
      </x:c>
      <x:c r="D808" s="27" t="n">
        <x:v>1</x:v>
      </x:c>
      <x:c r="E808" s="24" t="str">
        <x:v>신동엽나이: 대중문화 관심은 있으나 보편적인 생활 문제와의 직접성은 낮음</x:v>
      </x:c>
      <x:c r="F808" s="27" t="n">
        <x:v>1</x:v>
      </x:c>
      <x:c r="G808" s="24" t="str">
        <x:v>명사·행동 중심 검색어로, 제목화하려면 별도의 구체적인 질문 설정이 필요</x:v>
      </x:c>
      <x:c r="H808" s="27" t="n">
        <x:v>0</x:v>
      </x:c>
      <x:c r="I808" s="24" t="str">
        <x:v>키워드 자체에 비교나 반전 근거가 없으므로 해당 요소는 가점하지 않음</x:v>
      </x:c>
      <x:c r="J808" s="27" t="n">
        <x:v>2</x:v>
      </x:c>
      <x:c r="K808" s="24" t="str">
        <x:v>공개 프로필·발언 등 확인 가능한 원자료 확보가 필요</x:v>
      </x:c>
      <x:c r="L808" s="29" t="n">
        <x:f>(D808+F808+H808+J808)/('산출기준'!$B$23*'산출기준'!$B$24)*100</x:f>
        <x:v>50</x:v>
      </x:c>
      <x:c r="M808" s="24" t="str">
        <x:v>당사자의 공개 발언·공식 프로필로 확인. 미성년 자녀의 학교·위치 및 사생활 제외</x:v>
      </x:c>
    </x:row>
    <x:row r="809" ht="58" customHeight="1">
      <x:c r="A809" s="4" t="str">
        <x:v>K0805</x:v>
      </x:c>
      <x:c r="B809" s="4" t="str">
        <x:v>방송·연예</x:v>
      </x:c>
      <x:c r="C809" s="4" t="str">
        <x:v>박진영나이</x:v>
      </x:c>
      <x:c r="D809" s="27" t="n">
        <x:v>1</x:v>
      </x:c>
      <x:c r="E809" s="24" t="str">
        <x:v>박진영나이: 대중문화 관심은 있으나 보편적인 생활 문제와의 직접성은 낮음</x:v>
      </x:c>
      <x:c r="F809" s="27" t="n">
        <x:v>1</x:v>
      </x:c>
      <x:c r="G809" s="24" t="str">
        <x:v>명사·행동 중심 검색어로, 제목화하려면 별도의 구체적인 질문 설정이 필요</x:v>
      </x:c>
      <x:c r="H809" s="27" t="n">
        <x:v>0</x:v>
      </x:c>
      <x:c r="I809" s="24" t="str">
        <x:v>키워드 자체에 비교나 반전 근거가 없으므로 해당 요소는 가점하지 않음</x:v>
      </x:c>
      <x:c r="J809" s="27" t="n">
        <x:v>2</x:v>
      </x:c>
      <x:c r="K809" s="24" t="str">
        <x:v>공개 프로필·발언 등 확인 가능한 원자료 확보가 필요</x:v>
      </x:c>
      <x:c r="L809" s="29" t="n">
        <x:f>(D809+F809+H809+J809)/('산출기준'!$B$23*'산출기준'!$B$24)*100</x:f>
        <x:v>50</x:v>
      </x:c>
      <x:c r="M809" s="24" t="str">
        <x:v>당사자의 공개 발언·공식 프로필로 확인. 미성년 자녀의 학교·위치 및 사생활 제외</x:v>
      </x:c>
    </x:row>
    <x:row r="810" ht="58" customHeight="1">
      <x:c r="A810" s="4" t="str">
        <x:v>K0806</x:v>
      </x:c>
      <x:c r="B810" s="4" t="str">
        <x:v>방송·연예</x:v>
      </x:c>
      <x:c r="C810" s="4" t="str">
        <x:v>이효리나이</x:v>
      </x:c>
      <x:c r="D810" s="27" t="n">
        <x:v>1</x:v>
      </x:c>
      <x:c r="E810" s="24" t="str">
        <x:v>이효리나이: 대중문화 관심은 있으나 보편적인 생활 문제와의 직접성은 낮음</x:v>
      </x:c>
      <x:c r="F810" s="27" t="n">
        <x:v>1</x:v>
      </x:c>
      <x:c r="G810" s="24" t="str">
        <x:v>명사·행동 중심 검색어로, 제목화하려면 별도의 구체적인 질문 설정이 필요</x:v>
      </x:c>
      <x:c r="H810" s="27" t="n">
        <x:v>0</x:v>
      </x:c>
      <x:c r="I810" s="24" t="str">
        <x:v>키워드 자체에 비교나 반전 근거가 없으므로 해당 요소는 가점하지 않음</x:v>
      </x:c>
      <x:c r="J810" s="27" t="n">
        <x:v>2</x:v>
      </x:c>
      <x:c r="K810" s="24" t="str">
        <x:v>공개 프로필·발언 등 확인 가능한 원자료 확보가 필요</x:v>
      </x:c>
      <x:c r="L810" s="29" t="n">
        <x:f>(D810+F810+H810+J810)/('산출기준'!$B$23*'산출기준'!$B$24)*100</x:f>
        <x:v>50</x:v>
      </x:c>
      <x:c r="M810" s="24" t="str">
        <x:v>당사자의 공개 발언·공식 프로필로 확인. 미성년 자녀의 학교·위치 및 사생활 제외</x:v>
      </x:c>
    </x:row>
    <x:row r="811" ht="58" customHeight="1">
      <x:c r="A811" s="4" t="str">
        <x:v>K0807</x:v>
      </x:c>
      <x:c r="B811" s="4" t="str">
        <x:v>방송·연예</x:v>
      </x:c>
      <x:c r="C811" s="4" t="str">
        <x:v>아이유나이</x:v>
      </x:c>
      <x:c r="D811" s="27" t="n">
        <x:v>1</x:v>
      </x:c>
      <x:c r="E811" s="24" t="str">
        <x:v>아이유나이: 대중문화 관심은 있으나 보편적인 생활 문제와의 직접성은 낮음</x:v>
      </x:c>
      <x:c r="F811" s="27" t="n">
        <x:v>2</x:v>
      </x:c>
      <x:c r="G811" s="24" t="str">
        <x:v>‘이유’라는 질문 표현이 있어 독자가 확인할 답이 분명함</x:v>
      </x:c>
      <x:c r="H811" s="27" t="n">
        <x:v>0</x:v>
      </x:c>
      <x:c r="I811" s="24" t="str">
        <x:v>키워드 자체에 비교나 반전 근거가 없으므로 해당 요소는 가점하지 않음</x:v>
      </x:c>
      <x:c r="J811" s="27" t="n">
        <x:v>2</x:v>
      </x:c>
      <x:c r="K811" s="24" t="str">
        <x:v>공개 프로필·발언 등 확인 가능한 원자료 확보가 필요</x:v>
      </x:c>
      <x:c r="L811" s="29" t="n">
        <x:f>(D811+F811+H811+J811)/('산출기준'!$B$23*'산출기준'!$B$24)*100</x:f>
        <x:v>62.5</x:v>
      </x:c>
      <x:c r="M811" s="24" t="str">
        <x:v>당사자의 공개 발언·공식 프로필로 확인. 미성년 자녀의 학교·위치 및 사생활 제외</x:v>
      </x:c>
    </x:row>
    <x:row r="812" ht="58" customHeight="1">
      <x:c r="A812" s="4" t="str">
        <x:v>K0808</x:v>
      </x:c>
      <x:c r="B812" s="4" t="str">
        <x:v>방송·연예</x:v>
      </x:c>
      <x:c r="C812" s="4" t="str">
        <x:v>공유나이</x:v>
      </x:c>
      <x:c r="D812" s="27" t="n">
        <x:v>1</x:v>
      </x:c>
      <x:c r="E812" s="24" t="str">
        <x:v>공유나이: 대중문화 관심은 있으나 보편적인 생활 문제와의 직접성은 낮음</x:v>
      </x:c>
      <x:c r="F812" s="27" t="n">
        <x:v>1</x:v>
      </x:c>
      <x:c r="G812" s="24" t="str">
        <x:v>명사·행동 중심 검색어로, 제목화하려면 별도의 구체적인 질문 설정이 필요</x:v>
      </x:c>
      <x:c r="H812" s="27" t="n">
        <x:v>0</x:v>
      </x:c>
      <x:c r="I812" s="24" t="str">
        <x:v>키워드 자체에 비교나 반전 근거가 없으므로 해당 요소는 가점하지 않음</x:v>
      </x:c>
      <x:c r="J812" s="27" t="n">
        <x:v>2</x:v>
      </x:c>
      <x:c r="K812" s="24" t="str">
        <x:v>공개 프로필·발언 등 확인 가능한 원자료 확보가 필요</x:v>
      </x:c>
      <x:c r="L812" s="29" t="n">
        <x:f>(D812+F812+H812+J812)/('산출기준'!$B$23*'산출기준'!$B$24)*100</x:f>
        <x:v>50</x:v>
      </x:c>
      <x:c r="M812" s="24" t="str">
        <x:v>당사자의 공개 발언·공식 프로필로 확인. 미성년 자녀의 학교·위치 및 사생활 제외</x:v>
      </x:c>
    </x:row>
    <x:row r="813" ht="58" customHeight="1">
      <x:c r="A813" s="4" t="str">
        <x:v>K0809</x:v>
      </x:c>
      <x:c r="B813" s="4" t="str">
        <x:v>방송·연예</x:v>
      </x:c>
      <x:c r="C813" s="4" t="str">
        <x:v>김희애나이</x:v>
      </x:c>
      <x:c r="D813" s="27" t="n">
        <x:v>1</x:v>
      </x:c>
      <x:c r="E813" s="24" t="str">
        <x:v>김희애나이: 대중문화 관심은 있으나 보편적인 생활 문제와의 직접성은 낮음</x:v>
      </x:c>
      <x:c r="F813" s="27" t="n">
        <x:v>1</x:v>
      </x:c>
      <x:c r="G813" s="24" t="str">
        <x:v>명사·행동 중심 검색어로, 제목화하려면 별도의 구체적인 질문 설정이 필요</x:v>
      </x:c>
      <x:c r="H813" s="27" t="n">
        <x:v>0</x:v>
      </x:c>
      <x:c r="I813" s="24" t="str">
        <x:v>키워드 자체에 비교나 반전 근거가 없으므로 해당 요소는 가점하지 않음</x:v>
      </x:c>
      <x:c r="J813" s="27" t="n">
        <x:v>2</x:v>
      </x:c>
      <x:c r="K813" s="24" t="str">
        <x:v>공개 프로필·발언 등 확인 가능한 원자료 확보가 필요</x:v>
      </x:c>
      <x:c r="L813" s="29" t="n">
        <x:f>(D813+F813+H813+J813)/('산출기준'!$B$23*'산출기준'!$B$24)*100</x:f>
        <x:v>50</x:v>
      </x:c>
      <x:c r="M813" s="24" t="str">
        <x:v>당사자의 공개 발언·공식 프로필로 확인. 미성년 자녀의 학교·위치 및 사생활 제외</x:v>
      </x:c>
    </x:row>
    <x:row r="814" ht="58" customHeight="1">
      <x:c r="A814" s="4" t="str">
        <x:v>K0810</x:v>
      </x:c>
      <x:c r="B814" s="4" t="str">
        <x:v>방송·연예</x:v>
      </x:c>
      <x:c r="C814" s="4" t="str">
        <x:v>전지현나이</x:v>
      </x:c>
      <x:c r="D814" s="27" t="n">
        <x:v>1</x:v>
      </x:c>
      <x:c r="E814" s="24" t="str">
        <x:v>전지현나이: 대중문화 관심은 있으나 보편적인 생활 문제와의 직접성은 낮음</x:v>
      </x:c>
      <x:c r="F814" s="27" t="n">
        <x:v>1</x:v>
      </x:c>
      <x:c r="G814" s="24" t="str">
        <x:v>명사·행동 중심 검색어로, 제목화하려면 별도의 구체적인 질문 설정이 필요</x:v>
      </x:c>
      <x:c r="H814" s="27" t="n">
        <x:v>0</x:v>
      </x:c>
      <x:c r="I814" s="24" t="str">
        <x:v>키워드 자체에 비교나 반전 근거가 없으므로 해당 요소는 가점하지 않음</x:v>
      </x:c>
      <x:c r="J814" s="27" t="n">
        <x:v>2</x:v>
      </x:c>
      <x:c r="K814" s="24" t="str">
        <x:v>공개 프로필·발언 등 확인 가능한 원자료 확보가 필요</x:v>
      </x:c>
      <x:c r="L814" s="29" t="n">
        <x:f>(D814+F814+H814+J814)/('산출기준'!$B$23*'산출기준'!$B$24)*100</x:f>
        <x:v>50</x:v>
      </x:c>
      <x:c r="M814" s="24" t="str">
        <x:v>당사자의 공개 발언·공식 프로필로 확인. 미성년 자녀의 학교·위치 및 사생활 제외</x:v>
      </x:c>
    </x:row>
    <x:row r="815" ht="58" customHeight="1">
      <x:c r="A815" s="4" t="str">
        <x:v>K0811</x:v>
      </x:c>
      <x:c r="B815" s="4" t="str">
        <x:v>방송·연예</x:v>
      </x:c>
      <x:c r="C815" s="4" t="str">
        <x:v>박보검나이</x:v>
      </x:c>
      <x:c r="D815" s="27" t="n">
        <x:v>1</x:v>
      </x:c>
      <x:c r="E815" s="24" t="str">
        <x:v>박보검나이: 대중문화 관심은 있으나 보편적인 생활 문제와의 직접성은 낮음</x:v>
      </x:c>
      <x:c r="F815" s="27" t="n">
        <x:v>1</x:v>
      </x:c>
      <x:c r="G815" s="24" t="str">
        <x:v>명사·행동 중심 검색어로, 제목화하려면 별도의 구체적인 질문 설정이 필요</x:v>
      </x:c>
      <x:c r="H815" s="27" t="n">
        <x:v>0</x:v>
      </x:c>
      <x:c r="I815" s="24" t="str">
        <x:v>키워드 자체에 비교나 반전 근거가 없으므로 해당 요소는 가점하지 않음</x:v>
      </x:c>
      <x:c r="J815" s="27" t="n">
        <x:v>2</x:v>
      </x:c>
      <x:c r="K815" s="24" t="str">
        <x:v>공개 프로필·발언 등 확인 가능한 원자료 확보가 필요</x:v>
      </x:c>
      <x:c r="L815" s="29" t="n">
        <x:f>(D815+F815+H815+J815)/('산출기준'!$B$23*'산출기준'!$B$24)*100</x:f>
        <x:v>50</x:v>
      </x:c>
      <x:c r="M815" s="24" t="str">
        <x:v>당사자의 공개 발언·공식 프로필로 확인. 미성년 자녀의 학교·위치 및 사생활 제외</x:v>
      </x:c>
    </x:row>
    <x:row r="816" ht="58" customHeight="1">
      <x:c r="A816" s="4" t="str">
        <x:v>K0812</x:v>
      </x:c>
      <x:c r="B816" s="4" t="str">
        <x:v>방송·연예</x:v>
      </x:c>
      <x:c r="C816" s="4" t="str">
        <x:v>현빈나이</x:v>
      </x:c>
      <x:c r="D816" s="27" t="n">
        <x:v>1</x:v>
      </x:c>
      <x:c r="E816" s="24" t="str">
        <x:v>현빈나이: 대중문화 관심은 있으나 보편적인 생활 문제와의 직접성은 낮음</x:v>
      </x:c>
      <x:c r="F816" s="27" t="n">
        <x:v>1</x:v>
      </x:c>
      <x:c r="G816" s="24" t="str">
        <x:v>명사·행동 중심 검색어로, 제목화하려면 별도의 구체적인 질문 설정이 필요</x:v>
      </x:c>
      <x:c r="H816" s="27" t="n">
        <x:v>0</x:v>
      </x:c>
      <x:c r="I816" s="24" t="str">
        <x:v>키워드 자체에 비교나 반전 근거가 없으므로 해당 요소는 가점하지 않음</x:v>
      </x:c>
      <x:c r="J816" s="27" t="n">
        <x:v>2</x:v>
      </x:c>
      <x:c r="K816" s="24" t="str">
        <x:v>공개 프로필·발언 등 확인 가능한 원자료 확보가 필요</x:v>
      </x:c>
      <x:c r="L816" s="29" t="n">
        <x:f>(D816+F816+H816+J816)/('산출기준'!$B$23*'산출기준'!$B$24)*100</x:f>
        <x:v>50</x:v>
      </x:c>
      <x:c r="M816" s="24" t="str">
        <x:v>당사자의 공개 발언·공식 프로필로 확인. 미성년 자녀의 학교·위치 및 사생활 제외</x:v>
      </x:c>
    </x:row>
    <x:row r="817" ht="58" customHeight="1">
      <x:c r="A817" s="4" t="str">
        <x:v>K0813</x:v>
      </x:c>
      <x:c r="B817" s="4" t="str">
        <x:v>방송·연예</x:v>
      </x:c>
      <x:c r="C817" s="4" t="str">
        <x:v>서장훈나이</x:v>
      </x:c>
      <x:c r="D817" s="27" t="n">
        <x:v>1</x:v>
      </x:c>
      <x:c r="E817" s="24" t="str">
        <x:v>서장훈나이: 대중문화 관심은 있으나 보편적인 생활 문제와의 직접성은 낮음</x:v>
      </x:c>
      <x:c r="F817" s="27" t="n">
        <x:v>1</x:v>
      </x:c>
      <x:c r="G817" s="24" t="str">
        <x:v>명사·행동 중심 검색어로, 제목화하려면 별도의 구체적인 질문 설정이 필요</x:v>
      </x:c>
      <x:c r="H817" s="27" t="n">
        <x:v>0</x:v>
      </x:c>
      <x:c r="I817" s="24" t="str">
        <x:v>키워드 자체에 비교나 반전 근거가 없으므로 해당 요소는 가점하지 않음</x:v>
      </x:c>
      <x:c r="J817" s="27" t="n">
        <x:v>2</x:v>
      </x:c>
      <x:c r="K817" s="24" t="str">
        <x:v>공개 프로필·발언 등 확인 가능한 원자료 확보가 필요</x:v>
      </x:c>
      <x:c r="L817" s="29" t="n">
        <x:f>(D817+F817+H817+J817)/('산출기준'!$B$23*'산출기준'!$B$24)*100</x:f>
        <x:v>50</x:v>
      </x:c>
      <x:c r="M817" s="24" t="str">
        <x:v>당사자의 공개 발언·공식 프로필로 확인. 미성년 자녀의 학교·위치 및 사생활 제외</x:v>
      </x:c>
    </x:row>
    <x:row r="818" ht="58" customHeight="1">
      <x:c r="A818" s="4" t="str">
        <x:v>K0814</x:v>
      </x:c>
      <x:c r="B818" s="4" t="str">
        <x:v>방송·연예</x:v>
      </x:c>
      <x:c r="C818" s="4" t="str">
        <x:v>이영애나이</x:v>
      </x:c>
      <x:c r="D818" s="27" t="n">
        <x:v>1</x:v>
      </x:c>
      <x:c r="E818" s="24" t="str">
        <x:v>이영애나이: 대중문화 관심은 있으나 보편적인 생활 문제와의 직접성은 낮음</x:v>
      </x:c>
      <x:c r="F818" s="27" t="n">
        <x:v>1</x:v>
      </x:c>
      <x:c r="G818" s="24" t="str">
        <x:v>명사·행동 중심 검색어로, 제목화하려면 별도의 구체적인 질문 설정이 필요</x:v>
      </x:c>
      <x:c r="H818" s="27" t="n">
        <x:v>0</x:v>
      </x:c>
      <x:c r="I818" s="24" t="str">
        <x:v>키워드 자체에 비교나 반전 근거가 없으므로 해당 요소는 가점하지 않음</x:v>
      </x:c>
      <x:c r="J818" s="27" t="n">
        <x:v>2</x:v>
      </x:c>
      <x:c r="K818" s="24" t="str">
        <x:v>공개 프로필·발언 등 확인 가능한 원자료 확보가 필요</x:v>
      </x:c>
      <x:c r="L818" s="29" t="n">
        <x:f>(D818+F818+H818+J818)/('산출기준'!$B$23*'산출기준'!$B$24)*100</x:f>
        <x:v>50</x:v>
      </x:c>
      <x:c r="M818" s="24" t="str">
        <x:v>당사자의 공개 발언·공식 프로필로 확인. 미성년 자녀의 학교·위치 및 사생활 제외</x:v>
      </x:c>
    </x:row>
    <x:row r="819" ht="58" customHeight="1">
      <x:c r="A819" s="4" t="str">
        <x:v>K0815</x:v>
      </x:c>
      <x:c r="B819" s="4" t="str">
        <x:v>방송·연예</x:v>
      </x:c>
      <x:c r="C819" s="4" t="str">
        <x:v>장나라나이</x:v>
      </x:c>
      <x:c r="D819" s="27" t="n">
        <x:v>1</x:v>
      </x:c>
      <x:c r="E819" s="24" t="str">
        <x:v>장나라나이: 대중문화 관심은 있으나 보편적인 생활 문제와의 직접성은 낮음</x:v>
      </x:c>
      <x:c r="F819" s="27" t="n">
        <x:v>1</x:v>
      </x:c>
      <x:c r="G819" s="24" t="str">
        <x:v>명사·행동 중심 검색어로, 제목화하려면 별도의 구체적인 질문 설정이 필요</x:v>
      </x:c>
      <x:c r="H819" s="27" t="n">
        <x:v>0</x:v>
      </x:c>
      <x:c r="I819" s="24" t="str">
        <x:v>키워드 자체에 비교나 반전 근거가 없으므로 해당 요소는 가점하지 않음</x:v>
      </x:c>
      <x:c r="J819" s="27" t="n">
        <x:v>2</x:v>
      </x:c>
      <x:c r="K819" s="24" t="str">
        <x:v>공개 프로필·발언 등 확인 가능한 원자료 확보가 필요</x:v>
      </x:c>
      <x:c r="L819" s="29" t="n">
        <x:f>(D819+F819+H819+J819)/('산출기준'!$B$23*'산출기준'!$B$24)*100</x:f>
        <x:v>50</x:v>
      </x:c>
      <x:c r="M819" s="24" t="str">
        <x:v>당사자의 공개 발언·공식 프로필로 확인. 미성년 자녀의 학교·위치 및 사생활 제외</x:v>
      </x:c>
    </x:row>
    <x:row r="820" ht="58" customHeight="1">
      <x:c r="A820" s="4" t="str">
        <x:v>K0816</x:v>
      </x:c>
      <x:c r="B820" s="4" t="str">
        <x:v>방송·연예</x:v>
      </x:c>
      <x:c r="C820" s="4" t="str">
        <x:v>손예진나이</x:v>
      </x:c>
      <x:c r="D820" s="27" t="n">
        <x:v>1</x:v>
      </x:c>
      <x:c r="E820" s="24" t="str">
        <x:v>손예진나이: 대중문화 관심은 있으나 보편적인 생활 문제와의 직접성은 낮음</x:v>
      </x:c>
      <x:c r="F820" s="27" t="n">
        <x:v>1</x:v>
      </x:c>
      <x:c r="G820" s="24" t="str">
        <x:v>명사·행동 중심 검색어로, 제목화하려면 별도의 구체적인 질문 설정이 필요</x:v>
      </x:c>
      <x:c r="H820" s="27" t="n">
        <x:v>0</x:v>
      </x:c>
      <x:c r="I820" s="24" t="str">
        <x:v>키워드 자체에 비교나 반전 근거가 없으므로 해당 요소는 가점하지 않음</x:v>
      </x:c>
      <x:c r="J820" s="27" t="n">
        <x:v>2</x:v>
      </x:c>
      <x:c r="K820" s="24" t="str">
        <x:v>공개 프로필·발언 등 확인 가능한 원자료 확보가 필요</x:v>
      </x:c>
      <x:c r="L820" s="29" t="n">
        <x:f>(D820+F820+H820+J820)/('산출기준'!$B$23*'산출기준'!$B$24)*100</x:f>
        <x:v>50</x:v>
      </x:c>
      <x:c r="M820" s="24" t="str">
        <x:v>당사자의 공개 발언·공식 프로필로 확인. 미성년 자녀의 학교·위치 및 사생활 제외</x:v>
      </x:c>
    </x:row>
    <x:row r="821" ht="58" customHeight="1">
      <x:c r="A821" s="4" t="str">
        <x:v>K0817</x:v>
      </x:c>
      <x:c r="B821" s="4" t="str">
        <x:v>방송·연예</x:v>
      </x:c>
      <x:c r="C821" s="4" t="str">
        <x:v>차승원나이</x:v>
      </x:c>
      <x:c r="D821" s="27" t="n">
        <x:v>1</x:v>
      </x:c>
      <x:c r="E821" s="24" t="str">
        <x:v>차승원나이: 대중문화 관심은 있으나 보편적인 생활 문제와의 직접성은 낮음</x:v>
      </x:c>
      <x:c r="F821" s="27" t="n">
        <x:v>1</x:v>
      </x:c>
      <x:c r="G821" s="24" t="str">
        <x:v>명사·행동 중심 검색어로, 제목화하려면 별도의 구체적인 질문 설정이 필요</x:v>
      </x:c>
      <x:c r="H821" s="27" t="n">
        <x:v>0</x:v>
      </x:c>
      <x:c r="I821" s="24" t="str">
        <x:v>키워드 자체에 비교나 반전 근거가 없으므로 해당 요소는 가점하지 않음</x:v>
      </x:c>
      <x:c r="J821" s="27" t="n">
        <x:v>2</x:v>
      </x:c>
      <x:c r="K821" s="24" t="str">
        <x:v>공개 프로필·발언 등 확인 가능한 원자료 확보가 필요</x:v>
      </x:c>
      <x:c r="L821" s="29" t="n">
        <x:f>(D821+F821+H821+J821)/('산출기준'!$B$23*'산출기준'!$B$24)*100</x:f>
        <x:v>50</x:v>
      </x:c>
      <x:c r="M821" s="24" t="str">
        <x:v>당사자의 공개 발언·공식 프로필로 확인. 미성년 자녀의 학교·위치 및 사생활 제외</x:v>
      </x:c>
    </x:row>
    <x:row r="822" ht="58" customHeight="1">
      <x:c r="A822" s="4" t="str">
        <x:v>K0818</x:v>
      </x:c>
      <x:c r="B822" s="4" t="str">
        <x:v>방송·연예</x:v>
      </x:c>
      <x:c r="C822" s="4" t="str">
        <x:v>조인성나이</x:v>
      </x:c>
      <x:c r="D822" s="27" t="n">
        <x:v>1</x:v>
      </x:c>
      <x:c r="E822" s="24" t="str">
        <x:v>조인성나이: 대중문화 관심은 있으나 보편적인 생활 문제와의 직접성은 낮음</x:v>
      </x:c>
      <x:c r="F822" s="27" t="n">
        <x:v>1</x:v>
      </x:c>
      <x:c r="G822" s="24" t="str">
        <x:v>명사·행동 중심 검색어로, 제목화하려면 별도의 구체적인 질문 설정이 필요</x:v>
      </x:c>
      <x:c r="H822" s="27" t="n">
        <x:v>0</x:v>
      </x:c>
      <x:c r="I822" s="24" t="str">
        <x:v>키워드 자체에 비교나 반전 근거가 없으므로 해당 요소는 가점하지 않음</x:v>
      </x:c>
      <x:c r="J822" s="27" t="n">
        <x:v>2</x:v>
      </x:c>
      <x:c r="K822" s="24" t="str">
        <x:v>공개 프로필·발언 등 확인 가능한 원자료 확보가 필요</x:v>
      </x:c>
      <x:c r="L822" s="29" t="n">
        <x:f>(D822+F822+H822+J822)/('산출기준'!$B$23*'산출기준'!$B$24)*100</x:f>
        <x:v>50</x:v>
      </x:c>
      <x:c r="M822" s="24" t="str">
        <x:v>당사자의 공개 발언·공식 프로필로 확인. 미성년 자녀의 학교·위치 및 사생활 제외</x:v>
      </x:c>
    </x:row>
    <x:row r="823" ht="58" customHeight="1">
      <x:c r="A823" s="4" t="str">
        <x:v>K0819</x:v>
      </x:c>
      <x:c r="B823" s="4" t="str">
        <x:v>방송·연예</x:v>
      </x:c>
      <x:c r="C823" s="4" t="str">
        <x:v>이병헌나이</x:v>
      </x:c>
      <x:c r="D823" s="27" t="n">
        <x:v>1</x:v>
      </x:c>
      <x:c r="E823" s="24" t="str">
        <x:v>이병헌나이: 대중문화 관심은 있으나 보편적인 생활 문제와의 직접성은 낮음</x:v>
      </x:c>
      <x:c r="F823" s="27" t="n">
        <x:v>1</x:v>
      </x:c>
      <x:c r="G823" s="24" t="str">
        <x:v>명사·행동 중심 검색어로, 제목화하려면 별도의 구체적인 질문 설정이 필요</x:v>
      </x:c>
      <x:c r="H823" s="27" t="n">
        <x:v>0</x:v>
      </x:c>
      <x:c r="I823" s="24" t="str">
        <x:v>키워드 자체에 비교나 반전 근거가 없으므로 해당 요소는 가점하지 않음</x:v>
      </x:c>
      <x:c r="J823" s="27" t="n">
        <x:v>2</x:v>
      </x:c>
      <x:c r="K823" s="24" t="str">
        <x:v>공개 프로필·발언 등 확인 가능한 원자료 확보가 필요</x:v>
      </x:c>
      <x:c r="L823" s="29" t="n">
        <x:f>(D823+F823+H823+J823)/('산출기준'!$B$23*'산출기준'!$B$24)*100</x:f>
        <x:v>50</x:v>
      </x:c>
      <x:c r="M823" s="24" t="str">
        <x:v>당사자의 공개 발언·공식 프로필로 확인. 미성년 자녀의 학교·위치 및 사생활 제외</x:v>
      </x:c>
    </x:row>
    <x:row r="824" ht="58" customHeight="1">
      <x:c r="A824" s="4" t="str">
        <x:v>K0820</x:v>
      </x:c>
      <x:c r="B824" s="4" t="str">
        <x:v>방송·연예</x:v>
      </x:c>
      <x:c r="C824" s="4" t="str">
        <x:v>송혜교나이</x:v>
      </x:c>
      <x:c r="D824" s="27" t="n">
        <x:v>1</x:v>
      </x:c>
      <x:c r="E824" s="24" t="str">
        <x:v>송혜교나이: 대중문화 관심은 있으나 보편적인 생활 문제와의 직접성은 낮음</x:v>
      </x:c>
      <x:c r="F824" s="27" t="n">
        <x:v>1</x:v>
      </x:c>
      <x:c r="G824" s="24" t="str">
        <x:v>명사·행동 중심 검색어로, 제목화하려면 별도의 구체적인 질문 설정이 필요</x:v>
      </x:c>
      <x:c r="H824" s="27" t="n">
        <x:v>0</x:v>
      </x:c>
      <x:c r="I824" s="24" t="str">
        <x:v>키워드 자체에 비교나 반전 근거가 없으므로 해당 요소는 가점하지 않음</x:v>
      </x:c>
      <x:c r="J824" s="27" t="n">
        <x:v>2</x:v>
      </x:c>
      <x:c r="K824" s="24" t="str">
        <x:v>공개 프로필·발언 등 확인 가능한 원자료 확보가 필요</x:v>
      </x:c>
      <x:c r="L824" s="29" t="n">
        <x:f>(D824+F824+H824+J824)/('산출기준'!$B$23*'산출기준'!$B$24)*100</x:f>
        <x:v>50</x:v>
      </x:c>
      <x:c r="M824" s="24" t="str">
        <x:v>당사자의 공개 발언·공식 프로필로 확인. 미성년 자녀의 학교·위치 및 사생활 제외</x:v>
      </x:c>
    </x:row>
    <x:row r="825" ht="58" customHeight="1">
      <x:c r="A825" s="4" t="str">
        <x:v>K0821</x:v>
      </x:c>
      <x:c r="B825" s="4" t="str">
        <x:v>방송·연예</x:v>
      </x:c>
      <x:c r="C825" s="4" t="str">
        <x:v>김종국나이</x:v>
      </x:c>
      <x:c r="D825" s="27" t="n">
        <x:v>1</x:v>
      </x:c>
      <x:c r="E825" s="24" t="str">
        <x:v>김종국나이: 대중문화 관심은 있으나 보편적인 생활 문제와의 직접성은 낮음</x:v>
      </x:c>
      <x:c r="F825" s="27" t="n">
        <x:v>1</x:v>
      </x:c>
      <x:c r="G825" s="24" t="str">
        <x:v>명사·행동 중심 검색어로, 제목화하려면 별도의 구체적인 질문 설정이 필요</x:v>
      </x:c>
      <x:c r="H825" s="27" t="n">
        <x:v>0</x:v>
      </x:c>
      <x:c r="I825" s="24" t="str">
        <x:v>키워드 자체에 비교나 반전 근거가 없으므로 해당 요소는 가점하지 않음</x:v>
      </x:c>
      <x:c r="J825" s="27" t="n">
        <x:v>2</x:v>
      </x:c>
      <x:c r="K825" s="24" t="str">
        <x:v>공개 프로필·발언 등 확인 가능한 원자료 확보가 필요</x:v>
      </x:c>
      <x:c r="L825" s="29" t="n">
        <x:f>(D825+F825+H825+J825)/('산출기준'!$B$23*'산출기준'!$B$24)*100</x:f>
        <x:v>50</x:v>
      </x:c>
      <x:c r="M825" s="24" t="str">
        <x:v>당사자의 공개 발언·공식 프로필로 확인. 미성년 자녀의 학교·위치 및 사생활 제외</x:v>
      </x:c>
    </x:row>
    <x:row r="826" ht="58" customHeight="1">
      <x:c r="A826" s="4" t="str">
        <x:v>K0822</x:v>
      </x:c>
      <x:c r="B826" s="4" t="str">
        <x:v>방송·연예</x:v>
      </x:c>
      <x:c r="C826" s="4" t="str">
        <x:v>수지나이</x:v>
      </x:c>
      <x:c r="D826" s="27" t="n">
        <x:v>1</x:v>
      </x:c>
      <x:c r="E826" s="24" t="str">
        <x:v>수지나이: 대중문화 관심은 있으나 보편적인 생활 문제와의 직접성은 낮음</x:v>
      </x:c>
      <x:c r="F826" s="27" t="n">
        <x:v>1</x:v>
      </x:c>
      <x:c r="G826" s="24" t="str">
        <x:v>명사·행동 중심 검색어로, 제목화하려면 별도의 구체적인 질문 설정이 필요</x:v>
      </x:c>
      <x:c r="H826" s="27" t="n">
        <x:v>0</x:v>
      </x:c>
      <x:c r="I826" s="24" t="str">
        <x:v>키워드 자체에 비교나 반전 근거가 없으므로 해당 요소는 가점하지 않음</x:v>
      </x:c>
      <x:c r="J826" s="27" t="n">
        <x:v>2</x:v>
      </x:c>
      <x:c r="K826" s="24" t="str">
        <x:v>공개 프로필·발언 등 확인 가능한 원자료 확보가 필요</x:v>
      </x:c>
      <x:c r="L826" s="29" t="n">
        <x:f>(D826+F826+H826+J826)/('산출기준'!$B$23*'산출기준'!$B$24)*100</x:f>
        <x:v>50</x:v>
      </x:c>
      <x:c r="M826" s="24" t="str">
        <x:v>당사자의 공개 발언·공식 프로필로 확인. 미성년 자녀의 학교·위치 및 사생활 제외</x:v>
      </x:c>
    </x:row>
    <x:row r="827" ht="58" customHeight="1">
      <x:c r="A827" s="4" t="str">
        <x:v>K0823</x:v>
      </x:c>
      <x:c r="B827" s="4" t="str">
        <x:v>방송·연예</x:v>
      </x:c>
      <x:c r="C827" s="4" t="str">
        <x:v>강호동나이</x:v>
      </x:c>
      <x:c r="D827" s="27" t="n">
        <x:v>1</x:v>
      </x:c>
      <x:c r="E827" s="24" t="str">
        <x:v>강호동나이: 대중문화 관심은 있으나 보편적인 생활 문제와의 직접성은 낮음</x:v>
      </x:c>
      <x:c r="F827" s="27" t="n">
        <x:v>1</x:v>
      </x:c>
      <x:c r="G827" s="24" t="str">
        <x:v>명사·행동 중심 검색어로, 제목화하려면 별도의 구체적인 질문 설정이 필요</x:v>
      </x:c>
      <x:c r="H827" s="27" t="n">
        <x:v>0</x:v>
      </x:c>
      <x:c r="I827" s="24" t="str">
        <x:v>키워드 자체에 비교나 반전 근거가 없으므로 해당 요소는 가점하지 않음</x:v>
      </x:c>
      <x:c r="J827" s="27" t="n">
        <x:v>2</x:v>
      </x:c>
      <x:c r="K827" s="24" t="str">
        <x:v>공개 프로필·발언 등 확인 가능한 원자료 확보가 필요</x:v>
      </x:c>
      <x:c r="L827" s="29" t="n">
        <x:f>(D827+F827+H827+J827)/('산출기준'!$B$23*'산출기준'!$B$24)*100</x:f>
        <x:v>50</x:v>
      </x:c>
      <x:c r="M827" s="24" t="str">
        <x:v>당사자의 공개 발언·공식 프로필로 확인. 미성년 자녀의 학교·위치 및 사생활 제외</x:v>
      </x:c>
    </x:row>
    <x:row r="828" ht="58" customHeight="1">
      <x:c r="A828" s="4" t="str">
        <x:v>K0824</x:v>
      </x:c>
      <x:c r="B828" s="4" t="str">
        <x:v>방송·연예</x:v>
      </x:c>
      <x:c r="C828" s="4" t="str">
        <x:v>임영웅나이</x:v>
      </x:c>
      <x:c r="D828" s="27" t="n">
        <x:v>1</x:v>
      </x:c>
      <x:c r="E828" s="24" t="str">
        <x:v>임영웅나이: 대중문화 관심은 있으나 보편적인 생활 문제와의 직접성은 낮음</x:v>
      </x:c>
      <x:c r="F828" s="27" t="n">
        <x:v>1</x:v>
      </x:c>
      <x:c r="G828" s="24" t="str">
        <x:v>명사·행동 중심 검색어로, 제목화하려면 별도의 구체적인 질문 설정이 필요</x:v>
      </x:c>
      <x:c r="H828" s="27" t="n">
        <x:v>0</x:v>
      </x:c>
      <x:c r="I828" s="24" t="str">
        <x:v>키워드 자체에 비교나 반전 근거가 없으므로 해당 요소는 가점하지 않음</x:v>
      </x:c>
      <x:c r="J828" s="27" t="n">
        <x:v>2</x:v>
      </x:c>
      <x:c r="K828" s="24" t="str">
        <x:v>공개 프로필·발언 등 확인 가능한 원자료 확보가 필요</x:v>
      </x:c>
      <x:c r="L828" s="29" t="n">
        <x:f>(D828+F828+H828+J828)/('산출기준'!$B$23*'산출기준'!$B$24)*100</x:f>
        <x:v>50</x:v>
      </x:c>
      <x:c r="M828" s="24" t="str">
        <x:v>당사자의 공개 발언·공식 프로필로 확인. 미성년 자녀의 학교·위치 및 사생활 제외</x:v>
      </x:c>
    </x:row>
    <x:row r="829" ht="58" customHeight="1">
      <x:c r="A829" s="4" t="str">
        <x:v>K0825</x:v>
      </x:c>
      <x:c r="B829" s="4" t="str">
        <x:v>방송·연예</x:v>
      </x:c>
      <x:c r="C829" s="4" t="str">
        <x:v>진성나이</x:v>
      </x:c>
      <x:c r="D829" s="27" t="n">
        <x:v>1</x:v>
      </x:c>
      <x:c r="E829" s="24" t="str">
        <x:v>진성나이: 대중문화 관심은 있으나 보편적인 생활 문제와의 직접성은 낮음</x:v>
      </x:c>
      <x:c r="F829" s="27" t="n">
        <x:v>1</x:v>
      </x:c>
      <x:c r="G829" s="24" t="str">
        <x:v>명사·행동 중심 검색어로, 제목화하려면 별도의 구체적인 질문 설정이 필요</x:v>
      </x:c>
      <x:c r="H829" s="27" t="n">
        <x:v>0</x:v>
      </x:c>
      <x:c r="I829" s="24" t="str">
        <x:v>키워드 자체에 비교나 반전 근거가 없으므로 해당 요소는 가점하지 않음</x:v>
      </x:c>
      <x:c r="J829" s="27" t="n">
        <x:v>2</x:v>
      </x:c>
      <x:c r="K829" s="24" t="str">
        <x:v>공개 프로필·발언 등 확인 가능한 원자료 확보가 필요</x:v>
      </x:c>
      <x:c r="L829" s="29" t="n">
        <x:f>(D829+F829+H829+J829)/('산출기준'!$B$23*'산출기준'!$B$24)*100</x:f>
        <x:v>50</x:v>
      </x:c>
      <x:c r="M829" s="24" t="str">
        <x:v>당사자의 공개 발언·공식 프로필로 확인. 미성년 자녀의 학교·위치 및 사생활 제외</x:v>
      </x:c>
    </x:row>
    <x:row r="830" ht="58" customHeight="1">
      <x:c r="A830" s="4" t="str">
        <x:v>K0826</x:v>
      </x:c>
      <x:c r="B830" s="4" t="str">
        <x:v>방송·연예</x:v>
      </x:c>
      <x:c r="C830" s="4" t="str">
        <x:v>장민호나이</x:v>
      </x:c>
      <x:c r="D830" s="27" t="n">
        <x:v>1</x:v>
      </x:c>
      <x:c r="E830" s="24" t="str">
        <x:v>장민호나이: 대중문화 관심은 있으나 보편적인 생활 문제와의 직접성은 낮음</x:v>
      </x:c>
      <x:c r="F830" s="27" t="n">
        <x:v>1</x:v>
      </x:c>
      <x:c r="G830" s="24" t="str">
        <x:v>명사·행동 중심 검색어로, 제목화하려면 별도의 구체적인 질문 설정이 필요</x:v>
      </x:c>
      <x:c r="H830" s="27" t="n">
        <x:v>0</x:v>
      </x:c>
      <x:c r="I830" s="24" t="str">
        <x:v>키워드 자체에 비교나 반전 근거가 없으므로 해당 요소는 가점하지 않음</x:v>
      </x:c>
      <x:c r="J830" s="27" t="n">
        <x:v>2</x:v>
      </x:c>
      <x:c r="K830" s="24" t="str">
        <x:v>공개 프로필·발언 등 확인 가능한 원자료 확보가 필요</x:v>
      </x:c>
      <x:c r="L830" s="29" t="n">
        <x:f>(D830+F830+H830+J830)/('산출기준'!$B$23*'산출기준'!$B$24)*100</x:f>
        <x:v>50</x:v>
      </x:c>
      <x:c r="M830" s="24" t="str">
        <x:v>당사자의 공개 발언·공식 프로필로 확인. 미성년 자녀의 학교·위치 및 사생활 제외</x:v>
      </x:c>
    </x:row>
    <x:row r="831" ht="58" customHeight="1">
      <x:c r="A831" s="4" t="str">
        <x:v>K0827</x:v>
      </x:c>
      <x:c r="B831" s="4" t="str">
        <x:v>방송·연예</x:v>
      </x:c>
      <x:c r="C831" s="4" t="str">
        <x:v>이찬원나이</x:v>
      </x:c>
      <x:c r="D831" s="27" t="n">
        <x:v>1</x:v>
      </x:c>
      <x:c r="E831" s="24" t="str">
        <x:v>이찬원나이: 대중문화 관심은 있으나 보편적인 생활 문제와의 직접성은 낮음</x:v>
      </x:c>
      <x:c r="F831" s="27" t="n">
        <x:v>1</x:v>
      </x:c>
      <x:c r="G831" s="24" t="str">
        <x:v>명사·행동 중심 검색어로, 제목화하려면 별도의 구체적인 질문 설정이 필요</x:v>
      </x:c>
      <x:c r="H831" s="27" t="n">
        <x:v>0</x:v>
      </x:c>
      <x:c r="I831" s="24" t="str">
        <x:v>키워드 자체에 비교나 반전 근거가 없으므로 해당 요소는 가점하지 않음</x:v>
      </x:c>
      <x:c r="J831" s="27" t="n">
        <x:v>2</x:v>
      </x:c>
      <x:c r="K831" s="24" t="str">
        <x:v>공개 프로필·발언 등 확인 가능한 원자료 확보가 필요</x:v>
      </x:c>
      <x:c r="L831" s="29" t="n">
        <x:f>(D831+F831+H831+J831)/('산출기준'!$B$23*'산출기준'!$B$24)*100</x:f>
        <x:v>50</x:v>
      </x:c>
      <x:c r="M831" s="24" t="str">
        <x:v>당사자의 공개 발언·공식 프로필로 확인. 미성년 자녀의 학교·위치 및 사생활 제외</x:v>
      </x:c>
    </x:row>
    <x:row r="832" ht="58" customHeight="1">
      <x:c r="A832" s="4" t="str">
        <x:v>K0828</x:v>
      </x:c>
      <x:c r="B832" s="4" t="str">
        <x:v>방송·연예</x:v>
      </x:c>
      <x:c r="C832" s="4" t="str">
        <x:v>이경규나이</x:v>
      </x:c>
      <x:c r="D832" s="27" t="n">
        <x:v>1</x:v>
      </x:c>
      <x:c r="E832" s="24" t="str">
        <x:v>이경규나이: 대중문화 관심은 있으나 보편적인 생활 문제와의 직접성은 낮음</x:v>
      </x:c>
      <x:c r="F832" s="27" t="n">
        <x:v>1</x:v>
      </x:c>
      <x:c r="G832" s="24" t="str">
        <x:v>명사·행동 중심 검색어로, 제목화하려면 별도의 구체적인 질문 설정이 필요</x:v>
      </x:c>
      <x:c r="H832" s="27" t="n">
        <x:v>0</x:v>
      </x:c>
      <x:c r="I832" s="24" t="str">
        <x:v>키워드 자체에 비교나 반전 근거가 없으므로 해당 요소는 가점하지 않음</x:v>
      </x:c>
      <x:c r="J832" s="27" t="n">
        <x:v>2</x:v>
      </x:c>
      <x:c r="K832" s="24" t="str">
        <x:v>공개 프로필·발언 등 확인 가능한 원자료 확보가 필요</x:v>
      </x:c>
      <x:c r="L832" s="29" t="n">
        <x:f>(D832+F832+H832+J832)/('산출기준'!$B$23*'산출기준'!$B$24)*100</x:f>
        <x:v>50</x:v>
      </x:c>
      <x:c r="M832" s="24" t="str">
        <x:v>당사자의 공개 발언·공식 프로필로 확인. 미성년 자녀의 학교·위치 및 사생활 제외</x:v>
      </x:c>
    </x:row>
    <x:row r="833" ht="58" customHeight="1">
      <x:c r="A833" s="4" t="str">
        <x:v>K0829</x:v>
      </x:c>
      <x:c r="B833" s="4" t="str">
        <x:v>방송·연예</x:v>
      </x:c>
      <x:c r="C833" s="4" t="str">
        <x:v>한혜진나이</x:v>
      </x:c>
      <x:c r="D833" s="27" t="n">
        <x:v>1</x:v>
      </x:c>
      <x:c r="E833" s="24" t="str">
        <x:v>한혜진나이: 대중문화 관심은 있으나 보편적인 생활 문제와의 직접성은 낮음</x:v>
      </x:c>
      <x:c r="F833" s="27" t="n">
        <x:v>1</x:v>
      </x:c>
      <x:c r="G833" s="24" t="str">
        <x:v>명사·행동 중심 검색어로, 제목화하려면 별도의 구체적인 질문 설정이 필요</x:v>
      </x:c>
      <x:c r="H833" s="27" t="n">
        <x:v>0</x:v>
      </x:c>
      <x:c r="I833" s="24" t="str">
        <x:v>키워드 자체에 비교나 반전 근거가 없으므로 해당 요소는 가점하지 않음</x:v>
      </x:c>
      <x:c r="J833" s="27" t="n">
        <x:v>2</x:v>
      </x:c>
      <x:c r="K833" s="24" t="str">
        <x:v>공개 프로필·발언 등 확인 가능한 원자료 확보가 필요</x:v>
      </x:c>
      <x:c r="L833" s="29" t="n">
        <x:f>(D833+F833+H833+J833)/('산출기준'!$B$23*'산출기준'!$B$24)*100</x:f>
        <x:v>50</x:v>
      </x:c>
      <x:c r="M833" s="24" t="str">
        <x:v>당사자의 공개 발언·공식 프로필로 확인. 미성년 자녀의 학교·위치 및 사생활 제외</x:v>
      </x:c>
    </x:row>
    <x:row r="834" ht="58" customHeight="1">
      <x:c r="A834" s="4" t="str">
        <x:v>K0830</x:v>
      </x:c>
      <x:c r="B834" s="4" t="str">
        <x:v>방송·연예</x:v>
      </x:c>
      <x:c r="C834" s="4" t="str">
        <x:v>이승기나이</x:v>
      </x:c>
      <x:c r="D834" s="27" t="n">
        <x:v>1</x:v>
      </x:c>
      <x:c r="E834" s="24" t="str">
        <x:v>이승기나이: 대중문화 관심은 있으나 보편적인 생활 문제와의 직접성은 낮음</x:v>
      </x:c>
      <x:c r="F834" s="27" t="n">
        <x:v>1</x:v>
      </x:c>
      <x:c r="G834" s="24" t="str">
        <x:v>명사·행동 중심 검색어로, 제목화하려면 별도의 구체적인 질문 설정이 필요</x:v>
      </x:c>
      <x:c r="H834" s="27" t="n">
        <x:v>0</x:v>
      </x:c>
      <x:c r="I834" s="24" t="str">
        <x:v>키워드 자체에 비교나 반전 근거가 없으므로 해당 요소는 가점하지 않음</x:v>
      </x:c>
      <x:c r="J834" s="27" t="n">
        <x:v>2</x:v>
      </x:c>
      <x:c r="K834" s="24" t="str">
        <x:v>공개 프로필·발언 등 확인 가능한 원자료 확보가 필요</x:v>
      </x:c>
      <x:c r="L834" s="29" t="n">
        <x:f>(D834+F834+H834+J834)/('산출기준'!$B$23*'산출기준'!$B$24)*100</x:f>
        <x:v>50</x:v>
      </x:c>
      <x:c r="M834" s="24" t="str">
        <x:v>당사자의 공개 발언·공식 프로필로 확인. 미성년 자녀의 학교·위치 및 사생활 제외</x:v>
      </x:c>
    </x:row>
    <x:row r="835" ht="58" customHeight="1">
      <x:c r="A835" s="4" t="str">
        <x:v>K0831</x:v>
      </x:c>
      <x:c r="B835" s="4" t="str">
        <x:v>방송·연예</x:v>
      </x:c>
      <x:c r="C835" s="4" t="str">
        <x:v>박진영식단</x:v>
      </x:c>
      <x:c r="D835" s="27" t="n">
        <x:v>1</x:v>
      </x:c>
      <x:c r="E835" s="24" t="str">
        <x:v>박진영식단: 대중문화 관심은 있으나 보편적인 생활 문제와의 직접성은 낮음</x:v>
      </x:c>
      <x:c r="F835" s="27" t="n">
        <x:v>1</x:v>
      </x:c>
      <x:c r="G835" s="24" t="str">
        <x:v>명사·행동 중심 검색어로, 제목화하려면 별도의 구체적인 질문 설정이 필요</x:v>
      </x:c>
      <x:c r="H835" s="27" t="n">
        <x:v>0</x:v>
      </x:c>
      <x:c r="I835" s="24" t="str">
        <x:v>키워드 자체에 비교나 반전 근거가 없으므로 해당 요소는 가점하지 않음</x:v>
      </x:c>
      <x:c r="J835" s="27" t="n">
        <x:v>1</x:v>
      </x:c>
      <x:c r="K835" s="24" t="str">
        <x:v>공개 프로필·발언 등 확인 가능한 원자료 확보가 필요</x:v>
      </x:c>
      <x:c r="L835" s="29" t="n">
        <x:f>(D835+F835+H835+J835)/('산출기준'!$B$23*'산출기준'!$B$24)*100</x:f>
        <x:v>37.5</x:v>
      </x:c>
      <x:c r="M835" s="24" t="str">
        <x:v>당사자의 공개 발언·공식 프로필로 확인. 미성년 자녀의 학교·위치 및 사생활 제외</x:v>
      </x:c>
    </x:row>
    <x:row r="836" ht="58" customHeight="1">
      <x:c r="A836" s="4" t="str">
        <x:v>K0832</x:v>
      </x:c>
      <x:c r="B836" s="4" t="str">
        <x:v>방송·연예</x:v>
      </x:c>
      <x:c r="C836" s="4" t="str">
        <x:v>장도연키</x:v>
      </x:c>
      <x:c r="D836" s="27" t="n">
        <x:v>1</x:v>
      </x:c>
      <x:c r="E836" s="24" t="str">
        <x:v>장도연키: 대중문화 관심은 있으나 보편적인 생활 문제와의 직접성은 낮음</x:v>
      </x:c>
      <x:c r="F836" s="27" t="n">
        <x:v>1</x:v>
      </x:c>
      <x:c r="G836" s="24" t="str">
        <x:v>명사·행동 중심 검색어로, 제목화하려면 별도의 구체적인 질문 설정이 필요</x:v>
      </x:c>
      <x:c r="H836" s="27" t="n">
        <x:v>0</x:v>
      </x:c>
      <x:c r="I836" s="24" t="str">
        <x:v>키워드 자체에 비교나 반전 근거가 없으므로 해당 요소는 가점하지 않음</x:v>
      </x:c>
      <x:c r="J836" s="27" t="n">
        <x:v>2</x:v>
      </x:c>
      <x:c r="K836" s="24" t="str">
        <x:v>공개 프로필·발언 등 확인 가능한 원자료 확보가 필요</x:v>
      </x:c>
      <x:c r="L836" s="29" t="n">
        <x:f>(D836+F836+H836+J836)/('산출기준'!$B$23*'산출기준'!$B$24)*100</x:f>
        <x:v>50</x:v>
      </x:c>
      <x:c r="M836" s="24" t="str">
        <x:v>당사자의 공개 발언·공식 프로필로 확인. 미성년 자녀의 학교·위치 및 사생활 제외</x:v>
      </x:c>
    </x:row>
    <x:row r="837" ht="58" customHeight="1">
      <x:c r="A837" s="4" t="str">
        <x:v>K0833</x:v>
      </x:c>
      <x:c r="B837" s="4" t="str">
        <x:v>방송·연예</x:v>
      </x:c>
      <x:c r="C837" s="4" t="str">
        <x:v>한혜진키</x:v>
      </x:c>
      <x:c r="D837" s="27" t="n">
        <x:v>1</x:v>
      </x:c>
      <x:c r="E837" s="24" t="str">
        <x:v>한혜진키: 대중문화 관심은 있으나 보편적인 생활 문제와의 직접성은 낮음</x:v>
      </x:c>
      <x:c r="F837" s="27" t="n">
        <x:v>1</x:v>
      </x:c>
      <x:c r="G837" s="24" t="str">
        <x:v>명사·행동 중심 검색어로, 제목화하려면 별도의 구체적인 질문 설정이 필요</x:v>
      </x:c>
      <x:c r="H837" s="27" t="n">
        <x:v>0</x:v>
      </x:c>
      <x:c r="I837" s="24" t="str">
        <x:v>키워드 자체에 비교나 반전 근거가 없으므로 해당 요소는 가점하지 않음</x:v>
      </x:c>
      <x:c r="J837" s="27" t="n">
        <x:v>2</x:v>
      </x:c>
      <x:c r="K837" s="24" t="str">
        <x:v>공개 프로필·발언 등 확인 가능한 원자료 확보가 필요</x:v>
      </x:c>
      <x:c r="L837" s="29" t="n">
        <x:f>(D837+F837+H837+J837)/('산출기준'!$B$23*'산출기준'!$B$24)*100</x:f>
        <x:v>50</x:v>
      </x:c>
      <x:c r="M837" s="24" t="str">
        <x:v>당사자의 공개 발언·공식 프로필로 확인. 미성년 자녀의 학교·위치 및 사생활 제외</x:v>
      </x:c>
    </x:row>
    <x:row r="838" ht="58" customHeight="1">
      <x:c r="A838" s="4" t="str">
        <x:v>K0834</x:v>
      </x:c>
      <x:c r="B838" s="4" t="str">
        <x:v>방송·연예</x:v>
      </x:c>
      <x:c r="C838" s="4" t="str">
        <x:v>서장훈재산</x:v>
      </x:c>
      <x:c r="D838" s="27" t="n">
        <x:v>1</x:v>
      </x:c>
      <x:c r="E838" s="24" t="str">
        <x:v>서장훈재산: 대중문화 관심은 있으나 보편적인 생활 문제와의 직접성은 낮음</x:v>
      </x:c>
      <x:c r="F838" s="27" t="n">
        <x:v>1</x:v>
      </x:c>
      <x:c r="G838" s="24" t="str">
        <x:v>명사·행동 중심 검색어로, 제목화하려면 별도의 구체적인 질문 설정이 필요</x:v>
      </x:c>
      <x:c r="H838" s="27" t="n">
        <x:v>0</x:v>
      </x:c>
      <x:c r="I838" s="24" t="str">
        <x:v>키워드 자체에 비교나 반전 근거가 없으므로 해당 요소는 가점하지 않음</x:v>
      </x:c>
      <x:c r="J838" s="27" t="n">
        <x:v>0</x:v>
      </x:c>
      <x:c r="K838" s="24" t="str">
        <x:v>추정 재산·집값·출연료를 단정하기 쉬움. 공개 확인 자료 없이는 구체성 점수 부여하지 않음</x:v>
      </x:c>
      <x:c r="L838" s="29" t="n">
        <x:f>(D838+F838+H838+J838)/('산출기준'!$B$23*'산출기준'!$B$24)*100</x:f>
        <x:v>25</x:v>
      </x:c>
      <x:c r="M838" s="24" t="str">
        <x:v>당사자의 공개 발언·공식 프로필로 확인. 미성년 자녀의 학교·위치 및 사생활 제외</x:v>
      </x:c>
    </x:row>
    <x:row r="839" ht="58" customHeight="1">
      <x:c r="A839" s="4" t="str">
        <x:v>K0835</x:v>
      </x:c>
      <x:c r="B839" s="4" t="str">
        <x:v>방송·연예</x:v>
      </x:c>
      <x:c r="C839" s="4" t="str">
        <x:v>정해인학력</x:v>
      </x:c>
      <x:c r="D839" s="27" t="n">
        <x:v>1</x:v>
      </x:c>
      <x:c r="E839" s="24" t="str">
        <x:v>정해인학력: 대중문화 관심은 있으나 보편적인 생활 문제와의 직접성은 낮음</x:v>
      </x:c>
      <x:c r="F839" s="27" t="n">
        <x:v>1</x:v>
      </x:c>
      <x:c r="G839" s="24" t="str">
        <x:v>명사·행동 중심 검색어로, 제목화하려면 별도의 구체적인 질문 설정이 필요</x:v>
      </x:c>
      <x:c r="H839" s="27" t="n">
        <x:v>0</x:v>
      </x:c>
      <x:c r="I839" s="24" t="str">
        <x:v>키워드 자체에 비교나 반전 근거가 없으므로 해당 요소는 가점하지 않음</x:v>
      </x:c>
      <x:c r="J839" s="27" t="n">
        <x:v>2</x:v>
      </x:c>
      <x:c r="K839" s="24" t="str">
        <x:v>공개 프로필·발언 등 확인 가능한 원자료 확보가 필요</x:v>
      </x:c>
      <x:c r="L839" s="29" t="n">
        <x:f>(D839+F839+H839+J839)/('산출기준'!$B$23*'산출기준'!$B$24)*100</x:f>
        <x:v>50</x:v>
      </x:c>
      <x:c r="M839" s="24" t="str">
        <x:v>당사자의 공개 발언·공식 프로필로 확인. 미성년 자녀의 학교·위치 및 사생활 제외</x:v>
      </x:c>
    </x:row>
    <x:row r="840" ht="58" customHeight="1">
      <x:c r="A840" s="4" t="str">
        <x:v>K0836</x:v>
      </x:c>
      <x:c r="B840" s="4" t="str">
        <x:v>방송·연예</x:v>
      </x:c>
      <x:c r="C840" s="4" t="str">
        <x:v>션마라톤</x:v>
      </x:c>
      <x:c r="D840" s="27" t="n">
        <x:v>1</x:v>
      </x:c>
      <x:c r="E840" s="24" t="str">
        <x:v>션마라톤: 대중문화 관심은 있으나 보편적인 생활 문제와의 직접성은 낮음</x:v>
      </x:c>
      <x:c r="F840" s="27" t="n">
        <x:v>1</x:v>
      </x:c>
      <x:c r="G840" s="24" t="str">
        <x:v>명사·행동 중심 검색어로, 제목화하려면 별도의 구체적인 질문 설정이 필요</x:v>
      </x:c>
      <x:c r="H840" s="27" t="n">
        <x:v>0</x:v>
      </x:c>
      <x:c r="I840" s="24" t="str">
        <x:v>키워드 자체에 비교나 반전 근거가 없으므로 해당 요소는 가점하지 않음</x:v>
      </x:c>
      <x:c r="J840" s="27" t="n">
        <x:v>1</x:v>
      </x:c>
      <x:c r="K840" s="24" t="str">
        <x:v>공개 프로필·발언 등 확인 가능한 원자료 확보가 필요</x:v>
      </x:c>
      <x:c r="L840" s="29" t="n">
        <x:f>(D840+F840+H840+J840)/('산출기준'!$B$23*'산출기준'!$B$24)*100</x:f>
        <x:v>37.5</x:v>
      </x:c>
      <x:c r="M840" s="24" t="str">
        <x:v>당사자의 공개 발언·공식 프로필로 확인. 미성년 자녀의 학교·위치 및 사생활 제외</x:v>
      </x:c>
    </x:row>
    <x:row r="841" ht="58" customHeight="1">
      <x:c r="A841" s="4" t="str">
        <x:v>K0837</x:v>
      </x:c>
      <x:c r="B841" s="4" t="str">
        <x:v>방송·연예</x:v>
      </x:c>
      <x:c r="C841" s="4" t="str">
        <x:v>아이유데뷔</x:v>
      </x:c>
      <x:c r="D841" s="27" t="n">
        <x:v>1</x:v>
      </x:c>
      <x:c r="E841" s="24" t="str">
        <x:v>아이유데뷔: 대중문화 관심은 있으나 보편적인 생활 문제와의 직접성은 낮음</x:v>
      </x:c>
      <x:c r="F841" s="27" t="n">
        <x:v>2</x:v>
      </x:c>
      <x:c r="G841" s="24" t="str">
        <x:v>‘이유’라는 질문 표현이 있어 독자가 확인할 답이 분명함</x:v>
      </x:c>
      <x:c r="H841" s="27" t="n">
        <x:v>0</x:v>
      </x:c>
      <x:c r="I841" s="24" t="str">
        <x:v>키워드 자체에 비교나 반전 근거가 없으므로 해당 요소는 가점하지 않음</x:v>
      </x:c>
      <x:c r="J841" s="27" t="n">
        <x:v>2</x:v>
      </x:c>
      <x:c r="K841" s="24" t="str">
        <x:v>공개 프로필·발언 등 확인 가능한 원자료 확보가 필요</x:v>
      </x:c>
      <x:c r="L841" s="29" t="n">
        <x:f>(D841+F841+H841+J841)/('산출기준'!$B$23*'산출기준'!$B$24)*100</x:f>
        <x:v>62.5</x:v>
      </x:c>
      <x:c r="M841" s="24" t="str">
        <x:v>당사자의 공개 발언·공식 프로필로 확인. 미성년 자녀의 학교·위치 및 사생활 제외</x:v>
      </x:c>
    </x:row>
    <x:row r="842" ht="58" customHeight="1">
      <x:c r="A842" s="4" t="str">
        <x:v>K0838</x:v>
      </x:c>
      <x:c r="B842" s="4" t="str">
        <x:v>방송·연예</x:v>
      </x:c>
      <x:c r="C842" s="4" t="str">
        <x:v>연예인다이어트</x:v>
      </x:c>
      <x:c r="D842" s="27" t="n">
        <x:v>1</x:v>
      </x:c>
      <x:c r="E842" s="24" t="str">
        <x:v>연예인다이어트: 대중문화 관심은 있으나 보편적인 생활 문제와의 직접성은 낮음</x:v>
      </x:c>
      <x:c r="F842" s="27" t="n">
        <x:v>1</x:v>
      </x:c>
      <x:c r="G842" s="24" t="str">
        <x:v>명사·행동 중심 검색어로, 제목화하려면 별도의 구체적인 질문 설정이 필요</x:v>
      </x:c>
      <x:c r="H842" s="27" t="n">
        <x:v>0</x:v>
      </x:c>
      <x:c r="I842" s="24" t="str">
        <x:v>키워드 자체에 비교나 반전 근거가 없으므로 해당 요소는 가점하지 않음</x:v>
      </x:c>
      <x:c r="J842" s="27" t="n">
        <x:v>1</x:v>
      </x:c>
      <x:c r="K842" s="24" t="str">
        <x:v>공개 프로필·발언 등 확인 가능한 원자료 확보가 필요</x:v>
      </x:c>
      <x:c r="L842" s="29" t="n">
        <x:f>(D842+F842+H842+J842)/('산출기준'!$B$23*'산출기준'!$B$24)*100</x:f>
        <x:v>37.5</x:v>
      </x:c>
      <x:c r="M842" s="24" t="str">
        <x:v>당사자의 공개 발언·공식 프로필로 확인. 미성년 자녀의 학교·위치 및 사생활 제외</x:v>
      </x:c>
    </x:row>
    <x:row r="843" ht="58" customHeight="1">
      <x:c r="A843" s="4" t="str">
        <x:v>K0839</x:v>
      </x:c>
      <x:c r="B843" s="4" t="str">
        <x:v>방송·연예</x:v>
      </x:c>
      <x:c r="C843" s="4" t="str">
        <x:v>차승원키</x:v>
      </x:c>
      <x:c r="D843" s="27" t="n">
        <x:v>1</x:v>
      </x:c>
      <x:c r="E843" s="24" t="str">
        <x:v>차승원키: 대중문화 관심은 있으나 보편적인 생활 문제와의 직접성은 낮음</x:v>
      </x:c>
      <x:c r="F843" s="27" t="n">
        <x:v>1</x:v>
      </x:c>
      <x:c r="G843" s="24" t="str">
        <x:v>명사·행동 중심 검색어로, 제목화하려면 별도의 구체적인 질문 설정이 필요</x:v>
      </x:c>
      <x:c r="H843" s="27" t="n">
        <x:v>0</x:v>
      </x:c>
      <x:c r="I843" s="24" t="str">
        <x:v>키워드 자체에 비교나 반전 근거가 없으므로 해당 요소는 가점하지 않음</x:v>
      </x:c>
      <x:c r="J843" s="27" t="n">
        <x:v>2</x:v>
      </x:c>
      <x:c r="K843" s="24" t="str">
        <x:v>공개 프로필·발언 등 확인 가능한 원자료 확보가 필요</x:v>
      </x:c>
      <x:c r="L843" s="29" t="n">
        <x:f>(D843+F843+H843+J843)/('산출기준'!$B$23*'산출기준'!$B$24)*100</x:f>
        <x:v>50</x:v>
      </x:c>
      <x:c r="M843" s="24" t="str">
        <x:v>당사자의 공개 발언·공식 프로필로 확인. 미성년 자녀의 학교·위치 및 사생활 제외</x:v>
      </x:c>
    </x:row>
    <x:row r="844" ht="58" customHeight="1">
      <x:c r="A844" s="4" t="str">
        <x:v>K0840</x:v>
      </x:c>
      <x:c r="B844" s="4" t="str">
        <x:v>방송·연예</x:v>
      </x:c>
      <x:c r="C844" s="4" t="str">
        <x:v>이효리요가</x:v>
      </x:c>
      <x:c r="D844" s="27" t="n">
        <x:v>1</x:v>
      </x:c>
      <x:c r="E844" s="24" t="str">
        <x:v>이효리요가: 대중문화 관심은 있으나 보편적인 생활 문제와의 직접성은 낮음</x:v>
      </x:c>
      <x:c r="F844" s="27" t="n">
        <x:v>1</x:v>
      </x:c>
      <x:c r="G844" s="24" t="str">
        <x:v>명사·행동 중심 검색어로, 제목화하려면 별도의 구체적인 질문 설정이 필요</x:v>
      </x:c>
      <x:c r="H844" s="27" t="n">
        <x:v>0</x:v>
      </x:c>
      <x:c r="I844" s="24" t="str">
        <x:v>키워드 자체에 비교나 반전 근거가 없으므로 해당 요소는 가점하지 않음</x:v>
      </x:c>
      <x:c r="J844" s="27" t="n">
        <x:v>1</x:v>
      </x:c>
      <x:c r="K844" s="24" t="str">
        <x:v>공개 프로필·발언 등 확인 가능한 원자료 확보가 필요</x:v>
      </x:c>
      <x:c r="L844" s="29" t="n">
        <x:f>(D844+F844+H844+J844)/('산출기준'!$B$23*'산출기준'!$B$24)*100</x:f>
        <x:v>37.5</x:v>
      </x:c>
      <x:c r="M844" s="24" t="str">
        <x:v>당사자의 공개 발언·공식 프로필로 확인. 미성년 자녀의 학교·위치 및 사생활 제외</x:v>
      </x:c>
    </x:row>
    <x:row r="845" ht="58" customHeight="1">
      <x:c r="A845" s="4" t="str">
        <x:v>K0841</x:v>
      </x:c>
      <x:c r="B845" s="4" t="str">
        <x:v>방송·연예</x:v>
      </x:c>
      <x:c r="C845" s="4" t="str">
        <x:v>이효리제주도집</x:v>
      </x:c>
      <x:c r="D845" s="27" t="n">
        <x:v>1</x:v>
      </x:c>
      <x:c r="E845" s="24" t="str">
        <x:v>이효리제주도집: 대중문화 관심은 있으나 보편적인 생활 문제와의 직접성은 낮음</x:v>
      </x:c>
      <x:c r="F845" s="27" t="n">
        <x:v>1</x:v>
      </x:c>
      <x:c r="G845" s="24" t="str">
        <x:v>명사·행동 중심 검색어로, 제목화하려면 별도의 구체적인 질문 설정이 필요</x:v>
      </x:c>
      <x:c r="H845" s="27" t="n">
        <x:v>0</x:v>
      </x:c>
      <x:c r="I845" s="24" t="str">
        <x:v>키워드 자체에 비교나 반전 근거가 없으므로 해당 요소는 가점하지 않음</x:v>
      </x:c>
      <x:c r="J845" s="27" t="n">
        <x:v>0</x:v>
      </x:c>
      <x:c r="K845" s="24" t="str">
        <x:v>추정 재산·집값·출연료를 단정하기 쉬움. 공개 확인 자료 없이는 구체성 점수 부여하지 않음</x:v>
      </x:c>
      <x:c r="L845" s="29" t="n">
        <x:f>(D845+F845+H845+J845)/('산출기준'!$B$23*'산출기준'!$B$24)*100</x:f>
        <x:v>25</x:v>
      </x:c>
      <x:c r="M845" s="24" t="str">
        <x:v>당사자의 공개 발언·공식 프로필로 확인. 미성년 자녀의 학교·위치 및 사생활 제외</x:v>
      </x:c>
    </x:row>
    <x:row r="846" ht="58" customHeight="1">
      <x:c r="A846" s="4" t="str">
        <x:v>K0842</x:v>
      </x:c>
      <x:c r="B846" s="4" t="str">
        <x:v>방송·연예</x:v>
      </x:c>
      <x:c r="C846" s="4" t="str">
        <x:v>정해인데뷔</x:v>
      </x:c>
      <x:c r="D846" s="27" t="n">
        <x:v>1</x:v>
      </x:c>
      <x:c r="E846" s="24" t="str">
        <x:v>정해인데뷔: 대중문화 관심은 있으나 보편적인 생활 문제와의 직접성은 낮음</x:v>
      </x:c>
      <x:c r="F846" s="27" t="n">
        <x:v>1</x:v>
      </x:c>
      <x:c r="G846" s="24" t="str">
        <x:v>명사·행동 중심 검색어로, 제목화하려면 별도의 구체적인 질문 설정이 필요</x:v>
      </x:c>
      <x:c r="H846" s="27" t="n">
        <x:v>0</x:v>
      </x:c>
      <x:c r="I846" s="24" t="str">
        <x:v>키워드 자체에 비교나 반전 근거가 없으므로 해당 요소는 가점하지 않음</x:v>
      </x:c>
      <x:c r="J846" s="27" t="n">
        <x:v>2</x:v>
      </x:c>
      <x:c r="K846" s="24" t="str">
        <x:v>공개 프로필·발언 등 확인 가능한 원자료 확보가 필요</x:v>
      </x:c>
      <x:c r="L846" s="29" t="n">
        <x:f>(D846+F846+H846+J846)/('산출기준'!$B$23*'산출기준'!$B$24)*100</x:f>
        <x:v>50</x:v>
      </x:c>
      <x:c r="M846" s="24" t="str">
        <x:v>당사자의 공개 발언·공식 프로필로 확인. 미성년 자녀의 학교·위치 및 사생활 제외</x:v>
      </x:c>
    </x:row>
    <x:row r="847" ht="58" customHeight="1">
      <x:c r="A847" s="4" t="str">
        <x:v>K0843</x:v>
      </x:c>
      <x:c r="B847" s="4" t="str">
        <x:v>방송·연예</x:v>
      </x:c>
      <x:c r="C847" s="4" t="str">
        <x:v>전현무재산</x:v>
      </x:c>
      <x:c r="D847" s="27" t="n">
        <x:v>1</x:v>
      </x:c>
      <x:c r="E847" s="24" t="str">
        <x:v>전현무재산: 대중문화 관심은 있으나 보편적인 생활 문제와의 직접성은 낮음</x:v>
      </x:c>
      <x:c r="F847" s="27" t="n">
        <x:v>1</x:v>
      </x:c>
      <x:c r="G847" s="24" t="str">
        <x:v>명사·행동 중심 검색어로, 제목화하려면 별도의 구체적인 질문 설정이 필요</x:v>
      </x:c>
      <x:c r="H847" s="27" t="n">
        <x:v>0</x:v>
      </x:c>
      <x:c r="I847" s="24" t="str">
        <x:v>키워드 자체에 비교나 반전 근거가 없으므로 해당 요소는 가점하지 않음</x:v>
      </x:c>
      <x:c r="J847" s="27" t="n">
        <x:v>0</x:v>
      </x:c>
      <x:c r="K847" s="24" t="str">
        <x:v>추정 재산·집값·출연료를 단정하기 쉬움. 공개 확인 자료 없이는 구체성 점수 부여하지 않음</x:v>
      </x:c>
      <x:c r="L847" s="29" t="n">
        <x:f>(D847+F847+H847+J847)/('산출기준'!$B$23*'산출기준'!$B$24)*100</x:f>
        <x:v>25</x:v>
      </x:c>
      <x:c r="M847" s="24" t="str">
        <x:v>당사자의 공개 발언·공식 프로필로 확인. 미성년 자녀의 학교·위치 및 사생활 제외</x:v>
      </x:c>
    </x:row>
    <x:row r="848" ht="58" customHeight="1">
      <x:c r="A848" s="4" t="str">
        <x:v>K0844</x:v>
      </x:c>
      <x:c r="B848" s="4" t="str">
        <x:v>방송·연예</x:v>
      </x:c>
      <x:c r="C848" s="4" t="str">
        <x:v>박진영학력</x:v>
      </x:c>
      <x:c r="D848" s="27" t="n">
        <x:v>1</x:v>
      </x:c>
      <x:c r="E848" s="24" t="str">
        <x:v>박진영학력: 대중문화 관심은 있으나 보편적인 생활 문제와의 직접성은 낮음</x:v>
      </x:c>
      <x:c r="F848" s="27" t="n">
        <x:v>1</x:v>
      </x:c>
      <x:c r="G848" s="24" t="str">
        <x:v>명사·행동 중심 검색어로, 제목화하려면 별도의 구체적인 질문 설정이 필요</x:v>
      </x:c>
      <x:c r="H848" s="27" t="n">
        <x:v>0</x:v>
      </x:c>
      <x:c r="I848" s="24" t="str">
        <x:v>키워드 자체에 비교나 반전 근거가 없으므로 해당 요소는 가점하지 않음</x:v>
      </x:c>
      <x:c r="J848" s="27" t="n">
        <x:v>2</x:v>
      </x:c>
      <x:c r="K848" s="24" t="str">
        <x:v>공개 프로필·발언 등 확인 가능한 원자료 확보가 필요</x:v>
      </x:c>
      <x:c r="L848" s="29" t="n">
        <x:f>(D848+F848+H848+J848)/('산출기준'!$B$23*'산출기준'!$B$24)*100</x:f>
        <x:v>50</x:v>
      </x:c>
      <x:c r="M848" s="24" t="str">
        <x:v>당사자의 공개 발언·공식 프로필로 확인. 미성년 자녀의 학교·위치 및 사생활 제외</x:v>
      </x:c>
    </x:row>
    <x:row r="849" ht="58" customHeight="1">
      <x:c r="A849" s="4" t="str">
        <x:v>K0845</x:v>
      </x:c>
      <x:c r="B849" s="4" t="str">
        <x:v>방송·연예</x:v>
      </x:c>
      <x:c r="C849" s="4" t="str">
        <x:v>공유재산</x:v>
      </x:c>
      <x:c r="D849" s="27" t="n">
        <x:v>1</x:v>
      </x:c>
      <x:c r="E849" s="24" t="str">
        <x:v>공유재산: 대중문화 관심은 있으나 보편적인 생활 문제와의 직접성은 낮음</x:v>
      </x:c>
      <x:c r="F849" s="27" t="n">
        <x:v>1</x:v>
      </x:c>
      <x:c r="G849" s="24" t="str">
        <x:v>명사·행동 중심 검색어로, 제목화하려면 별도의 구체적인 질문 설정이 필요</x:v>
      </x:c>
      <x:c r="H849" s="27" t="n">
        <x:v>0</x:v>
      </x:c>
      <x:c r="I849" s="24" t="str">
        <x:v>키워드 자체에 비교나 반전 근거가 없으므로 해당 요소는 가점하지 않음</x:v>
      </x:c>
      <x:c r="J849" s="27" t="n">
        <x:v>0</x:v>
      </x:c>
      <x:c r="K849" s="24" t="str">
        <x:v>추정 재산·집값·출연료를 단정하기 쉬움. 공개 확인 자료 없이는 구체성 점수 부여하지 않음</x:v>
      </x:c>
      <x:c r="L849" s="29" t="n">
        <x:f>(D849+F849+H849+J849)/('산출기준'!$B$23*'산출기준'!$B$24)*100</x:f>
        <x:v>25</x:v>
      </x:c>
      <x:c r="M849" s="24" t="str">
        <x:v>당사자의 공개 발언·공식 프로필로 확인. 미성년 자녀의 학교·위치 및 사생활 제외</x:v>
      </x:c>
    </x:row>
    <x:row r="850" ht="58" customHeight="1">
      <x:c r="A850" s="4" t="str">
        <x:v>K0846</x:v>
      </x:c>
      <x:c r="B850" s="4" t="str">
        <x:v>방송·연예</x:v>
      </x:c>
      <x:c r="C850" s="4" t="str">
        <x:v>정우성학력</x:v>
      </x:c>
      <x:c r="D850" s="27" t="n">
        <x:v>1</x:v>
      </x:c>
      <x:c r="E850" s="24" t="str">
        <x:v>정우성학력: 대중문화 관심은 있으나 보편적인 생활 문제와의 직접성은 낮음</x:v>
      </x:c>
      <x:c r="F850" s="27" t="n">
        <x:v>1</x:v>
      </x:c>
      <x:c r="G850" s="24" t="str">
        <x:v>명사·행동 중심 검색어로, 제목화하려면 별도의 구체적인 질문 설정이 필요</x:v>
      </x:c>
      <x:c r="H850" s="27" t="n">
        <x:v>0</x:v>
      </x:c>
      <x:c r="I850" s="24" t="str">
        <x:v>키워드 자체에 비교나 반전 근거가 없으므로 해당 요소는 가점하지 않음</x:v>
      </x:c>
      <x:c r="J850" s="27" t="n">
        <x:v>2</x:v>
      </x:c>
      <x:c r="K850" s="24" t="str">
        <x:v>공개 프로필·발언 등 확인 가능한 원자료 확보가 필요</x:v>
      </x:c>
      <x:c r="L850" s="29" t="n">
        <x:f>(D850+F850+H850+J850)/('산출기준'!$B$23*'산출기준'!$B$24)*100</x:f>
        <x:v>50</x:v>
      </x:c>
      <x:c r="M850" s="24" t="str">
        <x:v>당사자의 공개 발언·공식 프로필로 확인. 미성년 자녀의 학교·위치 및 사생활 제외</x:v>
      </x:c>
    </x:row>
    <x:row r="851" ht="58" customHeight="1">
      <x:c r="A851" s="4" t="str">
        <x:v>K0847</x:v>
      </x:c>
      <x:c r="B851" s="4" t="str">
        <x:v>방송·연예</x:v>
      </x:c>
      <x:c r="C851" s="4" t="str">
        <x:v>유재석기부</x:v>
      </x:c>
      <x:c r="D851" s="27" t="n">
        <x:v>1</x:v>
      </x:c>
      <x:c r="E851" s="24" t="str">
        <x:v>유재석기부: 대중문화 관심은 있으나 보편적인 생활 문제와의 직접성은 낮음</x:v>
      </x:c>
      <x:c r="F851" s="27" t="n">
        <x:v>1</x:v>
      </x:c>
      <x:c r="G851" s="24" t="str">
        <x:v>명사·행동 중심 검색어로, 제목화하려면 별도의 구체적인 질문 설정이 필요</x:v>
      </x:c>
      <x:c r="H851" s="27" t="n">
        <x:v>0</x:v>
      </x:c>
      <x:c r="I851" s="24" t="str">
        <x:v>키워드 자체에 비교나 반전 근거가 없으므로 해당 요소는 가점하지 않음</x:v>
      </x:c>
      <x:c r="J851" s="27" t="n">
        <x:v>1</x:v>
      </x:c>
      <x:c r="K851" s="24" t="str">
        <x:v>공개 프로필·발언 등 확인 가능한 원자료 확보가 필요</x:v>
      </x:c>
      <x:c r="L851" s="29" t="n">
        <x:f>(D851+F851+H851+J851)/('산출기준'!$B$23*'산출기준'!$B$24)*100</x:f>
        <x:v>37.5</x:v>
      </x:c>
      <x:c r="M851" s="24" t="str">
        <x:v>당사자의 공개 발언·공식 프로필로 확인. 미성년 자녀의 학교·위치 및 사생활 제외</x:v>
      </x:c>
    </x:row>
    <x:row r="852" ht="58" customHeight="1">
      <x:c r="A852" s="4" t="str">
        <x:v>K0848</x:v>
      </x:c>
      <x:c r="B852" s="4" t="str">
        <x:v>방송·연예</x:v>
      </x:c>
      <x:c r="C852" s="4" t="str">
        <x:v>최화정학력</x:v>
      </x:c>
      <x:c r="D852" s="27" t="n">
        <x:v>1</x:v>
      </x:c>
      <x:c r="E852" s="24" t="str">
        <x:v>최화정학력: 대중문화 관심은 있으나 보편적인 생활 문제와의 직접성은 낮음</x:v>
      </x:c>
      <x:c r="F852" s="27" t="n">
        <x:v>1</x:v>
      </x:c>
      <x:c r="G852" s="24" t="str">
        <x:v>명사·행동 중심 검색어로, 제목화하려면 별도의 구체적인 질문 설정이 필요</x:v>
      </x:c>
      <x:c r="H852" s="27" t="n">
        <x:v>0</x:v>
      </x:c>
      <x:c r="I852" s="24" t="str">
        <x:v>키워드 자체에 비교나 반전 근거가 없으므로 해당 요소는 가점하지 않음</x:v>
      </x:c>
      <x:c r="J852" s="27" t="n">
        <x:v>2</x:v>
      </x:c>
      <x:c r="K852" s="24" t="str">
        <x:v>공개 프로필·발언 등 확인 가능한 원자료 확보가 필요</x:v>
      </x:c>
      <x:c r="L852" s="29" t="n">
        <x:f>(D852+F852+H852+J852)/('산출기준'!$B$23*'산출기준'!$B$24)*100</x:f>
        <x:v>50</x:v>
      </x:c>
      <x:c r="M852" s="24" t="str">
        <x:v>당사자의 공개 발언·공식 프로필로 확인. 미성년 자녀의 학교·위치 및 사생활 제외</x:v>
      </x:c>
    </x:row>
    <x:row r="853" ht="58" customHeight="1">
      <x:c r="A853" s="4" t="str">
        <x:v>K0849</x:v>
      </x:c>
      <x:c r="B853" s="4" t="str">
        <x:v>방송·연예</x:v>
      </x:c>
      <x:c r="C853" s="4" t="str">
        <x:v>연예인축가비용</x:v>
      </x:c>
      <x:c r="D853" s="27" t="n">
        <x:v>1</x:v>
      </x:c>
      <x:c r="E853" s="24" t="str">
        <x:v>연예인축가비용: 대중문화 관심은 있으나 보편적인 생활 문제와의 직접성은 낮음</x:v>
      </x:c>
      <x:c r="F853" s="27" t="n">
        <x:v>1</x:v>
      </x:c>
      <x:c r="G853" s="24" t="str">
        <x:v>명사·행동 중심 검색어로, 제목화하려면 별도의 구체적인 질문 설정이 필요</x:v>
      </x:c>
      <x:c r="H853" s="27" t="n">
        <x:v>1</x:v>
      </x:c>
      <x:c r="I853" s="24" t="str">
        <x:v>‘비용’를 기준·수치·조건별 사례로 비교 가능. 실제 수치 확인 전 반전은 단정 불가</x:v>
      </x:c>
      <x:c r="J853" s="27" t="n">
        <x:v>2</x:v>
      </x:c>
      <x:c r="K853" s="24" t="str">
        <x:v>규정·절차·근거 자료 또는 조건별 사례로 설명 범위를 한정할 수 있음</x:v>
      </x:c>
      <x:c r="L853" s="29" t="n">
        <x:f>(D853+F853+H853+J853)/('산출기준'!$B$23*'산출기준'!$B$24)*100</x:f>
        <x:v>62.5</x:v>
      </x:c>
      <x:c r="M853" s="24" t="str">
        <x:v>당사자의 공개 발언·공식 프로필로 확인. 미성년 자녀의 학교·위치 및 사생활 제외</x:v>
      </x:c>
    </x:row>
    <x:row r="854" ht="58" customHeight="1">
      <x:c r="A854" s="4" t="str">
        <x:v>K0850</x:v>
      </x:c>
      <x:c r="B854" s="4" t="str">
        <x:v>방송·연예</x:v>
      </x:c>
      <x:c r="C854" s="4" t="str">
        <x:v>기안84마라톤</x:v>
      </x:c>
      <x:c r="D854" s="27" t="n">
        <x:v>1</x:v>
      </x:c>
      <x:c r="E854" s="24" t="str">
        <x:v>기안84마라톤: 대중문화 관심은 있으나 보편적인 생활 문제와의 직접성은 낮음</x:v>
      </x:c>
      <x:c r="F854" s="27" t="n">
        <x:v>1</x:v>
      </x:c>
      <x:c r="G854" s="24" t="str">
        <x:v>명사·행동 중심 검색어로, 제목화하려면 별도의 구체적인 질문 설정이 필요</x:v>
      </x:c>
      <x:c r="H854" s="27" t="n">
        <x:v>0</x:v>
      </x:c>
      <x:c r="I854" s="24" t="str">
        <x:v>키워드 자체에 비교나 반전 근거가 없으므로 해당 요소는 가점하지 않음</x:v>
      </x:c>
      <x:c r="J854" s="27" t="n">
        <x:v>1</x:v>
      </x:c>
      <x:c r="K854" s="24" t="str">
        <x:v>공개 프로필·발언 등 확인 가능한 원자료 확보가 필요</x:v>
      </x:c>
      <x:c r="L854" s="29" t="n">
        <x:f>(D854+F854+H854+J854)/('산출기준'!$B$23*'산출기준'!$B$24)*100</x:f>
        <x:v>37.5</x:v>
      </x:c>
      <x:c r="M854" s="24" t="str">
        <x:v>당사자의 공개 발언·공식 프로필로 확인. 미성년 자녀의 학교·위치 및 사생활 제외</x:v>
      </x:c>
    </x:row>
    <x:row r="855" ht="58" customHeight="1">
      <x:c r="A855" s="4" t="str">
        <x:v>K0851</x:v>
      </x:c>
      <x:c r="B855" s="4" t="str">
        <x:v>방송·연예</x:v>
      </x:c>
      <x:c r="C855" s="4" t="str">
        <x:v>임영웅데뷔</x:v>
      </x:c>
      <x:c r="D855" s="27" t="n">
        <x:v>1</x:v>
      </x:c>
      <x:c r="E855" s="24" t="str">
        <x:v>임영웅데뷔: 대중문화 관심은 있으나 보편적인 생활 문제와의 직접성은 낮음</x:v>
      </x:c>
      <x:c r="F855" s="27" t="n">
        <x:v>1</x:v>
      </x:c>
      <x:c r="G855" s="24" t="str">
        <x:v>명사·행동 중심 검색어로, 제목화하려면 별도의 구체적인 질문 설정이 필요</x:v>
      </x:c>
      <x:c r="H855" s="27" t="n">
        <x:v>0</x:v>
      </x:c>
      <x:c r="I855" s="24" t="str">
        <x:v>키워드 자체에 비교나 반전 근거가 없으므로 해당 요소는 가점하지 않음</x:v>
      </x:c>
      <x:c r="J855" s="27" t="n">
        <x:v>2</x:v>
      </x:c>
      <x:c r="K855" s="24" t="str">
        <x:v>공개 프로필·발언 등 확인 가능한 원자료 확보가 필요</x:v>
      </x:c>
      <x:c r="L855" s="29" t="n">
        <x:f>(D855+F855+H855+J855)/('산출기준'!$B$23*'산출기준'!$B$24)*100</x:f>
        <x:v>50</x:v>
      </x:c>
      <x:c r="M855" s="24" t="str">
        <x:v>당사자의 공개 발언·공식 프로필로 확인. 미성년 자녀의 학교·위치 및 사생활 제외</x:v>
      </x:c>
    </x:row>
    <x:row r="856" ht="58" customHeight="1">
      <x:c r="A856" s="4" t="str">
        <x:v>K0852</x:v>
      </x:c>
      <x:c r="B856" s="4" t="str">
        <x:v>방송·연예</x:v>
      </x:c>
      <x:c r="C856" s="4" t="str">
        <x:v>유재석학력</x:v>
      </x:c>
      <x:c r="D856" s="27" t="n">
        <x:v>1</x:v>
      </x:c>
      <x:c r="E856" s="24" t="str">
        <x:v>유재석학력: 대중문화 관심은 있으나 보편적인 생활 문제와의 직접성은 낮음</x:v>
      </x:c>
      <x:c r="F856" s="27" t="n">
        <x:v>1</x:v>
      </x:c>
      <x:c r="G856" s="24" t="str">
        <x:v>명사·행동 중심 검색어로, 제목화하려면 별도의 구체적인 질문 설정이 필요</x:v>
      </x:c>
      <x:c r="H856" s="27" t="n">
        <x:v>0</x:v>
      </x:c>
      <x:c r="I856" s="24" t="str">
        <x:v>키워드 자체에 비교나 반전 근거가 없으므로 해당 요소는 가점하지 않음</x:v>
      </x:c>
      <x:c r="J856" s="27" t="n">
        <x:v>2</x:v>
      </x:c>
      <x:c r="K856" s="24" t="str">
        <x:v>공개 프로필·발언 등 확인 가능한 원자료 확보가 필요</x:v>
      </x:c>
      <x:c r="L856" s="29" t="n">
        <x:f>(D856+F856+H856+J856)/('산출기준'!$B$23*'산출기준'!$B$24)*100</x:f>
        <x:v>50</x:v>
      </x:c>
      <x:c r="M856" s="24" t="str">
        <x:v>당사자의 공개 발언·공식 프로필로 확인. 미성년 자녀의 학교·위치 및 사생활 제외</x:v>
      </x:c>
    </x:row>
    <x:row r="857" ht="58" customHeight="1">
      <x:c r="A857" s="4" t="str">
        <x:v>K0853</x:v>
      </x:c>
      <x:c r="B857" s="4" t="str">
        <x:v>방송·연예</x:v>
      </x:c>
      <x:c r="C857" s="4" t="str">
        <x:v>엄정화데뷔</x:v>
      </x:c>
      <x:c r="D857" s="27" t="n">
        <x:v>1</x:v>
      </x:c>
      <x:c r="E857" s="24" t="str">
        <x:v>엄정화데뷔: 대중문화 관심은 있으나 보편적인 생활 문제와의 직접성은 낮음</x:v>
      </x:c>
      <x:c r="F857" s="27" t="n">
        <x:v>1</x:v>
      </x:c>
      <x:c r="G857" s="24" t="str">
        <x:v>명사·행동 중심 검색어로, 제목화하려면 별도의 구체적인 질문 설정이 필요</x:v>
      </x:c>
      <x:c r="H857" s="27" t="n">
        <x:v>0</x:v>
      </x:c>
      <x:c r="I857" s="24" t="str">
        <x:v>키워드 자체에 비교나 반전 근거가 없으므로 해당 요소는 가점하지 않음</x:v>
      </x:c>
      <x:c r="J857" s="27" t="n">
        <x:v>2</x:v>
      </x:c>
      <x:c r="K857" s="24" t="str">
        <x:v>공개 프로필·발언 등 확인 가능한 원자료 확보가 필요</x:v>
      </x:c>
      <x:c r="L857" s="29" t="n">
        <x:f>(D857+F857+H857+J857)/('산출기준'!$B$23*'산출기준'!$B$24)*100</x:f>
        <x:v>50</x:v>
      </x:c>
      <x:c r="M857" s="24" t="str">
        <x:v>당사자의 공개 발언·공식 프로필로 확인. 미성년 자녀의 학교·위치 및 사생활 제외</x:v>
      </x:c>
    </x:row>
    <x:row r="858" ht="58" customHeight="1">
      <x:c r="A858" s="4" t="str">
        <x:v>K0854</x:v>
      </x:c>
      <x:c r="B858" s="4" t="str">
        <x:v>방송·연예</x:v>
      </x:c>
      <x:c r="C858" s="4" t="str">
        <x:v>유재석데뷔</x:v>
      </x:c>
      <x:c r="D858" s="27" t="n">
        <x:v>1</x:v>
      </x:c>
      <x:c r="E858" s="24" t="str">
        <x:v>유재석데뷔: 대중문화 관심은 있으나 보편적인 생활 문제와의 직접성은 낮음</x:v>
      </x:c>
      <x:c r="F858" s="27" t="n">
        <x:v>1</x:v>
      </x:c>
      <x:c r="G858" s="24" t="str">
        <x:v>명사·행동 중심 검색어로, 제목화하려면 별도의 구체적인 질문 설정이 필요</x:v>
      </x:c>
      <x:c r="H858" s="27" t="n">
        <x:v>0</x:v>
      </x:c>
      <x:c r="I858" s="24" t="str">
        <x:v>키워드 자체에 비교나 반전 근거가 없으므로 해당 요소는 가점하지 않음</x:v>
      </x:c>
      <x:c r="J858" s="27" t="n">
        <x:v>2</x:v>
      </x:c>
      <x:c r="K858" s="24" t="str">
        <x:v>공개 프로필·발언 등 확인 가능한 원자료 확보가 필요</x:v>
      </x:c>
      <x:c r="L858" s="29" t="n">
        <x:f>(D858+F858+H858+J858)/('산출기준'!$B$23*'산출기준'!$B$24)*100</x:f>
        <x:v>50</x:v>
      </x:c>
      <x:c r="M858" s="24" t="str">
        <x:v>당사자의 공개 발언·공식 프로필로 확인. 미성년 자녀의 학교·위치 및 사생활 제외</x:v>
      </x:c>
    </x:row>
    <x:row r="859" ht="58" customHeight="1">
      <x:c r="A859" s="4" t="str">
        <x:v>K0855</x:v>
      </x:c>
      <x:c r="B859" s="4" t="str">
        <x:v>방송·연예</x:v>
      </x:c>
      <x:c r="C859" s="4" t="str">
        <x:v>아이유기부</x:v>
      </x:c>
      <x:c r="D859" s="27" t="n">
        <x:v>1</x:v>
      </x:c>
      <x:c r="E859" s="24" t="str">
        <x:v>아이유기부: 대중문화 관심은 있으나 보편적인 생활 문제와의 직접성은 낮음</x:v>
      </x:c>
      <x:c r="F859" s="27" t="n">
        <x:v>2</x:v>
      </x:c>
      <x:c r="G859" s="24" t="str">
        <x:v>‘이유’라는 질문 표현이 있어 독자가 확인할 답이 분명함</x:v>
      </x:c>
      <x:c r="H859" s="27" t="n">
        <x:v>0</x:v>
      </x:c>
      <x:c r="I859" s="24" t="str">
        <x:v>키워드 자체에 비교나 반전 근거가 없으므로 해당 요소는 가점하지 않음</x:v>
      </x:c>
      <x:c r="J859" s="27" t="n">
        <x:v>1</x:v>
      </x:c>
      <x:c r="K859" s="24" t="str">
        <x:v>공개 프로필·발언 등 확인 가능한 원자료 확보가 필요</x:v>
      </x:c>
      <x:c r="L859" s="29" t="n">
        <x:f>(D859+F859+H859+J859)/('산출기준'!$B$23*'산출기준'!$B$24)*100</x:f>
        <x:v>50</x:v>
      </x:c>
      <x:c r="M859" s="24" t="str">
        <x:v>당사자의 공개 발언·공식 프로필로 확인. 미성년 자녀의 학교·위치 및 사생활 제외</x:v>
      </x:c>
    </x:row>
    <x:row r="860" ht="58" customHeight="1">
      <x:c r="A860" s="4" t="str">
        <x:v>K0856</x:v>
      </x:c>
      <x:c r="B860" s="4" t="str">
        <x:v>방송·연예</x:v>
      </x:c>
      <x:c r="C860" s="4" t="str">
        <x:v>엄정화식단</x:v>
      </x:c>
      <x:c r="D860" s="27" t="n">
        <x:v>1</x:v>
      </x:c>
      <x:c r="E860" s="24" t="str">
        <x:v>엄정화식단: 대중문화 관심은 있으나 보편적인 생활 문제와의 직접성은 낮음</x:v>
      </x:c>
      <x:c r="F860" s="27" t="n">
        <x:v>1</x:v>
      </x:c>
      <x:c r="G860" s="24" t="str">
        <x:v>명사·행동 중심 검색어로, 제목화하려면 별도의 구체적인 질문 설정이 필요</x:v>
      </x:c>
      <x:c r="H860" s="27" t="n">
        <x:v>0</x:v>
      </x:c>
      <x:c r="I860" s="24" t="str">
        <x:v>키워드 자체에 비교나 반전 근거가 없으므로 해당 요소는 가점하지 않음</x:v>
      </x:c>
      <x:c r="J860" s="27" t="n">
        <x:v>1</x:v>
      </x:c>
      <x:c r="K860" s="24" t="str">
        <x:v>공개 프로필·발언 등 확인 가능한 원자료 확보가 필요</x:v>
      </x:c>
      <x:c r="L860" s="29" t="n">
        <x:f>(D860+F860+H860+J860)/('산출기준'!$B$23*'산출기준'!$B$24)*100</x:f>
        <x:v>37.5</x:v>
      </x:c>
      <x:c r="M860" s="24" t="str">
        <x:v>당사자의 공개 발언·공식 프로필로 확인. 미성년 자녀의 학교·위치 및 사생활 제외</x:v>
      </x:c>
    </x:row>
    <x:row r="861" ht="58" customHeight="1">
      <x:c r="A861" s="4" t="str">
        <x:v>K0857</x:v>
      </x:c>
      <x:c r="B861" s="4" t="str">
        <x:v>방송·연예</x:v>
      </x:c>
      <x:c r="C861" s="4" t="str">
        <x:v>김혜수데뷔</x:v>
      </x:c>
      <x:c r="D861" s="27" t="n">
        <x:v>1</x:v>
      </x:c>
      <x:c r="E861" s="24" t="str">
        <x:v>김혜수데뷔: 대중문화 관심은 있으나 보편적인 생활 문제와의 직접성은 낮음</x:v>
      </x:c>
      <x:c r="F861" s="27" t="n">
        <x:v>1</x:v>
      </x:c>
      <x:c r="G861" s="24" t="str">
        <x:v>명사·행동 중심 검색어로, 제목화하려면 별도의 구체적인 질문 설정이 필요</x:v>
      </x:c>
      <x:c r="H861" s="27" t="n">
        <x:v>0</x:v>
      </x:c>
      <x:c r="I861" s="24" t="str">
        <x:v>키워드 자체에 비교나 반전 근거가 없으므로 해당 요소는 가점하지 않음</x:v>
      </x:c>
      <x:c r="J861" s="27" t="n">
        <x:v>2</x:v>
      </x:c>
      <x:c r="K861" s="24" t="str">
        <x:v>공개 프로필·발언 등 확인 가능한 원자료 확보가 필요</x:v>
      </x:c>
      <x:c r="L861" s="29" t="n">
        <x:f>(D861+F861+H861+J861)/('산출기준'!$B$23*'산출기준'!$B$24)*100</x:f>
        <x:v>50</x:v>
      </x:c>
      <x:c r="M861" s="24" t="str">
        <x:v>당사자의 공개 발언·공식 프로필로 확인. 미성년 자녀의 학교·위치 및 사생활 제외</x:v>
      </x:c>
    </x:row>
    <x:row r="862" ht="58" customHeight="1">
      <x:c r="A862" s="4" t="str">
        <x:v>K0858</x:v>
      </x:c>
      <x:c r="B862" s="4" t="str">
        <x:v>방송·연예</x:v>
      </x:c>
      <x:c r="C862" s="4" t="str">
        <x:v>박진영데뷔</x:v>
      </x:c>
      <x:c r="D862" s="27" t="n">
        <x:v>1</x:v>
      </x:c>
      <x:c r="E862" s="24" t="str">
        <x:v>박진영데뷔: 대중문화 관심은 있으나 보편적인 생활 문제와의 직접성은 낮음</x:v>
      </x:c>
      <x:c r="F862" s="27" t="n">
        <x:v>1</x:v>
      </x:c>
      <x:c r="G862" s="24" t="str">
        <x:v>명사·행동 중심 검색어로, 제목화하려면 별도의 구체적인 질문 설정이 필요</x:v>
      </x:c>
      <x:c r="H862" s="27" t="n">
        <x:v>0</x:v>
      </x:c>
      <x:c r="I862" s="24" t="str">
        <x:v>키워드 자체에 비교나 반전 근거가 없으므로 해당 요소는 가점하지 않음</x:v>
      </x:c>
      <x:c r="J862" s="27" t="n">
        <x:v>2</x:v>
      </x:c>
      <x:c r="K862" s="24" t="str">
        <x:v>공개 프로필·발언 등 확인 가능한 원자료 확보가 필요</x:v>
      </x:c>
      <x:c r="L862" s="29" t="n">
        <x:f>(D862+F862+H862+J862)/('산출기준'!$B$23*'산출기준'!$B$24)*100</x:f>
        <x:v>50</x:v>
      </x:c>
      <x:c r="M862" s="24" t="str">
        <x:v>당사자의 공개 발언·공식 프로필로 확인. 미성년 자녀의 학교·위치 및 사생활 제외</x:v>
      </x:c>
    </x:row>
    <x:row r="863" ht="58" customHeight="1">
      <x:c r="A863" s="4" t="str">
        <x:v>K0859</x:v>
      </x:c>
      <x:c r="B863" s="4" t="str">
        <x:v>방송·연예</x:v>
      </x:c>
      <x:c r="C863" s="4" t="str">
        <x:v>션기부</x:v>
      </x:c>
      <x:c r="D863" s="27" t="n">
        <x:v>1</x:v>
      </x:c>
      <x:c r="E863" s="24" t="str">
        <x:v>션기부: 대중문화 관심은 있으나 보편적인 생활 문제와의 직접성은 낮음</x:v>
      </x:c>
      <x:c r="F863" s="27" t="n">
        <x:v>1</x:v>
      </x:c>
      <x:c r="G863" s="24" t="str">
        <x:v>명사·행동 중심 검색어로, 제목화하려면 별도의 구체적인 질문 설정이 필요</x:v>
      </x:c>
      <x:c r="H863" s="27" t="n">
        <x:v>0</x:v>
      </x:c>
      <x:c r="I863" s="24" t="str">
        <x:v>키워드 자체에 비교나 반전 근거가 없으므로 해당 요소는 가점하지 않음</x:v>
      </x:c>
      <x:c r="J863" s="27" t="n">
        <x:v>1</x:v>
      </x:c>
      <x:c r="K863" s="24" t="str">
        <x:v>공개 프로필·발언 등 확인 가능한 원자료 확보가 필요</x:v>
      </x:c>
      <x:c r="L863" s="29" t="n">
        <x:f>(D863+F863+H863+J863)/('산출기준'!$B$23*'산출기준'!$B$24)*100</x:f>
        <x:v>37.5</x:v>
      </x:c>
      <x:c r="M863" s="24" t="str">
        <x:v>당사자의 공개 발언·공식 프로필로 확인. 미성년 자녀의 학교·위치 및 사생활 제외</x:v>
      </x:c>
    </x:row>
    <x:row r="864" ht="58" customHeight="1">
      <x:c r="A864" s="4" t="str">
        <x:v>K0860</x:v>
      </x:c>
      <x:c r="B864" s="4" t="str">
        <x:v>방송·연예</x:v>
      </x:c>
      <x:c r="C864" s="4" t="str">
        <x:v>전현무학력</x:v>
      </x:c>
      <x:c r="D864" s="27" t="n">
        <x:v>1</x:v>
      </x:c>
      <x:c r="E864" s="24" t="str">
        <x:v>전현무학력: 대중문화 관심은 있으나 보편적인 생활 문제와의 직접성은 낮음</x:v>
      </x:c>
      <x:c r="F864" s="27" t="n">
        <x:v>1</x:v>
      </x:c>
      <x:c r="G864" s="24" t="str">
        <x:v>명사·행동 중심 검색어로, 제목화하려면 별도의 구체적인 질문 설정이 필요</x:v>
      </x:c>
      <x:c r="H864" s="27" t="n">
        <x:v>0</x:v>
      </x:c>
      <x:c r="I864" s="24" t="str">
        <x:v>키워드 자체에 비교나 반전 근거가 없으므로 해당 요소는 가점하지 않음</x:v>
      </x:c>
      <x:c r="J864" s="27" t="n">
        <x:v>2</x:v>
      </x:c>
      <x:c r="K864" s="24" t="str">
        <x:v>공개 프로필·발언 등 확인 가능한 원자료 확보가 필요</x:v>
      </x:c>
      <x:c r="L864" s="29" t="n">
        <x:f>(D864+F864+H864+J864)/('산출기준'!$B$23*'산출기준'!$B$24)*100</x:f>
        <x:v>50</x:v>
      </x:c>
      <x:c r="M864" s="24" t="str">
        <x:v>당사자의 공개 발언·공식 프로필로 확인. 미성년 자녀의 학교·위치 및 사생활 제외</x:v>
      </x:c>
    </x:row>
    <x:row r="865" ht="58" customHeight="1">
      <x:c r="A865" s="4" t="str">
        <x:v>K0861</x:v>
      </x:c>
      <x:c r="B865" s="4" t="str">
        <x:v>방송·연예</x:v>
      </x:c>
      <x:c r="C865" s="4" t="str">
        <x:v>수지피부관리</x:v>
      </x:c>
      <x:c r="D865" s="27" t="n">
        <x:v>1</x:v>
      </x:c>
      <x:c r="E865" s="24" t="str">
        <x:v>수지피부관리: 대중문화 관심은 있으나 보편적인 생활 문제와의 직접성은 낮음</x:v>
      </x:c>
      <x:c r="F865" s="27" t="n">
        <x:v>1</x:v>
      </x:c>
      <x:c r="G865" s="24" t="str">
        <x:v>명사·행동 중심 검색어로, 제목화하려면 별도의 구체적인 질문 설정이 필요</x:v>
      </x:c>
      <x:c r="H865" s="27" t="n">
        <x:v>0</x:v>
      </x:c>
      <x:c r="I865" s="24" t="str">
        <x:v>키워드 자체에 비교나 반전 근거가 없으므로 해당 요소는 가점하지 않음</x:v>
      </x:c>
      <x:c r="J865" s="27" t="n">
        <x:v>1</x:v>
      </x:c>
      <x:c r="K865" s="24" t="str">
        <x:v>공개 프로필·발언 등 확인 가능한 원자료 확보가 필요</x:v>
      </x:c>
      <x:c r="L865" s="29" t="n">
        <x:f>(D865+F865+H865+J865)/('산출기준'!$B$23*'산출기준'!$B$24)*100</x:f>
        <x:v>37.5</x:v>
      </x:c>
      <x:c r="M865" s="24" t="str">
        <x:v>당사자의 공개 발언·공식 프로필로 확인. 미성년 자녀의 학교·위치 및 사생활 제외</x:v>
      </x:c>
    </x:row>
    <x:row r="866" ht="58" customHeight="1">
      <x:c r="A866" s="4" t="str">
        <x:v>K0862</x:v>
      </x:c>
      <x:c r="B866" s="4" t="str">
        <x:v>방송·연예</x:v>
      </x:c>
      <x:c r="C866" s="4" t="str">
        <x:v>전지현식단</x:v>
      </x:c>
      <x:c r="D866" s="27" t="n">
        <x:v>1</x:v>
      </x:c>
      <x:c r="E866" s="24" t="str">
        <x:v>전지현식단: 대중문화 관심은 있으나 보편적인 생활 문제와의 직접성은 낮음</x:v>
      </x:c>
      <x:c r="F866" s="27" t="n">
        <x:v>1</x:v>
      </x:c>
      <x:c r="G866" s="24" t="str">
        <x:v>명사·행동 중심 검색어로, 제목화하려면 별도의 구체적인 질문 설정이 필요</x:v>
      </x:c>
      <x:c r="H866" s="27" t="n">
        <x:v>0</x:v>
      </x:c>
      <x:c r="I866" s="24" t="str">
        <x:v>키워드 자체에 비교나 반전 근거가 없으므로 해당 요소는 가점하지 않음</x:v>
      </x:c>
      <x:c r="J866" s="27" t="n">
        <x:v>1</x:v>
      </x:c>
      <x:c r="K866" s="24" t="str">
        <x:v>공개 프로필·발언 등 확인 가능한 원자료 확보가 필요</x:v>
      </x:c>
      <x:c r="L866" s="29" t="n">
        <x:f>(D866+F866+H866+J866)/('산출기준'!$B$23*'산출기준'!$B$24)*100</x:f>
        <x:v>37.5</x:v>
      </x:c>
      <x:c r="M866" s="24" t="str">
        <x:v>당사자의 공개 발언·공식 프로필로 확인. 미성년 자녀의 학교·위치 및 사생활 제외</x:v>
      </x:c>
    </x:row>
    <x:row r="867" ht="58" customHeight="1">
      <x:c r="A867" s="4" t="str">
        <x:v>K0863</x:v>
      </x:c>
      <x:c r="B867" s="4" t="str">
        <x:v>방송·연예</x:v>
      </x:c>
      <x:c r="C867" s="4" t="str">
        <x:v>박보검데뷔</x:v>
      </x:c>
      <x:c r="D867" s="27" t="n">
        <x:v>1</x:v>
      </x:c>
      <x:c r="E867" s="24" t="str">
        <x:v>박보검데뷔: 대중문화 관심은 있으나 보편적인 생활 문제와의 직접성은 낮음</x:v>
      </x:c>
      <x:c r="F867" s="27" t="n">
        <x:v>1</x:v>
      </x:c>
      <x:c r="G867" s="24" t="str">
        <x:v>명사·행동 중심 검색어로, 제목화하려면 별도의 구체적인 질문 설정이 필요</x:v>
      </x:c>
      <x:c r="H867" s="27" t="n">
        <x:v>0</x:v>
      </x:c>
      <x:c r="I867" s="24" t="str">
        <x:v>키워드 자체에 비교나 반전 근거가 없으므로 해당 요소는 가점하지 않음</x:v>
      </x:c>
      <x:c r="J867" s="27" t="n">
        <x:v>2</x:v>
      </x:c>
      <x:c r="K867" s="24" t="str">
        <x:v>공개 프로필·발언 등 확인 가능한 원자료 확보가 필요</x:v>
      </x:c>
      <x:c r="L867" s="29" t="n">
        <x:f>(D867+F867+H867+J867)/('산출기준'!$B$23*'산출기준'!$B$24)*100</x:f>
        <x:v>50</x:v>
      </x:c>
      <x:c r="M867" s="24" t="str">
        <x:v>당사자의 공개 발언·공식 프로필로 확인. 미성년 자녀의 학교·위치 및 사생활 제외</x:v>
      </x:c>
    </x:row>
    <x:row r="868" ht="58" customHeight="1">
      <x:c r="A868" s="4" t="str">
        <x:v>K0864</x:v>
      </x:c>
      <x:c r="B868" s="4" t="str">
        <x:v>방송·연예</x:v>
      </x:c>
      <x:c r="C868" s="4" t="str">
        <x:v>연예인출연료</x:v>
      </x:c>
      <x:c r="D868" s="27" t="n">
        <x:v>1</x:v>
      </x:c>
      <x:c r="E868" s="24" t="str">
        <x:v>연예인출연료: 대중문화 관심은 있으나 보편적인 생활 문제와의 직접성은 낮음</x:v>
      </x:c>
      <x:c r="F868" s="27" t="n">
        <x:v>1</x:v>
      </x:c>
      <x:c r="G868" s="24" t="str">
        <x:v>명사·행동 중심 검색어로, 제목화하려면 별도의 구체적인 질문 설정이 필요</x:v>
      </x:c>
      <x:c r="H868" s="27" t="n">
        <x:v>0</x:v>
      </x:c>
      <x:c r="I868" s="24" t="str">
        <x:v>키워드 자체에 비교나 반전 근거가 없으므로 해당 요소는 가점하지 않음</x:v>
      </x:c>
      <x:c r="J868" s="27" t="n">
        <x:v>0</x:v>
      </x:c>
      <x:c r="K868" s="24" t="str">
        <x:v>추정 재산·집값·출연료를 단정하기 쉬움. 공개 확인 자료 없이는 구체성 점수 부여하지 않음</x:v>
      </x:c>
      <x:c r="L868" s="29" t="n">
        <x:f>(D868+F868+H868+J868)/('산출기준'!$B$23*'산출기준'!$B$24)*100</x:f>
        <x:v>25</x:v>
      </x:c>
      <x:c r="M868" s="24" t="str">
        <x:v>당사자의 공개 발언·공식 프로필로 확인. 미성년 자녀의 학교·위치 및 사생활 제외</x:v>
      </x:c>
    </x:row>
    <x:row r="869" ht="58" customHeight="1">
      <x:c r="A869" s="4" t="str">
        <x:v>K0865</x:v>
      </x:c>
      <x:c r="B869" s="4" t="str">
        <x:v>방송·연예</x:v>
      </x:c>
      <x:c r="C869" s="4" t="str">
        <x:v>박보검학력</x:v>
      </x:c>
      <x:c r="D869" s="27" t="n">
        <x:v>1</x:v>
      </x:c>
      <x:c r="E869" s="24" t="str">
        <x:v>박보검학력: 대중문화 관심은 있으나 보편적인 생활 문제와의 직접성은 낮음</x:v>
      </x:c>
      <x:c r="F869" s="27" t="n">
        <x:v>1</x:v>
      </x:c>
      <x:c r="G869" s="24" t="str">
        <x:v>명사·행동 중심 검색어로, 제목화하려면 별도의 구체적인 질문 설정이 필요</x:v>
      </x:c>
      <x:c r="H869" s="27" t="n">
        <x:v>0</x:v>
      </x:c>
      <x:c r="I869" s="24" t="str">
        <x:v>키워드 자체에 비교나 반전 근거가 없으므로 해당 요소는 가점하지 않음</x:v>
      </x:c>
      <x:c r="J869" s="27" t="n">
        <x:v>2</x:v>
      </x:c>
      <x:c r="K869" s="24" t="str">
        <x:v>공개 프로필·발언 등 확인 가능한 원자료 확보가 필요</x:v>
      </x:c>
      <x:c r="L869" s="29" t="n">
        <x:f>(D869+F869+H869+J869)/('산출기준'!$B$23*'산출기준'!$B$24)*100</x:f>
        <x:v>50</x:v>
      </x:c>
      <x:c r="M869" s="24" t="str">
        <x:v>당사자의 공개 발언·공식 프로필로 확인. 미성년 자녀의 학교·위치 및 사생활 제외</x:v>
      </x:c>
    </x:row>
    <x:row r="870" ht="58" customHeight="1">
      <x:c r="A870" s="4" t="str">
        <x:v>K0866</x:v>
      </x:c>
      <x:c r="B870" s="4" t="str">
        <x:v>방송·연예</x:v>
      </x:c>
      <x:c r="C870" s="4" t="str">
        <x:v>엄정화다이어트</x:v>
      </x:c>
      <x:c r="D870" s="27" t="n">
        <x:v>1</x:v>
      </x:c>
      <x:c r="E870" s="24" t="str">
        <x:v>엄정화다이어트: 대중문화 관심은 있으나 보편적인 생활 문제와의 직접성은 낮음</x:v>
      </x:c>
      <x:c r="F870" s="27" t="n">
        <x:v>1</x:v>
      </x:c>
      <x:c r="G870" s="24" t="str">
        <x:v>명사·행동 중심 검색어로, 제목화하려면 별도의 구체적인 질문 설정이 필요</x:v>
      </x:c>
      <x:c r="H870" s="27" t="n">
        <x:v>0</x:v>
      </x:c>
      <x:c r="I870" s="24" t="str">
        <x:v>키워드 자체에 비교나 반전 근거가 없으므로 해당 요소는 가점하지 않음</x:v>
      </x:c>
      <x:c r="J870" s="27" t="n">
        <x:v>1</x:v>
      </x:c>
      <x:c r="K870" s="24" t="str">
        <x:v>공개 프로필·발언 등 확인 가능한 원자료 확보가 필요</x:v>
      </x:c>
      <x:c r="L870" s="29" t="n">
        <x:f>(D870+F870+H870+J870)/('산출기준'!$B$23*'산출기준'!$B$24)*100</x:f>
        <x:v>37.5</x:v>
      </x:c>
      <x:c r="M870" s="24" t="str">
        <x:v>당사자의 공개 발언·공식 프로필로 확인. 미성년 자녀의 학교·위치 및 사생활 제외</x:v>
      </x:c>
    </x:row>
    <x:row r="871" ht="58" customHeight="1">
      <x:c r="A871" s="4" t="str">
        <x:v>K0867</x:v>
      </x:c>
      <x:c r="B871" s="4" t="str">
        <x:v>방송·연예</x:v>
      </x:c>
      <x:c r="C871" s="4" t="str">
        <x:v>이찬원학력</x:v>
      </x:c>
      <x:c r="D871" s="27" t="n">
        <x:v>1</x:v>
      </x:c>
      <x:c r="E871" s="24" t="str">
        <x:v>이찬원학력: 대중문화 관심은 있으나 보편적인 생활 문제와의 직접성은 낮음</x:v>
      </x:c>
      <x:c r="F871" s="27" t="n">
        <x:v>1</x:v>
      </x:c>
      <x:c r="G871" s="24" t="str">
        <x:v>명사·행동 중심 검색어로, 제목화하려면 별도의 구체적인 질문 설정이 필요</x:v>
      </x:c>
      <x:c r="H871" s="27" t="n">
        <x:v>0</x:v>
      </x:c>
      <x:c r="I871" s="24" t="str">
        <x:v>키워드 자체에 비교나 반전 근거가 없으므로 해당 요소는 가점하지 않음</x:v>
      </x:c>
      <x:c r="J871" s="27" t="n">
        <x:v>2</x:v>
      </x:c>
      <x:c r="K871" s="24" t="str">
        <x:v>공개 프로필·발언 등 확인 가능한 원자료 확보가 필요</x:v>
      </x:c>
      <x:c r="L871" s="29" t="n">
        <x:f>(D871+F871+H871+J871)/('산출기준'!$B$23*'산출기준'!$B$24)*100</x:f>
        <x:v>50</x:v>
      </x:c>
      <x:c r="M871" s="24" t="str">
        <x:v>당사자의 공개 발언·공식 프로필로 확인. 미성년 자녀의 학교·위치 및 사생활 제외</x:v>
      </x:c>
    </x:row>
    <x:row r="872" ht="58" customHeight="1">
      <x:c r="A872" s="4" t="str">
        <x:v>K0868</x:v>
      </x:c>
      <x:c r="B872" s="4" t="str">
        <x:v>방송·연예</x:v>
      </x:c>
      <x:c r="C872" s="4" t="str">
        <x:v>비데뷔</x:v>
      </x:c>
      <x:c r="D872" s="27" t="n">
        <x:v>1</x:v>
      </x:c>
      <x:c r="E872" s="24" t="str">
        <x:v>비데뷔: 대중문화 관심은 있으나 보편적인 생활 문제와의 직접성은 낮음</x:v>
      </x:c>
      <x:c r="F872" s="27" t="n">
        <x:v>1</x:v>
      </x:c>
      <x:c r="G872" s="24" t="str">
        <x:v>명사·행동 중심 검색어로, 제목화하려면 별도의 구체적인 질문 설정이 필요</x:v>
      </x:c>
      <x:c r="H872" s="27" t="n">
        <x:v>0</x:v>
      </x:c>
      <x:c r="I872" s="24" t="str">
        <x:v>키워드 자체에 비교나 반전 근거가 없으므로 해당 요소는 가점하지 않음</x:v>
      </x:c>
      <x:c r="J872" s="27" t="n">
        <x:v>2</x:v>
      </x:c>
      <x:c r="K872" s="24" t="str">
        <x:v>공개 프로필·발언 등 확인 가능한 원자료 확보가 필요</x:v>
      </x:c>
      <x:c r="L872" s="29" t="n">
        <x:f>(D872+F872+H872+J872)/('산출기준'!$B$23*'산출기준'!$B$24)*100</x:f>
        <x:v>50</x:v>
      </x:c>
      <x:c r="M872" s="24" t="str">
        <x:v>당사자의 공개 발언·공식 프로필로 확인. 미성년 자녀의 학교·위치 및 사생활 제외</x:v>
      </x:c>
    </x:row>
    <x:row r="873" ht="58" customHeight="1">
      <x:c r="A873" s="4" t="str">
        <x:v>K0869</x:v>
      </x:c>
      <x:c r="B873" s="4" t="str">
        <x:v>방송·연예</x:v>
      </x:c>
      <x:c r="C873" s="4" t="str">
        <x:v>한혜진식단</x:v>
      </x:c>
      <x:c r="D873" s="27" t="n">
        <x:v>1</x:v>
      </x:c>
      <x:c r="E873" s="24" t="str">
        <x:v>한혜진식단: 대중문화 관심은 있으나 보편적인 생활 문제와의 직접성은 낮음</x:v>
      </x:c>
      <x:c r="F873" s="27" t="n">
        <x:v>1</x:v>
      </x:c>
      <x:c r="G873" s="24" t="str">
        <x:v>명사·행동 중심 검색어로, 제목화하려면 별도의 구체적인 질문 설정이 필요</x:v>
      </x:c>
      <x:c r="H873" s="27" t="n">
        <x:v>0</x:v>
      </x:c>
      <x:c r="I873" s="24" t="str">
        <x:v>키워드 자체에 비교나 반전 근거가 없으므로 해당 요소는 가점하지 않음</x:v>
      </x:c>
      <x:c r="J873" s="27" t="n">
        <x:v>1</x:v>
      </x:c>
      <x:c r="K873" s="24" t="str">
        <x:v>공개 프로필·발언 등 확인 가능한 원자료 확보가 필요</x:v>
      </x:c>
      <x:c r="L873" s="29" t="n">
        <x:f>(D873+F873+H873+J873)/('산출기준'!$B$23*'산출기준'!$B$24)*100</x:f>
        <x:v>37.5</x:v>
      </x:c>
      <x:c r="M873" s="24" t="str">
        <x:v>당사자의 공개 발언·공식 프로필로 확인. 미성년 자녀의 학교·위치 및 사생활 제외</x:v>
      </x:c>
    </x:row>
    <x:row r="874" ht="58" customHeight="1">
      <x:c r="A874" s="4" t="str">
        <x:v>K0870</x:v>
      </x:c>
      <x:c r="B874" s="4" t="str">
        <x:v>방송·연예</x:v>
      </x:c>
      <x:c r="C874" s="4" t="str">
        <x:v>정해인재산</x:v>
      </x:c>
      <x:c r="D874" s="27" t="n">
        <x:v>1</x:v>
      </x:c>
      <x:c r="E874" s="24" t="str">
        <x:v>정해인재산: 대중문화 관심은 있으나 보편적인 생활 문제와의 직접성은 낮음</x:v>
      </x:c>
      <x:c r="F874" s="27" t="n">
        <x:v>1</x:v>
      </x:c>
      <x:c r="G874" s="24" t="str">
        <x:v>명사·행동 중심 검색어로, 제목화하려면 별도의 구체적인 질문 설정이 필요</x:v>
      </x:c>
      <x:c r="H874" s="27" t="n">
        <x:v>0</x:v>
      </x:c>
      <x:c r="I874" s="24" t="str">
        <x:v>키워드 자체에 비교나 반전 근거가 없으므로 해당 요소는 가점하지 않음</x:v>
      </x:c>
      <x:c r="J874" s="27" t="n">
        <x:v>0</x:v>
      </x:c>
      <x:c r="K874" s="24" t="str">
        <x:v>추정 재산·집값·출연료를 단정하기 쉬움. 공개 확인 자료 없이는 구체성 점수 부여하지 않음</x:v>
      </x:c>
      <x:c r="L874" s="29" t="n">
        <x:f>(D874+F874+H874+J874)/('산출기준'!$B$23*'산출기준'!$B$24)*100</x:f>
        <x:v>25</x:v>
      </x:c>
      <x:c r="M874" s="24" t="str">
        <x:v>당사자의 공개 발언·공식 프로필로 확인. 미성년 자녀의 학교·위치 및 사생활 제외</x:v>
      </x:c>
    </x:row>
    <x:row r="875" ht="58" customHeight="1">
      <x:c r="A875" s="4" t="str">
        <x:v>K0871</x:v>
      </x:c>
      <x:c r="B875" s="4" t="str">
        <x:v>방송·연예</x:v>
      </x:c>
      <x:c r="C875" s="4" t="str">
        <x:v>임영웅학력</x:v>
      </x:c>
      <x:c r="D875" s="27" t="n">
        <x:v>1</x:v>
      </x:c>
      <x:c r="E875" s="24" t="str">
        <x:v>임영웅학력: 대중문화 관심은 있으나 보편적인 생활 문제와의 직접성은 낮음</x:v>
      </x:c>
      <x:c r="F875" s="27" t="n">
        <x:v>1</x:v>
      </x:c>
      <x:c r="G875" s="24" t="str">
        <x:v>명사·행동 중심 검색어로, 제목화하려면 별도의 구체적인 질문 설정이 필요</x:v>
      </x:c>
      <x:c r="H875" s="27" t="n">
        <x:v>0</x:v>
      </x:c>
      <x:c r="I875" s="24" t="str">
        <x:v>키워드 자체에 비교나 반전 근거가 없으므로 해당 요소는 가점하지 않음</x:v>
      </x:c>
      <x:c r="J875" s="27" t="n">
        <x:v>2</x:v>
      </x:c>
      <x:c r="K875" s="24" t="str">
        <x:v>공개 프로필·발언 등 확인 가능한 원자료 확보가 필요</x:v>
      </x:c>
      <x:c r="L875" s="29" t="n">
        <x:f>(D875+F875+H875+J875)/('산출기준'!$B$23*'산출기준'!$B$24)*100</x:f>
        <x:v>50</x:v>
      </x:c>
      <x:c r="M875" s="24" t="str">
        <x:v>당사자의 공개 발언·공식 프로필로 확인. 미성년 자녀의 학교·위치 및 사생활 제외</x:v>
      </x:c>
    </x:row>
    <x:row r="876" ht="58" customHeight="1">
      <x:c r="A876" s="4" t="str">
        <x:v>K0872</x:v>
      </x:c>
      <x:c r="B876" s="4" t="str">
        <x:v>방송·연예</x:v>
      </x:c>
      <x:c r="C876" s="4" t="str">
        <x:v>한혜진다이어트</x:v>
      </x:c>
      <x:c r="D876" s="27" t="n">
        <x:v>1</x:v>
      </x:c>
      <x:c r="E876" s="24" t="str">
        <x:v>한혜진다이어트: 대중문화 관심은 있으나 보편적인 생활 문제와의 직접성은 낮음</x:v>
      </x:c>
      <x:c r="F876" s="27" t="n">
        <x:v>1</x:v>
      </x:c>
      <x:c r="G876" s="24" t="str">
        <x:v>명사·행동 중심 검색어로, 제목화하려면 별도의 구체적인 질문 설정이 필요</x:v>
      </x:c>
      <x:c r="H876" s="27" t="n">
        <x:v>0</x:v>
      </x:c>
      <x:c r="I876" s="24" t="str">
        <x:v>키워드 자체에 비교나 반전 근거가 없으므로 해당 요소는 가점하지 않음</x:v>
      </x:c>
      <x:c r="J876" s="27" t="n">
        <x:v>1</x:v>
      </x:c>
      <x:c r="K876" s="24" t="str">
        <x:v>공개 프로필·발언 등 확인 가능한 원자료 확보가 필요</x:v>
      </x:c>
      <x:c r="L876" s="29" t="n">
        <x:f>(D876+F876+H876+J876)/('산출기준'!$B$23*'산출기준'!$B$24)*100</x:f>
        <x:v>37.5</x:v>
      </x:c>
      <x:c r="M876" s="24" t="str">
        <x:v>당사자의 공개 발언·공식 프로필로 확인. 미성년 자녀의 학교·위치 및 사생활 제외</x:v>
      </x:c>
    </x:row>
    <x:row r="877" ht="58" customHeight="1">
      <x:c r="A877" s="4" t="str">
        <x:v>K0873</x:v>
      </x:c>
      <x:c r="B877" s="4" t="str">
        <x:v>방송·연예</x:v>
      </x:c>
      <x:c r="C877" s="4" t="str">
        <x:v>아이유학력</x:v>
      </x:c>
      <x:c r="D877" s="27" t="n">
        <x:v>1</x:v>
      </x:c>
      <x:c r="E877" s="24" t="str">
        <x:v>아이유학력: 대중문화 관심은 있으나 보편적인 생활 문제와의 직접성은 낮음</x:v>
      </x:c>
      <x:c r="F877" s="27" t="n">
        <x:v>2</x:v>
      </x:c>
      <x:c r="G877" s="24" t="str">
        <x:v>‘이유’라는 질문 표현이 있어 독자가 확인할 답이 분명함</x:v>
      </x:c>
      <x:c r="H877" s="27" t="n">
        <x:v>0</x:v>
      </x:c>
      <x:c r="I877" s="24" t="str">
        <x:v>키워드 자체에 비교나 반전 근거가 없으므로 해당 요소는 가점하지 않음</x:v>
      </x:c>
      <x:c r="J877" s="27" t="n">
        <x:v>2</x:v>
      </x:c>
      <x:c r="K877" s="24" t="str">
        <x:v>공개 프로필·발언 등 확인 가능한 원자료 확보가 필요</x:v>
      </x:c>
      <x:c r="L877" s="29" t="n">
        <x:f>(D877+F877+H877+J877)/('산출기준'!$B$23*'산출기준'!$B$24)*100</x:f>
        <x:v>62.5</x:v>
      </x:c>
      <x:c r="M877" s="24" t="str">
        <x:v>당사자의 공개 발언·공식 프로필로 확인. 미성년 자녀의 학교·위치 및 사생활 제외</x:v>
      </x:c>
    </x:row>
    <x:row r="878" ht="58" customHeight="1">
      <x:c r="A878" s="4" t="str">
        <x:v>K0874</x:v>
      </x:c>
      <x:c r="B878" s="4" t="str">
        <x:v>방송·연예</x:v>
      </x:c>
      <x:c r="C878" s="4" t="str">
        <x:v>연정훈학력</x:v>
      </x:c>
      <x:c r="D878" s="27" t="n">
        <x:v>1</x:v>
      </x:c>
      <x:c r="E878" s="24" t="str">
        <x:v>연정훈학력: 대중문화 관심은 있으나 보편적인 생활 문제와의 직접성은 낮음</x:v>
      </x:c>
      <x:c r="F878" s="27" t="n">
        <x:v>1</x:v>
      </x:c>
      <x:c r="G878" s="24" t="str">
        <x:v>명사·행동 중심 검색어로, 제목화하려면 별도의 구체적인 질문 설정이 필요</x:v>
      </x:c>
      <x:c r="H878" s="27" t="n">
        <x:v>0</x:v>
      </x:c>
      <x:c r="I878" s="24" t="str">
        <x:v>키워드 자체에 비교나 반전 근거가 없으므로 해당 요소는 가점하지 않음</x:v>
      </x:c>
      <x:c r="J878" s="27" t="n">
        <x:v>2</x:v>
      </x:c>
      <x:c r="K878" s="24" t="str">
        <x:v>공개 프로필·발언 등 확인 가능한 원자료 확보가 필요</x:v>
      </x:c>
      <x:c r="L878" s="29" t="n">
        <x:f>(D878+F878+H878+J878)/('산출기준'!$B$23*'산출기준'!$B$24)*100</x:f>
        <x:v>50</x:v>
      </x:c>
      <x:c r="M878" s="24" t="str">
        <x:v>당사자의 공개 발언·공식 프로필로 확인. 미성년 자녀의 학교·위치 및 사생활 제외</x:v>
      </x:c>
    </x:row>
    <x:row r="879" ht="58" customHeight="1">
      <x:c r="A879" s="4" t="str">
        <x:v>K0875</x:v>
      </x:c>
      <x:c r="B879" s="4" t="str">
        <x:v>방송·연예</x:v>
      </x:c>
      <x:c r="C879" s="4" t="str">
        <x:v>김종국학력</x:v>
      </x:c>
      <x:c r="D879" s="27" t="n">
        <x:v>1</x:v>
      </x:c>
      <x:c r="E879" s="24" t="str">
        <x:v>김종국학력: 대중문화 관심은 있으나 보편적인 생활 문제와의 직접성은 낮음</x:v>
      </x:c>
      <x:c r="F879" s="27" t="n">
        <x:v>1</x:v>
      </x:c>
      <x:c r="G879" s="24" t="str">
        <x:v>명사·행동 중심 검색어로, 제목화하려면 별도의 구체적인 질문 설정이 필요</x:v>
      </x:c>
      <x:c r="H879" s="27" t="n">
        <x:v>0</x:v>
      </x:c>
      <x:c r="I879" s="24" t="str">
        <x:v>키워드 자체에 비교나 반전 근거가 없으므로 해당 요소는 가점하지 않음</x:v>
      </x:c>
      <x:c r="J879" s="27" t="n">
        <x:v>2</x:v>
      </x:c>
      <x:c r="K879" s="24" t="str">
        <x:v>공개 프로필·발언 등 확인 가능한 원자료 확보가 필요</x:v>
      </x:c>
      <x:c r="L879" s="29" t="n">
        <x:f>(D879+F879+H879+J879)/('산출기준'!$B$23*'산출기준'!$B$24)*100</x:f>
        <x:v>50</x:v>
      </x:c>
      <x:c r="M879" s="24" t="str">
        <x:v>당사자의 공개 발언·공식 프로필로 확인. 미성년 자녀의 학교·위치 및 사생활 제외</x:v>
      </x:c>
    </x:row>
    <x:row r="880" ht="58" customHeight="1">
      <x:c r="A880" s="4" t="str">
        <x:v>K0876</x:v>
      </x:c>
      <x:c r="B880" s="4" t="str">
        <x:v>방송·연예</x:v>
      </x:c>
      <x:c r="C880" s="4" t="str">
        <x:v>이효리데뷔</x:v>
      </x:c>
      <x:c r="D880" s="27" t="n">
        <x:v>1</x:v>
      </x:c>
      <x:c r="E880" s="24" t="str">
        <x:v>이효리데뷔: 대중문화 관심은 있으나 보편적인 생활 문제와의 직접성은 낮음</x:v>
      </x:c>
      <x:c r="F880" s="27" t="n">
        <x:v>1</x:v>
      </x:c>
      <x:c r="G880" s="24" t="str">
        <x:v>명사·행동 중심 검색어로, 제목화하려면 별도의 구체적인 질문 설정이 필요</x:v>
      </x:c>
      <x:c r="H880" s="27" t="n">
        <x:v>0</x:v>
      </x:c>
      <x:c r="I880" s="24" t="str">
        <x:v>키워드 자체에 비교나 반전 근거가 없으므로 해당 요소는 가점하지 않음</x:v>
      </x:c>
      <x:c r="J880" s="27" t="n">
        <x:v>2</x:v>
      </x:c>
      <x:c r="K880" s="24" t="str">
        <x:v>공개 프로필·발언 등 확인 가능한 원자료 확보가 필요</x:v>
      </x:c>
      <x:c r="L880" s="29" t="n">
        <x:f>(D880+F880+H880+J880)/('산출기준'!$B$23*'산출기준'!$B$24)*100</x:f>
        <x:v>50</x:v>
      </x:c>
      <x:c r="M880" s="24" t="str">
        <x:v>당사자의 공개 발언·공식 프로필로 확인. 미성년 자녀의 학교·위치 및 사생활 제외</x:v>
      </x:c>
    </x:row>
    <x:row r="881" ht="58" customHeight="1">
      <x:c r="A881" s="4" t="str">
        <x:v>K0877</x:v>
      </x:c>
      <x:c r="B881" s="4" t="str">
        <x:v>방송·연예</x:v>
      </x:c>
      <x:c r="C881" s="4" t="str">
        <x:v>현빈데뷔</x:v>
      </x:c>
      <x:c r="D881" s="27" t="n">
        <x:v>1</x:v>
      </x:c>
      <x:c r="E881" s="24" t="str">
        <x:v>현빈데뷔: 대중문화 관심은 있으나 보편적인 생활 문제와의 직접성은 낮음</x:v>
      </x:c>
      <x:c r="F881" s="27" t="n">
        <x:v>1</x:v>
      </x:c>
      <x:c r="G881" s="24" t="str">
        <x:v>명사·행동 중심 검색어로, 제목화하려면 별도의 구체적인 질문 설정이 필요</x:v>
      </x:c>
      <x:c r="H881" s="27" t="n">
        <x:v>0</x:v>
      </x:c>
      <x:c r="I881" s="24" t="str">
        <x:v>키워드 자체에 비교나 반전 근거가 없으므로 해당 요소는 가점하지 않음</x:v>
      </x:c>
      <x:c r="J881" s="27" t="n">
        <x:v>2</x:v>
      </x:c>
      <x:c r="K881" s="24" t="str">
        <x:v>공개 프로필·발언 등 확인 가능한 원자료 확보가 필요</x:v>
      </x:c>
      <x:c r="L881" s="29" t="n">
        <x:f>(D881+F881+H881+J881)/('산출기준'!$B$23*'산출기준'!$B$24)*100</x:f>
        <x:v>50</x:v>
      </x:c>
      <x:c r="M881" s="24" t="str">
        <x:v>당사자의 공개 발언·공식 프로필로 확인. 미성년 자녀의 학교·위치 및 사생활 제외</x:v>
      </x:c>
    </x:row>
    <x:row r="882" ht="58" customHeight="1">
      <x:c r="A882" s="4" t="str">
        <x:v>K0878</x:v>
      </x:c>
      <x:c r="B882" s="4" t="str">
        <x:v>방송·연예</x:v>
      </x:c>
      <x:c r="C882" s="4" t="str">
        <x:v>이승기데뷔</x:v>
      </x:c>
      <x:c r="D882" s="27" t="n">
        <x:v>1</x:v>
      </x:c>
      <x:c r="E882" s="24" t="str">
        <x:v>이승기데뷔: 대중문화 관심은 있으나 보편적인 생활 문제와의 직접성은 낮음</x:v>
      </x:c>
      <x:c r="F882" s="27" t="n">
        <x:v>1</x:v>
      </x:c>
      <x:c r="G882" s="24" t="str">
        <x:v>명사·행동 중심 검색어로, 제목화하려면 별도의 구체적인 질문 설정이 필요</x:v>
      </x:c>
      <x:c r="H882" s="27" t="n">
        <x:v>0</x:v>
      </x:c>
      <x:c r="I882" s="24" t="str">
        <x:v>키워드 자체에 비교나 반전 근거가 없으므로 해당 요소는 가점하지 않음</x:v>
      </x:c>
      <x:c r="J882" s="27" t="n">
        <x:v>2</x:v>
      </x:c>
      <x:c r="K882" s="24" t="str">
        <x:v>공개 프로필·발언 등 확인 가능한 원자료 확보가 필요</x:v>
      </x:c>
      <x:c r="L882" s="29" t="n">
        <x:f>(D882+F882+H882+J882)/('산출기준'!$B$23*'산출기준'!$B$24)*100</x:f>
        <x:v>50</x:v>
      </x:c>
      <x:c r="M882" s="24" t="str">
        <x:v>당사자의 공개 발언·공식 프로필로 확인. 미성년 자녀의 학교·위치 및 사생활 제외</x:v>
      </x:c>
    </x:row>
    <x:row r="883" ht="58" customHeight="1">
      <x:c r="A883" s="4" t="str">
        <x:v>K0879</x:v>
      </x:c>
      <x:c r="B883" s="4" t="str">
        <x:v>방송·연예</x:v>
      </x:c>
      <x:c r="C883" s="4" t="str">
        <x:v>연예인피부관리</x:v>
      </x:c>
      <x:c r="D883" s="27" t="n">
        <x:v>1</x:v>
      </x:c>
      <x:c r="E883" s="24" t="str">
        <x:v>연예인피부관리: 대중문화 관심은 있으나 보편적인 생활 문제와의 직접성은 낮음</x:v>
      </x:c>
      <x:c r="F883" s="27" t="n">
        <x:v>1</x:v>
      </x:c>
      <x:c r="G883" s="24" t="str">
        <x:v>명사·행동 중심 검색어로, 제목화하려면 별도의 구체적인 질문 설정이 필요</x:v>
      </x:c>
      <x:c r="H883" s="27" t="n">
        <x:v>0</x:v>
      </x:c>
      <x:c r="I883" s="24" t="str">
        <x:v>키워드 자체에 비교나 반전 근거가 없으므로 해당 요소는 가점하지 않음</x:v>
      </x:c>
      <x:c r="J883" s="27" t="n">
        <x:v>1</x:v>
      </x:c>
      <x:c r="K883" s="24" t="str">
        <x:v>공개 프로필·발언 등 확인 가능한 원자료 확보가 필요</x:v>
      </x:c>
      <x:c r="L883" s="29" t="n">
        <x:f>(D883+F883+H883+J883)/('산출기준'!$B$23*'산출기준'!$B$24)*100</x:f>
        <x:v>37.5</x:v>
      </x:c>
      <x:c r="M883" s="24" t="str">
        <x:v>당사자의 공개 발언·공식 프로필로 확인. 미성년 자녀의 학교·위치 및 사생활 제외</x:v>
      </x:c>
    </x:row>
    <x:row r="884" ht="58" customHeight="1">
      <x:c r="A884" s="4" t="str">
        <x:v>K0880</x:v>
      </x:c>
      <x:c r="B884" s="4" t="str">
        <x:v>방송·연예</x:v>
      </x:c>
      <x:c r="C884" s="4" t="str">
        <x:v>신동엽재산</x:v>
      </x:c>
      <x:c r="D884" s="27" t="n">
        <x:v>1</x:v>
      </x:c>
      <x:c r="E884" s="24" t="str">
        <x:v>신동엽재산: 대중문화 관심은 있으나 보편적인 생활 문제와의 직접성은 낮음</x:v>
      </x:c>
      <x:c r="F884" s="27" t="n">
        <x:v>1</x:v>
      </x:c>
      <x:c r="G884" s="24" t="str">
        <x:v>명사·행동 중심 검색어로, 제목화하려면 별도의 구체적인 질문 설정이 필요</x:v>
      </x:c>
      <x:c r="H884" s="27" t="n">
        <x:v>0</x:v>
      </x:c>
      <x:c r="I884" s="24" t="str">
        <x:v>키워드 자체에 비교나 반전 근거가 없으므로 해당 요소는 가점하지 않음</x:v>
      </x:c>
      <x:c r="J884" s="27" t="n">
        <x:v>0</x:v>
      </x:c>
      <x:c r="K884" s="24" t="str">
        <x:v>추정 재산·집값·출연료를 단정하기 쉬움. 공개 확인 자료 없이는 구체성 점수 부여하지 않음</x:v>
      </x:c>
      <x:c r="L884" s="29" t="n">
        <x:f>(D884+F884+H884+J884)/('산출기준'!$B$23*'산출기준'!$B$24)*100</x:f>
        <x:v>25</x:v>
      </x:c>
      <x:c r="M884" s="24" t="str">
        <x:v>당사자의 공개 발언·공식 프로필로 확인. 미성년 자녀의 학교·위치 및 사생활 제외</x:v>
      </x:c>
    </x:row>
    <x:row r="885" ht="58" customHeight="1">
      <x:c r="A885" s="4" t="str">
        <x:v>K0881</x:v>
      </x:c>
      <x:c r="B885" s="4" t="str">
        <x:v>방송·연예</x:v>
      </x:c>
      <x:c r="C885" s="4" t="str">
        <x:v>비식단</x:v>
      </x:c>
      <x:c r="D885" s="27" t="n">
        <x:v>1</x:v>
      </x:c>
      <x:c r="E885" s="24" t="str">
        <x:v>비식단: 대중문화 관심은 있으나 보편적인 생활 문제와의 직접성은 낮음</x:v>
      </x:c>
      <x:c r="F885" s="27" t="n">
        <x:v>1</x:v>
      </x:c>
      <x:c r="G885" s="24" t="str">
        <x:v>명사·행동 중심 검색어로, 제목화하려면 별도의 구체적인 질문 설정이 필요</x:v>
      </x:c>
      <x:c r="H885" s="27" t="n">
        <x:v>0</x:v>
      </x:c>
      <x:c r="I885" s="24" t="str">
        <x:v>키워드 자체에 비교나 반전 근거가 없으므로 해당 요소는 가점하지 않음</x:v>
      </x:c>
      <x:c r="J885" s="27" t="n">
        <x:v>1</x:v>
      </x:c>
      <x:c r="K885" s="24" t="str">
        <x:v>공개 프로필·발언 등 확인 가능한 원자료 확보가 필요</x:v>
      </x:c>
      <x:c r="L885" s="29" t="n">
        <x:f>(D885+F885+H885+J885)/('산출기준'!$B$23*'산출기준'!$B$24)*100</x:f>
        <x:v>37.5</x:v>
      </x:c>
      <x:c r="M885" s="24" t="str">
        <x:v>당사자의 공개 발언·공식 프로필로 확인. 미성년 자녀의 학교·위치 및 사생활 제외</x:v>
      </x:c>
    </x:row>
    <x:row r="886" ht="58" customHeight="1">
      <x:c r="A886" s="4" t="str">
        <x:v>K0882</x:v>
      </x:c>
      <x:c r="B886" s="4" t="str">
        <x:v>방송·연예</x:v>
      </x:c>
      <x:c r="C886" s="4" t="str">
        <x:v>김종국데뷔</x:v>
      </x:c>
      <x:c r="D886" s="27" t="n">
        <x:v>1</x:v>
      </x:c>
      <x:c r="E886" s="24" t="str">
        <x:v>김종국데뷔: 대중문화 관심은 있으나 보편적인 생활 문제와의 직접성은 낮음</x:v>
      </x:c>
      <x:c r="F886" s="27" t="n">
        <x:v>1</x:v>
      </x:c>
      <x:c r="G886" s="24" t="str">
        <x:v>명사·행동 중심 검색어로, 제목화하려면 별도의 구체적인 질문 설정이 필요</x:v>
      </x:c>
      <x:c r="H886" s="27" t="n">
        <x:v>0</x:v>
      </x:c>
      <x:c r="I886" s="24" t="str">
        <x:v>키워드 자체에 비교나 반전 근거가 없으므로 해당 요소는 가점하지 않음</x:v>
      </x:c>
      <x:c r="J886" s="27" t="n">
        <x:v>2</x:v>
      </x:c>
      <x:c r="K886" s="24" t="str">
        <x:v>공개 프로필·발언 등 확인 가능한 원자료 확보가 필요</x:v>
      </x:c>
      <x:c r="L886" s="29" t="n">
        <x:f>(D886+F886+H886+J886)/('산출기준'!$B$23*'산출기준'!$B$24)*100</x:f>
        <x:v>50</x:v>
      </x:c>
      <x:c r="M886" s="24" t="str">
        <x:v>당사자의 공개 발언·공식 프로필로 확인. 미성년 자녀의 학교·위치 및 사생활 제외</x:v>
      </x:c>
    </x:row>
    <x:row r="887" ht="58" customHeight="1">
      <x:c r="A887" s="4" t="str">
        <x:v>K0883</x:v>
      </x:c>
      <x:c r="B887" s="4" t="str">
        <x:v>방송·연예</x:v>
      </x:c>
      <x:c r="C887" s="4" t="str">
        <x:v>최화정다이어트</x:v>
      </x:c>
      <x:c r="D887" s="27" t="n">
        <x:v>1</x:v>
      </x:c>
      <x:c r="E887" s="24" t="str">
        <x:v>최화정다이어트: 대중문화 관심은 있으나 보편적인 생활 문제와의 직접성은 낮음</x:v>
      </x:c>
      <x:c r="F887" s="27" t="n">
        <x:v>1</x:v>
      </x:c>
      <x:c r="G887" s="24" t="str">
        <x:v>명사·행동 중심 검색어로, 제목화하려면 별도의 구체적인 질문 설정이 필요</x:v>
      </x:c>
      <x:c r="H887" s="27" t="n">
        <x:v>0</x:v>
      </x:c>
      <x:c r="I887" s="24" t="str">
        <x:v>키워드 자체에 비교나 반전 근거가 없으므로 해당 요소는 가점하지 않음</x:v>
      </x:c>
      <x:c r="J887" s="27" t="n">
        <x:v>1</x:v>
      </x:c>
      <x:c r="K887" s="24" t="str">
        <x:v>공개 프로필·발언 등 확인 가능한 원자료 확보가 필요</x:v>
      </x:c>
      <x:c r="L887" s="29" t="n">
        <x:f>(D887+F887+H887+J887)/('산출기준'!$B$23*'산출기준'!$B$24)*100</x:f>
        <x:v>37.5</x:v>
      </x:c>
      <x:c r="M887" s="24" t="str">
        <x:v>당사자의 공개 발언·공식 프로필로 확인. 미성년 자녀의 학교·위치 및 사생활 제외</x:v>
      </x:c>
    </x:row>
    <x:row r="888" ht="58" customHeight="1">
      <x:c r="A888" s="4" t="str">
        <x:v>K0884</x:v>
      </x:c>
      <x:c r="B888" s="4" t="str">
        <x:v>방송·연예</x:v>
      </x:c>
      <x:c r="C888" s="4" t="str">
        <x:v>전지현데뷔</x:v>
      </x:c>
      <x:c r="D888" s="27" t="n">
        <x:v>1</x:v>
      </x:c>
      <x:c r="E888" s="24" t="str">
        <x:v>전지현데뷔: 대중문화 관심은 있으나 보편적인 생활 문제와의 직접성은 낮음</x:v>
      </x:c>
      <x:c r="F888" s="27" t="n">
        <x:v>1</x:v>
      </x:c>
      <x:c r="G888" s="24" t="str">
        <x:v>명사·행동 중심 검색어로, 제목화하려면 별도의 구체적인 질문 설정이 필요</x:v>
      </x:c>
      <x:c r="H888" s="27" t="n">
        <x:v>0</x:v>
      </x:c>
      <x:c r="I888" s="24" t="str">
        <x:v>키워드 자체에 비교나 반전 근거가 없으므로 해당 요소는 가점하지 않음</x:v>
      </x:c>
      <x:c r="J888" s="27" t="n">
        <x:v>2</x:v>
      </x:c>
      <x:c r="K888" s="24" t="str">
        <x:v>공개 프로필·발언 등 확인 가능한 원자료 확보가 필요</x:v>
      </x:c>
      <x:c r="L888" s="29" t="n">
        <x:f>(D888+F888+H888+J888)/('산출기준'!$B$23*'산출기준'!$B$24)*100</x:f>
        <x:v>50</x:v>
      </x:c>
      <x:c r="M888" s="24" t="str">
        <x:v>당사자의 공개 발언·공식 프로필로 확인. 미성년 자녀의 학교·위치 및 사생활 제외</x:v>
      </x:c>
    </x:row>
    <x:row r="889" ht="58" customHeight="1">
      <x:c r="A889" s="4" t="str">
        <x:v>K0885</x:v>
      </x:c>
      <x:c r="B889" s="4" t="str">
        <x:v>방송·연예</x:v>
      </x:c>
      <x:c r="C889" s="4" t="str">
        <x:v>장도연데뷔</x:v>
      </x:c>
      <x:c r="D889" s="27" t="n">
        <x:v>1</x:v>
      </x:c>
      <x:c r="E889" s="24" t="str">
        <x:v>장도연데뷔: 대중문화 관심은 있으나 보편적인 생활 문제와의 직접성은 낮음</x:v>
      </x:c>
      <x:c r="F889" s="27" t="n">
        <x:v>1</x:v>
      </x:c>
      <x:c r="G889" s="24" t="str">
        <x:v>명사·행동 중심 검색어로, 제목화하려면 별도의 구체적인 질문 설정이 필요</x:v>
      </x:c>
      <x:c r="H889" s="27" t="n">
        <x:v>0</x:v>
      </x:c>
      <x:c r="I889" s="24" t="str">
        <x:v>키워드 자체에 비교나 반전 근거가 없으므로 해당 요소는 가점하지 않음</x:v>
      </x:c>
      <x:c r="J889" s="27" t="n">
        <x:v>2</x:v>
      </x:c>
      <x:c r="K889" s="24" t="str">
        <x:v>공개 프로필·발언 등 확인 가능한 원자료 확보가 필요</x:v>
      </x:c>
      <x:c r="L889" s="29" t="n">
        <x:f>(D889+F889+H889+J889)/('산출기준'!$B$23*'산출기준'!$B$24)*100</x:f>
        <x:v>50</x:v>
      </x:c>
      <x:c r="M889" s="24" t="str">
        <x:v>당사자의 공개 발언·공식 프로필로 확인. 미성년 자녀의 학교·위치 및 사생활 제외</x:v>
      </x:c>
    </x:row>
    <x:row r="890" ht="58" customHeight="1">
      <x:c r="A890" s="4" t="str">
        <x:v>K0886</x:v>
      </x:c>
      <x:c r="B890" s="4" t="str">
        <x:v>방송·연예</x:v>
      </x:c>
      <x:c r="C890" s="4" t="str">
        <x:v>김혜수재산</x:v>
      </x:c>
      <x:c r="D890" s="27" t="n">
        <x:v>1</x:v>
      </x:c>
      <x:c r="E890" s="24" t="str">
        <x:v>김혜수재산: 대중문화 관심은 있으나 보편적인 생활 문제와의 직접성은 낮음</x:v>
      </x:c>
      <x:c r="F890" s="27" t="n">
        <x:v>1</x:v>
      </x:c>
      <x:c r="G890" s="24" t="str">
        <x:v>명사·행동 중심 검색어로, 제목화하려면 별도의 구체적인 질문 설정이 필요</x:v>
      </x:c>
      <x:c r="H890" s="27" t="n">
        <x:v>0</x:v>
      </x:c>
      <x:c r="I890" s="24" t="str">
        <x:v>키워드 자체에 비교나 반전 근거가 없으므로 해당 요소는 가점하지 않음</x:v>
      </x:c>
      <x:c r="J890" s="27" t="n">
        <x:v>0</x:v>
      </x:c>
      <x:c r="K890" s="24" t="str">
        <x:v>추정 재산·집값·출연료를 단정하기 쉬움. 공개 확인 자료 없이는 구체성 점수 부여하지 않음</x:v>
      </x:c>
      <x:c r="L890" s="29" t="n">
        <x:f>(D890+F890+H890+J890)/('산출기준'!$B$23*'산출기준'!$B$24)*100</x:f>
        <x:v>25</x:v>
      </x:c>
      <x:c r="M890" s="24" t="str">
        <x:v>당사자의 공개 발언·공식 프로필로 확인. 미성년 자녀의 학교·위치 및 사생활 제외</x:v>
      </x:c>
    </x:row>
    <x:row r="891" ht="58" customHeight="1">
      <x:c r="A891" s="4" t="str">
        <x:v>K0887</x:v>
      </x:c>
      <x:c r="B891" s="4" t="str">
        <x:v>방송·연예</x:v>
      </x:c>
      <x:c r="C891" s="4" t="str">
        <x:v>전지현운동</x:v>
      </x:c>
      <x:c r="D891" s="27" t="n">
        <x:v>1</x:v>
      </x:c>
      <x:c r="E891" s="24" t="str">
        <x:v>전지현운동: 대중문화 관심은 있으나 보편적인 생활 문제와의 직접성은 낮음</x:v>
      </x:c>
      <x:c r="F891" s="27" t="n">
        <x:v>1</x:v>
      </x:c>
      <x:c r="G891" s="24" t="str">
        <x:v>명사·행동 중심 검색어로, 제목화하려면 별도의 구체적인 질문 설정이 필요</x:v>
      </x:c>
      <x:c r="H891" s="27" t="n">
        <x:v>0</x:v>
      </x:c>
      <x:c r="I891" s="24" t="str">
        <x:v>키워드 자체에 비교나 반전 근거가 없으므로 해당 요소는 가점하지 않음</x:v>
      </x:c>
      <x:c r="J891" s="27" t="n">
        <x:v>1</x:v>
      </x:c>
      <x:c r="K891" s="24" t="str">
        <x:v>공개 프로필·발언 등 확인 가능한 원자료 확보가 필요</x:v>
      </x:c>
      <x:c r="L891" s="29" t="n">
        <x:f>(D891+F891+H891+J891)/('산출기준'!$B$23*'산출기준'!$B$24)*100</x:f>
        <x:v>37.5</x:v>
      </x:c>
      <x:c r="M891" s="24" t="str">
        <x:v>당사자의 공개 발언·공식 프로필로 확인. 미성년 자녀의 학교·위치 및 사생활 제외</x:v>
      </x:c>
    </x:row>
    <x:row r="892" ht="58" customHeight="1">
      <x:c r="A892" s="4" t="str">
        <x:v>K0888</x:v>
      </x:c>
      <x:c r="B892" s="4" t="str">
        <x:v>방송·연예</x:v>
      </x:c>
      <x:c r="C892" s="4" t="str">
        <x:v>신동엽데뷔</x:v>
      </x:c>
      <x:c r="D892" s="27" t="n">
        <x:v>1</x:v>
      </x:c>
      <x:c r="E892" s="24" t="str">
        <x:v>신동엽데뷔: 대중문화 관심은 있으나 보편적인 생활 문제와의 직접성은 낮음</x:v>
      </x:c>
      <x:c r="F892" s="27" t="n">
        <x:v>1</x:v>
      </x:c>
      <x:c r="G892" s="24" t="str">
        <x:v>명사·행동 중심 검색어로, 제목화하려면 별도의 구체적인 질문 설정이 필요</x:v>
      </x:c>
      <x:c r="H892" s="27" t="n">
        <x:v>0</x:v>
      </x:c>
      <x:c r="I892" s="24" t="str">
        <x:v>키워드 자체에 비교나 반전 근거가 없으므로 해당 요소는 가점하지 않음</x:v>
      </x:c>
      <x:c r="J892" s="27" t="n">
        <x:v>2</x:v>
      </x:c>
      <x:c r="K892" s="24" t="str">
        <x:v>공개 프로필·발언 등 확인 가능한 원자료 확보가 필요</x:v>
      </x:c>
      <x:c r="L892" s="29" t="n">
        <x:f>(D892+F892+H892+J892)/('산출기준'!$B$23*'산출기준'!$B$24)*100</x:f>
        <x:v>50</x:v>
      </x:c>
      <x:c r="M892" s="24" t="str">
        <x:v>당사자의 공개 발언·공식 프로필로 확인. 미성년 자녀의 학교·위치 및 사생활 제외</x:v>
      </x:c>
    </x:row>
    <x:row r="893" ht="58" customHeight="1">
      <x:c r="A893" s="4" t="str">
        <x:v>K0889</x:v>
      </x:c>
      <x:c r="B893" s="4" t="str">
        <x:v>방송·연예</x:v>
      </x:c>
      <x:c r="C893" s="4" t="str">
        <x:v>이병헌데뷔</x:v>
      </x:c>
      <x:c r="D893" s="27" t="n">
        <x:v>1</x:v>
      </x:c>
      <x:c r="E893" s="24" t="str">
        <x:v>이병헌데뷔: 대중문화 관심은 있으나 보편적인 생활 문제와의 직접성은 낮음</x:v>
      </x:c>
      <x:c r="F893" s="27" t="n">
        <x:v>1</x:v>
      </x:c>
      <x:c r="G893" s="24" t="str">
        <x:v>명사·행동 중심 검색어로, 제목화하려면 별도의 구체적인 질문 설정이 필요</x:v>
      </x:c>
      <x:c r="H893" s="27" t="n">
        <x:v>0</x:v>
      </x:c>
      <x:c r="I893" s="24" t="str">
        <x:v>키워드 자체에 비교나 반전 근거가 없으므로 해당 요소는 가점하지 않음</x:v>
      </x:c>
      <x:c r="J893" s="27" t="n">
        <x:v>2</x:v>
      </x:c>
      <x:c r="K893" s="24" t="str">
        <x:v>공개 프로필·발언 등 확인 가능한 원자료 확보가 필요</x:v>
      </x:c>
      <x:c r="L893" s="29" t="n">
        <x:f>(D893+F893+H893+J893)/('산출기준'!$B$23*'산출기준'!$B$24)*100</x:f>
        <x:v>50</x:v>
      </x:c>
      <x:c r="M893" s="24" t="str">
        <x:v>당사자의 공개 발언·공식 프로필로 확인. 미성년 자녀의 학교·위치 및 사생활 제외</x:v>
      </x:c>
    </x:row>
    <x:row r="894" ht="58" customHeight="1">
      <x:c r="A894" s="4" t="str">
        <x:v>K0890</x:v>
      </x:c>
      <x:c r="B894" s="4" t="str">
        <x:v>방송·연예</x:v>
      </x:c>
      <x:c r="C894" s="4" t="str">
        <x:v>기안84학력</x:v>
      </x:c>
      <x:c r="D894" s="27" t="n">
        <x:v>1</x:v>
      </x:c>
      <x:c r="E894" s="24" t="str">
        <x:v>기안84학력: 대중문화 관심은 있으나 보편적인 생활 문제와의 직접성은 낮음</x:v>
      </x:c>
      <x:c r="F894" s="27" t="n">
        <x:v>1</x:v>
      </x:c>
      <x:c r="G894" s="24" t="str">
        <x:v>명사·행동 중심 검색어로, 제목화하려면 별도의 구체적인 질문 설정이 필요</x:v>
      </x:c>
      <x:c r="H894" s="27" t="n">
        <x:v>0</x:v>
      </x:c>
      <x:c r="I894" s="24" t="str">
        <x:v>키워드 자체에 비교나 반전 근거가 없으므로 해당 요소는 가점하지 않음</x:v>
      </x:c>
      <x:c r="J894" s="27" t="n">
        <x:v>2</x:v>
      </x:c>
      <x:c r="K894" s="24" t="str">
        <x:v>공개 프로필·발언 등 확인 가능한 원자료 확보가 필요</x:v>
      </x:c>
      <x:c r="L894" s="29" t="n">
        <x:f>(D894+F894+H894+J894)/('산출기준'!$B$23*'산출기준'!$B$24)*100</x:f>
        <x:v>50</x:v>
      </x:c>
      <x:c r="M894" s="24" t="str">
        <x:v>당사자의 공개 발언·공식 프로필로 확인. 미성년 자녀의 학교·위치 및 사생활 제외</x:v>
      </x:c>
    </x:row>
    <x:row r="895" ht="58" customHeight="1">
      <x:c r="A895" s="4" t="str">
        <x:v>K0891</x:v>
      </x:c>
      <x:c r="B895" s="4" t="str">
        <x:v>방송·연예</x:v>
      </x:c>
      <x:c r="C895" s="4" t="str">
        <x:v>엄정화재산</x:v>
      </x:c>
      <x:c r="D895" s="27" t="n">
        <x:v>1</x:v>
      </x:c>
      <x:c r="E895" s="24" t="str">
        <x:v>엄정화재산: 대중문화 관심은 있으나 보편적인 생활 문제와의 직접성은 낮음</x:v>
      </x:c>
      <x:c r="F895" s="27" t="n">
        <x:v>1</x:v>
      </x:c>
      <x:c r="G895" s="24" t="str">
        <x:v>명사·행동 중심 검색어로, 제목화하려면 별도의 구체적인 질문 설정이 필요</x:v>
      </x:c>
      <x:c r="H895" s="27" t="n">
        <x:v>0</x:v>
      </x:c>
      <x:c r="I895" s="24" t="str">
        <x:v>키워드 자체에 비교나 반전 근거가 없으므로 해당 요소는 가점하지 않음</x:v>
      </x:c>
      <x:c r="J895" s="27" t="n">
        <x:v>0</x:v>
      </x:c>
      <x:c r="K895" s="24" t="str">
        <x:v>추정 재산·집값·출연료를 단정하기 쉬움. 공개 확인 자료 없이는 구체성 점수 부여하지 않음</x:v>
      </x:c>
      <x:c r="L895" s="29" t="n">
        <x:f>(D895+F895+H895+J895)/('산출기준'!$B$23*'산출기준'!$B$24)*100</x:f>
        <x:v>25</x:v>
      </x:c>
      <x:c r="M895" s="24" t="str">
        <x:v>당사자의 공개 발언·공식 프로필로 확인. 미성년 자녀의 학교·위치 및 사생활 제외</x:v>
      </x:c>
    </x:row>
    <x:row r="896" ht="58" customHeight="1">
      <x:c r="A896" s="4" t="str">
        <x:v>K0892</x:v>
      </x:c>
      <x:c r="B896" s="4" t="str">
        <x:v>방송·연예</x:v>
      </x:c>
      <x:c r="C896" s="4" t="str">
        <x:v>수지데뷔</x:v>
      </x:c>
      <x:c r="D896" s="27" t="n">
        <x:v>1</x:v>
      </x:c>
      <x:c r="E896" s="24" t="str">
        <x:v>수지데뷔: 대중문화 관심은 있으나 보편적인 생활 문제와의 직접성은 낮음</x:v>
      </x:c>
      <x:c r="F896" s="27" t="n">
        <x:v>1</x:v>
      </x:c>
      <x:c r="G896" s="24" t="str">
        <x:v>명사·행동 중심 검색어로, 제목화하려면 별도의 구체적인 질문 설정이 필요</x:v>
      </x:c>
      <x:c r="H896" s="27" t="n">
        <x:v>0</x:v>
      </x:c>
      <x:c r="I896" s="24" t="str">
        <x:v>키워드 자체에 비교나 반전 근거가 없으므로 해당 요소는 가점하지 않음</x:v>
      </x:c>
      <x:c r="J896" s="27" t="n">
        <x:v>2</x:v>
      </x:c>
      <x:c r="K896" s="24" t="str">
        <x:v>공개 프로필·발언 등 확인 가능한 원자료 확보가 필요</x:v>
      </x:c>
      <x:c r="L896" s="29" t="n">
        <x:f>(D896+F896+H896+J896)/('산출기준'!$B$23*'산출기준'!$B$24)*100</x:f>
        <x:v>50</x:v>
      </x:c>
      <x:c r="M896" s="24" t="str">
        <x:v>당사자의 공개 발언·공식 프로필로 확인. 미성년 자녀의 학교·위치 및 사생활 제외</x:v>
      </x:c>
    </x:row>
    <x:row r="897" ht="58" customHeight="1">
      <x:c r="A897" s="4" t="str">
        <x:v>K0893</x:v>
      </x:c>
      <x:c r="B897" s="4" t="str">
        <x:v>방송·연예</x:v>
      </x:c>
      <x:c r="C897" s="4" t="str">
        <x:v>조인성데뷔</x:v>
      </x:c>
      <x:c r="D897" s="27" t="n">
        <x:v>1</x:v>
      </x:c>
      <x:c r="E897" s="24" t="str">
        <x:v>조인성데뷔: 대중문화 관심은 있으나 보편적인 생활 문제와의 직접성은 낮음</x:v>
      </x:c>
      <x:c r="F897" s="27" t="n">
        <x:v>1</x:v>
      </x:c>
      <x:c r="G897" s="24" t="str">
        <x:v>명사·행동 중심 검색어로, 제목화하려면 별도의 구체적인 질문 설정이 필요</x:v>
      </x:c>
      <x:c r="H897" s="27" t="n">
        <x:v>0</x:v>
      </x:c>
      <x:c r="I897" s="24" t="str">
        <x:v>키워드 자체에 비교나 반전 근거가 없으므로 해당 요소는 가점하지 않음</x:v>
      </x:c>
      <x:c r="J897" s="27" t="n">
        <x:v>2</x:v>
      </x:c>
      <x:c r="K897" s="24" t="str">
        <x:v>공개 프로필·발언 등 확인 가능한 원자료 확보가 필요</x:v>
      </x:c>
      <x:c r="L897" s="29" t="n">
        <x:f>(D897+F897+H897+J897)/('산출기준'!$B$23*'산출기준'!$B$24)*100</x:f>
        <x:v>50</x:v>
      </x:c>
      <x:c r="M897" s="24" t="str">
        <x:v>당사자의 공개 발언·공식 프로필로 확인. 미성년 자녀의 학교·위치 및 사생활 제외</x:v>
      </x:c>
    </x:row>
    <x:row r="898" ht="58" customHeight="1">
      <x:c r="A898" s="4" t="str">
        <x:v>K0894</x:v>
      </x:c>
      <x:c r="B898" s="4" t="str">
        <x:v>방송·연예</x:v>
      </x:c>
      <x:c r="C898" s="4" t="str">
        <x:v>이효리서울집</x:v>
      </x:c>
      <x:c r="D898" s="27" t="n">
        <x:v>1</x:v>
      </x:c>
      <x:c r="E898" s="24" t="str">
        <x:v>이효리서울집: 대중문화 관심은 있으나 보편적인 생활 문제와의 직접성은 낮음</x:v>
      </x:c>
      <x:c r="F898" s="27" t="n">
        <x:v>1</x:v>
      </x:c>
      <x:c r="G898" s="24" t="str">
        <x:v>명사·행동 중심 검색어로, 제목화하려면 별도의 구체적인 질문 설정이 필요</x:v>
      </x:c>
      <x:c r="H898" s="27" t="n">
        <x:v>0</x:v>
      </x:c>
      <x:c r="I898" s="24" t="str">
        <x:v>키워드 자체에 비교나 반전 근거가 없으므로 해당 요소는 가점하지 않음</x:v>
      </x:c>
      <x:c r="J898" s="27" t="n">
        <x:v>0</x:v>
      </x:c>
      <x:c r="K898" s="24" t="str">
        <x:v>추정 재산·집값·출연료를 단정하기 쉬움. 공개 확인 자료 없이는 구체성 점수 부여하지 않음</x:v>
      </x:c>
      <x:c r="L898" s="29" t="n">
        <x:f>(D898+F898+H898+J898)/('산출기준'!$B$23*'산출기준'!$B$24)*100</x:f>
        <x:v>25</x:v>
      </x:c>
      <x:c r="M898" s="24" t="str">
        <x:v>당사자의 공개 발언·공식 프로필로 확인. 미성년 자녀의 학교·위치 및 사생활 제외</x:v>
      </x:c>
    </x:row>
    <x:row r="899" ht="58" customHeight="1">
      <x:c r="A899" s="4" t="str">
        <x:v>K0895</x:v>
      </x:c>
      <x:c r="B899" s="4" t="str">
        <x:v>방송·연예</x:v>
      </x:c>
      <x:c r="C899" s="4" t="str">
        <x:v>강호동데뷔</x:v>
      </x:c>
      <x:c r="D899" s="27" t="n">
        <x:v>1</x:v>
      </x:c>
      <x:c r="E899" s="24" t="str">
        <x:v>강호동데뷔: 대중문화 관심은 있으나 보편적인 생활 문제와의 직접성은 낮음</x:v>
      </x:c>
      <x:c r="F899" s="27" t="n">
        <x:v>1</x:v>
      </x:c>
      <x:c r="G899" s="24" t="str">
        <x:v>명사·행동 중심 검색어로, 제목화하려면 별도의 구체적인 질문 설정이 필요</x:v>
      </x:c>
      <x:c r="H899" s="27" t="n">
        <x:v>0</x:v>
      </x:c>
      <x:c r="I899" s="24" t="str">
        <x:v>키워드 자체에 비교나 반전 근거가 없으므로 해당 요소는 가점하지 않음</x:v>
      </x:c>
      <x:c r="J899" s="27" t="n">
        <x:v>2</x:v>
      </x:c>
      <x:c r="K899" s="24" t="str">
        <x:v>공개 프로필·발언 등 확인 가능한 원자료 확보가 필요</x:v>
      </x:c>
      <x:c r="L899" s="29" t="n">
        <x:f>(D899+F899+H899+J899)/('산출기준'!$B$23*'산출기준'!$B$24)*100</x:f>
        <x:v>50</x:v>
      </x:c>
      <x:c r="M899" s="24" t="str">
        <x:v>당사자의 공개 발언·공식 프로필로 확인. 미성년 자녀의 학교·위치 및 사생활 제외</x:v>
      </x:c>
    </x:row>
    <x:row r="900" ht="58" customHeight="1">
      <x:c r="A900" s="4" t="str">
        <x:v>K0896</x:v>
      </x:c>
      <x:c r="B900" s="4" t="str">
        <x:v>방송·연예</x:v>
      </x:c>
      <x:c r="C900" s="4" t="str">
        <x:v>손예진데뷔</x:v>
      </x:c>
      <x:c r="D900" s="27" t="n">
        <x:v>1</x:v>
      </x:c>
      <x:c r="E900" s="24" t="str">
        <x:v>손예진데뷔: 대중문화 관심은 있으나 보편적인 생활 문제와의 직접성은 낮음</x:v>
      </x:c>
      <x:c r="F900" s="27" t="n">
        <x:v>1</x:v>
      </x:c>
      <x:c r="G900" s="24" t="str">
        <x:v>명사·행동 중심 검색어로, 제목화하려면 별도의 구체적인 질문 설정이 필요</x:v>
      </x:c>
      <x:c r="H900" s="27" t="n">
        <x:v>0</x:v>
      </x:c>
      <x:c r="I900" s="24" t="str">
        <x:v>키워드 자체에 비교나 반전 근거가 없으므로 해당 요소는 가점하지 않음</x:v>
      </x:c>
      <x:c r="J900" s="27" t="n">
        <x:v>2</x:v>
      </x:c>
      <x:c r="K900" s="24" t="str">
        <x:v>공개 프로필·발언 등 확인 가능한 원자료 확보가 필요</x:v>
      </x:c>
      <x:c r="L900" s="29" t="n">
        <x:f>(D900+F900+H900+J900)/('산출기준'!$B$23*'산출기준'!$B$24)*100</x:f>
        <x:v>50</x:v>
      </x:c>
      <x:c r="M900" s="24" t="str">
        <x:v>당사자의 공개 발언·공식 프로필로 확인. 미성년 자녀의 학교·위치 및 사생활 제외</x:v>
      </x:c>
    </x:row>
    <x:row r="901" ht="58" customHeight="1">
      <x:c r="A901" s="4" t="str">
        <x:v>K0897</x:v>
      </x:c>
      <x:c r="B901" s="4" t="str">
        <x:v>방송·연예</x:v>
      </x:c>
      <x:c r="C901" s="4" t="str">
        <x:v>한가인학력</x:v>
      </x:c>
      <x:c r="D901" s="27" t="n">
        <x:v>1</x:v>
      </x:c>
      <x:c r="E901" s="24" t="str">
        <x:v>한가인학력: 대중문화 관심은 있으나 보편적인 생활 문제와의 직접성은 낮음</x:v>
      </x:c>
      <x:c r="F901" s="27" t="n">
        <x:v>1</x:v>
      </x:c>
      <x:c r="G901" s="24" t="str">
        <x:v>명사·행동 중심 검색어로, 제목화하려면 별도의 구체적인 질문 설정이 필요</x:v>
      </x:c>
      <x:c r="H901" s="27" t="n">
        <x:v>0</x:v>
      </x:c>
      <x:c r="I901" s="24" t="str">
        <x:v>키워드 자체에 비교나 반전 근거가 없으므로 해당 요소는 가점하지 않음</x:v>
      </x:c>
      <x:c r="J901" s="27" t="n">
        <x:v>2</x:v>
      </x:c>
      <x:c r="K901" s="24" t="str">
        <x:v>공개 프로필·발언 등 확인 가능한 원자료 확보가 필요</x:v>
      </x:c>
      <x:c r="L901" s="29" t="n">
        <x:f>(D901+F901+H901+J901)/('산출기준'!$B$23*'산출기준'!$B$24)*100</x:f>
        <x:v>50</x:v>
      </x:c>
      <x:c r="M901" s="24" t="str">
        <x:v>당사자의 공개 발언·공식 프로필로 확인. 미성년 자녀의 학교·위치 및 사생활 제외</x:v>
      </x:c>
    </x:row>
    <x:row r="902" ht="58" customHeight="1">
      <x:c r="A902" s="4" t="str">
        <x:v>K0898</x:v>
      </x:c>
      <x:c r="B902" s="4" t="str">
        <x:v>방송·연예</x:v>
      </x:c>
      <x:c r="C902" s="4" t="str">
        <x:v>션재산</x:v>
      </x:c>
      <x:c r="D902" s="27" t="n">
        <x:v>1</x:v>
      </x:c>
      <x:c r="E902" s="24" t="str">
        <x:v>션재산: 대중문화 관심은 있으나 보편적인 생활 문제와의 직접성은 낮음</x:v>
      </x:c>
      <x:c r="F902" s="27" t="n">
        <x:v>1</x:v>
      </x:c>
      <x:c r="G902" s="24" t="str">
        <x:v>명사·행동 중심 검색어로, 제목화하려면 별도의 구체적인 질문 설정이 필요</x:v>
      </x:c>
      <x:c r="H902" s="27" t="n">
        <x:v>0</x:v>
      </x:c>
      <x:c r="I902" s="24" t="str">
        <x:v>키워드 자체에 비교나 반전 근거가 없으므로 해당 요소는 가점하지 않음</x:v>
      </x:c>
      <x:c r="J902" s="27" t="n">
        <x:v>0</x:v>
      </x:c>
      <x:c r="K902" s="24" t="str">
        <x:v>추정 재산·집값·출연료를 단정하기 쉬움. 공개 확인 자료 없이는 구체성 점수 부여하지 않음</x:v>
      </x:c>
      <x:c r="L902" s="29" t="n">
        <x:f>(D902+F902+H902+J902)/('산출기준'!$B$23*'산출기준'!$B$24)*100</x:f>
        <x:v>25</x:v>
      </x:c>
      <x:c r="M902" s="24" t="str">
        <x:v>당사자의 공개 발언·공식 프로필로 확인. 미성년 자녀의 학교·위치 및 사생활 제외</x:v>
      </x:c>
    </x:row>
    <x:row r="903" ht="58" customHeight="1">
      <x:c r="A903" s="4" t="str">
        <x:v>K0899</x:v>
      </x:c>
      <x:c r="B903" s="4" t="str">
        <x:v>방송·연예</x:v>
      </x:c>
      <x:c r="C903" s="4" t="str">
        <x:v>한혜진운동</x:v>
      </x:c>
      <x:c r="D903" s="27" t="n">
        <x:v>1</x:v>
      </x:c>
      <x:c r="E903" s="24" t="str">
        <x:v>한혜진운동: 대중문화 관심은 있으나 보편적인 생활 문제와의 직접성은 낮음</x:v>
      </x:c>
      <x:c r="F903" s="27" t="n">
        <x:v>1</x:v>
      </x:c>
      <x:c r="G903" s="24" t="str">
        <x:v>명사·행동 중심 검색어로, 제목화하려면 별도의 구체적인 질문 설정이 필요</x:v>
      </x:c>
      <x:c r="H903" s="27" t="n">
        <x:v>0</x:v>
      </x:c>
      <x:c r="I903" s="24" t="str">
        <x:v>키워드 자체에 비교나 반전 근거가 없으므로 해당 요소는 가점하지 않음</x:v>
      </x:c>
      <x:c r="J903" s="27" t="n">
        <x:v>1</x:v>
      </x:c>
      <x:c r="K903" s="24" t="str">
        <x:v>공개 프로필·발언 등 확인 가능한 원자료 확보가 필요</x:v>
      </x:c>
      <x:c r="L903" s="29" t="n">
        <x:f>(D903+F903+H903+J903)/('산출기준'!$B$23*'산출기준'!$B$24)*100</x:f>
        <x:v>37.5</x:v>
      </x:c>
      <x:c r="M903" s="24" t="str">
        <x:v>당사자의 공개 발언·공식 프로필로 확인. 미성년 자녀의 학교·위치 및 사생활 제외</x:v>
      </x:c>
    </x:row>
    <x:row r="904" ht="58" customHeight="1">
      <x:c r="A904" s="4" t="str">
        <x:v>K0900</x:v>
      </x:c>
      <x:c r="B904" s="4" t="str">
        <x:v>방송·연예</x:v>
      </x:c>
      <x:c r="C904" s="4" t="str">
        <x:v>신동엽출연료</x:v>
      </x:c>
      <x:c r="D904" s="27" t="n">
        <x:v>1</x:v>
      </x:c>
      <x:c r="E904" s="24" t="str">
        <x:v>신동엽출연료: 대중문화 관심은 있으나 보편적인 생활 문제와의 직접성은 낮음</x:v>
      </x:c>
      <x:c r="F904" s="27" t="n">
        <x:v>1</x:v>
      </x:c>
      <x:c r="G904" s="24" t="str">
        <x:v>명사·행동 중심 검색어로, 제목화하려면 별도의 구체적인 질문 설정이 필요</x:v>
      </x:c>
      <x:c r="H904" s="27" t="n">
        <x:v>0</x:v>
      </x:c>
      <x:c r="I904" s="24" t="str">
        <x:v>키워드 자체에 비교나 반전 근거가 없으므로 해당 요소는 가점하지 않음</x:v>
      </x:c>
      <x:c r="J904" s="27" t="n">
        <x:v>0</x:v>
      </x:c>
      <x:c r="K904" s="24" t="str">
        <x:v>추정 재산·집값·출연료를 단정하기 쉬움. 공개 확인 자료 없이는 구체성 점수 부여하지 않음</x:v>
      </x:c>
      <x:c r="L904" s="29" t="n">
        <x:f>(D904+F904+H904+J904)/('산출기준'!$B$23*'산출기준'!$B$24)*100</x:f>
        <x:v>25</x:v>
      </x:c>
      <x:c r="M904" s="24" t="str">
        <x:v>당사자의 공개 발언·공식 프로필로 확인. 미성년 자녀의 학교·위치 및 사생활 제외</x:v>
      </x:c>
    </x:row>
    <x:row r="905" ht="58" customHeight="1">
      <x:c r="A905" s="4" t="str">
        <x:v>K0901</x:v>
      </x:c>
      <x:c r="B905" s="4" t="str">
        <x:v>고생물·미스터리</x:v>
      </x:c>
      <x:c r="C905" s="4" t="str">
        <x:v>티라노사우루스</x:v>
      </x:c>
      <x:c r="D905" s="27" t="n">
        <x:v>1</x:v>
      </x:c>
      <x:c r="E905" s="24" t="str">
        <x:v>티라노사우루스: 지식·호기심 수요이며 생활 손익과의 직접성은 낮음</x:v>
      </x:c>
      <x:c r="F905" s="27" t="n">
        <x:v>1</x:v>
      </x:c>
      <x:c r="G905" s="24" t="str">
        <x:v>명사·행동 중심 검색어로, 제목화하려면 별도의 구체적인 질문 설정이 필요</x:v>
      </x:c>
      <x:c r="H905" s="27" t="n">
        <x:v>0</x:v>
      </x:c>
      <x:c r="I905" s="24" t="str">
        <x:v>키워드 자체에 비교나 반전 근거가 없으므로 해당 요소는 가점하지 않음</x:v>
      </x:c>
      <x:c r="J905" s="27" t="n">
        <x:v>1</x:v>
      </x:c>
      <x:c r="K905" s="24" t="str">
        <x:v>검색 범위가 넓어 독자·상황·질문을 더 좁혀야 함</x:v>
      </x:c>
      <x:c r="L905" s="29" t="n">
        <x:f>(D905+F905+H905+J905)/('산출기준'!$B$23*'산출기준'!$B$24)*100</x:f>
        <x:v>37.5</x:v>
      </x:c>
      <x:c r="M905" s="24" t="str">
        <x:v>학술자료로 사실 확인; 가설·미스터리는 확인된 사실과 구분</x:v>
      </x:c>
    </x:row>
    <x:row r="906" ht="58" customHeight="1">
      <x:c r="A906" s="4" t="str">
        <x:v>K0902</x:v>
      </x:c>
      <x:c r="B906" s="4" t="str">
        <x:v>고생물·미스터리</x:v>
      </x:c>
      <x:c r="C906" s="4" t="str">
        <x:v>브라키오사우루스</x:v>
      </x:c>
      <x:c r="D906" s="27" t="n">
        <x:v>1</x:v>
      </x:c>
      <x:c r="E906" s="24" t="str">
        <x:v>브라키오사우루스: 지식·호기심 수요이며 생활 손익과의 직접성은 낮음</x:v>
      </x:c>
      <x:c r="F906" s="27" t="n">
        <x:v>1</x:v>
      </x:c>
      <x:c r="G906" s="24" t="str">
        <x:v>명사·행동 중심 검색어로, 제목화하려면 별도의 구체적인 질문 설정이 필요</x:v>
      </x:c>
      <x:c r="H906" s="27" t="n">
        <x:v>0</x:v>
      </x:c>
      <x:c r="I906" s="24" t="str">
        <x:v>키워드 자체에 비교나 반전 근거가 없으므로 해당 요소는 가점하지 않음</x:v>
      </x:c>
      <x:c r="J906" s="27" t="n">
        <x:v>1</x:v>
      </x:c>
      <x:c r="K906" s="24" t="str">
        <x:v>검색 범위가 넓어 독자·상황·질문을 더 좁혀야 함</x:v>
      </x:c>
      <x:c r="L906" s="29" t="n">
        <x:f>(D906+F906+H906+J906)/('산출기준'!$B$23*'산출기준'!$B$24)*100</x:f>
        <x:v>37.5</x:v>
      </x:c>
      <x:c r="M906" s="24" t="str">
        <x:v>학술자료로 사실 확인; 가설·미스터리는 확인된 사실과 구분</x:v>
      </x:c>
    </x:row>
    <x:row r="907" ht="58" customHeight="1">
      <x:c r="A907" s="4" t="str">
        <x:v>K0903</x:v>
      </x:c>
      <x:c r="B907" s="4" t="str">
        <x:v>고생물·미스터리</x:v>
      </x:c>
      <x:c r="C907" s="4" t="str">
        <x:v>스피노사우루스</x:v>
      </x:c>
      <x:c r="D907" s="27" t="n">
        <x:v>1</x:v>
      </x:c>
      <x:c r="E907" s="24" t="str">
        <x:v>스피노사우루스: 지식·호기심 수요이며 생활 손익과의 직접성은 낮음</x:v>
      </x:c>
      <x:c r="F907" s="27" t="n">
        <x:v>1</x:v>
      </x:c>
      <x:c r="G907" s="24" t="str">
        <x:v>명사·행동 중심 검색어로, 제목화하려면 별도의 구체적인 질문 설정이 필요</x:v>
      </x:c>
      <x:c r="H907" s="27" t="n">
        <x:v>0</x:v>
      </x:c>
      <x:c r="I907" s="24" t="str">
        <x:v>키워드 자체에 비교나 반전 근거가 없으므로 해당 요소는 가점하지 않음</x:v>
      </x:c>
      <x:c r="J907" s="27" t="n">
        <x:v>1</x:v>
      </x:c>
      <x:c r="K907" s="24" t="str">
        <x:v>검색 범위가 넓어 독자·상황·질문을 더 좁혀야 함</x:v>
      </x:c>
      <x:c r="L907" s="29" t="n">
        <x:f>(D907+F907+H907+J907)/('산출기준'!$B$23*'산출기준'!$B$24)*100</x:f>
        <x:v>37.5</x:v>
      </x:c>
      <x:c r="M907" s="24" t="str">
        <x:v>학술자료로 사실 확인; 가설·미스터리는 확인된 사실과 구분</x:v>
      </x:c>
    </x:row>
    <x:row r="908" ht="58" customHeight="1">
      <x:c r="A908" s="4" t="str">
        <x:v>K0904</x:v>
      </x:c>
      <x:c r="B908" s="4" t="str">
        <x:v>고생물·미스터리</x:v>
      </x:c>
      <x:c r="C908" s="4" t="str">
        <x:v>모사사우루스</x:v>
      </x:c>
      <x:c r="D908" s="27" t="n">
        <x:v>1</x:v>
      </x:c>
      <x:c r="E908" s="24" t="str">
        <x:v>모사사우루스: 지식·호기심 수요이며 생활 손익과의 직접성은 낮음</x:v>
      </x:c>
      <x:c r="F908" s="27" t="n">
        <x:v>1</x:v>
      </x:c>
      <x:c r="G908" s="24" t="str">
        <x:v>명사·행동 중심 검색어로, 제목화하려면 별도의 구체적인 질문 설정이 필요</x:v>
      </x:c>
      <x:c r="H908" s="27" t="n">
        <x:v>0</x:v>
      </x:c>
      <x:c r="I908" s="24" t="str">
        <x:v>키워드 자체에 비교나 반전 근거가 없으므로 해당 요소는 가점하지 않음</x:v>
      </x:c>
      <x:c r="J908" s="27" t="n">
        <x:v>1</x:v>
      </x:c>
      <x:c r="K908" s="24" t="str">
        <x:v>검색 범위가 넓어 독자·상황·질문을 더 좁혀야 함</x:v>
      </x:c>
      <x:c r="L908" s="29" t="n">
        <x:f>(D908+F908+H908+J908)/('산출기준'!$B$23*'산출기준'!$B$24)*100</x:f>
        <x:v>37.5</x:v>
      </x:c>
      <x:c r="M908" s="24" t="str">
        <x:v>학술자료로 사실 확인; 가설·미스터리는 확인된 사실과 구분</x:v>
      </x:c>
    </x:row>
    <x:row r="909" ht="58" customHeight="1">
      <x:c r="A909" s="4" t="str">
        <x:v>K0905</x:v>
      </x:c>
      <x:c r="B909" s="4" t="str">
        <x:v>고생물·미스터리</x:v>
      </x:c>
      <x:c r="C909" s="4" t="str">
        <x:v>스테고사우루스</x:v>
      </x:c>
      <x:c r="D909" s="27" t="n">
        <x:v>1</x:v>
      </x:c>
      <x:c r="E909" s="24" t="str">
        <x:v>스테고사우루스: 지식·호기심 수요이며 생활 손익과의 직접성은 낮음</x:v>
      </x:c>
      <x:c r="F909" s="27" t="n">
        <x:v>1</x:v>
      </x:c>
      <x:c r="G909" s="24" t="str">
        <x:v>명사·행동 중심 검색어로, 제목화하려면 별도의 구체적인 질문 설정이 필요</x:v>
      </x:c>
      <x:c r="H909" s="27" t="n">
        <x:v>0</x:v>
      </x:c>
      <x:c r="I909" s="24" t="str">
        <x:v>키워드 자체에 비교나 반전 근거가 없으므로 해당 요소는 가점하지 않음</x:v>
      </x:c>
      <x:c r="J909" s="27" t="n">
        <x:v>1</x:v>
      </x:c>
      <x:c r="K909" s="24" t="str">
        <x:v>검색 범위가 넓어 독자·상황·질문을 더 좁혀야 함</x:v>
      </x:c>
      <x:c r="L909" s="29" t="n">
        <x:f>(D909+F909+H909+J909)/('산출기준'!$B$23*'산출기준'!$B$24)*100</x:f>
        <x:v>37.5</x:v>
      </x:c>
      <x:c r="M909" s="24" t="str">
        <x:v>학술자료로 사실 확인; 가설·미스터리는 확인된 사실과 구분</x:v>
      </x:c>
    </x:row>
    <x:row r="910" ht="58" customHeight="1">
      <x:c r="A910" s="4" t="str">
        <x:v>K0906</x:v>
      </x:c>
      <x:c r="B910" s="4" t="str">
        <x:v>고생물·미스터리</x:v>
      </x:c>
      <x:c r="C910" s="4" t="str">
        <x:v>모아이석상</x:v>
      </x:c>
      <x:c r="D910" s="27" t="n">
        <x:v>1</x:v>
      </x:c>
      <x:c r="E910" s="24" t="str">
        <x:v>모아이석상: 지식·호기심 수요이며 생활 손익과의 직접성은 낮음</x:v>
      </x:c>
      <x:c r="F910" s="27" t="n">
        <x:v>1</x:v>
      </x:c>
      <x:c r="G910" s="24" t="str">
        <x:v>명사·행동 중심 검색어로, 제목화하려면 별도의 구체적인 질문 설정이 필요</x:v>
      </x:c>
      <x:c r="H910" s="27" t="n">
        <x:v>0</x:v>
      </x:c>
      <x:c r="I910" s="24" t="str">
        <x:v>키워드 자체에 비교나 반전 근거가 없으므로 해당 요소는 가점하지 않음</x:v>
      </x:c>
      <x:c r="J910" s="27" t="n">
        <x:v>1</x:v>
      </x:c>
      <x:c r="K910" s="24" t="str">
        <x:v>검색 범위가 넓어 독자·상황·질문을 더 좁혀야 함</x:v>
      </x:c>
      <x:c r="L910" s="29" t="n">
        <x:f>(D910+F910+H910+J910)/('산출기준'!$B$23*'산출기준'!$B$24)*100</x:f>
        <x:v>37.5</x:v>
      </x:c>
      <x:c r="M910" s="24" t="str">
        <x:v>학술자료로 사실 확인; 가설·미스터리는 확인된 사실과 구분</x:v>
      </x:c>
    </x:row>
    <x:row r="911" ht="58" customHeight="1">
      <x:c r="A911" s="4" t="str">
        <x:v>K0907</x:v>
      </x:c>
      <x:c r="B911" s="4" t="str">
        <x:v>고생물·미스터리</x:v>
      </x:c>
      <x:c r="C911" s="4" t="str">
        <x:v>안킬로사우루스</x:v>
      </x:c>
      <x:c r="D911" s="27" t="n">
        <x:v>1</x:v>
      </x:c>
      <x:c r="E911" s="24" t="str">
        <x:v>안킬로사우루스: 지식·호기심 수요이며 생활 손익과의 직접성은 낮음</x:v>
      </x:c>
      <x:c r="F911" s="27" t="n">
        <x:v>1</x:v>
      </x:c>
      <x:c r="G911" s="24" t="str">
        <x:v>명사·행동 중심 검색어로, 제목화하려면 별도의 구체적인 질문 설정이 필요</x:v>
      </x:c>
      <x:c r="H911" s="27" t="n">
        <x:v>0</x:v>
      </x:c>
      <x:c r="I911" s="24" t="str">
        <x:v>키워드 자체에 비교나 반전 근거가 없으므로 해당 요소는 가점하지 않음</x:v>
      </x:c>
      <x:c r="J911" s="27" t="n">
        <x:v>1</x:v>
      </x:c>
      <x:c r="K911" s="24" t="str">
        <x:v>검색 범위가 넓어 독자·상황·질문을 더 좁혀야 함</x:v>
      </x:c>
      <x:c r="L911" s="29" t="n">
        <x:f>(D911+F911+H911+J911)/('산출기준'!$B$23*'산출기준'!$B$24)*100</x:f>
        <x:v>37.5</x:v>
      </x:c>
      <x:c r="M911" s="24" t="str">
        <x:v>학술자료로 사실 확인; 가설·미스터리는 확인된 사실과 구분</x:v>
      </x:c>
    </x:row>
    <x:row r="912" ht="58" customHeight="1">
      <x:c r="A912" s="4" t="str">
        <x:v>K0908</x:v>
      </x:c>
      <x:c r="B912" s="4" t="str">
        <x:v>고생물·미스터리</x:v>
      </x:c>
      <x:c r="C912" s="4" t="str">
        <x:v>매머드</x:v>
      </x:c>
      <x:c r="D912" s="27" t="n">
        <x:v>1</x:v>
      </x:c>
      <x:c r="E912" s="24" t="str">
        <x:v>매머드: 지식·호기심 수요이며 생활 손익과의 직접성은 낮음</x:v>
      </x:c>
      <x:c r="F912" s="27" t="n">
        <x:v>1</x:v>
      </x:c>
      <x:c r="G912" s="24" t="str">
        <x:v>명사·행동 중심 검색어로, 제목화하려면 별도의 구체적인 질문 설정이 필요</x:v>
      </x:c>
      <x:c r="H912" s="27" t="n">
        <x:v>0</x:v>
      </x:c>
      <x:c r="I912" s="24" t="str">
        <x:v>키워드 자체에 비교나 반전 근거가 없으므로 해당 요소는 가점하지 않음</x:v>
      </x:c>
      <x:c r="J912" s="27" t="n">
        <x:v>1</x:v>
      </x:c>
      <x:c r="K912" s="24" t="str">
        <x:v>검색 범위가 넓어 독자·상황·질문을 더 좁혀야 함</x:v>
      </x:c>
      <x:c r="L912" s="29" t="n">
        <x:f>(D912+F912+H912+J912)/('산출기준'!$B$23*'산출기준'!$B$24)*100</x:f>
        <x:v>37.5</x:v>
      </x:c>
      <x:c r="M912" s="24" t="str">
        <x:v>학술자료로 사실 확인; 가설·미스터리는 확인된 사실과 구분</x:v>
      </x:c>
    </x:row>
    <x:row r="913" ht="58" customHeight="1">
      <x:c r="A913" s="4" t="str">
        <x:v>K0909</x:v>
      </x:c>
      <x:c r="B913" s="4" t="str">
        <x:v>고생물·미스터리</x:v>
      </x:c>
      <x:c r="C913" s="4" t="str">
        <x:v>공룡종류</x:v>
      </x:c>
      <x:c r="D913" s="27" t="n">
        <x:v>1</x:v>
      </x:c>
      <x:c r="E913" s="24" t="str">
        <x:v>공룡종류: 지식·호기심 수요이며 생활 손익과의 직접성은 낮음</x:v>
      </x:c>
      <x:c r="F913" s="27" t="n">
        <x:v>1</x:v>
      </x:c>
      <x:c r="G913" s="24" t="str">
        <x:v>명사·행동 중심 검색어로, 제목화하려면 별도의 구체적인 질문 설정이 필요</x:v>
      </x:c>
      <x:c r="H913" s="27" t="n">
        <x:v>0</x:v>
      </x:c>
      <x:c r="I913" s="24" t="str">
        <x:v>키워드 자체에 비교나 반전 근거가 없으므로 해당 요소는 가점하지 않음</x:v>
      </x:c>
      <x:c r="J913" s="27" t="n">
        <x:v>2</x:v>
      </x:c>
      <x:c r="K913" s="24" t="str">
        <x:v>규정·절차·근거 자료 또는 조건별 사례로 설명 범위를 한정할 수 있음</x:v>
      </x:c>
      <x:c r="L913" s="29" t="n">
        <x:f>(D913+F913+H913+J913)/('산출기준'!$B$23*'산출기준'!$B$24)*100</x:f>
        <x:v>50</x:v>
      </x:c>
      <x:c r="M913" s="24" t="str">
        <x:v>학술자료로 사실 확인; 가설·미스터리는 확인된 사실과 구분</x:v>
      </x:c>
    </x:row>
    <x:row r="914" ht="58" customHeight="1">
      <x:c r="A914" s="4" t="str">
        <x:v>K0910</x:v>
      </x:c>
      <x:c r="B914" s="4" t="str">
        <x:v>고생물·미스터리</x:v>
      </x:c>
      <x:c r="C914" s="4" t="str">
        <x:v>프테라노돈</x:v>
      </x:c>
      <x:c r="D914" s="27" t="n">
        <x:v>1</x:v>
      </x:c>
      <x:c r="E914" s="24" t="str">
        <x:v>프테라노돈: 지식·호기심 수요이며 생활 손익과의 직접성은 낮음</x:v>
      </x:c>
      <x:c r="F914" s="27" t="n">
        <x:v>1</x:v>
      </x:c>
      <x:c r="G914" s="24" t="str">
        <x:v>명사·행동 중심 검색어로, 제목화하려면 별도의 구체적인 질문 설정이 필요</x:v>
      </x:c>
      <x:c r="H914" s="27" t="n">
        <x:v>0</x:v>
      </x:c>
      <x:c r="I914" s="24" t="str">
        <x:v>키워드 자체에 비교나 반전 근거가 없으므로 해당 요소는 가점하지 않음</x:v>
      </x:c>
      <x:c r="J914" s="27" t="n">
        <x:v>1</x:v>
      </x:c>
      <x:c r="K914" s="24" t="str">
        <x:v>검색 범위가 넓어 독자·상황·질문을 더 좁혀야 함</x:v>
      </x:c>
      <x:c r="L914" s="29" t="n">
        <x:f>(D914+F914+H914+J914)/('산출기준'!$B$23*'산출기준'!$B$24)*100</x:f>
        <x:v>37.5</x:v>
      </x:c>
      <x:c r="M914" s="24" t="str">
        <x:v>학술자료로 사실 확인; 가설·미스터리는 확인된 사실과 구분</x:v>
      </x:c>
    </x:row>
    <x:row r="915" ht="58" customHeight="1">
      <x:c r="A915" s="4" t="str">
        <x:v>K0911</x:v>
      </x:c>
      <x:c r="B915" s="4" t="str">
        <x:v>고생물·미스터리</x:v>
      </x:c>
      <x:c r="C915" s="4" t="str">
        <x:v>메갈로돈</x:v>
      </x:c>
      <x:c r="D915" s="27" t="n">
        <x:v>1</x:v>
      </x:c>
      <x:c r="E915" s="24" t="str">
        <x:v>메갈로돈: 지식·호기심 수요이며 생활 손익과의 직접성은 낮음</x:v>
      </x:c>
      <x:c r="F915" s="27" t="n">
        <x:v>1</x:v>
      </x:c>
      <x:c r="G915" s="24" t="str">
        <x:v>명사·행동 중심 검색어로, 제목화하려면 별도의 구체적인 질문 설정이 필요</x:v>
      </x:c>
      <x:c r="H915" s="27" t="n">
        <x:v>0</x:v>
      </x:c>
      <x:c r="I915" s="24" t="str">
        <x:v>키워드 자체에 비교나 반전 근거가 없으므로 해당 요소는 가점하지 않음</x:v>
      </x:c>
      <x:c r="J915" s="27" t="n">
        <x:v>1</x:v>
      </x:c>
      <x:c r="K915" s="24" t="str">
        <x:v>검색 범위가 넓어 독자·상황·질문을 더 좁혀야 함</x:v>
      </x:c>
      <x:c r="L915" s="29" t="n">
        <x:f>(D915+F915+H915+J915)/('산출기준'!$B$23*'산출기준'!$B$24)*100</x:f>
        <x:v>37.5</x:v>
      </x:c>
      <x:c r="M915" s="24" t="str">
        <x:v>학술자료로 사실 확인; 가설·미스터리는 확인된 사실과 구분</x:v>
      </x:c>
    </x:row>
    <x:row r="916" ht="58" customHeight="1">
      <x:c r="A916" s="4" t="str">
        <x:v>K0912</x:v>
      </x:c>
      <x:c r="B916" s="4" t="str">
        <x:v>고생물·미스터리</x:v>
      </x:c>
      <x:c r="C916" s="4" t="str">
        <x:v>오스트랄로피테쿠스</x:v>
      </x:c>
      <x:c r="D916" s="27" t="n">
        <x:v>1</x:v>
      </x:c>
      <x:c r="E916" s="24" t="str">
        <x:v>오스트랄로피테쿠스: 지식·호기심 수요이며 생활 손익과의 직접성은 낮음</x:v>
      </x:c>
      <x:c r="F916" s="27" t="n">
        <x:v>1</x:v>
      </x:c>
      <x:c r="G916" s="24" t="str">
        <x:v>명사·행동 중심 검색어로, 제목화하려면 별도의 구체적인 질문 설정이 필요</x:v>
      </x:c>
      <x:c r="H916" s="27" t="n">
        <x:v>0</x:v>
      </x:c>
      <x:c r="I916" s="24" t="str">
        <x:v>키워드 자체에 비교나 반전 근거가 없으므로 해당 요소는 가점하지 않음</x:v>
      </x:c>
      <x:c r="J916" s="27" t="n">
        <x:v>1</x:v>
      </x:c>
      <x:c r="K916" s="24" t="str">
        <x:v>검색 범위가 넓어 독자·상황·질문을 더 좁혀야 함</x:v>
      </x:c>
      <x:c r="L916" s="29" t="n">
        <x:f>(D916+F916+H916+J916)/('산출기준'!$B$23*'산출기준'!$B$24)*100</x:f>
        <x:v>37.5</x:v>
      </x:c>
      <x:c r="M916" s="24" t="str">
        <x:v>학술자료로 사실 확인; 가설·미스터리는 확인된 사실과 구분</x:v>
      </x:c>
    </x:row>
    <x:row r="917" ht="58" customHeight="1">
      <x:c r="A917" s="4" t="str">
        <x:v>K0913</x:v>
      </x:c>
      <x:c r="B917" s="4" t="str">
        <x:v>고생물·미스터리</x:v>
      </x:c>
      <x:c r="C917" s="4" t="str">
        <x:v>파키케팔로사우루스</x:v>
      </x:c>
      <x:c r="D917" s="27" t="n">
        <x:v>1</x:v>
      </x:c>
      <x:c r="E917" s="24" t="str">
        <x:v>파키케팔로사우루스: 지식·호기심 수요이며 생활 손익과의 직접성은 낮음</x:v>
      </x:c>
      <x:c r="F917" s="27" t="n">
        <x:v>1</x:v>
      </x:c>
      <x:c r="G917" s="24" t="str">
        <x:v>명사·행동 중심 검색어로, 제목화하려면 별도의 구체적인 질문 설정이 필요</x:v>
      </x:c>
      <x:c r="H917" s="27" t="n">
        <x:v>0</x:v>
      </x:c>
      <x:c r="I917" s="24" t="str">
        <x:v>키워드 자체에 비교나 반전 근거가 없으므로 해당 요소는 가점하지 않음</x:v>
      </x:c>
      <x:c r="J917" s="27" t="n">
        <x:v>1</x:v>
      </x:c>
      <x:c r="K917" s="24" t="str">
        <x:v>검색 범위가 넓어 독자·상황·질문을 더 좁혀야 함</x:v>
      </x:c>
      <x:c r="L917" s="29" t="n">
        <x:f>(D917+F917+H917+J917)/('산출기준'!$B$23*'산출기준'!$B$24)*100</x:f>
        <x:v>37.5</x:v>
      </x:c>
      <x:c r="M917" s="24" t="str">
        <x:v>학술자료로 사실 확인; 가설·미스터리는 확인된 사실과 구분</x:v>
      </x:c>
    </x:row>
    <x:row r="918" ht="58" customHeight="1">
      <x:c r="A918" s="4" t="str">
        <x:v>K0914</x:v>
      </x:c>
      <x:c r="B918" s="4" t="str">
        <x:v>고생물·미스터리</x:v>
      </x:c>
      <x:c r="C918" s="4" t="str">
        <x:v>알로사우루스</x:v>
      </x:c>
      <x:c r="D918" s="27" t="n">
        <x:v>1</x:v>
      </x:c>
      <x:c r="E918" s="24" t="str">
        <x:v>알로사우루스: 지식·호기심 수요이며 생활 손익과의 직접성은 낮음</x:v>
      </x:c>
      <x:c r="F918" s="27" t="n">
        <x:v>1</x:v>
      </x:c>
      <x:c r="G918" s="24" t="str">
        <x:v>명사·행동 중심 검색어로, 제목화하려면 별도의 구체적인 질문 설정이 필요</x:v>
      </x:c>
      <x:c r="H918" s="27" t="n">
        <x:v>0</x:v>
      </x:c>
      <x:c r="I918" s="24" t="str">
        <x:v>키워드 자체에 비교나 반전 근거가 없으므로 해당 요소는 가점하지 않음</x:v>
      </x:c>
      <x:c r="J918" s="27" t="n">
        <x:v>1</x:v>
      </x:c>
      <x:c r="K918" s="24" t="str">
        <x:v>검색 범위가 넓어 독자·상황·질문을 더 좁혀야 함</x:v>
      </x:c>
      <x:c r="L918" s="29" t="n">
        <x:f>(D918+F918+H918+J918)/('산출기준'!$B$23*'산출기준'!$B$24)*100</x:f>
        <x:v>37.5</x:v>
      </x:c>
      <x:c r="M918" s="24" t="str">
        <x:v>학술자료로 사실 확인; 가설·미스터리는 확인된 사실과 구분</x:v>
      </x:c>
    </x:row>
    <x:row r="919" ht="58" customHeight="1">
      <x:c r="A919" s="4" t="str">
        <x:v>K0915</x:v>
      </x:c>
      <x:c r="B919" s="4" t="str">
        <x:v>고생물·미스터리</x:v>
      </x:c>
      <x:c r="C919" s="4" t="str">
        <x:v>호모사피엔스</x:v>
      </x:c>
      <x:c r="D919" s="27" t="n">
        <x:v>1</x:v>
      </x:c>
      <x:c r="E919" s="24" t="str">
        <x:v>호모사피엔스: 지식·호기심 수요이며 생활 손익과의 직접성은 낮음</x:v>
      </x:c>
      <x:c r="F919" s="27" t="n">
        <x:v>1</x:v>
      </x:c>
      <x:c r="G919" s="24" t="str">
        <x:v>명사·행동 중심 검색어로, 제목화하려면 별도의 구체적인 질문 설정이 필요</x:v>
      </x:c>
      <x:c r="H919" s="27" t="n">
        <x:v>0</x:v>
      </x:c>
      <x:c r="I919" s="24" t="str">
        <x:v>키워드 자체에 비교나 반전 근거가 없으므로 해당 요소는 가점하지 않음</x:v>
      </x:c>
      <x:c r="J919" s="27" t="n">
        <x:v>1</x:v>
      </x:c>
      <x:c r="K919" s="24" t="str">
        <x:v>검색 범위가 넓어 독자·상황·질문을 더 좁혀야 함</x:v>
      </x:c>
      <x:c r="L919" s="29" t="n">
        <x:f>(D919+F919+H919+J919)/('산출기준'!$B$23*'산출기준'!$B$24)*100</x:f>
        <x:v>37.5</x:v>
      </x:c>
      <x:c r="M919" s="24" t="str">
        <x:v>학술자료로 사실 확인; 가설·미스터리는 확인된 사실과 구분</x:v>
      </x:c>
    </x:row>
    <x:row r="920" ht="58" customHeight="1">
      <x:c r="A920" s="4" t="str">
        <x:v>K0916</x:v>
      </x:c>
      <x:c r="B920" s="4" t="str">
        <x:v>고생물·미스터리</x:v>
      </x:c>
      <x:c r="C920" s="4" t="str">
        <x:v>기가노토사우루스</x:v>
      </x:c>
      <x:c r="D920" s="27" t="n">
        <x:v>1</x:v>
      </x:c>
      <x:c r="E920" s="24" t="str">
        <x:v>기가노토사우루스: 지식·호기심 수요이며 생활 손익과의 직접성은 낮음</x:v>
      </x:c>
      <x:c r="F920" s="27" t="n">
        <x:v>1</x:v>
      </x:c>
      <x:c r="G920" s="24" t="str">
        <x:v>명사·행동 중심 검색어로, 제목화하려면 별도의 구체적인 질문 설정이 필요</x:v>
      </x:c>
      <x:c r="H920" s="27" t="n">
        <x:v>0</x:v>
      </x:c>
      <x:c r="I920" s="24" t="str">
        <x:v>키워드 자체에 비교나 반전 근거가 없으므로 해당 요소는 가점하지 않음</x:v>
      </x:c>
      <x:c r="J920" s="27" t="n">
        <x:v>1</x:v>
      </x:c>
      <x:c r="K920" s="24" t="str">
        <x:v>검색 범위가 넓어 독자·상황·질문을 더 좁혀야 함</x:v>
      </x:c>
      <x:c r="L920" s="29" t="n">
        <x:f>(D920+F920+H920+J920)/('산출기준'!$B$23*'산출기준'!$B$24)*100</x:f>
        <x:v>37.5</x:v>
      </x:c>
      <x:c r="M920" s="24" t="str">
        <x:v>학술자료로 사실 확인; 가설·미스터리는 확인된 사실과 구분</x:v>
      </x:c>
    </x:row>
    <x:row r="921" ht="58" customHeight="1">
      <x:c r="A921" s="4" t="str">
        <x:v>K0917</x:v>
      </x:c>
      <x:c r="B921" s="4" t="str">
        <x:v>고생물·미스터리</x:v>
      </x:c>
      <x:c r="C921" s="4" t="str">
        <x:v>암모나이트</x:v>
      </x:c>
      <x:c r="D921" s="27" t="n">
        <x:v>1</x:v>
      </x:c>
      <x:c r="E921" s="24" t="str">
        <x:v>암모나이트: 지식·호기심 수요이며 생활 손익과의 직접성은 낮음</x:v>
      </x:c>
      <x:c r="F921" s="27" t="n">
        <x:v>1</x:v>
      </x:c>
      <x:c r="G921" s="24" t="str">
        <x:v>명사·행동 중심 검색어로, 제목화하려면 별도의 구체적인 질문 설정이 필요</x:v>
      </x:c>
      <x:c r="H921" s="27" t="n">
        <x:v>0</x:v>
      </x:c>
      <x:c r="I921" s="24" t="str">
        <x:v>키워드 자체에 비교나 반전 근거가 없으므로 해당 요소는 가점하지 않음</x:v>
      </x:c>
      <x:c r="J921" s="27" t="n">
        <x:v>2</x:v>
      </x:c>
      <x:c r="K921" s="24" t="str">
        <x:v>공개 프로필·발언 등 확인 가능한 원자료 확보가 필요</x:v>
      </x:c>
      <x:c r="L921" s="29" t="n">
        <x:f>(D921+F921+H921+J921)/('산출기준'!$B$23*'산출기준'!$B$24)*100</x:f>
        <x:v>50</x:v>
      </x:c>
      <x:c r="M921" s="24" t="str">
        <x:v>학술자료로 사실 확인; 가설·미스터리는 확인된 사실과 구분</x:v>
      </x:c>
    </x:row>
    <x:row r="922" ht="58" customHeight="1">
      <x:c r="A922" s="4" t="str">
        <x:v>K0918</x:v>
      </x:c>
      <x:c r="B922" s="4" t="str">
        <x:v>고생물·미스터리</x:v>
      </x:c>
      <x:c r="C922" s="4" t="str">
        <x:v>도도새</x:v>
      </x:c>
      <x:c r="D922" s="27" t="n">
        <x:v>1</x:v>
      </x:c>
      <x:c r="E922" s="24" t="str">
        <x:v>도도새: 지식·호기심 수요이며 생활 손익과의 직접성은 낮음</x:v>
      </x:c>
      <x:c r="F922" s="27" t="n">
        <x:v>1</x:v>
      </x:c>
      <x:c r="G922" s="24" t="str">
        <x:v>명사·행동 중심 검색어로, 제목화하려면 별도의 구체적인 질문 설정이 필요</x:v>
      </x:c>
      <x:c r="H922" s="27" t="n">
        <x:v>0</x:v>
      </x:c>
      <x:c r="I922" s="24" t="str">
        <x:v>키워드 자체에 비교나 반전 근거가 없으므로 해당 요소는 가점하지 않음</x:v>
      </x:c>
      <x:c r="J922" s="27" t="n">
        <x:v>1</x:v>
      </x:c>
      <x:c r="K922" s="24" t="str">
        <x:v>검색 범위가 넓어 독자·상황·질문을 더 좁혀야 함</x:v>
      </x:c>
      <x:c r="L922" s="29" t="n">
        <x:f>(D922+F922+H922+J922)/('산출기준'!$B$23*'산출기준'!$B$24)*100</x:f>
        <x:v>37.5</x:v>
      </x:c>
      <x:c r="M922" s="24" t="str">
        <x:v>학술자료로 사실 확인; 가설·미스터리는 확인된 사실과 구분</x:v>
      </x:c>
    </x:row>
    <x:row r="923" ht="58" customHeight="1">
      <x:c r="A923" s="4" t="str">
        <x:v>K0919</x:v>
      </x:c>
      <x:c r="B923" s="4" t="str">
        <x:v>고생물·미스터리</x:v>
      </x:c>
      <x:c r="C923" s="4" t="str">
        <x:v>시조새</x:v>
      </x:c>
      <x:c r="D923" s="27" t="n">
        <x:v>1</x:v>
      </x:c>
      <x:c r="E923" s="24" t="str">
        <x:v>시조새: 지식·호기심 수요이며 생활 손익과의 직접성은 낮음</x:v>
      </x:c>
      <x:c r="F923" s="27" t="n">
        <x:v>1</x:v>
      </x:c>
      <x:c r="G923" s="24" t="str">
        <x:v>명사·행동 중심 검색어로, 제목화하려면 별도의 구체적인 질문 설정이 필요</x:v>
      </x:c>
      <x:c r="H923" s="27" t="n">
        <x:v>0</x:v>
      </x:c>
      <x:c r="I923" s="24" t="str">
        <x:v>키워드 자체에 비교나 반전 근거가 없으므로 해당 요소는 가점하지 않음</x:v>
      </x:c>
      <x:c r="J923" s="27" t="n">
        <x:v>1</x:v>
      </x:c>
      <x:c r="K923" s="24" t="str">
        <x:v>검색 범위가 넓어 독자·상황·질문을 더 좁혀야 함</x:v>
      </x:c>
      <x:c r="L923" s="29" t="n">
        <x:f>(D923+F923+H923+J923)/('산출기준'!$B$23*'산출기준'!$B$24)*100</x:f>
        <x:v>37.5</x:v>
      </x:c>
      <x:c r="M923" s="24" t="str">
        <x:v>학술자료로 사실 확인; 가설·미스터리는 확인된 사실과 구분</x:v>
      </x:c>
    </x:row>
    <x:row r="924" ht="58" customHeight="1">
      <x:c r="A924" s="4" t="str">
        <x:v>K0920</x:v>
      </x:c>
      <x:c r="B924" s="4" t="str">
        <x:v>고생물·미스터리</x:v>
      </x:c>
      <x:c r="C924" s="4" t="str">
        <x:v>삼엽충</x:v>
      </x:c>
      <x:c r="D924" s="27" t="n">
        <x:v>1</x:v>
      </x:c>
      <x:c r="E924" s="24" t="str">
        <x:v>삼엽충: 지식·호기심 수요이며 생활 손익과의 직접성은 낮음</x:v>
      </x:c>
      <x:c r="F924" s="27" t="n">
        <x:v>1</x:v>
      </x:c>
      <x:c r="G924" s="24" t="str">
        <x:v>명사·행동 중심 검색어로, 제목화하려면 별도의 구체적인 질문 설정이 필요</x:v>
      </x:c>
      <x:c r="H924" s="27" t="n">
        <x:v>0</x:v>
      </x:c>
      <x:c r="I924" s="24" t="str">
        <x:v>키워드 자체에 비교나 반전 근거가 없으므로 해당 요소는 가점하지 않음</x:v>
      </x:c>
      <x:c r="J924" s="27" t="n">
        <x:v>1</x:v>
      </x:c>
      <x:c r="K924" s="24" t="str">
        <x:v>검색 범위가 넓어 독자·상황·질문을 더 좁혀야 함</x:v>
      </x:c>
      <x:c r="L924" s="29" t="n">
        <x:f>(D924+F924+H924+J924)/('산출기준'!$B$23*'산출기준'!$B$24)*100</x:f>
        <x:v>37.5</x:v>
      </x:c>
      <x:c r="M924" s="24" t="str">
        <x:v>학술자료로 사실 확인; 가설·미스터리는 확인된 사실과 구분</x:v>
      </x:c>
    </x:row>
    <x:row r="925" ht="58" customHeight="1">
      <x:c r="A925" s="4" t="str">
        <x:v>K0921</x:v>
      </x:c>
      <x:c r="B925" s="4" t="str">
        <x:v>고생물·미스터리</x:v>
      </x:c>
      <x:c r="C925" s="4" t="str">
        <x:v>벨로키랍토르</x:v>
      </x:c>
      <x:c r="D925" s="27" t="n">
        <x:v>1</x:v>
      </x:c>
      <x:c r="E925" s="24" t="str">
        <x:v>벨로키랍토르: 지식·호기심 수요이며 생활 손익과의 직접성은 낮음</x:v>
      </x:c>
      <x:c r="F925" s="27" t="n">
        <x:v>1</x:v>
      </x:c>
      <x:c r="G925" s="24" t="str">
        <x:v>명사·행동 중심 검색어로, 제목화하려면 별도의 구체적인 질문 설정이 필요</x:v>
      </x:c>
      <x:c r="H925" s="27" t="n">
        <x:v>0</x:v>
      </x:c>
      <x:c r="I925" s="24" t="str">
        <x:v>키워드 자체에 비교나 반전 근거가 없으므로 해당 요소는 가점하지 않음</x:v>
      </x:c>
      <x:c r="J925" s="27" t="n">
        <x:v>1</x:v>
      </x:c>
      <x:c r="K925" s="24" t="str">
        <x:v>검색 범위가 넓어 독자·상황·질문을 더 좁혀야 함</x:v>
      </x:c>
      <x:c r="L925" s="29" t="n">
        <x:f>(D925+F925+H925+J925)/('산출기준'!$B$23*'산출기준'!$B$24)*100</x:f>
        <x:v>37.5</x:v>
      </x:c>
      <x:c r="M925" s="24" t="str">
        <x:v>학술자료로 사실 확인; 가설·미스터리는 확인된 사실과 구분</x:v>
      </x:c>
    </x:row>
    <x:row r="926" ht="58" customHeight="1">
      <x:c r="A926" s="4" t="str">
        <x:v>K0922</x:v>
      </x:c>
      <x:c r="B926" s="4" t="str">
        <x:v>고생물·미스터리</x:v>
      </x:c>
      <x:c r="C926" s="4" t="str">
        <x:v>투구게</x:v>
      </x:c>
      <x:c r="D926" s="27" t="n">
        <x:v>1</x:v>
      </x:c>
      <x:c r="E926" s="24" t="str">
        <x:v>투구게: 지식·호기심 수요이며 생활 손익과의 직접성은 낮음</x:v>
      </x:c>
      <x:c r="F926" s="27" t="n">
        <x:v>1</x:v>
      </x:c>
      <x:c r="G926" s="24" t="str">
        <x:v>명사·행동 중심 검색어로, 제목화하려면 별도의 구체적인 질문 설정이 필요</x:v>
      </x:c>
      <x:c r="H926" s="27" t="n">
        <x:v>0</x:v>
      </x:c>
      <x:c r="I926" s="24" t="str">
        <x:v>키워드 자체에 비교나 반전 근거가 없으므로 해당 요소는 가점하지 않음</x:v>
      </x:c>
      <x:c r="J926" s="27" t="n">
        <x:v>1</x:v>
      </x:c>
      <x:c r="K926" s="24" t="str">
        <x:v>검색 범위가 넓어 독자·상황·질문을 더 좁혀야 함</x:v>
      </x:c>
      <x:c r="L926" s="29" t="n">
        <x:f>(D926+F926+H926+J926)/('산출기준'!$B$23*'산출기준'!$B$24)*100</x:f>
        <x:v>37.5</x:v>
      </x:c>
      <x:c r="M926" s="24" t="str">
        <x:v>학술자료로 사실 확인; 가설·미스터리는 확인된 사실과 구분</x:v>
      </x:c>
    </x:row>
    <x:row r="927" ht="58" customHeight="1">
      <x:c r="A927" s="4" t="str">
        <x:v>K0923</x:v>
      </x:c>
      <x:c r="B927" s="4" t="str">
        <x:v>고생물·미스터리</x:v>
      </x:c>
      <x:c r="C927" s="4" t="str">
        <x:v>마리아나해구</x:v>
      </x:c>
      <x:c r="D927" s="27" t="n">
        <x:v>1</x:v>
      </x:c>
      <x:c r="E927" s="24" t="str">
        <x:v>마리아나해구: 지식·호기심 수요이며 생활 손익과의 직접성은 낮음</x:v>
      </x:c>
      <x:c r="F927" s="27" t="n">
        <x:v>1</x:v>
      </x:c>
      <x:c r="G927" s="24" t="str">
        <x:v>명사·행동 중심 검색어로, 제목화하려면 별도의 구체적인 질문 설정이 필요</x:v>
      </x:c>
      <x:c r="H927" s="27" t="n">
        <x:v>0</x:v>
      </x:c>
      <x:c r="I927" s="24" t="str">
        <x:v>키워드 자체에 비교나 반전 근거가 없으므로 해당 요소는 가점하지 않음</x:v>
      </x:c>
      <x:c r="J927" s="27" t="n">
        <x:v>1</x:v>
      </x:c>
      <x:c r="K927" s="24" t="str">
        <x:v>검색 범위가 넓어 독자·상황·질문을 더 좁혀야 함</x:v>
      </x:c>
      <x:c r="L927" s="29" t="n">
        <x:f>(D927+F927+H927+J927)/('산출기준'!$B$23*'산출기준'!$B$24)*100</x:f>
        <x:v>37.5</x:v>
      </x:c>
      <x:c r="M927" s="24" t="str">
        <x:v>학술자료로 사실 확인; 가설·미스터리는 확인된 사실과 구분</x:v>
      </x:c>
    </x:row>
    <x:row r="928" ht="58" customHeight="1">
      <x:c r="A928" s="4" t="str">
        <x:v>K0924</x:v>
      </x:c>
      <x:c r="B928" s="4" t="str">
        <x:v>고생물·미스터리</x:v>
      </x:c>
      <x:c r="C928" s="4" t="str">
        <x:v>네안데르탈인</x:v>
      </x:c>
      <x:c r="D928" s="27" t="n">
        <x:v>1</x:v>
      </x:c>
      <x:c r="E928" s="24" t="str">
        <x:v>네안데르탈인: 지식·호기심 수요이며 생활 손익과의 직접성은 낮음</x:v>
      </x:c>
      <x:c r="F928" s="27" t="n">
        <x:v>1</x:v>
      </x:c>
      <x:c r="G928" s="24" t="str">
        <x:v>명사·행동 중심 검색어로, 제목화하려면 별도의 구체적인 질문 설정이 필요</x:v>
      </x:c>
      <x:c r="H928" s="27" t="n">
        <x:v>0</x:v>
      </x:c>
      <x:c r="I928" s="24" t="str">
        <x:v>키워드 자체에 비교나 반전 근거가 없으므로 해당 요소는 가점하지 않음</x:v>
      </x:c>
      <x:c r="J928" s="27" t="n">
        <x:v>1</x:v>
      </x:c>
      <x:c r="K928" s="24" t="str">
        <x:v>검색 범위가 넓어 독자·상황·질문을 더 좁혀야 함</x:v>
      </x:c>
      <x:c r="L928" s="29" t="n">
        <x:f>(D928+F928+H928+J928)/('산출기준'!$B$23*'산출기준'!$B$24)*100</x:f>
        <x:v>37.5</x:v>
      </x:c>
      <x:c r="M928" s="24" t="str">
        <x:v>학술자료로 사실 확인; 가설·미스터리는 확인된 사실과 구분</x:v>
      </x:c>
    </x:row>
    <x:row r="929" ht="58" customHeight="1">
      <x:c r="A929" s="4" t="str">
        <x:v>K0925</x:v>
      </x:c>
      <x:c r="B929" s="4" t="str">
        <x:v>고생물·미스터리</x:v>
      </x:c>
      <x:c r="C929" s="4" t="str">
        <x:v>공룡이름</x:v>
      </x:c>
      <x:c r="D929" s="27" t="n">
        <x:v>1</x:v>
      </x:c>
      <x:c r="E929" s="24" t="str">
        <x:v>공룡이름: 지식·호기심 수요이며 생활 손익과의 직접성은 낮음</x:v>
      </x:c>
      <x:c r="F929" s="27" t="n">
        <x:v>1</x:v>
      </x:c>
      <x:c r="G929" s="24" t="str">
        <x:v>명사·행동 중심 검색어로, 제목화하려면 별도의 구체적인 질문 설정이 필요</x:v>
      </x:c>
      <x:c r="H929" s="27" t="n">
        <x:v>0</x:v>
      </x:c>
      <x:c r="I929" s="24" t="str">
        <x:v>키워드 자체에 비교나 반전 근거가 없으므로 해당 요소는 가점하지 않음</x:v>
      </x:c>
      <x:c r="J929" s="27" t="n">
        <x:v>1</x:v>
      </x:c>
      <x:c r="K929" s="24" t="str">
        <x:v>공개 프로필·발언 등 확인 가능한 원자료 확보가 필요</x:v>
      </x:c>
      <x:c r="L929" s="29" t="n">
        <x:f>(D929+F929+H929+J929)/('산출기준'!$B$23*'산출기준'!$B$24)*100</x:f>
        <x:v>37.5</x:v>
      </x:c>
      <x:c r="M929" s="24" t="str">
        <x:v>학술자료로 사실 확인; 가설·미스터리는 확인된 사실과 구분</x:v>
      </x:c>
    </x:row>
    <x:row r="930" ht="58" customHeight="1">
      <x:c r="A930" s="4" t="str">
        <x:v>K0926</x:v>
      </x:c>
      <x:c r="B930" s="4" t="str">
        <x:v>고생물·미스터리</x:v>
      </x:c>
      <x:c r="C930" s="4" t="str">
        <x:v>익룡</x:v>
      </x:c>
      <x:c r="D930" s="27" t="n">
        <x:v>1</x:v>
      </x:c>
      <x:c r="E930" s="24" t="str">
        <x:v>익룡: 지식·호기심 수요이며 생활 손익과의 직접성은 낮음</x:v>
      </x:c>
      <x:c r="F930" s="27" t="n">
        <x:v>1</x:v>
      </x:c>
      <x:c r="G930" s="24" t="str">
        <x:v>명사·행동 중심 검색어로, 제목화하려면 별도의 구체적인 질문 설정이 필요</x:v>
      </x:c>
      <x:c r="H930" s="27" t="n">
        <x:v>0</x:v>
      </x:c>
      <x:c r="I930" s="24" t="str">
        <x:v>키워드 자체에 비교나 반전 근거가 없으므로 해당 요소는 가점하지 않음</x:v>
      </x:c>
      <x:c r="J930" s="27" t="n">
        <x:v>1</x:v>
      </x:c>
      <x:c r="K930" s="24" t="str">
        <x:v>검색 범위가 넓어 독자·상황·질문을 더 좁혀야 함</x:v>
      </x:c>
      <x:c r="L930" s="29" t="n">
        <x:f>(D930+F930+H930+J930)/('산출기준'!$B$23*'산출기준'!$B$24)*100</x:f>
        <x:v>37.5</x:v>
      </x:c>
      <x:c r="M930" s="24" t="str">
        <x:v>학술자료로 사실 확인; 가설·미스터리는 확인된 사실과 구분</x:v>
      </x:c>
    </x:row>
    <x:row r="931" ht="58" customHeight="1">
      <x:c r="A931" s="4" t="str">
        <x:v>K0927</x:v>
      </x:c>
      <x:c r="B931" s="4" t="str">
        <x:v>고생물·미스터리</x:v>
      </x:c>
      <x:c r="C931" s="4" t="str">
        <x:v>실러캔스</x:v>
      </x:c>
      <x:c r="D931" s="27" t="n">
        <x:v>1</x:v>
      </x:c>
      <x:c r="E931" s="24" t="str">
        <x:v>실러캔스: 지식·호기심 수요이며 생활 손익과의 직접성은 낮음</x:v>
      </x:c>
      <x:c r="F931" s="27" t="n">
        <x:v>1</x:v>
      </x:c>
      <x:c r="G931" s="24" t="str">
        <x:v>명사·행동 중심 검색어로, 제목화하려면 별도의 구체적인 질문 설정이 필요</x:v>
      </x:c>
      <x:c r="H931" s="27" t="n">
        <x:v>0</x:v>
      </x:c>
      <x:c r="I931" s="24" t="str">
        <x:v>키워드 자체에 비교나 반전 근거가 없으므로 해당 요소는 가점하지 않음</x:v>
      </x:c>
      <x:c r="J931" s="27" t="n">
        <x:v>1</x:v>
      </x:c>
      <x:c r="K931" s="24" t="str">
        <x:v>검색 범위가 넓어 독자·상황·질문을 더 좁혀야 함</x:v>
      </x:c>
      <x:c r="L931" s="29" t="n">
        <x:f>(D931+F931+H931+J931)/('산출기준'!$B$23*'산출기준'!$B$24)*100</x:f>
        <x:v>37.5</x:v>
      </x:c>
      <x:c r="M931" s="24" t="str">
        <x:v>학술자료로 사실 확인; 가설·미스터리는 확인된 사실과 구분</x:v>
      </x:c>
    </x:row>
    <x:row r="932" ht="58" customHeight="1">
      <x:c r="A932" s="4" t="str">
        <x:v>K0928</x:v>
      </x:c>
      <x:c r="B932" s="4" t="str">
        <x:v>고생물·미스터리</x:v>
      </x:c>
      <x:c r="C932" s="4" t="str">
        <x:v>케찰코아틀루스</x:v>
      </x:c>
      <x:c r="D932" s="27" t="n">
        <x:v>1</x:v>
      </x:c>
      <x:c r="E932" s="24" t="str">
        <x:v>케찰코아틀루스: 지식·호기심 수요이며 생활 손익과의 직접성은 낮음</x:v>
      </x:c>
      <x:c r="F932" s="27" t="n">
        <x:v>1</x:v>
      </x:c>
      <x:c r="G932" s="24" t="str">
        <x:v>명사·행동 중심 검색어로, 제목화하려면 별도의 구체적인 질문 설정이 필요</x:v>
      </x:c>
      <x:c r="H932" s="27" t="n">
        <x:v>0</x:v>
      </x:c>
      <x:c r="I932" s="24" t="str">
        <x:v>키워드 자체에 비교나 반전 근거가 없으므로 해당 요소는 가점하지 않음</x:v>
      </x:c>
      <x:c r="J932" s="27" t="n">
        <x:v>1</x:v>
      </x:c>
      <x:c r="K932" s="24" t="str">
        <x:v>검색 범위가 넓어 독자·상황·질문을 더 좁혀야 함</x:v>
      </x:c>
      <x:c r="L932" s="29" t="n">
        <x:f>(D932+F932+H932+J932)/('산출기준'!$B$23*'산출기준'!$B$24)*100</x:f>
        <x:v>37.5</x:v>
      </x:c>
      <x:c r="M932" s="24" t="str">
        <x:v>학술자료로 사실 확인; 가설·미스터리는 확인된 사실과 구분</x:v>
      </x:c>
    </x:row>
    <x:row r="933" ht="58" customHeight="1">
      <x:c r="A933" s="4" t="str">
        <x:v>K0929</x:v>
      </x:c>
      <x:c r="B933" s="4" t="str">
        <x:v>고생물·미스터리</x:v>
      </x:c>
      <x:c r="C933" s="4" t="str">
        <x:v>지구나이</x:v>
      </x:c>
      <x:c r="D933" s="27" t="n">
        <x:v>1</x:v>
      </x:c>
      <x:c r="E933" s="24" t="str">
        <x:v>지구나이: 지식·호기심 수요이며 생활 손익과의 직접성은 낮음</x:v>
      </x:c>
      <x:c r="F933" s="27" t="n">
        <x:v>1</x:v>
      </x:c>
      <x:c r="G933" s="24" t="str">
        <x:v>명사·행동 중심 검색어로, 제목화하려면 별도의 구체적인 질문 설정이 필요</x:v>
      </x:c>
      <x:c r="H933" s="27" t="n">
        <x:v>0</x:v>
      </x:c>
      <x:c r="I933" s="24" t="str">
        <x:v>키워드 자체에 비교나 반전 근거가 없으므로 해당 요소는 가점하지 않음</x:v>
      </x:c>
      <x:c r="J933" s="27" t="n">
        <x:v>2</x:v>
      </x:c>
      <x:c r="K933" s="24" t="str">
        <x:v>공개 프로필·발언 등 확인 가능한 원자료 확보가 필요</x:v>
      </x:c>
      <x:c r="L933" s="29" t="n">
        <x:f>(D933+F933+H933+J933)/('산출기준'!$B$23*'산출기준'!$B$24)*100</x:f>
        <x:v>50</x:v>
      </x:c>
      <x:c r="M933" s="24" t="str">
        <x:v>학술자료로 사실 확인; 가설·미스터리는 확인된 사실과 구분</x:v>
      </x:c>
    </x:row>
    <x:row r="934" ht="58" customHeight="1">
      <x:c r="A934" s="4" t="str">
        <x:v>K0930</x:v>
      </x:c>
      <x:c r="B934" s="4" t="str">
        <x:v>고생물·미스터리</x:v>
      </x:c>
      <x:c r="C934" s="4" t="str">
        <x:v>잉카문명</x:v>
      </x:c>
      <x:c r="D934" s="27" t="n">
        <x:v>1</x:v>
      </x:c>
      <x:c r="E934" s="24" t="str">
        <x:v>잉카문명: 지식·호기심 수요이며 생활 손익과의 직접성은 낮음</x:v>
      </x:c>
      <x:c r="F934" s="27" t="n">
        <x:v>1</x:v>
      </x:c>
      <x:c r="G934" s="24" t="str">
        <x:v>명사·행동 중심 검색어로, 제목화하려면 별도의 구체적인 질문 설정이 필요</x:v>
      </x:c>
      <x:c r="H934" s="27" t="n">
        <x:v>0</x:v>
      </x:c>
      <x:c r="I934" s="24" t="str">
        <x:v>키워드 자체에 비교나 반전 근거가 없으므로 해당 요소는 가점하지 않음</x:v>
      </x:c>
      <x:c r="J934" s="27" t="n">
        <x:v>1</x:v>
      </x:c>
      <x:c r="K934" s="24" t="str">
        <x:v>검색 범위가 넓어 독자·상황·질문을 더 좁혀야 함</x:v>
      </x:c>
      <x:c r="L934" s="29" t="n">
        <x:f>(D934+F934+H934+J934)/('산출기준'!$B$23*'산출기준'!$B$24)*100</x:f>
        <x:v>37.5</x:v>
      </x:c>
      <x:c r="M934" s="24" t="str">
        <x:v>학술자료로 사실 확인; 가설·미스터리는 확인된 사실과 구분</x:v>
      </x:c>
    </x:row>
    <x:row r="935" ht="58" customHeight="1">
      <x:c r="A935" s="4" t="str">
        <x:v>K0931</x:v>
      </x:c>
      <x:c r="B935" s="4" t="str">
        <x:v>고생물·미스터리</x:v>
      </x:c>
      <x:c r="C935" s="4" t="str">
        <x:v>메가네우라</x:v>
      </x:c>
      <x:c r="D935" s="27" t="n">
        <x:v>1</x:v>
      </x:c>
      <x:c r="E935" s="24" t="str">
        <x:v>메가네우라: 지식·호기심 수요이며 생활 손익과의 직접성은 낮음</x:v>
      </x:c>
      <x:c r="F935" s="27" t="n">
        <x:v>1</x:v>
      </x:c>
      <x:c r="G935" s="24" t="str">
        <x:v>명사·행동 중심 검색어로, 제목화하려면 별도의 구체적인 질문 설정이 필요</x:v>
      </x:c>
      <x:c r="H935" s="27" t="n">
        <x:v>0</x:v>
      </x:c>
      <x:c r="I935" s="24" t="str">
        <x:v>키워드 자체에 비교나 반전 근거가 없으므로 해당 요소는 가점하지 않음</x:v>
      </x:c>
      <x:c r="J935" s="27" t="n">
        <x:v>1</x:v>
      </x:c>
      <x:c r="K935" s="24" t="str">
        <x:v>검색 범위가 넓어 독자·상황·질문을 더 좁혀야 함</x:v>
      </x:c>
      <x:c r="L935" s="29" t="n">
        <x:f>(D935+F935+H935+J935)/('산출기준'!$B$23*'산출기준'!$B$24)*100</x:f>
        <x:v>37.5</x:v>
      </x:c>
      <x:c r="M935" s="24" t="str">
        <x:v>학술자료로 사실 확인; 가설·미스터리는 확인된 사실과 구분</x:v>
      </x:c>
    </x:row>
    <x:row r="936" ht="58" customHeight="1">
      <x:c r="A936" s="4" t="str">
        <x:v>K0932</x:v>
      </x:c>
      <x:c r="B936" s="4" t="str">
        <x:v>고생물·미스터리</x:v>
      </x:c>
      <x:c r="C936" s="4" t="str">
        <x:v>빙하기</x:v>
      </x:c>
      <x:c r="D936" s="27" t="n">
        <x:v>1</x:v>
      </x:c>
      <x:c r="E936" s="24" t="str">
        <x:v>빙하기: 지식·호기심 수요이며 생활 손익과의 직접성은 낮음</x:v>
      </x:c>
      <x:c r="F936" s="27" t="n">
        <x:v>1</x:v>
      </x:c>
      <x:c r="G936" s="24" t="str">
        <x:v>명사·행동 중심 검색어로, 제목화하려면 별도의 구체적인 질문 설정이 필요</x:v>
      </x:c>
      <x:c r="H936" s="27" t="n">
        <x:v>0</x:v>
      </x:c>
      <x:c r="I936" s="24" t="str">
        <x:v>키워드 자체에 비교나 반전 근거가 없으므로 해당 요소는 가점하지 않음</x:v>
      </x:c>
      <x:c r="J936" s="27" t="n">
        <x:v>1</x:v>
      </x:c>
      <x:c r="K936" s="24" t="str">
        <x:v>검색 범위가 넓어 독자·상황·질문을 더 좁혀야 함</x:v>
      </x:c>
      <x:c r="L936" s="29" t="n">
        <x:f>(D936+F936+H936+J936)/('산출기준'!$B$23*'산출기준'!$B$24)*100</x:f>
        <x:v>37.5</x:v>
      </x:c>
      <x:c r="M936" s="24" t="str">
        <x:v>학술자료로 사실 확인; 가설·미스터리는 확인된 사실과 구분</x:v>
      </x:c>
    </x:row>
    <x:row r="937" ht="58" customHeight="1">
      <x:c r="A937" s="4" t="str">
        <x:v>K0933</x:v>
      </x:c>
      <x:c r="B937" s="4" t="str">
        <x:v>고생물·미스터리</x:v>
      </x:c>
      <x:c r="C937" s="4" t="str">
        <x:v>이집트피라미드</x:v>
      </x:c>
      <x:c r="D937" s="27" t="n">
        <x:v>1</x:v>
      </x:c>
      <x:c r="E937" s="24" t="str">
        <x:v>이집트피라미드: 지식·호기심 수요이며 생활 손익과의 직접성은 낮음</x:v>
      </x:c>
      <x:c r="F937" s="27" t="n">
        <x:v>1</x:v>
      </x:c>
      <x:c r="G937" s="24" t="str">
        <x:v>명사·행동 중심 검색어로, 제목화하려면 별도의 구체적인 질문 설정이 필요</x:v>
      </x:c>
      <x:c r="H937" s="27" t="n">
        <x:v>0</x:v>
      </x:c>
      <x:c r="I937" s="24" t="str">
        <x:v>키워드 자체에 비교나 반전 근거가 없으므로 해당 요소는 가점하지 않음</x:v>
      </x:c>
      <x:c r="J937" s="27" t="n">
        <x:v>1</x:v>
      </x:c>
      <x:c r="K937" s="24" t="str">
        <x:v>검색 범위가 넓어 독자·상황·질문을 더 좁혀야 함</x:v>
      </x:c>
      <x:c r="L937" s="29" t="n">
        <x:f>(D937+F937+H937+J937)/('산출기준'!$B$23*'산출기준'!$B$24)*100</x:f>
        <x:v>37.5</x:v>
      </x:c>
      <x:c r="M937" s="24" t="str">
        <x:v>학술자료로 사실 확인; 가설·미스터리는 확인된 사실과 구분</x:v>
      </x:c>
    </x:row>
    <x:row r="938" ht="58" customHeight="1">
      <x:c r="A938" s="4" t="str">
        <x:v>K0934</x:v>
      </x:c>
      <x:c r="B938" s="4" t="str">
        <x:v>고생물·미스터리</x:v>
      </x:c>
      <x:c r="C938" s="4" t="str">
        <x:v>티타노보아</x:v>
      </x:c>
      <x:c r="D938" s="27" t="n">
        <x:v>1</x:v>
      </x:c>
      <x:c r="E938" s="24" t="str">
        <x:v>티타노보아: 지식·호기심 수요이며 생활 손익과의 직접성은 낮음</x:v>
      </x:c>
      <x:c r="F938" s="27" t="n">
        <x:v>1</x:v>
      </x:c>
      <x:c r="G938" s="24" t="str">
        <x:v>명사·행동 중심 검색어로, 제목화하려면 별도의 구체적인 질문 설정이 필요</x:v>
      </x:c>
      <x:c r="H938" s="27" t="n">
        <x:v>0</x:v>
      </x:c>
      <x:c r="I938" s="24" t="str">
        <x:v>키워드 자체에 비교나 반전 근거가 없으므로 해당 요소는 가점하지 않음</x:v>
      </x:c>
      <x:c r="J938" s="27" t="n">
        <x:v>1</x:v>
      </x:c>
      <x:c r="K938" s="24" t="str">
        <x:v>검색 범위가 넓어 독자·상황·질문을 더 좁혀야 함</x:v>
      </x:c>
      <x:c r="L938" s="29" t="n">
        <x:f>(D938+F938+H938+J938)/('산출기준'!$B$23*'산출기준'!$B$24)*100</x:f>
        <x:v>37.5</x:v>
      </x:c>
      <x:c r="M938" s="24" t="str">
        <x:v>학술자료로 사실 확인; 가설·미스터리는 확인된 사실과 구분</x:v>
      </x:c>
    </x:row>
    <x:row r="939" ht="58" customHeight="1">
      <x:c r="A939" s="4" t="str">
        <x:v>K0935</x:v>
      </x:c>
      <x:c r="B939" s="4" t="str">
        <x:v>고생물·미스터리</x:v>
      </x:c>
      <x:c r="C939" s="4" t="str">
        <x:v>크로노사우루스</x:v>
      </x:c>
      <x:c r="D939" s="27" t="n">
        <x:v>1</x:v>
      </x:c>
      <x:c r="E939" s="24" t="str">
        <x:v>크로노사우루스: 지식·호기심 수요이며 생활 손익과의 직접성은 낮음</x:v>
      </x:c>
      <x:c r="F939" s="27" t="n">
        <x:v>1</x:v>
      </x:c>
      <x:c r="G939" s="24" t="str">
        <x:v>명사·행동 중심 검색어로, 제목화하려면 별도의 구체적인 질문 설정이 필요</x:v>
      </x:c>
      <x:c r="H939" s="27" t="n">
        <x:v>0</x:v>
      </x:c>
      <x:c r="I939" s="24" t="str">
        <x:v>키워드 자체에 비교나 반전 근거가 없으므로 해당 요소는 가점하지 않음</x:v>
      </x:c>
      <x:c r="J939" s="27" t="n">
        <x:v>1</x:v>
      </x:c>
      <x:c r="K939" s="24" t="str">
        <x:v>검색 범위가 넓어 독자·상황·질문을 더 좁혀야 함</x:v>
      </x:c>
      <x:c r="L939" s="29" t="n">
        <x:f>(D939+F939+H939+J939)/('산출기준'!$B$23*'산출기준'!$B$24)*100</x:f>
        <x:v>37.5</x:v>
      </x:c>
      <x:c r="M939" s="24" t="str">
        <x:v>학술자료로 사실 확인; 가설·미스터리는 확인된 사실과 구분</x:v>
      </x:c>
    </x:row>
    <x:row r="940" ht="58" customHeight="1">
      <x:c r="A940" s="4" t="str">
        <x:v>K0936</x:v>
      </x:c>
      <x:c r="B940" s="4" t="str">
        <x:v>고생물·미스터리</x:v>
      </x:c>
      <x:c r="C940" s="4" t="str">
        <x:v>디플로도쿠스</x:v>
      </x:c>
      <x:c r="D940" s="27" t="n">
        <x:v>1</x:v>
      </x:c>
      <x:c r="E940" s="24" t="str">
        <x:v>디플로도쿠스: 지식·호기심 수요이며 생활 손익과의 직접성은 낮음</x:v>
      </x:c>
      <x:c r="F940" s="27" t="n">
        <x:v>1</x:v>
      </x:c>
      <x:c r="G940" s="24" t="str">
        <x:v>명사·행동 중심 검색어로, 제목화하려면 별도의 구체적인 질문 설정이 필요</x:v>
      </x:c>
      <x:c r="H940" s="27" t="n">
        <x:v>0</x:v>
      </x:c>
      <x:c r="I940" s="24" t="str">
        <x:v>키워드 자체에 비교나 반전 근거가 없으므로 해당 요소는 가점하지 않음</x:v>
      </x:c>
      <x:c r="J940" s="27" t="n">
        <x:v>1</x:v>
      </x:c>
      <x:c r="K940" s="24" t="str">
        <x:v>검색 범위가 넓어 독자·상황·질문을 더 좁혀야 함</x:v>
      </x:c>
      <x:c r="L940" s="29" t="n">
        <x:f>(D940+F940+H940+J940)/('산출기준'!$B$23*'산출기준'!$B$24)*100</x:f>
        <x:v>37.5</x:v>
      </x:c>
      <x:c r="M940" s="24" t="str">
        <x:v>학술자료로 사실 확인; 가설·미스터리는 확인된 사실과 구분</x:v>
      </x:c>
    </x:row>
    <x:row r="941" ht="58" customHeight="1">
      <x:c r="A941" s="4" t="str">
        <x:v>K0937</x:v>
      </x:c>
      <x:c r="B941" s="4" t="str">
        <x:v>고생물·미스터리</x:v>
      </x:c>
      <x:c r="C941" s="4" t="str">
        <x:v>테리지노사우루스</x:v>
      </x:c>
      <x:c r="D941" s="27" t="n">
        <x:v>1</x:v>
      </x:c>
      <x:c r="E941" s="24" t="str">
        <x:v>테리지노사우루스: 지식·호기심 수요이며 생활 손익과의 직접성은 낮음</x:v>
      </x:c>
      <x:c r="F941" s="27" t="n">
        <x:v>1</x:v>
      </x:c>
      <x:c r="G941" s="24" t="str">
        <x:v>명사·행동 중심 검색어로, 제목화하려면 별도의 구체적인 질문 설정이 필요</x:v>
      </x:c>
      <x:c r="H941" s="27" t="n">
        <x:v>0</x:v>
      </x:c>
      <x:c r="I941" s="24" t="str">
        <x:v>키워드 자체에 비교나 반전 근거가 없으므로 해당 요소는 가점하지 않음</x:v>
      </x:c>
      <x:c r="J941" s="27" t="n">
        <x:v>1</x:v>
      </x:c>
      <x:c r="K941" s="24" t="str">
        <x:v>검색 범위가 넓어 독자·상황·질문을 더 좁혀야 함</x:v>
      </x:c>
      <x:c r="L941" s="29" t="n">
        <x:f>(D941+F941+H941+J941)/('산출기준'!$B$23*'산출기준'!$B$24)*100</x:f>
        <x:v>37.5</x:v>
      </x:c>
      <x:c r="M941" s="24" t="str">
        <x:v>학술자료로 사실 확인; 가설·미스터리는 확인된 사실과 구분</x:v>
      </x:c>
    </x:row>
    <x:row r="942" ht="58" customHeight="1">
      <x:c r="A942" s="4" t="str">
        <x:v>K0938</x:v>
      </x:c>
      <x:c r="B942" s="4" t="str">
        <x:v>고생물·미스터리</x:v>
      </x:c>
      <x:c r="C942" s="4" t="str">
        <x:v>플레시오사우루스</x:v>
      </x:c>
      <x:c r="D942" s="27" t="n">
        <x:v>1</x:v>
      </x:c>
      <x:c r="E942" s="24" t="str">
        <x:v>플레시오사우루스: 지식·호기심 수요이며 생활 손익과의 직접성은 낮음</x:v>
      </x:c>
      <x:c r="F942" s="27" t="n">
        <x:v>1</x:v>
      </x:c>
      <x:c r="G942" s="24" t="str">
        <x:v>명사·행동 중심 검색어로, 제목화하려면 별도의 구체적인 질문 설정이 필요</x:v>
      </x:c>
      <x:c r="H942" s="27" t="n">
        <x:v>0</x:v>
      </x:c>
      <x:c r="I942" s="24" t="str">
        <x:v>키워드 자체에 비교나 반전 근거가 없으므로 해당 요소는 가점하지 않음</x:v>
      </x:c>
      <x:c r="J942" s="27" t="n">
        <x:v>1</x:v>
      </x:c>
      <x:c r="K942" s="24" t="str">
        <x:v>검색 범위가 넓어 독자·상황·질문을 더 좁혀야 함</x:v>
      </x:c>
      <x:c r="L942" s="29" t="n">
        <x:f>(D942+F942+H942+J942)/('산출기준'!$B$23*'산출기준'!$B$24)*100</x:f>
        <x:v>37.5</x:v>
      </x:c>
      <x:c r="M942" s="24" t="str">
        <x:v>학술자료로 사실 확인; 가설·미스터리는 확인된 사실과 구분</x:v>
      </x:c>
    </x:row>
    <x:row r="943" ht="58" customHeight="1">
      <x:c r="A943" s="4" t="str">
        <x:v>K0939</x:v>
      </x:c>
      <x:c r="B943" s="4" t="str">
        <x:v>고생물·미스터리</x:v>
      </x:c>
      <x:c r="C943" s="4" t="str">
        <x:v>디메트로돈</x:v>
      </x:c>
      <x:c r="D943" s="27" t="n">
        <x:v>1</x:v>
      </x:c>
      <x:c r="E943" s="24" t="str">
        <x:v>디메트로돈: 지식·호기심 수요이며 생활 손익과의 직접성은 낮음</x:v>
      </x:c>
      <x:c r="F943" s="27" t="n">
        <x:v>1</x:v>
      </x:c>
      <x:c r="G943" s="24" t="str">
        <x:v>명사·행동 중심 검색어로, 제목화하려면 별도의 구체적인 질문 설정이 필요</x:v>
      </x:c>
      <x:c r="H943" s="27" t="n">
        <x:v>0</x:v>
      </x:c>
      <x:c r="I943" s="24" t="str">
        <x:v>키워드 자체에 비교나 반전 근거가 없으므로 해당 요소는 가점하지 않음</x:v>
      </x:c>
      <x:c r="J943" s="27" t="n">
        <x:v>1</x:v>
      </x:c>
      <x:c r="K943" s="24" t="str">
        <x:v>검색 범위가 넓어 독자·상황·질문을 더 좁혀야 함</x:v>
      </x:c>
      <x:c r="L943" s="29" t="n">
        <x:f>(D943+F943+H943+J943)/('산출기준'!$B$23*'산출기준'!$B$24)*100</x:f>
        <x:v>37.5</x:v>
      </x:c>
      <x:c r="M943" s="24" t="str">
        <x:v>학술자료로 사실 확인; 가설·미스터리는 확인된 사실과 구분</x:v>
      </x:c>
    </x:row>
    <x:row r="944" ht="58" customHeight="1">
      <x:c r="A944" s="4" t="str">
        <x:v>K0940</x:v>
      </x:c>
      <x:c r="B944" s="4" t="str">
        <x:v>고생물·미스터리</x:v>
      </x:c>
      <x:c r="C944" s="4" t="str">
        <x:v>호모에렉투스</x:v>
      </x:c>
      <x:c r="D944" s="27" t="n">
        <x:v>1</x:v>
      </x:c>
      <x:c r="E944" s="24" t="str">
        <x:v>호모에렉투스: 지식·호기심 수요이며 생활 손익과의 직접성은 낮음</x:v>
      </x:c>
      <x:c r="F944" s="27" t="n">
        <x:v>1</x:v>
      </x:c>
      <x:c r="G944" s="24" t="str">
        <x:v>명사·행동 중심 검색어로, 제목화하려면 별도의 구체적인 질문 설정이 필요</x:v>
      </x:c>
      <x:c r="H944" s="27" t="n">
        <x:v>0</x:v>
      </x:c>
      <x:c r="I944" s="24" t="str">
        <x:v>키워드 자체에 비교나 반전 근거가 없으므로 해당 요소는 가점하지 않음</x:v>
      </x:c>
      <x:c r="J944" s="27" t="n">
        <x:v>1</x:v>
      </x:c>
      <x:c r="K944" s="24" t="str">
        <x:v>검색 범위가 넓어 독자·상황·질문을 더 좁혀야 함</x:v>
      </x:c>
      <x:c r="L944" s="29" t="n">
        <x:f>(D944+F944+H944+J944)/('산출기준'!$B$23*'산출기준'!$B$24)*100</x:f>
        <x:v>37.5</x:v>
      </x:c>
      <x:c r="M944" s="24" t="str">
        <x:v>학술자료로 사실 확인; 가설·미스터리는 확인된 사실과 구분</x:v>
      </x:c>
    </x:row>
    <x:row r="945" ht="58" customHeight="1">
      <x:c r="A945" s="4" t="str">
        <x:v>K0941</x:v>
      </x:c>
      <x:c r="B945" s="4" t="str">
        <x:v>고생물·미스터리</x:v>
      </x:c>
      <x:c r="C945" s="4" t="str">
        <x:v>고생대</x:v>
      </x:c>
      <x:c r="D945" s="27" t="n">
        <x:v>1</x:v>
      </x:c>
      <x:c r="E945" s="24" t="str">
        <x:v>고생대: 지식·호기심 수요이며 생활 손익과의 직접성은 낮음</x:v>
      </x:c>
      <x:c r="F945" s="27" t="n">
        <x:v>1</x:v>
      </x:c>
      <x:c r="G945" s="24" t="str">
        <x:v>명사·행동 중심 검색어로, 제목화하려면 별도의 구체적인 질문 설정이 필요</x:v>
      </x:c>
      <x:c r="H945" s="27" t="n">
        <x:v>0</x:v>
      </x:c>
      <x:c r="I945" s="24" t="str">
        <x:v>키워드 자체에 비교나 반전 근거가 없으므로 해당 요소는 가점하지 않음</x:v>
      </x:c>
      <x:c r="J945" s="27" t="n">
        <x:v>1</x:v>
      </x:c>
      <x:c r="K945" s="24" t="str">
        <x:v>검색 범위가 넓어 독자·상황·질문을 더 좁혀야 함</x:v>
      </x:c>
      <x:c r="L945" s="29" t="n">
        <x:f>(D945+F945+H945+J945)/('산출기준'!$B$23*'산출기준'!$B$24)*100</x:f>
        <x:v>37.5</x:v>
      </x:c>
      <x:c r="M945" s="24" t="str">
        <x:v>학술자료로 사실 확인; 가설·미스터리는 확인된 사실과 구분</x:v>
      </x:c>
    </x:row>
    <x:row r="946" ht="58" customHeight="1">
      <x:c r="A946" s="4" t="str">
        <x:v>K0942</x:v>
      </x:c>
      <x:c r="B946" s="4" t="str">
        <x:v>고생물·미스터리</x:v>
      </x:c>
      <x:c r="C946" s="4" t="str">
        <x:v>엘라스모사우루스</x:v>
      </x:c>
      <x:c r="D946" s="27" t="n">
        <x:v>1</x:v>
      </x:c>
      <x:c r="E946" s="24" t="str">
        <x:v>엘라스모사우루스: 지식·호기심 수요이며 생활 손익과의 직접성은 낮음</x:v>
      </x:c>
      <x:c r="F946" s="27" t="n">
        <x:v>1</x:v>
      </x:c>
      <x:c r="G946" s="24" t="str">
        <x:v>명사·행동 중심 검색어로, 제목화하려면 별도의 구체적인 질문 설정이 필요</x:v>
      </x:c>
      <x:c r="H946" s="27" t="n">
        <x:v>0</x:v>
      </x:c>
      <x:c r="I946" s="24" t="str">
        <x:v>키워드 자체에 비교나 반전 근거가 없으므로 해당 요소는 가점하지 않음</x:v>
      </x:c>
      <x:c r="J946" s="27" t="n">
        <x:v>1</x:v>
      </x:c>
      <x:c r="K946" s="24" t="str">
        <x:v>검색 범위가 넓어 독자·상황·질문을 더 좁혀야 함</x:v>
      </x:c>
      <x:c r="L946" s="29" t="n">
        <x:f>(D946+F946+H946+J946)/('산출기준'!$B$23*'산출기준'!$B$24)*100</x:f>
        <x:v>37.5</x:v>
      </x:c>
      <x:c r="M946" s="24" t="str">
        <x:v>학술자료로 사실 확인; 가설·미스터리는 확인된 사실과 구분</x:v>
      </x:c>
    </x:row>
    <x:row r="947" ht="58" customHeight="1">
      <x:c r="A947" s="4" t="str">
        <x:v>K0943</x:v>
      </x:c>
      <x:c r="B947" s="4" t="str">
        <x:v>고생물·미스터리</x:v>
      </x:c>
      <x:c r="C947" s="4" t="str">
        <x:v>초식공룡</x:v>
      </x:c>
      <x:c r="D947" s="27" t="n">
        <x:v>1</x:v>
      </x:c>
      <x:c r="E947" s="24" t="str">
        <x:v>초식공룡: 지식·호기심 수요이며 생활 손익과의 직접성은 낮음</x:v>
      </x:c>
      <x:c r="F947" s="27" t="n">
        <x:v>1</x:v>
      </x:c>
      <x:c r="G947" s="24" t="str">
        <x:v>명사·행동 중심 검색어로, 제목화하려면 별도의 구체적인 질문 설정이 필요</x:v>
      </x:c>
      <x:c r="H947" s="27" t="n">
        <x:v>0</x:v>
      </x:c>
      <x:c r="I947" s="24" t="str">
        <x:v>키워드 자체에 비교나 반전 근거가 없으므로 해당 요소는 가점하지 않음</x:v>
      </x:c>
      <x:c r="J947" s="27" t="n">
        <x:v>1</x:v>
      </x:c>
      <x:c r="K947" s="24" t="str">
        <x:v>검색 범위가 넓어 독자·상황·질문을 더 좁혀야 함</x:v>
      </x:c>
      <x:c r="L947" s="29" t="n">
        <x:f>(D947+F947+H947+J947)/('산출기준'!$B$23*'산출기준'!$B$24)*100</x:f>
        <x:v>37.5</x:v>
      </x:c>
      <x:c r="M947" s="24" t="str">
        <x:v>학술자료로 사실 확인; 가설·미스터리는 확인된 사실과 구분</x:v>
      </x:c>
    </x:row>
    <x:row r="948" ht="58" customHeight="1">
      <x:c r="A948" s="4" t="str">
        <x:v>K0944</x:v>
      </x:c>
      <x:c r="B948" s="4" t="str">
        <x:v>고생물·미스터리</x:v>
      </x:c>
      <x:c r="C948" s="4" t="str">
        <x:v>암모나이트화석</x:v>
      </x:c>
      <x:c r="D948" s="27" t="n">
        <x:v>1</x:v>
      </x:c>
      <x:c r="E948" s="24" t="str">
        <x:v>암모나이트화석: 지식·호기심 수요이며 생활 손익과의 직접성은 낮음</x:v>
      </x:c>
      <x:c r="F948" s="27" t="n">
        <x:v>1</x:v>
      </x:c>
      <x:c r="G948" s="24" t="str">
        <x:v>명사·행동 중심 검색어로, 제목화하려면 별도의 구체적인 질문 설정이 필요</x:v>
      </x:c>
      <x:c r="H948" s="27" t="n">
        <x:v>0</x:v>
      </x:c>
      <x:c r="I948" s="24" t="str">
        <x:v>키워드 자체에 비교나 반전 근거가 없으므로 해당 요소는 가점하지 않음</x:v>
      </x:c>
      <x:c r="J948" s="27" t="n">
        <x:v>2</x:v>
      </x:c>
      <x:c r="K948" s="24" t="str">
        <x:v>공개 프로필·발언 등 확인 가능한 원자료 확보가 필요</x:v>
      </x:c>
      <x:c r="L948" s="29" t="n">
        <x:f>(D948+F948+H948+J948)/('산출기준'!$B$23*'산출기준'!$B$24)*100</x:f>
        <x:v>50</x:v>
      </x:c>
      <x:c r="M948" s="24" t="str">
        <x:v>학술자료로 사실 확인; 가설·미스터리는 확인된 사실과 구분</x:v>
      </x:c>
    </x:row>
    <x:row r="949" ht="58" customHeight="1">
      <x:c r="A949" s="4" t="str">
        <x:v>K0945</x:v>
      </x:c>
      <x:c r="B949" s="4" t="str">
        <x:v>고생물·미스터리</x:v>
      </x:c>
      <x:c r="C949" s="4" t="str">
        <x:v>공룡화석</x:v>
      </x:c>
      <x:c r="D949" s="27" t="n">
        <x:v>1</x:v>
      </x:c>
      <x:c r="E949" s="24" t="str">
        <x:v>공룡화석: 지식·호기심 수요이며 생활 손익과의 직접성은 낮음</x:v>
      </x:c>
      <x:c r="F949" s="27" t="n">
        <x:v>1</x:v>
      </x:c>
      <x:c r="G949" s="24" t="str">
        <x:v>명사·행동 중심 검색어로, 제목화하려면 별도의 구체적인 질문 설정이 필요</x:v>
      </x:c>
      <x:c r="H949" s="27" t="n">
        <x:v>0</x:v>
      </x:c>
      <x:c r="I949" s="24" t="str">
        <x:v>키워드 자체에 비교나 반전 근거가 없으므로 해당 요소는 가점하지 않음</x:v>
      </x:c>
      <x:c r="J949" s="27" t="n">
        <x:v>1</x:v>
      </x:c>
      <x:c r="K949" s="24" t="str">
        <x:v>공개 프로필·발언 등 확인 가능한 원자료 확보가 필요</x:v>
      </x:c>
      <x:c r="L949" s="29" t="n">
        <x:f>(D949+F949+H949+J949)/('산출기준'!$B$23*'산출기준'!$B$24)*100</x:f>
        <x:v>37.5</x:v>
      </x:c>
      <x:c r="M949" s="24" t="str">
        <x:v>학술자료로 사실 확인; 가설·미스터리는 확인된 사실과 구분</x:v>
      </x:c>
    </x:row>
    <x:row r="950" ht="58" customHeight="1">
      <x:c r="A950" s="4" t="str">
        <x:v>K0946</x:v>
      </x:c>
      <x:c r="B950" s="4" t="str">
        <x:v>고생물·미스터리</x:v>
      </x:c>
      <x:c r="C950" s="4" t="str">
        <x:v>백악기</x:v>
      </x:c>
      <x:c r="D950" s="27" t="n">
        <x:v>1</x:v>
      </x:c>
      <x:c r="E950" s="24" t="str">
        <x:v>백악기: 지식·호기심 수요이며 생활 손익과의 직접성은 낮음</x:v>
      </x:c>
      <x:c r="F950" s="27" t="n">
        <x:v>1</x:v>
      </x:c>
      <x:c r="G950" s="24" t="str">
        <x:v>명사·행동 중심 검색어로, 제목화하려면 별도의 구체적인 질문 설정이 필요</x:v>
      </x:c>
      <x:c r="H950" s="27" t="n">
        <x:v>0</x:v>
      </x:c>
      <x:c r="I950" s="24" t="str">
        <x:v>키워드 자체에 비교나 반전 근거가 없으므로 해당 요소는 가점하지 않음</x:v>
      </x:c>
      <x:c r="J950" s="27" t="n">
        <x:v>1</x:v>
      </x:c>
      <x:c r="K950" s="24" t="str">
        <x:v>검색 범위가 넓어 독자·상황·질문을 더 좁혀야 함</x:v>
      </x:c>
      <x:c r="L950" s="29" t="n">
        <x:f>(D950+F950+H950+J950)/('산출기준'!$B$23*'산출기준'!$B$24)*100</x:f>
        <x:v>37.5</x:v>
      </x:c>
      <x:c r="M950" s="24" t="str">
        <x:v>학술자료로 사실 확인; 가설·미스터리는 확인된 사실과 구분</x:v>
      </x:c>
    </x:row>
    <x:row r="951" ht="58" customHeight="1">
      <x:c r="A951" s="4" t="str">
        <x:v>K0947</x:v>
      </x:c>
      <x:c r="B951" s="4" t="str">
        <x:v>고생물·미스터리</x:v>
      </x:c>
      <x:c r="C951" s="4" t="str">
        <x:v>아르젠티노사우루스</x:v>
      </x:c>
      <x:c r="D951" s="27" t="n">
        <x:v>1</x:v>
      </x:c>
      <x:c r="E951" s="24" t="str">
        <x:v>아르젠티노사우루스: 지식·호기심 수요이며 생활 손익과의 직접성은 낮음</x:v>
      </x:c>
      <x:c r="F951" s="27" t="n">
        <x:v>1</x:v>
      </x:c>
      <x:c r="G951" s="24" t="str">
        <x:v>명사·행동 중심 검색어로, 제목화하려면 별도의 구체적인 질문 설정이 필요</x:v>
      </x:c>
      <x:c r="H951" s="27" t="n">
        <x:v>0</x:v>
      </x:c>
      <x:c r="I951" s="24" t="str">
        <x:v>키워드 자체에 비교나 반전 근거가 없으므로 해당 요소는 가점하지 않음</x:v>
      </x:c>
      <x:c r="J951" s="27" t="n">
        <x:v>1</x:v>
      </x:c>
      <x:c r="K951" s="24" t="str">
        <x:v>검색 범위가 넓어 독자·상황·질문을 더 좁혀야 함</x:v>
      </x:c>
      <x:c r="L951" s="29" t="n">
        <x:f>(D951+F951+H951+J951)/('산출기준'!$B$23*'산출기준'!$B$24)*100</x:f>
        <x:v>37.5</x:v>
      </x:c>
      <x:c r="M951" s="24" t="str">
        <x:v>학술자료로 사실 확인; 가설·미스터리는 확인된 사실과 구분</x:v>
      </x:c>
    </x:row>
    <x:row r="952" ht="58" customHeight="1">
      <x:c r="A952" s="4" t="str">
        <x:v>K0948</x:v>
      </x:c>
      <x:c r="B952" s="4" t="str">
        <x:v>고생물·미스터리</x:v>
      </x:c>
      <x:c r="C952" s="4" t="str">
        <x:v>스밀로돈</x:v>
      </x:c>
      <x:c r="D952" s="27" t="n">
        <x:v>1</x:v>
      </x:c>
      <x:c r="E952" s="24" t="str">
        <x:v>스밀로돈: 지식·호기심 수요이며 생활 손익과의 직접성은 낮음</x:v>
      </x:c>
      <x:c r="F952" s="27" t="n">
        <x:v>1</x:v>
      </x:c>
      <x:c r="G952" s="24" t="str">
        <x:v>명사·행동 중심 검색어로, 제목화하려면 별도의 구체적인 질문 설정이 필요</x:v>
      </x:c>
      <x:c r="H952" s="27" t="n">
        <x:v>0</x:v>
      </x:c>
      <x:c r="I952" s="24" t="str">
        <x:v>키워드 자체에 비교나 반전 근거가 없으므로 해당 요소는 가점하지 않음</x:v>
      </x:c>
      <x:c r="J952" s="27" t="n">
        <x:v>1</x:v>
      </x:c>
      <x:c r="K952" s="24" t="str">
        <x:v>검색 범위가 넓어 독자·상황·질문을 더 좁혀야 함</x:v>
      </x:c>
      <x:c r="L952" s="29" t="n">
        <x:f>(D952+F952+H952+J952)/('산출기준'!$B$23*'산출기준'!$B$24)*100</x:f>
        <x:v>37.5</x:v>
      </x:c>
      <x:c r="M952" s="24" t="str">
        <x:v>학술자료로 사실 확인; 가설·미스터리는 확인된 사실과 구분</x:v>
      </x:c>
    </x:row>
    <x:row r="953" ht="58" customHeight="1">
      <x:c r="A953" s="4" t="str">
        <x:v>K0949</x:v>
      </x:c>
      <x:c r="B953" s="4" t="str">
        <x:v>고생물·미스터리</x:v>
      </x:c>
      <x:c r="C953" s="4" t="str">
        <x:v>공룡시대</x:v>
      </x:c>
      <x:c r="D953" s="27" t="n">
        <x:v>1</x:v>
      </x:c>
      <x:c r="E953" s="24" t="str">
        <x:v>공룡시대: 지식·호기심 수요이며 생활 손익과의 직접성은 낮음</x:v>
      </x:c>
      <x:c r="F953" s="27" t="n">
        <x:v>1</x:v>
      </x:c>
      <x:c r="G953" s="24" t="str">
        <x:v>명사·행동 중심 검색어로, 제목화하려면 별도의 구체적인 질문 설정이 필요</x:v>
      </x:c>
      <x:c r="H953" s="27" t="n">
        <x:v>0</x:v>
      </x:c>
      <x:c r="I953" s="24" t="str">
        <x:v>키워드 자체에 비교나 반전 근거가 없으므로 해당 요소는 가점하지 않음</x:v>
      </x:c>
      <x:c r="J953" s="27" t="n">
        <x:v>1</x:v>
      </x:c>
      <x:c r="K953" s="24" t="str">
        <x:v>공개 프로필·발언 등 확인 가능한 원자료 확보가 필요</x:v>
      </x:c>
      <x:c r="L953" s="29" t="n">
        <x:f>(D953+F953+H953+J953)/('산출기준'!$B$23*'산출기준'!$B$24)*100</x:f>
        <x:v>37.5</x:v>
      </x:c>
      <x:c r="M953" s="24" t="str">
        <x:v>학술자료로 사실 확인; 가설·미스터리는 확인된 사실과 구분</x:v>
      </x:c>
    </x:row>
    <x:row r="954" ht="58" customHeight="1">
      <x:c r="A954" s="4" t="str">
        <x:v>K0950</x:v>
      </x:c>
      <x:c r="B954" s="4" t="str">
        <x:v>고생물·미스터리</x:v>
      </x:c>
      <x:c r="C954" s="4" t="str">
        <x:v>데이노니쿠스</x:v>
      </x:c>
      <x:c r="D954" s="27" t="n">
        <x:v>1</x:v>
      </x:c>
      <x:c r="E954" s="24" t="str">
        <x:v>데이노니쿠스: 지식·호기심 수요이며 생활 손익과의 직접성은 낮음</x:v>
      </x:c>
      <x:c r="F954" s="27" t="n">
        <x:v>1</x:v>
      </x:c>
      <x:c r="G954" s="24" t="str">
        <x:v>명사·행동 중심 검색어로, 제목화하려면 별도의 구체적인 질문 설정이 필요</x:v>
      </x:c>
      <x:c r="H954" s="27" t="n">
        <x:v>0</x:v>
      </x:c>
      <x:c r="I954" s="24" t="str">
        <x:v>키워드 자체에 비교나 반전 근거가 없으므로 해당 요소는 가점하지 않음</x:v>
      </x:c>
      <x:c r="J954" s="27" t="n">
        <x:v>1</x:v>
      </x:c>
      <x:c r="K954" s="24" t="str">
        <x:v>검색 범위가 넓어 독자·상황·질문을 더 좁혀야 함</x:v>
      </x:c>
      <x:c r="L954" s="29" t="n">
        <x:f>(D954+F954+H954+J954)/('산출기준'!$B$23*'산출기준'!$B$24)*100</x:f>
        <x:v>37.5</x:v>
      </x:c>
      <x:c r="M954" s="24" t="str">
        <x:v>학술자료로 사실 확인; 가설·미스터리는 확인된 사실과 구분</x:v>
      </x:c>
    </x:row>
    <x:row r="955" ht="58" customHeight="1">
      <x:c r="A955" s="4" t="str">
        <x:v>K0951</x:v>
      </x:c>
      <x:c r="B955" s="4" t="str">
        <x:v>고생물·미스터리</x:v>
      </x:c>
      <x:c r="C955" s="4" t="str">
        <x:v>생명의기원</x:v>
      </x:c>
      <x:c r="D955" s="27" t="n">
        <x:v>1</x:v>
      </x:c>
      <x:c r="E955" s="24" t="str">
        <x:v>생명의기원: 지식·호기심 수요이며 생활 손익과의 직접성은 낮음</x:v>
      </x:c>
      <x:c r="F955" s="27" t="n">
        <x:v>2</x:v>
      </x:c>
      <x:c r="G955" s="24" t="str">
        <x:v>특징·현상·원인을 설명하는 질문으로 전개 가능</x:v>
      </x:c>
      <x:c r="H955" s="27" t="n">
        <x:v>0</x:v>
      </x:c>
      <x:c r="I955" s="24" t="str">
        <x:v>키워드 자체에 비교나 반전 근거가 없으므로 해당 요소는 가점하지 않음</x:v>
      </x:c>
      <x:c r="J955" s="27" t="n">
        <x:v>1</x:v>
      </x:c>
      <x:c r="K955" s="24" t="str">
        <x:v>공개 프로필·발언 등 확인 가능한 원자료 확보가 필요</x:v>
      </x:c>
      <x:c r="L955" s="29" t="n">
        <x:f>(D955+F955+H955+J955)/('산출기준'!$B$23*'산출기준'!$B$24)*100</x:f>
        <x:v>50</x:v>
      </x:c>
      <x:c r="M955" s="24" t="str">
        <x:v>학술자료로 사실 확인; 가설·미스터리는 확인된 사실과 구분</x:v>
      </x:c>
    </x:row>
    <x:row r="956" ht="58" customHeight="1">
      <x:c r="A956" s="4" t="str">
        <x:v>K0952</x:v>
      </x:c>
      <x:c r="B956" s="4" t="str">
        <x:v>고생물·미스터리</x:v>
      </x:c>
      <x:c r="C956" s="4" t="str">
        <x:v>중생대</x:v>
      </x:c>
      <x:c r="D956" s="27" t="n">
        <x:v>1</x:v>
      </x:c>
      <x:c r="E956" s="24" t="str">
        <x:v>중생대: 지식·호기심 수요이며 생활 손익과의 직접성은 낮음</x:v>
      </x:c>
      <x:c r="F956" s="27" t="n">
        <x:v>1</x:v>
      </x:c>
      <x:c r="G956" s="24" t="str">
        <x:v>명사·행동 중심 검색어로, 제목화하려면 별도의 구체적인 질문 설정이 필요</x:v>
      </x:c>
      <x:c r="H956" s="27" t="n">
        <x:v>0</x:v>
      </x:c>
      <x:c r="I956" s="24" t="str">
        <x:v>키워드 자체에 비교나 반전 근거가 없으므로 해당 요소는 가점하지 않음</x:v>
      </x:c>
      <x:c r="J956" s="27" t="n">
        <x:v>1</x:v>
      </x:c>
      <x:c r="K956" s="24" t="str">
        <x:v>검색 범위가 넓어 독자·상황·질문을 더 좁혀야 함</x:v>
      </x:c>
      <x:c r="L956" s="29" t="n">
        <x:f>(D956+F956+H956+J956)/('산출기준'!$B$23*'산출기준'!$B$24)*100</x:f>
        <x:v>37.5</x:v>
      </x:c>
      <x:c r="M956" s="24" t="str">
        <x:v>학술자료로 사실 확인; 가설·미스터리는 확인된 사실과 구분</x:v>
      </x:c>
    </x:row>
    <x:row r="957" ht="58" customHeight="1">
      <x:c r="A957" s="4" t="str">
        <x:v>K0953</x:v>
      </x:c>
      <x:c r="B957" s="4" t="str">
        <x:v>고생물·미스터리</x:v>
      </x:c>
      <x:c r="C957" s="4" t="str">
        <x:v>오파츠</x:v>
      </x:c>
      <x:c r="D957" s="27" t="n">
        <x:v>1</x:v>
      </x:c>
      <x:c r="E957" s="24" t="str">
        <x:v>오파츠: 지식·호기심 수요이며 생활 손익과의 직접성은 낮음</x:v>
      </x:c>
      <x:c r="F957" s="27" t="n">
        <x:v>1</x:v>
      </x:c>
      <x:c r="G957" s="24" t="str">
        <x:v>명사·행동 중심 검색어로, 제목화하려면 별도의 구체적인 질문 설정이 필요</x:v>
      </x:c>
      <x:c r="H957" s="27" t="n">
        <x:v>0</x:v>
      </x:c>
      <x:c r="I957" s="24" t="str">
        <x:v>키워드 자체에 비교나 반전 근거가 없으므로 해당 요소는 가점하지 않음</x:v>
      </x:c>
      <x:c r="J957" s="27" t="n">
        <x:v>1</x:v>
      </x:c>
      <x:c r="K957" s="24" t="str">
        <x:v>검색 범위가 넓어 독자·상황·질문을 더 좁혀야 함</x:v>
      </x:c>
      <x:c r="L957" s="29" t="n">
        <x:f>(D957+F957+H957+J957)/('산출기준'!$B$23*'산출기준'!$B$24)*100</x:f>
        <x:v>37.5</x:v>
      </x:c>
      <x:c r="M957" s="24" t="str">
        <x:v>학술자료로 사실 확인; 가설·미스터리는 확인된 사실과 구분</x:v>
      </x:c>
    </x:row>
    <x:row r="958" ht="58" customHeight="1">
      <x:c r="A958" s="4" t="str">
        <x:v>K0954</x:v>
      </x:c>
      <x:c r="B958" s="4" t="str">
        <x:v>고생물·미스터리</x:v>
      </x:c>
      <x:c r="C958" s="4" t="str">
        <x:v>육식공룡</x:v>
      </x:c>
      <x:c r="D958" s="27" t="n">
        <x:v>1</x:v>
      </x:c>
      <x:c r="E958" s="24" t="str">
        <x:v>육식공룡: 지식·호기심 수요이며 생활 손익과의 직접성은 낮음</x:v>
      </x:c>
      <x:c r="F958" s="27" t="n">
        <x:v>1</x:v>
      </x:c>
      <x:c r="G958" s="24" t="str">
        <x:v>명사·행동 중심 검색어로, 제목화하려면 별도의 구체적인 질문 설정이 필요</x:v>
      </x:c>
      <x:c r="H958" s="27" t="n">
        <x:v>0</x:v>
      </x:c>
      <x:c r="I958" s="24" t="str">
        <x:v>키워드 자체에 비교나 반전 근거가 없으므로 해당 요소는 가점하지 않음</x:v>
      </x:c>
      <x:c r="J958" s="27" t="n">
        <x:v>1</x:v>
      </x:c>
      <x:c r="K958" s="24" t="str">
        <x:v>검색 범위가 넓어 독자·상황·질문을 더 좁혀야 함</x:v>
      </x:c>
      <x:c r="L958" s="29" t="n">
        <x:f>(D958+F958+H958+J958)/('산출기준'!$B$23*'산출기준'!$B$24)*100</x:f>
        <x:v>37.5</x:v>
      </x:c>
      <x:c r="M958" s="24" t="str">
        <x:v>학술자료로 사실 확인; 가설·미스터리는 확인된 사실과 구분</x:v>
      </x:c>
    </x:row>
    <x:row r="959" ht="58" customHeight="1">
      <x:c r="A959" s="4" t="str">
        <x:v>K0955</x:v>
      </x:c>
      <x:c r="B959" s="4" t="str">
        <x:v>고생물·미스터리</x:v>
      </x:c>
      <x:c r="C959" s="4" t="str">
        <x:v>검치호</x:v>
      </x:c>
      <x:c r="D959" s="27" t="n">
        <x:v>1</x:v>
      </x:c>
      <x:c r="E959" s="24" t="str">
        <x:v>검치호: 지식·호기심 수요이며 생활 손익과의 직접성은 낮음</x:v>
      </x:c>
      <x:c r="F959" s="27" t="n">
        <x:v>1</x:v>
      </x:c>
      <x:c r="G959" s="24" t="str">
        <x:v>명사·행동 중심 검색어로, 제목화하려면 별도의 구체적인 질문 설정이 필요</x:v>
      </x:c>
      <x:c r="H959" s="27" t="n">
        <x:v>0</x:v>
      </x:c>
      <x:c r="I959" s="24" t="str">
        <x:v>키워드 자체에 비교나 반전 근거가 없으므로 해당 요소는 가점하지 않음</x:v>
      </x:c>
      <x:c r="J959" s="27" t="n">
        <x:v>1</x:v>
      </x:c>
      <x:c r="K959" s="24" t="str">
        <x:v>검색 범위가 넓어 독자·상황·질문을 더 좁혀야 함</x:v>
      </x:c>
      <x:c r="L959" s="29" t="n">
        <x:f>(D959+F959+H959+J959)/('산출기준'!$B$23*'산출기준'!$B$24)*100</x:f>
        <x:v>37.5</x:v>
      </x:c>
      <x:c r="M959" s="24" t="str">
        <x:v>학술자료로 사실 확인; 가설·미스터리는 확인된 사실과 구분</x:v>
      </x:c>
    </x:row>
    <x:row r="960" ht="58" customHeight="1">
      <x:c r="A960" s="4" t="str">
        <x:v>K0956</x:v>
      </x:c>
      <x:c r="B960" s="4" t="str">
        <x:v>고생물·미스터리</x:v>
      </x:c>
      <x:c r="C960" s="4" t="str">
        <x:v>심해생물</x:v>
      </x:c>
      <x:c r="D960" s="27" t="n">
        <x:v>1</x:v>
      </x:c>
      <x:c r="E960" s="24" t="str">
        <x:v>심해생물: 지식·호기심 수요이며 생활 손익과의 직접성은 낮음</x:v>
      </x:c>
      <x:c r="F960" s="27" t="n">
        <x:v>1</x:v>
      </x:c>
      <x:c r="G960" s="24" t="str">
        <x:v>명사·행동 중심 검색어로, 제목화하려면 별도의 구체적인 질문 설정이 필요</x:v>
      </x:c>
      <x:c r="H960" s="27" t="n">
        <x:v>0</x:v>
      </x:c>
      <x:c r="I960" s="24" t="str">
        <x:v>키워드 자체에 비교나 반전 근거가 없으므로 해당 요소는 가점하지 않음</x:v>
      </x:c>
      <x:c r="J960" s="27" t="n">
        <x:v>1</x:v>
      </x:c>
      <x:c r="K960" s="24" t="str">
        <x:v>검색 범위가 넓어 독자·상황·질문을 더 좁혀야 함</x:v>
      </x:c>
      <x:c r="L960" s="29" t="n">
        <x:f>(D960+F960+H960+J960)/('산출기준'!$B$23*'산출기준'!$B$24)*100</x:f>
        <x:v>37.5</x:v>
      </x:c>
      <x:c r="M960" s="24" t="str">
        <x:v>학술자료로 사실 확인; 가설·미스터리는 확인된 사실과 구분</x:v>
      </x:c>
    </x:row>
    <x:row r="961" ht="58" customHeight="1">
      <x:c r="A961" s="4" t="str">
        <x:v>K0957</x:v>
      </x:c>
      <x:c r="B961" s="4" t="str">
        <x:v>고생물·미스터리</x:v>
      </x:c>
      <x:c r="C961" s="4" t="str">
        <x:v>호모사피엔스뜻</x:v>
      </x:c>
      <x:c r="D961" s="27" t="n">
        <x:v>1</x:v>
      </x:c>
      <x:c r="E961" s="24" t="str">
        <x:v>호모사피엔스뜻: 지식·호기심 수요이며 생활 손익과의 직접성은 낮음</x:v>
      </x:c>
      <x:c r="F961" s="27" t="n">
        <x:v>2</x:v>
      </x:c>
      <x:c r="G961" s="24" t="str">
        <x:v>‘뜻’라는 질문 표현이 있어 독자가 확인할 답이 분명함</x:v>
      </x:c>
      <x:c r="H961" s="27" t="n">
        <x:v>0</x:v>
      </x:c>
      <x:c r="I961" s="24" t="str">
        <x:v>키워드 자체에 비교나 반전 근거가 없으므로 해당 요소는 가점하지 않음</x:v>
      </x:c>
      <x:c r="J961" s="27" t="n">
        <x:v>1</x:v>
      </x:c>
      <x:c r="K961" s="24" t="str">
        <x:v>검색 범위가 넓어 독자·상황·질문을 더 좁혀야 함</x:v>
      </x:c>
      <x:c r="L961" s="29" t="n">
        <x:f>(D961+F961+H961+J961)/('산출기준'!$B$23*'산출기준'!$B$24)*100</x:f>
        <x:v>50</x:v>
      </x:c>
      <x:c r="M961" s="24" t="str">
        <x:v>학술자료로 사실 확인; 가설·미스터리는 확인된 사실과 구분</x:v>
      </x:c>
    </x:row>
    <x:row r="962" ht="58" customHeight="1">
      <x:c r="A962" s="4" t="str">
        <x:v>K0958</x:v>
      </x:c>
      <x:c r="B962" s="4" t="str">
        <x:v>고생물·미스터리</x:v>
      </x:c>
      <x:c r="C962" s="4" t="str">
        <x:v>신생대</x:v>
      </x:c>
      <x:c r="D962" s="27" t="n">
        <x:v>1</x:v>
      </x:c>
      <x:c r="E962" s="24" t="str">
        <x:v>신생대: 지식·호기심 수요이며 생활 손익과의 직접성은 낮음</x:v>
      </x:c>
      <x:c r="F962" s="27" t="n">
        <x:v>1</x:v>
      </x:c>
      <x:c r="G962" s="24" t="str">
        <x:v>명사·행동 중심 검색어로, 제목화하려면 별도의 구체적인 질문 설정이 필요</x:v>
      </x:c>
      <x:c r="H962" s="27" t="n">
        <x:v>0</x:v>
      </x:c>
      <x:c r="I962" s="24" t="str">
        <x:v>키워드 자체에 비교나 반전 근거가 없으므로 해당 요소는 가점하지 않음</x:v>
      </x:c>
      <x:c r="J962" s="27" t="n">
        <x:v>1</x:v>
      </x:c>
      <x:c r="K962" s="24" t="str">
        <x:v>검색 범위가 넓어 독자·상황·질문을 더 좁혀야 함</x:v>
      </x:c>
      <x:c r="L962" s="29" t="n">
        <x:f>(D962+F962+H962+J962)/('산출기준'!$B$23*'산출기준'!$B$24)*100</x:f>
        <x:v>37.5</x:v>
      </x:c>
      <x:c r="M962" s="24" t="str">
        <x:v>학술자료로 사실 확인; 가설·미스터리는 확인된 사실과 구분</x:v>
      </x:c>
    </x:row>
    <x:row r="963" ht="58" customHeight="1">
      <x:c r="A963" s="4" t="str">
        <x:v>K0959</x:v>
      </x:c>
      <x:c r="B963" s="4" t="str">
        <x:v>고생물·미스터리</x:v>
      </x:c>
      <x:c r="C963" s="4" t="str">
        <x:v>카르카로돈토사우루스</x:v>
      </x:c>
      <x:c r="D963" s="27" t="n">
        <x:v>1</x:v>
      </x:c>
      <x:c r="E963" s="24" t="str">
        <x:v>카르카로돈토사우루스: 지식·호기심 수요이며 생활 손익과의 직접성은 낮음</x:v>
      </x:c>
      <x:c r="F963" s="27" t="n">
        <x:v>1</x:v>
      </x:c>
      <x:c r="G963" s="24" t="str">
        <x:v>명사·행동 중심 검색어로, 제목화하려면 별도의 구체적인 질문 설정이 필요</x:v>
      </x:c>
      <x:c r="H963" s="27" t="n">
        <x:v>0</x:v>
      </x:c>
      <x:c r="I963" s="24" t="str">
        <x:v>키워드 자체에 비교나 반전 근거가 없으므로 해당 요소는 가점하지 않음</x:v>
      </x:c>
      <x:c r="J963" s="27" t="n">
        <x:v>1</x:v>
      </x:c>
      <x:c r="K963" s="24" t="str">
        <x:v>검색 범위가 넓어 독자·상황·질문을 더 좁혀야 함</x:v>
      </x:c>
      <x:c r="L963" s="29" t="n">
        <x:f>(D963+F963+H963+J963)/('산출기준'!$B$23*'산출기준'!$B$24)*100</x:f>
        <x:v>37.5</x:v>
      </x:c>
      <x:c r="M963" s="24" t="str">
        <x:v>학술자료로 사실 확인; 가설·미스터리는 확인된 사실과 구분</x:v>
      </x:c>
    </x:row>
    <x:row r="964" ht="58" customHeight="1">
      <x:c r="A964" s="4" t="str">
        <x:v>K0960</x:v>
      </x:c>
      <x:c r="B964" s="4" t="str">
        <x:v>고생물·미스터리</x:v>
      </x:c>
      <x:c r="C964" s="4" t="str">
        <x:v>둔클레오스테우스</x:v>
      </x:c>
      <x:c r="D964" s="27" t="n">
        <x:v>1</x:v>
      </x:c>
      <x:c r="E964" s="24" t="str">
        <x:v>둔클레오스테우스: 지식·호기심 수요이며 생활 손익과의 직접성은 낮음</x:v>
      </x:c>
      <x:c r="F964" s="27" t="n">
        <x:v>1</x:v>
      </x:c>
      <x:c r="G964" s="24" t="str">
        <x:v>명사·행동 중심 검색어로, 제목화하려면 별도의 구체적인 질문 설정이 필요</x:v>
      </x:c>
      <x:c r="H964" s="27" t="n">
        <x:v>0</x:v>
      </x:c>
      <x:c r="I964" s="24" t="str">
        <x:v>키워드 자체에 비교나 반전 근거가 없으므로 해당 요소는 가점하지 않음</x:v>
      </x:c>
      <x:c r="J964" s="27" t="n">
        <x:v>1</x:v>
      </x:c>
      <x:c r="K964" s="24" t="str">
        <x:v>검색 범위가 넓어 독자·상황·질문을 더 좁혀야 함</x:v>
      </x:c>
      <x:c r="L964" s="29" t="n">
        <x:f>(D964+F964+H964+J964)/('산출기준'!$B$23*'산출기준'!$B$24)*100</x:f>
        <x:v>37.5</x:v>
      </x:c>
      <x:c r="M964" s="24" t="str">
        <x:v>학술자료로 사실 확인; 가설·미스터리는 확인된 사실과 구분</x:v>
      </x:c>
    </x:row>
    <x:row r="965" ht="58" customHeight="1">
      <x:c r="A965" s="4" t="str">
        <x:v>K0961</x:v>
      </x:c>
      <x:c r="B965" s="4" t="str">
        <x:v>고생물·미스터리</x:v>
      </x:c>
      <x:c r="C965" s="4" t="str">
        <x:v>검치호랑이</x:v>
      </x:c>
      <x:c r="D965" s="27" t="n">
        <x:v>1</x:v>
      </x:c>
      <x:c r="E965" s="24" t="str">
        <x:v>검치호랑이: 지식·호기심 수요이며 생활 손익과의 직접성은 낮음</x:v>
      </x:c>
      <x:c r="F965" s="27" t="n">
        <x:v>1</x:v>
      </x:c>
      <x:c r="G965" s="24" t="str">
        <x:v>명사·행동 중심 검색어로, 제목화하려면 별도의 구체적인 질문 설정이 필요</x:v>
      </x:c>
      <x:c r="H965" s="27" t="n">
        <x:v>0</x:v>
      </x:c>
      <x:c r="I965" s="24" t="str">
        <x:v>키워드 자체에 비교나 반전 근거가 없으므로 해당 요소는 가점하지 않음</x:v>
      </x:c>
      <x:c r="J965" s="27" t="n">
        <x:v>1</x:v>
      </x:c>
      <x:c r="K965" s="24" t="str">
        <x:v>검색 범위가 넓어 독자·상황·질문을 더 좁혀야 함</x:v>
      </x:c>
      <x:c r="L965" s="29" t="n">
        <x:f>(D965+F965+H965+J965)/('산출기준'!$B$23*'산출기준'!$B$24)*100</x:f>
        <x:v>37.5</x:v>
      </x:c>
      <x:c r="M965" s="24" t="str">
        <x:v>학술자료로 사실 확인; 가설·미스터리는 확인된 사실과 구분</x:v>
      </x:c>
    </x:row>
    <x:row r="966" ht="58" customHeight="1">
      <x:c r="A966" s="4" t="str">
        <x:v>K0962</x:v>
      </x:c>
      <x:c r="B966" s="4" t="str">
        <x:v>고생물·미스터리</x:v>
      </x:c>
      <x:c r="C966" s="4" t="str">
        <x:v>익룡종류</x:v>
      </x:c>
      <x:c r="D966" s="27" t="n">
        <x:v>1</x:v>
      </x:c>
      <x:c r="E966" s="24" t="str">
        <x:v>익룡종류: 지식·호기심 수요이며 생활 손익과의 직접성은 낮음</x:v>
      </x:c>
      <x:c r="F966" s="27" t="n">
        <x:v>1</x:v>
      </x:c>
      <x:c r="G966" s="24" t="str">
        <x:v>명사·행동 중심 검색어로, 제목화하려면 별도의 구체적인 질문 설정이 필요</x:v>
      </x:c>
      <x:c r="H966" s="27" t="n">
        <x:v>0</x:v>
      </x:c>
      <x:c r="I966" s="24" t="str">
        <x:v>키워드 자체에 비교나 반전 근거가 없으므로 해당 요소는 가점하지 않음</x:v>
      </x:c>
      <x:c r="J966" s="27" t="n">
        <x:v>2</x:v>
      </x:c>
      <x:c r="K966" s="24" t="str">
        <x:v>규정·절차·근거 자료 또는 조건별 사례로 설명 범위를 한정할 수 있음</x:v>
      </x:c>
      <x:c r="L966" s="29" t="n">
        <x:f>(D966+F966+H966+J966)/('산출기준'!$B$23*'산출기준'!$B$24)*100</x:f>
        <x:v>50</x:v>
      </x:c>
      <x:c r="M966" s="24" t="str">
        <x:v>학술자료로 사실 확인; 가설·미스터리는 확인된 사실과 구분</x:v>
      </x:c>
    </x:row>
    <x:row r="967" ht="58" customHeight="1">
      <x:c r="A967" s="4" t="str">
        <x:v>K0963</x:v>
      </x:c>
      <x:c r="B967" s="4" t="str">
        <x:v>고생물·미스터리</x:v>
      </x:c>
      <x:c r="C967" s="4" t="str">
        <x:v>삼엽충화석</x:v>
      </x:c>
      <x:c r="D967" s="27" t="n">
        <x:v>1</x:v>
      </x:c>
      <x:c r="E967" s="24" t="str">
        <x:v>삼엽충화석: 지식·호기심 수요이며 생활 손익과의 직접성은 낮음</x:v>
      </x:c>
      <x:c r="F967" s="27" t="n">
        <x:v>1</x:v>
      </x:c>
      <x:c r="G967" s="24" t="str">
        <x:v>명사·행동 중심 검색어로, 제목화하려면 별도의 구체적인 질문 설정이 필요</x:v>
      </x:c>
      <x:c r="H967" s="27" t="n">
        <x:v>0</x:v>
      </x:c>
      <x:c r="I967" s="24" t="str">
        <x:v>키워드 자체에 비교나 반전 근거가 없으므로 해당 요소는 가점하지 않음</x:v>
      </x:c>
      <x:c r="J967" s="27" t="n">
        <x:v>1</x:v>
      </x:c>
      <x:c r="K967" s="24" t="str">
        <x:v>공개 프로필·발언 등 확인 가능한 원자료 확보가 필요</x:v>
      </x:c>
      <x:c r="L967" s="29" t="n">
        <x:f>(D967+F967+H967+J967)/('산출기준'!$B$23*'산출기준'!$B$24)*100</x:f>
        <x:v>37.5</x:v>
      </x:c>
      <x:c r="M967" s="24" t="str">
        <x:v>학술자료로 사실 확인; 가설·미스터리는 확인된 사실과 구분</x:v>
      </x:c>
    </x:row>
    <x:row r="968" ht="58" customHeight="1">
      <x:c r="A968" s="4" t="str">
        <x:v>K0964</x:v>
      </x:c>
      <x:c r="B968" s="4" t="str">
        <x:v>고생물·미스터리</x:v>
      </x:c>
      <x:c r="C968" s="4" t="str">
        <x:v>아노말로카리스</x:v>
      </x:c>
      <x:c r="D968" s="27" t="n">
        <x:v>1</x:v>
      </x:c>
      <x:c r="E968" s="24" t="str">
        <x:v>아노말로카리스: 지식·호기심 수요이며 생활 손익과의 직접성은 낮음</x:v>
      </x:c>
      <x:c r="F968" s="27" t="n">
        <x:v>1</x:v>
      </x:c>
      <x:c r="G968" s="24" t="str">
        <x:v>명사·행동 중심 검색어로, 제목화하려면 별도의 구체적인 질문 설정이 필요</x:v>
      </x:c>
      <x:c r="H968" s="27" t="n">
        <x:v>0</x:v>
      </x:c>
      <x:c r="I968" s="24" t="str">
        <x:v>키워드 자체에 비교나 반전 근거가 없으므로 해당 요소는 가점하지 않음</x:v>
      </x:c>
      <x:c r="J968" s="27" t="n">
        <x:v>1</x:v>
      </x:c>
      <x:c r="K968" s="24" t="str">
        <x:v>검색 범위가 넓어 독자·상황·질문을 더 좁혀야 함</x:v>
      </x:c>
      <x:c r="L968" s="29" t="n">
        <x:f>(D968+F968+H968+J968)/('산출기준'!$B$23*'산출기준'!$B$24)*100</x:f>
        <x:v>37.5</x:v>
      </x:c>
      <x:c r="M968" s="24" t="str">
        <x:v>학술자료로 사실 확인; 가설·미스터리는 확인된 사실과 구분</x:v>
      </x:c>
    </x:row>
    <x:row r="969" ht="58" customHeight="1">
      <x:c r="A969" s="4" t="str">
        <x:v>K0965</x:v>
      </x:c>
      <x:c r="B969" s="4" t="str">
        <x:v>고생물·미스터리</x:v>
      </x:c>
      <x:c r="C969" s="4" t="str">
        <x:v>초식공룡종류</x:v>
      </x:c>
      <x:c r="D969" s="27" t="n">
        <x:v>1</x:v>
      </x:c>
      <x:c r="E969" s="24" t="str">
        <x:v>초식공룡종류: 지식·호기심 수요이며 생활 손익과의 직접성은 낮음</x:v>
      </x:c>
      <x:c r="F969" s="27" t="n">
        <x:v>1</x:v>
      </x:c>
      <x:c r="G969" s="24" t="str">
        <x:v>명사·행동 중심 검색어로, 제목화하려면 별도의 구체적인 질문 설정이 필요</x:v>
      </x:c>
      <x:c r="H969" s="27" t="n">
        <x:v>0</x:v>
      </x:c>
      <x:c r="I969" s="24" t="str">
        <x:v>키워드 자체에 비교나 반전 근거가 없으므로 해당 요소는 가점하지 않음</x:v>
      </x:c>
      <x:c r="J969" s="27" t="n">
        <x:v>2</x:v>
      </x:c>
      <x:c r="K969" s="24" t="str">
        <x:v>규정·절차·근거 자료 또는 조건별 사례로 설명 범위를 한정할 수 있음</x:v>
      </x:c>
      <x:c r="L969" s="29" t="n">
        <x:f>(D969+F969+H969+J969)/('산출기준'!$B$23*'산출기준'!$B$24)*100</x:f>
        <x:v>50</x:v>
      </x:c>
      <x:c r="M969" s="24" t="str">
        <x:v>학술자료로 사실 확인; 가설·미스터리는 확인된 사실과 구분</x:v>
      </x:c>
    </x:row>
    <x:row r="970" ht="58" customHeight="1">
      <x:c r="A970" s="4" t="str">
        <x:v>K0966</x:v>
      </x:c>
      <x:c r="B970" s="4" t="str">
        <x:v>고생물·미스터리</x:v>
      </x:c>
      <x:c r="C970" s="4" t="str">
        <x:v>멸종동물</x:v>
      </x:c>
      <x:c r="D970" s="27" t="n">
        <x:v>1</x:v>
      </x:c>
      <x:c r="E970" s="24" t="str">
        <x:v>멸종동물: 지식·호기심 수요이며 생활 손익과의 직접성은 낮음</x:v>
      </x:c>
      <x:c r="F970" s="27" t="n">
        <x:v>2</x:v>
      </x:c>
      <x:c r="G970" s="24" t="str">
        <x:v>특징·현상·원인을 설명하는 질문으로 전개 가능</x:v>
      </x:c>
      <x:c r="H970" s="27" t="n">
        <x:v>0</x:v>
      </x:c>
      <x:c r="I970" s="24" t="str">
        <x:v>키워드 자체에 비교나 반전 근거가 없으므로 해당 요소는 가점하지 않음</x:v>
      </x:c>
      <x:c r="J970" s="27" t="n">
        <x:v>1</x:v>
      </x:c>
      <x:c r="K970" s="24" t="str">
        <x:v>공개 프로필·발언 등 확인 가능한 원자료 확보가 필요</x:v>
      </x:c>
      <x:c r="L970" s="29" t="n">
        <x:f>(D970+F970+H970+J970)/('산출기준'!$B$23*'산출기준'!$B$24)*100</x:f>
        <x:v>50</x:v>
      </x:c>
      <x:c r="M970" s="24" t="str">
        <x:v>학술자료로 사실 확인; 가설·미스터리는 확인된 사실과 구분</x:v>
      </x:c>
    </x:row>
    <x:row r="971" ht="58" customHeight="1">
      <x:c r="A971" s="4" t="str">
        <x:v>K0967</x:v>
      </x:c>
      <x:c r="B971" s="4" t="str">
        <x:v>고생물·미스터리</x:v>
      </x:c>
      <x:c r="C971" s="4" t="str">
        <x:v>다이어울프</x:v>
      </x:c>
      <x:c r="D971" s="27" t="n">
        <x:v>1</x:v>
      </x:c>
      <x:c r="E971" s="24" t="str">
        <x:v>다이어울프: 지식·호기심 수요이며 생활 손익과의 직접성은 낮음</x:v>
      </x:c>
      <x:c r="F971" s="27" t="n">
        <x:v>1</x:v>
      </x:c>
      <x:c r="G971" s="24" t="str">
        <x:v>명사·행동 중심 검색어로, 제목화하려면 별도의 구체적인 질문 설정이 필요</x:v>
      </x:c>
      <x:c r="H971" s="27" t="n">
        <x:v>0</x:v>
      </x:c>
      <x:c r="I971" s="24" t="str">
        <x:v>키워드 자체에 비교나 반전 근거가 없으므로 해당 요소는 가점하지 않음</x:v>
      </x:c>
      <x:c r="J971" s="27" t="n">
        <x:v>1</x:v>
      </x:c>
      <x:c r="K971" s="24" t="str">
        <x:v>검색 범위가 넓어 독자·상황·질문을 더 좁혀야 함</x:v>
      </x:c>
      <x:c r="L971" s="29" t="n">
        <x:f>(D971+F971+H971+J971)/('산출기준'!$B$23*'산출기준'!$B$24)*100</x:f>
        <x:v>37.5</x:v>
      </x:c>
      <x:c r="M971" s="24" t="str">
        <x:v>학술자료로 사실 확인; 가설·미스터리는 확인된 사실과 구분</x:v>
      </x:c>
    </x:row>
    <x:row r="972" ht="58" customHeight="1">
      <x:c r="A972" s="4" t="str">
        <x:v>K0968</x:v>
      </x:c>
      <x:c r="B972" s="4" t="str">
        <x:v>고생물·미스터리</x:v>
      </x:c>
      <x:c r="C972" s="4" t="str">
        <x:v>메가테리움</x:v>
      </x:c>
      <x:c r="D972" s="27" t="n">
        <x:v>1</x:v>
      </x:c>
      <x:c r="E972" s="24" t="str">
        <x:v>메가테리움: 지식·호기심 수요이며 생활 손익과의 직접성은 낮음</x:v>
      </x:c>
      <x:c r="F972" s="27" t="n">
        <x:v>1</x:v>
      </x:c>
      <x:c r="G972" s="24" t="str">
        <x:v>명사·행동 중심 검색어로, 제목화하려면 별도의 구체적인 질문 설정이 필요</x:v>
      </x:c>
      <x:c r="H972" s="27" t="n">
        <x:v>0</x:v>
      </x:c>
      <x:c r="I972" s="24" t="str">
        <x:v>키워드 자체에 비교나 반전 근거가 없으므로 해당 요소는 가점하지 않음</x:v>
      </x:c>
      <x:c r="J972" s="27" t="n">
        <x:v>1</x:v>
      </x:c>
      <x:c r="K972" s="24" t="str">
        <x:v>검색 범위가 넓어 독자·상황·질문을 더 좁혀야 함</x:v>
      </x:c>
      <x:c r="L972" s="29" t="n">
        <x:f>(D972+F972+H972+J972)/('산출기준'!$B$23*'산출기준'!$B$24)*100</x:f>
        <x:v>37.5</x:v>
      </x:c>
      <x:c r="M972" s="24" t="str">
        <x:v>학술자료로 사실 확인; 가설·미스터리는 확인된 사실과 구분</x:v>
      </x:c>
    </x:row>
    <x:row r="973" ht="58" customHeight="1">
      <x:c r="A973" s="4" t="str">
        <x:v>K0969</x:v>
      </x:c>
      <x:c r="B973" s="4" t="str">
        <x:v>고생물·미스터리</x:v>
      </x:c>
      <x:c r="C973" s="4" t="str">
        <x:v>대왕오징어크기</x:v>
      </x:c>
      <x:c r="D973" s="27" t="n">
        <x:v>1</x:v>
      </x:c>
      <x:c r="E973" s="24" t="str">
        <x:v>대왕오징어크기: 지식·호기심 수요이며 생활 손익과의 직접성은 낮음</x:v>
      </x:c>
      <x:c r="F973" s="27" t="n">
        <x:v>1</x:v>
      </x:c>
      <x:c r="G973" s="24" t="str">
        <x:v>명사·행동 중심 검색어로, 제목화하려면 별도의 구체적인 질문 설정이 필요</x:v>
      </x:c>
      <x:c r="H973" s="27" t="n">
        <x:v>1</x:v>
      </x:c>
      <x:c r="I973" s="24" t="str">
        <x:v>‘크기’를 기준·수치·조건별 사례로 비교 가능. 실제 수치 확인 전 반전은 단정 불가</x:v>
      </x:c>
      <x:c r="J973" s="27" t="n">
        <x:v>2</x:v>
      </x:c>
      <x:c r="K973" s="24" t="str">
        <x:v>규정·절차·근거 자료 또는 조건별 사례로 설명 범위를 한정할 수 있음</x:v>
      </x:c>
      <x:c r="L973" s="29" t="n">
        <x:f>(D973+F973+H973+J973)/('산출기준'!$B$23*'산출기준'!$B$24)*100</x:f>
        <x:v>62.5</x:v>
      </x:c>
      <x:c r="M973" s="24" t="str">
        <x:v>학술자료로 사실 확인; 가설·미스터리는 확인된 사실과 구분</x:v>
      </x:c>
    </x:row>
    <x:row r="974" ht="58" customHeight="1">
      <x:c r="A974" s="4" t="str">
        <x:v>K0970</x:v>
      </x:c>
      <x:c r="B974" s="4" t="str">
        <x:v>고생물·미스터리</x:v>
      </x:c>
      <x:c r="C974" s="4" t="str">
        <x:v>나스카지상화</x:v>
      </x:c>
      <x:c r="D974" s="27" t="n">
        <x:v>1</x:v>
      </x:c>
      <x:c r="E974" s="24" t="str">
        <x:v>나스카지상화: 지식·호기심 수요이며 생활 손익과의 직접성은 낮음</x:v>
      </x:c>
      <x:c r="F974" s="27" t="n">
        <x:v>1</x:v>
      </x:c>
      <x:c r="G974" s="24" t="str">
        <x:v>명사·행동 중심 검색어로, 제목화하려면 별도의 구체적인 질문 설정이 필요</x:v>
      </x:c>
      <x:c r="H974" s="27" t="n">
        <x:v>0</x:v>
      </x:c>
      <x:c r="I974" s="24" t="str">
        <x:v>키워드 자체에 비교나 반전 근거가 없으므로 해당 요소는 가점하지 않음</x:v>
      </x:c>
      <x:c r="J974" s="27" t="n">
        <x:v>1</x:v>
      </x:c>
      <x:c r="K974" s="24" t="str">
        <x:v>검색 범위가 넓어 독자·상황·질문을 더 좁혀야 함</x:v>
      </x:c>
      <x:c r="L974" s="29" t="n">
        <x:f>(D974+F974+H974+J974)/('산출기준'!$B$23*'산출기준'!$B$24)*100</x:f>
        <x:v>37.5</x:v>
      </x:c>
      <x:c r="M974" s="24" t="str">
        <x:v>학술자료로 사실 확인; 가설·미스터리는 확인된 사실과 구분</x:v>
      </x:c>
    </x:row>
    <x:row r="975" ht="58" customHeight="1">
      <x:c r="A975" s="4" t="str">
        <x:v>K0971</x:v>
      </x:c>
      <x:c r="B975" s="4" t="str">
        <x:v>고생물·미스터리</x:v>
      </x:c>
      <x:c r="C975" s="4" t="str">
        <x:v>트라이아스기</x:v>
      </x:c>
      <x:c r="D975" s="27" t="n">
        <x:v>1</x:v>
      </x:c>
      <x:c r="E975" s="24" t="str">
        <x:v>트라이아스기: 지식·호기심 수요이며 생활 손익과의 직접성은 낮음</x:v>
      </x:c>
      <x:c r="F975" s="27" t="n">
        <x:v>1</x:v>
      </x:c>
      <x:c r="G975" s="24" t="str">
        <x:v>명사·행동 중심 검색어로, 제목화하려면 별도의 구체적인 질문 설정이 필요</x:v>
      </x:c>
      <x:c r="H975" s="27" t="n">
        <x:v>0</x:v>
      </x:c>
      <x:c r="I975" s="24" t="str">
        <x:v>키워드 자체에 비교나 반전 근거가 없으므로 해당 요소는 가점하지 않음</x:v>
      </x:c>
      <x:c r="J975" s="27" t="n">
        <x:v>1</x:v>
      </x:c>
      <x:c r="K975" s="24" t="str">
        <x:v>검색 범위가 넓어 독자·상황·질문을 더 좁혀야 함</x:v>
      </x:c>
      <x:c r="L975" s="29" t="n">
        <x:f>(D975+F975+H975+J975)/('산출기준'!$B$23*'산출기준'!$B$24)*100</x:f>
        <x:v>37.5</x:v>
      </x:c>
      <x:c r="M975" s="24" t="str">
        <x:v>학술자료로 사실 확인; 가설·미스터리는 확인된 사실과 구분</x:v>
      </x:c>
    </x:row>
    <x:row r="976" ht="58" customHeight="1">
      <x:c r="A976" s="4" t="str">
        <x:v>K0972</x:v>
      </x:c>
      <x:c r="B976" s="4" t="str">
        <x:v>고생물·미스터리</x:v>
      </x:c>
      <x:c r="C976" s="4" t="str">
        <x:v>어룡</x:v>
      </x:c>
      <x:c r="D976" s="27" t="n">
        <x:v>1</x:v>
      </x:c>
      <x:c r="E976" s="24" t="str">
        <x:v>어룡: 지식·호기심 수요이며 생활 손익과의 직접성은 낮음</x:v>
      </x:c>
      <x:c r="F976" s="27" t="n">
        <x:v>1</x:v>
      </x:c>
      <x:c r="G976" s="24" t="str">
        <x:v>명사·행동 중심 검색어로, 제목화하려면 별도의 구체적인 질문 설정이 필요</x:v>
      </x:c>
      <x:c r="H976" s="27" t="n">
        <x:v>0</x:v>
      </x:c>
      <x:c r="I976" s="24" t="str">
        <x:v>키워드 자체에 비교나 반전 근거가 없으므로 해당 요소는 가점하지 않음</x:v>
      </x:c>
      <x:c r="J976" s="27" t="n">
        <x:v>1</x:v>
      </x:c>
      <x:c r="K976" s="24" t="str">
        <x:v>검색 범위가 넓어 독자·상황·질문을 더 좁혀야 함</x:v>
      </x:c>
      <x:c r="L976" s="29" t="n">
        <x:f>(D976+F976+H976+J976)/('산출기준'!$B$23*'산출기준'!$B$24)*100</x:f>
        <x:v>37.5</x:v>
      </x:c>
      <x:c r="M976" s="24" t="str">
        <x:v>학술자료로 사실 확인; 가설·미스터리는 확인된 사실과 구분</x:v>
      </x:c>
    </x:row>
    <x:row r="977" ht="58" customHeight="1">
      <x:c r="A977" s="4" t="str">
        <x:v>K0973</x:v>
      </x:c>
      <x:c r="B977" s="4" t="str">
        <x:v>고생물·미스터리</x:v>
      </x:c>
      <x:c r="C977" s="4" t="str">
        <x:v>육식공룡종류</x:v>
      </x:c>
      <x:c r="D977" s="27" t="n">
        <x:v>1</x:v>
      </x:c>
      <x:c r="E977" s="24" t="str">
        <x:v>육식공룡종류: 지식·호기심 수요이며 생활 손익과의 직접성은 낮음</x:v>
      </x:c>
      <x:c r="F977" s="27" t="n">
        <x:v>1</x:v>
      </x:c>
      <x:c r="G977" s="24" t="str">
        <x:v>명사·행동 중심 검색어로, 제목화하려면 별도의 구체적인 질문 설정이 필요</x:v>
      </x:c>
      <x:c r="H977" s="27" t="n">
        <x:v>0</x:v>
      </x:c>
      <x:c r="I977" s="24" t="str">
        <x:v>키워드 자체에 비교나 반전 근거가 없으므로 해당 요소는 가점하지 않음</x:v>
      </x:c>
      <x:c r="J977" s="27" t="n">
        <x:v>2</x:v>
      </x:c>
      <x:c r="K977" s="24" t="str">
        <x:v>규정·절차·근거 자료 또는 조건별 사례로 설명 범위를 한정할 수 있음</x:v>
      </x:c>
      <x:c r="L977" s="29" t="n">
        <x:f>(D977+F977+H977+J977)/('산출기준'!$B$23*'산출기준'!$B$24)*100</x:f>
        <x:v>50</x:v>
      </x:c>
      <x:c r="M977" s="24" t="str">
        <x:v>학술자료로 사실 확인; 가설·미스터리는 확인된 사실과 구분</x:v>
      </x:c>
    </x:row>
    <x:row r="978" ht="58" customHeight="1">
      <x:c r="A978" s="4" t="str">
        <x:v>K0974</x:v>
      </x:c>
      <x:c r="B978" s="4" t="str">
        <x:v>고생물·미스터리</x:v>
      </x:c>
      <x:c r="C978" s="4" t="str">
        <x:v>수장룡</x:v>
      </x:c>
      <x:c r="D978" s="27" t="n">
        <x:v>1</x:v>
      </x:c>
      <x:c r="E978" s="24" t="str">
        <x:v>수장룡: 지식·호기심 수요이며 생활 손익과의 직접성은 낮음</x:v>
      </x:c>
      <x:c r="F978" s="27" t="n">
        <x:v>1</x:v>
      </x:c>
      <x:c r="G978" s="24" t="str">
        <x:v>명사·행동 중심 검색어로, 제목화하려면 별도의 구체적인 질문 설정이 필요</x:v>
      </x:c>
      <x:c r="H978" s="27" t="n">
        <x:v>0</x:v>
      </x:c>
      <x:c r="I978" s="24" t="str">
        <x:v>키워드 자체에 비교나 반전 근거가 없으므로 해당 요소는 가점하지 않음</x:v>
      </x:c>
      <x:c r="J978" s="27" t="n">
        <x:v>1</x:v>
      </x:c>
      <x:c r="K978" s="24" t="str">
        <x:v>검색 범위가 넓어 독자·상황·질문을 더 좁혀야 함</x:v>
      </x:c>
      <x:c r="L978" s="29" t="n">
        <x:f>(D978+F978+H978+J978)/('산출기준'!$B$23*'산출기준'!$B$24)*100</x:f>
        <x:v>37.5</x:v>
      </x:c>
      <x:c r="M978" s="24" t="str">
        <x:v>학술자료로 사실 확인; 가설·미스터리는 확인된 사실과 구분</x:v>
      </x:c>
    </x:row>
    <x:row r="979" ht="58" customHeight="1">
      <x:c r="A979" s="4" t="str">
        <x:v>K0975</x:v>
      </x:c>
      <x:c r="B979" s="4" t="str">
        <x:v>고생물·미스터리</x:v>
      </x:c>
      <x:c r="C979" s="4" t="str">
        <x:v>인간진화과정</x:v>
      </x:c>
      <x:c r="D979" s="27" t="n">
        <x:v>1</x:v>
      </x:c>
      <x:c r="E979" s="24" t="str">
        <x:v>인간진화과정: 지식·호기심 수요이며 생활 손익과의 직접성은 낮음</x:v>
      </x:c>
      <x:c r="F979" s="27" t="n">
        <x:v>1</x:v>
      </x:c>
      <x:c r="G979" s="24" t="str">
        <x:v>명사·행동 중심 검색어로, 제목화하려면 별도의 구체적인 질문 설정이 필요</x:v>
      </x:c>
      <x:c r="H979" s="27" t="n">
        <x:v>0</x:v>
      </x:c>
      <x:c r="I979" s="24" t="str">
        <x:v>키워드 자체에 비교나 반전 근거가 없으므로 해당 요소는 가점하지 않음</x:v>
      </x:c>
      <x:c r="J979" s="27" t="n">
        <x:v>1</x:v>
      </x:c>
      <x:c r="K979" s="24" t="str">
        <x:v>공개 프로필·발언 등 확인 가능한 원자료 확보가 필요</x:v>
      </x:c>
      <x:c r="L979" s="29" t="n">
        <x:f>(D979+F979+H979+J979)/('산출기준'!$B$23*'산출기준'!$B$24)*100</x:f>
        <x:v>37.5</x:v>
      </x:c>
      <x:c r="M979" s="24" t="str">
        <x:v>학술자료로 사실 확인; 가설·미스터리는 확인된 사실과 구분</x:v>
      </x:c>
    </x:row>
    <x:row r="980" ht="58" customHeight="1">
      <x:c r="A980" s="4" t="str">
        <x:v>K0976</x:v>
      </x:c>
      <x:c r="B980" s="4" t="str">
        <x:v>고생물·미스터리</x:v>
      </x:c>
      <x:c r="C980" s="4" t="str">
        <x:v>페름기대멸종</x:v>
      </x:c>
      <x:c r="D980" s="27" t="n">
        <x:v>1</x:v>
      </x:c>
      <x:c r="E980" s="24" t="str">
        <x:v>페름기대멸종: 지식·호기심 수요이며 생활 손익과의 직접성은 낮음</x:v>
      </x:c>
      <x:c r="F980" s="27" t="n">
        <x:v>2</x:v>
      </x:c>
      <x:c r="G980" s="24" t="str">
        <x:v>특징·현상·원인을 설명하는 질문으로 전개 가능</x:v>
      </x:c>
      <x:c r="H980" s="27" t="n">
        <x:v>0</x:v>
      </x:c>
      <x:c r="I980" s="24" t="str">
        <x:v>키워드 자체에 비교나 반전 근거가 없으므로 해당 요소는 가점하지 않음</x:v>
      </x:c>
      <x:c r="J980" s="27" t="n">
        <x:v>1</x:v>
      </x:c>
      <x:c r="K980" s="24" t="str">
        <x:v>공개 프로필·발언 등 확인 가능한 원자료 확보가 필요</x:v>
      </x:c>
      <x:c r="L980" s="29" t="n">
        <x:f>(D980+F980+H980+J980)/('산출기준'!$B$23*'산출기준'!$B$24)*100</x:f>
        <x:v>50</x:v>
      </x:c>
      <x:c r="M980" s="24" t="str">
        <x:v>학술자료로 사실 확인; 가설·미스터리는 확인된 사실과 구분</x:v>
      </x:c>
    </x:row>
    <x:row r="981" ht="58" customHeight="1">
      <x:c r="A981" s="4" t="str">
        <x:v>K0977</x:v>
      </x:c>
      <x:c r="B981" s="4" t="str">
        <x:v>고생물·미스터리</x:v>
      </x:c>
      <x:c r="C981" s="4" t="str">
        <x:v>할루키게니아</x:v>
      </x:c>
      <x:c r="D981" s="27" t="n">
        <x:v>1</x:v>
      </x:c>
      <x:c r="E981" s="24" t="str">
        <x:v>할루키게니아: 지식·호기심 수요이며 생활 손익과의 직접성은 낮음</x:v>
      </x:c>
      <x:c r="F981" s="27" t="n">
        <x:v>1</x:v>
      </x:c>
      <x:c r="G981" s="24" t="str">
        <x:v>명사·행동 중심 검색어로, 제목화하려면 별도의 구체적인 질문 설정이 필요</x:v>
      </x:c>
      <x:c r="H981" s="27" t="n">
        <x:v>0</x:v>
      </x:c>
      <x:c r="I981" s="24" t="str">
        <x:v>키워드 자체에 비교나 반전 근거가 없으므로 해당 요소는 가점하지 않음</x:v>
      </x:c>
      <x:c r="J981" s="27" t="n">
        <x:v>1</x:v>
      </x:c>
      <x:c r="K981" s="24" t="str">
        <x:v>검색 범위가 넓어 독자·상황·질문을 더 좁혀야 함</x:v>
      </x:c>
      <x:c r="L981" s="29" t="n">
        <x:f>(D981+F981+H981+J981)/('산출기준'!$B$23*'산출기준'!$B$24)*100</x:f>
        <x:v>37.5</x:v>
      </x:c>
      <x:c r="M981" s="24" t="str">
        <x:v>학술자료로 사실 확인; 가설·미스터리는 확인된 사실과 구분</x:v>
      </x:c>
    </x:row>
    <x:row r="982" ht="58" customHeight="1">
      <x:c r="A982" s="4" t="str">
        <x:v>K0978</x:v>
      </x:c>
      <x:c r="B982" s="4" t="str">
        <x:v>고생물·미스터리</x:v>
      </x:c>
      <x:c r="C982" s="4" t="str">
        <x:v>쥐라기</x:v>
      </x:c>
      <x:c r="D982" s="27" t="n">
        <x:v>1</x:v>
      </x:c>
      <x:c r="E982" s="24" t="str">
        <x:v>쥐라기: 지식·호기심 수요이며 생활 손익과의 직접성은 낮음</x:v>
      </x:c>
      <x:c r="F982" s="27" t="n">
        <x:v>1</x:v>
      </x:c>
      <x:c r="G982" s="24" t="str">
        <x:v>명사·행동 중심 검색어로, 제목화하려면 별도의 구체적인 질문 설정이 필요</x:v>
      </x:c>
      <x:c r="H982" s="27" t="n">
        <x:v>0</x:v>
      </x:c>
      <x:c r="I982" s="24" t="str">
        <x:v>키워드 자체에 비교나 반전 근거가 없으므로 해당 요소는 가점하지 않음</x:v>
      </x:c>
      <x:c r="J982" s="27" t="n">
        <x:v>1</x:v>
      </x:c>
      <x:c r="K982" s="24" t="str">
        <x:v>검색 범위가 넓어 독자·상황·질문을 더 좁혀야 함</x:v>
      </x:c>
      <x:c r="L982" s="29" t="n">
        <x:f>(D982+F982+H982+J982)/('산출기준'!$B$23*'산출기준'!$B$24)*100</x:f>
        <x:v>37.5</x:v>
      </x:c>
      <x:c r="M982" s="24" t="str">
        <x:v>학술자료로 사실 확인; 가설·미스터리는 확인된 사실과 구분</x:v>
      </x:c>
    </x:row>
    <x:row r="983" ht="58" customHeight="1">
      <x:c r="A983" s="4" t="str">
        <x:v>K0979</x:v>
      </x:c>
      <x:c r="B983" s="4" t="str">
        <x:v>고생물·미스터리</x:v>
      </x:c>
      <x:c r="C983" s="4" t="str">
        <x:v>마리아나해구깊이</x:v>
      </x:c>
      <x:c r="D983" s="27" t="n">
        <x:v>1</x:v>
      </x:c>
      <x:c r="E983" s="24" t="str">
        <x:v>마리아나해구깊이: 지식·호기심 수요이며 생활 손익과의 직접성은 낮음</x:v>
      </x:c>
      <x:c r="F983" s="27" t="n">
        <x:v>1</x:v>
      </x:c>
      <x:c r="G983" s="24" t="str">
        <x:v>명사·행동 중심 검색어로, 제목화하려면 별도의 구체적인 질문 설정이 필요</x:v>
      </x:c>
      <x:c r="H983" s="27" t="n">
        <x:v>1</x:v>
      </x:c>
      <x:c r="I983" s="24" t="str">
        <x:v>‘깊이’를 기준·수치·조건별 사례로 비교 가능. 실제 수치 확인 전 반전은 단정 불가</x:v>
      </x:c>
      <x:c r="J983" s="27" t="n">
        <x:v>2</x:v>
      </x:c>
      <x:c r="K983" s="24" t="str">
        <x:v>규정·절차·근거 자료 또는 조건별 사례로 설명 범위를 한정할 수 있음</x:v>
      </x:c>
      <x:c r="L983" s="29" t="n">
        <x:f>(D983+F983+H983+J983)/('산출기준'!$B$23*'산출기준'!$B$24)*100</x:f>
        <x:v>62.5</x:v>
      </x:c>
      <x:c r="M983" s="24" t="str">
        <x:v>학술자료로 사실 확인; 가설·미스터리는 확인된 사실과 구분</x:v>
      </x:c>
    </x:row>
    <x:row r="984" ht="58" customHeight="1">
      <x:c r="A984" s="4" t="str">
        <x:v>K0980</x:v>
      </x:c>
      <x:c r="B984" s="4" t="str">
        <x:v>고생물·미스터리</x:v>
      </x:c>
      <x:c r="C984" s="4" t="str">
        <x:v>메갈로돈크기</x:v>
      </x:c>
      <x:c r="D984" s="27" t="n">
        <x:v>1</x:v>
      </x:c>
      <x:c r="E984" s="24" t="str">
        <x:v>메갈로돈크기: 지식·호기심 수요이며 생활 손익과의 직접성은 낮음</x:v>
      </x:c>
      <x:c r="F984" s="27" t="n">
        <x:v>1</x:v>
      </x:c>
      <x:c r="G984" s="24" t="str">
        <x:v>명사·행동 중심 검색어로, 제목화하려면 별도의 구체적인 질문 설정이 필요</x:v>
      </x:c>
      <x:c r="H984" s="27" t="n">
        <x:v>1</x:v>
      </x:c>
      <x:c r="I984" s="24" t="str">
        <x:v>‘크기’를 기준·수치·조건별 사례로 비교 가능. 실제 수치 확인 전 반전은 단정 불가</x:v>
      </x:c>
      <x:c r="J984" s="27" t="n">
        <x:v>2</x:v>
      </x:c>
      <x:c r="K984" s="24" t="str">
        <x:v>규정·절차·근거 자료 또는 조건별 사례로 설명 범위를 한정할 수 있음</x:v>
      </x:c>
      <x:c r="L984" s="29" t="n">
        <x:f>(D984+F984+H984+J984)/('산출기준'!$B$23*'산출기준'!$B$24)*100</x:f>
        <x:v>62.5</x:v>
      </x:c>
      <x:c r="M984" s="24" t="str">
        <x:v>학술자료로 사실 확인; 가설·미스터리는 확인된 사실과 구분</x:v>
      </x:c>
    </x:row>
    <x:row r="985" ht="58" customHeight="1">
      <x:c r="A985" s="4" t="str">
        <x:v>K0981</x:v>
      </x:c>
      <x:c r="B985" s="4" t="str">
        <x:v>고생물·미스터리</x:v>
      </x:c>
      <x:c r="C985" s="4" t="str">
        <x:v>공룡멸종</x:v>
      </x:c>
      <x:c r="D985" s="27" t="n">
        <x:v>1</x:v>
      </x:c>
      <x:c r="E985" s="24" t="str">
        <x:v>공룡멸종: 지식·호기심 수요이며 생활 손익과의 직접성은 낮음</x:v>
      </x:c>
      <x:c r="F985" s="27" t="n">
        <x:v>2</x:v>
      </x:c>
      <x:c r="G985" s="24" t="str">
        <x:v>특징·현상·원인을 설명하는 질문으로 전개 가능</x:v>
      </x:c>
      <x:c r="H985" s="27" t="n">
        <x:v>0</x:v>
      </x:c>
      <x:c r="I985" s="24" t="str">
        <x:v>키워드 자체에 비교나 반전 근거가 없으므로 해당 요소는 가점하지 않음</x:v>
      </x:c>
      <x:c r="J985" s="27" t="n">
        <x:v>1</x:v>
      </x:c>
      <x:c r="K985" s="24" t="str">
        <x:v>공개 프로필·발언 등 확인 가능한 원자료 확보가 필요</x:v>
      </x:c>
      <x:c r="L985" s="29" t="n">
        <x:f>(D985+F985+H985+J985)/('산출기준'!$B$23*'산출기준'!$B$24)*100</x:f>
        <x:v>50</x:v>
      </x:c>
      <x:c r="M985" s="24" t="str">
        <x:v>학술자료로 사실 확인; 가설·미스터리는 확인된 사실과 구분</x:v>
      </x:c>
    </x:row>
    <x:row r="986" ht="58" customHeight="1">
      <x:c r="A986" s="4" t="str">
        <x:v>K0982</x:v>
      </x:c>
      <x:c r="B986" s="4" t="str">
        <x:v>고생물·미스터리</x:v>
      </x:c>
      <x:c r="C986" s="4" t="str">
        <x:v>대왕고래크기</x:v>
      </x:c>
      <x:c r="D986" s="27" t="n">
        <x:v>1</x:v>
      </x:c>
      <x:c r="E986" s="24" t="str">
        <x:v>대왕고래크기: 지식·호기심 수요이며 생활 손익과의 직접성은 낮음</x:v>
      </x:c>
      <x:c r="F986" s="27" t="n">
        <x:v>1</x:v>
      </x:c>
      <x:c r="G986" s="24" t="str">
        <x:v>명사·행동 중심 검색어로, 제목화하려면 별도의 구체적인 질문 설정이 필요</x:v>
      </x:c>
      <x:c r="H986" s="27" t="n">
        <x:v>1</x:v>
      </x:c>
      <x:c r="I986" s="24" t="str">
        <x:v>‘크기’를 기준·수치·조건별 사례로 비교 가능. 실제 수치 확인 전 반전은 단정 불가</x:v>
      </x:c>
      <x:c r="J986" s="27" t="n">
        <x:v>2</x:v>
      </x:c>
      <x:c r="K986" s="24" t="str">
        <x:v>규정·절차·근거 자료 또는 조건별 사례로 설명 범위를 한정할 수 있음</x:v>
      </x:c>
      <x:c r="L986" s="29" t="n">
        <x:f>(D986+F986+H986+J986)/('산출기준'!$B$23*'산출기준'!$B$24)*100</x:f>
        <x:v>62.5</x:v>
      </x:c>
      <x:c r="M986" s="24" t="str">
        <x:v>학술자료로 사실 확인; 가설·미스터리는 확인된 사실과 구분</x:v>
      </x:c>
    </x:row>
    <x:row r="987" ht="58" customHeight="1">
      <x:c r="A987" s="4" t="str">
        <x:v>K0983</x:v>
      </x:c>
      <x:c r="B987" s="4" t="str">
        <x:v>고생물·미스터리</x:v>
      </x:c>
      <x:c r="C987" s="4" t="str">
        <x:v>페름기</x:v>
      </x:c>
      <x:c r="D987" s="27" t="n">
        <x:v>1</x:v>
      </x:c>
      <x:c r="E987" s="24" t="str">
        <x:v>페름기: 지식·호기심 수요이며 생활 손익과의 직접성은 낮음</x:v>
      </x:c>
      <x:c r="F987" s="27" t="n">
        <x:v>1</x:v>
      </x:c>
      <x:c r="G987" s="24" t="str">
        <x:v>명사·행동 중심 검색어로, 제목화하려면 별도의 구체적인 질문 설정이 필요</x:v>
      </x:c>
      <x:c r="H987" s="27" t="n">
        <x:v>0</x:v>
      </x:c>
      <x:c r="I987" s="24" t="str">
        <x:v>키워드 자체에 비교나 반전 근거가 없으므로 해당 요소는 가점하지 않음</x:v>
      </x:c>
      <x:c r="J987" s="27" t="n">
        <x:v>1</x:v>
      </x:c>
      <x:c r="K987" s="24" t="str">
        <x:v>검색 범위가 넓어 독자·상황·질문을 더 좁혀야 함</x:v>
      </x:c>
      <x:c r="L987" s="29" t="n">
        <x:f>(D987+F987+H987+J987)/('산출기준'!$B$23*'산출기준'!$B$24)*100</x:f>
        <x:v>37.5</x:v>
      </x:c>
      <x:c r="M987" s="24" t="str">
        <x:v>학술자료로 사실 확인; 가설·미스터리는 확인된 사실과 구분</x:v>
      </x:c>
    </x:row>
    <x:row r="988" ht="58" customHeight="1">
      <x:c r="A988" s="4" t="str">
        <x:v>K0984</x:v>
      </x:c>
      <x:c r="B988" s="4" t="str">
        <x:v>고생물·미스터리</x:v>
      </x:c>
      <x:c r="C988" s="4" t="str">
        <x:v>데니소바인</x:v>
      </x:c>
      <x:c r="D988" s="27" t="n">
        <x:v>1</x:v>
      </x:c>
      <x:c r="E988" s="24" t="str">
        <x:v>데니소바인: 지식·호기심 수요이며 생활 손익과의 직접성은 낮음</x:v>
      </x:c>
      <x:c r="F988" s="27" t="n">
        <x:v>1</x:v>
      </x:c>
      <x:c r="G988" s="24" t="str">
        <x:v>명사·행동 중심 검색어로, 제목화하려면 별도의 구체적인 질문 설정이 필요</x:v>
      </x:c>
      <x:c r="H988" s="27" t="n">
        <x:v>0</x:v>
      </x:c>
      <x:c r="I988" s="24" t="str">
        <x:v>키워드 자체에 비교나 반전 근거가 없으므로 해당 요소는 가점하지 않음</x:v>
      </x:c>
      <x:c r="J988" s="27" t="n">
        <x:v>1</x:v>
      </x:c>
      <x:c r="K988" s="24" t="str">
        <x:v>검색 범위가 넓어 독자·상황·질문을 더 좁혀야 함</x:v>
      </x:c>
      <x:c r="L988" s="29" t="n">
        <x:f>(D988+F988+H988+J988)/('산출기준'!$B$23*'산출기준'!$B$24)*100</x:f>
        <x:v>37.5</x:v>
      </x:c>
      <x:c r="M988" s="24" t="str">
        <x:v>학술자료로 사실 확인; 가설·미스터리는 확인된 사실과 구분</x:v>
      </x:c>
    </x:row>
    <x:row r="989" ht="58" customHeight="1">
      <x:c r="A989" s="4" t="str">
        <x:v>K0985</x:v>
      </x:c>
      <x:c r="B989" s="4" t="str">
        <x:v>고생물·미스터리</x:v>
      </x:c>
      <x:c r="C989" s="4" t="str">
        <x:v>고래상어크기</x:v>
      </x:c>
      <x:c r="D989" s="27" t="n">
        <x:v>1</x:v>
      </x:c>
      <x:c r="E989" s="24" t="str">
        <x:v>고래상어크기: 지식·호기심 수요이며 생활 손익과의 직접성은 낮음</x:v>
      </x:c>
      <x:c r="F989" s="27" t="n">
        <x:v>1</x:v>
      </x:c>
      <x:c r="G989" s="24" t="str">
        <x:v>명사·행동 중심 검색어로, 제목화하려면 별도의 구체적인 질문 설정이 필요</x:v>
      </x:c>
      <x:c r="H989" s="27" t="n">
        <x:v>1</x:v>
      </x:c>
      <x:c r="I989" s="24" t="str">
        <x:v>‘크기’를 기준·수치·조건별 사례로 비교 가능. 실제 수치 확인 전 반전은 단정 불가</x:v>
      </x:c>
      <x:c r="J989" s="27" t="n">
        <x:v>2</x:v>
      </x:c>
      <x:c r="K989" s="24" t="str">
        <x:v>규정·절차·근거 자료 또는 조건별 사례로 설명 범위를 한정할 수 있음</x:v>
      </x:c>
      <x:c r="L989" s="29" t="n">
        <x:f>(D989+F989+H989+J989)/('산출기준'!$B$23*'산출기준'!$B$24)*100</x:f>
        <x:v>62.5</x:v>
      </x:c>
      <x:c r="M989" s="24" t="str">
        <x:v>학술자료로 사실 확인; 가설·미스터리는 확인된 사실과 구분</x:v>
      </x:c>
    </x:row>
    <x:row r="990" ht="58" customHeight="1">
      <x:c r="A990" s="4" t="str">
        <x:v>K0986</x:v>
      </x:c>
      <x:c r="B990" s="4" t="str">
        <x:v>고생물·미스터리</x:v>
      </x:c>
      <x:c r="C990" s="4" t="str">
        <x:v>공룡멸종시기</x:v>
      </x:c>
      <x:c r="D990" s="27" t="n">
        <x:v>1</x:v>
      </x:c>
      <x:c r="E990" s="24" t="str">
        <x:v>공룡멸종시기: 지식·호기심 수요이며 생활 손익과의 직접성은 낮음</x:v>
      </x:c>
      <x:c r="F990" s="27" t="n">
        <x:v>2</x:v>
      </x:c>
      <x:c r="G990" s="24" t="str">
        <x:v>특징·현상·원인을 설명하는 질문으로 전개 가능</x:v>
      </x:c>
      <x:c r="H990" s="27" t="n">
        <x:v>0</x:v>
      </x:c>
      <x:c r="I990" s="24" t="str">
        <x:v>키워드 자체에 비교나 반전 근거가 없으므로 해당 요소는 가점하지 않음</x:v>
      </x:c>
      <x:c r="J990" s="27" t="n">
        <x:v>1</x:v>
      </x:c>
      <x:c r="K990" s="24" t="str">
        <x:v>공개 프로필·발언 등 확인 가능한 원자료 확보가 필요</x:v>
      </x:c>
      <x:c r="L990" s="29" t="n">
        <x:f>(D990+F990+H990+J990)/('산출기준'!$B$23*'산출기준'!$B$24)*100</x:f>
        <x:v>50</x:v>
      </x:c>
      <x:c r="M990" s="24" t="str">
        <x:v>학술자료로 사실 확인; 가설·미스터리는 확인된 사실과 구분</x:v>
      </x:c>
    </x:row>
    <x:row r="991" ht="58" customHeight="1">
      <x:c r="A991" s="4" t="str">
        <x:v>K0987</x:v>
      </x:c>
      <x:c r="B991" s="4" t="str">
        <x:v>고생물·미스터리</x:v>
      </x:c>
      <x:c r="C991" s="4" t="str">
        <x:v>오파비니아</x:v>
      </x:c>
      <x:c r="D991" s="27" t="n">
        <x:v>1</x:v>
      </x:c>
      <x:c r="E991" s="24" t="str">
        <x:v>오파비니아: 지식·호기심 수요이며 생활 손익과의 직접성은 낮음</x:v>
      </x:c>
      <x:c r="F991" s="27" t="n">
        <x:v>1</x:v>
      </x:c>
      <x:c r="G991" s="24" t="str">
        <x:v>명사·행동 중심 검색어로, 제목화하려면 별도의 구체적인 질문 설정이 필요</x:v>
      </x:c>
      <x:c r="H991" s="27" t="n">
        <x:v>0</x:v>
      </x:c>
      <x:c r="I991" s="24" t="str">
        <x:v>키워드 자체에 비교나 반전 근거가 없으므로 해당 요소는 가점하지 않음</x:v>
      </x:c>
      <x:c r="J991" s="27" t="n">
        <x:v>1</x:v>
      </x:c>
      <x:c r="K991" s="24" t="str">
        <x:v>검색 범위가 넓어 독자·상황·질문을 더 좁혀야 함</x:v>
      </x:c>
      <x:c r="L991" s="29" t="n">
        <x:f>(D991+F991+H991+J991)/('산출기준'!$B$23*'산출기준'!$B$24)*100</x:f>
        <x:v>37.5</x:v>
      </x:c>
      <x:c r="M991" s="24" t="str">
        <x:v>학술자료로 사실 확인; 가설·미스터리는 확인된 사실과 구분</x:v>
      </x:c>
    </x:row>
    <x:row r="992" ht="58" customHeight="1">
      <x:c r="A992" s="4" t="str">
        <x:v>K0988</x:v>
      </x:c>
      <x:c r="B992" s="4" t="str">
        <x:v>고생물·미스터리</x:v>
      </x:c>
      <x:c r="C992" s="4" t="str">
        <x:v>피라미드높이</x:v>
      </x:c>
      <x:c r="D992" s="27" t="n">
        <x:v>1</x:v>
      </x:c>
      <x:c r="E992" s="24" t="str">
        <x:v>피라미드높이: 지식·호기심 수요이며 생활 손익과의 직접성은 낮음</x:v>
      </x:c>
      <x:c r="F992" s="27" t="n">
        <x:v>1</x:v>
      </x:c>
      <x:c r="G992" s="24" t="str">
        <x:v>명사·행동 중심 검색어로, 제목화하려면 별도의 구체적인 질문 설정이 필요</x:v>
      </x:c>
      <x:c r="H992" s="27" t="n">
        <x:v>1</x:v>
      </x:c>
      <x:c r="I992" s="24" t="str">
        <x:v>‘높이’를 기준·수치·조건별 사례로 비교 가능. 실제 수치 확인 전 반전은 단정 불가</x:v>
      </x:c>
      <x:c r="J992" s="27" t="n">
        <x:v>2</x:v>
      </x:c>
      <x:c r="K992" s="24" t="str">
        <x:v>규정·절차·근거 자료 또는 조건별 사례로 설명 범위를 한정할 수 있음</x:v>
      </x:c>
      <x:c r="L992" s="29" t="n">
        <x:f>(D992+F992+H992+J992)/('산출기준'!$B$23*'산출기준'!$B$24)*100</x:f>
        <x:v>62.5</x:v>
      </x:c>
      <x:c r="M992" s="24" t="str">
        <x:v>학술자료로 사실 확인; 가설·미스터리는 확인된 사실과 구분</x:v>
      </x:c>
    </x:row>
    <x:row r="993" ht="58" customHeight="1">
      <x:c r="A993" s="4" t="str">
        <x:v>K0989</x:v>
      </x:c>
      <x:c r="B993" s="4" t="str">
        <x:v>고생물·미스터리</x:v>
      </x:c>
      <x:c r="C993" s="4" t="str">
        <x:v>이스터섬모아이</x:v>
      </x:c>
      <x:c r="D993" s="27" t="n">
        <x:v>1</x:v>
      </x:c>
      <x:c r="E993" s="24" t="str">
        <x:v>이스터섬모아이: 지식·호기심 수요이며 생활 손익과의 직접성은 낮음</x:v>
      </x:c>
      <x:c r="F993" s="27" t="n">
        <x:v>1</x:v>
      </x:c>
      <x:c r="G993" s="24" t="str">
        <x:v>명사·행동 중심 검색어로, 제목화하려면 별도의 구체적인 질문 설정이 필요</x:v>
      </x:c>
      <x:c r="H993" s="27" t="n">
        <x:v>0</x:v>
      </x:c>
      <x:c r="I993" s="24" t="str">
        <x:v>키워드 자체에 비교나 반전 근거가 없으므로 해당 요소는 가점하지 않음</x:v>
      </x:c>
      <x:c r="J993" s="27" t="n">
        <x:v>1</x:v>
      </x:c>
      <x:c r="K993" s="24" t="str">
        <x:v>검색 범위가 넓어 독자·상황·질문을 더 좁혀야 함</x:v>
      </x:c>
      <x:c r="L993" s="29" t="n">
        <x:f>(D993+F993+H993+J993)/('산출기준'!$B$23*'산출기준'!$B$24)*100</x:f>
        <x:v>37.5</x:v>
      </x:c>
      <x:c r="M993" s="24" t="str">
        <x:v>학술자료로 사실 확인; 가설·미스터리는 확인된 사실과 구분</x:v>
      </x:c>
    </x:row>
    <x:row r="994" ht="58" customHeight="1">
      <x:c r="A994" s="4" t="str">
        <x:v>K0990</x:v>
      </x:c>
      <x:c r="B994" s="4" t="str">
        <x:v>고생물·미스터리</x:v>
      </x:c>
      <x:c r="C994" s="4" t="str">
        <x:v>이집트미라</x:v>
      </x:c>
      <x:c r="D994" s="27" t="n">
        <x:v>1</x:v>
      </x:c>
      <x:c r="E994" s="24" t="str">
        <x:v>이집트미라: 지식·호기심 수요이며 생활 손익과의 직접성은 낮음</x:v>
      </x:c>
      <x:c r="F994" s="27" t="n">
        <x:v>1</x:v>
      </x:c>
      <x:c r="G994" s="24" t="str">
        <x:v>명사·행동 중심 검색어로, 제목화하려면 별도의 구체적인 질문 설정이 필요</x:v>
      </x:c>
      <x:c r="H994" s="27" t="n">
        <x:v>0</x:v>
      </x:c>
      <x:c r="I994" s="24" t="str">
        <x:v>키워드 자체에 비교나 반전 근거가 없으므로 해당 요소는 가점하지 않음</x:v>
      </x:c>
      <x:c r="J994" s="27" t="n">
        <x:v>1</x:v>
      </x:c>
      <x:c r="K994" s="24" t="str">
        <x:v>검색 범위가 넓어 독자·상황·질문을 더 좁혀야 함</x:v>
      </x:c>
      <x:c r="L994" s="29" t="n">
        <x:f>(D994+F994+H994+J994)/('산출기준'!$B$23*'산출기준'!$B$24)*100</x:f>
        <x:v>37.5</x:v>
      </x:c>
      <x:c r="M994" s="24" t="str">
        <x:v>학술자료로 사실 확인; 가설·미스터리는 확인된 사실과 구분</x:v>
      </x:c>
    </x:row>
    <x:row r="995" ht="58" customHeight="1">
      <x:c r="A995" s="4" t="str">
        <x:v>K0991</x:v>
      </x:c>
      <x:c r="B995" s="4" t="str">
        <x:v>고생물·미스터리</x:v>
      </x:c>
      <x:c r="C995" s="4" t="str">
        <x:v>석탄기</x:v>
      </x:c>
      <x:c r="D995" s="27" t="n">
        <x:v>1</x:v>
      </x:c>
      <x:c r="E995" s="24" t="str">
        <x:v>석탄기: 지식·호기심 수요이며 생활 손익과의 직접성은 낮음</x:v>
      </x:c>
      <x:c r="F995" s="27" t="n">
        <x:v>1</x:v>
      </x:c>
      <x:c r="G995" s="24" t="str">
        <x:v>명사·행동 중심 검색어로, 제목화하려면 별도의 구체적인 질문 설정이 필요</x:v>
      </x:c>
      <x:c r="H995" s="27" t="n">
        <x:v>0</x:v>
      </x:c>
      <x:c r="I995" s="24" t="str">
        <x:v>키워드 자체에 비교나 반전 근거가 없으므로 해당 요소는 가점하지 않음</x:v>
      </x:c>
      <x:c r="J995" s="27" t="n">
        <x:v>1</x:v>
      </x:c>
      <x:c r="K995" s="24" t="str">
        <x:v>검색 범위가 넓어 독자·상황·질문을 더 좁혀야 함</x:v>
      </x:c>
      <x:c r="L995" s="29" t="n">
        <x:f>(D995+F995+H995+J995)/('산출기준'!$B$23*'산출기준'!$B$24)*100</x:f>
        <x:v>37.5</x:v>
      </x:c>
      <x:c r="M995" s="24" t="str">
        <x:v>학술자료로 사실 확인; 가설·미스터리는 확인된 사실과 구분</x:v>
      </x:c>
    </x:row>
    <x:row r="996" ht="58" customHeight="1">
      <x:c r="A996" s="4" t="str">
        <x:v>K0992</x:v>
      </x:c>
      <x:c r="B996" s="4" t="str">
        <x:v>고생물·미스터리</x:v>
      </x:c>
      <x:c r="C996" s="4" t="str">
        <x:v>보이니치문서</x:v>
      </x:c>
      <x:c r="D996" s="27" t="n">
        <x:v>1</x:v>
      </x:c>
      <x:c r="E996" s="24" t="str">
        <x:v>보이니치문서: 지식·호기심 수요이며 생활 손익과의 직접성은 낮음</x:v>
      </x:c>
      <x:c r="F996" s="27" t="n">
        <x:v>1</x:v>
      </x:c>
      <x:c r="G996" s="24" t="str">
        <x:v>명사·행동 중심 검색어로, 제목화하려면 별도의 구체적인 질문 설정이 필요</x:v>
      </x:c>
      <x:c r="H996" s="27" t="n">
        <x:v>0</x:v>
      </x:c>
      <x:c r="I996" s="24" t="str">
        <x:v>키워드 자체에 비교나 반전 근거가 없으므로 해당 요소는 가점하지 않음</x:v>
      </x:c>
      <x:c r="J996" s="27" t="n">
        <x:v>1</x:v>
      </x:c>
      <x:c r="K996" s="24" t="str">
        <x:v>검색 범위가 넓어 독자·상황·질문을 더 좁혀야 함</x:v>
      </x:c>
      <x:c r="L996" s="29" t="n">
        <x:f>(D996+F996+H996+J996)/('산출기준'!$B$23*'산출기준'!$B$24)*100</x:f>
        <x:v>37.5</x:v>
      </x:c>
      <x:c r="M996" s="24" t="str">
        <x:v>학술자료로 사실 확인; 가설·미스터리는 확인된 사실과 구분</x:v>
      </x:c>
    </x:row>
    <x:row r="997" ht="58" customHeight="1">
      <x:c r="A997" s="4" t="str">
        <x:v>K0993</x:v>
      </x:c>
      <x:c r="B997" s="4" t="str">
        <x:v>고생물·미스터리</x:v>
      </x:c>
      <x:c r="C997" s="4" t="str">
        <x:v>백상아리크기</x:v>
      </x:c>
      <x:c r="D997" s="27" t="n">
        <x:v>1</x:v>
      </x:c>
      <x:c r="E997" s="24" t="str">
        <x:v>백상아리크기: 지식·호기심 수요이며 생활 손익과의 직접성은 낮음</x:v>
      </x:c>
      <x:c r="F997" s="27" t="n">
        <x:v>1</x:v>
      </x:c>
      <x:c r="G997" s="24" t="str">
        <x:v>명사·행동 중심 검색어로, 제목화하려면 별도의 구체적인 질문 설정이 필요</x:v>
      </x:c>
      <x:c r="H997" s="27" t="n">
        <x:v>1</x:v>
      </x:c>
      <x:c r="I997" s="24" t="str">
        <x:v>‘크기’를 기준·수치·조건별 사례로 비교 가능. 실제 수치 확인 전 반전은 단정 불가</x:v>
      </x:c>
      <x:c r="J997" s="27" t="n">
        <x:v>2</x:v>
      </x:c>
      <x:c r="K997" s="24" t="str">
        <x:v>규정·절차·근거 자료 또는 조건별 사례로 설명 범위를 한정할 수 있음</x:v>
      </x:c>
      <x:c r="L997" s="29" t="n">
        <x:f>(D997+F997+H997+J997)/('산출기준'!$B$23*'산출기준'!$B$24)*100</x:f>
        <x:v>62.5</x:v>
      </x:c>
      <x:c r="M997" s="24" t="str">
        <x:v>학술자료로 사실 확인; 가설·미스터리는 확인된 사실과 구분</x:v>
      </x:c>
    </x:row>
    <x:row r="998" ht="58" customHeight="1">
      <x:c r="A998" s="4" t="str">
        <x:v>K0994</x:v>
      </x:c>
      <x:c r="B998" s="4" t="str">
        <x:v>고생물·미스터리</x:v>
      </x:c>
      <x:c r="C998" s="4" t="str">
        <x:v>시조새화석</x:v>
      </x:c>
      <x:c r="D998" s="27" t="n">
        <x:v>1</x:v>
      </x:c>
      <x:c r="E998" s="24" t="str">
        <x:v>시조새화석: 지식·호기심 수요이며 생활 손익과의 직접성은 낮음</x:v>
      </x:c>
      <x:c r="F998" s="27" t="n">
        <x:v>1</x:v>
      </x:c>
      <x:c r="G998" s="24" t="str">
        <x:v>명사·행동 중심 검색어로, 제목화하려면 별도의 구체적인 질문 설정이 필요</x:v>
      </x:c>
      <x:c r="H998" s="27" t="n">
        <x:v>0</x:v>
      </x:c>
      <x:c r="I998" s="24" t="str">
        <x:v>키워드 자체에 비교나 반전 근거가 없으므로 해당 요소는 가점하지 않음</x:v>
      </x:c>
      <x:c r="J998" s="27" t="n">
        <x:v>1</x:v>
      </x:c>
      <x:c r="K998" s="24" t="str">
        <x:v>공개 프로필·발언 등 확인 가능한 원자료 확보가 필요</x:v>
      </x:c>
      <x:c r="L998" s="29" t="n">
        <x:f>(D998+F998+H998+J998)/('산출기준'!$B$23*'산출기준'!$B$24)*100</x:f>
        <x:v>37.5</x:v>
      </x:c>
      <x:c r="M998" s="24" t="str">
        <x:v>학술자료로 사실 확인; 가설·미스터리는 확인된 사실과 구분</x:v>
      </x:c>
    </x:row>
    <x:row r="999" ht="58" customHeight="1">
      <x:c r="A999" s="4" t="str">
        <x:v>K0995</x:v>
      </x:c>
      <x:c r="B999" s="4" t="str">
        <x:v>고생물·미스터리</x:v>
      </x:c>
      <x:c r="C999" s="4" t="str">
        <x:v>지구탄생</x:v>
      </x:c>
      <x:c r="D999" s="27" t="n">
        <x:v>1</x:v>
      </x:c>
      <x:c r="E999" s="24" t="str">
        <x:v>지구탄생: 지식·호기심 수요이며 생활 손익과의 직접성은 낮음</x:v>
      </x:c>
      <x:c r="F999" s="27" t="n">
        <x:v>1</x:v>
      </x:c>
      <x:c r="G999" s="24" t="str">
        <x:v>명사·행동 중심 검색어로, 제목화하려면 별도의 구체적인 질문 설정이 필요</x:v>
      </x:c>
      <x:c r="H999" s="27" t="n">
        <x:v>0</x:v>
      </x:c>
      <x:c r="I999" s="24" t="str">
        <x:v>키워드 자체에 비교나 반전 근거가 없으므로 해당 요소는 가점하지 않음</x:v>
      </x:c>
      <x:c r="J999" s="27" t="n">
        <x:v>1</x:v>
      </x:c>
      <x:c r="K999" s="24" t="str">
        <x:v>검색 범위가 넓어 독자·상황·질문을 더 좁혀야 함</x:v>
      </x:c>
      <x:c r="L999" s="29" t="n">
        <x:f>(D999+F999+H999+J999)/('산출기준'!$B$23*'산출기준'!$B$24)*100</x:f>
        <x:v>37.5</x:v>
      </x:c>
      <x:c r="M999" s="24" t="str">
        <x:v>학술자료로 사실 확인; 가설·미스터리는 확인된 사실과 구분</x:v>
      </x:c>
    </x:row>
    <x:row r="1000" ht="58" customHeight="1">
      <x:c r="A1000" s="4" t="str">
        <x:v>K0996</x:v>
      </x:c>
      <x:c r="B1000" s="4" t="str">
        <x:v>고생물·미스터리</x:v>
      </x:c>
      <x:c r="C1000" s="4" t="str">
        <x:v>대멸종원인</x:v>
      </x:c>
      <x:c r="D1000" s="27" t="n">
        <x:v>1</x:v>
      </x:c>
      <x:c r="E1000" s="24" t="str">
        <x:v>대멸종원인: 지식·호기심 수요이며 생활 손익과의 직접성은 낮음</x:v>
      </x:c>
      <x:c r="F1000" s="27" t="n">
        <x:v>2</x:v>
      </x:c>
      <x:c r="G1000" s="24" t="str">
        <x:v>‘원인’라는 질문 표현이 있어 독자가 확인할 답이 분명함</x:v>
      </x:c>
      <x:c r="H1000" s="27" t="n">
        <x:v>0</x:v>
      </x:c>
      <x:c r="I1000" s="24" t="str">
        <x:v>키워드 자체에 비교나 반전 근거가 없으므로 해당 요소는 가점하지 않음</x:v>
      </x:c>
      <x:c r="J1000" s="27" t="n">
        <x:v>2</x:v>
      </x:c>
      <x:c r="K1000" s="24" t="str">
        <x:v>규정·절차·근거 자료 또는 조건별 사례로 설명 범위를 한정할 수 있음</x:v>
      </x:c>
      <x:c r="L1000" s="29" t="n">
        <x:f>(D1000+F1000+H1000+J1000)/('산출기준'!$B$23*'산출기준'!$B$24)*100</x:f>
        <x:v>62.5</x:v>
      </x:c>
      <x:c r="M1000" s="24" t="str">
        <x:v>학술자료로 사실 확인; 가설·미스터리는 확인된 사실과 구분</x:v>
      </x:c>
    </x:row>
    <x:row r="1001" ht="58" customHeight="1">
      <x:c r="A1001" s="4" t="str">
        <x:v>K0997</x:v>
      </x:c>
      <x:c r="B1001" s="4" t="str">
        <x:v>고생물·미스터리</x:v>
      </x:c>
      <x:c r="C1001" s="4" t="str">
        <x:v>살아있는화석</x:v>
      </x:c>
      <x:c r="D1001" s="27" t="n">
        <x:v>1</x:v>
      </x:c>
      <x:c r="E1001" s="24" t="str">
        <x:v>살아있는화석: 지식·호기심 수요이며 생활 손익과의 직접성은 낮음</x:v>
      </x:c>
      <x:c r="F1001" s="27" t="n">
        <x:v>1</x:v>
      </x:c>
      <x:c r="G1001" s="24" t="str">
        <x:v>명사·행동 중심 검색어로, 제목화하려면 별도의 구체적인 질문 설정이 필요</x:v>
      </x:c>
      <x:c r="H1001" s="27" t="n">
        <x:v>0</x:v>
      </x:c>
      <x:c r="I1001" s="24" t="str">
        <x:v>키워드 자체에 비교나 반전 근거가 없으므로 해당 요소는 가점하지 않음</x:v>
      </x:c>
      <x:c r="J1001" s="27" t="n">
        <x:v>1</x:v>
      </x:c>
      <x:c r="K1001" s="24" t="str">
        <x:v>공개 프로필·발언 등 확인 가능한 원자료 확보가 필요</x:v>
      </x:c>
      <x:c r="L1001" s="29" t="n">
        <x:f>(D1001+F1001+H1001+J1001)/('산출기준'!$B$23*'산출기준'!$B$24)*100</x:f>
        <x:v>37.5</x:v>
      </x:c>
      <x:c r="M1001" s="24" t="str">
        <x:v>학술자료로 사실 확인; 가설·미스터리는 확인된 사실과 구분</x:v>
      </x:c>
    </x:row>
    <x:row r="1002" ht="58" customHeight="1">
      <x:c r="A1002" s="4" t="str">
        <x:v>K0998</x:v>
      </x:c>
      <x:c r="B1002" s="4" t="str">
        <x:v>고생물·미스터리</x:v>
      </x:c>
      <x:c r="C1002" s="4" t="str">
        <x:v>인류진화</x:v>
      </x:c>
      <x:c r="D1002" s="27" t="n">
        <x:v>1</x:v>
      </x:c>
      <x:c r="E1002" s="24" t="str">
        <x:v>인류진화: 지식·호기심 수요이며 생활 손익과의 직접성은 낮음</x:v>
      </x:c>
      <x:c r="F1002" s="27" t="n">
        <x:v>1</x:v>
      </x:c>
      <x:c r="G1002" s="24" t="str">
        <x:v>명사·행동 중심 검색어로, 제목화하려면 별도의 구체적인 질문 설정이 필요</x:v>
      </x:c>
      <x:c r="H1002" s="27" t="n">
        <x:v>0</x:v>
      </x:c>
      <x:c r="I1002" s="24" t="str">
        <x:v>키워드 자체에 비교나 반전 근거가 없으므로 해당 요소는 가점하지 않음</x:v>
      </x:c>
      <x:c r="J1002" s="27" t="n">
        <x:v>1</x:v>
      </x:c>
      <x:c r="K1002" s="24" t="str">
        <x:v>검색 범위가 넓어 독자·상황·질문을 더 좁혀야 함</x:v>
      </x:c>
      <x:c r="L1002" s="29" t="n">
        <x:f>(D1002+F1002+H1002+J1002)/('산출기준'!$B$23*'산출기준'!$B$24)*100</x:f>
        <x:v>37.5</x:v>
      </x:c>
      <x:c r="M1002" s="24" t="str">
        <x:v>학술자료로 사실 확인; 가설·미스터리는 확인된 사실과 구분</x:v>
      </x:c>
    </x:row>
    <x:row r="1003" ht="58" customHeight="1">
      <x:c r="A1003" s="4" t="str">
        <x:v>K0999</x:v>
      </x:c>
      <x:c r="B1003" s="4" t="str">
        <x:v>고생물·미스터리</x:v>
      </x:c>
      <x:c r="C1003" s="4" t="str">
        <x:v>공룡수명</x:v>
      </x:c>
      <x:c r="D1003" s="27" t="n">
        <x:v>1</x:v>
      </x:c>
      <x:c r="E1003" s="24" t="str">
        <x:v>공룡수명: 지식·호기심 수요이며 생활 손익과의 직접성은 낮음</x:v>
      </x:c>
      <x:c r="F1003" s="27" t="n">
        <x:v>1</x:v>
      </x:c>
      <x:c r="G1003" s="24" t="str">
        <x:v>명사·행동 중심 검색어로, 제목화하려면 별도의 구체적인 질문 설정이 필요</x:v>
      </x:c>
      <x:c r="H1003" s="27" t="n">
        <x:v>1</x:v>
      </x:c>
      <x:c r="I1003" s="24" t="str">
        <x:v>‘수명’를 기준·수치·조건별 사례로 비교 가능. 실제 수치 확인 전 반전은 단정 불가</x:v>
      </x:c>
      <x:c r="J1003" s="27" t="n">
        <x:v>2</x:v>
      </x:c>
      <x:c r="K1003" s="24" t="str">
        <x:v>규정·절차·근거 자료 또는 조건별 사례로 설명 범위를 한정할 수 있음</x:v>
      </x:c>
      <x:c r="L1003" s="29" t="n">
        <x:f>(D1003+F1003+H1003+J1003)/('산출기준'!$B$23*'산출기준'!$B$24)*100</x:f>
        <x:v>62.5</x:v>
      </x:c>
      <x:c r="M1003" s="24" t="str">
        <x:v>학술자료로 사실 확인; 가설·미스터리는 확인된 사실과 구분</x:v>
      </x:c>
    </x:row>
    <x:row r="1004" ht="58" customHeight="1">
      <x:c r="A1004" s="4" t="str">
        <x:v>K1000</x:v>
      </x:c>
      <x:c r="B1004" s="4" t="str">
        <x:v>고생물·미스터리</x:v>
      </x:c>
      <x:c r="C1004" s="4" t="str">
        <x:v>티라노사우루스크기</x:v>
      </x:c>
      <x:c r="D1004" s="27" t="n">
        <x:v>1</x:v>
      </x:c>
      <x:c r="E1004" s="24" t="str">
        <x:v>티라노사우루스크기: 지식·호기심 수요이며 생활 손익과의 직접성은 낮음</x:v>
      </x:c>
      <x:c r="F1004" s="27" t="n">
        <x:v>1</x:v>
      </x:c>
      <x:c r="G1004" s="24" t="str">
        <x:v>명사·행동 중심 검색어로, 제목화하려면 별도의 구체적인 질문 설정이 필요</x:v>
      </x:c>
      <x:c r="H1004" s="27" t="n">
        <x:v>1</x:v>
      </x:c>
      <x:c r="I1004" s="24" t="str">
        <x:v>‘크기’를 기준·수치·조건별 사례로 비교 가능. 실제 수치 확인 전 반전은 단정 불가</x:v>
      </x:c>
      <x:c r="J1004" s="27" t="n">
        <x:v>2</x:v>
      </x:c>
      <x:c r="K1004" s="24" t="str">
        <x:v>규정·절차·근거 자료 또는 조건별 사례로 설명 범위를 한정할 수 있음</x:v>
      </x:c>
      <x:c r="L1004" s="29" t="n">
        <x:f>(D1004+F1004+H1004+J1004)/('산출기준'!$B$23*'산출기준'!$B$24)*100</x:f>
        <x:v>62.5</x:v>
      </x:c>
      <x:c r="M1004" s="24" t="str">
        <x:v>학술자료로 사실 확인; 가설·미스터리는 확인된 사실과 구분</x:v>
      </x:c>
    </x:row>
  </x:sheetData>
  <x:mergeCells>
    <x:mergeCell ref="A1:M1"/>
    <x:mergeCell ref="A2:M2"/>
  </x:mergeCells>
  <x:dataValidations count="4">
    <x:dataValidation type="whole" operator="between" sqref="D5:D1004">
      <x:formula1>0</x:formula1>
      <x:formula2>2</x:formula2>
    </x:dataValidation>
    <x:dataValidation type="whole" operator="between" sqref="F5:F1004">
      <x:formula1>0</x:formula1>
      <x:formula2>2</x:formula2>
    </x:dataValidation>
    <x:dataValidation type="whole" operator="between" sqref="H5:H1004">
      <x:formula1>0</x:formula1>
      <x:formula2>2</x:formula2>
    </x:dataValidation>
    <x:dataValidation type="whole" operator="between" sqref="J5:J1004">
      <x:formula1>0</x:formula1>
      <x:formula2>2</x:formula2>
    </x:dataValidation>
  </x:dataValidations>
  <x:pageMargins left="0.7" right="0.7" top="0.75" bottom="0.75" header="0.3" footer="0.3"/>
  <x:tableParts count="1">
    <x:tablePart xmlns:r="http://schemas.openxmlformats.org/officeDocument/2006/relationships" r:id="Redf6ad9ed20c45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2" hidden="0" customWidth="1"/>
    <x:col min="4" max="4" width="20" hidden="0" customWidth="1"/>
    <x:col min="5" max="5" width="20" hidden="0" customWidth="1"/>
    <x:col min="6" max="6" width="16" hidden="0" customWidth="1"/>
    <x:col min="7" max="7" width="23" hidden="0" customWidth="1"/>
    <x:col min="8" max="8" width="16" hidden="0" customWidth="1"/>
    <x:col min="9" max="9" width="23" hidden="0" customWidth="1"/>
    <x:col min="10" max="10" width="25" hidden="0" customWidth="1"/>
    <x:col min="11" max="11" width="22" hidden="0" customWidth="1"/>
    <x:col min="12" max="12" width="20" hidden="0" customWidth="1"/>
  </x:cols>
  <x:sheetData>
    <x:row r="1" ht="36" customHeight="1">
      <x:c r="A1" s="6" t="str">
        <x:v>기회점수</x:v>
      </x:c>
      <x:c r="B1" s="6"/>
      <x:c r="C1" s="6"/>
      <x:c r="D1" s="6"/>
      <x:c r="E1" s="6"/>
      <x:c r="F1" s="6"/>
      <x:c r="G1" s="6"/>
      <x:c r="H1" s="6"/>
      <x:c r="I1" s="6"/>
      <x:c r="J1" s="6"/>
      <x:c r="K1" s="6"/>
      <x:c r="L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row>
    <x:row r="3" ht="25" customHeight="1">
      <x:c r="A3" s="4"/>
      <x:c r="B3" s="4"/>
      <x:c r="C3" s="4"/>
      <x:c r="D3" s="4"/>
      <x:c r="E3" s="4"/>
      <x:c r="F3" s="4"/>
      <x:c r="G3" s="4"/>
      <x:c r="H3" s="4"/>
      <x:c r="I3" s="4"/>
      <x:c r="J3" s="4"/>
      <x:c r="K3" s="4"/>
      <x:c r="L3" s="4"/>
    </x:row>
    <x:row r="4" ht="36" customHeight="1">
      <x:c r="A4" s="11" t="str">
        <x:v>ID</x:v>
      </x:c>
      <x:c r="B4" s="11" t="str">
        <x:v>주제</x:v>
      </x:c>
      <x:c r="C4" s="11" t="str">
        <x:v>검색어</x:v>
      </x:c>
      <x:c r="D4" s="11" t="str">
        <x:v>월검색수 하한</x:v>
      </x:c>
      <x:c r="E4" s="11" t="str">
        <x:v>누적 문서수</x:v>
      </x:c>
      <x:c r="F4" s="11" t="str">
        <x:v>수요점수</x:v>
      </x:c>
      <x:c r="G4" s="11" t="str">
        <x:v>공급 대비 수요점수</x:v>
      </x:c>
      <x:c r="H4" s="11" t="str">
        <x:v>기회점수</x:v>
      </x:c>
      <x:c r="I4" s="11" t="str">
        <x:v>지속성 근거점수</x:v>
      </x:c>
      <x:c r="J4" s="11" t="str">
        <x:v>홈판 제목화 가능성</x:v>
      </x:c>
      <x:c r="K4" s="11" t="str">
        <x:v>발행 우선점수</x:v>
      </x:c>
      <x:c r="L4" s="11" t="str">
        <x:v>전체 발행순위</x:v>
      </x:c>
    </x:row>
    <x:row r="5" ht="25" customHeight="1">
      <x:c r="A5" s="4" t="str">
        <x:v>K0001</x:v>
      </x:c>
      <x:c r="B5" s="4" t="str">
        <x:v>경제·비즈니스</x:v>
      </x:c>
      <x:c r="C5" s="4" t="str">
        <x:v>연봉계산기</x:v>
      </x:c>
      <x:c r="D5" s="13" t="n">
        <x:f>'Data &amp; Targets'!L5</x:f>
        <x:v>355700</x:v>
      </x:c>
      <x:c r="E5" s="13" t="n">
        <x:f>'Data &amp; Targets'!N5</x:f>
        <x:v>5143</x:v>
      </x:c>
      <x:c r="F5" s="23" t="n">
        <x:f>MIN(100,LOG10(1+D5/'산출기준'!$B$8)/LOG10(1+'산출기준'!$B$9/'산출기준'!$B$8)*100)</x:f>
        <x:v>100</x:v>
      </x:c>
      <x:c r="G5" s="23" t="n">
        <x:f>MIN(100,LOG10(1+D5/MAX(E5,'산출기준'!$B$10)*'산출기준'!$B$11)/LOG10(1+'산출기준'!$B$12*'산출기준'!$B$11)*100)</x:f>
        <x:v>100</x:v>
      </x:c>
      <x:c r="H5" s="23" t="n">
        <x:f>F5*'산출기준'!$B$13+G5*'산출기준'!$B$14</x:f>
        <x:v>100</x:v>
      </x:c>
      <x:c r="I5" s="23" t="n">
        <x:f>IF('검색추이24개월'!AI5="","",'검색추이24개월'!AI5)</x:f>
        <x:v>90.38916715211668</x:v>
      </x:c>
      <x:c r="J5" s="23" t="n">
        <x:f>'편집평가'!L5</x:f>
        <x:v>75</x:v>
      </x:c>
      <x:c r="K5" s="23" t="n">
        <x:f>IF(I5="","",H5*'산출기준'!$B$15+I5*'산출기준'!$B$16+J5*'산출기준'!$B$17)</x:f>
        <x:v>92.11675014563501</x:v>
      </x:c>
      <x:c r="L5" s="13" t="n">
        <x:f>IF(K5="","",COUNTIF($K$5:$K$1004,"&gt;"&amp;K5)+1)</x:f>
        <x:v>6</x:v>
      </x:c>
    </x:row>
    <x:row r="6" ht="25" customHeight="1">
      <x:c r="A6" s="4" t="str">
        <x:v>K0002</x:v>
      </x:c>
      <x:c r="B6" s="4" t="str">
        <x:v>경제·비즈니스</x:v>
      </x:c>
      <x:c r="C6" s="4" t="str">
        <x:v>퇴직금계산기</x:v>
      </x:c>
      <x:c r="D6" s="13" t="n">
        <x:f>'Data &amp; Targets'!L6</x:f>
        <x:v>294400</x:v>
      </x:c>
      <x:c r="E6" s="13" t="n">
        <x:f>'Data &amp; Targets'!N6</x:f>
        <x:v>4415</x:v>
      </x:c>
      <x:c r="F6" s="23" t="n">
        <x:f>MIN(100,LOG10(1+D6/'산출기준'!$B$8)/LOG10(1+'산출기준'!$B$9/'산출기준'!$B$8)*100)</x:f>
        <x:v>100</x:v>
      </x:c>
      <x:c r="G6" s="23" t="n">
        <x:f>MIN(100,LOG10(1+D6/MAX(E6,'산출기준'!$B$10)*'산출기준'!$B$11)/LOG10(1+'산출기준'!$B$12*'산출기준'!$B$11)*100)</x:f>
        <x:v>100</x:v>
      </x:c>
      <x:c r="H6" s="23" t="n">
        <x:f>F6*'산출기준'!$B$13+G6*'산출기준'!$B$14</x:f>
        <x:v>100</x:v>
      </x:c>
      <x:c r="I6" s="23" t="n">
        <x:f>IF('검색추이24개월'!AI6="","",'검색추이24개월'!AI6)</x:f>
        <x:v>91.35983763286214</x:v>
      </x:c>
      <x:c r="J6" s="23" t="n">
        <x:f>'편집평가'!L6</x:f>
        <x:v>75</x:v>
      </x:c>
      <x:c r="K6" s="23" t="n">
        <x:f>IF(I6="","",H6*'산출기준'!$B$15+I6*'산출기준'!$B$16+J6*'산출기준'!$B$17)</x:f>
        <x:v>92.40795128985864</x:v>
      </x:c>
      <x:c r="L6" s="13" t="n">
        <x:f>IF(K6="","",COUNTIF($K$5:$K$1004,"&gt;"&amp;K6)+1)</x:f>
        <x:v>5</x:v>
      </x:c>
    </x:row>
    <x:row r="7" ht="25" customHeight="1">
      <x:c r="A7" s="4" t="str">
        <x:v>K0003</x:v>
      </x:c>
      <x:c r="B7" s="4" t="str">
        <x:v>경제·비즈니스</x:v>
      </x:c>
      <x:c r="C7" s="4" t="str">
        <x:v>실업급여조건</x:v>
      </x:c>
      <x:c r="D7" s="13" t="n">
        <x:f>'Data &amp; Targets'!L7</x:f>
        <x:v>143900</x:v>
      </x:c>
      <x:c r="E7" s="13" t="n">
        <x:f>'Data &amp; Targets'!N7</x:f>
        <x:v>29766</x:v>
      </x:c>
      <x:c r="F7" s="23" t="n">
        <x:f>MIN(100,LOG10(1+D7/'산출기준'!$B$8)/LOG10(1+'산출기준'!$B$9/'산출기준'!$B$8)*100)</x:f>
        <x:v>100</x:v>
      </x:c>
      <x:c r="G7" s="23" t="n">
        <x:f>MIN(100,LOG10(1+D7/MAX(E7,'산출기준'!$B$10)*'산출기준'!$B$11)/LOG10(1+'산출기준'!$B$12*'산출기준'!$B$11)*100)</x:f>
        <x:v>100</x:v>
      </x:c>
      <x:c r="H7" s="23" t="n">
        <x:f>F7*'산출기준'!$B$13+G7*'산출기준'!$B$14</x:f>
        <x:v>100</x:v>
      </x:c>
      <x:c r="I7" s="23" t="n">
        <x:f>IF('검색추이24개월'!AI7="","",'검색추이24개월'!AI7)</x:f>
        <x:v>94.91787735163143</x:v>
      </x:c>
      <x:c r="J7" s="23" t="n">
        <x:f>'편집평가'!L7</x:f>
        <x:v>62.5</x:v>
      </x:c>
      <x:c r="K7" s="23" t="n">
        <x:f>IF(I7="","",H7*'산출기준'!$B$15+I7*'산출기준'!$B$16+J7*'산출기준'!$B$17)</x:f>
        <x:v>90.97536320548943</x:v>
      </x:c>
      <x:c r="L7" s="13" t="n">
        <x:f>IF(K7="","",COUNTIF($K$5:$K$1004,"&gt;"&amp;K7)+1)</x:f>
        <x:v>13</x:v>
      </x:c>
    </x:row>
    <x:row r="8" ht="25" customHeight="1">
      <x:c r="A8" s="4" t="str">
        <x:v>K0004</x:v>
      </x:c>
      <x:c r="B8" s="4" t="str">
        <x:v>경제·비즈니스</x:v>
      </x:c>
      <x:c r="C8" s="4" t="str">
        <x:v>실업급여계산기</x:v>
      </x:c>
      <x:c r="D8" s="13" t="n">
        <x:f>'Data &amp; Targets'!L8</x:f>
        <x:v>114200</x:v>
      </x:c>
      <x:c r="E8" s="13" t="n">
        <x:f>'Data &amp; Targets'!N8</x:f>
        <x:v>2778</x:v>
      </x:c>
      <x:c r="F8" s="23" t="n">
        <x:f>MIN(100,LOG10(1+D8/'산출기준'!$B$8)/LOG10(1+'산출기준'!$B$9/'산출기준'!$B$8)*100)</x:f>
        <x:v>100</x:v>
      </x:c>
      <x:c r="G8" s="23" t="n">
        <x:f>MIN(100,LOG10(1+D8/MAX(E8,'산출기준'!$B$10)*'산출기준'!$B$11)/LOG10(1+'산출기준'!$B$12*'산출기준'!$B$11)*100)</x:f>
        <x:v>100</x:v>
      </x:c>
      <x:c r="H8" s="23" t="n">
        <x:f>F8*'산출기준'!$B$13+G8*'산출기준'!$B$14</x:f>
        <x:v>100</x:v>
      </x:c>
      <x:c r="I8" s="23" t="n">
        <x:f>IF('검색추이24개월'!AI8="","",'검색추이24개월'!AI8)</x:f>
        <x:v>88.07194251457979</x:v>
      </x:c>
      <x:c r="J8" s="23" t="n">
        <x:f>'편집평가'!L8</x:f>
        <x:v>75</x:v>
      </x:c>
      <x:c r="K8" s="23" t="n">
        <x:f>IF(I8="","",H8*'산출기준'!$B$15+I8*'산출기준'!$B$16+J8*'산출기준'!$B$17)</x:f>
        <x:v>91.42158275437393</x:v>
      </x:c>
      <x:c r="L8" s="13" t="n">
        <x:f>IF(K8="","",COUNTIF($K$5:$K$1004,"&gt;"&amp;K8)+1)</x:f>
        <x:v>10</x:v>
      </x:c>
    </x:row>
    <x:row r="9" ht="25" customHeight="1">
      <x:c r="A9" s="4" t="str">
        <x:v>K0005</x:v>
      </x:c>
      <x:c r="B9" s="4" t="str">
        <x:v>경제·비즈니스</x:v>
      </x:c>
      <x:c r="C9" s="4" t="str">
        <x:v>4대보험계산기</x:v>
      </x:c>
      <x:c r="D9" s="13" t="n">
        <x:f>'Data &amp; Targets'!L9</x:f>
        <x:v>92000</x:v>
      </x:c>
      <x:c r="E9" s="13" t="n">
        <x:f>'Data &amp; Targets'!N9</x:f>
        <x:v>2377</x:v>
      </x:c>
      <x:c r="F9" s="23" t="n">
        <x:f>MIN(100,LOG10(1+D9/'산출기준'!$B$8)/LOG10(1+'산출기준'!$B$9/'산출기준'!$B$8)*100)</x:f>
        <x:v>98.79435953770862</x:v>
      </x:c>
      <x:c r="G9" s="23" t="n">
        <x:f>MIN(100,LOG10(1+D9/MAX(E9,'산출기준'!$B$10)*'산출기준'!$B$11)/LOG10(1+'산출기준'!$B$12*'산출기준'!$B$11)*100)</x:f>
        <x:v>100</x:v>
      </x:c>
      <x:c r="H9" s="23" t="n">
        <x:f>F9*'산출기준'!$B$13+G9*'산출기준'!$B$14</x:f>
        <x:v>99.51774381508345</x:v>
      </x:c>
      <x:c r="I9" s="23" t="n">
        <x:f>IF('검색추이24개월'!AI9="","",'검색추이24개월'!AI9)</x:f>
        <x:v>95.49330094551972</x:v>
      </x:c>
      <x:c r="J9" s="23" t="n">
        <x:f>'편집평가'!L9</x:f>
        <x:v>75</x:v>
      </x:c>
      <x:c r="K9" s="23" t="n">
        <x:f>IF(I9="","",H9*'산출기준'!$B$15+I9*'산출기준'!$B$16+J9*'산출기준'!$B$17)</x:f>
        <x:v>93.40686219119763</x:v>
      </x:c>
      <x:c r="L9" s="13" t="n">
        <x:f>IF(K9="","",COUNTIF($K$5:$K$1004,"&gt;"&amp;K9)+1)</x:f>
        <x:v>2</x:v>
      </x:c>
    </x:row>
    <x:row r="10" ht="25" customHeight="1">
      <x:c r="A10" s="4" t="str">
        <x:v>K0006</x:v>
      </x:c>
      <x:c r="B10" s="4" t="str">
        <x:v>경제·비즈니스</x:v>
      </x:c>
      <x:c r="C10" s="4" t="str">
        <x:v>부가세계산기</x:v>
      </x:c>
      <x:c r="D10" s="13" t="n">
        <x:f>'Data &amp; Targets'!L10</x:f>
        <x:v>90500</x:v>
      </x:c>
      <x:c r="E10" s="13" t="n">
        <x:f>'Data &amp; Targets'!N10</x:f>
        <x:v>2084</x:v>
      </x:c>
      <x:c r="F10" s="23" t="n">
        <x:f>MIN(100,LOG10(1+D10/'산출기준'!$B$8)/LOG10(1+'산출기준'!$B$9/'산출기준'!$B$8)*100)</x:f>
        <x:v>98.5566795108896</x:v>
      </x:c>
      <x:c r="G10" s="23" t="n">
        <x:f>MIN(100,LOG10(1+D10/MAX(E10,'산출기준'!$B$10)*'산출기준'!$B$11)/LOG10(1+'산출기준'!$B$12*'산출기준'!$B$11)*100)</x:f>
        <x:v>100</x:v>
      </x:c>
      <x:c r="H10" s="23" t="n">
        <x:f>F10*'산출기준'!$B$13+G10*'산출기준'!$B$14</x:f>
        <x:v>99.42267180435584</x:v>
      </x:c>
      <x:c r="I10" s="23" t="n">
        <x:f>IF('검색추이24개월'!AI10="","",'검색추이24개월'!AI10)</x:f>
        <x:v>95.82005376769442</x:v>
      </x:c>
      <x:c r="J10" s="23" t="n">
        <x:f>'편집평가'!L10</x:f>
        <x:v>75</x:v>
      </x:c>
      <x:c r="K10" s="23" t="n">
        <x:f>IF(I10="","",H10*'산출기준'!$B$15+I10*'산출기준'!$B$16+J10*'산출기준'!$B$17)</x:f>
        <x:v>93.45735203248624</x:v>
      </x:c>
      <x:c r="L10" s="13" t="n">
        <x:f>IF(K10="","",COUNTIF($K$5:$K$1004,"&gt;"&amp;K10)+1)</x:f>
        <x:v>1</x:v>
      </x:c>
    </x:row>
    <x:row r="11" ht="25" customHeight="1">
      <x:c r="A11" s="4" t="str">
        <x:v>K0007</x:v>
      </x:c>
      <x:c r="B11" s="4" t="str">
        <x:v>경제·비즈니스</x:v>
      </x:c>
      <x:c r="C11" s="4" t="str">
        <x:v>주휴수당계산기</x:v>
      </x:c>
      <x:c r="D11" s="13" t="n">
        <x:f>'Data &amp; Targets'!L11</x:f>
        <x:v>87400</x:v>
      </x:c>
      <x:c r="E11" s="13" t="n">
        <x:f>'Data &amp; Targets'!N11</x:f>
        <x:v>3241</x:v>
      </x:c>
      <x:c r="F11" s="23" t="n">
        <x:f>MIN(100,LOG10(1+D11/'산출기준'!$B$8)/LOG10(1+'산출기준'!$B$9/'산출기준'!$B$8)*100)</x:f>
        <x:v>98.05274760423684</x:v>
      </x:c>
      <x:c r="G11" s="23" t="n">
        <x:f>MIN(100,LOG10(1+D11/MAX(E11,'산출기준'!$B$10)*'산출기준'!$B$11)/LOG10(1+'산출기준'!$B$12*'산출기준'!$B$11)*100)</x:f>
        <x:v>100</x:v>
      </x:c>
      <x:c r="H11" s="23" t="n">
        <x:f>F11*'산출기준'!$B$13+G11*'산출기준'!$B$14</x:f>
        <x:v>99.22109904169474</x:v>
      </x:c>
      <x:c r="I11" s="23" t="n">
        <x:f>IF('검색추이24개월'!AI11="","",'검색추이24개월'!AI11)</x:f>
        <x:v>90.07636989077169</x:v>
      </x:c>
      <x:c r="J11" s="23" t="n">
        <x:f>'편집평가'!L11</x:f>
        <x:v>75</x:v>
      </x:c>
      <x:c r="K11" s="23" t="n">
        <x:f>IF(I11="","",H11*'산출기준'!$B$15+I11*'산출기준'!$B$16+J11*'산출기준'!$B$17)</x:f>
        <x:v>91.63346048807888</x:v>
      </x:c>
      <x:c r="L11" s="13" t="n">
        <x:f>IF(K11="","",COUNTIF($K$5:$K$1004,"&gt;"&amp;K11)+1)</x:f>
        <x:v>9</x:v>
      </x:c>
    </x:row>
    <x:row r="12" ht="25" customHeight="1">
      <x:c r="A12" s="4" t="str">
        <x:v>K0008</x:v>
      </x:c>
      <x:c r="B12" s="4" t="str">
        <x:v>경제·비즈니스</x:v>
      </x:c>
      <x:c r="C12" s="4" t="str">
        <x:v>실업급여신청</x:v>
      </x:c>
      <x:c r="D12" s="13" t="n">
        <x:f>'Data &amp; Targets'!L12</x:f>
        <x:v>87100</x:v>
      </x:c>
      <x:c r="E12" s="13" t="n">
        <x:f>'Data &amp; Targets'!N12</x:f>
        <x:v>60320</x:v>
      </x:c>
      <x:c r="F12" s="23" t="n">
        <x:f>MIN(100,LOG10(1+D12/'산출기준'!$B$8)/LOG10(1+'산출기준'!$B$9/'산출기준'!$B$8)*100)</x:f>
        <x:v>98.00303586082826</x:v>
      </x:c>
      <x:c r="G12" s="23" t="n">
        <x:f>MIN(100,LOG10(1+D12/MAX(E12,'산출기준'!$B$10)*'산출기준'!$B$11)/LOG10(1+'산출기준'!$B$12*'산출기준'!$B$11)*100)</x:f>
        <x:v>100</x:v>
      </x:c>
      <x:c r="H12" s="23" t="n">
        <x:f>F12*'산출기준'!$B$13+G12*'산출기준'!$B$14</x:f>
        <x:v>99.2012143443313</x:v>
      </x:c>
      <x:c r="I12" s="23" t="n">
        <x:f>IF('검색추이24개월'!AI12="","",'검색추이24개월'!AI12)</x:f>
        <x:v>94.91288020118432</x:v>
      </x:c>
      <x:c r="J12" s="23" t="n">
        <x:f>'편집평가'!L12</x:f>
        <x:v>50</x:v>
      </x:c>
      <x:c r="K12" s="23" t="n">
        <x:f>IF(I12="","",H12*'산출기준'!$B$15+I12*'산출기준'!$B$16+J12*'산출기준'!$B$17)</x:f>
        <x:v>88.07447123252095</x:v>
      </x:c>
      <x:c r="L12" s="13" t="n">
        <x:f>IF(K12="","",COUNTIF($K$5:$K$1004,"&gt;"&amp;K12)+1)</x:f>
        <x:v>39</x:v>
      </x:c>
    </x:row>
    <x:row r="13" ht="25" customHeight="1">
      <x:c r="A13" s="4" t="str">
        <x:v>K0009</x:v>
      </x:c>
      <x:c r="B13" s="4" t="str">
        <x:v>경제·비즈니스</x:v>
      </x:c>
      <x:c r="C13" s="4" t="str">
        <x:v>연봉실수령액</x:v>
      </x:c>
      <x:c r="D13" s="13" t="n">
        <x:f>'Data &amp; Targets'!L13</x:f>
        <x:v>76800</x:v>
      </x:c>
      <x:c r="E13" s="13" t="n">
        <x:f>'Data &amp; Targets'!N13</x:f>
        <x:v>17578</x:v>
      </x:c>
      <x:c r="F13" s="23" t="n">
        <x:f>MIN(100,LOG10(1+D13/'산출기준'!$B$8)/LOG10(1+'산출기준'!$B$9/'산출기준'!$B$8)*100)</x:f>
        <x:v>96.18362761117257</x:v>
      </x:c>
      <x:c r="G13" s="23" t="n">
        <x:f>MIN(100,LOG10(1+D13/MAX(E13,'산출기준'!$B$10)*'산출기준'!$B$11)/LOG10(1+'산출기준'!$B$12*'산출기준'!$B$11)*100)</x:f>
        <x:v>100</x:v>
      </x:c>
      <x:c r="H13" s="23" t="n">
        <x:f>F13*'산출기준'!$B$13+G13*'산출기준'!$B$14</x:f>
        <x:v>98.47345104446903</x:v>
      </x:c>
      <x:c r="I13" s="23" t="n">
        <x:f>IF('검색추이24개월'!AI13="","",'검색추이24개월'!AI13)</x:f>
        <x:v>87.74418708485126</x:v>
      </x:c>
      <x:c r="J13" s="23" t="n">
        <x:f>'편집평가'!L13</x:f>
        <x:v>75</x:v>
      </x:c>
      <x:c r="K13" s="23" t="n">
        <x:f>IF(I13="","",H13*'산출기준'!$B$15+I13*'산출기준'!$B$16+J13*'산출기준'!$B$17)</x:f>
        <x:v>90.5599816476899</x:v>
      </x:c>
      <x:c r="L13" s="13" t="n">
        <x:f>IF(K13="","",COUNTIF($K$5:$K$1004,"&gt;"&amp;K13)+1)</x:f>
        <x:v>17</x:v>
      </x:c>
    </x:row>
    <x:row r="14" ht="25" customHeight="1">
      <x:c r="A14" s="4" t="str">
        <x:v>K0010</x:v>
      </x:c>
      <x:c r="B14" s="4" t="str">
        <x:v>경제·비즈니스</x:v>
      </x:c>
      <x:c r="C14" s="4" t="str">
        <x:v>실업급여신청방법</x:v>
      </x:c>
      <x:c r="D14" s="13" t="n">
        <x:f>'Data &amp; Targets'!L14</x:f>
        <x:v>44100</x:v>
      </x:c>
      <x:c r="E14" s="13" t="n">
        <x:f>'Data &amp; Targets'!N14</x:f>
        <x:v>25018</x:v>
      </x:c>
      <x:c r="F14" s="23" t="n">
        <x:f>MIN(100,LOG10(1+D14/'산출기준'!$B$8)/LOG10(1+'산출기준'!$B$9/'산출기준'!$B$8)*100)</x:f>
        <x:v>88.16798506606493</x:v>
      </x:c>
      <x:c r="G14" s="23" t="n">
        <x:f>MIN(100,LOG10(1+D14/MAX(E14,'산출기준'!$B$10)*'산출기준'!$B$11)/LOG10(1+'산출기준'!$B$12*'산출기준'!$B$11)*100)</x:f>
        <x:v>100</x:v>
      </x:c>
      <x:c r="H14" s="23" t="n">
        <x:f>F14*'산출기준'!$B$13+G14*'산출기준'!$B$14</x:f>
        <x:v>95.26719402642598</x:v>
      </x:c>
      <x:c r="I14" s="23" t="n">
        <x:f>IF('검색추이24개월'!AI14="","",'검색추이24개월'!AI14)</x:f>
        <x:v>89.96279813875859</x:v>
      </x:c>
      <x:c r="J14" s="23" t="n">
        <x:f>'편집평가'!L14</x:f>
        <x:v>75</x:v>
      </x:c>
      <x:c r="K14" s="23" t="n">
        <x:f>IF(I14="","",H14*'산출기준'!$B$15+I14*'산출기준'!$B$16+J14*'산출기준'!$B$17)</x:f>
        <x:v>89.62243645484057</x:v>
      </x:c>
      <x:c r="L14" s="13" t="n">
        <x:f>IF(K14="","",COUNTIF($K$5:$K$1004,"&gt;"&amp;K14)+1)</x:f>
        <x:v>21</x:v>
      </x:c>
    </x:row>
    <x:row r="15" ht="25" customHeight="1">
      <x:c r="A15" s="4" t="str">
        <x:v>K0011</x:v>
      </x:c>
      <x:c r="B15" s="4" t="str">
        <x:v>경제·비즈니스</x:v>
      </x:c>
      <x:c r="C15" s="4" t="str">
        <x:v>증여세세율</x:v>
      </x:c>
      <x:c r="D15" s="13" t="n">
        <x:f>'Data &amp; Targets'!L15</x:f>
        <x:v>41100</x:v>
      </x:c>
      <x:c r="E15" s="13" t="n">
        <x:f>'Data &amp; Targets'!N15</x:f>
        <x:v>10462</x:v>
      </x:c>
      <x:c r="F15" s="23" t="n">
        <x:f>MIN(100,LOG10(1+D15/'산출기준'!$B$8)/LOG10(1+'산출기준'!$B$9/'산출기준'!$B$8)*100)</x:f>
        <x:v>87.1506304924359</x:v>
      </x:c>
      <x:c r="G15" s="23" t="n">
        <x:f>MIN(100,LOG10(1+D15/MAX(E15,'산출기준'!$B$10)*'산출기준'!$B$11)/LOG10(1+'산출기준'!$B$12*'산출기준'!$B$11)*100)</x:f>
        <x:v>100</x:v>
      </x:c>
      <x:c r="H15" s="23" t="n">
        <x:f>F15*'산출기준'!$B$13+G15*'산출기준'!$B$14</x:f>
        <x:v>94.86025219697436</x:v>
      </x:c>
      <x:c r="I15" s="23" t="n">
        <x:f>IF('검색추이24개월'!AI15="","",'검색추이24개월'!AI15)</x:f>
        <x:v>97.79529314572011</x:v>
      </x:c>
      <x:c r="J15" s="23" t="n">
        <x:f>'편집평가'!L15</x:f>
        <x:v>75</x:v>
      </x:c>
      <x:c r="K15" s="23" t="n">
        <x:f>IF(I15="","",H15*'산출기준'!$B$15+I15*'산출기준'!$B$16+J15*'산출기준'!$B$17)</x:f>
        <x:v>91.76871404220321</x:v>
      </x:c>
      <x:c r="L15" s="13" t="n">
        <x:f>IF(K15="","",COUNTIF($K$5:$K$1004,"&gt;"&amp;K15)+1)</x:f>
        <x:v>8</x:v>
      </x:c>
    </x:row>
    <x:row r="16" ht="25" customHeight="1">
      <x:c r="A16" s="4" t="str">
        <x:v>K0012</x:v>
      </x:c>
      <x:c r="B16" s="4" t="str">
        <x:v>경제·비즈니스</x:v>
      </x:c>
      <x:c r="C16" s="4" t="str">
        <x:v>주휴수당조건</x:v>
      </x:c>
      <x:c r="D16" s="13" t="n">
        <x:f>'Data &amp; Targets'!L16</x:f>
        <x:v>40650</x:v>
      </x:c>
      <x:c r="E16" s="13" t="n">
        <x:f>'Data &amp; Targets'!N16</x:f>
        <x:v>6057</x:v>
      </x:c>
      <x:c r="F16" s="23" t="n">
        <x:f>MIN(100,LOG10(1+D16/'산출기준'!$B$8)/LOG10(1+'산출기준'!$B$9/'산출기준'!$B$8)*100)</x:f>
        <x:v>86.99166672806162</x:v>
      </x:c>
      <x:c r="G16" s="23" t="n">
        <x:f>MIN(100,LOG10(1+D16/MAX(E16,'산출기준'!$B$10)*'산출기준'!$B$11)/LOG10(1+'산출기준'!$B$12*'산출기준'!$B$11)*100)</x:f>
        <x:v>100</x:v>
      </x:c>
      <x:c r="H16" s="23" t="n">
        <x:f>F16*'산출기준'!$B$13+G16*'산출기준'!$B$14</x:f>
        <x:v>94.79666669122466</x:v>
      </x:c>
      <x:c r="I16" s="23" t="n">
        <x:f>IF('검색추이24개월'!AI16="","",'검색추이24개월'!AI16)</x:f>
        <x:v>95.226678904488</x:v>
      </x:c>
      <x:c r="J16" s="23" t="n">
        <x:f>'편집평가'!L16</x:f>
        <x:v>62.5</x:v>
      </x:c>
      <x:c r="K16" s="23" t="n">
        <x:f>IF(I16="","",H16*'산출기준'!$B$15+I16*'산출기준'!$B$16+J16*'산출기준'!$B$17)</x:f>
        <x:v>88.46633701695873</x:v>
      </x:c>
      <x:c r="L16" s="13" t="n">
        <x:f>IF(K16="","",COUNTIF($K$5:$K$1004,"&gt;"&amp;K16)+1)</x:f>
        <x:v>34</x:v>
      </x:c>
    </x:row>
    <x:row r="17" ht="25" customHeight="1">
      <x:c r="A17" s="4" t="str">
        <x:v>K0013</x:v>
      </x:c>
      <x:c r="B17" s="4" t="str">
        <x:v>경제·비즈니스</x:v>
      </x:c>
      <x:c r="C17" s="4" t="str">
        <x:v>퇴직금지급기준</x:v>
      </x:c>
      <x:c r="D17" s="13" t="n">
        <x:f>'Data &amp; Targets'!L17</x:f>
        <x:v>37410</x:v>
      </x:c>
      <x:c r="E17" s="13" t="n">
        <x:f>'Data &amp; Targets'!N17</x:f>
        <x:v>7426</x:v>
      </x:c>
      <x:c r="F17" s="23" t="n">
        <x:f>MIN(100,LOG10(1+D17/'산출기준'!$B$8)/LOG10(1+'산출기준'!$B$9/'산출기준'!$B$8)*100)</x:f>
        <x:v>85.79248860929061</x:v>
      </x:c>
      <x:c r="G17" s="23" t="n">
        <x:f>MIN(100,LOG10(1+D17/MAX(E17,'산출기준'!$B$10)*'산출기준'!$B$11)/LOG10(1+'산출기준'!$B$12*'산출기준'!$B$11)*100)</x:f>
        <x:v>100</x:v>
      </x:c>
      <x:c r="H17" s="23" t="n">
        <x:f>F17*'산출기준'!$B$13+G17*'산출기준'!$B$14</x:f>
        <x:v>94.31699544371625</x:v>
      </x:c>
      <x:c r="I17" s="23" t="n">
        <x:f>IF('검색추이24개월'!AI17="","",'검색추이24개월'!AI17)</x:f>
        <x:v>90.51439622635314</x:v>
      </x:c>
      <x:c r="J17" s="23" t="n">
        <x:f>'편집평가'!L17</x:f>
        <x:v>62.5</x:v>
      </x:c>
      <x:c r="K17" s="23" t="n">
        <x:f>IF(I17="","",H17*'산출기준'!$B$15+I17*'산출기준'!$B$16+J17*'산출기준'!$B$17)</x:f>
        <x:v>86.81281658976407</x:v>
      </x:c>
      <x:c r="L17" s="13" t="n">
        <x:f>IF(K17="","",COUNTIF($K$5:$K$1004,"&gt;"&amp;K17)+1)</x:f>
        <x:v>56</x:v>
      </x:c>
    </x:row>
    <x:row r="18" ht="25" customHeight="1">
      <x:c r="A18" s="4" t="str">
        <x:v>K0014</x:v>
      </x:c>
      <x:c r="B18" s="4" t="str">
        <x:v>경제·비즈니스</x:v>
      </x:c>
      <x:c r="C18" s="4" t="str">
        <x:v>양도소득세계산기</x:v>
      </x:c>
      <x:c r="D18" s="13" t="n">
        <x:f>'Data &amp; Targets'!L18</x:f>
        <x:v>32700</x:v>
      </x:c>
      <x:c r="E18" s="13" t="n">
        <x:f>'Data &amp; Targets'!N18</x:f>
        <x:v>4035</x:v>
      </x:c>
      <x:c r="F18" s="23" t="n">
        <x:f>MIN(100,LOG10(1+D18/'산출기준'!$B$8)/LOG10(1+'산출기준'!$B$9/'산출기준'!$B$8)*100)</x:f>
        <x:v>83.85032894391328</x:v>
      </x:c>
      <x:c r="G18" s="23" t="n">
        <x:f>MIN(100,LOG10(1+D18/MAX(E18,'산출기준'!$B$10)*'산출기준'!$B$11)/LOG10(1+'산출기준'!$B$12*'산출기준'!$B$11)*100)</x:f>
        <x:v>100</x:v>
      </x:c>
      <x:c r="H18" s="23" t="n">
        <x:f>F18*'산출기준'!$B$13+G18*'산출기준'!$B$14</x:f>
        <x:v>93.54013157756532</x:v>
      </x:c>
      <x:c r="I18" s="23" t="n">
        <x:f>IF('검색추이24개월'!AI18="","",'검색추이24개월'!AI18)</x:f>
        <x:v>91.13994273429662</x:v>
      </x:c>
      <x:c r="J18" s="23" t="n">
        <x:f>'편집평가'!L18</x:f>
        <x:v>75</x:v>
      </x:c>
      <x:c r="K18" s="23" t="n">
        <x:f>IF(I18="","",H18*'산출기준'!$B$15+I18*'산출기준'!$B$16+J18*'산출기준'!$B$17)</x:f>
        <x:v>89.11204860907165</x:v>
      </x:c>
      <x:c r="L18" s="13" t="n">
        <x:f>IF(K18="","",COUNTIF($K$5:$K$1004,"&gt;"&amp;K18)+1)</x:f>
        <x:v>26</x:v>
      </x:c>
    </x:row>
    <x:row r="19" ht="25" customHeight="1">
      <x:c r="A19" s="4" t="str">
        <x:v>K0015</x:v>
      </x:c>
      <x:c r="B19" s="4" t="str">
        <x:v>경제·비즈니스</x:v>
      </x:c>
      <x:c r="C19" s="4" t="str">
        <x:v>실업급여수급기간</x:v>
      </x:c>
      <x:c r="D19" s="13" t="n">
        <x:f>'Data &amp; Targets'!L19</x:f>
        <x:v>30560</x:v>
      </x:c>
      <x:c r="E19" s="13" t="n">
        <x:f>'Data &amp; Targets'!N19</x:f>
        <x:v>8810</x:v>
      </x:c>
      <x:c r="F19" s="23" t="n">
        <x:f>MIN(100,LOG10(1+D19/'산출기준'!$B$8)/LOG10(1+'산출기준'!$B$9/'산출기준'!$B$8)*100)</x:f>
        <x:v>82.87374714152499</x:v>
      </x:c>
      <x:c r="G19" s="23" t="n">
        <x:f>MIN(100,LOG10(1+D19/MAX(E19,'산출기준'!$B$10)*'산출기준'!$B$11)/LOG10(1+'산출기준'!$B$12*'산출기준'!$B$11)*100)</x:f>
        <x:v>100</x:v>
      </x:c>
      <x:c r="H19" s="23" t="n">
        <x:f>F19*'산출기준'!$B$13+G19*'산출기준'!$B$14</x:f>
        <x:v>93.14949885661</x:v>
      </x:c>
      <x:c r="I19" s="23" t="n">
        <x:f>IF('검색추이24개월'!AI19="","",'검색추이24개월'!AI19)</x:f>
        <x:v>93.25254577753985</x:v>
      </x:c>
      <x:c r="J19" s="23" t="n">
        <x:f>'편집평가'!L19</x:f>
        <x:v>75</x:v>
      </x:c>
      <x:c r="K19" s="23" t="n">
        <x:f>IF(I19="","",H19*'산출기준'!$B$15+I19*'산출기준'!$B$16+J19*'산출기준'!$B$17)</x:f>
        <x:v>89.55051316156695</x:v>
      </x:c>
      <x:c r="L19" s="13" t="n">
        <x:f>IF(K19="","",COUNTIF($K$5:$K$1004,"&gt;"&amp;K19)+1)</x:f>
        <x:v>23</x:v>
      </x:c>
    </x:row>
    <x:row r="20" ht="25" customHeight="1">
      <x:c r="A20" s="4" t="str">
        <x:v>K0016</x:v>
      </x:c>
      <x:c r="B20" s="4" t="str">
        <x:v>경제·비즈니스</x:v>
      </x:c>
      <x:c r="C20" s="4" t="str">
        <x:v>연차계산기</x:v>
      </x:c>
      <x:c r="D20" s="13" t="n">
        <x:f>'Data &amp; Targets'!L20</x:f>
        <x:v>28800</x:v>
      </x:c>
      <x:c r="E20" s="13" t="n">
        <x:f>'Data &amp; Targets'!N20</x:f>
        <x:v>2516</x:v>
      </x:c>
      <x:c r="F20" s="23" t="n">
        <x:f>MIN(100,LOG10(1+D20/'산출기준'!$B$8)/LOG10(1+'산출기준'!$B$9/'산출기준'!$B$8)*100)</x:f>
        <x:v>82.01806069420337</x:v>
      </x:c>
      <x:c r="G20" s="23" t="n">
        <x:f>MIN(100,LOG10(1+D20/MAX(E20,'산출기준'!$B$10)*'산출기준'!$B$11)/LOG10(1+'산출기준'!$B$12*'산출기준'!$B$11)*100)</x:f>
        <x:v>100</x:v>
      </x:c>
      <x:c r="H20" s="23" t="n">
        <x:f>F20*'산출기준'!$B$13+G20*'산출기준'!$B$14</x:f>
        <x:v>92.80722427768134</x:v>
      </x:c>
      <x:c r="I20" s="23" t="n">
        <x:f>IF('검색추이24개월'!AI20="","",'검색추이24개월'!AI20)</x:f>
        <x:v>93.86799707677096</x:v>
      </x:c>
      <x:c r="J20" s="23" t="n">
        <x:f>'편집평가'!L20</x:f>
        <x:v>75</x:v>
      </x:c>
      <x:c r="K20" s="23" t="n">
        <x:f>IF(I20="","",H20*'산출기준'!$B$15+I20*'산출기준'!$B$16+J20*'산출기준'!$B$17)</x:f>
        <x:v>89.56401126187195</x:v>
      </x:c>
      <x:c r="L20" s="13" t="n">
        <x:f>IF(K20="","",COUNTIF($K$5:$K$1004,"&gt;"&amp;K20)+1)</x:f>
        <x:v>22</x:v>
      </x:c>
    </x:row>
    <x:row r="21" ht="25" customHeight="1">
      <x:c r="A21" s="4" t="str">
        <x:v>K0017</x:v>
      </x:c>
      <x:c r="B21" s="4" t="str">
        <x:v>경제·비즈니스</x:v>
      </x:c>
      <x:c r="C21" s="4" t="str">
        <x:v>상속세면제한도</x:v>
      </x:c>
      <x:c r="D21" s="13" t="n">
        <x:f>'Data &amp; Targets'!L21</x:f>
        <x:v>27350</x:v>
      </x:c>
      <x:c r="E21" s="13" t="n">
        <x:f>'Data &amp; Targets'!N21</x:f>
        <x:v>4920</x:v>
      </x:c>
      <x:c r="F21" s="23" t="n">
        <x:f>MIN(100,LOG10(1+D21/'산출기준'!$B$8)/LOG10(1+'산출기준'!$B$9/'산출기준'!$B$8)*100)</x:f>
        <x:v>81.2729853686618</x:v>
      </x:c>
      <x:c r="G21" s="23" t="n">
        <x:f>MIN(100,LOG10(1+D21/MAX(E21,'산출기준'!$B$10)*'산출기준'!$B$11)/LOG10(1+'산출기준'!$B$12*'산출기준'!$B$11)*100)</x:f>
        <x:v>100</x:v>
      </x:c>
      <x:c r="H21" s="23" t="n">
        <x:f>F21*'산출기준'!$B$13+G21*'산출기준'!$B$14</x:f>
        <x:v>92.50919414746471</x:v>
      </x:c>
      <x:c r="I21" s="23" t="n">
        <x:f>IF('검색추이24개월'!AI21="","",'검색추이24개월'!AI21)</x:f>
        <x:v>91.49020223093478</x:v>
      </x:c>
      <x:c r="J21" s="23" t="n">
        <x:f>'편집평가'!L21</x:f>
        <x:v>75</x:v>
      </x:c>
      <x:c r="K21" s="23" t="n">
        <x:f>IF(I21="","",H21*'산출기준'!$B$15+I21*'산출기준'!$B$16+J21*'산출기준'!$B$17)</x:f>
        <x:v>88.70165774301279</x:v>
      </x:c>
      <x:c r="L21" s="13" t="n">
        <x:f>IF(K21="","",COUNTIF($K$5:$K$1004,"&gt;"&amp;K21)+1)</x:f>
        <x:v>33</x:v>
      </x:c>
    </x:row>
    <x:row r="22" ht="25" customHeight="1">
      <x:c r="A22" s="4" t="str">
        <x:v>K0018</x:v>
      </x:c>
      <x:c r="B22" s="4" t="str">
        <x:v>경제·비즈니스</x:v>
      </x:c>
      <x:c r="C22" s="4" t="str">
        <x:v>세금계산기</x:v>
      </x:c>
      <x:c r="D22" s="13" t="n">
        <x:f>'Data &amp; Targets'!L22</x:f>
        <x:v>25480</x:v>
      </x:c>
      <x:c r="E22" s="13" t="n">
        <x:f>'Data &amp; Targets'!N22</x:f>
        <x:v>18317</x:v>
      </x:c>
      <x:c r="F22" s="23" t="n">
        <x:f>MIN(100,LOG10(1+D22/'산출기준'!$B$8)/LOG10(1+'산출기준'!$B$9/'산출기준'!$B$8)*100)</x:f>
        <x:v>80.25173951382126</x:v>
      </x:c>
      <x:c r="G22" s="23" t="n">
        <x:f>MIN(100,LOG10(1+D22/MAX(E22,'산출기준'!$B$10)*'산출기준'!$B$11)/LOG10(1+'산출기준'!$B$12*'산출기준'!$B$11)*100)</x:f>
        <x:v>100</x:v>
      </x:c>
      <x:c r="H22" s="23" t="n">
        <x:f>F22*'산출기준'!$B$13+G22*'산출기준'!$B$14</x:f>
        <x:v>92.10069580552852</x:v>
      </x:c>
      <x:c r="I22" s="23" t="n">
        <x:f>IF('검색추이24개월'!AI22="","",'검색추이24개월'!AI22)</x:f>
        <x:v>88.84486295765866</x:v>
      </x:c>
      <x:c r="J22" s="23" t="n">
        <x:f>'편집평가'!L22</x:f>
        <x:v>75</x:v>
      </x:c>
      <x:c r="K22" s="23" t="n">
        <x:f>IF(I22="","",H22*'산출기준'!$B$15+I22*'산출기준'!$B$16+J22*'산출기준'!$B$17)</x:f>
        <x:v>87.70380679006186</x:v>
      </x:c>
      <x:c r="L22" s="13" t="n">
        <x:f>IF(K22="","",COUNTIF($K$5:$K$1004,"&gt;"&amp;K22)+1)</x:f>
        <x:v>43</x:v>
      </x:c>
    </x:row>
    <x:row r="23" ht="25" customHeight="1">
      <x:c r="A23" s="4" t="str">
        <x:v>K0019</x:v>
      </x:c>
      <x:c r="B23" s="4" t="str">
        <x:v>경제·비즈니스</x:v>
      </x:c>
      <x:c r="C23" s="4" t="str">
        <x:v>연차발생기준</x:v>
      </x:c>
      <x:c r="D23" s="13" t="n">
        <x:f>'Data &amp; Targets'!L23</x:f>
        <x:v>24240</x:v>
      </x:c>
      <x:c r="E23" s="13" t="n">
        <x:f>'Data &amp; Targets'!N23</x:f>
        <x:v>4232</x:v>
      </x:c>
      <x:c r="F23" s="23" t="n">
        <x:f>MIN(100,LOG10(1+D23/'산출기준'!$B$8)/LOG10(1+'산출기준'!$B$9/'산출기준'!$B$8)*100)</x:f>
        <x:v>79.53251137244816</x:v>
      </x:c>
      <x:c r="G23" s="23" t="n">
        <x:f>MIN(100,LOG10(1+D23/MAX(E23,'산출기준'!$B$10)*'산출기준'!$B$11)/LOG10(1+'산출기준'!$B$12*'산출기준'!$B$11)*100)</x:f>
        <x:v>100</x:v>
      </x:c>
      <x:c r="H23" s="23" t="n">
        <x:f>F23*'산출기준'!$B$13+G23*'산출기준'!$B$14</x:f>
        <x:v>91.81300454897926</x:v>
      </x:c>
      <x:c r="I23" s="23" t="n">
        <x:f>IF('검색추이24개월'!AI23="","",'검색추이24개월'!AI23)</x:f>
        <x:v>90.10289649305167</x:v>
      </x:c>
      <x:c r="J23" s="23" t="n">
        <x:f>'편집평가'!L23</x:f>
        <x:v>62.5</x:v>
      </x:c>
      <x:c r="K23" s="23" t="n">
        <x:f>IF(I23="","",H23*'산출기준'!$B$15+I23*'산출기준'!$B$16+J23*'산출기준'!$B$17)</x:f>
        <x:v>85.43737122240513</x:v>
      </x:c>
      <x:c r="L23" s="13" t="n">
        <x:f>IF(K23="","",COUNTIF($K$5:$K$1004,"&gt;"&amp;K23)+1)</x:f>
        <x:v>85</x:v>
      </x:c>
    </x:row>
    <x:row r="24" ht="25" customHeight="1">
      <x:c r="A24" s="4" t="str">
        <x:v>K0020</x:v>
      </x:c>
      <x:c r="B24" s="4" t="str">
        <x:v>경제·비즈니스</x:v>
      </x:c>
      <x:c r="C24" s="4" t="str">
        <x:v>퇴직금계산</x:v>
      </x:c>
      <x:c r="D24" s="13" t="n">
        <x:f>'Data &amp; Targets'!L24</x:f>
        <x:v>23410</x:v>
      </x:c>
      <x:c r="E24" s="13" t="n">
        <x:f>'Data &amp; Targets'!N24</x:f>
        <x:v>18986</x:v>
      </x:c>
      <x:c r="F24" s="23" t="n">
        <x:f>MIN(100,LOG10(1+D24/'산출기준'!$B$8)/LOG10(1+'산출기준'!$B$9/'산출기준'!$B$8)*100)</x:f>
        <x:v>79.03031921024711</x:v>
      </x:c>
      <x:c r="G24" s="23" t="n">
        <x:f>MIN(100,LOG10(1+D24/MAX(E24,'산출기준'!$B$10)*'산출기준'!$B$11)/LOG10(1+'산출기준'!$B$12*'산출기준'!$B$11)*100)</x:f>
        <x:v>100</x:v>
      </x:c>
      <x:c r="H24" s="23" t="n">
        <x:f>F24*'산출기준'!$B$13+G24*'산출기준'!$B$14</x:f>
        <x:v>91.61212768409885</x:v>
      </x:c>
      <x:c r="I24" s="23" t="n">
        <x:f>IF('검색추이24개월'!AI24="","",'검색추이24개월'!AI24)</x:f>
        <x:v>92.18157319283435</x:v>
      </x:c>
      <x:c r="J24" s="23" t="n">
        <x:f>'편집평가'!L24</x:f>
        <x:v>75</x:v>
      </x:c>
      <x:c r="K24" s="23" t="n">
        <x:f>IF(I24="","",H24*'산출기준'!$B$15+I24*'산출기준'!$B$16+J24*'산출기준'!$B$17)</x:f>
        <x:v>88.46053579989973</x:v>
      </x:c>
      <x:c r="L24" s="13" t="n">
        <x:f>IF(K24="","",COUNTIF($K$5:$K$1004,"&gt;"&amp;K24)+1)</x:f>
        <x:v>35</x:v>
      </x:c>
    </x:row>
    <x:row r="25" ht="25" customHeight="1">
      <x:c r="A25" s="4" t="str">
        <x:v>K0021</x:v>
      </x:c>
      <x:c r="B25" s="4" t="str">
        <x:v>경제·비즈니스</x:v>
      </x:c>
      <x:c r="C25" s="4" t="str">
        <x:v>자녀증여한도</x:v>
      </x:c>
      <x:c r="D25" s="13" t="n">
        <x:f>'Data &amp; Targets'!L25</x:f>
        <x:v>21520</x:v>
      </x:c>
      <x:c r="E25" s="13" t="n">
        <x:f>'Data &amp; Targets'!N25</x:f>
        <x:v>4371</x:v>
      </x:c>
      <x:c r="F25" s="23" t="n">
        <x:f>MIN(100,LOG10(1+D25/'산출기준'!$B$8)/LOG10(1+'산출기준'!$B$9/'산출기준'!$B$8)*100)</x:f>
        <x:v>77.81726341339298</x:v>
      </x:c>
      <x:c r="G25" s="23" t="n">
        <x:f>MIN(100,LOG10(1+D25/MAX(E25,'산출기준'!$B$10)*'산출기준'!$B$11)/LOG10(1+'산출기준'!$B$12*'산출기준'!$B$11)*100)</x:f>
        <x:v>100</x:v>
      </x:c>
      <x:c r="H25" s="23" t="n">
        <x:f>F25*'산출기준'!$B$13+G25*'산출기준'!$B$14</x:f>
        <x:v>91.12690536535719</x:v>
      </x:c>
      <x:c r="I25" s="23" t="n">
        <x:f>IF('검색추이24개월'!AI25="","",'검색추이24개월'!AI25)</x:f>
        <x:v>97.3461481139007</x:v>
      </x:c>
      <x:c r="J25" s="23" t="n">
        <x:f>'편집평가'!L25</x:f>
        <x:v>75</x:v>
      </x:c>
      <x:c r="K25" s="23" t="n">
        <x:f>IF(I25="","",H25*'산출기준'!$B$15+I25*'산출기준'!$B$16+J25*'산출기준'!$B$17)</x:f>
        <x:v>89.7672971168488</x:v>
      </x:c>
      <x:c r="L25" s="13" t="n">
        <x:f>IF(K25="","",COUNTIF($K$5:$K$1004,"&gt;"&amp;K25)+1)</x:f>
        <x:v>19</x:v>
      </x:c>
    </x:row>
    <x:row r="26" ht="25" customHeight="1">
      <x:c r="A26" s="4" t="str">
        <x:v>K0022</x:v>
      </x:c>
      <x:c r="B26" s="4" t="str">
        <x:v>경제·비즈니스</x:v>
      </x:c>
      <x:c r="C26" s="4" t="str">
        <x:v>증여세계산기</x:v>
      </x:c>
      <x:c r="D26" s="13" t="n">
        <x:f>'Data &amp; Targets'!L26</x:f>
        <x:v>18690</x:v>
      </x:c>
      <x:c r="E26" s="13" t="n">
        <x:f>'Data &amp; Targets'!N26</x:f>
        <x:v>2038</x:v>
      </x:c>
      <x:c r="F26" s="23" t="n">
        <x:f>MIN(100,LOG10(1+D26/'산출기준'!$B$8)/LOG10(1+'산출기준'!$B$9/'산출기준'!$B$8)*100)</x:f>
        <x:v>75.78659358551437</x:v>
      </x:c>
      <x:c r="G26" s="23" t="n">
        <x:f>MIN(100,LOG10(1+D26/MAX(E26,'산출기준'!$B$10)*'산출기준'!$B$11)/LOG10(1+'산출기준'!$B$12*'산출기준'!$B$11)*100)</x:f>
        <x:v>100</x:v>
      </x:c>
      <x:c r="H26" s="23" t="n">
        <x:f>F26*'산출기준'!$B$13+G26*'산출기준'!$B$14</x:f>
        <x:v>90.31463743420575</x:v>
      </x:c>
      <x:c r="I26" s="23" t="n">
        <x:f>IF('검색추이24개월'!AI26="","",'검색추이24개월'!AI26)</x:f>
        <x:v>92.22056580144348</x:v>
      </x:c>
      <x:c r="J26" s="23" t="n">
        <x:f>'편집평가'!L26</x:f>
        <x:v>75</x:v>
      </x:c>
      <x:c r="K26" s="23" t="n">
        <x:f>IF(I26="","",H26*'산출기준'!$B$15+I26*'산출기준'!$B$16+J26*'산출기준'!$B$17)</x:f>
        <x:v>87.82348845753592</x:v>
      </x:c>
      <x:c r="L26" s="13" t="n">
        <x:f>IF(K26="","",COUNTIF($K$5:$K$1004,"&gt;"&amp;K26)+1)</x:f>
        <x:v>41</x:v>
      </x:c>
    </x:row>
    <x:row r="27" ht="25" customHeight="1">
      <x:c r="A27" s="4" t="str">
        <x:v>K0023</x:v>
      </x:c>
      <x:c r="B27" s="4" t="str">
        <x:v>경제·비즈니스</x:v>
      </x:c>
      <x:c r="C27" s="4" t="str">
        <x:v>1가구2주택세금</x:v>
      </x:c>
      <x:c r="D27" s="13" t="n">
        <x:f>'Data &amp; Targets'!L27</x:f>
        <x:v>17970</x:v>
      </x:c>
      <x:c r="E27" s="13" t="n">
        <x:f>'Data &amp; Targets'!N27</x:f>
        <x:v>5444</x:v>
      </x:c>
      <x:c r="F27" s="23" t="n">
        <x:f>MIN(100,LOG10(1+D27/'산출기준'!$B$8)/LOG10(1+'산출기준'!$B$9/'산출기준'!$B$8)*100)</x:f>
        <x:v>75.22105449678843</x:v>
      </x:c>
      <x:c r="G27" s="23" t="n">
        <x:f>MIN(100,LOG10(1+D27/MAX(E27,'산출기준'!$B$10)*'산출기준'!$B$11)/LOG10(1+'산출기준'!$B$12*'산출기준'!$B$11)*100)</x:f>
        <x:v>100</x:v>
      </x:c>
      <x:c r="H27" s="23" t="n">
        <x:f>F27*'산출기준'!$B$13+G27*'산출기준'!$B$14</x:f>
        <x:v>90.08842179871537</x:v>
      </x:c>
      <x:c r="I27" s="23" t="n">
        <x:f>IF('검색추이24개월'!AI27="","",'검색추이24개월'!AI27)</x:f>
        <x:v>96.94422862821934</x:v>
      </x:c>
      <x:c r="J27" s="23" t="n">
        <x:f>'편집평가'!L27</x:f>
        <x:v>50</x:v>
      </x:c>
      <x:c r="K27" s="23" t="n">
        <x:f>IF(I27="","",H27*'산출기준'!$B$15+I27*'산출기준'!$B$16+J27*'산출기준'!$B$17)</x:f>
        <x:v>84.12747948782348</x:v>
      </x:c>
      <x:c r="L27" s="13" t="n">
        <x:f>IF(K27="","",COUNTIF($K$5:$K$1004,"&gt;"&amp;K27)+1)</x:f>
        <x:v>116</x:v>
      </x:c>
    </x:row>
    <x:row r="28" ht="25" customHeight="1">
      <x:c r="A28" s="4" t="str">
        <x:v>K0024</x:v>
      </x:c>
      <x:c r="B28" s="4" t="str">
        <x:v>경제·비즈니스</x:v>
      </x:c>
      <x:c r="C28" s="4" t="str">
        <x:v>연차수당계산기</x:v>
      </x:c>
      <x:c r="D28" s="13" t="n">
        <x:f>'Data &amp; Targets'!L28</x:f>
        <x:v>16930</x:v>
      </x:c>
      <x:c r="E28" s="13" t="n">
        <x:f>'Data &amp; Targets'!N28</x:f>
        <x:v>1250</x:v>
      </x:c>
      <x:c r="F28" s="23" t="n">
        <x:f>MIN(100,LOG10(1+D28/'산출기준'!$B$8)/LOG10(1+'산출기준'!$B$9/'산출기준'!$B$8)*100)</x:f>
        <x:v>74.36306182194326</x:v>
      </x:c>
      <x:c r="G28" s="23" t="n">
        <x:f>MIN(100,LOG10(1+D28/MAX(E28,'산출기준'!$B$10)*'산출기준'!$B$11)/LOG10(1+'산출기준'!$B$12*'산출기준'!$B$11)*100)</x:f>
        <x:v>100</x:v>
      </x:c>
      <x:c r="H28" s="23" t="n">
        <x:f>F28*'산출기준'!$B$13+G28*'산출기준'!$B$14</x:f>
        <x:v>89.7452247287773</x:v>
      </x:c>
      <x:c r="I28" s="23" t="n">
        <x:f>IF('검색추이24개월'!AI28="","",'검색추이24개월'!AI28)</x:f>
        <x:v>89.46077680375602</x:v>
      </x:c>
      <x:c r="J28" s="23" t="n">
        <x:f>'편집평가'!L28</x:f>
        <x:v>75</x:v>
      </x:c>
      <x:c r="K28" s="23" t="n">
        <x:f>IF(I28="","",H28*'산출기준'!$B$15+I28*'산출기준'!$B$16+J28*'산출기준'!$B$17)</x:f>
        <x:v>86.71084540551546</x:v>
      </x:c>
      <x:c r="L28" s="13" t="n">
        <x:f>IF(K28="","",COUNTIF($K$5:$K$1004,"&gt;"&amp;K28)+1)</x:f>
        <x:v>59</x:v>
      </x:c>
    </x:row>
    <x:row r="29" ht="25" customHeight="1">
      <x:c r="A29" s="4" t="str">
        <x:v>K0025</x:v>
      </x:c>
      <x:c r="B29" s="4" t="str">
        <x:v>경제·비즈니스</x:v>
      </x:c>
      <x:c r="C29" s="4" t="str">
        <x:v>증여세면제한도</x:v>
      </x:c>
      <x:c r="D29" s="13" t="n">
        <x:f>'Data &amp; Targets'!L29</x:f>
        <x:v>16500</x:v>
      </x:c>
      <x:c r="E29" s="13" t="n">
        <x:f>'Data &amp; Targets'!N29</x:f>
        <x:v>8866</x:v>
      </x:c>
      <x:c r="F29" s="23" t="n">
        <x:f>MIN(100,LOG10(1+D29/'산출기준'!$B$8)/LOG10(1+'산출기준'!$B$9/'산출기준'!$B$8)*100)</x:f>
        <x:v>73.99289671797003</x:v>
      </x:c>
      <x:c r="G29" s="23" t="n">
        <x:f>MIN(100,LOG10(1+D29/MAX(E29,'산출기준'!$B$10)*'산출기준'!$B$11)/LOG10(1+'산출기준'!$B$12*'산출기준'!$B$11)*100)</x:f>
        <x:v>100</x:v>
      </x:c>
      <x:c r="H29" s="23" t="n">
        <x:f>F29*'산출기준'!$B$13+G29*'산출기준'!$B$14</x:f>
        <x:v>89.59715868718801</x:v>
      </x:c>
      <x:c r="I29" s="23" t="n">
        <x:f>IF('검색추이24개월'!AI29="","",'검색추이24개월'!AI29)</x:f>
        <x:v>96.90837940632377</x:v>
      </x:c>
      <x:c r="J29" s="23" t="n">
        <x:f>'편집평가'!L29</x:f>
        <x:v>75</x:v>
      </x:c>
      <x:c r="K29" s="23" t="n">
        <x:f>IF(I29="","",H29*'산출기준'!$B$15+I29*'산출기준'!$B$16+J29*'산출기준'!$B$17)</x:f>
        <x:v>88.87109316549115</x:v>
      </x:c>
      <x:c r="L29" s="13" t="n">
        <x:f>IF(K29="","",COUNTIF($K$5:$K$1004,"&gt;"&amp;K29)+1)</x:f>
        <x:v>32</x:v>
      </x:c>
    </x:row>
    <x:row r="30" ht="25" customHeight="1">
      <x:c r="A30" s="4" t="str">
        <x:v>K0026</x:v>
      </x:c>
      <x:c r="B30" s="4" t="str">
        <x:v>경제·비즈니스</x:v>
      </x:c>
      <x:c r="C30" s="4" t="str">
        <x:v>세금계산서발행</x:v>
      </x:c>
      <x:c r="D30" s="13" t="n">
        <x:f>'Data &amp; Targets'!L30</x:f>
        <x:v>16360</x:v>
      </x:c>
      <x:c r="E30" s="13" t="n">
        <x:f>'Data &amp; Targets'!N30</x:f>
        <x:v>49834</x:v>
      </x:c>
      <x:c r="F30" s="23" t="n">
        <x:f>MIN(100,LOG10(1+D30/'산출기준'!$B$8)/LOG10(1+'산출기준'!$B$9/'산출기준'!$B$8)*100)</x:f>
        <x:v>73.87030588381678</x:v>
      </x:c>
      <x:c r="G30" s="23" t="n">
        <x:f>MIN(100,LOG10(1+D30/MAX(E30,'산출기준'!$B$10)*'산출기준'!$B$11)/LOG10(1+'산출기준'!$B$12*'산출기준'!$B$11)*100)</x:f>
        <x:v>76.29959349873175</x:v>
      </x:c>
      <x:c r="H30" s="23" t="n">
        <x:f>F30*'산출기준'!$B$13+G30*'산출기준'!$B$14</x:f>
        <x:v>75.32787845276576</x:v>
      </x:c>
      <x:c r="I30" s="23" t="n">
        <x:f>IF('검색추이24개월'!AI30="","",'검색추이24개월'!AI30)</x:f>
        <x:v>91.19423595258648</x:v>
      </x:c>
      <x:c r="J30" s="23" t="n">
        <x:f>'편집평가'!L30</x:f>
        <x:v>75</x:v>
      </x:c>
      <x:c r="K30" s="23" t="n">
        <x:f>IF(I30="","",H30*'산출기준'!$B$15+I30*'산출기준'!$B$16+J30*'산출기준'!$B$17)</x:f>
        <x:v>80.02221001215882</x:v>
      </x:c>
      <x:c r="L30" s="13" t="n">
        <x:f>IF(K30="","",COUNTIF($K$5:$K$1004,"&gt;"&amp;K30)+1)</x:f>
        <x:v>251</x:v>
      </x:c>
    </x:row>
    <x:row r="31" ht="25" customHeight="1">
      <x:c r="A31" s="4" t="str">
        <x:v>K0027</x:v>
      </x:c>
      <x:c r="B31" s="4" t="str">
        <x:v>경제·비즈니스</x:v>
      </x:c>
      <x:c r="C31" s="4" t="str">
        <x:v>신용점수조회</x:v>
      </x:c>
      <x:c r="D31" s="13" t="n">
        <x:f>'Data &amp; Targets'!L31</x:f>
        <x:v>16000</x:v>
      </x:c>
      <x:c r="E31" s="13" t="n">
        <x:f>'Data &amp; Targets'!N31</x:f>
        <x:v>7749</x:v>
      </x:c>
      <x:c r="F31" s="23" t="n">
        <x:f>MIN(100,LOG10(1+D31/'산출기준'!$B$8)/LOG10(1+'산출기준'!$B$9/'산출기준'!$B$8)*100)</x:f>
        <x:v>73.55022036964117</x:v>
      </x:c>
      <x:c r="G31" s="23" t="n">
        <x:f>MIN(100,LOG10(1+D31/MAX(E31,'산출기준'!$B$10)*'산출기준'!$B$11)/LOG10(1+'산출기준'!$B$12*'산출기준'!$B$11)*100)</x:f>
        <x:v>100</x:v>
      </x:c>
      <x:c r="H31" s="23" t="n">
        <x:f>F31*'산출기준'!$B$13+G31*'산출기준'!$B$14</x:f>
        <x:v>89.42008814785646</x:v>
      </x:c>
      <x:c r="I31" s="23" t="n">
        <x:f>IF('검색추이24개월'!AI31="","",'검색추이24개월'!AI31)</x:f>
        <x:v>97.96399284080033</x:v>
      </x:c>
      <x:c r="J31" s="23" t="n">
        <x:f>'편집평가'!L31</x:f>
        <x:v>50</x:v>
      </x:c>
      <x:c r="K31" s="23" t="n">
        <x:f>IF(I31="","",H31*'산출기준'!$B$15+I31*'산출기준'!$B$16+J31*'산출기준'!$B$17)</x:f>
        <x:v>84.09924192616833</x:v>
      </x:c>
      <x:c r="L31" s="13" t="n">
        <x:f>IF(K31="","",COUNTIF($K$5:$K$1004,"&gt;"&amp;K31)+1)</x:f>
        <x:v>118</x:v>
      </x:c>
    </x:row>
    <x:row r="32" ht="25" customHeight="1">
      <x:c r="A32" s="4" t="str">
        <x:v>K0028</x:v>
      </x:c>
      <x:c r="B32" s="4" t="str">
        <x:v>경제·비즈니스</x:v>
      </x:c>
      <x:c r="C32" s="4" t="str">
        <x:v>소득세계산기</x:v>
      </x:c>
      <x:c r="D32" s="13" t="n">
        <x:f>'Data &amp; Targets'!L32</x:f>
        <x:v>14970</x:v>
      </x:c>
      <x:c r="E32" s="13" t="n">
        <x:f>'Data &amp; Targets'!N32</x:f>
        <x:v>8512</x:v>
      </x:c>
      <x:c r="F32" s="23" t="n">
        <x:f>MIN(100,LOG10(1+D32/'산출기준'!$B$8)/LOG10(1+'산출기준'!$B$9/'산출기준'!$B$8)*100)</x:f>
        <x:v>72.59327137573621</x:v>
      </x:c>
      <x:c r="G32" s="23" t="n">
        <x:f>MIN(100,LOG10(1+D32/MAX(E32,'산출기준'!$B$10)*'산출기준'!$B$11)/LOG10(1+'산출기준'!$B$12*'산출기준'!$B$11)*100)</x:f>
        <x:v>100</x:v>
      </x:c>
      <x:c r="H32" s="23" t="n">
        <x:f>F32*'산출기준'!$B$13+G32*'산출기준'!$B$14</x:f>
        <x:v>89.03730855029448</x:v>
      </x:c>
      <x:c r="I32" s="23" t="n">
        <x:f>IF('검색추이24개월'!AI32="","",'검색추이24개월'!AI32)</x:f>
        <x:v>89.06723404449467</x:v>
      </x:c>
      <x:c r="J32" s="23" t="n">
        <x:f>'편집평가'!L32</x:f>
        <x:v>75</x:v>
      </x:c>
      <x:c r="K32" s="23" t="n">
        <x:f>IF(I32="","",H32*'산출기준'!$B$15+I32*'산출기준'!$B$16+J32*'산출기준'!$B$17)</x:f>
        <x:v>86.23882448849564</x:v>
      </x:c>
      <x:c r="L32" s="13" t="n">
        <x:f>IF(K32="","",COUNTIF($K$5:$K$1004,"&gt;"&amp;K32)+1)</x:f>
        <x:v>67</x:v>
      </x:c>
    </x:row>
    <x:row r="33" ht="25" customHeight="1">
      <x:c r="A33" s="4" t="str">
        <x:v>K0029</x:v>
      </x:c>
      <x:c r="B33" s="4" t="str">
        <x:v>경제·비즈니스</x:v>
      </x:c>
      <x:c r="C33" s="4" t="str">
        <x:v>월세세액공제</x:v>
      </x:c>
      <x:c r="D33" s="13" t="n">
        <x:f>'Data &amp; Targets'!L33</x:f>
        <x:v>14950</x:v>
      </x:c>
      <x:c r="E33" s="13" t="n">
        <x:f>'Data &amp; Targets'!N33</x:f>
        <x:v>18231</x:v>
      </x:c>
      <x:c r="F33" s="23" t="n">
        <x:f>MIN(100,LOG10(1+D33/'산출기준'!$B$8)/LOG10(1+'산출기준'!$B$9/'산출기준'!$B$8)*100)</x:f>
        <x:v>72.57404907756612</x:v>
      </x:c>
      <x:c r="G33" s="23" t="n">
        <x:f>MIN(100,LOG10(1+D33/MAX(E33,'산출기준'!$B$10)*'산출기준'!$B$11)/LOG10(1+'산출기준'!$B$12*'산출기준'!$B$11)*100)</x:f>
        <x:v>95.7478557924767</x:v>
      </x:c>
      <x:c r="H33" s="23" t="n">
        <x:f>F33*'산출기준'!$B$13+G33*'산출기준'!$B$14</x:f>
        <x:v>86.47833310651247</x:v>
      </x:c>
      <x:c r="I33" s="23" t="n">
        <x:f>IF('검색추이24개월'!AI33="","",'검색추이24개월'!AI33)</x:f>
        <x:v>92.89738525761396</x:v>
      </x:c>
      <x:c r="J33" s="23" t="n">
        <x:f>'편집평가'!L33</x:f>
        <x:v>50</x:v>
      </x:c>
      <x:c r="K33" s="23" t="n">
        <x:f>IF(I33="","",H33*'산출기준'!$B$15+I33*'산출기준'!$B$16+J33*'산출기준'!$B$17)</x:f>
        <x:v>81.10838213054042</x:v>
      </x:c>
      <x:c r="L33" s="13" t="n">
        <x:f>IF(K33="","",COUNTIF($K$5:$K$1004,"&gt;"&amp;K33)+1)</x:f>
        <x:v>214</x:v>
      </x:c>
    </x:row>
    <x:row r="34" ht="25" customHeight="1">
      <x:c r="A34" s="4" t="str">
        <x:v>K0030</x:v>
      </x:c>
      <x:c r="B34" s="4" t="str">
        <x:v>경제·비즈니스</x:v>
      </x:c>
      <x:c r="C34" s="4" t="str">
        <x:v>상속세세율</x:v>
      </x:c>
      <x:c r="D34" s="13" t="n">
        <x:f>'Data &amp; Targets'!L34</x:f>
        <x:v>14930</x:v>
      </x:c>
      <x:c r="E34" s="13" t="n">
        <x:f>'Data &amp; Targets'!N34</x:f>
        <x:v>11383</x:v>
      </x:c>
      <x:c r="F34" s="23" t="n">
        <x:f>MIN(100,LOG10(1+D34/'산출기준'!$B$8)/LOG10(1+'산출기준'!$B$9/'산출기준'!$B$8)*100)</x:f>
        <x:v>72.55480121782193</x:v>
      </x:c>
      <x:c r="G34" s="23" t="n">
        <x:f>MIN(100,LOG10(1+D34/MAX(E34,'산출기준'!$B$10)*'산출기준'!$B$11)/LOG10(1+'산출기준'!$B$12*'산출기준'!$B$11)*100)</x:f>
        <x:v>100</x:v>
      </x:c>
      <x:c r="H34" s="23" t="n">
        <x:f>F34*'산출기준'!$B$13+G34*'산출기준'!$B$14</x:f>
        <x:v>89.02192048712877</x:v>
      </x:c>
      <x:c r="I34" s="23" t="n">
        <x:f>IF('검색추이24개월'!AI34="","",'검색추이24개월'!AI34)</x:f>
        <x:v>98.00336972318355</x:v>
      </x:c>
      <x:c r="J34" s="23" t="n">
        <x:f>'편집평가'!L34</x:f>
        <x:v>75</x:v>
      </x:c>
      <x:c r="K34" s="23" t="n">
        <x:f>IF(I34="","",H34*'산출기준'!$B$15+I34*'산출기준'!$B$16+J34*'산출기준'!$B$17)</x:f>
        <x:v>88.91197116051944</x:v>
      </x:c>
      <x:c r="L34" s="13" t="n">
        <x:f>IF(K34="","",COUNTIF($K$5:$K$1004,"&gt;"&amp;K34)+1)</x:f>
        <x:v>31</x:v>
      </x:c>
    </x:row>
    <x:row r="35" ht="25" customHeight="1">
      <x:c r="A35" s="4" t="str">
        <x:v>K0031</x:v>
      </x:c>
      <x:c r="B35" s="4" t="str">
        <x:v>경제·비즈니스</x:v>
      </x:c>
      <x:c r="C35" s="4" t="str">
        <x:v>IRP계좌개설</x:v>
      </x:c>
      <x:c r="D35" s="13" t="n">
        <x:f>'Data &amp; Targets'!L35</x:f>
        <x:v>14760</x:v>
      </x:c>
      <x:c r="E35" s="13" t="n">
        <x:f>'Data &amp; Targets'!N35</x:f>
        <x:v>7069</x:v>
      </x:c>
      <x:c r="F35" s="23" t="n">
        <x:f>MIN(100,LOG10(1+D35/'산출기준'!$B$8)/LOG10(1+'산출기준'!$B$9/'산출기준'!$B$8)*100)</x:f>
        <x:v>72.39015266915258</x:v>
      </x:c>
      <x:c r="G35" s="23" t="n">
        <x:f>MIN(100,LOG10(1+D35/MAX(E35,'산출기준'!$B$10)*'산출기준'!$B$11)/LOG10(1+'산출기준'!$B$12*'산출기준'!$B$11)*100)</x:f>
        <x:v>100</x:v>
      </x:c>
      <x:c r="H35" s="23" t="n">
        <x:f>F35*'산출기준'!$B$13+G35*'산출기준'!$B$14</x:f>
        <x:v>88.95606106766104</x:v>
      </x:c>
      <x:c r="I35" s="23" t="n">
        <x:f>IF('검색추이24개월'!AI35="","",'검색추이24개월'!AI35)</x:f>
        <x:v>89.49820509616644</x:v>
      </x:c>
      <x:c r="J35" s="23" t="n">
        <x:f>'편집평가'!L35</x:f>
        <x:v>50</x:v>
      </x:c>
      <x:c r="K35" s="23" t="n">
        <x:f>IF(I35="","",H35*'산출기준'!$B$15+I35*'산출기준'!$B$16+J35*'산출기준'!$B$17)</x:f>
        <x:v>81.32749206268045</x:v>
      </x:c>
      <x:c r="L35" s="13" t="n">
        <x:f>IF(K35="","",COUNTIF($K$5:$K$1004,"&gt;"&amp;K35)+1)</x:f>
        <x:v>206</x:v>
      </x:c>
    </x:row>
    <x:row r="36" ht="25" customHeight="1">
      <x:c r="A36" s="4" t="str">
        <x:v>K0032</x:v>
      </x:c>
      <x:c r="B36" s="4" t="str">
        <x:v>경제·비즈니스</x:v>
      </x:c>
      <x:c r="C36" s="4" t="str">
        <x:v>퇴직연금수령방법</x:v>
      </x:c>
      <x:c r="D36" s="13" t="n">
        <x:f>'Data &amp; Targets'!L36</x:f>
        <x:v>13680</x:v>
      </x:c>
      <x:c r="E36" s="13" t="n">
        <x:f>'Data &amp; Targets'!N36</x:f>
        <x:v>4297</x:v>
      </x:c>
      <x:c r="F36" s="23" t="n">
        <x:f>MIN(100,LOG10(1+D36/'산출기준'!$B$8)/LOG10(1+'산출기준'!$B$9/'산출기준'!$B$8)*100)</x:f>
        <x:v>71.29799096832029</x:v>
      </x:c>
      <x:c r="G36" s="23" t="n">
        <x:f>MIN(100,LOG10(1+D36/MAX(E36,'산출기준'!$B$10)*'산출기준'!$B$11)/LOG10(1+'산출기준'!$B$12*'산출기준'!$B$11)*100)</x:f>
        <x:v>100</x:v>
      </x:c>
      <x:c r="H36" s="23" t="n">
        <x:f>F36*'산출기준'!$B$13+G36*'산출기준'!$B$14</x:f>
        <x:v>88.51919638732812</x:v>
      </x:c>
      <x:c r="I36" s="23" t="n">
        <x:f>IF('검색추이24개월'!AI36="","",'검색추이24개월'!AI36)</x:f>
        <x:v>93.02116576544174</x:v>
      </x:c>
      <x:c r="J36" s="23" t="n">
        <x:f>'편집평가'!L36</x:f>
        <x:v>75</x:v>
      </x:c>
      <x:c r="K36" s="23" t="n">
        <x:f>IF(I36="","",H36*'산출기준'!$B$15+I36*'산출기준'!$B$16+J36*'산출기준'!$B$17)</x:f>
        <x:v>87.16594792329659</x:v>
      </x:c>
      <x:c r="L36" s="13" t="n">
        <x:f>IF(K36="","",COUNTIF($K$5:$K$1004,"&gt;"&amp;K36)+1)</x:f>
        <x:v>50</x:v>
      </x:c>
    </x:row>
    <x:row r="37" ht="25" customHeight="1">
      <x:c r="A37" s="4" t="str">
        <x:v>K0033</x:v>
      </x:c>
      <x:c r="B37" s="4" t="str">
        <x:v>경제·비즈니스</x:v>
      </x:c>
      <x:c r="C37" s="4" t="str">
        <x:v>퇴직금중간정산</x:v>
      </x:c>
      <x:c r="D37" s="13" t="n">
        <x:f>'Data &amp; Targets'!L37</x:f>
        <x:v>13620</x:v>
      </x:c>
      <x:c r="E37" s="13" t="n">
        <x:f>'Data &amp; Targets'!N37</x:f>
        <x:v>11141</x:v>
      </x:c>
      <x:c r="F37" s="23" t="n">
        <x:f>MIN(100,LOG10(1+D37/'산출기준'!$B$8)/LOG10(1+'산출기준'!$B$9/'산출기준'!$B$8)*100)</x:f>
        <x:v>71.23482990055666</x:v>
      </x:c>
      <x:c r="G37" s="23" t="n">
        <x:f>MIN(100,LOG10(1+D37/MAX(E37,'산출기준'!$B$10)*'산출기준'!$B$11)/LOG10(1+'산출기준'!$B$12*'산출기준'!$B$11)*100)</x:f>
        <x:v>100</x:v>
      </x:c>
      <x:c r="H37" s="23" t="n">
        <x:f>F37*'산출기준'!$B$13+G37*'산출기준'!$B$14</x:f>
        <x:v>88.49393196022267</x:v>
      </x:c>
      <x:c r="I37" s="23" t="n">
        <x:f>IF('검색추이24개월'!AI37="","",'검색추이24개월'!AI37)</x:f>
        <x:v>87.78315622552674</x:v>
      </x:c>
      <x:c r="J37" s="23" t="n">
        <x:f>'편집평가'!L37</x:f>
        <x:v>50</x:v>
      </x:c>
      <x:c r="K37" s="23" t="n">
        <x:f>IF(I37="","",H37*'산출기준'!$B$15+I37*'산출기준'!$B$16+J37*'산출기준'!$B$17)</x:f>
        <x:v>80.58191284776936</x:v>
      </x:c>
      <x:c r="L37" s="13" t="n">
        <x:f>IF(K37="","",COUNTIF($K$5:$K$1004,"&gt;"&amp;K37)+1)</x:f>
        <x:v>229</x:v>
      </x:c>
    </x:row>
    <x:row r="38" ht="25" customHeight="1">
      <x:c r="A38" s="4" t="str">
        <x:v>K0034</x:v>
      </x:c>
      <x:c r="B38" s="4" t="str">
        <x:v>경제·비즈니스</x:v>
      </x:c>
      <x:c r="C38" s="4" t="str">
        <x:v>소득세계산법</x:v>
      </x:c>
      <x:c r="D38" s="13" t="n">
        <x:f>'Data &amp; Targets'!L38</x:f>
        <x:v>11450</x:v>
      </x:c>
      <x:c r="E38" s="13" t="n">
        <x:f>'Data &amp; Targets'!N38</x:f>
        <x:v>6003</x:v>
      </x:c>
      <x:c r="F38" s="23" t="n">
        <x:f>MIN(100,LOG10(1+D38/'산출기준'!$B$8)/LOG10(1+'산출기준'!$B$9/'산출기준'!$B$8)*100)</x:f>
        <x:v>68.74278624248082</x:v>
      </x:c>
      <x:c r="G38" s="23" t="n">
        <x:f>MIN(100,LOG10(1+D38/MAX(E38,'산출기준'!$B$10)*'산출기준'!$B$11)/LOG10(1+'산출기준'!$B$12*'산출기준'!$B$11)*100)</x:f>
        <x:v>100</x:v>
      </x:c>
      <x:c r="H38" s="23" t="n">
        <x:f>F38*'산출기준'!$B$13+G38*'산출기준'!$B$14</x:f>
        <x:v>87.49711449699232</x:v>
      </x:c>
      <x:c r="I38" s="23" t="n">
        <x:f>IF('검색추이24개월'!AI38="","",'검색추이24개월'!AI38)</x:f>
        <x:v>92.50541697416861</x:v>
      </x:c>
      <x:c r="J38" s="23" t="n">
        <x:f>'편집평가'!L38</x:f>
        <x:v>75</x:v>
      </x:c>
      <x:c r="K38" s="23" t="n">
        <x:f>IF(I38="","",H38*'산출기준'!$B$15+I38*'산출기준'!$B$16+J38*'산출기준'!$B$17)</x:f>
        <x:v>86.50018234074675</x:v>
      </x:c>
      <x:c r="L38" s="13" t="n">
        <x:f>IF(K38="","",COUNTIF($K$5:$K$1004,"&gt;"&amp;K38)+1)</x:f>
        <x:v>62</x:v>
      </x:c>
    </x:row>
    <x:row r="39" ht="25" customHeight="1">
      <x:c r="A39" s="4" t="str">
        <x:v>K0035</x:v>
      </x:c>
      <x:c r="B39" s="4" t="str">
        <x:v>경제·비즈니스</x:v>
      </x:c>
      <x:c r="C39" s="4" t="str">
        <x:v>연봉1억실수령액</x:v>
      </x:c>
      <x:c r="D39" s="13" t="n">
        <x:f>'Data &amp; Targets'!L39</x:f>
        <x:v>11260</x:v>
      </x:c>
      <x:c r="E39" s="13" t="n">
        <x:f>'Data &amp; Targets'!N39</x:f>
        <x:v>2425</x:v>
      </x:c>
      <x:c r="F39" s="23" t="n">
        <x:f>MIN(100,LOG10(1+D39/'산출기준'!$B$8)/LOG10(1+'산출기준'!$B$9/'산출기준'!$B$8)*100)</x:f>
        <x:v>68.50269921949874</x:v>
      </x:c>
      <x:c r="G39" s="23" t="n">
        <x:f>MIN(100,LOG10(1+D39/MAX(E39,'산출기준'!$B$10)*'산출기준'!$B$11)/LOG10(1+'산출기준'!$B$12*'산출기준'!$B$11)*100)</x:f>
        <x:v>100</x:v>
      </x:c>
      <x:c r="H39" s="23" t="n">
        <x:f>F39*'산출기준'!$B$13+G39*'산출기준'!$B$14</x:f>
        <x:v>87.4010796877995</x:v>
      </x:c>
      <x:c r="I39" s="23" t="n">
        <x:f>IF('검색추이24개월'!AI39="","",'검색추이24개월'!AI39)</x:f>
        <x:v>97.85267391801305</x:v>
      </x:c>
      <x:c r="J39" s="23" t="n">
        <x:f>'편집평가'!L39</x:f>
        <x:v>75</x:v>
      </x:c>
      <x:c r="K39" s="23" t="n">
        <x:f>IF(I39="","",H39*'산출기준'!$B$15+I39*'산출기준'!$B$16+J39*'산출기준'!$B$17)</x:f>
        <x:v>88.05634201930366</x:v>
      </x:c>
      <x:c r="L39" s="13" t="n">
        <x:f>IF(K39="","",COUNTIF($K$5:$K$1004,"&gt;"&amp;K39)+1)</x:f>
        <x:v>40</x:v>
      </x:c>
    </x:row>
    <x:row r="40" ht="25" customHeight="1">
      <x:c r="A40" s="4" t="str">
        <x:v>K0036</x:v>
      </x:c>
      <x:c r="B40" s="4" t="str">
        <x:v>경제·비즈니스</x:v>
      </x:c>
      <x:c r="C40" s="4" t="str">
        <x:v>로또세금</x:v>
      </x:c>
      <x:c r="D40" s="13" t="n">
        <x:f>'Data &amp; Targets'!L40</x:f>
        <x:v>10540</x:v>
      </x:c>
      <x:c r="E40" s="13" t="n">
        <x:f>'Data &amp; Targets'!N40</x:f>
        <x:v>10322</x:v>
      </x:c>
      <x:c r="F40" s="23" t="n">
        <x:f>MIN(100,LOG10(1+D40/'산출기준'!$B$8)/LOG10(1+'산출기준'!$B$9/'산출기준'!$B$8)*100)</x:f>
        <x:v>67.55494623837475</x:v>
      </x:c>
      <x:c r="G40" s="23" t="n">
        <x:f>MIN(100,LOG10(1+D40/MAX(E40,'산출기준'!$B$10)*'산출기준'!$B$11)/LOG10(1+'산출기준'!$B$12*'산출기준'!$B$11)*100)</x:f>
        <x:v>100</x:v>
      </x:c>
      <x:c r="H40" s="23" t="n">
        <x:f>F40*'산출기준'!$B$13+G40*'산출기준'!$B$14</x:f>
        <x:v>87.0219784953499</x:v>
      </x:c>
      <x:c r="I40" s="23" t="n">
        <x:f>IF('검색추이24개월'!AI40="","",'검색추이24개월'!AI40)</x:f>
        <x:v>86.90687500265882</x:v>
      </x:c>
      <x:c r="J40" s="23" t="n">
        <x:f>'편집평가'!L40</x:f>
        <x:v>50</x:v>
      </x:c>
      <x:c r="K40" s="23" t="n">
        <x:f>IF(I40="","",H40*'산출기준'!$B$15+I40*'산출기준'!$B$16+J40*'산출기준'!$B$17)</x:f>
        <x:v>79.5830517484726</x:v>
      </x:c>
      <x:c r="L40" s="13" t="n">
        <x:f>IF(K40="","",COUNTIF($K$5:$K$1004,"&gt;"&amp;K40)+1)</x:f>
        <x:v>264</x:v>
      </x:c>
    </x:row>
    <x:row r="41" ht="25" customHeight="1">
      <x:c r="A41" s="4" t="str">
        <x:v>K0037</x:v>
      </x:c>
      <x:c r="B41" s="4" t="str">
        <x:v>경제·비즈니스</x:v>
      </x:c>
      <x:c r="C41" s="4" t="str">
        <x:v>주휴수당계산법</x:v>
      </x:c>
      <x:c r="D41" s="13" t="n">
        <x:f>'Data &amp; Targets'!L41</x:f>
        <x:v>10440</x:v>
      </x:c>
      <x:c r="E41" s="13" t="n">
        <x:f>'Data &amp; Targets'!N41</x:f>
        <x:v>4616</x:v>
      </x:c>
      <x:c r="F41" s="23" t="n">
        <x:f>MIN(100,LOG10(1+D41/'산출기준'!$B$8)/LOG10(1+'산출기준'!$B$9/'산출기준'!$B$8)*100)</x:f>
        <x:v>67.41826544564275</x:v>
      </x:c>
      <x:c r="G41" s="23" t="n">
        <x:f>MIN(100,LOG10(1+D41/MAX(E41,'산출기준'!$B$10)*'산출기준'!$B$11)/LOG10(1+'산출기준'!$B$12*'산출기준'!$B$11)*100)</x:f>
        <x:v>100</x:v>
      </x:c>
      <x:c r="H41" s="23" t="n">
        <x:f>F41*'산출기준'!$B$13+G41*'산출기준'!$B$14</x:f>
        <x:v>86.9673061782571</x:v>
      </x:c>
      <x:c r="I41" s="23" t="n">
        <x:f>IF('검색추이24개월'!AI41="","",'검색추이24개월'!AI41)</x:f>
        <x:v>93.22781189204696</x:v>
      </x:c>
      <x:c r="J41" s="23" t="n">
        <x:f>'편집평가'!L41</x:f>
        <x:v>75</x:v>
      </x:c>
      <x:c r="K41" s="23" t="n">
        <x:f>IF(I41="","",H41*'산출기준'!$B$15+I41*'산출기준'!$B$16+J41*'산출기준'!$B$17)</x:f>
        <x:v>86.45199665674264</x:v>
      </x:c>
      <x:c r="L41" s="13" t="n">
        <x:f>IF(K41="","",COUNTIF($K$5:$K$1004,"&gt;"&amp;K41)+1)</x:f>
        <x:v>64</x:v>
      </x:c>
    </x:row>
    <x:row r="42" ht="25" customHeight="1">
      <x:c r="A42" s="4" t="str">
        <x:v>K0038</x:v>
      </x:c>
      <x:c r="B42" s="4" t="str">
        <x:v>경제·비즈니스</x:v>
      </x:c>
      <x:c r="C42" s="4" t="str">
        <x:v>종합소득세신고</x:v>
      </x:c>
      <x:c r="D42" s="13" t="n">
        <x:f>'Data &amp; Targets'!L42</x:f>
        <x:v>10410</x:v>
      </x:c>
      <x:c r="E42" s="13" t="n">
        <x:f>'Data &amp; Targets'!N42</x:f>
        <x:v>160656</x:v>
      </x:c>
      <x:c r="F42" s="23" t="n">
        <x:f>MIN(100,LOG10(1+D42/'산출기준'!$B$8)/LOG10(1+'산출기준'!$B$9/'산출기준'!$B$8)*100)</x:f>
        <x:v>67.37700825363903</x:v>
      </x:c>
      <x:c r="G42" s="23" t="n">
        <x:f>MIN(100,LOG10(1+D42/MAX(E42,'산출기준'!$B$10)*'산출기준'!$B$11)/LOG10(1+'산출기준'!$B$12*'산출기준'!$B$11)*100)</x:f>
        <x:v>43.59995462678277</x:v>
      </x:c>
      <x:c r="H42" s="23" t="n">
        <x:f>F42*'산출기준'!$B$13+G42*'산출기준'!$B$14</x:f>
        <x:v>53.11077607752527</x:v>
      </x:c>
      <x:c r="I42" s="23" t="n">
        <x:f>IF('검색추이24개월'!AI42="","",'검색추이24개월'!AI42)</x:f>
        <x:v>76.88987966399996</x:v>
      </x:c>
      <x:c r="J42" s="23" t="n">
        <x:f>'편집평가'!L42</x:f>
        <x:v>62.5</x:v>
      </x:c>
      <x:c r="K42" s="23" t="n">
        <x:f>IF(I42="","",H42*'산출기준'!$B$15+I42*'산출기준'!$B$16+J42*'산출기준'!$B$17)</x:f>
        <x:v>62.12235193796262</x:v>
      </x:c>
      <x:c r="L42" s="13" t="n">
        <x:f>IF(K42="","",COUNTIF($K$5:$K$1004,"&gt;"&amp;K42)+1)</x:f>
        <x:v>735</x:v>
      </x:c>
    </x:row>
    <x:row r="43" ht="25" customHeight="1">
      <x:c r="A43" s="4" t="str">
        <x:v>K0039</x:v>
      </x:c>
      <x:c r="B43" s="4" t="str">
        <x:v>경제·비즈니스</x:v>
      </x:c>
      <x:c r="C43" s="4" t="str">
        <x:v>건강보험료조회</x:v>
      </x:c>
      <x:c r="D43" s="13" t="n">
        <x:f>'Data &amp; Targets'!L43</x:f>
        <x:v>10360</x:v>
      </x:c>
      <x:c r="E43" s="13" t="n">
        <x:f>'Data &amp; Targets'!N43</x:f>
        <x:v>7224</x:v>
      </x:c>
      <x:c r="F43" s="23" t="n">
        <x:f>MIN(100,LOG10(1+D43/'산출기준'!$B$8)/LOG10(1+'산출기준'!$B$9/'산출기준'!$B$8)*100)</x:f>
        <x:v>67.3079838577183</x:v>
      </x:c>
      <x:c r="G43" s="23" t="n">
        <x:f>MIN(100,LOG10(1+D43/MAX(E43,'산출기준'!$B$10)*'산출기준'!$B$11)/LOG10(1+'산출기준'!$B$12*'산출기준'!$B$11)*100)</x:f>
        <x:v>100</x:v>
      </x:c>
      <x:c r="H43" s="23" t="n">
        <x:f>F43*'산출기준'!$B$13+G43*'산출기준'!$B$14</x:f>
        <x:v>86.92319354308732</x:v>
      </x:c>
      <x:c r="I43" s="23" t="n">
        <x:f>IF('검색추이24개월'!AI43="","",'검색추이24개월'!AI43)</x:f>
        <x:v>92.92657258859725</x:v>
      </x:c>
      <x:c r="J43" s="23" t="n">
        <x:f>'편집평가'!L43</x:f>
        <x:v>50</x:v>
      </x:c>
      <x:c r="K43" s="23" t="n">
        <x:f>IF(I43="","",H43*'산출기준'!$B$15+I43*'산출기준'!$B$16+J43*'산출기준'!$B$17)</x:f>
        <x:v>81.33956854812284</x:v>
      </x:c>
      <x:c r="L43" s="13" t="n">
        <x:f>IF(K43="","",COUNTIF($K$5:$K$1004,"&gt;"&amp;K43)+1)</x:f>
        <x:v>203</x:v>
      </x:c>
    </x:row>
    <x:row r="44" ht="25" customHeight="1">
      <x:c r="A44" s="4" t="str">
        <x:v>K0040</x:v>
      </x:c>
      <x:c r="B44" s="4" t="str">
        <x:v>경제·비즈니스</x:v>
      </x:c>
      <x:c r="C44" s="4" t="str">
        <x:v>종합소득세세율</x:v>
      </x:c>
      <x:c r="D44" s="13" t="n">
        <x:f>'Data &amp; Targets'!L44</x:f>
        <x:v>10180</x:v>
      </x:c>
      <x:c r="E44" s="13" t="n">
        <x:f>'Data &amp; Targets'!N44</x:f>
        <x:v>8557</x:v>
      </x:c>
      <x:c r="F44" s="23" t="n">
        <x:f>MIN(100,LOG10(1+D44/'산출기준'!$B$8)/LOG10(1+'산출기준'!$B$9/'산출기준'!$B$8)*100)</x:f>
        <x:v>67.05673454920714</x:v>
      </x:c>
      <x:c r="G44" s="23" t="n">
        <x:f>MIN(100,LOG10(1+D44/MAX(E44,'산출기준'!$B$10)*'산출기준'!$B$11)/LOG10(1+'산출기준'!$B$12*'산출기준'!$B$11)*100)</x:f>
        <x:v>100</x:v>
      </x:c>
      <x:c r="H44" s="23" t="n">
        <x:f>F44*'산출기준'!$B$13+G44*'산출기준'!$B$14</x:f>
        <x:v>86.82269381968285</x:v>
      </x:c>
      <x:c r="I44" s="23" t="n">
        <x:f>IF('검색추이24개월'!AI44="","",'검색추이24개월'!AI44)</x:f>
        <x:v>92.03938092741006</x:v>
      </x:c>
      <x:c r="J44" s="23" t="n">
        <x:f>'편집평가'!L44</x:f>
        <x:v>75</x:v>
      </x:c>
      <x:c r="K44" s="23" t="n">
        <x:f>IF(I44="","",H44*'산출기준'!$B$15+I44*'산출기준'!$B$16+J44*'산출기준'!$B$17)</x:f>
        <x:v>86.02316118806445</x:v>
      </x:c>
      <x:c r="L44" s="13" t="n">
        <x:f>IF(K44="","",COUNTIF($K$5:$K$1004,"&gt;"&amp;K44)+1)</x:f>
        <x:v>73</x:v>
      </x:c>
    </x:row>
    <x:row r="45" ht="25" customHeight="1">
      <x:c r="A45" s="4" t="str">
        <x:v>K0041</x:v>
      </x:c>
      <x:c r="B45" s="4" t="str">
        <x:v>경제·비즈니스</x:v>
      </x:c>
      <x:c r="C45" s="4" t="str">
        <x:v>아파트관리비조회</x:v>
      </x:c>
      <x:c r="D45" s="13" t="n">
        <x:f>'Data &amp; Targets'!L45</x:f>
        <x:v>10150</x:v>
      </x:c>
      <x:c r="E45" s="13" t="n">
        <x:f>'Data &amp; Targets'!N45</x:f>
        <x:v>1506</x:v>
      </x:c>
      <x:c r="F45" s="23" t="n">
        <x:f>MIN(100,LOG10(1+D45/'산출기준'!$B$8)/LOG10(1+'산출기준'!$B$9/'산출기준'!$B$8)*100)</x:f>
        <x:v>67.01443236109988</x:v>
      </x:c>
      <x:c r="G45" s="23" t="n">
        <x:f>MIN(100,LOG10(1+D45/MAX(E45,'산출기준'!$B$10)*'산출기준'!$B$11)/LOG10(1+'산출기준'!$B$12*'산출기준'!$B$11)*100)</x:f>
        <x:v>100</x:v>
      </x:c>
      <x:c r="H45" s="23" t="n">
        <x:f>F45*'산출기준'!$B$13+G45*'산출기준'!$B$14</x:f>
        <x:v>86.80577294443995</x:v>
      </x:c>
      <x:c r="I45" s="23" t="n">
        <x:f>IF('검색추이24개월'!AI45="","",'검색추이24개월'!AI45)</x:f>
        <x:v>96.3041770553327</x:v>
      </x:c>
      <x:c r="J45" s="23" t="n">
        <x:f>'편집평가'!L45</x:f>
        <x:v>50</x:v>
      </x:c>
      <x:c r="K45" s="23" t="n">
        <x:f>IF(I45="","",H45*'산출기준'!$B$15+I45*'산출기준'!$B$16+J45*'산출기준'!$B$17)</x:f>
        <x:v>82.29413958881979</x:v>
      </x:c>
      <x:c r="L45" s="13" t="n">
        <x:f>IF(K45="","",COUNTIF($K$5:$K$1004,"&gt;"&amp;K45)+1)</x:f>
        <x:v>168</x:v>
      </x:c>
    </x:row>
    <x:row r="46" ht="25" customHeight="1">
      <x:c r="A46" s="4" t="str">
        <x:v>K0042</x:v>
      </x:c>
      <x:c r="B46" s="4" t="str">
        <x:v>경제·비즈니스</x:v>
      </x:c>
      <x:c r="C46" s="4" t="str">
        <x:v>증여세신고</x:v>
      </x:c>
      <x:c r="D46" s="13" t="n">
        <x:f>'Data &amp; Targets'!L46</x:f>
        <x:v>9630</x:v>
      </x:c>
      <x:c r="E46" s="13" t="n">
        <x:f>'Data &amp; Targets'!N46</x:f>
        <x:v>27306</x:v>
      </x:c>
      <x:c r="F46" s="23" t="n">
        <x:f>MIN(100,LOG10(1+D46/'산출기준'!$B$8)/LOG10(1+'산출기준'!$B$9/'산출기준'!$B$8)*100)</x:f>
        <x:v>66.26084056272863</x:v>
      </x:c>
      <x:c r="G46" s="23" t="n">
        <x:f>MIN(100,LOG10(1+D46/MAX(E46,'산출기준'!$B$10)*'산출기준'!$B$11)/LOG10(1+'산출기준'!$B$12*'산출기준'!$B$11)*100)</x:f>
        <x:v>77.80744868769195</x:v>
      </x:c>
      <x:c r="H46" s="23" t="n">
        <x:f>F46*'산출기준'!$B$13+G46*'산출기준'!$B$14</x:f>
        <x:v>73.18880543770662</x:v>
      </x:c>
      <x:c r="I46" s="23" t="n">
        <x:f>IF('검색추이24개월'!AI46="","",'검색추이24개월'!AI46)</x:f>
        <x:v>97.63441674319215</x:v>
      </x:c>
      <x:c r="J46" s="23" t="n">
        <x:f>'편집평가'!L46</x:f>
        <x:v>62.5</x:v>
      </x:c>
      <x:c r="K46" s="23" t="n">
        <x:f>IF(I46="","",H46*'산출기준'!$B$15+I46*'산출기준'!$B$16+J46*'산출기준'!$B$17)</x:f>
        <x:v>78.38472774181095</x:v>
      </x:c>
      <x:c r="L46" s="13" t="n">
        <x:f>IF(K46="","",COUNTIF($K$5:$K$1004,"&gt;"&amp;K46)+1)</x:f>
        <x:v>305</x:v>
      </x:c>
    </x:row>
    <x:row r="47" ht="25" customHeight="1">
      <x:c r="A47" s="4" t="str">
        <x:v>K0043</x:v>
      </x:c>
      <x:c r="B47" s="4" t="str">
        <x:v>경제·비즈니스</x:v>
      </x:c>
      <x:c r="C47" s="4" t="str">
        <x:v>연봉5000실수령액</x:v>
      </x:c>
      <x:c r="D47" s="13" t="n">
        <x:f>'Data &amp; Targets'!L47</x:f>
        <x:v>9440</x:v>
      </x:c>
      <x:c r="E47" s="13" t="n">
        <x:f>'Data &amp; Targets'!N47</x:f>
        <x:v>816</x:v>
      </x:c>
      <x:c r="F47" s="23" t="n">
        <x:f>MIN(100,LOG10(1+D47/'산출기준'!$B$8)/LOG10(1+'산출기준'!$B$9/'산출기준'!$B$8)*100)</x:f>
        <x:v>65.97539967840649</x:v>
      </x:c>
      <x:c r="G47" s="23" t="n">
        <x:f>MIN(100,LOG10(1+D47/MAX(E47,'산출기준'!$B$10)*'산출기준'!$B$11)/LOG10(1+'산출기준'!$B$12*'산출기준'!$B$11)*100)</x:f>
        <x:v>100</x:v>
      </x:c>
      <x:c r="H47" s="23" t="n">
        <x:f>F47*'산출기준'!$B$13+G47*'산출기준'!$B$14</x:f>
        <x:v>86.3901598713626</x:v>
      </x:c>
      <x:c r="I47" s="23" t="n">
        <x:f>IF('검색추이24개월'!AI47="","",'검색추이24개월'!AI47)</x:f>
        <x:v>95.72231213906153</x:v>
      </x:c>
      <x:c r="J47" s="23" t="n">
        <x:f>'편집평가'!L47</x:f>
        <x:v>75</x:v>
      </x:c>
      <x:c r="K47" s="23" t="n">
        <x:f>IF(I47="","",H47*'산출기준'!$B$15+I47*'산출기준'!$B$16+J47*'산출기준'!$B$17)</x:f>
        <x:v>86.91177357739976</x:v>
      </x:c>
      <x:c r="L47" s="13" t="n">
        <x:f>IF(K47="","",COUNTIF($K$5:$K$1004,"&gt;"&amp;K47)+1)</x:f>
        <x:v>53</x:v>
      </x:c>
    </x:row>
    <x:row r="48" ht="25" customHeight="1">
      <x:c r="A48" s="4" t="str">
        <x:v>K0044</x:v>
      </x:c>
      <x:c r="B48" s="4" t="str">
        <x:v>경제·비즈니스</x:v>
      </x:c>
      <x:c r="C48" s="4" t="str">
        <x:v>양도소득세율</x:v>
      </x:c>
      <x:c r="D48" s="13" t="n">
        <x:f>'Data &amp; Targets'!L48</x:f>
        <x:v>9150</x:v>
      </x:c>
      <x:c r="E48" s="13" t="n">
        <x:f>'Data &amp; Targets'!N48</x:f>
        <x:v>5937</x:v>
      </x:c>
      <x:c r="F48" s="23" t="n">
        <x:f>MIN(100,LOG10(1+D48/'산출기준'!$B$8)/LOG10(1+'산출기준'!$B$9/'산출기준'!$B$8)*100)</x:f>
        <x:v>65.52857626489816</x:v>
      </x:c>
      <x:c r="G48" s="23" t="n">
        <x:f>MIN(100,LOG10(1+D48/MAX(E48,'산출기준'!$B$10)*'산출기준'!$B$11)/LOG10(1+'산출기준'!$B$12*'산출기준'!$B$11)*100)</x:f>
        <x:v>100</x:v>
      </x:c>
      <x:c r="H48" s="23" t="n">
        <x:f>F48*'산출기준'!$B$13+G48*'산출기준'!$B$14</x:f>
        <x:v>86.21143050595927</x:v>
      </x:c>
      <x:c r="I48" s="23" t="n">
        <x:f>IF('검색추이24개월'!AI48="","",'검색추이24개월'!AI48)</x:f>
        <x:v>92.71700303512567</x:v>
      </x:c>
      <x:c r="J48" s="23" t="n">
        <x:f>'편집평가'!L48</x:f>
        <x:v>75</x:v>
      </x:c>
      <x:c r="K48" s="23" t="n">
        <x:f>IF(I48="","",H48*'산출기준'!$B$15+I48*'산출기준'!$B$16+J48*'산출기준'!$B$17)</x:f>
        <x:v>85.92081616351734</x:v>
      </x:c>
      <x:c r="L48" s="13" t="n">
        <x:f>IF(K48="","",COUNTIF($K$5:$K$1004,"&gt;"&amp;K48)+1)</x:f>
        <x:v>76</x:v>
      </x:c>
    </x:row>
    <x:row r="49" ht="25" customHeight="1">
      <x:c r="A49" s="4" t="str">
        <x:v>K0045</x:v>
      </x:c>
      <x:c r="B49" s="4" t="str">
        <x:v>경제·비즈니스</x:v>
      </x:c>
      <x:c r="C49" s="4" t="str">
        <x:v>부가세환급</x:v>
      </x:c>
      <x:c r="D49" s="13" t="n">
        <x:f>'Data &amp; Targets'!L49</x:f>
        <x:v>9070</x:v>
      </x:c>
      <x:c r="E49" s="13" t="n">
        <x:f>'Data &amp; Targets'!N49</x:f>
        <x:v>24700</x:v>
      </x:c>
      <x:c r="F49" s="23" t="n">
        <x:f>MIN(100,LOG10(1+D49/'산출기준'!$B$8)/LOG10(1+'산출기준'!$B$9/'산출기준'!$B$8)*100)</x:f>
        <x:v>65.40284788788348</x:v>
      </x:c>
      <x:c r="G49" s="23" t="n">
        <x:f>MIN(100,LOG10(1+D49/MAX(E49,'산출기준'!$B$10)*'산출기준'!$B$11)/LOG10(1+'산출기준'!$B$12*'산출기준'!$B$11)*100)</x:f>
        <x:v>78.65899964205258</x:v>
      </x:c>
      <x:c r="H49" s="23" t="n">
        <x:f>F49*'산출기준'!$B$13+G49*'산출기준'!$B$14</x:f>
        <x:v>73.35653894038494</x:v>
      </x:c>
      <x:c r="I49" s="23" t="n">
        <x:f>IF('검색추이24개월'!AI49="","",'검색추이24개월'!AI49)</x:f>
        <x:v>84.95266501244072</x:v>
      </x:c>
      <x:c r="J49" s="23" t="n">
        <x:f>'편집평가'!L49</x:f>
        <x:v>50</x:v>
      </x:c>
      <x:c r="K49" s="23" t="n">
        <x:f>IF(I49="","",H49*'산출기준'!$B$15+I49*'산출기준'!$B$16+J49*'산출기준'!$B$17)</x:f>
        <x:v>72.16406897392469</x:v>
      </x:c>
      <x:c r="L49" s="13" t="n">
        <x:f>IF(K49="","",COUNTIF($K$5:$K$1004,"&gt;"&amp;K49)+1)</x:f>
        <x:v>496</x:v>
      </x:c>
    </x:row>
    <x:row r="50" ht="25" customHeight="1">
      <x:c r="A50" s="4" t="str">
        <x:v>K0046</x:v>
      </x:c>
      <x:c r="B50" s="4" t="str">
        <x:v>경제·비즈니스</x:v>
      </x:c>
      <x:c r="C50" s="4" t="str">
        <x:v>상속세계산기</x:v>
      </x:c>
      <x:c r="D50" s="13" t="n">
        <x:f>'Data &amp; Targets'!L50</x:f>
        <x:v>8460</x:v>
      </x:c>
      <x:c r="E50" s="13" t="n">
        <x:f>'Data &amp; Targets'!N50</x:f>
        <x:v>1308</x:v>
      </x:c>
      <x:c r="F50" s="23" t="n">
        <x:f>MIN(100,LOG10(1+D50/'산출기준'!$B$8)/LOG10(1+'산출기준'!$B$9/'산출기준'!$B$8)*100)</x:f>
        <x:v>64.40647302275111</x:v>
      </x:c>
      <x:c r="G50" s="23" t="n">
        <x:f>MIN(100,LOG10(1+D50/MAX(E50,'산출기준'!$B$10)*'산출기준'!$B$11)/LOG10(1+'산출기준'!$B$12*'산출기준'!$B$11)*100)</x:f>
        <x:v>100</x:v>
      </x:c>
      <x:c r="H50" s="23" t="n">
        <x:f>F50*'산출기준'!$B$13+G50*'산출기준'!$B$14</x:f>
        <x:v>85.76258920910044</x:v>
      </x:c>
      <x:c r="I50" s="23" t="n">
        <x:f>IF('검색추이24개월'!AI50="","",'검색추이24개월'!AI50)</x:f>
        <x:v>92.14061089845467</x:v>
      </x:c>
      <x:c r="J50" s="23" t="n">
        <x:f>'편집평가'!L50</x:f>
        <x:v>75</x:v>
      </x:c>
      <x:c r="K50" s="23" t="n">
        <x:f>IF(I50="","",H50*'산출기준'!$B$15+I50*'산출기준'!$B$16+J50*'산출기준'!$B$17)</x:f>
        <x:v>85.52347787408662</x:v>
      </x:c>
      <x:c r="L50" s="13" t="n">
        <x:f>IF(K50="","",COUNTIF($K$5:$K$1004,"&gt;"&amp;K50)+1)</x:f>
        <x:v>82</x:v>
      </x:c>
    </x:row>
    <x:row r="51" ht="25" customHeight="1">
      <x:c r="A51" s="4" t="str">
        <x:v>K0047</x:v>
      </x:c>
      <x:c r="B51" s="4" t="str">
        <x:v>경제·비즈니스</x:v>
      </x:c>
      <x:c r="C51" s="4" t="str">
        <x:v>실업급여이직확인서</x:v>
      </x:c>
      <x:c r="D51" s="13" t="n">
        <x:f>'Data &amp; Targets'!L51</x:f>
        <x:v>8370</x:v>
      </x:c>
      <x:c r="E51" s="13" t="n">
        <x:f>'Data &amp; Targets'!N51</x:f>
        <x:v>4284</x:v>
      </x:c>
      <x:c r="F51" s="23" t="n">
        <x:f>MIN(100,LOG10(1+D51/'산출기준'!$B$8)/LOG10(1+'산출기준'!$B$9/'산출기준'!$B$8)*100)</x:f>
        <x:v>64.25348334766065</x:v>
      </x:c>
      <x:c r="G51" s="23" t="n">
        <x:f>MIN(100,LOG10(1+D51/MAX(E51,'산출기준'!$B$10)*'산출기준'!$B$11)/LOG10(1+'산출기준'!$B$12*'산출기준'!$B$11)*100)</x:f>
        <x:v>100</x:v>
      </x:c>
      <x:c r="H51" s="23" t="n">
        <x:f>F51*'산출기준'!$B$13+G51*'산출기준'!$B$14</x:f>
        <x:v>85.70139333906425</x:v>
      </x:c>
      <x:c r="I51" s="23" t="n">
        <x:f>IF('검색추이24개월'!AI51="","",'검색추이24개월'!AI51)</x:f>
        <x:v>94.44003205525006</x:v>
      </x:c>
      <x:c r="J51" s="23" t="n">
        <x:f>'편집평가'!L51</x:f>
        <x:v>50</x:v>
      </x:c>
      <x:c r="K51" s="23" t="n">
        <x:f>IF(I51="","",H51*'산출기준'!$B$15+I51*'산출기준'!$B$16+J51*'산출기준'!$B$17)</x:f>
        <x:v>81.18270628610715</x:v>
      </x:c>
      <x:c r="L51" s="13" t="n">
        <x:f>IF(K51="","",COUNTIF($K$5:$K$1004,"&gt;"&amp;K51)+1)</x:f>
        <x:v>212</x:v>
      </x:c>
    </x:row>
    <x:row r="52" ht="25" customHeight="1">
      <x:c r="A52" s="4" t="str">
        <x:v>K0048</x:v>
      </x:c>
      <x:c r="B52" s="4" t="str">
        <x:v>경제·비즈니스</x:v>
      </x:c>
      <x:c r="C52" s="4" t="str">
        <x:v>퇴직연금중도인출</x:v>
      </x:c>
      <x:c r="D52" s="13" t="n">
        <x:f>'Data &amp; Targets'!L52</x:f>
        <x:v>8180</x:v>
      </x:c>
      <x:c r="E52" s="13" t="n">
        <x:f>'Data &amp; Targets'!N52</x:f>
        <x:v>3723</x:v>
      </x:c>
      <x:c r="F52" s="23" t="n">
        <x:f>MIN(100,LOG10(1+D52/'산출기준'!$B$8)/LOG10(1+'산출기준'!$B$9/'산출기준'!$B$8)*100)</x:f>
        <x:v>63.92509507811707</x:v>
      </x:c>
      <x:c r="G52" s="23" t="n">
        <x:f>MIN(100,LOG10(1+D52/MAX(E52,'산출기준'!$B$10)*'산출기준'!$B$11)/LOG10(1+'산출기준'!$B$12*'산출기준'!$B$11)*100)</x:f>
        <x:v>100</x:v>
      </x:c>
      <x:c r="H52" s="23" t="n">
        <x:f>F52*'산출기준'!$B$13+G52*'산출기준'!$B$14</x:f>
        <x:v>85.57003803124682</x:v>
      </x:c>
      <x:c r="I52" s="23" t="n">
        <x:f>IF('검색추이24개월'!AI52="","",'검색추이24개월'!AI52)</x:f>
        <x:v>95.17090056843706</x:v>
      </x:c>
      <x:c r="J52" s="23" t="n">
        <x:f>'편집평가'!L52</x:f>
        <x:v>50</x:v>
      </x:c>
      <x:c r="K52" s="23" t="n">
        <x:f>IF(I52="","",H52*'산출기준'!$B$15+I52*'산출기준'!$B$16+J52*'산출기준'!$B$17)</x:f>
        <x:v>81.33628918615453</x:v>
      </x:c>
      <x:c r="L52" s="13" t="n">
        <x:f>IF(K52="","",COUNTIF($K$5:$K$1004,"&gt;"&amp;K52)+1)</x:f>
        <x:v>205</x:v>
      </x:c>
    </x:row>
    <x:row r="53" ht="25" customHeight="1">
      <x:c r="A53" s="4" t="str">
        <x:v>K0049</x:v>
      </x:c>
      <x:c r="B53" s="4" t="str">
        <x:v>경제·비즈니스</x:v>
      </x:c>
      <x:c r="C53" s="4" t="str">
        <x:v>간이과세자기준</x:v>
      </x:c>
      <x:c r="D53" s="13" t="n">
        <x:f>'Data &amp; Targets'!L53</x:f>
        <x:v>8110</x:v>
      </x:c>
      <x:c r="E53" s="13" t="n">
        <x:f>'Data &amp; Targets'!N53</x:f>
        <x:v>5848</x:v>
      </x:c>
      <x:c r="F53" s="23" t="n">
        <x:f>MIN(100,LOG10(1+D53/'산출기준'!$B$8)/LOG10(1+'산출기준'!$B$9/'산출기준'!$B$8)*100)</x:f>
        <x:v>63.802206870270226</x:v>
      </x:c>
      <x:c r="G53" s="23" t="n">
        <x:f>MIN(100,LOG10(1+D53/MAX(E53,'산출기준'!$B$10)*'산출기준'!$B$11)/LOG10(1+'산출기준'!$B$12*'산출기준'!$B$11)*100)</x:f>
        <x:v>100</x:v>
      </x:c>
      <x:c r="H53" s="23" t="n">
        <x:f>F53*'산출기준'!$B$13+G53*'산출기준'!$B$14</x:f>
        <x:v>85.5208827481081</x:v>
      </x:c>
      <x:c r="I53" s="23" t="n">
        <x:f>IF('검색추이24개월'!AI53="","",'검색추이24개월'!AI53)</x:f>
        <x:v>85.61179209572516</x:v>
      </x:c>
      <x:c r="J53" s="23" t="n">
        <x:f>'편집평가'!L53</x:f>
        <x:v>62.5</x:v>
      </x:c>
      <x:c r="K53" s="23" t="n">
        <x:f>IF(I53="","",H53*'산출기준'!$B$15+I53*'산출기준'!$B$16+J53*'산출기준'!$B$17)</x:f>
        <x:v>80.9439790027716</x:v>
      </x:c>
      <x:c r="L53" s="13" t="n">
        <x:f>IF(K53="","",COUNTIF($K$5:$K$1004,"&gt;"&amp;K53)+1)</x:f>
        <x:v>218</x:v>
      </x:c>
    </x:row>
    <x:row r="54" ht="25" customHeight="1">
      <x:c r="A54" s="4" t="str">
        <x:v>K0050</x:v>
      </x:c>
      <x:c r="B54" s="4" t="str">
        <x:v>경제·비즈니스</x:v>
      </x:c>
      <x:c r="C54" s="4" t="str">
        <x:v>증여세신고방법</x:v>
      </x:c>
      <x:c r="D54" s="13" t="n">
        <x:f>'Data &amp; Targets'!L54</x:f>
        <x:v>8030</x:v>
      </x:c>
      <x:c r="E54" s="13" t="n">
        <x:f>'Data &amp; Targets'!N54</x:f>
        <x:v>6315</x:v>
      </x:c>
      <x:c r="F54" s="23" t="n">
        <x:f>MIN(100,LOG10(1+D54/'산출기준'!$B$8)/LOG10(1+'산출기준'!$B$9/'산출기준'!$B$8)*100)</x:f>
        <x:v>63.66047366048938</x:v>
      </x:c>
      <x:c r="G54" s="23" t="n">
        <x:f>MIN(100,LOG10(1+D54/MAX(E54,'산출기준'!$B$10)*'산출기준'!$B$11)/LOG10(1+'산출기준'!$B$12*'산출기준'!$B$11)*100)</x:f>
        <x:v>100</x:v>
      </x:c>
      <x:c r="H54" s="23" t="n">
        <x:f>F54*'산출기준'!$B$13+G54*'산출기준'!$B$14</x:f>
        <x:v>85.46418946419575</x:v>
      </x:c>
      <x:c r="I54" s="23" t="n">
        <x:f>IF('검색추이24개월'!AI54="","",'검색추이24개월'!AI54)</x:f>
        <x:v>97.88444779733994</x:v>
      </x:c>
      <x:c r="J54" s="23" t="n">
        <x:f>'편집평가'!L54</x:f>
        <x:v>75</x:v>
      </x:c>
      <x:c r="K54" s="23" t="n">
        <x:f>IF(I54="","",H54*'산출기준'!$B$15+I54*'산출기준'!$B$16+J54*'산출기준'!$B$17)</x:f>
        <x:v>87.09742907129986</x:v>
      </x:c>
      <x:c r="L54" s="13" t="n">
        <x:f>IF(K54="","",COUNTIF($K$5:$K$1004,"&gt;"&amp;K54)+1)</x:f>
        <x:v>51</x:v>
      </x:c>
    </x:row>
    <x:row r="55" ht="25" customHeight="1">
      <x:c r="A55" s="4" t="str">
        <x:v>K0051</x:v>
      </x:c>
      <x:c r="B55" s="4" t="str">
        <x:v>경제·비즈니스</x:v>
      </x:c>
      <x:c r="C55" s="4" t="str">
        <x:v>종합소득세율</x:v>
      </x:c>
      <x:c r="D55" s="13" t="n">
        <x:f>'Data &amp; Targets'!L55</x:f>
        <x:v>7730</x:v>
      </x:c>
      <x:c r="E55" s="13" t="n">
        <x:f>'Data &amp; Targets'!N55</x:f>
        <x:v>6608</x:v>
      </x:c>
      <x:c r="F55" s="23" t="n">
        <x:f>MIN(100,LOG10(1+D55/'산출기준'!$B$8)/LOG10(1+'산출기준'!$B$9/'산출기준'!$B$8)*100)</x:f>
        <x:v>63.11625961963806</x:v>
      </x:c>
      <x:c r="G55" s="23" t="n">
        <x:f>MIN(100,LOG10(1+D55/MAX(E55,'산출기준'!$B$10)*'산출기준'!$B$11)/LOG10(1+'산출기준'!$B$12*'산출기준'!$B$11)*100)</x:f>
        <x:v>100</x:v>
      </x:c>
      <x:c r="H55" s="23" t="n">
        <x:f>F55*'산출기준'!$B$13+G55*'산출기준'!$B$14</x:f>
        <x:v>85.24650384785522</x:v>
      </x:c>
      <x:c r="I55" s="23" t="n">
        <x:f>IF('검색추이24개월'!AI55="","",'검색추이24개월'!AI55)</x:f>
        <x:v>88.265678971726</x:v>
      </x:c>
      <x:c r="J55" s="23" t="n">
        <x:f>'편집평가'!L55</x:f>
        <x:v>75</x:v>
      </x:c>
      <x:c r="K55" s="23" t="n">
        <x:f>IF(I55="","",H55*'산출기준'!$B$15+I55*'산출기준'!$B$16+J55*'산출기준'!$B$17)</x:f>
        <x:v>84.10295561544541</x:v>
      </x:c>
      <x:c r="L55" s="13" t="n">
        <x:f>IF(K55="","",COUNTIF($K$5:$K$1004,"&gt;"&amp;K55)+1)</x:f>
        <x:v>117</x:v>
      </x:c>
    </x:row>
    <x:row r="56" ht="25" customHeight="1">
      <x:c r="A56" s="4" t="str">
        <x:v>K0052</x:v>
      </x:c>
      <x:c r="B56" s="4" t="str">
        <x:v>경제·비즈니스</x:v>
      </x:c>
      <x:c r="C56" s="4" t="str">
        <x:v>고용노동부퇴직금계산기</x:v>
      </x:c>
      <x:c r="D56" s="13" t="n">
        <x:f>'Data &amp; Targets'!L56</x:f>
        <x:v>7670</x:v>
      </x:c>
      <x:c r="E56" s="13" t="n">
        <x:f>'Data &amp; Targets'!N56</x:f>
        <x:v>630</x:v>
      </x:c>
      <x:c r="F56" s="23" t="n">
        <x:f>MIN(100,LOG10(1+D56/'산출기준'!$B$8)/LOG10(1+'산출기준'!$B$9/'산출기준'!$B$8)*100)</x:f>
        <x:v>63.00491762142171</x:v>
      </x:c>
      <x:c r="G56" s="23" t="n">
        <x:f>MIN(100,LOG10(1+D56/MAX(E56,'산출기준'!$B$10)*'산출기준'!$B$11)/LOG10(1+'산출기준'!$B$12*'산출기준'!$B$11)*100)</x:f>
        <x:v>100</x:v>
      </x:c>
      <x:c r="H56" s="23" t="n">
        <x:f>F56*'산출기준'!$B$13+G56*'산출기준'!$B$14</x:f>
        <x:v>85.20196704856869</x:v>
      </x:c>
      <x:c r="I56" s="23" t="n">
        <x:f>IF('검색추이24개월'!AI56="","",'검색추이24개월'!AI56)</x:f>
        <x:v>95.03160186666531</x:v>
      </x:c>
      <x:c r="J56" s="23" t="n">
        <x:f>'편집평가'!L56</x:f>
        <x:v>75</x:v>
      </x:c>
      <x:c r="K56" s="23" t="n">
        <x:f>IF(I56="","",H56*'산출기준'!$B$15+I56*'산출기준'!$B$16+J56*'산출기준'!$B$17)</x:f>
        <x:v>86.11046408428393</x:v>
      </x:c>
      <x:c r="L56" s="13" t="n">
        <x:f>IF(K56="","",COUNTIF($K$5:$K$1004,"&gt;"&amp;K56)+1)</x:f>
        <x:v>71</x:v>
      </x:c>
    </x:row>
    <x:row r="57" ht="25" customHeight="1">
      <x:c r="A57" s="4" t="str">
        <x:v>K0053</x:v>
      </x:c>
      <x:c r="B57" s="4" t="str">
        <x:v>경제·비즈니스</x:v>
      </x:c>
      <x:c r="C57" s="4" t="str">
        <x:v>증여세율</x:v>
      </x:c>
      <x:c r="D57" s="13" t="n">
        <x:f>'Data &amp; Targets'!L57</x:f>
        <x:v>7460</x:v>
      </x:c>
      <x:c r="E57" s="13" t="n">
        <x:f>'Data &amp; Targets'!N57</x:f>
        <x:v>3533</x:v>
      </x:c>
      <x:c r="F57" s="23" t="n">
        <x:f>MIN(100,LOG10(1+D57/'산출기준'!$B$8)/LOG10(1+'산출기준'!$B$9/'산출기준'!$B$8)*100)</x:f>
        <x:v>62.60833422740504</x:v>
      </x:c>
      <x:c r="G57" s="23" t="n">
        <x:f>MIN(100,LOG10(1+D57/MAX(E57,'산출기준'!$B$10)*'산출기준'!$B$11)/LOG10(1+'산출기준'!$B$12*'산출기준'!$B$11)*100)</x:f>
        <x:v>100</x:v>
      </x:c>
      <x:c r="H57" s="23" t="n">
        <x:f>F57*'산출기준'!$B$13+G57*'산출기준'!$B$14</x:f>
        <x:v>85.04333369096202</x:v>
      </x:c>
      <x:c r="I57" s="23" t="n">
        <x:f>IF('검색추이24개월'!AI57="","",'검색추이24개월'!AI57)</x:f>
        <x:v>97.46332925333047</x:v>
      </x:c>
      <x:c r="J57" s="23" t="n">
        <x:f>'편집평가'!L57</x:f>
        <x:v>75</x:v>
      </x:c>
      <x:c r="K57" s="23" t="n">
        <x:f>IF(I57="","",H57*'산출기준'!$B$15+I57*'산출기준'!$B$16+J57*'산출기준'!$B$17)</x:f>
        <x:v>86.76066562148014</x:v>
      </x:c>
      <x:c r="L57" s="13" t="n">
        <x:f>IF(K57="","",COUNTIF($K$5:$K$1004,"&gt;"&amp;K57)+1)</x:f>
        <x:v>57</x:v>
      </x:c>
    </x:row>
    <x:row r="58" ht="25" customHeight="1">
      <x:c r="A58" s="4" t="str">
        <x:v>K0054</x:v>
      </x:c>
      <x:c r="B58" s="4" t="str">
        <x:v>경제·비즈니스</x:v>
      </x:c>
      <x:c r="C58" s="4" t="str">
        <x:v>미국주식세금</x:v>
      </x:c>
      <x:c r="D58" s="13" t="n">
        <x:f>'Data &amp; Targets'!L58</x:f>
        <x:v>7420</x:v>
      </x:c>
      <x:c r="E58" s="13" t="n">
        <x:f>'Data &amp; Targets'!N58</x:f>
        <x:v>12522</x:v>
      </x:c>
      <x:c r="F58" s="23" t="n">
        <x:f>MIN(100,LOG10(1+D58/'산출기준'!$B$8)/LOG10(1+'산출기준'!$B$9/'산출기준'!$B$8)*100)</x:f>
        <x:v>62.53154684097776</x:v>
      </x:c>
      <x:c r="G58" s="23" t="n">
        <x:f>MIN(100,LOG10(1+D58/MAX(E58,'산출기준'!$B$10)*'산출기준'!$B$11)/LOG10(1+'산출기준'!$B$12*'산출기준'!$B$11)*100)</x:f>
        <x:v>88.80802405671413</x:v>
      </x:c>
      <x:c r="H58" s="23" t="n">
        <x:f>F58*'산출기준'!$B$13+G58*'산출기준'!$B$14</x:f>
        <x:v>78.29743317041958</x:v>
      </x:c>
      <x:c r="I58" s="23" t="n">
        <x:f>IF('검색추이24개월'!AI58="","",'검색추이24개월'!AI58)</x:f>
        <x:v>89.12693530416627</x:v>
      </x:c>
      <x:c r="J58" s="23" t="n">
        <x:f>'편집평가'!L58</x:f>
        <x:v>50</x:v>
      </x:c>
      <x:c r="K58" s="23" t="n">
        <x:f>IF(I58="","",H58*'산출기준'!$B$15+I58*'산출기준'!$B$16+J58*'산출기준'!$B$17)</x:f>
        <x:v>75.88679717645967</x:v>
      </x:c>
      <x:c r="L58" s="13" t="n">
        <x:f>IF(K58="","",COUNTIF($K$5:$K$1004,"&gt;"&amp;K58)+1)</x:f>
        <x:v>389</x:v>
      </x:c>
    </x:row>
    <x:row r="59" ht="25" customHeight="1">
      <x:c r="A59" s="4" t="str">
        <x:v>K0055</x:v>
      </x:c>
      <x:c r="B59" s="4" t="str">
        <x:v>경제·비즈니스</x:v>
      </x:c>
      <x:c r="C59" s="4" t="str">
        <x:v>퇴직금수령방법</x:v>
      </x:c>
      <x:c r="D59" s="13" t="n">
        <x:f>'Data &amp; Targets'!L59</x:f>
        <x:v>7280</x:v>
      </x:c>
      <x:c r="E59" s="13" t="n">
        <x:f>'Data &amp; Targets'!N59</x:f>
        <x:v>3817</x:v>
      </x:c>
      <x:c r="F59" s="23" t="n">
        <x:f>MIN(100,LOG10(1+D59/'산출기준'!$B$8)/LOG10(1+'산출기준'!$B$9/'산출기준'!$B$8)*100)</x:f>
        <x:v>62.25953690648666</x:v>
      </x:c>
      <x:c r="G59" s="23" t="n">
        <x:f>MIN(100,LOG10(1+D59/MAX(E59,'산출기준'!$B$10)*'산출기준'!$B$11)/LOG10(1+'산출기준'!$B$12*'산출기준'!$B$11)*100)</x:f>
        <x:v>100</x:v>
      </x:c>
      <x:c r="H59" s="23" t="n">
        <x:f>F59*'산출기준'!$B$13+G59*'산출기준'!$B$14</x:f>
        <x:v>84.90381476259466</x:v>
      </x:c>
      <x:c r="I59" s="23" t="n">
        <x:f>IF('검색추이24개월'!AI59="","",'검색추이24개월'!AI59)</x:f>
        <x:v>97.50273147270954</x:v>
      </x:c>
      <x:c r="J59" s="23" t="n">
        <x:f>'편집평가'!L59</x:f>
        <x:v>75</x:v>
      </x:c>
      <x:c r="K59" s="23" t="n">
        <x:f>IF(I59="","",H59*'산출기준'!$B$15+I59*'산출기준'!$B$16+J59*'산출기준'!$B$17)</x:f>
        <x:v>86.7027268231102</x:v>
      </x:c>
      <x:c r="L59" s="13" t="n">
        <x:f>IF(K59="","",COUNTIF($K$5:$K$1004,"&gt;"&amp;K59)+1)</x:f>
        <x:v>60</x:v>
      </x:c>
    </x:row>
    <x:row r="60" ht="25" customHeight="1">
      <x:c r="A60" s="4" t="str">
        <x:v>K0056</x:v>
      </x:c>
      <x:c r="B60" s="4" t="str">
        <x:v>경제·비즈니스</x:v>
      </x:c>
      <x:c r="C60" s="4" t="str">
        <x:v>실업급여신청기간</x:v>
      </x:c>
      <x:c r="D60" s="13" t="n">
        <x:f>'Data &amp; Targets'!L60</x:f>
        <x:v>7060</x:v>
      </x:c>
      <x:c r="E60" s="13" t="n">
        <x:f>'Data &amp; Targets'!N60</x:f>
        <x:v>10426</x:v>
      </x:c>
      <x:c r="F60" s="23" t="n">
        <x:f>MIN(100,LOG10(1+D60/'산출기준'!$B$8)/LOG10(1+'산출기준'!$B$9/'산출기준'!$B$8)*100)</x:f>
        <x:v>61.8214889715618</x:v>
      </x:c>
      <x:c r="G60" s="23" t="n">
        <x:f>MIN(100,LOG10(1+D60/MAX(E60,'산출기준'!$B$10)*'산출기준'!$B$11)/LOG10(1+'산출기준'!$B$12*'산출기준'!$B$11)*100)</x:f>
        <x:v>91.65464391060377</x:v>
      </x:c>
      <x:c r="H60" s="23" t="n">
        <x:f>F60*'산출기준'!$B$13+G60*'산출기준'!$B$14</x:f>
        <x:v>79.72138193498698</x:v>
      </x:c>
      <x:c r="I60" s="23" t="n">
        <x:f>IF('검색추이24개월'!AI60="","",'검색추이24개월'!AI60)</x:f>
        <x:v>91.86849415679686</x:v>
      </x:c>
      <x:c r="J60" s="23" t="n">
        <x:f>'편집평가'!L60</x:f>
        <x:v>75</x:v>
      </x:c>
      <x:c r="K60" s="23" t="n">
        <x:f>IF(I60="","",H60*'산출기준'!$B$15+I60*'산출기준'!$B$16+J60*'산출기준'!$B$17)</x:f>
        <x:v>82.42123921453255</x:v>
      </x:c>
      <x:c r="L60" s="13" t="n">
        <x:f>IF(K60="","",COUNTIF($K$5:$K$1004,"&gt;"&amp;K60)+1)</x:f>
        <x:v>163</x:v>
      </x:c>
    </x:row>
    <x:row r="61" ht="25" customHeight="1">
      <x:c r="A61" s="4" t="str">
        <x:v>K0057</x:v>
      </x:c>
      <x:c r="B61" s="4" t="str">
        <x:v>경제·비즈니스</x:v>
      </x:c>
      <x:c r="C61" s="4" t="str">
        <x:v>상속세율</x:v>
      </x:c>
      <x:c r="D61" s="13" t="n">
        <x:f>'Data &amp; Targets'!L61</x:f>
        <x:v>6920</x:v>
      </x:c>
      <x:c r="E61" s="13" t="n">
        <x:f>'Data &amp; Targets'!N61</x:f>
        <x:v>4215</x:v>
      </x:c>
      <x:c r="F61" s="23" t="n">
        <x:f>MIN(100,LOG10(1+D61/'산출기준'!$B$8)/LOG10(1+'산출기준'!$B$9/'산출기준'!$B$8)*100)</x:f>
        <x:v>61.53566665530366</x:v>
      </x:c>
      <x:c r="G61" s="23" t="n">
        <x:f>MIN(100,LOG10(1+D61/MAX(E61,'산출기준'!$B$10)*'산출기준'!$B$11)/LOG10(1+'산출기준'!$B$12*'산출기준'!$B$11)*100)</x:f>
        <x:v>100</x:v>
      </x:c>
      <x:c r="H61" s="23" t="n">
        <x:f>F61*'산출기준'!$B$13+G61*'산출기준'!$B$14</x:f>
        <x:v>84.61426666212147</x:v>
      </x:c>
      <x:c r="I61" s="23" t="n">
        <x:f>IF('검색추이24개월'!AI61="","",'검색추이24개월'!AI61)</x:f>
        <x:v>92.59758312884435</x:v>
      </x:c>
      <x:c r="J61" s="23" t="n">
        <x:f>'편집평가'!L61</x:f>
        <x:v>75</x:v>
      </x:c>
      <x:c r="K61" s="23" t="n">
        <x:f>IF(I61="","",H61*'산출기준'!$B$15+I61*'산출기준'!$B$16+J61*'산출기준'!$B$17)</x:f>
        <x:v>85.08640826971404</x:v>
      </x:c>
      <x:c r="L61" s="13" t="n">
        <x:f>IF(K61="","",COUNTIF($K$5:$K$1004,"&gt;"&amp;K61)+1)</x:f>
        <x:v>89</x:v>
      </x:c>
    </x:row>
    <x:row r="62" ht="25" customHeight="1">
      <x:c r="A62" s="4" t="str">
        <x:v>K0058</x:v>
      </x:c>
      <x:c r="B62" s="4" t="str">
        <x:v>경제·비즈니스</x:v>
      </x:c>
      <x:c r="C62" s="4" t="str">
        <x:v>종합소득세환급</x:v>
      </x:c>
      <x:c r="D62" s="13" t="n">
        <x:f>'Data &amp; Targets'!L62</x:f>
        <x:v>6750</x:v>
      </x:c>
      <x:c r="E62" s="13" t="n">
        <x:f>'Data &amp; Targets'!N62</x:f>
        <x:v>23166</x:v>
      </x:c>
      <x:c r="F62" s="23" t="n">
        <x:f>MIN(100,LOG10(1+D62/'산출기준'!$B$8)/LOG10(1+'산출기준'!$B$9/'산출기준'!$B$8)*100)</x:f>
        <x:v>61.180833309112494</x:v>
      </x:c>
      <x:c r="G62" s="23" t="n">
        <x:f>MIN(100,LOG10(1+D62/MAX(E62,'산출기준'!$B$10)*'산출기준'!$B$11)/LOG10(1+'산출기준'!$B$12*'산출기준'!$B$11)*100)</x:f>
        <x:v>73.79593226002153</x:v>
      </x:c>
      <x:c r="H62" s="23" t="n">
        <x:f>F62*'산출기준'!$B$13+G62*'산출기준'!$B$14</x:f>
        <x:v>68.74989267965792</x:v>
      </x:c>
      <x:c r="I62" s="23" t="n">
        <x:f>IF('검색추이24개월'!AI62="","",'검색추이24개월'!AI62)</x:f>
        <x:v>81.33397190639455</x:v>
      </x:c>
      <x:c r="J62" s="23" t="n">
        <x:f>'편집평가'!L62</x:f>
        <x:v>50</x:v>
      </x:c>
      <x:c r="K62" s="23" t="n">
        <x:f>IF(I62="","",H62*'산출기준'!$B$15+I62*'산출기준'!$B$16+J62*'산출기준'!$B$17)</x:f>
        <x:v>68.77513791174732</x:v>
      </x:c>
      <x:c r="L62" s="13" t="n">
        <x:f>IF(K62="","",COUNTIF($K$5:$K$1004,"&gt;"&amp;K62)+1)</x:f>
        <x:v>574</x:v>
      </x:c>
    </x:row>
    <x:row r="63" ht="25" customHeight="1">
      <x:c r="A63" s="4" t="str">
        <x:v>K0059</x:v>
      </x:c>
      <x:c r="B63" s="4" t="str">
        <x:v>경제·비즈니스</x:v>
      </x:c>
      <x:c r="C63" s="4" t="str">
        <x:v>퇴직금계산방법</x:v>
      </x:c>
      <x:c r="D63" s="13" t="n">
        <x:f>'Data &amp; Targets'!L63</x:f>
        <x:v>6430</x:v>
      </x:c>
      <x:c r="E63" s="13" t="n">
        <x:f>'Data &amp; Targets'!N63</x:f>
        <x:v>3086</x:v>
      </x:c>
      <x:c r="F63" s="23" t="n">
        <x:f>MIN(100,LOG10(1+D63/'산출기준'!$B$8)/LOG10(1+'산출기준'!$B$9/'산출기준'!$B$8)*100)</x:f>
        <x:v>60.48835383178249</x:v>
      </x:c>
      <x:c r="G63" s="23" t="n">
        <x:f>MIN(100,LOG10(1+D63/MAX(E63,'산출기준'!$B$10)*'산출기준'!$B$11)/LOG10(1+'산출기준'!$B$12*'산출기준'!$B$11)*100)</x:f>
        <x:v>100</x:v>
      </x:c>
      <x:c r="H63" s="23" t="n">
        <x:f>F63*'산출기준'!$B$13+G63*'산출기준'!$B$14</x:f>
        <x:v>84.195341532713</x:v>
      </x:c>
      <x:c r="I63" s="23" t="n">
        <x:f>IF('검색추이24개월'!AI63="","",'검색추이24개월'!AI63)</x:f>
        <x:v>97.97582205844145</x:v>
      </x:c>
      <x:c r="J63" s="23" t="n">
        <x:f>'편집평가'!L63</x:f>
        <x:v>87.5</x:v>
      </x:c>
      <x:c r="K63" s="23" t="n">
        <x:f>IF(I63="","",H63*'산출기준'!$B$15+I63*'산출기준'!$B$16+J63*'산출기준'!$B$17)</x:f>
        <x:v>88.99041738388894</x:v>
      </x:c>
      <x:c r="L63" s="13" t="n">
        <x:f>IF(K63="","",COUNTIF($K$5:$K$1004,"&gt;"&amp;K63)+1)</x:f>
        <x:v>29</x:v>
      </x:c>
    </x:row>
    <x:row r="64" ht="25" customHeight="1">
      <x:c r="A64" s="4" t="str">
        <x:v>K0060</x:v>
      </x:c>
      <x:c r="B64" s="4" t="str">
        <x:v>경제·비즈니스</x:v>
      </x:c>
      <x:c r="C64" s="4" t="str">
        <x:v>퇴직소득세계산기</x:v>
      </x:c>
      <x:c r="D64" s="13" t="n">
        <x:f>'Data &amp; Targets'!L64</x:f>
        <x:v>6350</x:v>
      </x:c>
      <x:c r="E64" s="13" t="n">
        <x:f>'Data &amp; Targets'!N64</x:f>
        <x:v>423</x:v>
      </x:c>
      <x:c r="F64" s="23" t="n">
        <x:f>MIN(100,LOG10(1+D64/'산출기준'!$B$8)/LOG10(1+'산출기준'!$B$9/'산출기준'!$B$8)*100)</x:f>
        <x:v>60.3099307602682</x:v>
      </x:c>
      <x:c r="G64" s="23" t="n">
        <x:f>MIN(100,LOG10(1+D64/MAX(E64,'산출기준'!$B$10)*'산출기준'!$B$11)/LOG10(1+'산출기준'!$B$12*'산출기준'!$B$11)*100)</x:f>
        <x:v>100</x:v>
      </x:c>
      <x:c r="H64" s="23" t="n">
        <x:f>F64*'산출기준'!$B$13+G64*'산출기준'!$B$14</x:f>
        <x:v>84.12397230410728</x:v>
      </x:c>
      <x:c r="I64" s="23" t="n">
        <x:f>IF('검색추이24개월'!AI64="","",'검색추이24개월'!AI64)</x:f>
        <x:v>92.22698962005191</x:v>
      </x:c>
      <x:c r="J64" s="23" t="n">
        <x:f>'편집평가'!L64</x:f>
        <x:v>75</x:v>
      </x:c>
      <x:c r="K64" s="23" t="n">
        <x:f>IF(I64="","",H64*'산출기준'!$B$15+I64*'산출기준'!$B$16+J64*'산출기준'!$B$17)</x:f>
        <x:v>84.73008303806921</x:v>
      </x:c>
      <x:c r="L64" s="13" t="n">
        <x:f>IF(K64="","",COUNTIF($K$5:$K$1004,"&gt;"&amp;K64)+1)</x:f>
        <x:v>103</x:v>
      </x:c>
    </x:row>
    <x:row r="65" ht="25" customHeight="1">
      <x:c r="A65" s="4" t="str">
        <x:v>K0061</x:v>
      </x:c>
      <x:c r="B65" s="4" t="str">
        <x:v>경제·비즈니스</x:v>
      </x:c>
      <x:c r="C65" s="4" t="str">
        <x:v>건강보험료계산</x:v>
      </x:c>
      <x:c r="D65" s="13" t="n">
        <x:f>'Data &amp; Targets'!L65</x:f>
        <x:v>6350</x:v>
      </x:c>
      <x:c r="E65" s="13" t="n">
        <x:f>'Data &amp; Targets'!N65</x:f>
        <x:v>6634</x:v>
      </x:c>
      <x:c r="F65" s="23" t="n">
        <x:f>MIN(100,LOG10(1+D65/'산출기준'!$B$8)/LOG10(1+'산출기준'!$B$9/'산출기준'!$B$8)*100)</x:f>
        <x:v>60.3099307602682</x:v>
      </x:c>
      <x:c r="G65" s="23" t="n">
        <x:f>MIN(100,LOG10(1+D65/MAX(E65,'산출기준'!$B$10)*'산출기준'!$B$11)/LOG10(1+'산출기준'!$B$12*'산출기준'!$B$11)*100)</x:f>
        <x:v>99.06155409070892</x:v>
      </x:c>
      <x:c r="H65" s="23" t="n">
        <x:f>F65*'산출기준'!$B$13+G65*'산출기준'!$B$14</x:f>
        <x:v>83.56090475853264</x:v>
      </x:c>
      <x:c r="I65" s="23" t="n">
        <x:f>IF('검색추이24개월'!AI65="","",'검색추이24개월'!AI65)</x:f>
        <x:v>95.6923847843068</x:v>
      </x:c>
      <x:c r="J65" s="23" t="n">
        <x:f>'편집평가'!L65</x:f>
        <x:v>75</x:v>
      </x:c>
      <x:c r="K65" s="23" t="n">
        <x:f>IF(I65="","",H65*'산출기준'!$B$15+I65*'산출기준'!$B$16+J65*'산출기준'!$B$17)</x:f>
        <x:v>85.48816781455835</x:v>
      </x:c>
      <x:c r="L65" s="13" t="n">
        <x:f>IF(K65="","",COUNTIF($K$5:$K$1004,"&gt;"&amp;K65)+1)</x:f>
        <x:v>84</x:v>
      </x:c>
    </x:row>
    <x:row r="66" ht="25" customHeight="1">
      <x:c r="A66" s="4" t="str">
        <x:v>K0062</x:v>
      </x:c>
      <x:c r="B66" s="4" t="str">
        <x:v>경제·비즈니스</x:v>
      </x:c>
      <x:c r="C66" s="4" t="str">
        <x:v>세금계산서발행방법</x:v>
      </x:c>
      <x:c r="D66" s="13" t="n">
        <x:f>'Data &amp; Targets'!L66</x:f>
        <x:v>6180</x:v>
      </x:c>
      <x:c r="E66" s="13" t="n">
        <x:f>'Data &amp; Targets'!N66</x:f>
        <x:v>8383</x:v>
      </x:c>
      <x:c r="F66" s="23" t="n">
        <x:f>MIN(100,LOG10(1+D66/'산출기준'!$B$8)/LOG10(1+'산출기준'!$B$9/'산출기준'!$B$8)*100)</x:f>
        <x:v>59.92331767034439</x:v>
      </x:c>
      <x:c r="G66" s="23" t="n">
        <x:f>MIN(100,LOG10(1+D66/MAX(E66,'산출기준'!$B$10)*'산출기준'!$B$11)/LOG10(1+'산출기준'!$B$12*'산출기준'!$B$11)*100)</x:f>
        <x:v>93.4700652713813</x:v>
      </x:c>
      <x:c r="H66" s="23" t="n">
        <x:f>F66*'산출기준'!$B$13+G66*'산출기준'!$B$14</x:f>
        <x:v>80.05136623096654</x:v>
      </x:c>
      <x:c r="I66" s="23" t="n">
        <x:f>IF('검색추이24개월'!AI66="","",'검색추이24개월'!AI66)</x:f>
        <x:v>91.59581279164553</x:v>
      </x:c>
      <x:c r="J66" s="23" t="n">
        <x:f>'편집평가'!L66</x:f>
        <x:v>87.5</x:v>
      </x:c>
      <x:c r="K66" s="23" t="n">
        <x:f>IF(I66="","",H66*'산출기준'!$B$15+I66*'산출기준'!$B$16+J66*'산출기준'!$B$17)</x:f>
        <x:v>85.00442695297693</x:v>
      </x:c>
      <x:c r="L66" s="13" t="n">
        <x:f>IF(K66="","",COUNTIF($K$5:$K$1004,"&gt;"&amp;K66)+1)</x:f>
        <x:v>92</x:v>
      </x:c>
    </x:row>
    <x:row r="67" ht="25" customHeight="1">
      <x:c r="A67" s="4" t="str">
        <x:v>K0063</x:v>
      </x:c>
      <x:c r="B67" s="4" t="str">
        <x:v>경제·비즈니스</x:v>
      </x:c>
      <x:c r="C67" s="4" t="str">
        <x:v>부가세신고기간</x:v>
      </x:c>
      <x:c r="D67" s="13" t="n">
        <x:f>'Data &amp; Targets'!L67</x:f>
        <x:v>6140</x:v>
      </x:c>
      <x:c r="E67" s="13" t="n">
        <x:f>'Data &amp; Targets'!N67</x:f>
        <x:v>15591</x:v>
      </x:c>
      <x:c r="F67" s="23" t="n">
        <x:f>MIN(100,LOG10(1+D67/'산출기준'!$B$8)/LOG10(1+'산출기준'!$B$9/'산출기준'!$B$8)*100)</x:f>
        <x:v>59.830829250898375</x:v>
      </x:c>
      <x:c r="G67" s="23" t="n">
        <x:f>MIN(100,LOG10(1+D67/MAX(E67,'산출기준'!$B$10)*'산출기준'!$B$11)/LOG10(1+'산출기준'!$B$12*'산출기준'!$B$11)*100)</x:f>
        <x:v>80.13607800750489</x:v>
      </x:c>
      <x:c r="H67" s="23" t="n">
        <x:f>F67*'산출기준'!$B$13+G67*'산출기준'!$B$14</x:f>
        <x:v>72.01397850486228</x:v>
      </x:c>
      <x:c r="I67" s="23" t="n">
        <x:f>IF('검색추이24개월'!AI67="","",'검색추이24개월'!AI67)</x:f>
        <x:v>90.28661323868502</x:v>
      </x:c>
      <x:c r="J67" s="23" t="n">
        <x:f>'편집평가'!L67</x:f>
        <x:v>75</x:v>
      </x:c>
      <x:c r="K67" s="23" t="n">
        <x:f>IF(I67="","",H67*'산출기준'!$B$15+I67*'산출기준'!$B$16+J67*'산출기준'!$B$17)</x:f>
        <x:v>78.09297322403664</x:v>
      </x:c>
      <x:c r="L67" s="13" t="n">
        <x:f>IF(K67="","",COUNTIF($K$5:$K$1004,"&gt;"&amp;K67)+1)</x:f>
        <x:v>314</x:v>
      </x:c>
    </x:row>
    <x:row r="68" ht="25" customHeight="1">
      <x:c r="A68" s="4" t="str">
        <x:v>K0064</x:v>
      </x:c>
      <x:c r="B68" s="4" t="str">
        <x:v>경제·비즈니스</x:v>
      </x:c>
      <x:c r="C68" s="4" t="str">
        <x:v>종합소득세환급일</x:v>
      </x:c>
      <x:c r="D68" s="13" t="n">
        <x:f>'Data &amp; Targets'!L68</x:f>
        <x:v>6030</x:v>
      </x:c>
      <x:c r="E68" s="13" t="n">
        <x:f>'Data &amp; Targets'!N68</x:f>
        <x:v>2793</x:v>
      </x:c>
      <x:c r="F68" s="23" t="n">
        <x:f>MIN(100,LOG10(1+D68/'산출기준'!$B$8)/LOG10(1+'산출기준'!$B$9/'산출기준'!$B$8)*100)</x:f>
        <x:v>59.573395994091115</x:v>
      </x:c>
      <x:c r="G68" s="23" t="n">
        <x:f>MIN(100,LOG10(1+D68/MAX(E68,'산출기준'!$B$10)*'산출기준'!$B$11)/LOG10(1+'산출기준'!$B$12*'산출기준'!$B$11)*100)</x:f>
        <x:v>100</x:v>
      </x:c>
      <x:c r="H68" s="23" t="n">
        <x:f>F68*'산출기준'!$B$13+G68*'산출기준'!$B$14</x:f>
        <x:v>83.82935839763644</x:v>
      </x:c>
      <x:c r="I68" s="23" t="n">
        <x:f>IF('검색추이24개월'!AI68="","",'검색추이24개월'!AI68)</x:f>
        <x:v>79.86584235243791</x:v>
      </x:c>
      <x:c r="J68" s="23" t="n">
        <x:f>'편집평가'!L68</x:f>
        <x:v>50</x:v>
      </x:c>
      <x:c r="K68" s="23" t="n">
        <x:f>IF(I68="","",H68*'산출기준'!$B$15+I68*'산출기준'!$B$16+J68*'산출기준'!$B$17)</x:f>
        <x:v>75.8744319045496</x:v>
      </x:c>
      <x:c r="L68" s="13" t="n">
        <x:f>IF(K68="","",COUNTIF($K$5:$K$1004,"&gt;"&amp;K68)+1)</x:f>
        <x:v>390</x:v>
      </x:c>
    </x:row>
    <x:row r="69" ht="25" customHeight="1">
      <x:c r="A69" s="4" t="str">
        <x:v>K0065</x:v>
      </x:c>
      <x:c r="B69" s="4" t="str">
        <x:v>경제·비즈니스</x:v>
      </x:c>
      <x:c r="C69" s="4" t="str">
        <x:v>소득공제용연금저축</x:v>
      </x:c>
      <x:c r="D69" s="13" t="n">
        <x:f>'Data &amp; Targets'!L69</x:f>
        <x:v>5940</x:v>
      </x:c>
      <x:c r="E69" s="13" t="n">
        <x:f>'Data &amp; Targets'!N69</x:f>
        <x:v>934</x:v>
      </x:c>
      <x:c r="F69" s="23" t="n">
        <x:f>MIN(100,LOG10(1+D69/'산출기준'!$B$8)/LOG10(1+'산출기준'!$B$9/'산출기준'!$B$8)*100)</x:f>
        <x:v>59.35930910761379</x:v>
      </x:c>
      <x:c r="G69" s="23" t="n">
        <x:f>MIN(100,LOG10(1+D69/MAX(E69,'산출기준'!$B$10)*'산출기준'!$B$11)/LOG10(1+'산출기준'!$B$12*'산출기준'!$B$11)*100)</x:f>
        <x:v>100</x:v>
      </x:c>
      <x:c r="H69" s="23" t="n">
        <x:f>F69*'산출기준'!$B$13+G69*'산출기준'!$B$14</x:f>
        <x:v>83.74372364304551</x:v>
      </x:c>
      <x:c r="I69" s="23" t="n">
        <x:f>IF('검색추이24개월'!AI69="","",'검색추이24개월'!AI69)</x:f>
        <x:v>96.60965023709251</x:v>
      </x:c>
      <x:c r="J69" s="23" t="n">
        <x:f>'편집평가'!L69</x:f>
        <x:v>50</x:v>
      </x:c>
      <x:c r="K69" s="23" t="n">
        <x:f>IF(I69="","",H69*'산출기준'!$B$15+I69*'산출기준'!$B$16+J69*'산출기준'!$B$17)</x:f>
        <x:v>80.8547568926505</x:v>
      </x:c>
      <x:c r="L69" s="13" t="n">
        <x:f>IF(K69="","",COUNTIF($K$5:$K$1004,"&gt;"&amp;K69)+1)</x:f>
        <x:v>222</x:v>
      </x:c>
    </x:row>
    <x:row r="70" ht="25" customHeight="1">
      <x:c r="A70" s="4" t="str">
        <x:v>K0066</x:v>
      </x:c>
      <x:c r="B70" s="4" t="str">
        <x:v>경제·비즈니스</x:v>
      </x:c>
      <x:c r="C70" s="4" t="str">
        <x:v>전자세금계산서발행</x:v>
      </x:c>
      <x:c r="D70" s="13" t="n">
        <x:f>'Data &amp; Targets'!L70</x:f>
        <x:v>5560</x:v>
      </x:c>
      <x:c r="E70" s="13" t="n">
        <x:f>'Data &amp; Targets'!N70</x:f>
        <x:v>14523</x:v>
      </x:c>
      <x:c r="F70" s="23" t="n">
        <x:f>MIN(100,LOG10(1+D70/'산출기준'!$B$8)/LOG10(1+'산출기준'!$B$9/'산출기준'!$B$8)*100)</x:f>
        <x:v>58.4187616166798</x:v>
      </x:c>
      <x:c r="G70" s="23" t="n">
        <x:f>MIN(100,LOG10(1+D70/MAX(E70,'산출기준'!$B$10)*'산출기준'!$B$11)/LOG10(1+'산출기준'!$B$12*'산출기준'!$B$11)*100)</x:f>
        <x:v>79.53898215617922</x:v>
      </x:c>
      <x:c r="H70" s="23" t="n">
        <x:f>F70*'산출기준'!$B$13+G70*'산출기준'!$B$14</x:f>
        <x:v>71.09089394037944</x:v>
      </x:c>
      <x:c r="I70" s="23" t="n">
        <x:f>IF('검색추이24개월'!AI70="","",'검색추이24개월'!AI70)</x:f>
        <x:v>92.49035386523013</x:v>
      </x:c>
      <x:c r="J70" s="23" t="n">
        <x:f>'편집평가'!L70</x:f>
        <x:v>75</x:v>
      </x:c>
      <x:c r="K70" s="23" t="n">
        <x:f>IF(I70="","",H70*'산출기준'!$B$15+I70*'산출기준'!$B$16+J70*'산출기준'!$B$17)</x:f>
        <x:v>78.29255312975876</x:v>
      </x:c>
      <x:c r="L70" s="13" t="n">
        <x:f>IF(K70="","",COUNTIF($K$5:$K$1004,"&gt;"&amp;K70)+1)</x:f>
        <x:v>310</x:v>
      </x:c>
    </x:row>
    <x:row r="71" ht="25" customHeight="1">
      <x:c r="A71" s="4" t="str">
        <x:v>K0067</x:v>
      </x:c>
      <x:c r="B71" s="4" t="str">
        <x:v>경제·비즈니스</x:v>
      </x:c>
      <x:c r="C71" s="4" t="str">
        <x:v>증여세신고기한</x:v>
      </x:c>
      <x:c r="D71" s="13" t="n">
        <x:f>'Data &amp; Targets'!L71</x:f>
        <x:v>5450</x:v>
      </x:c>
      <x:c r="E71" s="13" t="n">
        <x:f>'Data &amp; Targets'!N71</x:f>
        <x:v>3257</x:v>
      </x:c>
      <x:c r="F71" s="23" t="n">
        <x:f>MIN(100,LOG10(1+D71/'산출기준'!$B$8)/LOG10(1+'산출기준'!$B$9/'산출기준'!$B$8)*100)</x:f>
        <x:v>58.13468778451115</x:v>
      </x:c>
      <x:c r="G71" s="23" t="n">
        <x:f>MIN(100,LOG10(1+D71/MAX(E71,'산출기준'!$B$10)*'산출기준'!$B$11)/LOG10(1+'산출기준'!$B$12*'산출기준'!$B$11)*100)</x:f>
        <x:v>100</x:v>
      </x:c>
      <x:c r="H71" s="23" t="n">
        <x:f>F71*'산출기준'!$B$13+G71*'산출기준'!$B$14</x:f>
        <x:v>83.25387511380447</x:v>
      </x:c>
      <x:c r="I71" s="23" t="n">
        <x:f>IF('검색추이24개월'!AI71="","",'검색추이24개월'!AI71)</x:f>
        <x:v>98.11241794442589</x:v>
      </x:c>
      <x:c r="J71" s="23" t="n">
        <x:f>'편집평가'!L71</x:f>
        <x:v>62.5</x:v>
      </x:c>
      <x:c r="K71" s="23" t="n">
        <x:f>IF(I71="","",H71*'산출기준'!$B$15+I71*'산출기준'!$B$16+J71*'산출기준'!$B$17)</x:f>
        <x:v>83.56066294023</x:v>
      </x:c>
      <x:c r="L71" s="13" t="n">
        <x:f>IF(K71="","",COUNTIF($K$5:$K$1004,"&gt;"&amp;K71)+1)</x:f>
        <x:v>126</x:v>
      </x:c>
    </x:row>
    <x:row r="72" ht="25" customHeight="1">
      <x:c r="A72" s="4" t="str">
        <x:v>K0068</x:v>
      </x:c>
      <x:c r="B72" s="4" t="str">
        <x:v>경제·비즈니스</x:v>
      </x:c>
      <x:c r="C72" s="4" t="str">
        <x:v>IRP세액공제</x:v>
      </x:c>
      <x:c r="D72" s="13" t="n">
        <x:f>'Data &amp; Targets'!L72</x:f>
        <x:v>5340</x:v>
      </x:c>
      <x:c r="E72" s="13" t="n">
        <x:f>'Data &amp; Targets'!N72</x:f>
        <x:v>13166</x:v>
      </x:c>
      <x:c r="F72" s="23" t="n">
        <x:f>MIN(100,LOG10(1+D72/'산출기준'!$B$8)/LOG10(1+'산출기준'!$B$9/'산출기준'!$B$8)*100)</x:f>
        <x:v>57.844926929914934</x:v>
      </x:c>
      <x:c r="G72" s="23" t="n">
        <x:f>MIN(100,LOG10(1+D72/MAX(E72,'산출기준'!$B$10)*'산출기준'!$B$11)/LOG10(1+'산출기준'!$B$12*'산출기준'!$B$11)*100)</x:f>
        <x:v>80.75876821046201</x:v>
      </x:c>
      <x:c r="H72" s="23" t="n">
        <x:f>F72*'산출기준'!$B$13+G72*'산출기준'!$B$14</x:f>
        <x:v>71.59323169824319</x:v>
      </x:c>
      <x:c r="I72" s="23" t="n">
        <x:f>IF('검색추이24개월'!AI72="","",'검색추이24개월'!AI72)</x:f>
        <x:v>94.49278236447928</x:v>
      </x:c>
      <x:c r="J72" s="23" t="n">
        <x:f>'편집평가'!L72</x:f>
        <x:v>50</x:v>
      </x:c>
      <x:c r="K72" s="23" t="n">
        <x:f>IF(I72="","",H72*'산출기준'!$B$15+I72*'산출기준'!$B$16+J72*'산출기준'!$B$17)</x:f>
        <x:v>74.14445055846538</x:v>
      </x:c>
      <x:c r="L72" s="13" t="n">
        <x:f>IF(K72="","",COUNTIF($K$5:$K$1004,"&gt;"&amp;K72)+1)</x:f>
        <x:v>448</x:v>
      </x:c>
    </x:row>
    <x:row r="73" ht="25" customHeight="1">
      <x:c r="A73" s="4" t="str">
        <x:v>K0069</x:v>
      </x:c>
      <x:c r="B73" s="4" t="str">
        <x:v>경제·비즈니스</x:v>
      </x:c>
      <x:c r="C73" s="4" t="str">
        <x:v>연차개수계산기</x:v>
      </x:c>
      <x:c r="D73" s="13" t="n">
        <x:f>'Data &amp; Targets'!L73</x:f>
        <x:v>5240</x:v>
      </x:c>
      <x:c r="E73" s="13" t="n">
        <x:f>'Data &amp; Targets'!N73</x:f>
        <x:v>282</x:v>
      </x:c>
      <x:c r="F73" s="23" t="n">
        <x:f>MIN(100,LOG10(1+D73/'산출기준'!$B$8)/LOG10(1+'산출기준'!$B$9/'산출기준'!$B$8)*100)</x:f>
        <x:v>57.57637769798549</x:v>
      </x:c>
      <x:c r="G73" s="23" t="n">
        <x:f>MIN(100,LOG10(1+D73/MAX(E73,'산출기준'!$B$10)*'산출기준'!$B$11)/LOG10(1+'산출기준'!$B$12*'산출기준'!$B$11)*100)</x:f>
        <x:v>100</x:v>
      </x:c>
      <x:c r="H73" s="23" t="n">
        <x:f>F73*'산출기준'!$B$13+G73*'산출기준'!$B$14</x:f>
        <x:v>83.0305510791942</x:v>
      </x:c>
      <x:c r="I73" s="23" t="n">
        <x:f>IF('검색추이24개월'!AI73="","",'검색추이24개월'!AI73)</x:f>
        <x:v>97.25440703194026</x:v>
      </x:c>
      <x:c r="J73" s="23" t="n">
        <x:f>'편집평가'!L73</x:f>
        <x:v>75</x:v>
      </x:c>
      <x:c r="K73" s="23" t="n">
        <x:f>IF(I73="","",H73*'산출기준'!$B$15+I73*'산출기준'!$B$16+J73*'산출기준'!$B$17)</x:f>
        <x:v>85.69159764917917</x:v>
      </x:c>
      <x:c r="L73" s="13" t="n">
        <x:f>IF(K73="","",COUNTIF($K$5:$K$1004,"&gt;"&amp;K73)+1)</x:f>
        <x:v>80</x:v>
      </x:c>
    </x:row>
    <x:row r="74" ht="25" customHeight="1">
      <x:c r="A74" s="4" t="str">
        <x:v>K0070</x:v>
      </x:c>
      <x:c r="B74" s="4" t="str">
        <x:v>경제·비즈니스</x:v>
      </x:c>
      <x:c r="C74" s="4" t="str">
        <x:v>소득세율표</x:v>
      </x:c>
      <x:c r="D74" s="13" t="n">
        <x:f>'Data &amp; Targets'!L74</x:f>
        <x:v>5140</x:v>
      </x:c>
      <x:c r="E74" s="13" t="n">
        <x:f>'Data &amp; Targets'!N74</x:f>
        <x:v>1491</x:v>
      </x:c>
      <x:c r="F74" s="23" t="n">
        <x:f>MIN(100,LOG10(1+D74/'산출기준'!$B$8)/LOG10(1+'산출기준'!$B$9/'산출기준'!$B$8)*100)</x:f>
        <x:v>57.302751621463685</x:v>
      </x:c>
      <x:c r="G74" s="23" t="n">
        <x:f>MIN(100,LOG10(1+D74/MAX(E74,'산출기준'!$B$10)*'산출기준'!$B$11)/LOG10(1+'산출기준'!$B$12*'산출기준'!$B$11)*100)</x:f>
        <x:v>100</x:v>
      </x:c>
      <x:c r="H74" s="23" t="n">
        <x:f>F74*'산출기준'!$B$13+G74*'산출기준'!$B$14</x:f>
        <x:v>82.92110064858548</x:v>
      </x:c>
      <x:c r="I74" s="23" t="n">
        <x:f>IF('검색추이24개월'!AI74="","",'검색추이24개월'!AI74)</x:f>
        <x:v>86.03168802137971</x:v>
      </x:c>
      <x:c r="J74" s="23" t="n">
        <x:f>'편집평가'!L74</x:f>
        <x:v>75</x:v>
      </x:c>
      <x:c r="K74" s="23" t="n">
        <x:f>IF(I74="","",H74*'산출기준'!$B$15+I74*'산출기준'!$B$16+J74*'산출기준'!$B$17)</x:f>
        <x:v>82.27005673070666</x:v>
      </x:c>
      <x:c r="L74" s="13" t="n">
        <x:f>IF(K74="","",COUNTIF($K$5:$K$1004,"&gt;"&amp;K74)+1)</x:f>
        <x:v>169</x:v>
      </x:c>
    </x:row>
    <x:row r="75" ht="25" customHeight="1">
      <x:c r="A75" s="4" t="str">
        <x:v>K0071</x:v>
      </x:c>
      <x:c r="B75" s="4" t="str">
        <x:v>경제·비즈니스</x:v>
      </x:c>
      <x:c r="C75" s="4" t="str">
        <x:v>증여세기준</x:v>
      </x:c>
      <x:c r="D75" s="13" t="n">
        <x:f>'Data &amp; Targets'!L75</x:f>
        <x:v>5090</x:v>
      </x:c>
      <x:c r="E75" s="13" t="n">
        <x:f>'Data &amp; Targets'!N75</x:f>
        <x:v>15196</x:v>
      </x:c>
      <x:c r="F75" s="23" t="n">
        <x:f>MIN(100,LOG10(1+D75/'산출기준'!$B$8)/LOG10(1+'산출기준'!$B$9/'산출기준'!$B$8)*100)</x:f>
        <x:v>57.163974063692166</x:v>
      </x:c>
      <x:c r="G75" s="23" t="n">
        <x:f>MIN(100,LOG10(1+D75/MAX(E75,'산출기준'!$B$10)*'산출기준'!$B$11)/LOG10(1+'산출기준'!$B$12*'산출기준'!$B$11)*100)</x:f>
        <x:v>76.72244770073654</x:v>
      </x:c>
      <x:c r="H75" s="23" t="n">
        <x:f>F75*'산출기준'!$B$13+G75*'산출기준'!$B$14</x:f>
        <x:v>68.8990582459188</x:v>
      </x:c>
      <x:c r="I75" s="23" t="n">
        <x:f>IF('검색추이24개월'!AI75="","",'검색추이24개월'!AI75)</x:f>
        <x:v>97.53894886906637</x:v>
      </x:c>
      <x:c r="J75" s="23" t="n">
        <x:f>'편집평가'!L75</x:f>
        <x:v>62.5</x:v>
      </x:c>
      <x:c r="K75" s="23" t="n">
        <x:f>IF(I75="","",H75*'산출기준'!$B$15+I75*'산출기준'!$B$16+J75*'산출기준'!$B$17)</x:f>
        <x:v>76.21121378367931</x:v>
      </x:c>
      <x:c r="L75" s="13" t="n">
        <x:f>IF(K75="","",COUNTIF($K$5:$K$1004,"&gt;"&amp;K75)+1)</x:f>
        <x:v>376</x:v>
      </x:c>
    </x:row>
    <x:row r="76" ht="25" customHeight="1">
      <x:c r="A76" s="4" t="str">
        <x:v>K0072</x:v>
      </x:c>
      <x:c r="B76" s="4" t="str">
        <x:v>경제·비즈니스</x:v>
      </x:c>
      <x:c r="C76" s="4" t="str">
        <x:v>연금저축세액공제한도</x:v>
      </x:c>
      <x:c r="D76" s="13" t="n">
        <x:f>'Data &amp; Targets'!L76</x:f>
        <x:v>5080</x:v>
      </x:c>
      <x:c r="E76" s="13" t="n">
        <x:f>'Data &amp; Targets'!N76</x:f>
        <x:v>5261</x:v>
      </x:c>
      <x:c r="F76" s="23" t="n">
        <x:f>MIN(100,LOG10(1+D76/'산출기준'!$B$8)/LOG10(1+'산출기준'!$B$9/'산출기준'!$B$8)*100)</x:f>
        <x:v>57.136058166138646</x:v>
      </x:c>
      <x:c r="G76" s="23" t="n">
        <x:f>MIN(100,LOG10(1+D76/MAX(E76,'산출기준'!$B$10)*'산출기준'!$B$11)/LOG10(1+'산출기준'!$B$12*'산출기준'!$B$11)*100)</x:f>
        <x:v>99.24905207256437</x:v>
      </x:c>
      <x:c r="H76" s="23" t="n">
        <x:f>F76*'산출기준'!$B$13+G76*'산출기준'!$B$14</x:f>
        <x:v>82.40385450999408</x:v>
      </x:c>
      <x:c r="I76" s="23" t="n">
        <x:f>IF('검색추이24개월'!AI76="","",'검색추이24개월'!AI76)</x:f>
        <x:v>96.13918388794954</x:v>
      </x:c>
      <x:c r="J76" s="23" t="n">
        <x:f>'편집평가'!L76</x:f>
        <x:v>75</x:v>
      </x:c>
      <x:c r="K76" s="23" t="n">
        <x:f>IF(I76="","",H76*'산출기준'!$B$15+I76*'산출기준'!$B$16+J76*'산출기준'!$B$17)</x:f>
        <x:v>85.0436824213819</x:v>
      </x:c>
      <x:c r="L76" s="13" t="n">
        <x:f>IF(K76="","",COUNTIF($K$5:$K$1004,"&gt;"&amp;K76)+1)</x:f>
        <x:v>91</x:v>
      </x:c>
    </x:row>
    <x:row r="77" ht="25" customHeight="1">
      <x:c r="A77" s="4" t="str">
        <x:v>K0073</x:v>
      </x:c>
      <x:c r="B77" s="4" t="str">
        <x:v>경제·비즈니스</x:v>
      </x:c>
      <x:c r="C77" s="4" t="str">
        <x:v>주휴수당계산</x:v>
      </x:c>
      <x:c r="D77" s="13" t="n">
        <x:f>'Data &amp; Targets'!L77</x:f>
        <x:v>4970</x:v>
      </x:c>
      <x:c r="E77" s="13" t="n">
        <x:f>'Data &amp; Targets'!N77</x:f>
        <x:v>8238</x:v>
      </x:c>
      <x:c r="F77" s="23" t="n">
        <x:f>MIN(100,LOG10(1+D77/'산출기준'!$B$8)/LOG10(1+'산출기준'!$B$9/'산출기준'!$B$8)*100)</x:f>
        <x:v>56.82537643905597</x:v>
      </x:c>
      <x:c r="G77" s="23" t="n">
        <x:f>MIN(100,LOG10(1+D77/MAX(E77,'산출기준'!$B$10)*'산출기준'!$B$11)/LOG10(1+'산출기준'!$B$12*'산출기준'!$B$11)*100)</x:f>
        <x:v>89.19099716569482</x:v>
      </x:c>
      <x:c r="H77" s="23" t="n">
        <x:f>F77*'산출기준'!$B$13+G77*'산출기준'!$B$14</x:f>
        <x:v>76.24474887503928</x:v>
      </x:c>
      <x:c r="I77" s="23" t="n">
        <x:f>IF('검색추이24개월'!AI77="","",'검색추이24개월'!AI77)</x:f>
        <x:v>90.14352496928372</x:v>
      </x:c>
      <x:c r="J77" s="23" t="n">
        <x:f>'편집평가'!L77</x:f>
        <x:v>75</x:v>
      </x:c>
      <x:c r="K77" s="23" t="n">
        <x:f>IF(I77="","",H77*'산출기준'!$B$15+I77*'산출기준'!$B$16+J77*'산출기준'!$B$17)</x:f>
        <x:v>80.16543192830476</x:v>
      </x:c>
      <x:c r="L77" s="13" t="n">
        <x:f>IF(K77="","",COUNTIF($K$5:$K$1004,"&gt;"&amp;K77)+1)</x:f>
        <x:v>247</x:v>
      </x:c>
    </x:row>
    <x:row r="78" ht="25" customHeight="1">
      <x:c r="A78" s="4" t="str">
        <x:v>K0074</x:v>
      </x:c>
      <x:c r="B78" s="4" t="str">
        <x:v>경제·비즈니스</x:v>
      </x:c>
      <x:c r="C78" s="4" t="str">
        <x:v>퇴직금IRP계좌개설</x:v>
      </x:c>
      <x:c r="D78" s="13" t="n">
        <x:f>'Data &amp; Targets'!L78</x:f>
        <x:v>4660</x:v>
      </x:c>
      <x:c r="E78" s="13" t="n">
        <x:f>'Data &amp; Targets'!N78</x:f>
        <x:v>2014</x:v>
      </x:c>
      <x:c r="F78" s="23" t="n">
        <x:f>MIN(100,LOG10(1+D78/'산출기준'!$B$8)/LOG10(1+'산출기준'!$B$9/'산출기준'!$B$8)*100)</x:f>
        <x:v>55.91214169017358</x:v>
      </x:c>
      <x:c r="G78" s="23" t="n">
        <x:f>MIN(100,LOG10(1+D78/MAX(E78,'산출기준'!$B$10)*'산출기준'!$B$11)/LOG10(1+'산출기준'!$B$12*'산출기준'!$B$11)*100)</x:f>
        <x:v>100</x:v>
      </x:c>
      <x:c r="H78" s="23" t="n">
        <x:f>F78*'산출기준'!$B$13+G78*'산출기준'!$B$14</x:f>
        <x:v>82.36485667606944</x:v>
      </x:c>
      <x:c r="I78" s="23" t="n">
        <x:f>IF('검색추이24개월'!AI78="","",'검색추이24개월'!AI78)</x:f>
        <x:v>97.8199995528264</x:v>
      </x:c>
      <x:c r="J78" s="23" t="n">
        <x:f>'편집평가'!L78</x:f>
        <x:v>50</x:v>
      </x:c>
      <x:c r="K78" s="23" t="n">
        <x:f>IF(I78="","",H78*'산출기준'!$B$15+I78*'산출기준'!$B$16+J78*'산출기준'!$B$17)</x:f>
        <x:v>80.52842820388264</x:v>
      </x:c>
      <x:c r="L78" s="13" t="n">
        <x:f>IF(K78="","",COUNTIF($K$5:$K$1004,"&gt;"&amp;K78)+1)</x:f>
        <x:v>231</x:v>
      </x:c>
    </x:row>
    <x:row r="79" ht="25" customHeight="1">
      <x:c r="A79" s="4" t="str">
        <x:v>K0075</x:v>
      </x:c>
      <x:c r="B79" s="4" t="str">
        <x:v>경제·비즈니스</x:v>
      </x:c>
      <x:c r="C79" s="4" t="str">
        <x:v>전세보증보험가입조건</x:v>
      </x:c>
      <x:c r="D79" s="13" t="n">
        <x:f>'Data &amp; Targets'!L79</x:f>
        <x:v>4580</x:v>
      </x:c>
      <x:c r="E79" s="13" t="n">
        <x:f>'Data &amp; Targets'!N79</x:f>
        <x:v>4194</x:v>
      </x:c>
      <x:c r="F79" s="23" t="n">
        <x:f>MIN(100,LOG10(1+D79/'산출기준'!$B$8)/LOG10(1+'산출기준'!$B$9/'산출기준'!$B$8)*100)</x:f>
        <x:v>55.66680720002027</x:v>
      </x:c>
      <x:c r="G79" s="23" t="n">
        <x:f>MIN(100,LOG10(1+D79/MAX(E79,'산출기준'!$B$10)*'산출기준'!$B$11)/LOG10(1+'산출기준'!$B$12*'산출기준'!$B$11)*100)</x:f>
        <x:v>100</x:v>
      </x:c>
      <x:c r="H79" s="23" t="n">
        <x:f>F79*'산출기준'!$B$13+G79*'산출기준'!$B$14</x:f>
        <x:v>82.2667228800081</x:v>
      </x:c>
      <x:c r="I79" s="23" t="n">
        <x:f>IF('검색추이24개월'!AI79="","",'검색추이24개월'!AI79)</x:f>
        <x:v>89.14860413622037</x:v>
      </x:c>
      <x:c r="J79" s="23" t="n">
        <x:f>'편집평가'!L79</x:f>
        <x:v>62.5</x:v>
      </x:c>
      <x:c r="K79" s="23" t="n">
        <x:f>IF(I79="","",H79*'산출기준'!$B$15+I79*'산출기준'!$B$16+J79*'산출기준'!$B$17)</x:f>
        <x:v>80.37794268087016</x:v>
      </x:c>
      <x:c r="L79" s="13" t="n">
        <x:f>IF(K79="","",COUNTIF($K$5:$K$1004,"&gt;"&amp;K79)+1)</x:f>
        <x:v>234</x:v>
      </x:c>
    </x:row>
    <x:row r="80" ht="25" customHeight="1">
      <x:c r="A80" s="4" t="str">
        <x:v>K0076</x:v>
      </x:c>
      <x:c r="B80" s="4" t="str">
        <x:v>경제·비즈니스</x:v>
      </x:c>
      <x:c r="C80" s="4" t="str">
        <x:v>내신용점수조회</x:v>
      </x:c>
      <x:c r="D80" s="13" t="n">
        <x:f>'Data &amp; Targets'!L80</x:f>
        <x:v>4150</x:v>
      </x:c>
      <x:c r="E80" s="13" t="n">
        <x:f>'Data &amp; Targets'!N80</x:f>
        <x:v>1224</x:v>
      </x:c>
      <x:c r="F80" s="23" t="n">
        <x:f>MIN(100,LOG10(1+D80/'산출기준'!$B$8)/LOG10(1+'산출기준'!$B$9/'산출기준'!$B$8)*100)</x:f>
        <x:v>54.27177828277193</x:v>
      </x:c>
      <x:c r="G80" s="23" t="n">
        <x:f>MIN(100,LOG10(1+D80/MAX(E80,'산출기준'!$B$10)*'산출기준'!$B$11)/LOG10(1+'산출기준'!$B$12*'산출기준'!$B$11)*100)</x:f>
        <x:v>100</x:v>
      </x:c>
      <x:c r="H80" s="23" t="n">
        <x:f>F80*'산출기준'!$B$13+G80*'산출기준'!$B$14</x:f>
        <x:v>81.70871131310878</x:v>
      </x:c>
      <x:c r="I80" s="23" t="n">
        <x:f>IF('검색추이24개월'!AI80="","",'검색추이24개월'!AI80)</x:f>
        <x:v>97.7683238689326</x:v>
      </x:c>
      <x:c r="J80" s="23" t="n">
        <x:f>'편집평가'!L80</x:f>
        <x:v>50</x:v>
      </x:c>
      <x:c r="K80" s="23" t="n">
        <x:f>IF(I80="","",H80*'산출기준'!$B$15+I80*'산출기준'!$B$16+J80*'산출기준'!$B$17)</x:f>
        <x:v>80.18485281723417</x:v>
      </x:c>
      <x:c r="L80" s="13" t="n">
        <x:f>IF(K80="","",COUNTIF($K$5:$K$1004,"&gt;"&amp;K80)+1)</x:f>
        <x:v>246</x:v>
      </x:c>
    </x:row>
    <x:row r="81" ht="25" customHeight="1">
      <x:c r="A81" s="4" t="str">
        <x:v>K0077</x:v>
      </x:c>
      <x:c r="B81" s="4" t="str">
        <x:v>경제·비즈니스</x:v>
      </x:c>
      <x:c r="C81" s="4" t="str">
        <x:v>아파트양도세계산기</x:v>
      </x:c>
      <x:c r="D81" s="13" t="n">
        <x:f>'Data &amp; Targets'!L81</x:f>
        <x:v>4100</x:v>
      </x:c>
      <x:c r="E81" s="13" t="n">
        <x:f>'Data &amp; Targets'!N81</x:f>
        <x:v>511</x:v>
      </x:c>
      <x:c r="F81" s="23" t="n">
        <x:f>MIN(100,LOG10(1+D81/'산출기준'!$B$8)/LOG10(1+'산출기준'!$B$9/'산출기준'!$B$8)*100)</x:f>
        <x:v>54.10048174634784</x:v>
      </x:c>
      <x:c r="G81" s="23" t="n">
        <x:f>MIN(100,LOG10(1+D81/MAX(E81,'산출기준'!$B$10)*'산출기준'!$B$11)/LOG10(1+'산출기준'!$B$12*'산출기준'!$B$11)*100)</x:f>
        <x:v>100</x:v>
      </x:c>
      <x:c r="H81" s="23" t="n">
        <x:f>F81*'산출기준'!$B$13+G81*'산출기준'!$B$14</x:f>
        <x:v>81.64019269853914</x:v>
      </x:c>
      <x:c r="I81" s="23" t="n">
        <x:f>IF('검색추이24개월'!AI81="","",'검색추이24개월'!AI81)</x:f>
        <x:v>96.15936974343903</x:v>
      </x:c>
      <x:c r="J81" s="23" t="n">
        <x:f>'편집평가'!L81</x:f>
        <x:v>75</x:v>
      </x:c>
      <x:c r="K81" s="23" t="n">
        <x:f>IF(I81="","",H81*'산출기준'!$B$15+I81*'산출기준'!$B$16+J81*'산출기준'!$B$17)</x:f>
        <x:v>84.66790727230128</x:v>
      </x:c>
      <x:c r="L81" s="13" t="n">
        <x:f>IF(K81="","",COUNTIF($K$5:$K$1004,"&gt;"&amp;K81)+1)</x:f>
        <x:v>106</x:v>
      </x:c>
    </x:row>
    <x:row r="82" ht="25" customHeight="1">
      <x:c r="A82" s="4" t="str">
        <x:v>K0078</x:v>
      </x:c>
      <x:c r="B82" s="4" t="str">
        <x:v>경제·비즈니스</x:v>
      </x:c>
      <x:c r="C82" s="4" t="str">
        <x:v>연차계산법</x:v>
      </x:c>
      <x:c r="D82" s="13" t="n">
        <x:f>'Data &amp; Targets'!L82</x:f>
        <x:v>4030</x:v>
      </x:c>
      <x:c r="E82" s="13" t="n">
        <x:f>'Data &amp; Targets'!N82</x:f>
        <x:v>3474</x:v>
      </x:c>
      <x:c r="F82" s="23" t="n">
        <x:f>MIN(100,LOG10(1+D82/'산출기준'!$B$8)/LOG10(1+'산출기준'!$B$9/'산출기준'!$B$8)*100)</x:f>
        <x:v>53.85720898803975</x:v>
      </x:c>
      <x:c r="G82" s="23" t="n">
        <x:f>MIN(100,LOG10(1+D82/MAX(E82,'산출기준'!$B$10)*'산출기준'!$B$11)/LOG10(1+'산출기준'!$B$12*'산출기준'!$B$11)*100)</x:f>
        <x:v>100</x:v>
      </x:c>
      <x:c r="H82" s="23" t="n">
        <x:f>F82*'산출기준'!$B$13+G82*'산출기준'!$B$14</x:f>
        <x:v>81.5428835952159</x:v>
      </x:c>
      <x:c r="I82" s="23" t="n">
        <x:f>IF('검색추이24개월'!AI82="","",'검색추이24개월'!AI82)</x:f>
        <x:v>96.95213112811422</x:v>
      </x:c>
      <x:c r="J82" s="23" t="n">
        <x:f>'편집평가'!L82</x:f>
        <x:v>75</x:v>
      </x:c>
      <x:c r="K82" s="23" t="n">
        <x:f>IF(I82="","",H82*'산출기준'!$B$15+I82*'산출기준'!$B$16+J82*'산출기준'!$B$17)</x:f>
        <x:v>84.85708113604221</x:v>
      </x:c>
      <x:c r="L82" s="13" t="n">
        <x:f>IF(K82="","",COUNTIF($K$5:$K$1004,"&gt;"&amp;K82)+1)</x:f>
        <x:v>99</x:v>
      </x:c>
    </x:row>
    <x:row r="83" ht="25" customHeight="1">
      <x:c r="A83" s="4" t="str">
        <x:v>K0079</x:v>
      </x:c>
      <x:c r="B83" s="4" t="str">
        <x:v>경제·비즈니스</x:v>
      </x:c>
      <x:c r="C83" s="4" t="str">
        <x:v>연차수당지급기준</x:v>
      </x:c>
      <x:c r="D83" s="13" t="n">
        <x:f>'Data &amp; Targets'!L83</x:f>
        <x:v>3950</x:v>
      </x:c>
      <x:c r="E83" s="13" t="n">
        <x:f>'Data &amp; Targets'!N83</x:f>
        <x:v>2408</x:v>
      </x:c>
      <x:c r="F83" s="23" t="n">
        <x:f>MIN(100,LOG10(1+D83/'산출기준'!$B$8)/LOG10(1+'산출기준'!$B$9/'산출기준'!$B$8)*100)</x:f>
        <x:v>53.57408233961605</x:v>
      </x:c>
      <x:c r="G83" s="23" t="n">
        <x:f>MIN(100,LOG10(1+D83/MAX(E83,'산출기준'!$B$10)*'산출기준'!$B$11)/LOG10(1+'산출기준'!$B$12*'산출기준'!$B$11)*100)</x:f>
        <x:v>100</x:v>
      </x:c>
      <x:c r="H83" s="23" t="n">
        <x:f>F83*'산출기준'!$B$13+G83*'산출기준'!$B$14</x:f>
        <x:v>81.42963293584643</x:v>
      </x:c>
      <x:c r="I83" s="23" t="n">
        <x:f>IF('검색추이24개월'!AI83="","",'검색추이24개월'!AI83)</x:f>
        <x:v>92.07218784766937</x:v>
      </x:c>
      <x:c r="J83" s="23" t="n">
        <x:f>'편집평가'!L83</x:f>
        <x:v>62.5</x:v>
      </x:c>
      <x:c r="K83" s="23" t="n">
        <x:f>IF(I83="","",H83*'산출기준'!$B$15+I83*'산출기준'!$B$16+J83*'산출기준'!$B$17)</x:f>
        <x:v>80.83647282222402</x:v>
      </x:c>
      <x:c r="L83" s="13" t="n">
        <x:f>IF(K83="","",COUNTIF($K$5:$K$1004,"&gt;"&amp;K83)+1)</x:f>
        <x:v>223</x:v>
      </x:c>
    </x:row>
    <x:row r="84" ht="25" customHeight="1">
      <x:c r="A84" s="4" t="str">
        <x:v>K0080</x:v>
      </x:c>
      <x:c r="B84" s="4" t="str">
        <x:v>경제·비즈니스</x:v>
      </x:c>
      <x:c r="C84" s="4" t="str">
        <x:v>퇴직연금해지</x:v>
      </x:c>
      <x:c r="D84" s="13" t="n">
        <x:f>'Data &amp; Targets'!L84</x:f>
        <x:v>3660</x:v>
      </x:c>
      <x:c r="E84" s="13" t="n">
        <x:f>'Data &amp; Targets'!N84</x:f>
        <x:v>4893</x:v>
      </x:c>
      <x:c r="F84" s="23" t="n">
        <x:f>MIN(100,LOG10(1+D84/'산출기준'!$B$8)/LOG10(1+'산출기준'!$B$9/'산출기준'!$B$8)*100)</x:f>
        <x:v>52.49866533481659</x:v>
      </x:c>
      <x:c r="G84" s="23" t="n">
        <x:f>MIN(100,LOG10(1+D84/MAX(E84,'산출기준'!$B$10)*'산출기준'!$B$11)/LOG10(1+'산출기준'!$B$12*'산출기준'!$B$11)*100)</x:f>
        <x:v>93.78103958943126</x:v>
      </x:c>
      <x:c r="H84" s="23" t="n">
        <x:f>F84*'산출기준'!$B$13+G84*'산출기준'!$B$14</x:f>
        <x:v>77.26808988758539</x:v>
      </x:c>
      <x:c r="I84" s="23" t="n">
        <x:f>IF('검색추이24개월'!AI84="","",'검색추이24개월'!AI84)</x:f>
        <x:v>84.02004011564469</x:v>
      </x:c>
      <x:c r="J84" s="23" t="n">
        <x:f>'편집평가'!L84</x:f>
        <x:v>50</x:v>
      </x:c>
      <x:c r="K84" s="23" t="n">
        <x:f>IF(I84="","",H84*'산출기준'!$B$15+I84*'산출기준'!$B$16+J84*'산출기준'!$B$17)</x:f>
        <x:v>73.8400569784861</x:v>
      </x:c>
      <x:c r="L84" s="13" t="n">
        <x:f>IF(K84="","",COUNTIF($K$5:$K$1004,"&gt;"&amp;K84)+1)</x:f>
        <x:v>458</x:v>
      </x:c>
    </x:row>
    <x:row r="85" ht="25" customHeight="1">
      <x:c r="A85" s="4" t="str">
        <x:v>K0081</x:v>
      </x:c>
      <x:c r="B85" s="4" t="str">
        <x:v>경제·비즈니스</x:v>
      </x:c>
      <x:c r="C85" s="4" t="str">
        <x:v>연차계산</x:v>
      </x:c>
      <x:c r="D85" s="13" t="n">
        <x:f>'Data &amp; Targets'!L85</x:f>
        <x:v>3600</x:v>
      </x:c>
      <x:c r="E85" s="13" t="n">
        <x:f>'Data &amp; Targets'!N85</x:f>
        <x:v>11110</x:v>
      </x:c>
      <x:c r="F85" s="23" t="n">
        <x:f>MIN(100,LOG10(1+D85/'산출기준'!$B$8)/LOG10(1+'산출기준'!$B$9/'산출기준'!$B$8)*100)</x:f>
        <x:v>52.26582832922776</x:v>
      </x:c>
      <x:c r="G85" s="23" t="n">
        <x:f>MIN(100,LOG10(1+D85/MAX(E85,'산출기준'!$B$10)*'산출기준'!$B$11)/LOG10(1+'산출기준'!$B$12*'산출기준'!$B$11)*100)</x:f>
        <x:v>76.02516333350235</x:v>
      </x:c>
      <x:c r="H85" s="23" t="n">
        <x:f>F85*'산출기준'!$B$13+G85*'산출기준'!$B$14</x:f>
        <x:v>66.52142933179252</x:v>
      </x:c>
      <x:c r="I85" s="23" t="n">
        <x:f>IF('검색추이24개월'!AI85="","",'검색추이24개월'!AI85)</x:f>
        <x:v>88.43357353920402</x:v>
      </x:c>
      <x:c r="J85" s="23" t="n">
        <x:f>'편집평가'!L85</x:f>
        <x:v>75</x:v>
      </x:c>
      <x:c r="K85" s="23" t="n">
        <x:f>IF(I85="","",H85*'산출기준'!$B$15+I85*'산출기준'!$B$16+J85*'산출기준'!$B$17)</x:f>
        <x:v>74.79078672765746</x:v>
      </x:c>
      <x:c r="L85" s="13" t="n">
        <x:f>IF(K85="","",COUNTIF($K$5:$K$1004,"&gt;"&amp;K85)+1)</x:f>
        <x:v>427</x:v>
      </x:c>
    </x:row>
    <x:row r="86" ht="25" customHeight="1">
      <x:c r="A86" s="4" t="str">
        <x:v>K0082</x:v>
      </x:c>
      <x:c r="B86" s="4" t="str">
        <x:v>경제·비즈니스</x:v>
      </x:c>
      <x:c r="C86" s="4" t="str">
        <x:v>실업급여계산</x:v>
      </x:c>
      <x:c r="D86" s="13" t="n">
        <x:f>'Data &amp; Targets'!L86</x:f>
        <x:v>3520</x:v>
      </x:c>
      <x:c r="E86" s="13" t="n">
        <x:f>'Data &amp; Targets'!N86</x:f>
        <x:v>5801</x:v>
      </x:c>
      <x:c r="F86" s="23" t="n">
        <x:f>MIN(100,LOG10(1+D86/'산출기준'!$B$8)/LOG10(1+'산출기준'!$B$9/'산출기준'!$B$8)*100)</x:f>
        <x:v>51.94943565774486</x:v>
      </x:c>
      <x:c r="G86" s="23" t="n">
        <x:f>MIN(100,LOG10(1+D86/MAX(E86,'산출기준'!$B$10)*'산출기준'!$B$11)/LOG10(1+'산출기준'!$B$12*'산출기준'!$B$11)*100)</x:f>
        <x:v>89.31395473645051</x:v>
      </x:c>
      <x:c r="H86" s="23" t="n">
        <x:f>F86*'산출기준'!$B$13+G86*'산출기준'!$B$14</x:f>
        <x:v>74.36814710496824</x:v>
      </x:c>
      <x:c r="I86" s="23" t="n">
        <x:f>IF('검색추이24개월'!AI86="","",'검색추이24개월'!AI86)</x:f>
        <x:v>87.42871976699132</x:v>
      </x:c>
      <x:c r="J86" s="23" t="n">
        <x:f>'편집평가'!L86</x:f>
        <x:v>75</x:v>
      </x:c>
      <x:c r="K86" s="23" t="n">
        <x:f>IF(I86="","",H86*'산출기준'!$B$15+I86*'산출기준'!$B$16+J86*'산출기준'!$B$17)</x:f>
        <x:v>78.41268948258151</x:v>
      </x:c>
      <x:c r="L86" s="13" t="n">
        <x:f>IF(K86="","",COUNTIF($K$5:$K$1004,"&gt;"&amp;K86)+1)</x:f>
        <x:v>302</x:v>
      </x:c>
    </x:row>
    <x:row r="87" ht="25" customHeight="1">
      <x:c r="A87" s="4" t="str">
        <x:v>K0083</x:v>
      </x:c>
      <x:c r="B87" s="4" t="str">
        <x:v>경제·비즈니스</x:v>
      </x:c>
      <x:c r="C87" s="4" t="str">
        <x:v>증여신고</x:v>
      </x:c>
      <x:c r="D87" s="13" t="n">
        <x:f>'Data &amp; Targets'!L87</x:f>
        <x:v>3460</x:v>
      </x:c>
      <x:c r="E87" s="13" t="n">
        <x:f>'Data &amp; Targets'!N87</x:f>
        <x:v>28083</x:v>
      </x:c>
      <x:c r="F87" s="23" t="n">
        <x:f>MIN(100,LOG10(1+D87/'산출기준'!$B$8)/LOG10(1+'산출기준'!$B$9/'산출기준'!$B$8)*100)</x:f>
        <x:v>51.707518242702434</x:v>
      </x:c>
      <x:c r="G87" s="23" t="n">
        <x:f>MIN(100,LOG10(1+D87/MAX(E87,'산출기준'!$B$10)*'산출기준'!$B$11)/LOG10(1+'산출기준'!$B$12*'산출기준'!$B$11)*100)</x:f>
        <x:v>56.104998285959994</x:v>
      </x:c>
      <x:c r="H87" s="23" t="n">
        <x:f>F87*'산출기준'!$B$13+G87*'산출기준'!$B$14</x:f>
        <x:v>54.34600626865697</x:v>
      </x:c>
      <x:c r="I87" s="23" t="n">
        <x:f>IF('검색추이24개월'!AI87="","",'검색추이24개월'!AI87)</x:f>
        <x:v>97.88536270132924</x:v>
      </x:c>
      <x:c r="J87" s="23" t="n">
        <x:f>'편집평가'!L87</x:f>
        <x:v>62.5</x:v>
      </x:c>
      <x:c r="K87" s="23" t="n">
        <x:f>IF(I87="","",H87*'산출기준'!$B$15+I87*'산출기준'!$B$16+J87*'산출기준'!$B$17)</x:f>
        <x:v>69.03861194472725</x:v>
      </x:c>
      <x:c r="L87" s="13" t="n">
        <x:f>IF(K87="","",COUNTIF($K$5:$K$1004,"&gt;"&amp;K87)+1)</x:f>
        <x:v>568</x:v>
      </x:c>
    </x:row>
    <x:row r="88" ht="25" customHeight="1">
      <x:c r="A88" s="4" t="str">
        <x:v>K0084</x:v>
      </x:c>
      <x:c r="B88" s="4" t="str">
        <x:v>경제·비즈니스</x:v>
      </x:c>
      <x:c r="C88" s="4" t="str">
        <x:v>상속세신고</x:v>
      </x:c>
      <x:c r="D88" s="13" t="n">
        <x:f>'Data &amp; Targets'!L88</x:f>
        <x:v>3450</x:v>
      </x:c>
      <x:c r="E88" s="13" t="n">
        <x:f>'Data &amp; Targets'!N88</x:f>
        <x:v>29063</x:v>
      </x:c>
      <x:c r="F88" s="23" t="n">
        <x:f>MIN(100,LOG10(1+D88/'산출기준'!$B$8)/LOG10(1+'산출기준'!$B$9/'산출기준'!$B$8)*100)</x:f>
        <x:v>51.66680263668532</x:v>
      </x:c>
      <x:c r="G88" s="23" t="n">
        <x:f>MIN(100,LOG10(1+D88/MAX(E88,'산출기준'!$B$10)*'산출기준'!$B$11)/LOG10(1+'산출기준'!$B$12*'산출기준'!$B$11)*100)</x:f>
        <x:v>55.360598614973</x:v>
      </x:c>
      <x:c r="H88" s="23" t="n">
        <x:f>F88*'산출기준'!$B$13+G88*'산출기준'!$B$14</x:f>
        <x:v>53.88308022365793</x:v>
      </x:c>
      <x:c r="I88" s="23" t="n">
        <x:f>IF('검색추이24개월'!AI88="","",'검색추이24개월'!AI88)</x:f>
        <x:v>97.10938920314106</x:v>
      </x:c>
      <x:c r="J88" s="23" t="n">
        <x:f>'편집평가'!L88</x:f>
        <x:v>62.5</x:v>
      </x:c>
      <x:c r="K88" s="23" t="n">
        <x:f>IF(I88="","",H88*'산출기준'!$B$15+I88*'산출기준'!$B$16+J88*'산출기준'!$B$17)</x:f>
        <x:v>68.57435687277129</x:v>
      </x:c>
      <x:c r="L88" s="13" t="n">
        <x:f>IF(K88="","",COUNTIF($K$5:$K$1004,"&gt;"&amp;K88)+1)</x:f>
        <x:v>580</x:v>
      </x:c>
    </x:row>
    <x:row r="89" ht="25" customHeight="1">
      <x:c r="A89" s="4" t="str">
        <x:v>K0085</x:v>
      </x:c>
      <x:c r="B89" s="4" t="str">
        <x:v>경제·비즈니스</x:v>
      </x:c>
      <x:c r="C89" s="4" t="str">
        <x:v>개인사업자폐업신고</x:v>
      </x:c>
      <x:c r="D89" s="13" t="n">
        <x:f>'Data &amp; Targets'!L89</x:f>
        <x:v>3420</x:v>
      </x:c>
      <x:c r="E89" s="13" t="n">
        <x:f>'Data &amp; Targets'!N89</x:f>
        <x:v>2221</x:v>
      </x:c>
      <x:c r="F89" s="23" t="n">
        <x:f>MIN(100,LOG10(1+D89/'산출기준'!$B$8)/LOG10(1+'산출기준'!$B$9/'산출기준'!$B$8)*100)</x:f>
        <x:v>51.5439640912687</x:v>
      </x:c>
      <x:c r="G89" s="23" t="n">
        <x:f>MIN(100,LOG10(1+D89/MAX(E89,'산출기준'!$B$10)*'산출기준'!$B$11)/LOG10(1+'산출기준'!$B$12*'산출기준'!$B$11)*100)</x:f>
        <x:v>100</x:v>
      </x:c>
      <x:c r="H89" s="23" t="n">
        <x:f>F89*'산출기준'!$B$13+G89*'산출기준'!$B$14</x:f>
        <x:v>80.61758563650748</x:v>
      </x:c>
      <x:c r="I89" s="23" t="n">
        <x:f>IF('검색추이24개월'!AI89="","",'검색추이24개월'!AI89)</x:f>
        <x:v>87.95397246333212</x:v>
      </x:c>
      <x:c r="J89" s="23" t="n">
        <x:f>'편집평가'!L89</x:f>
        <x:v>62.5</x:v>
      </x:c>
      <x:c r="K89" s="23" t="n">
        <x:f>IF(I89="","",H89*'산출기준'!$B$15+I89*'산출기준'!$B$16+J89*'산출기준'!$B$17)</x:f>
        <x:v>79.19498455725338</x:v>
      </x:c>
      <x:c r="L89" s="13" t="n">
        <x:f>IF(K89="","",COUNTIF($K$5:$K$1004,"&gt;"&amp;K89)+1)</x:f>
        <x:v>277</x:v>
      </x:c>
    </x:row>
    <x:row r="90" ht="25" customHeight="1">
      <x:c r="A90" s="4" t="str">
        <x:v>K0086</x:v>
      </x:c>
      <x:c r="B90" s="4" t="str">
        <x:v>경제·비즈니스</x:v>
      </x:c>
      <x:c r="C90" s="4" t="str">
        <x:v>연금저축계좌개설</x:v>
      </x:c>
      <x:c r="D90" s="13" t="n">
        <x:f>'Data &amp; Targets'!L90</x:f>
        <x:v>3410</x:v>
      </x:c>
      <x:c r="E90" s="13" t="n">
        <x:f>'Data &amp; Targets'!N90</x:f>
        <x:v>4526</x:v>
      </x:c>
      <x:c r="F90" s="23" t="n">
        <x:f>MIN(100,LOG10(1+D90/'산출기준'!$B$8)/LOG10(1+'산출기준'!$B$9/'산출기준'!$B$8)*100)</x:f>
        <x:v>51.50278514914217</x:v>
      </x:c>
      <x:c r="G90" s="23" t="n">
        <x:f>MIN(100,LOG10(1+D90/MAX(E90,'산출기준'!$B$10)*'산출기준'!$B$11)/LOG10(1+'산출기준'!$B$12*'산출기준'!$B$11)*100)</x:f>
        <x:v>93.93534427977008</x:v>
      </x:c>
      <x:c r="H90" s="23" t="n">
        <x:f>F90*'산출기준'!$B$13+G90*'산출기준'!$B$14</x:f>
        <x:v>76.96232062751892</x:v>
      </x:c>
      <x:c r="I90" s="23" t="n">
        <x:f>IF('검색추이24개월'!AI90="","",'검색추이24개월'!AI90)</x:f>
        <x:v>96.93988761023282</x:v>
      </x:c>
      <x:c r="J90" s="23" t="n">
        <x:f>'편집평가'!L90</x:f>
        <x:v>50</x:v>
      </x:c>
      <x:c r="K90" s="23" t="n">
        <x:f>IF(I90="","",H90*'산출기준'!$B$15+I90*'산출기준'!$B$16+J90*'산출기준'!$B$17)</x:f>
        <x:v>77.5631265968293</x:v>
      </x:c>
      <x:c r="L90" s="13" t="n">
        <x:f>IF(K90="","",COUNTIF($K$5:$K$1004,"&gt;"&amp;K90)+1)</x:f>
        <x:v>329</x:v>
      </x:c>
    </x:row>
    <x:row r="91" ht="25" customHeight="1">
      <x:c r="A91" s="4" t="str">
        <x:v>K0087</x:v>
      </x:c>
      <x:c r="B91" s="4" t="str">
        <x:v>경제·비즈니스</x:v>
      </x:c>
      <x:c r="C91" s="4" t="str">
        <x:v>퇴직금세금계산기</x:v>
      </x:c>
      <x:c r="D91" s="13" t="n">
        <x:f>'Data &amp; Targets'!L91</x:f>
        <x:v>3380</x:v>
      </x:c>
      <x:c r="E91" s="13" t="n">
        <x:f>'Data &amp; Targets'!N91</x:f>
        <x:v>945</x:v>
      </x:c>
      <x:c r="F91" s="23" t="n">
        <x:f>MIN(100,LOG10(1+D91/'산출기준'!$B$8)/LOG10(1+'산출기준'!$B$9/'산출기준'!$B$8)*100)</x:f>
        <x:v>51.37854070907195</x:v>
      </x:c>
      <x:c r="G91" s="23" t="n">
        <x:f>MIN(100,LOG10(1+D91/MAX(E91,'산출기준'!$B$10)*'산출기준'!$B$11)/LOG10(1+'산출기준'!$B$12*'산출기준'!$B$11)*100)</x:f>
        <x:v>100</x:v>
      </x:c>
      <x:c r="H91" s="23" t="n">
        <x:f>F91*'산출기준'!$B$13+G91*'산출기준'!$B$14</x:f>
        <x:v>80.55141628362878</x:v>
      </x:c>
      <x:c r="I91" s="23" t="n">
        <x:f>IF('검색추이24개월'!AI91="","",'검색추이24개월'!AI91)</x:f>
        <x:v>87.36205181862266</x:v>
      </x:c>
      <x:c r="J91" s="23" t="n">
        <x:f>'편집평가'!L91</x:f>
        <x:v>75</x:v>
      </x:c>
      <x:c r="K91" s="23" t="n">
        <x:f>IF(I91="","",H91*'산출기준'!$B$15+I91*'산출기준'!$B$16+J91*'산출기준'!$B$17)</x:f>
        <x:v>81.48432368740119</x:v>
      </x:c>
      <x:c r="L91" s="13" t="n">
        <x:f>IF(K91="","",COUNTIF($K$5:$K$1004,"&gt;"&amp;K91)+1)</x:f>
        <x:v>198</x:v>
      </x:c>
    </x:row>
    <x:row r="92" ht="25" customHeight="1">
      <x:c r="A92" s="4" t="str">
        <x:v>K0088</x:v>
      </x:c>
      <x:c r="B92" s="4" t="str">
        <x:v>경제·비즈니스</x:v>
      </x:c>
      <x:c r="C92" s="4" t="str">
        <x:v>연금저축세액공제</x:v>
      </x:c>
      <x:c r="D92" s="13" t="n">
        <x:f>'Data &amp; Targets'!L92</x:f>
        <x:v>3340</x:v>
      </x:c>
      <x:c r="E92" s="13" t="n">
        <x:f>'Data &amp; Targets'!N92</x:f>
        <x:v>18131</x:v>
      </x:c>
      <x:c r="F92" s="23" t="n">
        <x:f>MIN(100,LOG10(1+D92/'산출기준'!$B$8)/LOG10(1+'산출기준'!$B$9/'산출기준'!$B$8)*100)</x:f>
        <x:v>51.2112048754759</x:v>
      </x:c>
      <x:c r="G92" s="23" t="n">
        <x:f>MIN(100,LOG10(1+D92/MAX(E92,'산출기준'!$B$10)*'산출기준'!$B$11)/LOG10(1+'산출기준'!$B$12*'산출기준'!$B$11)*100)</x:f>
        <x:v>64.2752464250186</x:v>
      </x:c>
      <x:c r="H92" s="23" t="n">
        <x:f>F92*'산출기준'!$B$13+G92*'산출기준'!$B$14</x:f>
        <x:v>59.04962980520152</x:v>
      </x:c>
      <x:c r="I92" s="23" t="n">
        <x:f>IF('검색추이24개월'!AI92="","",'검색추이24개월'!AI92)</x:f>
        <x:v>96.15233861051635</x:v>
      </x:c>
      <x:c r="J92" s="23" t="n">
        <x:f>'편집평가'!L92</x:f>
        <x:v>50</x:v>
      </x:c>
      <x:c r="K92" s="23" t="n">
        <x:f>IF(I92="","",H92*'산출기준'!$B$15+I92*'산출기준'!$B$16+J92*'산출기준'!$B$17)</x:f>
        <x:v>68.37051648575567</x:v>
      </x:c>
      <x:c r="L92" s="13" t="n">
        <x:f>IF(K92="","",COUNTIF($K$5:$K$1004,"&gt;"&amp;K92)+1)</x:f>
        <x:v>584</x:v>
      </x:c>
    </x:row>
    <x:row r="93" ht="25" customHeight="1">
      <x:c r="A93" s="4" t="str">
        <x:v>K0089</x:v>
      </x:c>
      <x:c r="B93" s="4" t="str">
        <x:v>경제·비즈니스</x:v>
      </x:c>
      <x:c r="C93" s="4" t="str">
        <x:v>부부증여한도</x:v>
      </x:c>
      <x:c r="D93" s="13" t="n">
        <x:f>'Data &amp; Targets'!L93</x:f>
        <x:v>3280</x:v>
      </x:c>
      <x:c r="E93" s="13" t="n">
        <x:f>'Data &amp; Targets'!N93</x:f>
        <x:v>894</x:v>
      </x:c>
      <x:c r="F93" s="23" t="n">
        <x:f>MIN(100,LOG10(1+D93/'산출기준'!$B$8)/LOG10(1+'산출기준'!$B$9/'산출기준'!$B$8)*100)</x:f>
        <x:v>50.95651698377258</x:v>
      </x:c>
      <x:c r="G93" s="23" t="n">
        <x:f>MIN(100,LOG10(1+D93/MAX(E93,'산출기준'!$B$10)*'산출기준'!$B$11)/LOG10(1+'산출기준'!$B$12*'산출기준'!$B$11)*100)</x:f>
        <x:v>100</x:v>
      </x:c>
      <x:c r="H93" s="23" t="n">
        <x:f>F93*'산출기준'!$B$13+G93*'산출기준'!$B$14</x:f>
        <x:v>80.38260679350904</x:v>
      </x:c>
      <x:c r="I93" s="23" t="n">
        <x:f>IF('검색추이24개월'!AI93="","",'검색추이24개월'!AI93)</x:f>
        <x:v>94.30847974380683</x:v>
      </x:c>
      <x:c r="J93" s="23" t="n">
        <x:f>'편집평가'!L93</x:f>
        <x:v>75</x:v>
      </x:c>
      <x:c r="K93" s="23" t="n">
        <x:f>IF(I93="","",H93*'산출기준'!$B$15+I93*'산출기준'!$B$16+J93*'산출기준'!$B$17)</x:f>
        <x:v>83.48384731989657</x:v>
      </x:c>
      <x:c r="L93" s="13" t="n">
        <x:f>IF(K93="","",COUNTIF($K$5:$K$1004,"&gt;"&amp;K93)+1)</x:f>
        <x:v>129</x:v>
      </x:c>
    </x:row>
    <x:row r="94" ht="25" customHeight="1">
      <x:c r="A94" s="4" t="str">
        <x:v>K0090</x:v>
      </x:c>
      <x:c r="B94" s="4" t="str">
        <x:v>경제·비즈니스</x:v>
      </x:c>
      <x:c r="C94" s="4" t="str">
        <x:v>연금계산기</x:v>
      </x:c>
      <x:c r="D94" s="13" t="n">
        <x:f>'Data &amp; Targets'!L94</x:f>
        <x:v>2990</x:v>
      </x:c>
      <x:c r="E94" s="13" t="n">
        <x:f>'Data &amp; Targets'!N94</x:f>
        <x:v>5353</x:v>
      </x:c>
      <x:c r="F94" s="23" t="n">
        <x:f>MIN(100,LOG10(1+D94/'산출기준'!$B$8)/LOG10(1+'산출기준'!$B$9/'산출기준'!$B$8)*100)</x:f>
        <x:v>49.65809749356505</x:v>
      </x:c>
      <x:c r="G94" s="23" t="n">
        <x:f>MIN(100,LOG10(1+D94/MAX(E94,'산출기준'!$B$10)*'산출기준'!$B$11)/LOG10(1+'산출기준'!$B$12*'산출기준'!$B$11)*100)</x:f>
        <x:v>87.54984936597141</x:v>
      </x:c>
      <x:c r="H94" s="23" t="n">
        <x:f>F94*'산출기준'!$B$13+G94*'산출기준'!$B$14</x:f>
        <x:v>72.39314861700888</x:v>
      </x:c>
      <x:c r="I94" s="23" t="n">
        <x:f>IF('검색추이24개월'!AI94="","",'검색추이24개월'!AI94)</x:f>
        <x:v>95.14197157439148</x:v>
      </x:c>
      <x:c r="J94" s="23" t="n">
        <x:f>'편집평가'!L94</x:f>
        <x:v>75</x:v>
      </x:c>
      <x:c r="K94" s="23" t="n">
        <x:f>IF(I94="","",H94*'산출기준'!$B$15+I94*'산출기준'!$B$16+J94*'산출기준'!$B$17)</x:f>
        <x:v>79.73916578082188</x:v>
      </x:c>
      <x:c r="L94" s="13" t="n">
        <x:f>IF(K94="","",COUNTIF($K$5:$K$1004,"&gt;"&amp;K94)+1)</x:f>
        <x:v>259</x:v>
      </x:c>
    </x:row>
    <x:row r="95" ht="25" customHeight="1">
      <x:c r="A95" s="4" t="str">
        <x:v>K0091</x:v>
      </x:c>
      <x:c r="B95" s="4" t="str">
        <x:v>경제·비즈니스</x:v>
      </x:c>
      <x:c r="C95" s="4" t="str">
        <x:v>자진퇴사실업급여조건</x:v>
      </x:c>
      <x:c r="D95" s="13" t="n">
        <x:f>'Data &amp; Targets'!L95</x:f>
        <x:v>2880</x:v>
      </x:c>
      <x:c r="E95" s="13" t="n">
        <x:f>'Data &amp; Targets'!N95</x:f>
        <x:v>3241</x:v>
      </x:c>
      <x:c r="F95" s="23" t="n">
        <x:f>MIN(100,LOG10(1+D95/'산출기준'!$B$8)/LOG10(1+'산출기준'!$B$9/'산출기준'!$B$8)*100)</x:f>
        <x:v>49.133432896974575</x:v>
      </x:c>
      <x:c r="G95" s="23" t="n">
        <x:f>MIN(100,LOG10(1+D95/MAX(E95,'산출기준'!$B$10)*'산출기준'!$B$11)/LOG10(1+'산출기준'!$B$12*'산출기준'!$B$11)*100)</x:f>
        <x:v>97.46807613237061</x:v>
      </x:c>
      <x:c r="H95" s="23" t="n">
        <x:f>F95*'산출기준'!$B$13+G95*'산출기준'!$B$14</x:f>
        <x:v>78.1342188382122</x:v>
      </x:c>
      <x:c r="I95" s="23" t="n">
        <x:f>IF('검색추이24개월'!AI95="","",'검색추이24개월'!AI95)</x:f>
        <x:v>74.05417403666983</x:v>
      </x:c>
      <x:c r="J95" s="23" t="n">
        <x:f>'편집평가'!L95</x:f>
        <x:v>62.5</x:v>
      </x:c>
      <x:c r="K95" s="23" t="n">
        <x:f>IF(I95="","",H95*'산출기준'!$B$15+I95*'산출기준'!$B$16+J95*'산출기준'!$B$17)</x:f>
        <x:v>73.78336163010705</x:v>
      </x:c>
      <x:c r="L95" s="13" t="n">
        <x:f>IF(K95="","",COUNTIF($K$5:$K$1004,"&gt;"&amp;K95)+1)</x:f>
        <x:v>460</x:v>
      </x:c>
    </x:row>
    <x:row r="96" ht="25" customHeight="1">
      <x:c r="A96" s="4" t="str">
        <x:v>K0092</x:v>
      </x:c>
      <x:c r="B96" s="4" t="str">
        <x:v>경제·비즈니스</x:v>
      </x:c>
      <x:c r="C96" s="4" t="str">
        <x:v>증여세계산</x:v>
      </x:c>
      <x:c r="D96" s="13" t="n">
        <x:f>'Data &amp; Targets'!L96</x:f>
        <x:v>2610</x:v>
      </x:c>
      <x:c r="E96" s="13" t="n">
        <x:f>'Data &amp; Targets'!N96</x:f>
        <x:v>12798</x:v>
      </x:c>
      <x:c r="F96" s="23" t="n">
        <x:f>MIN(100,LOG10(1+D96/'산출기준'!$B$8)/LOG10(1+'산출기준'!$B$9/'산출기준'!$B$8)*100)</x:f>
        <x:v>47.75873269904516</x:v>
      </x:c>
      <x:c r="G96" s="23" t="n">
        <x:f>MIN(100,LOG10(1+D96/MAX(E96,'산출기준'!$B$10)*'산출기준'!$B$11)/LOG10(1+'산출기준'!$B$12*'산출기준'!$B$11)*100)</x:f>
        <x:v>66.37100132771792</x:v>
      </x:c>
      <x:c r="H96" s="23" t="n">
        <x:f>F96*'산출기준'!$B$13+G96*'산출기준'!$B$14</x:f>
        <x:v>58.926093876248814</x:v>
      </x:c>
      <x:c r="I96" s="23" t="n">
        <x:f>IF('검색추이24개월'!AI96="","",'검색추이24개월'!AI96)</x:f>
        <x:v>96.56982407629266</x:v>
      </x:c>
      <x:c r="J96" s="23" t="n">
        <x:f>'편집평가'!L96</x:f>
        <x:v>75</x:v>
      </x:c>
      <x:c r="K96" s="23" t="n">
        <x:f>IF(I96="","",H96*'산출기준'!$B$15+I96*'산출기준'!$B$16+J96*'산출기준'!$B$17)</x:f>
        <x:v>73.43399416101221</x:v>
      </x:c>
      <x:c r="L96" s="13" t="n">
        <x:f>IF(K96="","",COUNTIF($K$5:$K$1004,"&gt;"&amp;K96)+1)</x:f>
        <x:v>468</x:v>
      </x:c>
    </x:row>
    <x:row r="97" ht="25" customHeight="1">
      <x:c r="A97" s="4" t="str">
        <x:v>K0093</x:v>
      </x:c>
      <x:c r="B97" s="4" t="str">
        <x:v>경제·비즈니스</x:v>
      </x:c>
      <x:c r="C97" s="4" t="str">
        <x:v>고용보험실업급여조건</x:v>
      </x:c>
      <x:c r="D97" s="13" t="n">
        <x:f>'Data &amp; Targets'!L97</x:f>
        <x:v>2590</x:v>
      </x:c>
      <x:c r="E97" s="13" t="n">
        <x:f>'Data &amp; Targets'!N97</x:f>
        <x:v>7597</x:v>
      </x:c>
      <x:c r="F97" s="23" t="n">
        <x:f>MIN(100,LOG10(1+D97/'산출기준'!$B$8)/LOG10(1+'산출기준'!$B$9/'산출기준'!$B$8)*100)</x:f>
        <x:v>47.6515145169779</x:v>
      </x:c>
      <x:c r="G97" s="23" t="n">
        <x:f>MIN(100,LOG10(1+D97/MAX(E97,'산출기준'!$B$10)*'산출기준'!$B$11)/LOG10(1+'산출기준'!$B$12*'산출기준'!$B$11)*100)</x:f>
        <x:v>77.09408041162523</x:v>
      </x:c>
      <x:c r="H97" s="23" t="n">
        <x:f>F97*'산출기준'!$B$13+G97*'산출기준'!$B$14</x:f>
        <x:v>65.3170540537663</x:v>
      </x:c>
      <x:c r="I97" s="23" t="n">
        <x:f>IF('검색추이24개월'!AI97="","",'검색추이24개월'!AI97)</x:f>
        <x:v>73.51790859894639</x:v>
      </x:c>
      <x:c r="J97" s="23" t="n">
        <x:f>'편집평가'!L97</x:f>
        <x:v>62.5</x:v>
      </x:c>
      <x:c r="K97" s="23" t="n">
        <x:f>IF(I97="","",H97*'산출기준'!$B$15+I97*'산출기준'!$B$16+J97*'산출기준'!$B$17)</x:f>
        <x:v>67.21389960656707</x:v>
      </x:c>
      <x:c r="L97" s="13" t="n">
        <x:f>IF(K97="","",COUNTIF($K$5:$K$1004,"&gt;"&amp;K97)+1)</x:f>
        <x:v>616</x:v>
      </x:c>
    </x:row>
    <x:row r="98" ht="25" customHeight="1">
      <x:c r="A98" s="4" t="str">
        <x:v>K0094</x:v>
      </x:c>
      <x:c r="B98" s="4" t="str">
        <x:v>경제·비즈니스</x:v>
      </x:c>
      <x:c r="C98" s="4" t="str">
        <x:v>비과세개인연금</x:v>
      </x:c>
      <x:c r="D98" s="13" t="n">
        <x:f>'Data &amp; Targets'!L98</x:f>
        <x:v>2590</x:v>
      </x:c>
      <x:c r="E98" s="13" t="n">
        <x:f>'Data &amp; Targets'!N98</x:f>
        <x:v>2435</x:v>
      </x:c>
      <x:c r="F98" s="23" t="n">
        <x:f>MIN(100,LOG10(1+D98/'산출기준'!$B$8)/LOG10(1+'산출기준'!$B$9/'산출기준'!$B$8)*100)</x:f>
        <x:v>47.6515145169779</x:v>
      </x:c>
      <x:c r="G98" s="23" t="n">
        <x:f>MIN(100,LOG10(1+D98/MAX(E98,'산출기준'!$B$10)*'산출기준'!$B$11)/LOG10(1+'산출기준'!$B$12*'산출기준'!$B$11)*100)</x:f>
        <x:v>100</x:v>
      </x:c>
      <x:c r="H98" s="23" t="n">
        <x:f>F98*'산출기준'!$B$13+G98*'산출기준'!$B$14</x:f>
        <x:v>79.06060580679116</x:v>
      </x:c>
      <x:c r="I98" s="23" t="n">
        <x:f>IF('검색추이24개월'!AI98="","",'검색추이24개월'!AI98)</x:f>
        <x:v>94.56636480047041</x:v>
      </x:c>
      <x:c r="J98" s="23" t="n">
        <x:f>'편집평가'!L98</x:f>
        <x:v>50</x:v>
      </x:c>
      <x:c r="K98" s="23" t="n">
        <x:f>IF(I98="","",H98*'산출기준'!$B$15+I98*'산출기준'!$B$16+J98*'산출기준'!$B$17)</x:f>
        <x:v>77.90021234353671</x:v>
      </x:c>
      <x:c r="L98" s="13" t="n">
        <x:f>IF(K98="","",COUNTIF($K$5:$K$1004,"&gt;"&amp;K98)+1)</x:f>
        <x:v>322</x:v>
      </x:c>
    </x:row>
    <x:row r="99" ht="25" customHeight="1">
      <x:c r="A99" s="4" t="str">
        <x:v>K0095</x:v>
      </x:c>
      <x:c r="B99" s="4" t="str">
        <x:v>경제·비즈니스</x:v>
      </x:c>
      <x:c r="C99" s="4" t="str">
        <x:v>증여세율표</x:v>
      </x:c>
      <x:c r="D99" s="13" t="n">
        <x:f>'Data &amp; Targets'!L99</x:f>
        <x:v>2550</x:v>
      </x:c>
      <x:c r="E99" s="13" t="n">
        <x:f>'Data &amp; Targets'!N99</x:f>
        <x:v>322</x:v>
      </x:c>
      <x:c r="F99" s="23" t="n">
        <x:f>MIN(100,LOG10(1+D99/'산출기준'!$B$8)/LOG10(1+'산출기준'!$B$9/'산출기준'!$B$8)*100)</x:f>
        <x:v>47.43466569118846</x:v>
      </x:c>
      <x:c r="G99" s="23" t="n">
        <x:f>MIN(100,LOG10(1+D99/MAX(E99,'산출기준'!$B$10)*'산출기준'!$B$11)/LOG10(1+'산출기준'!$B$12*'산출기준'!$B$11)*100)</x:f>
        <x:v>100</x:v>
      </x:c>
      <x:c r="H99" s="23" t="n">
        <x:f>F99*'산출기준'!$B$13+G99*'산출기준'!$B$14</x:f>
        <x:v>78.97386627647538</x:v>
      </x:c>
      <x:c r="I99" s="23" t="n">
        <x:f>IF('검색추이24개월'!AI99="","",'검색추이24개월'!AI99)</x:f>
        <x:v>97.79583174216555</x:v>
      </x:c>
      <x:c r="J99" s="23" t="n">
        <x:f>'편집평가'!L99</x:f>
        <x:v>75</x:v>
      </x:c>
      <x:c r="K99" s="23" t="n">
        <x:f>IF(I99="","",H99*'산출기준'!$B$15+I99*'산출기준'!$B$16+J99*'산출기준'!$B$17)</x:f>
        <x:v>83.82568266088735</x:v>
      </x:c>
      <x:c r="L99" s="13" t="n">
        <x:f>IF(K99="","",COUNTIF($K$5:$K$1004,"&gt;"&amp;K99)+1)</x:f>
        <x:v>121</x:v>
      </x:c>
    </x:row>
    <x:row r="100" ht="25" customHeight="1">
      <x:c r="A100" s="4" t="str">
        <x:v>K0096</x:v>
      </x:c>
      <x:c r="B100" s="4" t="str">
        <x:v>경제·비즈니스</x:v>
      </x:c>
      <x:c r="C100" s="4" t="str">
        <x:v>연차수당계산법</x:v>
      </x:c>
      <x:c r="D100" s="13" t="n">
        <x:f>'Data &amp; Targets'!L100</x:f>
        <x:v>2460</x:v>
      </x:c>
      <x:c r="E100" s="13" t="n">
        <x:f>'Data &amp; Targets'!N100</x:f>
        <x:v>2325</x:v>
      </x:c>
      <x:c r="F100" s="23" t="n">
        <x:f>MIN(100,LOG10(1+D100/'산출기준'!$B$8)/LOG10(1+'산출기준'!$B$9/'산출기준'!$B$8)*100)</x:f>
        <x:v>46.9345411012969</x:v>
      </x:c>
      <x:c r="G100" s="23" t="n">
        <x:f>MIN(100,LOG10(1+D100/MAX(E100,'산출기준'!$B$10)*'산출기준'!$B$11)/LOG10(1+'산출기준'!$B$12*'산출기준'!$B$11)*100)</x:f>
        <x:v>100</x:v>
      </x:c>
      <x:c r="H100" s="23" t="n">
        <x:f>F100*'산출기준'!$B$13+G100*'산출기준'!$B$14</x:f>
        <x:v>78.77381644051876</x:v>
      </x:c>
      <x:c r="I100" s="23" t="n">
        <x:f>IF('검색추이24개월'!AI100="","",'검색추이24개월'!AI100)</x:f>
        <x:v>92.90345471941941</x:v>
      </x:c>
      <x:c r="J100" s="23" t="n">
        <x:f>'편집평가'!L100</x:f>
        <x:v>75</x:v>
      </x:c>
      <x:c r="K100" s="23" t="n">
        <x:f>IF(I100="","",H100*'산출기준'!$B$15+I100*'산출기준'!$B$16+J100*'산출기준'!$B$17)</x:f>
        <x:v>82.2579446360852</x:v>
      </x:c>
      <x:c r="L100" s="13" t="n">
        <x:f>IF(K100="","",COUNTIF($K$5:$K$1004,"&gt;"&amp;K100)+1)</x:f>
        <x:v>170</x:v>
      </x:c>
    </x:row>
    <x:row r="101" ht="25" customHeight="1">
      <x:c r="A101" s="4" t="str">
        <x:v>K0097</x:v>
      </x:c>
      <x:c r="B101" s="4" t="str">
        <x:v>경제·비즈니스</x:v>
      </x:c>
      <x:c r="C101" s="4" t="str">
        <x:v>4대보험계산</x:v>
      </x:c>
      <x:c r="D101" s="13" t="n">
        <x:f>'Data &amp; Targets'!L101</x:f>
        <x:v>2340</x:v>
      </x:c>
      <x:c r="E101" s="13" t="n">
        <x:f>'Data &amp; Targets'!N101</x:f>
        <x:v>4447</x:v>
      </x:c>
      <x:c r="F101" s="23" t="n">
        <x:f>MIN(100,LOG10(1+D101/'산출기준'!$B$8)/LOG10(1+'산출기준'!$B$9/'산출기준'!$B$8)*100)</x:f>
        <x:v>46.2396370162641</x:v>
      </x:c>
      <x:c r="G101" s="23" t="n">
        <x:f>MIN(100,LOG10(1+D101/MAX(E101,'산출기준'!$B$10)*'산출기준'!$B$11)/LOG10(1+'산출기준'!$B$12*'산출기준'!$B$11)*100)</x:f>
        <x:v>86.27981300492571</x:v>
      </x:c>
      <x:c r="H101" s="23" t="n">
        <x:f>F101*'산출기준'!$B$13+G101*'산출기준'!$B$14</x:f>
        <x:v>70.26374260946108</x:v>
      </x:c>
      <x:c r="I101" s="23" t="n">
        <x:f>IF('검색추이24개월'!AI101="","",'검색추이24개월'!AI101)</x:f>
        <x:v>91.89208526211527</x:v>
      </x:c>
      <x:c r="J101" s="23" t="n">
        <x:f>'편집평가'!L101</x:f>
        <x:v>75</x:v>
      </x:c>
      <x:c r="K101" s="23" t="n">
        <x:f>IF(I101="","",H101*'산출기준'!$B$15+I101*'산출기준'!$B$16+J101*'산출기준'!$B$17)</x:f>
        <x:v>77.69949688336511</x:v>
      </x:c>
      <x:c r="L101" s="13" t="n">
        <x:f>IF(K101="","",COUNTIF($K$5:$K$1004,"&gt;"&amp;K101)+1)</x:f>
        <x:v>328</x:v>
      </x:c>
    </x:row>
    <x:row r="102" ht="25" customHeight="1">
      <x:c r="A102" s="4" t="str">
        <x:v>K0098</x:v>
      </x:c>
      <x:c r="B102" s="4" t="str">
        <x:v>경제·비즈니스</x:v>
      </x:c>
      <x:c r="C102" s="4" t="str">
        <x:v>원금균등원리금균등차이</x:v>
      </x:c>
      <x:c r="D102" s="13" t="n">
        <x:f>'Data &amp; Targets'!L102</x:f>
        <x:v>560</x:v>
      </x:c>
      <x:c r="E102" s="13" t="n">
        <x:f>'Data &amp; Targets'!N102</x:f>
        <x:v>719</x:v>
      </x:c>
      <x:c r="F102" s="23" t="n">
        <x:f>MIN(100,LOG10(1+D102/'산출기준'!$B$8)/LOG10(1+'산출기준'!$B$9/'산출기준'!$B$8)*100)</x:f>
        <x:v>27.31417902806823</x:v>
      </x:c>
      <x:c r="G102" s="23" t="n">
        <x:f>MIN(100,LOG10(1+D102/MAX(E102,'산출기준'!$B$10)*'산출기준'!$B$11)/LOG10(1+'산출기준'!$B$12*'산출기준'!$B$11)*100)</x:f>
        <x:v>94.6454844878829</x:v>
      </x:c>
      <x:c r="H102" s="23" t="n">
        <x:f>F102*'산출기준'!$B$13+G102*'산출기준'!$B$14</x:f>
        <x:v>67.71296230395703</x:v>
      </x:c>
      <x:c r="I102" s="23" t="str">
        <x:f>IF('검색추이24개월'!AI102="","",'검색추이24개월'!AI102)</x:f>
      </x:c>
      <x:c r="J102" s="23" t="n">
        <x:f>'편집평가'!L102</x:f>
        <x:v>87.5</x:v>
      </x:c>
      <x:c r="K102" s="23" t="str">
        <x:f>IF(I102="","",H102*'산출기준'!$B$15+I102*'산출기준'!$B$16+J102*'산출기준'!$B$17)</x:f>
      </x:c>
      <x:c r="L102" s="13" t="str">
        <x:f>IF(K102="","",COUNTIF($K$5:$K$1004,"&gt;"&amp;K102)+1)</x:f>
      </x:c>
    </x:row>
    <x:row r="103" ht="25" customHeight="1">
      <x:c r="A103" s="4" t="str">
        <x:v>K0099</x:v>
      </x:c>
      <x:c r="B103" s="4" t="str">
        <x:v>경제·비즈니스</x:v>
      </x:c>
      <x:c r="C103" s="4" t="str">
        <x:v>아파트탑층장단점</x:v>
      </x:c>
      <x:c r="D103" s="13" t="n">
        <x:f>'Data &amp; Targets'!L103</x:f>
        <x:v>350</x:v>
      </x:c>
      <x:c r="E103" s="13" t="n">
        <x:f>'Data &amp; Targets'!N103</x:f>
        <x:v>538</x:v>
      </x:c>
      <x:c r="F103" s="23" t="n">
        <x:f>MIN(100,LOG10(1+D103/'산출기준'!$B$8)/LOG10(1+'산출기준'!$B$9/'산출기준'!$B$8)*100)</x:f>
        <x:v>21.770600416727408</x:v>
      </x:c>
      <x:c r="G103" s="23" t="n">
        <x:f>MIN(100,LOG10(1+D103/MAX(E103,'산출기준'!$B$10)*'산출기준'!$B$11)/LOG10(1+'산출기준'!$B$12*'산출기준'!$B$11)*100)</x:f>
        <x:v>90.79934641038066</x:v>
      </x:c>
      <x:c r="H103" s="23" t="n">
        <x:f>F103*'산출기준'!$B$13+G103*'산출기준'!$B$14</x:f>
        <x:v>63.18784801291936</x:v>
      </x:c>
      <x:c r="I103" s="23" t="n">
        <x:f>IF('검색추이24개월'!AI103="","",'검색추이24개월'!AI103)</x:f>
        <x:v>95.50340849070628</x:v>
      </x:c>
      <x:c r="J103" s="23" t="n">
        <x:f>'편집평가'!L103</x:f>
        <x:v>75</x:v>
      </x:c>
      <x:c r="K103" s="23" t="n">
        <x:f>IF(I103="","",H103*'산출기준'!$B$15+I103*'산출기준'!$B$16+J103*'산출기준'!$B$17)</x:f>
        <x:v>75.24494655367157</x:v>
      </x:c>
      <x:c r="L103" s="13" t="n">
        <x:f>IF(K103="","",COUNTIF($K$5:$K$1004,"&gt;"&amp;K103)+1)</x:f>
        <x:v>409</x:v>
      </x:c>
    </x:row>
    <x:row r="104" ht="25" customHeight="1">
      <x:c r="A104" s="4" t="str">
        <x:v>K0100</x:v>
      </x:c>
      <x:c r="B104" s="4" t="str">
        <x:v>경제·비즈니스</x:v>
      </x:c>
      <x:c r="C104" s="4" t="str">
        <x:v>퇴직연금DC형DB형차이</x:v>
      </x:c>
      <x:c r="D104" s="13" t="n">
        <x:f>'Data &amp; Targets'!L104</x:f>
        <x:v>310</x:v>
      </x:c>
      <x:c r="E104" s="13" t="n">
        <x:f>'Data &amp; Targets'!N104</x:f>
        <x:v>0</x:v>
      </x:c>
      <x:c r="F104" s="23" t="n">
        <x:f>MIN(100,LOG10(1+D104/'산출기준'!$B$8)/LOG10(1+'산출기준'!$B$9/'산출기준'!$B$8)*100)</x:f>
        <x:v>20.423173477436897</x:v>
      </x:c>
      <x:c r="G104" s="23" t="n">
        <x:f>MIN(100,LOG10(1+D104/MAX(E104,'산출기준'!$B$10)*'산출기준'!$B$11)/LOG10(1+'산출기준'!$B$12*'산출기준'!$B$11)*100)</x:f>
        <x:v>100</x:v>
      </x:c>
      <x:c r="H104" s="23" t="n">
        <x:f>F104*'산출기준'!$B$13+G104*'산출기준'!$B$14</x:f>
        <x:v>68.16926939097476</x:v>
      </x:c>
      <x:c r="I104" s="23" t="str">
        <x:f>IF('검색추이24개월'!AI104="","",'검색추이24개월'!AI104)</x:f>
      </x:c>
      <x:c r="J104" s="23" t="n">
        <x:f>'편집평가'!L104</x:f>
        <x:v>87.5</x:v>
      </x:c>
      <x:c r="K104" s="23" t="str">
        <x:f>IF(I104="","",H104*'산출기준'!$B$15+I104*'산출기준'!$B$16+J104*'산출기준'!$B$17)</x:f>
      </x:c>
      <x:c r="L104" s="13" t="str">
        <x:f>IF(K104="","",COUNTIF($K$5:$K$1004,"&gt;"&amp;K104)+1)</x:f>
      </x:c>
    </x:row>
    <x:row r="105" ht="25" customHeight="1">
      <x:c r="A105" s="4" t="str">
        <x:v>K0101</x:v>
      </x:c>
      <x:c r="B105" s="4" t="str">
        <x:v>마음·심리</x:v>
      </x:c>
      <x:c r="C105" s="4" t="str">
        <x:v>공황장애증상</x:v>
      </x:c>
      <x:c r="D105" s="13" t="n">
        <x:f>'Data &amp; Targets'!L105</x:f>
        <x:v>43230</x:v>
      </x:c>
      <x:c r="E105" s="13" t="n">
        <x:f>'Data &amp; Targets'!N105</x:f>
        <x:v>42196</x:v>
      </x:c>
      <x:c r="F105" s="23" t="n">
        <x:f>MIN(100,LOG10(1+D105/'산출기준'!$B$8)/LOG10(1+'산출기준'!$B$9/'산출기준'!$B$8)*100)</x:f>
        <x:v>87.88024069002542</x:v>
      </x:c>
      <x:c r="G105" s="23" t="n">
        <x:f>MIN(100,LOG10(1+D105/MAX(E105,'산출기준'!$B$10)*'산출기준'!$B$11)/LOG10(1+'산출기준'!$B$12*'산출기준'!$B$11)*100)</x:f>
        <x:v>100</x:v>
      </x:c>
      <x:c r="H105" s="23" t="n">
        <x:f>F105*'산출기준'!$B$13+G105*'산출기준'!$B$14</x:f>
        <x:v>95.15209627601017</x:v>
      </x:c>
      <x:c r="I105" s="23" t="n">
        <x:f>IF('검색추이24개월'!AI105="","",'검색추이24개월'!AI105)</x:f>
        <x:v>89.61198002376906</x:v>
      </x:c>
      <x:c r="J105" s="23" t="n">
        <x:f>'편집평가'!L105</x:f>
        <x:v>75</x:v>
      </x:c>
      <x:c r="K105" s="23" t="n">
        <x:f>IF(I105="","",H105*'산출기준'!$B$15+I105*'산출기준'!$B$16+J105*'산출기준'!$B$17)</x:f>
        <x:v>89.4596421451358</x:v>
      </x:c>
      <x:c r="L105" s="13" t="n">
        <x:f>IF(K105="","",COUNTIF($K$5:$K$1004,"&gt;"&amp;K105)+1)</x:f>
        <x:v>24</x:v>
      </x:c>
    </x:row>
    <x:row r="106" ht="25" customHeight="1">
      <x:c r="A106" s="4" t="str">
        <x:v>K0102</x:v>
      </x:c>
      <x:c r="B106" s="4" t="str">
        <x:v>마음·심리</x:v>
      </x:c>
      <x:c r="C106" s="4" t="str">
        <x:v>공황장애</x:v>
      </x:c>
      <x:c r="D106" s="13" t="n">
        <x:f>'Data &amp; Targets'!L106</x:f>
        <x:v>30210</x:v>
      </x:c>
      <x:c r="E106" s="13" t="n">
        <x:f>'Data &amp; Targets'!N106</x:f>
        <x:v>128849</x:v>
      </x:c>
      <x:c r="F106" s="23" t="n">
        <x:f>MIN(100,LOG10(1+D106/'산출기준'!$B$8)/LOG10(1+'산출기준'!$B$9/'산출기준'!$B$8)*100)</x:f>
        <x:v>82.70756404861301</x:v>
      </x:c>
      <x:c r="G106" s="23" t="n">
        <x:f>MIN(100,LOG10(1+D106/MAX(E106,'산출기준'!$B$10)*'산출기준'!$B$11)/LOG10(1+'산출기준'!$B$12*'산출기준'!$B$11)*100)</x:f>
        <x:v>69.26078325349164</x:v>
      </x:c>
      <x:c r="H106" s="23" t="n">
        <x:f>F106*'산출기준'!$B$13+G106*'산출기준'!$B$14</x:f>
        <x:v>74.63949557154018</x:v>
      </x:c>
      <x:c r="I106" s="23" t="n">
        <x:f>IF('검색추이24개월'!AI106="","",'검색추이24개월'!AI106)</x:f>
        <x:v>84.47468949175715</x:v>
      </x:c>
      <x:c r="J106" s="23" t="n">
        <x:f>'편집평가'!L106</x:f>
        <x:v>50</x:v>
      </x:c>
      <x:c r="K106" s="23" t="n">
        <x:f>IF(I106="","",H106*'산출기준'!$B$15+I106*'산출기준'!$B$16+J106*'산출기준'!$B$17)</x:f>
        <x:v>72.66215463329723</x:v>
      </x:c>
      <x:c r="L106" s="13" t="n">
        <x:f>IF(K106="","",COUNTIF($K$5:$K$1004,"&gt;"&amp;K106)+1)</x:f>
        <x:v>491</x:v>
      </x:c>
    </x:row>
    <x:row r="107" ht="25" customHeight="1">
      <x:c r="A107" s="4" t="str">
        <x:v>K0103</x:v>
      </x:c>
      <x:c r="B107" s="4" t="str">
        <x:v>마음·심리</x:v>
      </x:c>
      <x:c r="C107" s="4" t="str">
        <x:v>우울증테스트</x:v>
      </x:c>
      <x:c r="D107" s="13" t="n">
        <x:f>'Data &amp; Targets'!L107</x:f>
        <x:v>28860</x:v>
      </x:c>
      <x:c r="E107" s="13" t="n">
        <x:f>'Data &amp; Targets'!N107</x:f>
        <x:v>9779</x:v>
      </x:c>
      <x:c r="F107" s="23" t="n">
        <x:f>MIN(100,LOG10(1+D107/'산출기준'!$B$8)/LOG10(1+'산출기준'!$B$9/'산출기준'!$B$8)*100)</x:f>
        <x:v>82.04808017622835</x:v>
      </x:c>
      <x:c r="G107" s="23" t="n">
        <x:f>MIN(100,LOG10(1+D107/MAX(E107,'산출기준'!$B$10)*'산출기준'!$B$11)/LOG10(1+'산출기준'!$B$12*'산출기준'!$B$11)*100)</x:f>
        <x:v>100</x:v>
      </x:c>
      <x:c r="H107" s="23" t="n">
        <x:f>F107*'산출기준'!$B$13+G107*'산출기준'!$B$14</x:f>
        <x:v>92.81923207049135</x:v>
      </x:c>
      <x:c r="I107" s="23" t="n">
        <x:f>IF('검색추이24개월'!AI107="","",'검색추이24개월'!AI107)</x:f>
        <x:v>85.6796439036302</x:v>
      </x:c>
      <x:c r="J107" s="23" t="n">
        <x:f>'편집평가'!L107</x:f>
        <x:v>50</x:v>
      </x:c>
      <x:c r="K107" s="23" t="n">
        <x:f>IF(I107="","",H107*'산출기준'!$B$15+I107*'산출기준'!$B$16+J107*'산출기준'!$B$17)</x:f>
        <x:v>82.11350920633473</x:v>
      </x:c>
      <x:c r="L107" s="13" t="n">
        <x:f>IF(K107="","",COUNTIF($K$5:$K$1004,"&gt;"&amp;K107)+1)</x:f>
        <x:v>175</x:v>
      </x:c>
    </x:row>
    <x:row r="108" ht="25" customHeight="1">
      <x:c r="A108" s="4" t="str">
        <x:v>K0104</x:v>
      </x:c>
      <x:c r="B108" s="4" t="str">
        <x:v>마음·심리</x:v>
      </x:c>
      <x:c r="C108" s="4" t="str">
        <x:v>심리테스트</x:v>
      </x:c>
      <x:c r="D108" s="13" t="n">
        <x:f>'Data &amp; Targets'!L108</x:f>
        <x:v>21780</x:v>
      </x:c>
      <x:c r="E108" s="13" t="n">
        <x:f>'Data &amp; Targets'!N108</x:f>
        <x:v>81180</x:v>
      </x:c>
      <x:c r="F108" s="23" t="n">
        <x:f>MIN(100,LOG10(1+D108/'산출기준'!$B$8)/LOG10(1+'산출기준'!$B$9/'산출기준'!$B$8)*100)</x:f>
        <x:v>77.99029264549866</x:v>
      </x:c>
      <x:c r="G108" s="23" t="n">
        <x:f>MIN(100,LOG10(1+D108/MAX(E108,'산출기준'!$B$10)*'산출기준'!$B$11)/LOG10(1+'산출기준'!$B$12*'산출기준'!$B$11)*100)</x:f>
        <x:v>72.06937004180898</x:v>
      </x:c>
      <x:c r="H108" s="23" t="n">
        <x:f>F108*'산출기준'!$B$13+G108*'산출기준'!$B$14</x:f>
        <x:v>74.43773908328484</x:v>
      </x:c>
      <x:c r="I108" s="23" t="n">
        <x:f>IF('검색추이24개월'!AI108="","",'검색추이24개월'!AI108)</x:f>
        <x:v>86.22276878758005</x:v>
      </x:c>
      <x:c r="J108" s="23" t="n">
        <x:f>'편집평가'!L108</x:f>
        <x:v>50</x:v>
      </x:c>
      <x:c r="K108" s="23" t="n">
        <x:f>IF(I108="","",H108*'산출기준'!$B$15+I108*'산출기준'!$B$16+J108*'산출기준'!$B$17)</x:f>
        <x:v>73.08570017791644</x:v>
      </x:c>
      <x:c r="L108" s="13" t="n">
        <x:f>IF(K108="","",COUNTIF($K$5:$K$1004,"&gt;"&amp;K108)+1)</x:f>
        <x:v>476</x:v>
      </x:c>
    </x:row>
    <x:row r="109" ht="25" customHeight="1">
      <x:c r="A109" s="4" t="str">
        <x:v>K0105</x:v>
      </x:c>
      <x:c r="B109" s="4" t="str">
        <x:v>마음·심리</x:v>
      </x:c>
      <x:c r="C109" s="4" t="str">
        <x:v>애착유형테스트</x:v>
      </x:c>
      <x:c r="D109" s="13" t="n">
        <x:f>'Data &amp; Targets'!L109</x:f>
        <x:v>21210</x:v>
      </x:c>
      <x:c r="E109" s="13" t="n">
        <x:f>'Data &amp; Targets'!N109</x:f>
        <x:v>1803</x:v>
      </x:c>
      <x:c r="F109" s="23" t="n">
        <x:f>MIN(100,LOG10(1+D109/'산출기준'!$B$8)/LOG10(1+'산출기준'!$B$9/'산출기준'!$B$8)*100)</x:f>
        <x:v>77.6082189971144</x:v>
      </x:c>
      <x:c r="G109" s="23" t="n">
        <x:f>MIN(100,LOG10(1+D109/MAX(E109,'산출기준'!$B$10)*'산출기준'!$B$11)/LOG10(1+'산출기준'!$B$12*'산출기준'!$B$11)*100)</x:f>
        <x:v>100</x:v>
      </x:c>
      <x:c r="H109" s="23" t="n">
        <x:f>F109*'산출기준'!$B$13+G109*'산출기준'!$B$14</x:f>
        <x:v>91.04328759884577</x:v>
      </x:c>
      <x:c r="I109" s="23" t="n">
        <x:f>IF('검색추이24개월'!AI109="","",'검색추이24개월'!AI109)</x:f>
        <x:v>97.26513052972966</x:v>
      </x:c>
      <x:c r="J109" s="23" t="n">
        <x:f>'편집평가'!L109</x:f>
        <x:v>50</x:v>
      </x:c>
      <x:c r="K109" s="23" t="n">
        <x:f>IF(I109="","",H109*'산출기준'!$B$15+I109*'산출기준'!$B$16+J109*'산출기준'!$B$17)</x:f>
        <x:v>84.70118295834178</x:v>
      </x:c>
      <x:c r="L109" s="13" t="n">
        <x:f>IF(K109="","",COUNTIF($K$5:$K$1004,"&gt;"&amp;K109)+1)</x:f>
        <x:v>104</x:v>
      </x:c>
    </x:row>
    <x:row r="110" ht="25" customHeight="1">
      <x:c r="A110" s="4" t="str">
        <x:v>K0106</x:v>
      </x:c>
      <x:c r="B110" s="4" t="str">
        <x:v>마음·심리</x:v>
      </x:c>
      <x:c r="C110" s="4" t="str">
        <x:v>성인ADHD증상</x:v>
      </x:c>
      <x:c r="D110" s="13" t="n">
        <x:f>'Data &amp; Targets'!L110</x:f>
        <x:v>20870</x:v>
      </x:c>
      <x:c r="E110" s="13" t="n">
        <x:f>'Data &amp; Targets'!N110</x:f>
        <x:v>10683</x:v>
      </x:c>
      <x:c r="F110" s="23" t="n">
        <x:f>MIN(100,LOG10(1+D110/'산출기준'!$B$8)/LOG10(1+'산출기준'!$B$9/'산출기준'!$B$8)*100)</x:f>
        <x:v>77.37541870660684</x:v>
      </x:c>
      <x:c r="G110" s="23" t="n">
        <x:f>MIN(100,LOG10(1+D110/MAX(E110,'산출기준'!$B$10)*'산출기준'!$B$11)/LOG10(1+'산출기준'!$B$12*'산출기준'!$B$11)*100)</x:f>
        <x:v>100</x:v>
      </x:c>
      <x:c r="H110" s="23" t="n">
        <x:f>F110*'산출기준'!$B$13+G110*'산출기준'!$B$14</x:f>
        <x:v>90.95016748264274</x:v>
      </x:c>
      <x:c r="I110" s="23" t="n">
        <x:f>IF('검색추이24개월'!AI110="","",'검색추이24개월'!AI110)</x:f>
        <x:v>88.06420974554594</x:v>
      </x:c>
      <x:c r="J110" s="23" t="n">
        <x:f>'편집평가'!L110</x:f>
        <x:v>75</x:v>
      </x:c>
      <x:c r="K110" s="23" t="n">
        <x:f>IF(I110="","",H110*'산출기준'!$B$15+I110*'산출기준'!$B$16+J110*'산출기준'!$B$17)</x:f>
        <x:v>86.89434666498515</x:v>
      </x:c>
      <x:c r="L110" s="13" t="n">
        <x:f>IF(K110="","",COUNTIF($K$5:$K$1004,"&gt;"&amp;K110)+1)</x:f>
        <x:v>54</x:v>
      </x:c>
    </x:row>
    <x:row r="111" ht="25" customHeight="1">
      <x:c r="A111" s="4" t="str">
        <x:v>K0107</x:v>
      </x:c>
      <x:c r="B111" s="4" t="str">
        <x:v>마음·심리</x:v>
      </x:c>
      <x:c r="C111" s="4" t="str">
        <x:v>우울증초기증상</x:v>
      </x:c>
      <x:c r="D111" s="13" t="n">
        <x:f>'Data &amp; Targets'!L111</x:f>
        <x:v>15470</x:v>
      </x:c>
      <x:c r="E111" s="13" t="n">
        <x:f>'Data &amp; Targets'!N111</x:f>
        <x:v>8774</x:v>
      </x:c>
      <x:c r="F111" s="23" t="n">
        <x:f>MIN(100,LOG10(1+D111/'산출기준'!$B$8)/LOG10(1+'산출기준'!$B$9/'산출기준'!$B$8)*100)</x:f>
        <x:v>73.06571502513638</x:v>
      </x:c>
      <x:c r="G111" s="23" t="n">
        <x:f>MIN(100,LOG10(1+D111/MAX(E111,'산출기준'!$B$10)*'산출기준'!$B$11)/LOG10(1+'산출기준'!$B$12*'산출기준'!$B$11)*100)</x:f>
        <x:v>100</x:v>
      </x:c>
      <x:c r="H111" s="23" t="n">
        <x:f>F111*'산출기준'!$B$13+G111*'산출기준'!$B$14</x:f>
        <x:v>89.22628601005455</x:v>
      </x:c>
      <x:c r="I111" s="23" t="n">
        <x:f>IF('검색추이24개월'!AI111="","",'검색추이24개월'!AI111)</x:f>
        <x:v>87.20711266181353</x:v>
      </x:c>
      <x:c r="J111" s="23" t="n">
        <x:f>'편집평가'!L111</x:f>
        <x:v>75</x:v>
      </x:c>
      <x:c r="K111" s="23" t="n">
        <x:f>IF(I111="","",H111*'산출기준'!$B$15+I111*'산출기준'!$B$16+J111*'산출기준'!$B$17)</x:f>
        <x:v>85.77527680357133</x:v>
      </x:c>
      <x:c r="L111" s="13" t="n">
        <x:f>IF(K111="","",COUNTIF($K$5:$K$1004,"&gt;"&amp;K111)+1)</x:f>
        <x:v>78</x:v>
      </x:c>
    </x:row>
    <x:row r="112" ht="25" customHeight="1">
      <x:c r="A112" s="4" t="str">
        <x:v>K0108</x:v>
      </x:c>
      <x:c r="B112" s="4" t="str">
        <x:v>마음·심리</x:v>
      </x:c>
      <x:c r="C112" s="4" t="str">
        <x:v>심리상담</x:v>
      </x:c>
      <x:c r="D112" s="13" t="n">
        <x:f>'Data &amp; Targets'!L112</x:f>
        <x:v>11510</x:v>
      </x:c>
      <x:c r="E112" s="13" t="n">
        <x:f>'Data &amp; Targets'!N112</x:f>
        <x:v>577352</x:v>
      </x:c>
      <x:c r="F112" s="23" t="n">
        <x:f>MIN(100,LOG10(1+D112/'산출기준'!$B$8)/LOG10(1+'산출기준'!$B$9/'산출기준'!$B$8)*100)</x:f>
        <x:v>68.81778324132507</x:v>
      </x:c>
      <x:c r="G112" s="23" t="n">
        <x:f>MIN(100,LOG10(1+D112/MAX(E112,'산출기준'!$B$10)*'산출기준'!$B$11)/LOG10(1+'산출기준'!$B$12*'산출기준'!$B$11)*100)</x:f>
        <x:v>23.758241974974265</x:v>
      </x:c>
      <x:c r="H112" s="23" t="n">
        <x:f>F112*'산출기준'!$B$13+G112*'산출기준'!$B$14</x:f>
        <x:v>41.78205848151459</x:v>
      </x:c>
      <x:c r="I112" s="23" t="n">
        <x:f>IF('검색추이24개월'!AI112="","",'검색추이24개월'!AI112)</x:f>
        <x:v>87.53153185558183</x:v>
      </x:c>
      <x:c r="J112" s="23" t="n">
        <x:f>'편집평가'!L112</x:f>
        <x:v>50</x:v>
      </x:c>
      <x:c r="K112" s="23" t="n">
        <x:f>IF(I112="","",H112*'산출기준'!$B$15+I112*'산출기준'!$B$16+J112*'산출기준'!$B$17)</x:f>
        <x:v>57.15048879743185</x:v>
      </x:c>
      <x:c r="L112" s="13" t="n">
        <x:f>IF(K112="","",COUNTIF($K$5:$K$1004,"&gt;"&amp;K112)+1)</x:f>
        <x:v>837</x:v>
      </x:c>
    </x:row>
    <x:row r="113" ht="25" customHeight="1">
      <x:c r="A113" s="4" t="str">
        <x:v>K0109</x:v>
      </x:c>
      <x:c r="B113" s="4" t="str">
        <x:v>마음·심리</x:v>
      </x:c>
      <x:c r="C113" s="4" t="str">
        <x:v>번아웃증상</x:v>
      </x:c>
      <x:c r="D113" s="13" t="n">
        <x:f>'Data &amp; Targets'!L113</x:f>
        <x:v>10970</x:v>
      </x:c>
      <x:c r="E113" s="13" t="n">
        <x:f>'Data &amp; Targets'!N113</x:f>
        <x:v>9033</x:v>
      </x:c>
      <x:c r="F113" s="23" t="n">
        <x:f>MIN(100,LOG10(1+D113/'산출기준'!$B$8)/LOG10(1+'산출기준'!$B$9/'산출기준'!$B$8)*100)</x:f>
        <x:v>68.12839636176973</x:v>
      </x:c>
      <x:c r="G113" s="23" t="n">
        <x:f>MIN(100,LOG10(1+D113/MAX(E113,'산출기준'!$B$10)*'산출기준'!$B$11)/LOG10(1+'산출기준'!$B$12*'산출기준'!$B$11)*100)</x:f>
        <x:v>100</x:v>
      </x:c>
      <x:c r="H113" s="23" t="n">
        <x:f>F113*'산출기준'!$B$13+G113*'산출기준'!$B$14</x:f>
        <x:v>87.2513585447079</x:v>
      </x:c>
      <x:c r="I113" s="23" t="n">
        <x:f>IF('검색추이24개월'!AI113="","",'검색추이24개월'!AI113)</x:f>
        <x:v>91.58412427192621</x:v>
      </x:c>
      <x:c r="J113" s="23" t="n">
        <x:f>'편집평가'!L113</x:f>
        <x:v>75</x:v>
      </x:c>
      <x:c r="K113" s="23" t="n">
        <x:f>IF(I113="","",H113*'산출기준'!$B$15+I113*'산출기준'!$B$16+J113*'산출기준'!$B$17)</x:f>
        <x:v>86.10091655393181</x:v>
      </x:c>
      <x:c r="L113" s="13" t="n">
        <x:f>IF(K113="","",COUNTIF($K$5:$K$1004,"&gt;"&amp;K113)+1)</x:f>
        <x:v>72</x:v>
      </x:c>
    </x:row>
    <x:row r="114" ht="25" customHeight="1">
      <x:c r="A114" s="4" t="str">
        <x:v>K0110</x:v>
      </x:c>
      <x:c r="B114" s="4" t="str">
        <x:v>마음·심리</x:v>
      </x:c>
      <x:c r="C114" s="4" t="str">
        <x:v>불안장애증상</x:v>
      </x:c>
      <x:c r="D114" s="13" t="n">
        <x:f>'Data &amp; Targets'!L114</x:f>
        <x:v>9490</x:v>
      </x:c>
      <x:c r="E114" s="13" t="n">
        <x:f>'Data &amp; Targets'!N114</x:f>
        <x:v>25444</x:v>
      </x:c>
      <x:c r="F114" s="23" t="n">
        <x:f>MIN(100,LOG10(1+D114/'산출기준'!$B$8)/LOG10(1+'산출기준'!$B$9/'산출기준'!$B$8)*100)</x:f>
        <x:v>66.05106314602305</x:v>
      </x:c>
      <x:c r="G114" s="23" t="n">
        <x:f>MIN(100,LOG10(1+D114/MAX(E114,'산출기준'!$B$10)*'산출기준'!$B$11)/LOG10(1+'산출기준'!$B$12*'산출기준'!$B$11)*100)</x:f>
        <x:v>78.98790681219359</x:v>
      </x:c>
      <x:c r="H114" s="23" t="n">
        <x:f>F114*'산출기준'!$B$13+G114*'산출기준'!$B$14</x:f>
        <x:v>73.81316934572538</x:v>
      </x:c>
      <x:c r="I114" s="23" t="n">
        <x:f>IF('검색추이24개월'!AI114="","",'검색추이24개월'!AI114)</x:f>
        <x:v>89.58850801733217</x:v>
      </x:c>
      <x:c r="J114" s="23" t="n">
        <x:f>'편집평가'!L114</x:f>
        <x:v>75</x:v>
      </x:c>
      <x:c r="K114" s="23" t="n">
        <x:f>IF(I114="","",H114*'산출기준'!$B$15+I114*'산출기준'!$B$16+J114*'산출기준'!$B$17)</x:f>
        <x:v>78.78313707806234</x:v>
      </x:c>
      <x:c r="L114" s="13" t="n">
        <x:f>IF(K114="","",COUNTIF($K$5:$K$1004,"&gt;"&amp;K114)+1)</x:f>
        <x:v>293</x:v>
      </x:c>
    </x:row>
    <x:row r="115" ht="25" customHeight="1">
      <x:c r="A115" s="4" t="str">
        <x:v>K0111</x:v>
      </x:c>
      <x:c r="B115" s="4" t="str">
        <x:v>마음·심리</x:v>
      </x:c>
      <x:c r="C115" s="4" t="str">
        <x:v>불안장애</x:v>
      </x:c>
      <x:c r="D115" s="13" t="n">
        <x:f>'Data &amp; Targets'!L115</x:f>
        <x:v>7880</x:v>
      </x:c>
      <x:c r="E115" s="13" t="n">
        <x:f>'Data &amp; Targets'!N115</x:f>
        <x:v>90913</x:v>
      </x:c>
      <x:c r="F115" s="23" t="n">
        <x:f>MIN(100,LOG10(1+D115/'산출기준'!$B$8)/LOG10(1+'산출기준'!$B$9/'산출기준'!$B$8)*100)</x:f>
        <x:v>63.390924187496644</x:v>
      </x:c>
      <x:c r="G115" s="23" t="n">
        <x:f>MIN(100,LOG10(1+D115/MAX(E115,'산출기준'!$B$10)*'산출기준'!$B$11)/LOG10(1+'산출기준'!$B$12*'산출기준'!$B$11)*100)</x:f>
        <x:v>49.159776069532484</x:v>
      </x:c>
      <x:c r="H115" s="23" t="n">
        <x:f>F115*'산출기준'!$B$13+G115*'산출기준'!$B$14</x:f>
        <x:v>54.85223531671815</x:v>
      </x:c>
      <x:c r="I115" s="23" t="n">
        <x:f>IF('검색추이24개월'!AI115="","",'검색추이24개월'!AI115)</x:f>
        <x:v>86.23533397610046</x:v>
      </x:c>
      <x:c r="J115" s="23" t="n">
        <x:f>'편집평가'!L115</x:f>
        <x:v>50</x:v>
      </x:c>
      <x:c r="K115" s="23" t="n">
        <x:f>IF(I115="","",H115*'산출기준'!$B$15+I115*'산출기준'!$B$16+J115*'산출기준'!$B$17)</x:f>
        <x:v>63.296717851189214</x:v>
      </x:c>
      <x:c r="L115" s="13" t="n">
        <x:f>IF(K115="","",COUNTIF($K$5:$K$1004,"&gt;"&amp;K115)+1)</x:f>
        <x:v>712</x:v>
      </x:c>
    </x:row>
    <x:row r="116" ht="25" customHeight="1">
      <x:c r="A116" s="4" t="str">
        <x:v>K0112</x:v>
      </x:c>
      <x:c r="B116" s="4" t="str">
        <x:v>마음·심리</x:v>
      </x:c>
      <x:c r="C116" s="4" t="str">
        <x:v>성인애착유형검사</x:v>
      </x:c>
      <x:c r="D116" s="13" t="n">
        <x:f>'Data &amp; Targets'!L116</x:f>
        <x:v>7660</x:v>
      </x:c>
      <x:c r="E116" s="13" t="n">
        <x:f>'Data &amp; Targets'!N116</x:f>
        <x:v>735</x:v>
      </x:c>
      <x:c r="F116" s="23" t="n">
        <x:f>MIN(100,LOG10(1+D116/'산출기준'!$B$8)/LOG10(1+'산출기준'!$B$9/'산출기준'!$B$8)*100)</x:f>
        <x:v>62.98627706714598</x:v>
      </x:c>
      <x:c r="G116" s="23" t="n">
        <x:f>MIN(100,LOG10(1+D116/MAX(E116,'산출기준'!$B$10)*'산출기준'!$B$11)/LOG10(1+'산출기준'!$B$12*'산출기준'!$B$11)*100)</x:f>
        <x:v>100</x:v>
      </x:c>
      <x:c r="H116" s="23" t="n">
        <x:f>F116*'산출기준'!$B$13+G116*'산출기준'!$B$14</x:f>
        <x:v>85.19451082685839</x:v>
      </x:c>
      <x:c r="I116" s="23" t="n">
        <x:f>IF('검색추이24개월'!AI116="","",'검색추이24개월'!AI116)</x:f>
        <x:v>97.3638474361395</x:v>
      </x:c>
      <x:c r="J116" s="23" t="n">
        <x:f>'편집평가'!L116</x:f>
        <x:v>50</x:v>
      </x:c>
      <x:c r="K116" s="23" t="n">
        <x:f>IF(I116="","",H116*'산출기준'!$B$15+I116*'산출기준'!$B$16+J116*'산출기준'!$B$17)</x:f>
        <x:v>81.80640964427104</x:v>
      </x:c>
      <x:c r="L116" s="13" t="n">
        <x:f>IF(K116="","",COUNTIF($K$5:$K$1004,"&gt;"&amp;K116)+1)</x:f>
        <x:v>184</x:v>
      </x:c>
    </x:row>
    <x:row r="117" ht="25" customHeight="1">
      <x:c r="A117" s="4" t="str">
        <x:v>K0113</x:v>
      </x:c>
      <x:c r="B117" s="4" t="str">
        <x:v>마음·심리</x:v>
      </x:c>
      <x:c r="C117" s="4" t="str">
        <x:v>회복탄력성</x:v>
      </x:c>
      <x:c r="D117" s="13" t="n">
        <x:f>'Data &amp; Targets'!L117</x:f>
        <x:v>7630</x:v>
      </x:c>
      <x:c r="E117" s="13" t="n">
        <x:f>'Data &amp; Targets'!N117</x:f>
        <x:v>41452</x:v>
      </x:c>
      <x:c r="F117" s="23" t="n">
        <x:f>MIN(100,LOG10(1+D117/'산출기준'!$B$8)/LOG10(1+'산출기준'!$B$9/'산출기준'!$B$8)*100)</x:f>
        <x:v>62.93021093483211</x:v>
      </x:c>
      <x:c r="G117" s="23" t="n">
        <x:f>MIN(100,LOG10(1+D117/MAX(E117,'산출기준'!$B$10)*'산출기준'!$B$11)/LOG10(1+'산출기준'!$B$12*'산출기준'!$B$11)*100)</x:f>
        <x:v>64.25888897420265</x:v>
      </x:c>
      <x:c r="H117" s="23" t="n">
        <x:f>F117*'산출기준'!$B$13+G117*'산출기준'!$B$14</x:f>
        <x:v>63.727417758454436</x:v>
      </x:c>
      <x:c r="I117" s="23" t="n">
        <x:f>IF('검색추이24개월'!AI117="","",'검색추이24개월'!AI117)</x:f>
        <x:v>91.63464780723032</x:v>
      </x:c>
      <x:c r="J117" s="23" t="n">
        <x:f>'편집평가'!L117</x:f>
        <x:v>50</x:v>
      </x:c>
      <x:c r="K117" s="23" t="n">
        <x:f>IF(I117="","",H117*'산출기준'!$B$15+I117*'산출기준'!$B$16+J117*'산출기준'!$B$17)</x:f>
        <x:v>69.35410322139631</x:v>
      </x:c>
      <x:c r="L117" s="13" t="n">
        <x:f>IF(K117="","",COUNTIF($K$5:$K$1004,"&gt;"&amp;K117)+1)</x:f>
        <x:v>560</x:v>
      </x:c>
    </x:row>
    <x:row r="118" ht="25" customHeight="1">
      <x:c r="A118" s="4" t="str">
        <x:v>K0114</x:v>
      </x:c>
      <x:c r="B118" s="4" t="str">
        <x:v>마음·심리</x:v>
      </x:c>
      <x:c r="C118" s="4" t="str">
        <x:v>우울증증상</x:v>
      </x:c>
      <x:c r="D118" s="13" t="n">
        <x:f>'Data &amp; Targets'!L118</x:f>
        <x:v>7190</x:v>
      </x:c>
      <x:c r="E118" s="13" t="n">
        <x:f>'Data &amp; Targets'!N118</x:f>
        <x:v>87010</x:v>
      </x:c>
      <x:c r="F118" s="23" t="n">
        <x:f>MIN(100,LOG10(1+D118/'산출기준'!$B$8)/LOG10(1+'산출기준'!$B$9/'산출기준'!$B$8)*100)</x:f>
        <x:v>62.08193482067291</x:v>
      </x:c>
      <x:c r="G118" s="23" t="n">
        <x:f>MIN(100,LOG10(1+D118/MAX(E118,'산출기준'!$B$10)*'산출기준'!$B$11)/LOG10(1+'산출기준'!$B$12*'산출기준'!$B$11)*100)</x:f>
        <x:v>48.2343437549757</x:v>
      </x:c>
      <x:c r="H118" s="23" t="n">
        <x:f>F118*'산출기준'!$B$13+G118*'산출기준'!$B$14</x:f>
        <x:v>53.77338018125458</x:v>
      </x:c>
      <x:c r="I118" s="23" t="n">
        <x:f>IF('검색추이24개월'!AI118="","",'검색추이24개월'!AI118)</x:f>
        <x:v>83.7193483223413</x:v>
      </x:c>
      <x:c r="J118" s="23" t="n">
        <x:f>'편집평가'!L118</x:f>
        <x:v>75</x:v>
      </x:c>
      <x:c r="K118" s="23" t="n">
        <x:f>IF(I118="","",H118*'산출기준'!$B$15+I118*'산출기준'!$B$16+J118*'산출기준'!$B$17)</x:f>
        <x:v>67.00249458732968</x:v>
      </x:c>
      <x:c r="L118" s="13" t="n">
        <x:f>IF(K118="","",COUNTIF($K$5:$K$1004,"&gt;"&amp;K118)+1)</x:f>
        <x:v>624</x:v>
      </x:c>
    </x:row>
    <x:row r="119" ht="25" customHeight="1">
      <x:c r="A119" s="4" t="str">
        <x:v>K0115</x:v>
      </x:c>
      <x:c r="B119" s="4" t="str">
        <x:v>마음·심리</x:v>
      </x:c>
      <x:c r="C119" s="4" t="str">
        <x:v>스트레스해소법</x:v>
      </x:c>
      <x:c r="D119" s="13" t="n">
        <x:f>'Data &amp; Targets'!L119</x:f>
        <x:v>6380</x:v>
      </x:c>
      <x:c r="E119" s="13" t="n">
        <x:f>'Data &amp; Targets'!N119</x:f>
        <x:v>38592</x:v>
      </x:c>
      <x:c r="F119" s="23" t="n">
        <x:f>MIN(100,LOG10(1+D119/'산출기준'!$B$8)/LOG10(1+'산출기준'!$B$9/'산출기준'!$B$8)*100)</x:f>
        <x:v>60.37709741626796</x:v>
      </x:c>
      <x:c r="G119" s="23" t="n">
        <x:f>MIN(100,LOG10(1+D119/MAX(E119,'산출기준'!$B$10)*'산출기준'!$B$11)/LOG10(1+'산출기준'!$B$12*'산출기준'!$B$11)*100)</x:f>
        <x:v>62.05739202033267</x:v>
      </x:c>
      <x:c r="H119" s="23" t="n">
        <x:f>F119*'산출기준'!$B$13+G119*'산출기준'!$B$14</x:f>
        <x:v>61.38527417870678</x:v>
      </x:c>
      <x:c r="I119" s="23" t="n">
        <x:f>IF('검색추이24개월'!AI119="","",'검색추이24개월'!AI119)</x:f>
        <x:v>85.18817851001657</x:v>
      </x:c>
      <x:c r="J119" s="23" t="n">
        <x:f>'편집평가'!L119</x:f>
        <x:v>50</x:v>
      </x:c>
      <x:c r="K119" s="23" t="n">
        <x:f>IF(I119="","",H119*'산출기준'!$B$15+I119*'산출기준'!$B$16+J119*'산출기준'!$B$17)</x:f>
        <x:v>66.24909064235837</x:v>
      </x:c>
      <x:c r="L119" s="13" t="n">
        <x:f>IF(K119="","",COUNTIF($K$5:$K$1004,"&gt;"&amp;K119)+1)</x:f>
        <x:v>644</x:v>
      </x:c>
    </x:row>
    <x:row r="120" ht="25" customHeight="1">
      <x:c r="A120" s="4" t="str">
        <x:v>K0116</x:v>
      </x:c>
      <x:c r="B120" s="4" t="str">
        <x:v>마음·심리</x:v>
      </x:c>
      <x:c r="C120" s="4" t="str">
        <x:v>성격테스트</x:v>
      </x:c>
      <x:c r="D120" s="13" t="n">
        <x:f>'Data &amp; Targets'!L120</x:f>
        <x:v>5670</x:v>
      </x:c>
      <x:c r="E120" s="13" t="n">
        <x:f>'Data &amp; Targets'!N120</x:f>
        <x:v>28608</x:v>
      </x:c>
      <x:c r="F120" s="23" t="n">
        <x:f>MIN(100,LOG10(1+D120/'산출기준'!$B$8)/LOG10(1+'산출기준'!$B$9/'산출기준'!$B$8)*100)</x:f>
        <x:v>58.69736737010075</x:v>
      </x:c>
      <x:c r="G120" s="23" t="n">
        <x:f>MIN(100,LOG10(1+D120/MAX(E120,'산출기준'!$B$10)*'산출기준'!$B$11)/LOG10(1+'산출기준'!$B$12*'산출기준'!$B$11)*100)</x:f>
        <x:v>65.78151800117821</x:v>
      </x:c>
      <x:c r="H120" s="23" t="n">
        <x:f>F120*'산출기준'!$B$13+G120*'산출기준'!$B$14</x:f>
        <x:v>62.94785774874723</x:v>
      </x:c>
      <x:c r="I120" s="23" t="n">
        <x:f>IF('검색추이24개월'!AI120="","",'검색추이24개월'!AI120)</x:f>
        <x:v>83.23446508908447</x:v>
      </x:c>
      <x:c r="J120" s="23" t="n">
        <x:f>'편집평가'!L120</x:f>
        <x:v>50</x:v>
      </x:c>
      <x:c r="K120" s="23" t="n">
        <x:f>IF(I120="","",H120*'산출기준'!$B$15+I120*'산출기준'!$B$16+J120*'산출기준'!$B$17)</x:f>
        <x:v>66.44426840109895</x:v>
      </x:c>
      <x:c r="L120" s="13" t="n">
        <x:f>IF(K120="","",COUNTIF($K$5:$K$1004,"&gt;"&amp;K120)+1)</x:f>
        <x:v>636</x:v>
      </x:c>
    </x:row>
    <x:row r="121" ht="25" customHeight="1">
      <x:c r="A121" s="4" t="str">
        <x:v>K0117</x:v>
      </x:c>
      <x:c r="B121" s="4" t="str">
        <x:v>마음·심리</x:v>
      </x:c>
      <x:c r="C121" s="4" t="str">
        <x:v>나르시시스트특징</x:v>
      </x:c>
      <x:c r="D121" s="13" t="n">
        <x:f>'Data &amp; Targets'!L121</x:f>
        <x:v>5550</x:v>
      </x:c>
      <x:c r="E121" s="13" t="n">
        <x:f>'Data &amp; Targets'!N121</x:f>
        <x:v>2419</x:v>
      </x:c>
      <x:c r="F121" s="23" t="n">
        <x:f>MIN(100,LOG10(1+D121/'산출기준'!$B$8)/LOG10(1+'산출기준'!$B$9/'산출기준'!$B$8)*100)</x:f>
        <x:v>58.39316587456388</x:v>
      </x:c>
      <x:c r="G121" s="23" t="n">
        <x:f>MIN(100,LOG10(1+D121/MAX(E121,'산출기준'!$B$10)*'산출기준'!$B$11)/LOG10(1+'산출기준'!$B$12*'산출기준'!$B$11)*100)</x:f>
        <x:v>100</x:v>
      </x:c>
      <x:c r="H121" s="23" t="n">
        <x:f>F121*'산출기준'!$B$13+G121*'산출기준'!$B$14</x:f>
        <x:v>83.35726634982555</x:v>
      </x:c>
      <x:c r="I121" s="23" t="n">
        <x:f>IF('검색추이24개월'!AI121="","",'검색추이24개월'!AI121)</x:f>
        <x:v>97.48331521000989</x:v>
      </x:c>
      <x:c r="J121" s="23" t="n">
        <x:f>'편집평가'!L121</x:f>
        <x:v>75</x:v>
      </x:c>
      <x:c r="K121" s="23" t="n">
        <x:f>IF(I121="","",H121*'산출기준'!$B$15+I121*'산출기준'!$B$16+J121*'산출기준'!$B$17)</x:f>
        <x:v>85.92362773791574</x:v>
      </x:c>
      <x:c r="L121" s="13" t="n">
        <x:f>IF(K121="","",COUNTIF($K$5:$K$1004,"&gt;"&amp;K121)+1)</x:f>
        <x:v>75</x:v>
      </x:c>
    </x:row>
    <x:row r="122" ht="25" customHeight="1">
      <x:c r="A122" s="4" t="str">
        <x:v>K0118</x:v>
      </x:c>
      <x:c r="B122" s="4" t="str">
        <x:v>마음·심리</x:v>
      </x:c>
      <x:c r="C122" s="4" t="str">
        <x:v>분노조절장애</x:v>
      </x:c>
      <x:c r="D122" s="13" t="n">
        <x:f>'Data &amp; Targets'!L122</x:f>
        <x:v>4650</x:v>
      </x:c>
      <x:c r="E122" s="13" t="n">
        <x:f>'Data &amp; Targets'!N122</x:f>
        <x:v>20837</x:v>
      </x:c>
      <x:c r="F122" s="23" t="n">
        <x:f>MIN(100,LOG10(1+D122/'산출기준'!$B$8)/LOG10(1+'산출기준'!$B$9/'산출기준'!$B$8)*100)</x:f>
        <x:v>55.88170132481193</x:v>
      </x:c>
      <x:c r="G122" s="23" t="n">
        <x:f>MIN(100,LOG10(1+D122/MAX(E122,'산출기준'!$B$10)*'산출기준'!$B$11)/LOG10(1+'산출기준'!$B$12*'산출기준'!$B$11)*100)</x:f>
        <x:v>68.23533454041171</x:v>
      </x:c>
      <x:c r="H122" s="23" t="n">
        <x:f>F122*'산출기준'!$B$13+G122*'산출기준'!$B$14</x:f>
        <x:v>63.293881254171794</x:v>
      </x:c>
      <x:c r="I122" s="23" t="n">
        <x:f>IF('검색추이24개월'!AI122="","",'검색추이24개월'!AI122)</x:f>
        <x:v>83.55881976242551</x:v>
      </x:c>
      <x:c r="J122" s="23" t="n">
        <x:f>'편집평가'!L122</x:f>
        <x:v>50</x:v>
      </x:c>
      <x:c r="K122" s="23" t="n">
        <x:f>IF(I122="","",H122*'산출기준'!$B$15+I122*'산출기준'!$B$16+J122*'산출기준'!$B$17)</x:f>
        <x:v>66.71458655581355</x:v>
      </x:c>
      <x:c r="L122" s="13" t="n">
        <x:f>IF(K122="","",COUNTIF($K$5:$K$1004,"&gt;"&amp;K122)+1)</x:f>
        <x:v>632</x:v>
      </x:c>
    </x:row>
    <x:row r="123" ht="25" customHeight="1">
      <x:c r="A123" s="4" t="str">
        <x:v>K0119</x:v>
      </x:c>
      <x:c r="B123" s="4" t="str">
        <x:v>마음·심리</x:v>
      </x:c>
      <x:c r="C123" s="4" t="str">
        <x:v>성인ADHD검사</x:v>
      </x:c>
      <x:c r="D123" s="13" t="n">
        <x:f>'Data &amp; Targets'!L123</x:f>
        <x:v>4340</x:v>
      </x:c>
      <x:c r="E123" s="13" t="n">
        <x:f>'Data &amp; Targets'!N123</x:f>
        <x:v>3499</x:v>
      </x:c>
      <x:c r="F123" s="23" t="n">
        <x:f>MIN(100,LOG10(1+D123/'산출기준'!$B$8)/LOG10(1+'산출기준'!$B$9/'산출기준'!$B$8)*100)</x:f>
        <x:v>54.9048213550019</x:v>
      </x:c>
      <x:c r="G123" s="23" t="n">
        <x:f>MIN(100,LOG10(1+D123/MAX(E123,'산출기준'!$B$10)*'산출기준'!$B$11)/LOG10(1+'산출기준'!$B$12*'산출기준'!$B$11)*100)</x:f>
        <x:v>100</x:v>
      </x:c>
      <x:c r="H123" s="23" t="n">
        <x:f>F123*'산출기준'!$B$13+G123*'산출기준'!$B$14</x:f>
        <x:v>81.96192854200076</x:v>
      </x:c>
      <x:c r="I123" s="23" t="n">
        <x:f>IF('검색추이24개월'!AI123="","",'검색추이24개월'!AI123)</x:f>
        <x:v>85.90869911308314</x:v>
      </x:c>
      <x:c r="J123" s="23" t="n">
        <x:f>'편집평가'!L123</x:f>
        <x:v>50</x:v>
      </x:c>
      <x:c r="K123" s="23" t="n">
        <x:f>IF(I123="","",H123*'산출기준'!$B$15+I123*'산출기준'!$B$16+J123*'산출기준'!$B$17)</x:f>
        <x:v>76.75357400492533</x:v>
      </x:c>
      <x:c r="L123" s="13" t="n">
        <x:f>IF(K123="","",COUNTIF($K$5:$K$1004,"&gt;"&amp;K123)+1)</x:f>
        <x:v>355</x:v>
      </x:c>
    </x:row>
    <x:row r="124" ht="25" customHeight="1">
      <x:c r="A124" s="4" t="str">
        <x:v>K0120</x:v>
      </x:c>
      <x:c r="B124" s="4" t="str">
        <x:v>마음·심리</x:v>
      </x:c>
      <x:c r="C124" s="4" t="str">
        <x:v>불면증치료</x:v>
      </x:c>
      <x:c r="D124" s="13" t="n">
        <x:f>'Data &amp; Targets'!L124</x:f>
        <x:v>4250</x:v>
      </x:c>
      <x:c r="E124" s="13" t="n">
        <x:f>'Data &amp; Targets'!N124</x:f>
        <x:v>22866</x:v>
      </x:c>
      <x:c r="F124" s="23" t="n">
        <x:f>MIN(100,LOG10(1+D124/'산출기준'!$B$8)/LOG10(1+'산출기준'!$B$9/'산출기준'!$B$8)*100)</x:f>
        <x:v>54.60840713858121</x:v>
      </x:c>
      <x:c r="G124" s="23" t="n">
        <x:f>MIN(100,LOG10(1+D124/MAX(E124,'산출기준'!$B$10)*'산출기준'!$B$11)/LOG10(1+'산출기준'!$B$12*'산출기준'!$B$11)*100)</x:f>
        <x:v>64.45861984655097</x:v>
      </x:c>
      <x:c r="H124" s="23" t="n">
        <x:f>F124*'산출기준'!$B$13+G124*'산출기준'!$B$14</x:f>
        <x:v>60.518534763363064</x:v>
      </x:c>
      <x:c r="I124" s="23" t="n">
        <x:f>IF('검색추이24개월'!AI124="","",'검색추이24개월'!AI124)</x:f>
        <x:v>91.49067925170168</x:v>
      </x:c>
      <x:c r="J124" s="23" t="n">
        <x:f>'편집평가'!L124</x:f>
        <x:v>50</x:v>
      </x:c>
      <x:c r="K124" s="23" t="n">
        <x:f>IF(I124="","",H124*'산출기준'!$B$15+I124*'산출기준'!$B$16+J124*'산출기준'!$B$17)</x:f>
        <x:v>67.70647115719203</x:v>
      </x:c>
      <x:c r="L124" s="13" t="n">
        <x:f>IF(K124="","",COUNTIF($K$5:$K$1004,"&gt;"&amp;K124)+1)</x:f>
        <x:v>602</x:v>
      </x:c>
    </x:row>
    <x:row r="125" ht="25" customHeight="1">
      <x:c r="A125" s="4" t="str">
        <x:v>K0121</x:v>
      </x:c>
      <x:c r="B125" s="4" t="str">
        <x:v>마음·심리</x:v>
      </x:c>
      <x:c r="C125" s="4" t="str">
        <x:v>스트레스성공황장애</x:v>
      </x:c>
      <x:c r="D125" s="13" t="n">
        <x:f>'Data &amp; Targets'!L125</x:f>
        <x:v>4220</x:v>
      </x:c>
      <x:c r="E125" s="13" t="n">
        <x:f>'Data &amp; Targets'!N125</x:f>
        <x:v>3830</x:v>
      </x:c>
      <x:c r="F125" s="23" t="n">
        <x:f>MIN(100,LOG10(1+D125/'산출기준'!$B$8)/LOG10(1+'산출기준'!$B$9/'산출기준'!$B$8)*100)</x:f>
        <x:v>54.50823796098491</x:v>
      </x:c>
      <x:c r="G125" s="23" t="n">
        <x:f>MIN(100,LOG10(1+D125/MAX(E125,'산출기준'!$B$10)*'산출기준'!$B$11)/LOG10(1+'산출기준'!$B$12*'산출기준'!$B$11)*100)</x:f>
        <x:v>100</x:v>
      </x:c>
      <x:c r="H125" s="23" t="n">
        <x:f>F125*'산출기준'!$B$13+G125*'산출기준'!$B$14</x:f>
        <x:v>81.80329518439396</x:v>
      </x:c>
      <x:c r="I125" s="23" t="n">
        <x:f>IF('검색추이24개월'!AI125="","",'검색추이24개월'!AI125)</x:f>
        <x:v>88.64373805848852</x:v>
      </x:c>
      <x:c r="J125" s="23" t="n">
        <x:f>'편집평가'!L125</x:f>
        <x:v>50</x:v>
      </x:c>
      <x:c r="K125" s="23" t="n">
        <x:f>IF(I125="","",H125*'산출기준'!$B$15+I125*'산출기준'!$B$16+J125*'산출기준'!$B$17)</x:f>
        <x:v>77.49476900974354</x:v>
      </x:c>
      <x:c r="L125" s="13" t="n">
        <x:f>IF(K125="","",COUNTIF($K$5:$K$1004,"&gt;"&amp;K125)+1)</x:f>
        <x:v>331</x:v>
      </x:c>
    </x:row>
    <x:row r="126" ht="25" customHeight="1">
      <x:c r="A126" s="4" t="str">
        <x:v>K0122</x:v>
      </x:c>
      <x:c r="B126" s="4" t="str">
        <x:v>마음·심리</x:v>
      </x:c>
      <x:c r="C126" s="4" t="str">
        <x:v>수면장애</x:v>
      </x:c>
      <x:c r="D126" s="13" t="n">
        <x:f>'Data &amp; Targets'!L126</x:f>
        <x:v>4200</x:v>
      </x:c>
      <x:c r="E126" s="13" t="n">
        <x:f>'Data &amp; Targets'!N126</x:f>
        <x:v>145801</x:v>
      </x:c>
      <x:c r="F126" s="23" t="n">
        <x:f>MIN(100,LOG10(1+D126/'산출기준'!$B$8)/LOG10(1+'산출기준'!$B$9/'산출기준'!$B$8)*100)</x:f>
        <x:v>54.441071304985144</x:v>
      </x:c>
      <x:c r="G126" s="23" t="n">
        <x:f>MIN(100,LOG10(1+D126/MAX(E126,'산출기준'!$B$10)*'산출기준'!$B$11)/LOG10(1+'산출기준'!$B$12*'산출기준'!$B$11)*100)</x:f>
        <x:v>29.381675799473516</x:v>
      </x:c>
      <x:c r="H126" s="23" t="n">
        <x:f>F126*'산출기준'!$B$13+G126*'산출기준'!$B$14</x:f>
        <x:v>39.405434001678174</x:v>
      </x:c>
      <x:c r="I126" s="23" t="n">
        <x:f>IF('검색추이24개월'!AI126="","",'검색추이24개월'!AI126)</x:f>
        <x:v>84.20852035072139</x:v>
      </x:c>
      <x:c r="J126" s="23" t="n">
        <x:f>'편집평가'!L126</x:f>
        <x:v>50</x:v>
      </x:c>
      <x:c r="K126" s="23" t="n">
        <x:f>IF(I126="","",H126*'산출기준'!$B$15+I126*'산출기준'!$B$16+J126*'산출기준'!$B$17)</x:f>
        <x:v>54.965273106055506</x:v>
      </x:c>
      <x:c r="L126" s="13" t="n">
        <x:f>IF(K126="","",COUNTIF($K$5:$K$1004,"&gt;"&amp;K126)+1)</x:f>
        <x:v>865</x:v>
      </x:c>
    </x:row>
    <x:row r="127" ht="25" customHeight="1">
      <x:c r="A127" s="4" t="str">
        <x:v>K0123</x:v>
      </x:c>
      <x:c r="B127" s="4" t="str">
        <x:v>마음·심리</x:v>
      </x:c>
      <x:c r="C127" s="4" t="str">
        <x:v>공황장애원인</x:v>
      </x:c>
      <x:c r="D127" s="13" t="n">
        <x:f>'Data &amp; Targets'!L127</x:f>
        <x:v>3980</x:v>
      </x:c>
      <x:c r="E127" s="13" t="n">
        <x:f>'Data &amp; Targets'!N127</x:f>
        <x:v>12920</x:v>
      </x:c>
      <x:c r="F127" s="23" t="n">
        <x:f>MIN(100,LOG10(1+D127/'산출기준'!$B$8)/LOG10(1+'산출기준'!$B$9/'산출기준'!$B$8)*100)</x:f>
        <x:v>53.68090487903683</x:v>
      </x:c>
      <x:c r="G127" s="23" t="n">
        <x:f>MIN(100,LOG10(1+D127/MAX(E127,'산출기준'!$B$10)*'산출기준'!$B$11)/LOG10(1+'산출기준'!$B$12*'산출기준'!$B$11)*100)</x:f>
        <x:v>74.9627672206812</x:v>
      </x:c>
      <x:c r="H127" s="23" t="n">
        <x:f>F127*'산출기준'!$B$13+G127*'산출기준'!$B$14</x:f>
        <x:v>66.45002228402345</x:v>
      </x:c>
      <x:c r="I127" s="23" t="n">
        <x:f>IF('검색추이24개월'!AI127="","",'검색추이24개월'!AI127)</x:f>
        <x:v>94.94916953878295</x:v>
      </x:c>
      <x:c r="J127" s="23" t="n">
        <x:f>'편집평가'!L127</x:f>
        <x:v>75</x:v>
      </x:c>
      <x:c r="K127" s="23" t="n">
        <x:f>IF(I127="","",H127*'산출기준'!$B$15+I127*'산출기준'!$B$16+J127*'산출기준'!$B$17)</x:f>
        <x:v>76.7097620036466</x:v>
      </x:c>
      <x:c r="L127" s="13" t="n">
        <x:f>IF(K127="","",COUNTIF($K$5:$K$1004,"&gt;"&amp;K127)+1)</x:f>
        <x:v>359</x:v>
      </x:c>
    </x:row>
    <x:row r="128" ht="25" customHeight="1">
      <x:c r="A128" s="4" t="str">
        <x:v>K0124</x:v>
      </x:c>
      <x:c r="B128" s="4" t="str">
        <x:v>마음·심리</x:v>
      </x:c>
      <x:c r="C128" s="4" t="str">
        <x:v>정신과상담</x:v>
      </x:c>
      <x:c r="D128" s="13" t="n">
        <x:f>'Data &amp; Targets'!L128</x:f>
        <x:v>3890</x:v>
      </x:c>
      <x:c r="E128" s="13" t="n">
        <x:f>'Data &amp; Targets'!N128</x:f>
        <x:v>30614</x:v>
      </x:c>
      <x:c r="F128" s="23" t="n">
        <x:f>MIN(100,LOG10(1+D128/'산출기준'!$B$8)/LOG10(1+'산출기준'!$B$9/'산출기준'!$B$8)*100)</x:f>
        <x:v>53.35804268133547</x:v>
      </x:c>
      <x:c r="G128" s="23" t="n">
        <x:f>MIN(100,LOG10(1+D128/MAX(E128,'산출기준'!$B$10)*'산출기준'!$B$11)/LOG10(1+'산출기준'!$B$12*'산출기준'!$B$11)*100)</x:f>
        <x:v>56.72393192881179</x:v>
      </x:c>
      <x:c r="H128" s="23" t="n">
        <x:f>F128*'산출기준'!$B$13+G128*'산출기준'!$B$14</x:f>
        <x:v>55.37757622982126</x:v>
      </x:c>
      <x:c r="I128" s="23" t="n">
        <x:f>IF('검색추이24개월'!AI128="","",'검색추이24개월'!AI128)</x:f>
        <x:v>90.54073751155045</x:v>
      </x:c>
      <x:c r="J128" s="23" t="n">
        <x:f>'편집평가'!L128</x:f>
        <x:v>50</x:v>
      </x:c>
      <x:c r="K128" s="23" t="n">
        <x:f>IF(I128="","",H128*'산출기준'!$B$15+I128*'산출기준'!$B$16+J128*'산출기준'!$B$17)</x:f>
        <x:v>64.85100936837577</x:v>
      </x:c>
      <x:c r="L128" s="13" t="n">
        <x:f>IF(K128="","",COUNTIF($K$5:$K$1004,"&gt;"&amp;K128)+1)</x:f>
        <x:v>674</x:v>
      </x:c>
    </x:row>
    <x:row r="129" ht="25" customHeight="1">
      <x:c r="A129" s="4" t="str">
        <x:v>K0125</x:v>
      </x:c>
      <x:c r="B129" s="4" t="str">
        <x:v>마음·심리</x:v>
      </x:c>
      <x:c r="C129" s="4" t="str">
        <x:v>불면증극복하는법</x:v>
      </x:c>
      <x:c r="D129" s="13" t="n">
        <x:f>'Data &amp; Targets'!L129</x:f>
        <x:v>3660</x:v>
      </x:c>
      <x:c r="E129" s="13" t="n">
        <x:f>'Data &amp; Targets'!N129</x:f>
        <x:v>6516</x:v>
      </x:c>
      <x:c r="F129" s="23" t="n">
        <x:f>MIN(100,LOG10(1+D129/'산출기준'!$B$8)/LOG10(1+'산출기준'!$B$9/'산출기준'!$B$8)*100)</x:f>
        <x:v>52.49866533481659</x:v>
      </x:c>
      <x:c r="G129" s="23" t="n">
        <x:f>MIN(100,LOG10(1+D129/MAX(E129,'산출기준'!$B$10)*'산출기준'!$B$11)/LOG10(1+'산출기준'!$B$12*'산출기준'!$B$11)*100)</x:f>
        <x:v>87.66876800753046</x:v>
      </x:c>
      <x:c r="H129" s="23" t="n">
        <x:f>F129*'산출기준'!$B$13+G129*'산출기준'!$B$14</x:f>
        <x:v>73.60072693844492</x:v>
      </x:c>
      <x:c r="I129" s="23" t="n">
        <x:f>IF('검색추이24개월'!AI129="","",'검색추이24개월'!AI129)</x:f>
        <x:v>89.07024355242245</x:v>
      </x:c>
      <x:c r="J129" s="23" t="n">
        <x:f>'편집평가'!L129</x:f>
        <x:v>62.5</x:v>
      </x:c>
      <x:c r="K129" s="23" t="n">
        <x:f>IF(I129="","",H129*'산출기준'!$B$15+I129*'산출기준'!$B$16+J129*'산출기준'!$B$17)</x:f>
        <x:v>76.0214365349492</x:v>
      </x:c>
      <x:c r="L129" s="13" t="n">
        <x:f>IF(K129="","",COUNTIF($K$5:$K$1004,"&gt;"&amp;K129)+1)</x:f>
        <x:v>384</x:v>
      </x:c>
    </x:row>
    <x:row r="130" ht="25" customHeight="1">
      <x:c r="A130" s="4" t="str">
        <x:v>K0126</x:v>
      </x:c>
      <x:c r="B130" s="4" t="str">
        <x:v>마음·심리</x:v>
      </x:c>
      <x:c r="C130" s="4" t="str">
        <x:v>성인ADHD검사비용</x:v>
      </x:c>
      <x:c r="D130" s="13" t="n">
        <x:f>'Data &amp; Targets'!L130</x:f>
        <x:v>3410</x:v>
      </x:c>
      <x:c r="E130" s="13" t="n">
        <x:f>'Data &amp; Targets'!N130</x:f>
        <x:v>398</x:v>
      </x:c>
      <x:c r="F130" s="23" t="n">
        <x:f>MIN(100,LOG10(1+D130/'산출기준'!$B$8)/LOG10(1+'산출기준'!$B$9/'산출기준'!$B$8)*100)</x:f>
        <x:v>51.50278514914217</x:v>
      </x:c>
      <x:c r="G130" s="23" t="n">
        <x:f>MIN(100,LOG10(1+D130/MAX(E130,'산출기준'!$B$10)*'산출기준'!$B$11)/LOG10(1+'산출기준'!$B$12*'산출기준'!$B$11)*100)</x:f>
        <x:v>100</x:v>
      </x:c>
      <x:c r="H130" s="23" t="n">
        <x:f>F130*'산출기준'!$B$13+G130*'산출기준'!$B$14</x:f>
        <x:v>80.60111405965687</x:v>
      </x:c>
      <x:c r="I130" s="23" t="n">
        <x:f>IF('검색추이24개월'!AI130="","",'검색추이24개월'!AI130)</x:f>
        <x:v>97.47853278493857</x:v>
      </x:c>
      <x:c r="J130" s="23" t="n">
        <x:f>'편집평가'!L130</x:f>
        <x:v>75</x:v>
      </x:c>
      <x:c r="K130" s="23" t="n">
        <x:f>IF(I130="","",H130*'산출기준'!$B$15+I130*'산출기준'!$B$16+J130*'산출기준'!$B$17)</x:f>
        <x:v>84.54411686531</x:v>
      </x:c>
      <x:c r="L130" s="13" t="n">
        <x:f>IF(K130="","",COUNTIF($K$5:$K$1004,"&gt;"&amp;K130)+1)</x:f>
        <x:v>109</x:v>
      </x:c>
    </x:row>
    <x:row r="131" ht="25" customHeight="1">
      <x:c r="A131" s="4" t="str">
        <x:v>K0127</x:v>
      </x:c>
      <x:c r="B131" s="4" t="str">
        <x:v>마음·심리</x:v>
      </x:c>
      <x:c r="C131" s="4" t="str">
        <x:v>집중력높이는법</x:v>
      </x:c>
      <x:c r="D131" s="13" t="n">
        <x:f>'Data &amp; Targets'!L131</x:f>
        <x:v>3180</x:v>
      </x:c>
      <x:c r="E131" s="13" t="n">
        <x:f>'Data &amp; Targets'!N131</x:f>
        <x:v>6359</x:v>
      </x:c>
      <x:c r="F131" s="23" t="n">
        <x:f>MIN(100,LOG10(1+D131/'산출기준'!$B$8)/LOG10(1+'산출기준'!$B$9/'산출기준'!$B$8)*100)</x:f>
        <x:v>50.52181799592056</x:v>
      </x:c>
      <x:c r="G131" s="23" t="n">
        <x:f>MIN(100,LOG10(1+D131/MAX(E131,'산출기준'!$B$10)*'산출기준'!$B$11)/LOG10(1+'산출기준'!$B$12*'산출기준'!$B$11)*100)</x:f>
        <x:v>85.19777068537543</x:v>
      </x:c>
      <x:c r="H131" s="23" t="n">
        <x:f>F131*'산출기준'!$B$13+G131*'산출기준'!$B$14</x:f>
        <x:v>71.32738960959348</x:v>
      </x:c>
      <x:c r="I131" s="23" t="n">
        <x:f>IF('검색추이24개월'!AI131="","",'검색추이24개월'!AI131)</x:f>
        <x:v>86.77552777769154</x:v>
      </x:c>
      <x:c r="J131" s="23" t="n">
        <x:f>'편집평가'!L131</x:f>
        <x:v>87.5</x:v>
      </x:c>
      <x:c r="K131" s="23" t="n">
        <x:f>IF(I131="","",H131*'산출기준'!$B$15+I131*'산출기준'!$B$16+J131*'산출기준'!$B$17)</x:f>
        <x:v>79.1963531381042</x:v>
      </x:c>
      <x:c r="L131" s="13" t="n">
        <x:f>IF(K131="","",COUNTIF($K$5:$K$1004,"&gt;"&amp;K131)+1)</x:f>
        <x:v>276</x:v>
      </x:c>
    </x:row>
    <x:row r="132" ht="25" customHeight="1">
      <x:c r="A132" s="4" t="str">
        <x:v>K0128</x:v>
      </x:c>
      <x:c r="B132" s="4" t="str">
        <x:v>마음·심리</x:v>
      </x:c>
      <x:c r="C132" s="4" t="str">
        <x:v>불면증증상</x:v>
      </x:c>
      <x:c r="D132" s="13" t="n">
        <x:f>'Data &amp; Targets'!L132</x:f>
        <x:v>3080</x:v>
      </x:c>
      <x:c r="E132" s="13" t="n">
        <x:f>'Data &amp; Targets'!N132</x:f>
        <x:v>57348</x:v>
      </x:c>
      <x:c r="F132" s="23" t="n">
        <x:f>MIN(100,LOG10(1+D132/'산출기준'!$B$8)/LOG10(1+'산출기준'!$B$9/'산출기준'!$B$8)*100)</x:f>
        <x:v>50.073658716962264</x:v>
      </x:c>
      <x:c r="G132" s="23" t="n">
        <x:f>MIN(100,LOG10(1+D132/MAX(E132,'산출기준'!$B$10)*'산출기준'!$B$11)/LOG10(1+'산출기준'!$B$12*'산출기준'!$B$11)*100)</x:f>
        <x:v>40.12273022726562</x:v>
      </x:c>
      <x:c r="H132" s="23" t="n">
        <x:f>F132*'산출기준'!$B$13+G132*'산출기준'!$B$14</x:f>
        <x:v>44.103101623144276</x:v>
      </x:c>
      <x:c r="I132" s="23" t="n">
        <x:f>IF('검색추이24개월'!AI132="","",'검색추이24개월'!AI132)</x:f>
        <x:v>82.92954380035654</x:v>
      </x:c>
      <x:c r="J132" s="23" t="n">
        <x:f>'편집평가'!L132</x:f>
        <x:v>75</x:v>
      </x:c>
      <x:c r="K132" s="23" t="n">
        <x:f>IF(I132="","",H132*'산출기준'!$B$15+I132*'산출기준'!$B$16+J132*'산출기준'!$B$17)</x:f>
        <x:v>61.9304139516791</x:v>
      </x:c>
      <x:c r="L132" s="13" t="n">
        <x:f>IF(K132="","",COUNTIF($K$5:$K$1004,"&gt;"&amp;K132)+1)</x:f>
        <x:v>739</x:v>
      </x:c>
    </x:row>
    <x:row r="133" ht="25" customHeight="1">
      <x:c r="A133" s="4" t="str">
        <x:v>K0129</x:v>
      </x:c>
      <x:c r="B133" s="4" t="str">
        <x:v>마음·심리</x:v>
      </x:c>
      <x:c r="C133" s="4" t="str">
        <x:v>성인ADHD자가진단</x:v>
      </x:c>
      <x:c r="D133" s="13" t="n">
        <x:f>'Data &amp; Targets'!L133</x:f>
        <x:v>2900</x:v>
      </x:c>
      <x:c r="E133" s="13" t="n">
        <x:f>'Data &amp; Targets'!N133</x:f>
        <x:v>2304</x:v>
      </x:c>
      <x:c r="F133" s="23" t="n">
        <x:f>MIN(100,LOG10(1+D133/'산출기준'!$B$8)/LOG10(1+'산출기준'!$B$9/'산출기준'!$B$8)*100)</x:f>
        <x:v>49.23025190943695</x:v>
      </x:c>
      <x:c r="G133" s="23" t="n">
        <x:f>MIN(100,LOG10(1+D133/MAX(E133,'산출기준'!$B$10)*'산출기준'!$B$11)/LOG10(1+'산출기준'!$B$12*'산출기준'!$B$11)*100)</x:f>
        <x:v>100</x:v>
      </x:c>
      <x:c r="H133" s="23" t="n">
        <x:f>F133*'산출기준'!$B$13+G133*'산출기준'!$B$14</x:f>
        <x:v>79.69210076377479</x:v>
      </x:c>
      <x:c r="I133" s="23" t="n">
        <x:f>IF('검색추이24개월'!AI133="","",'검색추이24개월'!AI133)</x:f>
        <x:v>84.32337570850981</x:v>
      </x:c>
      <x:c r="J133" s="23" t="n">
        <x:f>'편집평가'!L133</x:f>
        <x:v>50</x:v>
      </x:c>
      <x:c r="K133" s="23" t="n">
        <x:f>IF(I133="","",H133*'산출기준'!$B$15+I133*'산출기준'!$B$16+J133*'산출기준'!$B$17)</x:f>
        <x:v>75.14306309444034</x:v>
      </x:c>
      <x:c r="L133" s="13" t="n">
        <x:f>IF(K133="","",COUNTIF($K$5:$K$1004,"&gt;"&amp;K133)+1)</x:f>
        <x:v>413</x:v>
      </x:c>
    </x:row>
    <x:row r="134" ht="25" customHeight="1">
      <x:c r="A134" s="4" t="str">
        <x:v>K0130</x:v>
      </x:c>
      <x:c r="B134" s="4" t="str">
        <x:v>마음·심리</x:v>
      </x:c>
      <x:c r="C134" s="4" t="str">
        <x:v>공황장애치료</x:v>
      </x:c>
      <x:c r="D134" s="13" t="n">
        <x:f>'Data &amp; Targets'!L134</x:f>
        <x:v>2850</x:v>
      </x:c>
      <x:c r="E134" s="13" t="n">
        <x:f>'Data &amp; Targets'!N134</x:f>
        <x:v>30649</x:v>
      </x:c>
      <x:c r="F134" s="23" t="n">
        <x:f>MIN(100,LOG10(1+D134/'산출기준'!$B$8)/LOG10(1+'산출기준'!$B$9/'산출기준'!$B$8)*100)</x:f>
        <x:v>48.986979151128864</x:v>
      </x:c>
      <x:c r="G134" s="23" t="n">
        <x:f>MIN(100,LOG10(1+D134/MAX(E134,'산출기준'!$B$10)*'산출기준'!$B$11)/LOG10(1+'산출기준'!$B$12*'산출기준'!$B$11)*100)</x:f>
        <x:v>50.53022543637219</x:v>
      </x:c>
      <x:c r="H134" s="23" t="n">
        <x:f>F134*'산출기준'!$B$13+G134*'산출기준'!$B$14</x:f>
        <x:v>49.91292692227486</x:v>
      </x:c>
      <x:c r="I134" s="23" t="n">
        <x:f>IF('검색추이24개월'!AI134="","",'검색추이24개월'!AI134)</x:f>
        <x:v>87.67831148865702</x:v>
      </x:c>
      <x:c r="J134" s="23" t="n">
        <x:f>'편집평가'!L134</x:f>
        <x:v>50</x:v>
      </x:c>
      <x:c r="K134" s="23" t="n">
        <x:f>IF(I134="","",H134*'산출기준'!$B$15+I134*'산출기준'!$B$16+J134*'산출기준'!$B$17)</x:f>
        <x:v>61.259956907734534</x:v>
      </x:c>
      <x:c r="L134" s="13" t="n">
        <x:f>IF(K134="","",COUNTIF($K$5:$K$1004,"&gt;"&amp;K134)+1)</x:f>
        <x:v>754</x:v>
      </x:c>
    </x:row>
    <x:row r="135" ht="25" customHeight="1">
      <x:c r="A135" s="4" t="str">
        <x:v>K0131</x:v>
      </x:c>
      <x:c r="B135" s="4" t="str">
        <x:v>마음·심리</x:v>
      </x:c>
      <x:c r="C135" s="4" t="str">
        <x:v>경계성성격장애</x:v>
      </x:c>
      <x:c r="D135" s="13" t="n">
        <x:f>'Data &amp; Targets'!L135</x:f>
        <x:v>2720</x:v>
      </x:c>
      <x:c r="E135" s="13" t="n">
        <x:f>'Data &amp; Targets'!N135</x:f>
        <x:v>1961</x:v>
      </x:c>
      <x:c r="F135" s="23" t="n">
        <x:f>MIN(100,LOG10(1+D135/'산출기준'!$B$8)/LOG10(1+'산출기준'!$B$9/'산출기준'!$B$8)*100)</x:f>
        <x:v>48.3346432839385</x:v>
      </x:c>
      <x:c r="G135" s="23" t="n">
        <x:f>MIN(100,LOG10(1+D135/MAX(E135,'산출기준'!$B$10)*'산출기준'!$B$11)/LOG10(1+'산출기준'!$B$12*'산출기준'!$B$11)*100)</x:f>
        <x:v>100</x:v>
      </x:c>
      <x:c r="H135" s="23" t="n">
        <x:f>F135*'산출기준'!$B$13+G135*'산출기준'!$B$14</x:f>
        <x:v>79.33385731357541</x:v>
      </x:c>
      <x:c r="I135" s="23" t="n">
        <x:f>IF('검색추이24개월'!AI135="","",'검색추이24개월'!AI135)</x:f>
        <x:v>87.14046990489344</x:v>
      </x:c>
      <x:c r="J135" s="23" t="n">
        <x:f>'편집평가'!L135</x:f>
        <x:v>50</x:v>
      </x:c>
      <x:c r="K135" s="23" t="n">
        <x:f>IF(I135="","",H135*'산출기준'!$B$15+I135*'산출기준'!$B$16+J135*'산출기준'!$B$17)</x:f>
        <x:v>75.80906962825574</x:v>
      </x:c>
      <x:c r="L135" s="13" t="n">
        <x:f>IF(K135="","",COUNTIF($K$5:$K$1004,"&gt;"&amp;K135)+1)</x:f>
        <x:v>393</x:v>
      </x:c>
    </x:row>
    <x:row r="136" ht="25" customHeight="1">
      <x:c r="A136" s="4" t="str">
        <x:v>K0132</x:v>
      </x:c>
      <x:c r="B136" s="4" t="str">
        <x:v>마음·심리</x:v>
      </x:c>
      <x:c r="C136" s="4" t="str">
        <x:v>공황장애극복방법</x:v>
      </x:c>
      <x:c r="D136" s="13" t="n">
        <x:f>'Data &amp; Targets'!L136</x:f>
        <x:v>2540</x:v>
      </x:c>
      <x:c r="E136" s="13" t="n">
        <x:f>'Data &amp; Targets'!N136</x:f>
        <x:v>5313</x:v>
      </x:c>
      <x:c r="F136" s="23" t="n">
        <x:f>MIN(100,LOG10(1+D136/'산출기준'!$B$8)/LOG10(1+'산출기준'!$B$9/'산출기준'!$B$8)*100)</x:f>
        <x:v>47.37994204039059</x:v>
      </x:c>
      <x:c r="G136" s="23" t="n">
        <x:f>MIN(100,LOG10(1+D136/MAX(E136,'산출기준'!$B$10)*'산출기준'!$B$11)/LOG10(1+'산출기준'!$B$12*'산출기준'!$B$11)*100)</x:f>
        <x:v>84.24220265994025</x:v>
      </x:c>
      <x:c r="H136" s="23" t="n">
        <x:f>F136*'산출기준'!$B$13+G136*'산출기준'!$B$14</x:f>
        <x:v>69.49729841212039</x:v>
      </x:c>
      <x:c r="I136" s="23" t="n">
        <x:f>IF('검색추이24개월'!AI136="","",'검색추이24개월'!AI136)</x:f>
        <x:v>85.3980572518856</x:v>
      </x:c>
      <x:c r="J136" s="23" t="n">
        <x:f>'편집평가'!L136</x:f>
        <x:v>75</x:v>
      </x:c>
      <x:c r="K136" s="23" t="n">
        <x:f>IF(I136="","",H136*'산출기준'!$B$15+I136*'산출기준'!$B$16+J136*'산출기준'!$B$17)</x:f>
        <x:v>75.36806638162588</x:v>
      </x:c>
      <x:c r="L136" s="13" t="n">
        <x:f>IF(K136="","",COUNTIF($K$5:$K$1004,"&gt;"&amp;K136)+1)</x:f>
        <x:v>406</x:v>
      </x:c>
    </x:row>
    <x:row r="137" ht="25" customHeight="1">
      <x:c r="A137" s="4" t="str">
        <x:v>K0133</x:v>
      </x:c>
      <x:c r="B137" s="4" t="str">
        <x:v>마음·심리</x:v>
      </x:c>
      <x:c r="C137" s="4" t="str">
        <x:v>불면증치료법</x:v>
      </x:c>
      <x:c r="D137" s="13" t="n">
        <x:f>'Data &amp; Targets'!L137</x:f>
        <x:v>2530</x:v>
      </x:c>
      <x:c r="E137" s="13" t="n">
        <x:f>'Data &amp; Targets'!N137</x:f>
        <x:v>2504</x:v>
      </x:c>
      <x:c r="F137" s="23" t="n">
        <x:f>MIN(100,LOG10(1+D137/'산출기준'!$B$8)/LOG10(1+'산출기준'!$B$9/'산출기준'!$B$8)*100)</x:f>
        <x:v>47.32501070920618</x:v>
      </x:c>
      <x:c r="G137" s="23" t="n">
        <x:f>MIN(100,LOG10(1+D137/MAX(E137,'산출기준'!$B$10)*'산출기준'!$B$11)/LOG10(1+'산출기준'!$B$12*'산출기준'!$B$11)*100)</x:f>
        <x:v>100</x:v>
      </x:c>
      <x:c r="H137" s="23" t="n">
        <x:f>F137*'산출기준'!$B$13+G137*'산출기준'!$B$14</x:f>
        <x:v>78.93000428368248</x:v>
      </x:c>
      <x:c r="I137" s="23" t="n">
        <x:f>IF('검색추이24개월'!AI137="","",'검색추이24개월'!AI137)</x:f>
        <x:v>97.92853321738059</x:v>
      </x:c>
      <x:c r="J137" s="23" t="n">
        <x:f>'편집평가'!L137</x:f>
        <x:v>50</x:v>
      </x:c>
      <x:c r="K137" s="23" t="n">
        <x:f>IF(I137="","",H137*'산출기준'!$B$15+I137*'산출기준'!$B$16+J137*'산출기준'!$B$17)</x:f>
        <x:v>78.84356210705542</x:v>
      </x:c>
      <x:c r="L137" s="13" t="n">
        <x:f>IF(K137="","",COUNTIF($K$5:$K$1004,"&gt;"&amp;K137)+1)</x:f>
        <x:v>288</x:v>
      </x:c>
    </x:row>
    <x:row r="138" ht="25" customHeight="1">
      <x:c r="A138" s="4" t="str">
        <x:v>K0134</x:v>
      </x:c>
      <x:c r="B138" s="4" t="str">
        <x:v>마음·심리</x:v>
      </x:c>
      <x:c r="C138" s="4" t="str">
        <x:v>무료심리상담</x:v>
      </x:c>
      <x:c r="D138" s="13" t="n">
        <x:f>'Data &amp; Targets'!L138</x:f>
        <x:v>2420</x:v>
      </x:c>
      <x:c r="E138" s="13" t="n">
        <x:f>'Data &amp; Targets'!N138</x:f>
        <x:v>18252</x:v>
      </x:c>
      <x:c r="F138" s="23" t="n">
        <x:f>MIN(100,LOG10(1+D138/'산출기준'!$B$8)/LOG10(1+'산출기준'!$B$9/'산출기준'!$B$8)*100)</x:f>
        <x:v>46.70659326596049</x:v>
      </x:c>
      <x:c r="G138" s="23" t="n">
        <x:f>MIN(100,LOG10(1+D138/MAX(E138,'산출기준'!$B$10)*'산출기준'!$B$11)/LOG10(1+'산출기준'!$B$12*'산출기준'!$B$11)*100)</x:f>
        <x:v>57.579768927411315</x:v>
      </x:c>
      <x:c r="H138" s="23" t="n">
        <x:f>F138*'산출기준'!$B$13+G138*'산출기준'!$B$14</x:f>
        <x:v>53.23049866283098</x:v>
      </x:c>
      <x:c r="I138" s="23" t="n">
        <x:f>IF('검색추이24개월'!AI138="","",'검색추이24개월'!AI138)</x:f>
        <x:v>88.9566286069291</x:v>
      </x:c>
      <x:c r="J138" s="23" t="n">
        <x:f>'편집평가'!L138</x:f>
        <x:v>50</x:v>
      </x:c>
      <x:c r="K138" s="23" t="n">
        <x:f>IF(I138="","",H138*'산출기준'!$B$15+I138*'산출기준'!$B$16+J138*'산출기준'!$B$17)</x:f>
        <x:v>63.302237913494224</x:v>
      </x:c>
      <x:c r="L138" s="13" t="n">
        <x:f>IF(K138="","",COUNTIF($K$5:$K$1004,"&gt;"&amp;K138)+1)</x:f>
        <x:v>711</x:v>
      </x:c>
    </x:row>
    <x:row r="139" ht="25" customHeight="1">
      <x:c r="A139" s="4" t="str">
        <x:v>K0135</x:v>
      </x:c>
      <x:c r="B139" s="4" t="str">
        <x:v>마음·심리</x:v>
      </x:c>
      <x:c r="C139" s="4" t="str">
        <x:v>우울증검사</x:v>
      </x:c>
      <x:c r="D139" s="13" t="n">
        <x:f>'Data &amp; Targets'!L139</x:f>
        <x:v>2370</x:v>
      </x:c>
      <x:c r="E139" s="13" t="n">
        <x:f>'Data &amp; Targets'!N139</x:f>
        <x:v>11006</x:v>
      </x:c>
      <x:c r="F139" s="23" t="n">
        <x:f>MIN(100,LOG10(1+D139/'산출기준'!$B$8)/LOG10(1+'산출기준'!$B$9/'산출기준'!$B$8)*100)</x:f>
        <x:v>46.41651565395104</x:v>
      </x:c>
      <x:c r="G139" s="23" t="n">
        <x:f>MIN(100,LOG10(1+D139/MAX(E139,'산출기준'!$B$10)*'산출기준'!$B$11)/LOG10(1+'산출기준'!$B$12*'산출기준'!$B$11)*100)</x:f>
        <x:v>67.495796684312</x:v>
      </x:c>
      <x:c r="H139" s="23" t="n">
        <x:f>F139*'산출기준'!$B$13+G139*'산출기준'!$B$14</x:f>
        <x:v>59.064084272167605</x:v>
      </x:c>
      <x:c r="I139" s="23" t="n">
        <x:f>IF('검색추이24개월'!AI139="","",'검색추이24개월'!AI139)</x:f>
        <x:v>85.8122443443966</x:v>
      </x:c>
      <x:c r="J139" s="23" t="n">
        <x:f>'편집평가'!L139</x:f>
        <x:v>50</x:v>
      </x:c>
      <x:c r="K139" s="23" t="n">
        <x:f>IF(I139="","",H139*'산출기준'!$B$15+I139*'산출기준'!$B$16+J139*'산출기준'!$B$17)</x:f>
        <x:v>65.27571543940279</x:v>
      </x:c>
      <x:c r="L139" s="13" t="n">
        <x:f>IF(K139="","",COUNTIF($K$5:$K$1004,"&gt;"&amp;K139)+1)</x:f>
        <x:v>663</x:v>
      </x:c>
    </x:row>
    <x:row r="140" ht="25" customHeight="1">
      <x:c r="A140" s="4" t="str">
        <x:v>K0136</x:v>
      </x:c>
      <x:c r="B140" s="4" t="str">
        <x:v>마음·심리</x:v>
      </x:c>
      <x:c r="C140" s="4" t="str">
        <x:v>우울증치료</x:v>
      </x:c>
      <x:c r="D140" s="13" t="n">
        <x:f>'Data &amp; Targets'!L140</x:f>
        <x:v>2350</x:v>
      </x:c>
      <x:c r="E140" s="13" t="n">
        <x:f>'Data &amp; Targets'!N140</x:f>
        <x:v>24456</x:v>
      </x:c>
      <x:c r="F140" s="23" t="n">
        <x:f>MIN(100,LOG10(1+D140/'산출기준'!$B$8)/LOG10(1+'산출기준'!$B$9/'산출기준'!$B$8)*100)</x:f>
        <x:v>46.29883705132343</x:v>
      </x:c>
      <x:c r="G140" s="23" t="n">
        <x:f>MIN(100,LOG10(1+D140/MAX(E140,'산출기준'!$B$10)*'산출기준'!$B$11)/LOG10(1+'산출기준'!$B$12*'산출기준'!$B$11)*100)</x:f>
        <x:v>51.173345055296025</x:v>
      </x:c>
      <x:c r="H140" s="23" t="n">
        <x:f>F140*'산출기준'!$B$13+G140*'산출기준'!$B$14</x:f>
        <x:v>49.22354185370699</x:v>
      </x:c>
      <x:c r="I140" s="23" t="n">
        <x:f>IF('검색추이24개월'!AI140="","",'검색추이24개월'!AI140)</x:f>
        <x:v>84.97039155077749</x:v>
      </x:c>
      <x:c r="J140" s="23" t="n">
        <x:f>'편집평가'!L140</x:f>
        <x:v>50</x:v>
      </x:c>
      <x:c r="K140" s="23" t="n">
        <x:f>IF(I140="","",H140*'산출기준'!$B$15+I140*'산출기준'!$B$16+J140*'산출기준'!$B$17)</x:f>
        <x:v>60.10288839208674</x:v>
      </x:c>
      <x:c r="L140" s="13" t="n">
        <x:f>IF(K140="","",COUNTIF($K$5:$K$1004,"&gt;"&amp;K140)+1)</x:f>
        <x:v>782</x:v>
      </x:c>
    </x:row>
    <x:row r="141" ht="25" customHeight="1">
      <x:c r="A141" s="4" t="str">
        <x:v>K0137</x:v>
      </x:c>
      <x:c r="B141" s="4" t="str">
        <x:v>마음·심리</x:v>
      </x:c>
      <x:c r="C141" s="4" t="str">
        <x:v>청소년우울증테스트</x:v>
      </x:c>
      <x:c r="D141" s="13" t="n">
        <x:f>'Data &amp; Targets'!L141</x:f>
        <x:v>2290</x:v>
      </x:c>
      <x:c r="E141" s="13" t="n">
        <x:f>'Data &amp; Targets'!N141</x:f>
        <x:v>517</x:v>
      </x:c>
      <x:c r="F141" s="23" t="n">
        <x:f>MIN(100,LOG10(1+D141/'산출기준'!$B$8)/LOG10(1+'산출기준'!$B$9/'산출기준'!$B$8)*100)</x:f>
        <x:v>45.93994953244029</x:v>
      </x:c>
      <x:c r="G141" s="23" t="n">
        <x:f>MIN(100,LOG10(1+D141/MAX(E141,'산출기준'!$B$10)*'산출기준'!$B$11)/LOG10(1+'산출기준'!$B$12*'산출기준'!$B$11)*100)</x:f>
        <x:v>100</x:v>
      </x:c>
      <x:c r="H141" s="23" t="n">
        <x:f>F141*'산출기준'!$B$13+G141*'산출기준'!$B$14</x:f>
        <x:v>78.37597981297611</x:v>
      </x:c>
      <x:c r="I141" s="23" t="n">
        <x:f>IF('검색추이24개월'!AI141="","",'검색추이24개월'!AI141)</x:f>
        <x:v>84.56635066835935</x:v>
      </x:c>
      <x:c r="J141" s="23" t="n">
        <x:f>'편집평가'!L141</x:f>
        <x:v>62.5</x:v>
      </x:c>
      <x:c r="K141" s="23" t="n">
        <x:f>IF(I141="","",H141*'산출기준'!$B$15+I141*'산출기준'!$B$16+J141*'산출기준'!$B$17)</x:f>
        <x:v>77.05789510699586</x:v>
      </x:c>
      <x:c r="L141" s="13" t="n">
        <x:f>IF(K141="","",COUNTIF($K$5:$K$1004,"&gt;"&amp;K141)+1)</x:f>
        <x:v>343</x:v>
      </x:c>
    </x:row>
    <x:row r="142" ht="25" customHeight="1">
      <x:c r="A142" s="4" t="str">
        <x:v>K0138</x:v>
      </x:c>
      <x:c r="B142" s="4" t="str">
        <x:v>마음·심리</x:v>
      </x:c>
      <x:c r="C142" s="4" t="str">
        <x:v>연애심리테스트</x:v>
      </x:c>
      <x:c r="D142" s="13" t="n">
        <x:f>'Data &amp; Targets'!L142</x:f>
        <x:v>2240</x:v>
      </x:c>
      <x:c r="E142" s="13" t="n">
        <x:f>'Data &amp; Targets'!N142</x:f>
        <x:v>4447</x:v>
      </x:c>
      <x:c r="F142" s="23" t="n">
        <x:f>MIN(100,LOG10(1+D142/'산출기준'!$B$8)/LOG10(1+'산출기준'!$B$9/'산출기준'!$B$8)*100)</x:f>
        <x:v>45.63392569385911</x:v>
      </x:c>
      <x:c r="G142" s="23" t="n">
        <x:f>MIN(100,LOG10(1+D142/MAX(E142,'산출기준'!$B$10)*'산출기준'!$B$11)/LOG10(1+'산출기준'!$B$12*'산출기준'!$B$11)*100)</x:f>
        <x:v>85.35149862379255</x:v>
      </x:c>
      <x:c r="H142" s="23" t="n">
        <x:f>F142*'산출기준'!$B$13+G142*'산출기준'!$B$14</x:f>
        <x:v>69.46446945181918</x:v>
      </x:c>
      <x:c r="I142" s="23" t="n">
        <x:f>IF('검색추이24개월'!AI142="","",'검색추이24개월'!AI142)</x:f>
        <x:v>97.21284333635977</x:v>
      </x:c>
      <x:c r="J142" s="23" t="n">
        <x:f>'편집평가'!L142</x:f>
        <x:v>50</x:v>
      </x:c>
      <x:c r="K142" s="23" t="n">
        <x:f>IF(I142="","",H142*'산출기준'!$B$15+I142*'산출기준'!$B$16+J142*'산출기준'!$B$17)</x:f>
        <x:v>73.89608772681751</x:v>
      </x:c>
      <x:c r="L142" s="13" t="n">
        <x:f>IF(K142="","",COUNTIF($K$5:$K$1004,"&gt;"&amp;K142)+1)</x:f>
        <x:v>456</x:v>
      </x:c>
    </x:row>
    <x:row r="143" ht="25" customHeight="1">
      <x:c r="A143" s="4" t="str">
        <x:v>K0139</x:v>
      </x:c>
      <x:c r="B143" s="4" t="str">
        <x:v>마음·심리</x:v>
      </x:c>
      <x:c r="C143" s="4" t="str">
        <x:v>심리검사</x:v>
      </x:c>
      <x:c r="D143" s="13" t="n">
        <x:f>'Data &amp; Targets'!L143</x:f>
        <x:v>2230</x:v>
      </x:c>
      <x:c r="E143" s="13" t="n">
        <x:f>'Data &amp; Targets'!N143</x:f>
        <x:v>70736</x:v>
      </x:c>
      <x:c r="F143" s="23" t="n">
        <x:f>MIN(100,LOG10(1+D143/'산출기준'!$B$8)/LOG10(1+'산출기준'!$B$9/'산출기준'!$B$8)*100)</x:f>
        <x:v>45.5719367837184</x:v>
      </x:c>
      <x:c r="G143" s="23" t="n">
        <x:f>MIN(100,LOG10(1+D143/MAX(E143,'산출기준'!$B$10)*'산출기준'!$B$11)/LOG10(1+'산출기준'!$B$12*'산출기준'!$B$11)*100)</x:f>
        <x:v>30.849178531066983</x:v>
      </x:c>
      <x:c r="H143" s="23" t="n">
        <x:f>F143*'산출기준'!$B$13+G143*'산출기준'!$B$14</x:f>
        <x:v>36.738281832127555</x:v>
      </x:c>
      <x:c r="I143" s="23" t="n">
        <x:f>IF('검색추이24개월'!AI143="","",'검색추이24개월'!AI143)</x:f>
        <x:v>88.24369114359936</x:v>
      </x:c>
      <x:c r="J143" s="23" t="n">
        <x:f>'편집평가'!L143</x:f>
        <x:v>50</x:v>
      </x:c>
      <x:c r="K143" s="23" t="n">
        <x:f>IF(I143="","",H143*'산출기준'!$B$15+I143*'산출기준'!$B$16+J143*'산출기준'!$B$17)</x:f>
        <x:v>54.84224825914359</x:v>
      </x:c>
      <x:c r="L143" s="13" t="n">
        <x:f>IF(K143="","",COUNTIF($K$5:$K$1004,"&gt;"&amp;K143)+1)</x:f>
        <x:v>867</x:v>
      </x:c>
    </x:row>
    <x:row r="144" ht="25" customHeight="1">
      <x:c r="A144" s="4" t="str">
        <x:v>K0140</x:v>
      </x:c>
      <x:c r="B144" s="4" t="str">
        <x:v>마음·심리</x:v>
      </x:c>
      <x:c r="C144" s="4" t="str">
        <x:v>자존감높이는방법</x:v>
      </x:c>
      <x:c r="D144" s="13" t="n">
        <x:f>'Data &amp; Targets'!L144</x:f>
        <x:v>2210</x:v>
      </x:c>
      <x:c r="E144" s="13" t="n">
        <x:f>'Data &amp; Targets'!N144</x:f>
        <x:v>7404</x:v>
      </x:c>
      <x:c r="F144" s="23" t="n">
        <x:f>MIN(100,LOG10(1+D144/'산출기준'!$B$8)/LOG10(1+'산출기준'!$B$9/'산출기준'!$B$8)*100)</x:f>
        <x:v>45.44715680064924</x:v>
      </x:c>
      <x:c r="G144" s="23" t="n">
        <x:f>MIN(100,LOG10(1+D144/MAX(E144,'산출기준'!$B$10)*'산출기준'!$B$11)/LOG10(1+'산출기준'!$B$12*'산출기준'!$B$11)*100)</x:f>
        <x:v>74.30132286987582</x:v>
      </x:c>
      <x:c r="H144" s="23" t="n">
        <x:f>F144*'산출기준'!$B$13+G144*'산출기준'!$B$14</x:f>
        <x:v>62.75965644218519</x:v>
      </x:c>
      <x:c r="I144" s="23" t="n">
        <x:f>IF('검색추이24개월'!AI144="","",'검색추이24개월'!AI144)</x:f>
        <x:v>81.62547985380616</x:v>
      </x:c>
      <x:c r="J144" s="23" t="n">
        <x:f>'편집평가'!L144</x:f>
        <x:v>87.5</x:v>
      </x:c>
      <x:c r="K144" s="23" t="n">
        <x:f>IF(I144="","",H144*'산출기준'!$B$15+I144*'산출기준'!$B$16+J144*'산출기준'!$B$17)</x:f>
        <x:v>73.36747217723445</x:v>
      </x:c>
      <x:c r="L144" s="13" t="n">
        <x:f>IF(K144="","",COUNTIF($K$5:$K$1004,"&gt;"&amp;K144)+1)</x:f>
        <x:v>469</x:v>
      </x:c>
    </x:row>
    <x:row r="145" ht="25" customHeight="1">
      <x:c r="A145" s="4" t="str">
        <x:v>K0141</x:v>
      </x:c>
      <x:c r="B145" s="4" t="str">
        <x:v>마음·심리</x:v>
      </x:c>
      <x:c r="C145" s="4" t="str">
        <x:v>무기력증극복</x:v>
      </x:c>
      <x:c r="D145" s="13" t="n">
        <x:f>'Data &amp; Targets'!L145</x:f>
        <x:v>2200</x:v>
      </x:c>
      <x:c r="E145" s="13" t="n">
        <x:f>'Data &amp; Targets'!N145</x:f>
        <x:v>7118</x:v>
      </x:c>
      <x:c r="F145" s="23" t="n">
        <x:f>MIN(100,LOG10(1+D145/'산출기준'!$B$8)/LOG10(1+'산출기준'!$B$9/'산출기준'!$B$8)*100)</x:f>
        <x:v>45.3843610908987</x:v>
      </x:c>
      <x:c r="G145" s="23" t="n">
        <x:f>MIN(100,LOG10(1+D145/MAX(E145,'산출기준'!$B$10)*'산출기준'!$B$11)/LOG10(1+'산출기준'!$B$12*'산출기준'!$B$11)*100)</x:f>
        <x:v>75.03255671187642</x:v>
      </x:c>
      <x:c r="H145" s="23" t="n">
        <x:f>F145*'산출기준'!$B$13+G145*'산출기준'!$B$14</x:f>
        <x:v>63.17327846348533</x:v>
      </x:c>
      <x:c r="I145" s="23" t="n">
        <x:f>IF('검색추이24개월'!AI145="","",'검색추이24개월'!AI145)</x:f>
        <x:v>87.59373320690966</x:v>
      </x:c>
      <x:c r="J145" s="23" t="n">
        <x:f>'편집평가'!L145</x:f>
        <x:v>50</x:v>
      </x:c>
      <x:c r="K145" s="23" t="n">
        <x:f>IF(I145="","",H145*'산출기준'!$B$15+I145*'산출기준'!$B$16+J145*'산출기준'!$B$17)</x:f>
        <x:v>67.86475919381556</x:v>
      </x:c>
      <x:c r="L145" s="13" t="n">
        <x:f>IF(K145="","",COUNTIF($K$5:$K$1004,"&gt;"&amp;K145)+1)</x:f>
        <x:v>597</x:v>
      </x:c>
    </x:row>
    <x:row r="146" ht="25" customHeight="1">
      <x:c r="A146" s="4" t="str">
        <x:v>K0142</x:v>
      </x:c>
      <x:c r="B146" s="4" t="str">
        <x:v>마음·심리</x:v>
      </x:c>
      <x:c r="C146" s="4" t="str">
        <x:v>분노조절장애증상</x:v>
      </x:c>
      <x:c r="D146" s="13" t="n">
        <x:f>'Data &amp; Targets'!L146</x:f>
        <x:v>2150</x:v>
      </x:c>
      <x:c r="E146" s="13" t="n">
        <x:f>'Data &amp; Targets'!N146</x:f>
        <x:v>2599</x:v>
      </x:c>
      <x:c r="F146" s="23" t="n">
        <x:f>MIN(100,LOG10(1+D146/'산출기준'!$B$8)/LOG10(1+'산출기준'!$B$9/'산출기준'!$B$8)*100)</x:f>
        <x:v>45.06622985855885</x:v>
      </x:c>
      <x:c r="G146" s="23" t="n">
        <x:f>MIN(100,LOG10(1+D146/MAX(E146,'산출기준'!$B$10)*'산출기준'!$B$11)/LOG10(1+'산출기준'!$B$12*'산출기준'!$B$11)*100)</x:f>
        <x:v>95.9352447583316</x:v>
      </x:c>
      <x:c r="H146" s="23" t="n">
        <x:f>F146*'산출기준'!$B$13+G146*'산출기준'!$B$14</x:f>
        <x:v>75.5876387984225</x:v>
      </x:c>
      <x:c r="I146" s="23" t="n">
        <x:f>IF('검색추이24개월'!AI146="","",'검색추이24개월'!AI146)</x:f>
        <x:v>90.88704367527112</x:v>
      </x:c>
      <x:c r="J146" s="23" t="n">
        <x:f>'편집평가'!L146</x:f>
        <x:v>75</x:v>
      </x:c>
      <x:c r="K146" s="23" t="n">
        <x:f>IF(I146="","",H146*'산출기준'!$B$15+I146*'산출기준'!$B$16+J146*'산출기준'!$B$17)</x:f>
        <x:v>80.05993250179259</x:v>
      </x:c>
      <x:c r="L146" s="13" t="n">
        <x:f>IF(K146="","",COUNTIF($K$5:$K$1004,"&gt;"&amp;K146)+1)</x:f>
        <x:v>250</x:v>
      </x:c>
    </x:row>
    <x:row r="147" ht="25" customHeight="1">
      <x:c r="A147" s="4" t="str">
        <x:v>K0143</x:v>
      </x:c>
      <x:c r="B147" s="4" t="str">
        <x:v>마음·심리</x:v>
      </x:c>
      <x:c r="C147" s="4" t="str">
        <x:v>외상후스트레스장애</x:v>
      </x:c>
      <x:c r="D147" s="13" t="n">
        <x:f>'Data &amp; Targets'!L147</x:f>
        <x:v>2130</x:v>
      </x:c>
      <x:c r="E147" s="13" t="n">
        <x:f>'Data &amp; Targets'!N147</x:f>
        <x:v>17156</x:v>
      </x:c>
      <x:c r="F147" s="23" t="n">
        <x:f>MIN(100,LOG10(1+D147/'산출기준'!$B$8)/LOG10(1+'산출기준'!$B$9/'산출기준'!$B$8)*100)</x:f>
        <x:v>44.93699338933245</x:v>
      </x:c>
      <x:c r="G147" s="23" t="n">
        <x:f>MIN(100,LOG10(1+D147/MAX(E147,'산출기준'!$B$10)*'산출기준'!$B$11)/LOG10(1+'산출기준'!$B$12*'산출기준'!$B$11)*100)</x:f>
        <x:v>56.258755621841416</x:v>
      </x:c>
      <x:c r="H147" s="23" t="n">
        <x:f>F147*'산출기준'!$B$13+G147*'산출기준'!$B$14</x:f>
        <x:v>51.73005072883783</x:v>
      </x:c>
      <x:c r="I147" s="23" t="n">
        <x:f>IF('검색추이24개월'!AI147="","",'검색추이24개월'!AI147)</x:f>
        <x:v>79.70805867106269</x:v>
      </x:c>
      <x:c r="J147" s="23" t="n">
        <x:f>'편집평가'!L147</x:f>
        <x:v>50</x:v>
      </x:c>
      <x:c r="K147" s="23" t="n">
        <x:f>IF(I147="","",H147*'산출기준'!$B$15+I147*'산출기준'!$B$16+J147*'산출기준'!$B$17)</x:f>
        <x:v>59.77744296573772</x:v>
      </x:c>
      <x:c r="L147" s="13" t="n">
        <x:f>IF(K147="","",COUNTIF($K$5:$K$1004,"&gt;"&amp;K147)+1)</x:f>
        <x:v>786</x:v>
      </x:c>
    </x:row>
    <x:row r="148" ht="25" customHeight="1">
      <x:c r="A148" s="4" t="str">
        <x:v>K0144</x:v>
      </x:c>
      <x:c r="B148" s="4" t="str">
        <x:v>마음·심리</x:v>
      </x:c>
      <x:c r="C148" s="4" t="str">
        <x:v>대인기피증증상</x:v>
      </x:c>
      <x:c r="D148" s="13" t="n">
        <x:f>'Data &amp; Targets'!L148</x:f>
        <x:v>2110</x:v>
      </x:c>
      <x:c r="E148" s="13" t="n">
        <x:f>'Data &amp; Targets'!N148</x:f>
        <x:v>3073</x:v>
      </x:c>
      <x:c r="F148" s="23" t="n">
        <x:f>MIN(100,LOG10(1+D148/'산출기준'!$B$8)/LOG10(1+'산출기준'!$B$9/'산출기준'!$B$8)*100)</x:f>
        <x:v>44.80659261191103</x:v>
      </x:c>
      <x:c r="G148" s="23" t="n">
        <x:f>MIN(100,LOG10(1+D148/MAX(E148,'산출기준'!$B$10)*'산출기준'!$B$11)/LOG10(1+'산출기준'!$B$12*'산출기준'!$B$11)*100)</x:f>
        <x:v>91.95128880631323</x:v>
      </x:c>
      <x:c r="H148" s="23" t="n">
        <x:f>F148*'산출기준'!$B$13+G148*'산출기준'!$B$14</x:f>
        <x:v>73.09341032855235</x:v>
      </x:c>
      <x:c r="I148" s="23" t="n">
        <x:f>IF('검색추이24개월'!AI148="","",'검색추이24개월'!AI148)</x:f>
        <x:v>89.27353070448532</x:v>
      </x:c>
      <x:c r="J148" s="23" t="n">
        <x:f>'편집평가'!L148</x:f>
        <x:v>75</x:v>
      </x:c>
      <x:c r="K148" s="23" t="n">
        <x:f>IF(I148="","",H148*'산출기준'!$B$15+I148*'산출기준'!$B$16+J148*'산출기준'!$B$17)</x:f>
        <x:v>78.32876437562177</x:v>
      </x:c>
      <x:c r="L148" s="13" t="n">
        <x:f>IF(K148="","",COUNTIF($K$5:$K$1004,"&gt;"&amp;K148)+1)</x:f>
        <x:v>309</x:v>
      </x:c>
    </x:row>
    <x:row r="149" ht="25" customHeight="1">
      <x:c r="A149" s="4" t="str">
        <x:v>K0145</x:v>
      </x:c>
      <x:c r="B149" s="4" t="str">
        <x:v>마음·심리</x:v>
      </x:c>
      <x:c r="C149" s="4" t="str">
        <x:v>범불안장애</x:v>
      </x:c>
      <x:c r="D149" s="13" t="n">
        <x:f>'Data &amp; Targets'!L149</x:f>
        <x:v>2050</x:v>
      </x:c>
      <x:c r="E149" s="13" t="n">
        <x:f>'Data &amp; Targets'!N149</x:f>
        <x:v>5770</x:v>
      </x:c>
      <x:c r="F149" s="23" t="n">
        <x:f>MIN(100,LOG10(1+D149/'산출기준'!$B$8)/LOG10(1+'산출기준'!$B$9/'산출기준'!$B$8)*100)</x:f>
        <x:v>44.40818979882399</x:v>
      </x:c>
      <x:c r="G149" s="23" t="n">
        <x:f>MIN(100,LOG10(1+D149/MAX(E149,'산출기준'!$B$10)*'산출기준'!$B$11)/LOG10(1+'산출기준'!$B$12*'산출기준'!$B$11)*100)</x:f>
        <x:v>77.96319506498166</x:v>
      </x:c>
      <x:c r="H149" s="23" t="n">
        <x:f>F149*'산출기준'!$B$13+G149*'산출기준'!$B$14</x:f>
        <x:v>64.5411929585186</x:v>
      </x:c>
      <x:c r="I149" s="23" t="n">
        <x:f>IF('검색추이24개월'!AI149="","",'검색추이24개월'!AI149)</x:f>
        <x:v>90.40557896336804</x:v>
      </x:c>
      <x:c r="J149" s="23" t="n">
        <x:f>'편집평가'!L149</x:f>
        <x:v>50</x:v>
      </x:c>
      <x:c r="K149" s="23" t="n">
        <x:f>IF(I149="","",H149*'산출기준'!$B$15+I149*'산출기준'!$B$16+J149*'산출기준'!$B$17)</x:f>
        <x:v>69.3922701682697</x:v>
      </x:c>
      <x:c r="L149" s="13" t="n">
        <x:f>IF(K149="","",COUNTIF($K$5:$K$1004,"&gt;"&amp;K149)+1)</x:f>
        <x:v>559</x:v>
      </x:c>
    </x:row>
    <x:row r="150" ht="25" customHeight="1">
      <x:c r="A150" s="4" t="str">
        <x:v>K0146</x:v>
      </x:c>
      <x:c r="B150" s="4" t="str">
        <x:v>마음·심리</x:v>
      </x:c>
      <x:c r="C150" s="4" t="str">
        <x:v>불면증극복</x:v>
      </x:c>
      <x:c r="D150" s="13" t="n">
        <x:f>'Data &amp; Targets'!L150</x:f>
        <x:v>2030</x:v>
      </x:c>
      <x:c r="E150" s="13" t="n">
        <x:f>'Data &amp; Targets'!N150</x:f>
        <x:v>30637</x:v>
      </x:c>
      <x:c r="F150" s="23" t="n">
        <x:f>MIN(100,LOG10(1+D150/'산출기준'!$B$8)/LOG10(1+'산출기준'!$B$9/'산출기준'!$B$8)*100)</x:f>
        <x:v>44.27291415629829</x:v>
      </x:c>
      <x:c r="G150" s="23" t="n">
        <x:f>MIN(100,LOG10(1+D150/MAX(E150,'산출기준'!$B$10)*'산출기준'!$B$11)/LOG10(1+'산출기준'!$B$12*'산출기준'!$B$11)*100)</x:f>
        <x:v>44.01965653025772</x:v>
      </x:c>
      <x:c r="H150" s="23" t="n">
        <x:f>F150*'산출기준'!$B$13+G150*'산출기준'!$B$14</x:f>
        <x:v>44.120959580673954</x:v>
      </x:c>
      <x:c r="I150" s="23" t="n">
        <x:f>IF('검색추이24개월'!AI150="","",'검색추이24개월'!AI150)</x:f>
        <x:v>88.36658361123918</x:v>
      </x:c>
      <x:c r="J150" s="23" t="n">
        <x:f>'편집평가'!L150</x:f>
        <x:v>50</x:v>
      </x:c>
      <x:c r="K150" s="23" t="n">
        <x:f>IF(I150="","",H150*'산출기준'!$B$15+I150*'산출기준'!$B$16+J150*'산출기준'!$B$17)</x:f>
        <x:v>58.57045487370873</x:v>
      </x:c>
      <x:c r="L150" s="13" t="n">
        <x:f>IF(K150="","",COUNTIF($K$5:$K$1004,"&gt;"&amp;K150)+1)</x:f>
        <x:v>815</x:v>
      </x:c>
    </x:row>
    <x:row r="151" ht="25" customHeight="1">
      <x:c r="A151" s="4" t="str">
        <x:v>K0147</x:v>
      </x:c>
      <x:c r="B151" s="4" t="str">
        <x:v>마음·심리</x:v>
      </x:c>
      <x:c r="C151" s="4" t="str">
        <x:v>불안장애테스트</x:v>
      </x:c>
      <x:c r="D151" s="13" t="n">
        <x:f>'Data &amp; Targets'!L151</x:f>
        <x:v>2020</x:v>
      </x:c>
      <x:c r="E151" s="13" t="n">
        <x:f>'Data &amp; Targets'!N151</x:f>
        <x:v>2169</x:v>
      </x:c>
      <x:c r="F151" s="23" t="n">
        <x:f>MIN(100,LOG10(1+D151/'산출기준'!$B$8)/LOG10(1+'산출기준'!$B$9/'산출기준'!$B$8)*100)</x:f>
        <x:v>44.20479926167922</x:v>
      </x:c>
      <x:c r="G151" s="23" t="n">
        <x:f>MIN(100,LOG10(1+D151/MAX(E151,'산출기준'!$B$10)*'산출기준'!$B$11)/LOG10(1+'산출기준'!$B$12*'산출기준'!$B$11)*100)</x:f>
        <x:v>98.47374155946623</x:v>
      </x:c>
      <x:c r="H151" s="23" t="n">
        <x:f>F151*'산출기준'!$B$13+G151*'산출기준'!$B$14</x:f>
        <x:v>76.76616464035142</x:v>
      </x:c>
      <x:c r="I151" s="23" t="n">
        <x:f>IF('검색추이24개월'!AI151="","",'검색추이24개월'!AI151)</x:f>
        <x:v>87.01494167847979</x:v>
      </x:c>
      <x:c r="J151" s="23" t="n">
        <x:f>'편집평가'!L151</x:f>
        <x:v>50</x:v>
      </x:c>
      <x:c r="K151" s="23" t="n">
        <x:f>IF(I151="","",H151*'산출기준'!$B$15+I151*'산출기준'!$B$16+J151*'산출기준'!$B$17)</x:f>
        <x:v>74.48756482371965</x:v>
      </x:c>
      <x:c r="L151" s="13" t="n">
        <x:f>IF(K151="","",COUNTIF($K$5:$K$1004,"&gt;"&amp;K151)+1)</x:f>
        <x:v>436</x:v>
      </x:c>
    </x:row>
    <x:row r="152" ht="25" customHeight="1">
      <x:c r="A152" s="4" t="str">
        <x:v>K0148</x:v>
      </x:c>
      <x:c r="B152" s="4" t="str">
        <x:v>마음·심리</x:v>
      </x:c>
      <x:c r="C152" s="4" t="str">
        <x:v>우울증종류</x:v>
      </x:c>
      <x:c r="D152" s="13" t="n">
        <x:f>'Data &amp; Targets'!L152</x:f>
        <x:v>1990</x:v>
      </x:c>
      <x:c r="E152" s="13" t="n">
        <x:f>'Data &amp; Targets'!N152</x:f>
        <x:v>5884</x:v>
      </x:c>
      <x:c r="F152" s="23" t="n">
        <x:f>MIN(100,LOG10(1+D152/'산출기준'!$B$8)/LOG10(1+'산출기준'!$B$9/'산출기준'!$B$8)*100)</x:f>
        <x:v>43.998509949604085</x:v>
      </x:c>
      <x:c r="G152" s="23" t="n">
        <x:f>MIN(100,LOG10(1+D152/MAX(E152,'산출기준'!$B$10)*'산출기준'!$B$11)/LOG10(1+'산출기준'!$B$12*'산출기준'!$B$11)*100)</x:f>
        <x:v>76.92555697364456</x:v>
      </x:c>
      <x:c r="H152" s="23" t="n">
        <x:f>F152*'산출기준'!$B$13+G152*'산출기준'!$B$14</x:f>
        <x:v>63.75473816402837</x:v>
      </x:c>
      <x:c r="I152" s="23" t="n">
        <x:f>IF('검색추이24개월'!AI152="","",'검색추이24개월'!AI152)</x:f>
        <x:v>87.07129902797519</x:v>
      </x:c>
      <x:c r="J152" s="23" t="n">
        <x:f>'편집평가'!L152</x:f>
        <x:v>62.5</x:v>
      </x:c>
      <x:c r="K152" s="23" t="n">
        <x:f>IF(I152="","",H152*'산출기준'!$B$15+I152*'산출기준'!$B$16+J152*'산출기준'!$B$17)</x:f>
        <x:v>70.49875879040674</x:v>
      </x:c>
      <x:c r="L152" s="13" t="n">
        <x:f>IF(K152="","",COUNTIF($K$5:$K$1004,"&gt;"&amp;K152)+1)</x:f>
        <x:v>535</x:v>
      </x:c>
    </x:row>
    <x:row r="153" ht="25" customHeight="1">
      <x:c r="A153" s="4" t="str">
        <x:v>K0149</x:v>
      </x:c>
      <x:c r="B153" s="4" t="str">
        <x:v>마음·심리</x:v>
      </x:c>
      <x:c r="C153" s="4" t="str">
        <x:v>자기애성성격장애</x:v>
      </x:c>
      <x:c r="D153" s="13" t="n">
        <x:f>'Data &amp; Targets'!L153</x:f>
        <x:v>1960</x:v>
      </x:c>
      <x:c r="E153" s="13" t="n">
        <x:f>'Data &amp; Targets'!N153</x:f>
        <x:v>1845</x:v>
      </x:c>
      <x:c r="F153" s="23" t="n">
        <x:f>MIN(100,LOG10(1+D153/'산출기준'!$B$8)/LOG10(1+'산출기준'!$B$9/'산출기준'!$B$8)*100)</x:f>
        <x:v>43.789238038281994</x:v>
      </x:c>
      <x:c r="G153" s="23" t="n">
        <x:f>MIN(100,LOG10(1+D153/MAX(E153,'산출기준'!$B$10)*'산출기준'!$B$11)/LOG10(1+'산출기준'!$B$12*'산출기준'!$B$11)*100)</x:f>
        <x:v>100</x:v>
      </x:c>
      <x:c r="H153" s="23" t="n">
        <x:f>F153*'산출기준'!$B$13+G153*'산출기준'!$B$14</x:f>
        <x:v>77.5156952153128</x:v>
      </x:c>
      <x:c r="I153" s="23" t="n">
        <x:f>IF('검색추이24개월'!AI153="","",'검색추이24개월'!AI153)</x:f>
        <x:v>86.87482290833304</x:v>
      </x:c>
      <x:c r="J153" s="23" t="n">
        <x:f>'편집평가'!L153</x:f>
        <x:v>50</x:v>
      </x:c>
      <x:c r="K153" s="23" t="n">
        <x:f>IF(I153="","",H153*'산출기준'!$B$15+I153*'산출기준'!$B$16+J153*'산출기준'!$B$17)</x:f>
        <x:v>74.82029448015632</x:v>
      </x:c>
      <x:c r="L153" s="13" t="n">
        <x:f>IF(K153="","",COUNTIF($K$5:$K$1004,"&gt;"&amp;K153)+1)</x:f>
        <x:v>426</x:v>
      </x:c>
    </x:row>
    <x:row r="154" ht="25" customHeight="1">
      <x:c r="A154" s="4" t="str">
        <x:v>K0150</x:v>
      </x:c>
      <x:c r="B154" s="4" t="str">
        <x:v>마음·심리</x:v>
      </x:c>
      <x:c r="C154" s="4" t="str">
        <x:v>우울증자가진단테스트</x:v>
      </x:c>
      <x:c r="D154" s="13" t="n">
        <x:f>'Data &amp; Targets'!L154</x:f>
        <x:v>1800</x:v>
      </x:c>
      <x:c r="E154" s="13" t="n">
        <x:f>'Data &amp; Targets'!N154</x:f>
        <x:v>3619</x:v>
      </x:c>
      <x:c r="F154" s="23" t="n">
        <x:f>MIN(100,LOG10(1+D154/'산출기준'!$B$8)/LOG10(1+'산출기준'!$B$9/'산출기준'!$B$8)*100)</x:f>
        <x:v>42.61895338914153</x:v>
      </x:c>
      <x:c r="G154" s="23" t="n">
        <x:f>MIN(100,LOG10(1+D154/MAX(E154,'산출기준'!$B$10)*'산출기준'!$B$11)/LOG10(1+'산출기준'!$B$12*'산출기준'!$B$11)*100)</x:f>
        <x:v>85.08261484744091</x:v>
      </x:c>
      <x:c r="H154" s="23" t="n">
        <x:f>F154*'산출기준'!$B$13+G154*'산출기준'!$B$14</x:f>
        <x:v>68.09715026412115</x:v>
      </x:c>
      <x:c r="I154" s="23" t="n">
        <x:f>IF('검색추이24개월'!AI154="","",'검색추이24개월'!AI154)</x:f>
        <x:v>84.81902333928338</x:v>
      </x:c>
      <x:c r="J154" s="23" t="n">
        <x:f>'편집평가'!L154</x:f>
        <x:v>50</x:v>
      </x:c>
      <x:c r="K154" s="23" t="n">
        <x:f>IF(I154="","",H154*'산출기준'!$B$15+I154*'산출기준'!$B$16+J154*'산출기준'!$B$17)</x:f>
        <x:v>69.49428213384559</x:v>
      </x:c>
      <x:c r="L154" s="13" t="n">
        <x:f>IF(K154="","",COUNTIF($K$5:$K$1004,"&gt;"&amp;K154)+1)</x:f>
        <x:v>556</x:v>
      </x:c>
    </x:row>
    <x:row r="155" ht="25" customHeight="1">
      <x:c r="A155" s="4" t="str">
        <x:v>K0151</x:v>
      </x:c>
      <x:c r="B155" s="4" t="str">
        <x:v>마음·심리</x:v>
      </x:c>
      <x:c r="C155" s="4" t="str">
        <x:v>공황장애자가진단</x:v>
      </x:c>
      <x:c r="D155" s="13" t="n">
        <x:f>'Data &amp; Targets'!L155</x:f>
        <x:v>1760</x:v>
      </x:c>
      <x:c r="E155" s="13" t="n">
        <x:f>'Data &amp; Targets'!N155</x:f>
        <x:v>3280</x:v>
      </x:c>
      <x:c r="F155" s="23" t="n">
        <x:f>MIN(100,LOG10(1+D155/'산출기준'!$B$8)/LOG10(1+'산출기준'!$B$9/'산출기준'!$B$8)*100)</x:f>
        <x:v>42.310976059985435</x:v>
      </x:c>
      <x:c r="G155" s="23" t="n">
        <x:f>MIN(100,LOG10(1+D155/MAX(E155,'산출기준'!$B$10)*'산출기준'!$B$11)/LOG10(1+'산출기준'!$B$12*'산출기준'!$B$11)*100)</x:f>
        <x:v>86.69557799186407</x:v>
      </x:c>
      <x:c r="H155" s="23" t="n">
        <x:f>F155*'산출기준'!$B$13+G155*'산출기준'!$B$14</x:f>
        <x:v>68.94173721911261</x:v>
      </x:c>
      <x:c r="I155" s="23" t="n">
        <x:f>IF('검색추이24개월'!AI155="","",'검색추이24개월'!AI155)</x:f>
        <x:v>85.193277269427</x:v>
      </x:c>
      <x:c r="J155" s="23" t="n">
        <x:f>'편집평가'!L155</x:f>
        <x:v>50</x:v>
      </x:c>
      <x:c r="K155" s="23" t="n">
        <x:f>IF(I155="","",H155*'산출기준'!$B$15+I155*'산출기준'!$B$16+J155*'산출기준'!$B$17)</x:f>
        <x:v>70.02885179038441</x:v>
      </x:c>
      <x:c r="L155" s="13" t="n">
        <x:f>IF(K155="","",COUNTIF($K$5:$K$1004,"&gt;"&amp;K155)+1)</x:f>
        <x:v>544</x:v>
      </x:c>
    </x:row>
    <x:row r="156" ht="25" customHeight="1">
      <x:c r="A156" s="4" t="str">
        <x:v>K0152</x:v>
      </x:c>
      <x:c r="B156" s="4" t="str">
        <x:v>마음·심리</x:v>
      </x:c>
      <x:c r="C156" s="4" t="str">
        <x:v>우울증자가진단</x:v>
      </x:c>
      <x:c r="D156" s="13" t="n">
        <x:f>'Data &amp; Targets'!L156</x:f>
        <x:v>1760</x:v>
      </x:c>
      <x:c r="E156" s="13" t="n">
        <x:f>'Data &amp; Targets'!N156</x:f>
        <x:v>8477</x:v>
      </x:c>
      <x:c r="F156" s="23" t="n">
        <x:f>MIN(100,LOG10(1+D156/'산출기준'!$B$8)/LOG10(1+'산출기준'!$B$9/'산출기준'!$B$8)*100)</x:f>
        <x:v>42.310976059985435</x:v>
      </x:c>
      <x:c r="G156" s="23" t="n">
        <x:f>MIN(100,LOG10(1+D156/MAX(E156,'산출기준'!$B$10)*'산출기준'!$B$11)/LOG10(1+'산출기준'!$B$12*'산출기준'!$B$11)*100)</x:f>
        <x:v>66.74079624999737</x:v>
      </x:c>
      <x:c r="H156" s="23" t="n">
        <x:f>F156*'산출기준'!$B$13+G156*'산출기준'!$B$14</x:f>
        <x:v>56.9688681739926</x:v>
      </x:c>
      <x:c r="I156" s="23" t="n">
        <x:f>IF('검색추이24개월'!AI156="","",'검색추이24개월'!AI156)</x:f>
        <x:v>82.46418432534063</x:v>
      </x:c>
      <x:c r="J156" s="23" t="n">
        <x:f>'편집평가'!L156</x:f>
        <x:v>50</x:v>
      </x:c>
      <x:c r="K156" s="23" t="n">
        <x:f>IF(I156="","",H156*'산출기준'!$B$15+I156*'산출기준'!$B$16+J156*'산출기준'!$B$17)</x:f>
        <x:v>63.22368938459849</x:v>
      </x:c>
      <x:c r="L156" s="13" t="n">
        <x:f>IF(K156="","",COUNTIF($K$5:$K$1004,"&gt;"&amp;K156)+1)</x:f>
        <x:v>714</x:v>
      </x:c>
    </x:row>
    <x:row r="157" ht="25" customHeight="1">
      <x:c r="A157" s="4" t="str">
        <x:v>K0153</x:v>
      </x:c>
      <x:c r="B157" s="4" t="str">
        <x:v>마음·심리</x:v>
      </x:c>
      <x:c r="C157" s="4" t="str">
        <x:v>사회불안장애</x:v>
      </x:c>
      <x:c r="D157" s="13" t="n">
        <x:f>'Data &amp; Targets'!L157</x:f>
        <x:v>1690</x:v>
      </x:c>
      <x:c r="E157" s="13" t="n">
        <x:f>'Data &amp; Targets'!N157</x:f>
        <x:v>13302</x:v>
      </x:c>
      <x:c r="F157" s="23" t="n">
        <x:f>MIN(100,LOG10(1+D157/'산출기준'!$B$8)/LOG10(1+'산출기준'!$B$9/'산출기준'!$B$8)*100)</x:f>
        <x:v>41.75572595923914</x:v>
      </x:c>
      <x:c r="G157" s="23" t="n">
        <x:f>MIN(100,LOG10(1+D157/MAX(E157,'산출기준'!$B$10)*'산출기준'!$B$11)/LOG10(1+'산출기준'!$B$12*'산출기준'!$B$11)*100)</x:f>
        <x:v>56.72116780345571</x:v>
      </x:c>
      <x:c r="H157" s="23" t="n">
        <x:f>F157*'산출기준'!$B$13+G157*'산출기준'!$B$14</x:f>
        <x:v>50.73499106576908</x:v>
      </x:c>
      <x:c r="I157" s="23" t="n">
        <x:f>IF('검색추이24개월'!AI157="","",'검색추이24개월'!AI157)</x:f>
        <x:v>94.68821411228868</x:v>
      </x:c>
      <x:c r="J157" s="23" t="n">
        <x:f>'편집평가'!L157</x:f>
        <x:v>50</x:v>
      </x:c>
      <x:c r="K157" s="23" t="n">
        <x:f>IF(I157="","",H157*'산출기준'!$B$15+I157*'산출기준'!$B$16+J157*'산출기준'!$B$17)</x:f>
        <x:v>63.77395976657114</x:v>
      </x:c>
      <x:c r="L157" s="13" t="n">
        <x:f>IF(K157="","",COUNTIF($K$5:$K$1004,"&gt;"&amp;K157)+1)</x:f>
        <x:v>702</x:v>
      </x:c>
    </x:row>
    <x:row r="158" ht="25" customHeight="1">
      <x:c r="A158" s="4" t="str">
        <x:v>K0154</x:v>
      </x:c>
      <x:c r="B158" s="4" t="str">
        <x:v>마음·심리</x:v>
      </x:c>
      <x:c r="C158" s="4" t="str">
        <x:v>스트레스증상</x:v>
      </x:c>
      <x:c r="D158" s="13" t="n">
        <x:f>'Data &amp; Targets'!L158</x:f>
        <x:v>1570</x:v>
      </x:c>
      <x:c r="E158" s="13" t="n">
        <x:f>'Data &amp; Targets'!N158</x:f>
        <x:v>390226</x:v>
      </x:c>
      <x:c r="F158" s="23" t="n">
        <x:f>MIN(100,LOG10(1+D158/'산출기준'!$B$8)/LOG10(1+'산출기준'!$B$9/'산출기준'!$B$8)*100)</x:f>
        <x:v>40.75131929493316</x:v>
      </x:c>
      <x:c r="G158" s="23" t="n">
        <x:f>MIN(100,LOG10(1+D158/MAX(E158,'산출기준'!$B$10)*'산출기준'!$B$11)/LOG10(1+'산출기준'!$B$12*'산출기준'!$B$11)*100)</x:f>
        <x:v>7.326695372313946</x:v>
      </x:c>
      <x:c r="H158" s="23" t="n">
        <x:f>F158*'산출기준'!$B$13+G158*'산출기준'!$B$14</x:f>
        <x:v>20.69654494136163</x:v>
      </x:c>
      <x:c r="I158" s="23" t="n">
        <x:f>IF('검색추이24개월'!AI158="","",'검색추이24개월'!AI158)</x:f>
        <x:v>81.72199122494925</x:v>
      </x:c>
      <x:c r="J158" s="23" t="n">
        <x:f>'편집평가'!L158</x:f>
        <x:v>75</x:v>
      </x:c>
      <x:c r="K158" s="23" t="n">
        <x:f>IF(I158="","",H158*'산출기준'!$B$15+I158*'산출기준'!$B$16+J158*'산출기준'!$B$17)</x:f>
        <x:v>49.86486983816559</x:v>
      </x:c>
      <x:c r="L158" s="13" t="n">
        <x:f>IF(K158="","",COUNTIF($K$5:$K$1004,"&gt;"&amp;K158)+1)</x:f>
        <x:v>924</x:v>
      </x:c>
    </x:row>
    <x:row r="159" ht="25" customHeight="1">
      <x:c r="A159" s="4" t="str">
        <x:v>K0155</x:v>
      </x:c>
      <x:c r="B159" s="4" t="str">
        <x:v>마음·심리</x:v>
      </x:c>
      <x:c r="C159" s="4" t="str">
        <x:v>종합심리검사</x:v>
      </x:c>
      <x:c r="D159" s="13" t="n">
        <x:f>'Data &amp; Targets'!L159</x:f>
        <x:v>1560</x:v>
      </x:c>
      <x:c r="E159" s="13" t="n">
        <x:f>'Data &amp; Targets'!N159</x:f>
        <x:v>9203</x:v>
      </x:c>
      <x:c r="F159" s="23" t="n">
        <x:f>MIN(100,LOG10(1+D159/'산출기준'!$B$8)/LOG10(1+'산출기준'!$B$9/'산출기준'!$B$8)*100)</x:f>
        <x:v>40.664385769977294</x:v>
      </x:c>
      <x:c r="G159" s="23" t="n">
        <x:f>MIN(100,LOG10(1+D159/MAX(E159,'산출기준'!$B$10)*'산출기준'!$B$11)/LOG10(1+'산출기준'!$B$12*'산출기준'!$B$11)*100)</x:f>
        <x:v>62.56923285825622</x:v>
      </x:c>
      <x:c r="H159" s="23" t="n">
        <x:f>F159*'산출기준'!$B$13+G159*'산출기준'!$B$14</x:f>
        <x:v>53.807294022944646</x:v>
      </x:c>
      <x:c r="I159" s="23" t="n">
        <x:f>IF('검색추이24개월'!AI159="","",'검색추이24개월'!AI159)</x:f>
        <x:v>90.11401929792022</x:v>
      </x:c>
      <x:c r="J159" s="23" t="n">
        <x:f>'편집평가'!L159</x:f>
        <x:v>50</x:v>
      </x:c>
      <x:c r="K159" s="23" t="n">
        <x:f>IF(I159="","",H159*'산출기준'!$B$15+I159*'산출기준'!$B$16+J159*'산출기준'!$B$17)</x:f>
        <x:v>63.93785280084839</x:v>
      </x:c>
      <x:c r="L159" s="13" t="n">
        <x:f>IF(K159="","",COUNTIF($K$5:$K$1004,"&gt;"&amp;K159)+1)</x:f>
        <x:v>696</x:v>
      </x:c>
    </x:row>
    <x:row r="160" ht="25" customHeight="1">
      <x:c r="A160" s="4" t="str">
        <x:v>K0156</x:v>
      </x:c>
      <x:c r="B160" s="4" t="str">
        <x:v>마음·심리</x:v>
      </x:c>
      <x:c r="C160" s="4" t="str">
        <x:v>경계선성격장애</x:v>
      </x:c>
      <x:c r="D160" s="13" t="n">
        <x:f>'Data &amp; Targets'!L160</x:f>
        <x:v>1540</x:v>
      </x:c>
      <x:c r="E160" s="13" t="n">
        <x:f>'Data &amp; Targets'!N160</x:f>
        <x:v>2168</x:v>
      </x:c>
      <x:c r="F160" s="23" t="n">
        <x:f>MIN(100,LOG10(1+D160/'산출기준'!$B$8)/LOG10(1+'산출기준'!$B$9/'산출기준'!$B$8)*100)</x:f>
        <x:v>40.48893648975939</x:v>
      </x:c>
      <x:c r="G160" s="23" t="n">
        <x:f>MIN(100,LOG10(1+D160/MAX(E160,'산출기준'!$B$10)*'산출기준'!$B$11)/LOG10(1+'산출기준'!$B$12*'산출기준'!$B$11)*100)</x:f>
        <x:v>92.67639385960824</x:v>
      </x:c>
      <x:c r="H160" s="23" t="n">
        <x:f>F160*'산출기준'!$B$13+G160*'산출기준'!$B$14</x:f>
        <x:v>71.8014109116687</x:v>
      </x:c>
      <x:c r="I160" s="23" t="n">
        <x:f>IF('검색추이24개월'!AI160="","",'검색추이24개월'!AI160)</x:f>
        <x:v>82.95807987970085</x:v>
      </x:c>
      <x:c r="J160" s="23" t="n">
        <x:f>'편집평가'!L160</x:f>
        <x:v>50</x:v>
      </x:c>
      <x:c r="K160" s="23" t="n">
        <x:f>IF(I160="","",H160*'산출기준'!$B$15+I160*'산출기준'!$B$16+J160*'산출기준'!$B$17)</x:f>
        <x:v>70.7881294197446</x:v>
      </x:c>
      <x:c r="L160" s="13" t="n">
        <x:f>IF(K160="","",COUNTIF($K$5:$K$1004,"&gt;"&amp;K160)+1)</x:f>
        <x:v>527</x:v>
      </x:c>
    </x:row>
    <x:row r="161" ht="25" customHeight="1">
      <x:c r="A161" s="4" t="str">
        <x:v>K0157</x:v>
      </x:c>
      <x:c r="B161" s="4" t="str">
        <x:v>마음·심리</x:v>
      </x:c>
      <x:c r="C161" s="4" t="str">
        <x:v>번아웃극복</x:v>
      </x:c>
      <x:c r="D161" s="13" t="n">
        <x:f>'Data &amp; Targets'!L161</x:f>
        <x:v>1520</x:v>
      </x:c>
      <x:c r="E161" s="13" t="n">
        <x:f>'Data &amp; Targets'!N161</x:f>
        <x:v>11380</x:v>
      </x:c>
      <x:c r="F161" s="23" t="n">
        <x:f>MIN(100,LOG10(1+D161/'산출기준'!$B$8)/LOG10(1+'산출기준'!$B$9/'산출기준'!$B$8)*100)</x:f>
        <x:v>40.31133440394564</x:v>
      </x:c>
      <x:c r="G161" s="23" t="n">
        <x:f>MIN(100,LOG10(1+D161/MAX(E161,'산출기준'!$B$10)*'산출기준'!$B$11)/LOG10(1+'산출기준'!$B$12*'산출기준'!$B$11)*100)</x:f>
        <x:v>57.72809913616367</x:v>
      </x:c>
      <x:c r="H161" s="23" t="n">
        <x:f>F161*'산출기준'!$B$13+G161*'산출기준'!$B$14</x:f>
        <x:v>50.76139324327646</x:v>
      </x:c>
      <x:c r="I161" s="23" t="n">
        <x:f>IF('검색추이24개월'!AI161="","",'검색추이24개월'!AI161)</x:f>
        <x:v>84.99617219452486</x:v>
      </x:c>
      <x:c r="J161" s="23" t="n">
        <x:f>'편집평가'!L161</x:f>
        <x:v>50</x:v>
      </x:c>
      <x:c r="K161" s="23" t="n">
        <x:f>IF(I161="","",H161*'산출기준'!$B$15+I161*'산출기준'!$B$16+J161*'산출기준'!$B$17)</x:f>
        <x:v>60.87954827999569</x:v>
      </x:c>
      <x:c r="L161" s="13" t="n">
        <x:f>IF(K161="","",COUNTIF($K$5:$K$1004,"&gt;"&amp;K161)+1)</x:f>
        <x:v>765</x:v>
      </x:c>
    </x:row>
    <x:row r="162" ht="25" customHeight="1">
      <x:c r="A162" s="4" t="str">
        <x:v>K0158</x:v>
      </x:c>
      <x:c r="B162" s="4" t="str">
        <x:v>마음·심리</x:v>
      </x:c>
      <x:c r="C162" s="4" t="str">
        <x:v>공황장애초기증상</x:v>
      </x:c>
      <x:c r="D162" s="13" t="n">
        <x:f>'Data &amp; Targets'!L162</x:f>
        <x:v>1510</x:v>
      </x:c>
      <x:c r="E162" s="13" t="n">
        <x:f>'Data &amp; Targets'!N162</x:f>
        <x:v>5203</x:v>
      </x:c>
      <x:c r="F162" s="23" t="n">
        <x:f>MIN(100,LOG10(1+D162/'산출기준'!$B$8)/LOG10(1+'산출기준'!$B$9/'산출기준'!$B$8)*100)</x:f>
        <x:v>40.221709421648434</x:v>
      </x:c>
      <x:c r="G162" s="23" t="n">
        <x:f>MIN(100,LOG10(1+D162/MAX(E162,'산출기준'!$B$10)*'산출기준'!$B$11)/LOG10(1+'산출기준'!$B$12*'산출기준'!$B$11)*100)</x:f>
        <x:v>73.71250758555158</x:v>
      </x:c>
      <x:c r="H162" s="23" t="n">
        <x:f>F162*'산출기준'!$B$13+G162*'산출기준'!$B$14</x:f>
        <x:v>60.31618831999032</x:v>
      </x:c>
      <x:c r="I162" s="23" t="n">
        <x:f>IF('검색추이24개월'!AI162="","",'검색추이24개월'!AI162)</x:f>
        <x:v>77.29841293064783</x:v>
      </x:c>
      <x:c r="J162" s="23" t="n">
        <x:f>'편집평가'!L162</x:f>
        <x:v>75</x:v>
      </x:c>
      <x:c r="K162" s="23" t="n">
        <x:f>IF(I162="","",H162*'산출기준'!$B$15+I162*'산출기준'!$B$16+J162*'산출기준'!$B$17)</x:f>
        <x:v>68.34761803918951</x:v>
      </x:c>
      <x:c r="L162" s="13" t="n">
        <x:f>IF(K162="","",COUNTIF($K$5:$K$1004,"&gt;"&amp;K162)+1)</x:f>
        <x:v>586</x:v>
      </x:c>
    </x:row>
    <x:row r="163" ht="25" customHeight="1">
      <x:c r="A163" s="4" t="str">
        <x:v>K0159</x:v>
      </x:c>
      <x:c r="B163" s="4" t="str">
        <x:v>마음·심리</x:v>
      </x:c>
      <x:c r="C163" s="4" t="str">
        <x:v>렘수면행동장애</x:v>
      </x:c>
      <x:c r="D163" s="13" t="n">
        <x:f>'Data &amp; Targets'!L163</x:f>
        <x:v>1400</x:v>
      </x:c>
      <x:c r="E163" s="13" t="n">
        <x:f>'Data &amp; Targets'!N163</x:f>
        <x:v>2675</x:v>
      </x:c>
      <x:c r="F163" s="23" t="n">
        <x:f>MIN(100,LOG10(1+D163/'산출기준'!$B$8)/LOG10(1+'산출기준'!$B$9/'산출기준'!$B$8)*100)</x:f>
        <x:v>39.19737040327579</x:v>
      </x:c>
      <x:c r="G163" s="23" t="n">
        <x:f>MIN(100,LOG10(1+D163/MAX(E163,'산출기준'!$B$10)*'산출기준'!$B$11)/LOG10(1+'산출기준'!$B$12*'산출기준'!$B$11)*100)</x:f>
        <x:v>86.16502909433318</x:v>
      </x:c>
      <x:c r="H163" s="23" t="n">
        <x:f>F163*'산출기준'!$B$13+G163*'산출기준'!$B$14</x:f>
        <x:v>67.37796561791022</x:v>
      </x:c>
      <x:c r="I163" s="23" t="n">
        <x:f>IF('검색추이24개월'!AI163="","",'검색추이24개월'!AI163)</x:f>
        <x:v>92.52624720908246</x:v>
      </x:c>
      <x:c r="J163" s="23" t="n">
        <x:f>'편집평가'!L163</x:f>
        <x:v>50</x:v>
      </x:c>
      <x:c r="K163" s="23" t="n">
        <x:f>IF(I163="","",H163*'산출기준'!$B$15+I163*'산출기준'!$B$16+J163*'산출기준'!$B$17)</x:f>
        <x:v>71.44685697167985</x:v>
      </x:c>
      <x:c r="L163" s="13" t="n">
        <x:f>IF(K163="","",COUNTIF($K$5:$K$1004,"&gt;"&amp;K163)+1)</x:f>
        <x:v>518</x:v>
      </x:c>
    </x:row>
    <x:row r="164" ht="25" customHeight="1">
      <x:c r="A164" s="4" t="str">
        <x:v>K0160</x:v>
      </x:c>
      <x:c r="B164" s="4" t="str">
        <x:v>마음·심리</x:v>
      </x:c>
      <x:c r="C164" s="4" t="str">
        <x:v>성격검사</x:v>
      </x:c>
      <x:c r="D164" s="13" t="n">
        <x:f>'Data &amp; Targets'!L164</x:f>
        <x:v>1240</x:v>
      </x:c>
      <x:c r="E164" s="13" t="n">
        <x:f>'Data &amp; Targets'!N164</x:f>
        <x:v>18961</x:v>
      </x:c>
      <x:c r="F164" s="23" t="n">
        <x:f>MIN(100,LOG10(1+D164/'산출기준'!$B$8)/LOG10(1+'산출기준'!$B$9/'산출기준'!$B$8)*100)</x:f>
        <x:v>37.56472461183671</x:v>
      </x:c>
      <x:c r="G164" s="23" t="n">
        <x:f>MIN(100,LOG10(1+D164/MAX(E164,'산출기준'!$B$10)*'산출기준'!$B$11)/LOG10(1+'산출기준'!$B$12*'산출기준'!$B$11)*100)</x:f>
        <x:v>43.773236698073326</x:v>
      </x:c>
      <x:c r="H164" s="23" t="n">
        <x:f>F164*'산출기준'!$B$13+G164*'산출기준'!$B$14</x:f>
        <x:v>41.289831863578684</x:v>
      </x:c>
      <x:c r="I164" s="23" t="n">
        <x:f>IF('검색추이24개월'!AI164="","",'검색추이24개월'!AI164)</x:f>
        <x:v>88.10828981746786</x:v>
      </x:c>
      <x:c r="J164" s="23" t="n">
        <x:f>'편집평가'!L164</x:f>
        <x:v>50</x:v>
      </x:c>
      <x:c r="K164" s="23" t="n">
        <x:f>IF(I164="","",H164*'산출기준'!$B$15+I164*'산출기준'!$B$16+J164*'산출기준'!$B$17)</x:f>
        <x:v>57.0774028770297</x:v>
      </x:c>
      <x:c r="L164" s="13" t="n">
        <x:f>IF(K164="","",COUNTIF($K$5:$K$1004,"&gt;"&amp;K164)+1)</x:f>
        <x:v>838</x:v>
      </x:c>
    </x:row>
    <x:row r="165" ht="25" customHeight="1">
      <x:c r="A165" s="4" t="str">
        <x:v>K0161</x:v>
      </x:c>
      <x:c r="B165" s="4" t="str">
        <x:v>마음·심리</x:v>
      </x:c>
      <x:c r="C165" s="4" t="str">
        <x:v>스트레스해소</x:v>
      </x:c>
      <x:c r="D165" s="13" t="n">
        <x:f>'Data &amp; Targets'!L165</x:f>
        <x:v>1210</x:v>
      </x:c>
      <x:c r="E165" s="13" t="n">
        <x:f>'Data &amp; Targets'!N165</x:f>
        <x:v>338386</x:v>
      </x:c>
      <x:c r="F165" s="23" t="n">
        <x:f>MIN(100,LOG10(1+D165/'산출기준'!$B$8)/LOG10(1+'산출기준'!$B$9/'산출기준'!$B$8)*100)</x:f>
        <x:v>37.23698860914102</x:v>
      </x:c>
      <x:c r="G165" s="23" t="n">
        <x:f>MIN(100,LOG10(1+D165/MAX(E165,'산출기준'!$B$10)*'산출기준'!$B$11)/LOG10(1+'산출기준'!$B$12*'산출기준'!$B$11)*100)</x:f>
        <x:v>6.623956155104038</x:v>
      </x:c>
      <x:c r="H165" s="23" t="n">
        <x:f>F165*'산출기준'!$B$13+G165*'산출기준'!$B$14</x:f>
        <x:v>18.86916913671883</x:v>
      </x:c>
      <x:c r="I165" s="23" t="n">
        <x:f>IF('검색추이24개월'!AI165="","",'검색추이24개월'!AI165)</x:f>
        <x:v>90.45232866535417</x:v>
      </x:c>
      <x:c r="J165" s="23" t="n">
        <x:f>'편집평가'!L165</x:f>
        <x:v>50</x:v>
      </x:c>
      <x:c r="K165" s="23" t="n">
        <x:f>IF(I165="","",H165*'산출기준'!$B$15+I165*'산출기준'!$B$16+J165*'산출기준'!$B$17)</x:f>
        <x:v>46.57028316796567</x:v>
      </x:c>
      <x:c r="L165" s="13" t="n">
        <x:f>IF(K165="","",COUNTIF($K$5:$K$1004,"&gt;"&amp;K165)+1)</x:f>
        <x:v>955</x:v>
      </x:c>
    </x:row>
    <x:row r="166" ht="25" customHeight="1">
      <x:c r="A166" s="4" t="str">
        <x:v>K0162</x:v>
      </x:c>
      <x:c r="B166" s="4" t="str">
        <x:v>마음·심리</x:v>
      </x:c>
      <x:c r="C166" s="4" t="str">
        <x:v>성인ADHD치료</x:v>
      </x:c>
      <x:c r="D166" s="13" t="n">
        <x:f>'Data &amp; Targets'!L166</x:f>
        <x:v>1170</x:v>
      </x:c>
      <x:c r="E166" s="13" t="n">
        <x:f>'Data &amp; Targets'!N166</x:f>
        <x:v>8125</x:v>
      </x:c>
      <x:c r="F166" s="23" t="n">
        <x:f>MIN(100,LOG10(1+D166/'산출기준'!$B$8)/LOG10(1+'산출기준'!$B$9/'산출기준'!$B$8)*100)</x:f>
        <x:v>36.788134398315826</x:v>
      </x:c>
      <x:c r="G166" s="23" t="n">
        <x:f>MIN(100,LOG10(1+D166/MAX(E166,'산출기준'!$B$10)*'산출기준'!$B$11)/LOG10(1+'산출기준'!$B$12*'산출기준'!$B$11)*100)</x:f>
        <x:v>59.24801962248802</x:v>
      </x:c>
      <x:c r="H166" s="23" t="n">
        <x:f>F166*'산출기준'!$B$13+G166*'산출기준'!$B$14</x:f>
        <x:v>50.264065532819146</x:v>
      </x:c>
      <x:c r="I166" s="23" t="n">
        <x:f>IF('검색추이24개월'!AI166="","",'검색추이24개월'!AI166)</x:f>
        <x:v>79.50888191495577</x:v>
      </x:c>
      <x:c r="J166" s="23" t="n">
        <x:f>'편집평가'!L166</x:f>
        <x:v>50</x:v>
      </x:c>
      <x:c r="K166" s="23" t="n">
        <x:f>IF(I166="","",H166*'산출기준'!$B$15+I166*'산출기준'!$B$16+J166*'산출기준'!$B$17)</x:f>
        <x:v>58.984697340896304</x:v>
      </x:c>
      <x:c r="L166" s="13" t="n">
        <x:f>IF(K166="","",COUNTIF($K$5:$K$1004,"&gt;"&amp;K166)+1)</x:f>
        <x:v>809</x:v>
      </x:c>
    </x:row>
    <x:row r="167" ht="25" customHeight="1">
      <x:c r="A167" s="4" t="str">
        <x:v>K0163</x:v>
      </x:c>
      <x:c r="B167" s="4" t="str">
        <x:v>마음·심리</x:v>
      </x:c>
      <x:c r="C167" s="4" t="str">
        <x:v>성인ADHD테스트</x:v>
      </x:c>
      <x:c r="D167" s="13" t="n">
        <x:f>'Data &amp; Targets'!L167</x:f>
        <x:v>1160</x:v>
      </x:c>
      <x:c r="E167" s="13" t="n">
        <x:f>'Data &amp; Targets'!N167</x:f>
        <x:v>1809</x:v>
      </x:c>
      <x:c r="F167" s="23" t="n">
        <x:f>MIN(100,LOG10(1+D167/'산출기준'!$B$8)/LOG10(1+'산출기준'!$B$9/'산출기준'!$B$8)*100)</x:f>
        <x:v>36.67371175979933</x:v>
      </x:c>
      <x:c r="G167" s="23" t="n">
        <x:f>MIN(100,LOG10(1+D167/MAX(E167,'산출기준'!$B$10)*'산출기준'!$B$11)/LOG10(1+'산출기준'!$B$12*'산출기준'!$B$11)*100)</x:f>
        <x:v>90.49147139982963</x:v>
      </x:c>
      <x:c r="H167" s="23" t="n">
        <x:f>F167*'산출기준'!$B$13+G167*'산출기준'!$B$14</x:f>
        <x:v>68.96436754381752</x:v>
      </x:c>
      <x:c r="I167" s="23" t="n">
        <x:f>IF('검색추이24개월'!AI167="","",'검색추이24개월'!AI167)</x:f>
        <x:v>88.54912260291007</x:v>
      </x:c>
      <x:c r="J167" s="23" t="n">
        <x:f>'편집평가'!L167</x:f>
        <x:v>50</x:v>
      </x:c>
      <x:c r="K167" s="23" t="n">
        <x:f>IF(I167="","",H167*'산출기준'!$B$15+I167*'산출기준'!$B$16+J167*'산출기준'!$B$17)</x:f>
        <x:v>71.04692055278178</x:v>
      </x:c>
      <x:c r="L167" s="13" t="n">
        <x:f>IF(K167="","",COUNTIF($K$5:$K$1004,"&gt;"&amp;K167)+1)</x:f>
        <x:v>523</x:v>
      </x:c>
    </x:row>
    <x:row r="168" ht="25" customHeight="1">
      <x:c r="A168" s="4" t="str">
        <x:v>K0164</x:v>
      </x:c>
      <x:c r="B168" s="4" t="str">
        <x:v>마음·심리</x:v>
      </x:c>
      <x:c r="C168" s="4" t="str">
        <x:v>심리상담비용</x:v>
      </x:c>
      <x:c r="D168" s="13" t="n">
        <x:f>'Data &amp; Targets'!L168</x:f>
        <x:v>1130</x:v>
      </x:c>
      <x:c r="E168" s="13" t="n">
        <x:f>'Data &amp; Targets'!N168</x:f>
        <x:v>8675</x:v>
      </x:c>
      <x:c r="F168" s="23" t="n">
        <x:f>MIN(100,LOG10(1+D168/'산출기준'!$B$8)/LOG10(1+'산출기준'!$B$9/'산출기준'!$B$8)*100)</x:f>
        <x:v>36.32491443888129</x:v>
      </x:c>
      <x:c r="G168" s="23" t="n">
        <x:f>MIN(100,LOG10(1+D168/MAX(E168,'산출기준'!$B$10)*'산출기준'!$B$11)/LOG10(1+'산출기준'!$B$12*'산출기준'!$B$11)*100)</x:f>
        <x:v>57.22295268887403</x:v>
      </x:c>
      <x:c r="H168" s="23" t="n">
        <x:f>F168*'산출기준'!$B$13+G168*'산출기준'!$B$14</x:f>
        <x:v>48.86373738887693</x:v>
      </x:c>
      <x:c r="I168" s="23" t="n">
        <x:f>IF('검색추이24개월'!AI168="","",'검색추이24개월'!AI168)</x:f>
        <x:v>89.5443900206175</x:v>
      </x:c>
      <x:c r="J168" s="23" t="n">
        <x:f>'편집평가'!L168</x:f>
        <x:v>75</x:v>
      </x:c>
      <x:c r="K168" s="23" t="n">
        <x:f>IF(I168="","",H168*'산출기준'!$B$15+I168*'산출기준'!$B$16+J168*'산출기준'!$B$17)</x:f>
        <x:v>66.2951857006237</x:v>
      </x:c>
      <x:c r="L168" s="13" t="n">
        <x:f>IF(K168="","",COUNTIF($K$5:$K$1004,"&gt;"&amp;K168)+1)</x:f>
        <x:v>641</x:v>
      </x:c>
    </x:row>
    <x:row r="169" ht="25" customHeight="1">
      <x:c r="A169" s="4" t="str">
        <x:v>K0165</x:v>
      </x:c>
      <x:c r="B169" s="4" t="str">
        <x:v>마음·심리</x:v>
      </x:c>
      <x:c r="C169" s="4" t="str">
        <x:v>수면장애치료</x:v>
      </x:c>
      <x:c r="D169" s="13" t="n">
        <x:f>'Data &amp; Targets'!L169</x:f>
        <x:v>1130</x:v>
      </x:c>
      <x:c r="E169" s="13" t="n">
        <x:f>'Data &amp; Targets'!N169</x:f>
        <x:v>29886</x:v>
      </x:c>
      <x:c r="F169" s="23" t="n">
        <x:f>MIN(100,LOG10(1+D169/'산출기준'!$B$8)/LOG10(1+'산출기준'!$B$9/'산출기준'!$B$8)*100)</x:f>
        <x:v>36.32491443888129</x:v>
      </x:c>
      <x:c r="G169" s="23" t="n">
        <x:f>MIN(100,LOG10(1+D169/MAX(E169,'산출기준'!$B$10)*'산출기준'!$B$11)/LOG10(1+'산출기준'!$B$12*'산출기준'!$B$11)*100)</x:f>
        <x:v>33.90284090087587</x:v>
      </x:c>
      <x:c r="H169" s="23" t="n">
        <x:f>F169*'산출기준'!$B$13+G169*'산출기준'!$B$14</x:f>
        <x:v>34.87167031607804</x:v>
      </x:c>
      <x:c r="I169" s="23" t="n">
        <x:f>IF('검색추이24개월'!AI169="","",'검색추이24개월'!AI169)</x:f>
        <x:v>92.43857506680924</x:v>
      </x:c>
      <x:c r="J169" s="23" t="n">
        <x:f>'편집평가'!L169</x:f>
        <x:v>50</x:v>
      </x:c>
      <x:c r="K169" s="23" t="n">
        <x:f>IF(I169="","",H169*'산출기준'!$B$15+I169*'산출기준'!$B$16+J169*'산출기준'!$B$17)</x:f>
        <x:v>55.16740767808179</x:v>
      </x:c>
      <x:c r="L169" s="13" t="n">
        <x:f>IF(K169="","",COUNTIF($K$5:$K$1004,"&gt;"&amp;K169)+1)</x:f>
        <x:v>862</x:v>
      </x:c>
    </x:row>
    <x:row r="170" ht="25" customHeight="1">
      <x:c r="A170" s="4" t="str">
        <x:v>K0166</x:v>
      </x:c>
      <x:c r="B170" s="4" t="str">
        <x:v>마음·심리</x:v>
      </x:c>
      <x:c r="C170" s="4" t="str">
        <x:v>불면증에좋은음식</x:v>
      </x:c>
      <x:c r="D170" s="13" t="n">
        <x:f>'Data &amp; Targets'!L170</x:f>
        <x:v>1090</x:v>
      </x:c>
      <x:c r="E170" s="13" t="n">
        <x:f>'Data &amp; Targets'!N170</x:f>
        <x:v>9928</x:v>
      </x:c>
      <x:c r="F170" s="23" t="n">
        <x:f>MIN(100,LOG10(1+D170/'산출기준'!$B$8)/LOG10(1+'산출기준'!$B$9/'산출기준'!$B$8)*100)</x:f>
        <x:v>35.846378677851256</x:v>
      </x:c>
      <x:c r="G170" s="23" t="n">
        <x:f>MIN(100,LOG10(1+D170/MAX(E170,'산출기준'!$B$10)*'산출기준'!$B$11)/LOG10(1+'산출기준'!$B$12*'산출기준'!$B$11)*100)</x:f>
        <x:v>53.80486188863793</x:v>
      </x:c>
      <x:c r="H170" s="23" t="n">
        <x:f>F170*'산출기준'!$B$13+G170*'산출기준'!$B$14</x:f>
        <x:v>46.62146860432326</x:v>
      </x:c>
      <x:c r="I170" s="23" t="n">
        <x:f>IF('검색추이24개월'!AI170="","",'검색추이24개월'!AI170)</x:f>
        <x:v>83.82548487268726</x:v>
      </x:c>
      <x:c r="J170" s="23" t="n">
        <x:f>'편집평가'!L170</x:f>
        <x:v>50</x:v>
      </x:c>
      <x:c r="K170" s="23" t="n">
        <x:f>IF(I170="","",H170*'산출기준'!$B$15+I170*'산출기준'!$B$16+J170*'산출기준'!$B$17)</x:f>
        <x:v>58.458379763967805</x:v>
      </x:c>
      <x:c r="L170" s="13" t="n">
        <x:f>IF(K170="","",COUNTIF($K$5:$K$1004,"&gt;"&amp;K170)+1)</x:f>
        <x:v>816</x:v>
      </x:c>
    </x:row>
    <x:row r="171" ht="25" customHeight="1">
      <x:c r="A171" s="4" t="str">
        <x:v>K0167</x:v>
      </x:c>
      <x:c r="B171" s="4" t="str">
        <x:v>마음·심리</x:v>
      </x:c>
      <x:c r="C171" s="4" t="str">
        <x:v>스트레스테스트</x:v>
      </x:c>
      <x:c r="D171" s="13" t="n">
        <x:f>'Data &amp; Targets'!L171</x:f>
        <x:v>1040</x:v>
      </x:c>
      <x:c r="E171" s="13" t="n">
        <x:f>'Data &amp; Targets'!N171</x:f>
        <x:v>6256</x:v>
      </x:c>
      <x:c r="F171" s="23" t="n">
        <x:f>MIN(100,LOG10(1+D171/'산출기준'!$B$8)/LOG10(1+'산출기준'!$B$9/'산출기준'!$B$8)*100)</x:f>
        <x:v>35.22506490875418</x:v>
      </x:c>
      <x:c r="G171" s="23" t="n">
        <x:f>MIN(100,LOG10(1+D171/MAX(E171,'산출기준'!$B$10)*'산출기준'!$B$11)/LOG10(1+'산출기준'!$B$12*'산출기준'!$B$11)*100)</x:f>
        <x:v>62.17094268506038</x:v>
      </x:c>
      <x:c r="H171" s="23" t="n">
        <x:f>F171*'산출기준'!$B$13+G171*'산출기준'!$B$14</x:f>
        <x:v>51.3925915745379</x:v>
      </x:c>
      <x:c r="I171" s="23" t="n">
        <x:f>IF('검색추이24개월'!AI171="","",'검색추이24개월'!AI171)</x:f>
        <x:v>78.33857946237305</x:v>
      </x:c>
      <x:c r="J171" s="23" t="n">
        <x:f>'편집평가'!L171</x:f>
        <x:v>50</x:v>
      </x:c>
      <x:c r="K171" s="23" t="n">
        <x:f>IF(I171="","",H171*'산출기준'!$B$15+I171*'산출기준'!$B$16+J171*'산출기준'!$B$17)</x:f>
        <x:v>59.197869625980864</x:v>
      </x:c>
      <x:c r="L171" s="13" t="n">
        <x:f>IF(K171="","",COUNTIF($K$5:$K$1004,"&gt;"&amp;K171)+1)</x:f>
        <x:v>804</x:v>
      </x:c>
    </x:row>
    <x:row r="172" ht="25" customHeight="1">
      <x:c r="A172" s="4" t="str">
        <x:v>K0168</x:v>
      </x:c>
      <x:c r="B172" s="4" t="str">
        <x:v>마음·심리</x:v>
      </x:c>
      <x:c r="C172" s="4" t="str">
        <x:v>우울증극복방법</x:v>
      </x:c>
      <x:c r="D172" s="13" t="n">
        <x:f>'Data &amp; Targets'!L172</x:f>
        <x:v>1040</x:v>
      </x:c>
      <x:c r="E172" s="13" t="n">
        <x:f>'Data &amp; Targets'!N172</x:f>
        <x:v>13962</x:v>
      </x:c>
      <x:c r="F172" s="23" t="n">
        <x:f>MIN(100,LOG10(1+D172/'산출기준'!$B$8)/LOG10(1+'산출기준'!$B$9/'산출기준'!$B$8)*100)</x:f>
        <x:v>35.22506490875418</x:v>
      </x:c>
      <x:c r="G172" s="23" t="n">
        <x:f>MIN(100,LOG10(1+D172/MAX(E172,'산출기준'!$B$10)*'산출기준'!$B$11)/LOG10(1+'산출기준'!$B$12*'산출기준'!$B$11)*100)</x:f>
        <x:v>46.239814916376176</x:v>
      </x:c>
      <x:c r="H172" s="23" t="n">
        <x:f>F172*'산출기준'!$B$13+G172*'산출기준'!$B$14</x:f>
        <x:v>41.833914913327376</x:v>
      </x:c>
      <x:c r="I172" s="23" t="n">
        <x:f>IF('검색추이24개월'!AI172="","",'검색추이24개월'!AI172)</x:f>
        <x:v>82.34535057470569</x:v>
      </x:c>
      <x:c r="J172" s="23" t="n">
        <x:f>'편집평가'!L172</x:f>
        <x:v>75</x:v>
      </x:c>
      <x:c r="K172" s="23" t="n">
        <x:f>IF(I172="","",H172*'산출기준'!$B$15+I172*'산출기준'!$B$16+J172*'산출기준'!$B$17)</x:f>
        <x:v>60.620562629075394</x:v>
      </x:c>
      <x:c r="L172" s="13" t="n">
        <x:f>IF(K172="","",COUNTIF($K$5:$K$1004,"&gt;"&amp;K172)+1)</x:f>
        <x:v>771</x:v>
      </x:c>
    </x:row>
    <x:row r="173" ht="25" customHeight="1">
      <x:c r="A173" s="4" t="str">
        <x:v>K0169</x:v>
      </x:c>
      <x:c r="B173" s="4" t="str">
        <x:v>마음·심리</x:v>
      </x:c>
      <x:c r="C173" s="4" t="str">
        <x:v>스트레스검사</x:v>
      </x:c>
      <x:c r="D173" s="13" t="n">
        <x:f>'Data &amp; Targets'!L173</x:f>
        <x:v>990</x:v>
      </x:c>
      <x:c r="E173" s="13" t="n">
        <x:f>'Data &amp; Targets'!N173</x:f>
        <x:v>56162</x:v>
      </x:c>
      <x:c r="F173" s="23" t="n">
        <x:f>MIN(100,LOG10(1+D173/'산출기준'!$B$8)/LOG10(1+'산출기준'!$B$9/'산출기준'!$B$8)*100)</x:f>
        <x:v>34.575880394351714</x:v>
      </x:c>
      <x:c r="G173" s="23" t="n">
        <x:f>MIN(100,LOG10(1+D173/MAX(E173,'산출기준'!$B$10)*'산출기준'!$B$11)/LOG10(1+'산출기준'!$B$12*'산출기준'!$B$11)*100)</x:f>
        <x:v>22.0195628062441</x:v>
      </x:c>
      <x:c r="H173" s="23" t="n">
        <x:f>F173*'산출기준'!$B$13+G173*'산출기준'!$B$14</x:f>
        <x:v>27.042089841487147</x:v>
      </x:c>
      <x:c r="I173" s="23" t="n">
        <x:f>IF('검색추이24개월'!AI173="","",'검색추이24개월'!AI173)</x:f>
        <x:v>85.97192602879086</x:v>
      </x:c>
      <x:c r="J173" s="23" t="n">
        <x:f>'편집평가'!L173</x:f>
        <x:v>50</x:v>
      </x:c>
      <x:c r="K173" s="23" t="n">
        <x:f>IF(I173="","",H173*'산출기준'!$B$15+I173*'산출기준'!$B$16+J173*'산출기준'!$B$17)</x:f>
        <x:v>49.312622729380834</x:v>
      </x:c>
      <x:c r="L173" s="13" t="n">
        <x:f>IF(K173="","",COUNTIF($K$5:$K$1004,"&gt;"&amp;K173)+1)</x:f>
        <x:v>930</x:v>
      </x:c>
    </x:row>
    <x:row r="174" ht="25" customHeight="1">
      <x:c r="A174" s="4" t="str">
        <x:v>K0170</x:v>
      </x:c>
      <x:c r="B174" s="4" t="str">
        <x:v>마음·심리</x:v>
      </x:c>
      <x:c r="C174" s="4" t="str">
        <x:v>성격장애</x:v>
      </x:c>
      <x:c r="D174" s="13" t="n">
        <x:f>'Data &amp; Targets'!L174</x:f>
        <x:v>960</x:v>
      </x:c>
      <x:c r="E174" s="13" t="n">
        <x:f>'Data &amp; Targets'!N174</x:f>
        <x:v>33289</x:v>
      </x:c>
      <x:c r="F174" s="23" t="n">
        <x:f>MIN(100,LOG10(1+D174/'산출기준'!$B$8)/LOG10(1+'산출기준'!$B$9/'산출기준'!$B$8)*100)</x:f>
        <x:v>34.17191775551805</x:v>
      </x:c>
      <x:c r="G174" s="23" t="n">
        <x:f>MIN(100,LOG10(1+D174/MAX(E174,'산출기준'!$B$10)*'산출기준'!$B$11)/LOG10(1+'산출기준'!$B$12*'산출기준'!$B$11)*100)</x:f>
        <x:v>29.399518206514465</x:v>
      </x:c>
      <x:c r="H174" s="23" t="n">
        <x:f>F174*'산출기준'!$B$13+G174*'산출기준'!$B$14</x:f>
        <x:v>31.3084780261159</x:v>
      </x:c>
      <x:c r="I174" s="23" t="n">
        <x:f>IF('검색추이24개월'!AI174="","",'검색추이24개월'!AI174)</x:f>
        <x:v>85.06713393416808</x:v>
      </x:c>
      <x:c r="J174" s="23" t="n">
        <x:f>'편집평가'!L174</x:f>
        <x:v>50</x:v>
      </x:c>
      <x:c r="K174" s="23" t="n">
        <x:f>IF(I174="","",H174*'산출기준'!$B$15+I174*'산출기준'!$B$16+J174*'산출기준'!$B$17)</x:f>
        <x:v>51.174379193308376</x:v>
      </x:c>
      <x:c r="L174" s="13" t="n">
        <x:f>IF(K174="","",COUNTIF($K$5:$K$1004,"&gt;"&amp;K174)+1)</x:f>
        <x:v>913</x:v>
      </x:c>
    </x:row>
    <x:row r="175" ht="25" customHeight="1">
      <x:c r="A175" s="4" t="str">
        <x:v>K0171</x:v>
      </x:c>
      <x:c r="B175" s="4" t="str">
        <x:v>마음·심리</x:v>
      </x:c>
      <x:c r="C175" s="4" t="str">
        <x:v>분노조절장애테스트</x:v>
      </x:c>
      <x:c r="D175" s="13" t="n">
        <x:f>'Data &amp; Targets'!L175</x:f>
        <x:v>930</x:v>
      </x:c>
      <x:c r="E175" s="13" t="n">
        <x:f>'Data &amp; Targets'!N175</x:f>
        <x:v>880</x:v>
      </x:c>
      <x:c r="F175" s="23" t="n">
        <x:f>MIN(100,LOG10(1+D175/'산출기준'!$B$8)/LOG10(1+'산출기준'!$B$9/'산출기준'!$B$8)*100)</x:f>
        <x:v>33.75635653212083</x:v>
      </x:c>
      <x:c r="G175" s="23" t="n">
        <x:f>MIN(100,LOG10(1+D175/MAX(E175,'산출기준'!$B$10)*'산출기준'!$B$11)/LOG10(1+'산출기준'!$B$12*'산출기준'!$B$11)*100)</x:f>
        <x:v>100</x:v>
      </x:c>
      <x:c r="H175" s="23" t="n">
        <x:f>F175*'산출기준'!$B$13+G175*'산출기준'!$B$14</x:f>
        <x:v>73.50254261284833</x:v>
      </x:c>
      <x:c r="I175" s="23" t="n">
        <x:f>IF('검색추이24개월'!AI175="","",'검색추이24개월'!AI175)</x:f>
        <x:v>82.52270742939321</x:v>
      </x:c>
      <x:c r="J175" s="23" t="n">
        <x:f>'편집평가'!L175</x:f>
        <x:v>50</x:v>
      </x:c>
      <x:c r="K175" s="23" t="n">
        <x:f>IF(I175="","",H175*'산출기준'!$B$15+I175*'산출기준'!$B$16+J175*'산출기준'!$B$17)</x:f>
        <x:v>71.50808353524212</x:v>
      </x:c>
      <x:c r="L175" s="13" t="n">
        <x:f>IF(K175="","",COUNTIF($K$5:$K$1004,"&gt;"&amp;K175)+1)</x:f>
        <x:v>516</x:v>
      </x:c>
    </x:row>
    <x:row r="176" ht="25" customHeight="1">
      <x:c r="A176" s="4" t="str">
        <x:v>K0172</x:v>
      </x:c>
      <x:c r="B176" s="4" t="str">
        <x:v>마음·심리</x:v>
      </x:c>
      <x:c r="C176" s="4" t="str">
        <x:v>불안장애극복</x:v>
      </x:c>
      <x:c r="D176" s="13" t="n">
        <x:f>'Data &amp; Targets'!L176</x:f>
        <x:v>910</x:v>
      </x:c>
      <x:c r="E176" s="13" t="n">
        <x:f>'Data &amp; Targets'!N176</x:f>
        <x:v>9354</x:v>
      </x:c>
      <x:c r="F176" s="23" t="n">
        <x:f>MIN(100,LOG10(1+D176/'산출기준'!$B$8)/LOG10(1+'산출기준'!$B$9/'산출기준'!$B$8)*100)</x:f>
        <x:v>33.47253590141782</x:v>
      </x:c>
      <x:c r="G176" s="23" t="n">
        <x:f>MIN(100,LOG10(1+D176/MAX(E176,'산출기준'!$B$10)*'산출기준'!$B$11)/LOG10(1+'산출기준'!$B$12*'산출기준'!$B$11)*100)</x:f>
        <x:v>51.415772718685645</x:v>
      </x:c>
      <x:c r="H176" s="23" t="n">
        <x:f>F176*'산출기준'!$B$13+G176*'산출기준'!$B$14</x:f>
        <x:v>44.23847799177852</x:v>
      </x:c>
      <x:c r="I176" s="23" t="n">
        <x:f>IF('검색추이24개월'!AI176="","",'검색추이24개월'!AI176)</x:f>
        <x:v>80.9022939825411</x:v>
      </x:c>
      <x:c r="J176" s="23" t="n">
        <x:f>'편집평가'!L176</x:f>
        <x:v>50</x:v>
      </x:c>
      <x:c r="K176" s="23" t="n">
        <x:f>IF(I176="","",H176*'산출기준'!$B$15+I176*'산출기준'!$B$16+J176*'산출기준'!$B$17)</x:f>
        <x:v>56.38992719065159</x:v>
      </x:c>
      <x:c r="L176" s="13" t="n">
        <x:f>IF(K176="","",COUNTIF($K$5:$K$1004,"&gt;"&amp;K176)+1)</x:f>
        <x:v>848</x:v>
      </x:c>
    </x:row>
    <x:row r="177" ht="25" customHeight="1">
      <x:c r="A177" s="4" t="str">
        <x:v>K0173</x:v>
      </x:c>
      <x:c r="B177" s="4" t="str">
        <x:v>마음·심리</x:v>
      </x:c>
      <x:c r="C177" s="4" t="str">
        <x:v>분노조절장애치료</x:v>
      </x:c>
      <x:c r="D177" s="13" t="n">
        <x:f>'Data &amp; Targets'!L177</x:f>
        <x:v>870</x:v>
      </x:c>
      <x:c r="E177" s="13" t="n">
        <x:f>'Data &amp; Targets'!N177</x:f>
        <x:v>2837</x:v>
      </x:c>
      <x:c r="F177" s="23" t="n">
        <x:f>MIN(100,LOG10(1+D177/'산출기준'!$B$8)/LOG10(1+'산출기준'!$B$9/'산출기준'!$B$8)*100)</x:f>
        <x:v>32.887632548662324</x:v>
      </x:c>
      <x:c r="G177" s="23" t="n">
        <x:f>MIN(100,LOG10(1+D177/MAX(E177,'산출기준'!$B$10)*'산출기준'!$B$11)/LOG10(1+'산출기준'!$B$12*'산출기준'!$B$11)*100)</x:f>
        <x:v>74.86802887896624</x:v>
      </x:c>
      <x:c r="H177" s="23" t="n">
        <x:f>F177*'산출기준'!$B$13+G177*'산출기준'!$B$14</x:f>
        <x:v>58.075870346844674</x:v>
      </x:c>
      <x:c r="I177" s="23" t="n">
        <x:f>IF('검색추이24개월'!AI177="","",'검색추이24개월'!AI177)</x:f>
        <x:v>89.07708736523135</x:v>
      </x:c>
      <x:c r="J177" s="23" t="n">
        <x:f>'편집평가'!L177</x:f>
        <x:v>50</x:v>
      </x:c>
      <x:c r="K177" s="23" t="n">
        <x:f>IF(I177="","",H177*'산출기준'!$B$15+I177*'산출기준'!$B$16+J177*'산출기준'!$B$17)</x:f>
        <x:v>65.76106138299174</x:v>
      </x:c>
      <x:c r="L177" s="13" t="n">
        <x:f>IF(K177="","",COUNTIF($K$5:$K$1004,"&gt;"&amp;K177)+1)</x:f>
        <x:v>652</x:v>
      </x:c>
    </x:row>
    <x:row r="178" ht="25" customHeight="1">
      <x:c r="A178" s="4" t="str">
        <x:v>K0174</x:v>
      </x:c>
      <x:c r="B178" s="4" t="str">
        <x:v>마음·심리</x:v>
      </x:c>
      <x:c r="C178" s="4" t="str">
        <x:v>우울증치료방법</x:v>
      </x:c>
      <x:c r="D178" s="13" t="n">
        <x:f>'Data &amp; Targets'!L178</x:f>
        <x:v>840</x:v>
      </x:c>
      <x:c r="E178" s="13" t="n">
        <x:f>'Data &amp; Targets'!N178</x:f>
        <x:v>3458</x:v>
      </x:c>
      <x:c r="F178" s="23" t="n">
        <x:f>MIN(100,LOG10(1+D178/'산출기준'!$B$8)/LOG10(1+'산출기준'!$B$9/'산출기준'!$B$8)*100)</x:f>
        <x:v>32.432902322494236</x:v>
      </x:c>
      <x:c r="G178" s="23" t="n">
        <x:f>MIN(100,LOG10(1+D178/MAX(E178,'산출기준'!$B$10)*'산출기준'!$B$11)/LOG10(1+'산출기준'!$B$12*'산출기준'!$B$11)*100)</x:f>
        <x:v>69.99748498608321</x:v>
      </x:c>
      <x:c r="H178" s="23" t="n">
        <x:f>F178*'산출기준'!$B$13+G178*'산출기준'!$B$14</x:f>
        <x:v>54.971651920647616</x:v>
      </x:c>
      <x:c r="I178" s="23" t="n">
        <x:f>IF('검색추이24개월'!AI178="","",'검색추이24개월'!AI178)</x:f>
        <x:v>87.2734762477543</x:v>
      </x:c>
      <x:c r="J178" s="23" t="n">
        <x:f>'편집평가'!L178</x:f>
        <x:v>75</x:v>
      </x:c>
      <x:c r="K178" s="23" t="n">
        <x:f>IF(I178="","",H178*'산출기준'!$B$15+I178*'산출기준'!$B$16+J178*'산출기준'!$B$17)</x:f>
        <x:v>68.6678688346501</x:v>
      </x:c>
      <x:c r="L178" s="13" t="n">
        <x:f>IF(K178="","",COUNTIF($K$5:$K$1004,"&gt;"&amp;K178)+1)</x:f>
        <x:v>578</x:v>
      </x:c>
    </x:row>
    <x:row r="179" ht="25" customHeight="1">
      <x:c r="A179" s="4" t="str">
        <x:v>K0175</x:v>
      </x:c>
      <x:c r="B179" s="4" t="str">
        <x:v>마음·심리</x:v>
      </x:c>
      <x:c r="C179" s="4" t="str">
        <x:v>우울증에좋은음식</x:v>
      </x:c>
      <x:c r="D179" s="13" t="n">
        <x:f>'Data &amp; Targets'!L179</x:f>
        <x:v>770</x:v>
      </x:c>
      <x:c r="E179" s="13" t="n">
        <x:f>'Data &amp; Targets'!N179</x:f>
        <x:v>4730</x:v>
      </x:c>
      <x:c r="F179" s="23" t="n">
        <x:f>MIN(100,LOG10(1+D179/'산출기준'!$B$8)/LOG10(1+'산출기준'!$B$9/'산출기준'!$B$8)*100)</x:f>
        <x:v>31.31277769674956</x:v>
      </x:c>
      <x:c r="G179" s="23" t="n">
        <x:f>MIN(100,LOG10(1+D179/MAX(E179,'산출기준'!$B$10)*'산출기준'!$B$11)/LOG10(1+'산출기준'!$B$12*'산출기준'!$B$11)*100)</x:f>
        <x:v>61.74261145783668</x:v>
      </x:c>
      <x:c r="H179" s="23" t="n">
        <x:f>F179*'산출기준'!$B$13+G179*'산출기준'!$B$14</x:f>
        <x:v>49.57067795340183</x:v>
      </x:c>
      <x:c r="I179" s="23" t="n">
        <x:f>IF('검색추이24개월'!AI179="","",'검색추이24개월'!AI179)</x:f>
        <x:v>85.74046882928224</x:v>
      </x:c>
      <x:c r="J179" s="23" t="n">
        <x:f>'편집평가'!L179</x:f>
        <x:v>50</x:v>
      </x:c>
      <x:c r="K179" s="23" t="n">
        <x:f>IF(I179="","",H179*'산출기준'!$B$15+I179*'산출기준'!$B$16+J179*'산출기준'!$B$17)</x:f>
        <x:v>60.50747962548559</x:v>
      </x:c>
      <x:c r="L179" s="13" t="n">
        <x:f>IF(K179="","",COUNTIF($K$5:$K$1004,"&gt;"&amp;K179)+1)</x:f>
        <x:v>772</x:v>
      </x:c>
    </x:row>
    <x:row r="180" ht="25" customHeight="1">
      <x:c r="A180" s="4" t="str">
        <x:v>K0176</x:v>
      </x:c>
      <x:c r="B180" s="4" t="str">
        <x:v>마음·심리</x:v>
      </x:c>
      <x:c r="C180" s="4" t="str">
        <x:v>우울증상담</x:v>
      </x:c>
      <x:c r="D180" s="13" t="n">
        <x:f>'Data &amp; Targets'!L180</x:f>
        <x:v>630</x:v>
      </x:c>
      <x:c r="E180" s="13" t="n">
        <x:f>'Data &amp; Targets'!N180</x:f>
        <x:v>6194</x:v>
      </x:c>
      <x:c r="F180" s="23" t="n">
        <x:f>MIN(100,LOG10(1+D180/'산출기준'!$B$8)/LOG10(1+'산출기준'!$B$9/'산출기준'!$B$8)*100)</x:f>
        <x:v>28.773265395177017</x:v>
      </x:c>
      <x:c r="G180" s="23" t="n">
        <x:f>MIN(100,LOG10(1+D180/MAX(E180,'산출기준'!$B$10)*'산출기준'!$B$11)/LOG10(1+'산출기준'!$B$12*'산출기준'!$B$11)*100)</x:f>
        <x:v>52.29187544083794</x:v>
      </x:c>
      <x:c r="H180" s="23" t="n">
        <x:f>F180*'산출기준'!$B$13+G180*'산출기준'!$B$14</x:f>
        <x:v>42.88443142257357</x:v>
      </x:c>
      <x:c r="I180" s="23" t="n">
        <x:f>IF('검색추이24개월'!AI180="","",'검색추이24개월'!AI180)</x:f>
        <x:v>84.8021571249078</x:v>
      </x:c>
      <x:c r="J180" s="23" t="n">
        <x:f>'편집평가'!L180</x:f>
        <x:v>75</x:v>
      </x:c>
      <x:c r="K180" s="23" t="n">
        <x:f>IF(I180="","",H180*'산출기준'!$B$15+I180*'산출기준'!$B$16+J180*'산출기준'!$B$17)</x:f>
        <x:v>61.88286284875912</x:v>
      </x:c>
      <x:c r="L180" s="13" t="n">
        <x:f>IF(K180="","",COUNTIF($K$5:$K$1004,"&gt;"&amp;K180)+1)</x:f>
        <x:v>741</x:v>
      </x:c>
    </x:row>
    <x:row r="181" ht="25" customHeight="1">
      <x:c r="A181" s="4" t="str">
        <x:v>K0177</x:v>
      </x:c>
      <x:c r="B181" s="4" t="str">
        <x:v>마음·심리</x:v>
      </x:c>
      <x:c r="C181" s="4" t="str">
        <x:v>회피성성격장애</x:v>
      </x:c>
      <x:c r="D181" s="13" t="n">
        <x:f>'Data &amp; Targets'!L181</x:f>
        <x:v>630</x:v>
      </x:c>
      <x:c r="E181" s="13" t="n">
        <x:f>'Data &amp; Targets'!N181</x:f>
        <x:v>1693</x:v>
      </x:c>
      <x:c r="F181" s="23" t="n">
        <x:f>MIN(100,LOG10(1+D181/'산출기준'!$B$8)/LOG10(1+'산출기준'!$B$9/'산출기준'!$B$8)*100)</x:f>
        <x:v>28.773265395177017</x:v>
      </x:c>
      <x:c r="G181" s="23" t="n">
        <x:f>MIN(100,LOG10(1+D181/MAX(E181,'산출기준'!$B$10)*'산출기준'!$B$11)/LOG10(1+'산출기준'!$B$12*'산출기준'!$B$11)*100)</x:f>
        <x:v>78.93945320722469</x:v>
      </x:c>
      <x:c r="H181" s="23" t="n">
        <x:f>F181*'산출기준'!$B$13+G181*'산출기준'!$B$14</x:f>
        <x:v>58.872978082405616</x:v>
      </x:c>
      <x:c r="I181" s="23" t="n">
        <x:f>IF('검색추이24개월'!AI181="","",'검색추이24개월'!AI181)</x:f>
        <x:v>84.65417732336883</x:v>
      </x:c>
      <x:c r="J181" s="23" t="n">
        <x:f>'편집평가'!L181</x:f>
        <x:v>50</x:v>
      </x:c>
      <x:c r="K181" s="23" t="n">
        <x:f>IF(I181="","",H181*'산출기준'!$B$15+I181*'산출기준'!$B$16+J181*'산출기준'!$B$17)</x:f>
        <x:v>64.83274223821346</x:v>
      </x:c>
      <x:c r="L181" s="13" t="n">
        <x:f>IF(K181="","",COUNTIF($K$5:$K$1004,"&gt;"&amp;K181)+1)</x:f>
        <x:v>675</x:v>
      </x:c>
    </x:row>
    <x:row r="182" ht="25" customHeight="1">
      <x:c r="A182" s="4" t="str">
        <x:v>K0178</x:v>
      </x:c>
      <x:c r="B182" s="4" t="str">
        <x:v>마음·심리</x:v>
      </x:c>
      <x:c r="C182" s="4" t="str">
        <x:v>수면장애증상</x:v>
      </x:c>
      <x:c r="D182" s="13" t="n">
        <x:f>'Data &amp; Targets'!L182</x:f>
        <x:v>630</x:v>
      </x:c>
      <x:c r="E182" s="13" t="n">
        <x:f>'Data &amp; Targets'!N182</x:f>
        <x:v>37452</x:v>
      </x:c>
      <x:c r="F182" s="23" t="n">
        <x:f>MIN(100,LOG10(1+D182/'산출기준'!$B$8)/LOG10(1+'산출기준'!$B$9/'산출기준'!$B$8)*100)</x:f>
        <x:v>28.773265395177017</x:v>
      </x:c>
      <x:c r="G182" s="23" t="n">
        <x:f>MIN(100,LOG10(1+D182/MAX(E182,'산출기준'!$B$10)*'산출기준'!$B$11)/LOG10(1+'산출기준'!$B$12*'산출기준'!$B$11)*100)</x:f>
        <x:v>21.37798752576353</x:v>
      </x:c>
      <x:c r="H182" s="23" t="n">
        <x:f>F182*'산출기준'!$B$13+G182*'산출기준'!$B$14</x:f>
        <x:v>24.336098673528923</x:v>
      </x:c>
      <x:c r="I182" s="23" t="n">
        <x:f>IF('검색추이24개월'!AI182="","",'검색추이24개월'!AI182)</x:f>
        <x:v>81.61892476194134</x:v>
      </x:c>
      <x:c r="J182" s="23" t="n">
        <x:f>'편집평가'!L182</x:f>
        <x:v>75</x:v>
      </x:c>
      <x:c r="K182" s="23" t="n">
        <x:f>IF(I182="","",H182*'산출기준'!$B$15+I182*'산출기준'!$B$16+J182*'산출기준'!$B$17)</x:f>
        <x:v>51.65372676534686</x:v>
      </x:c>
      <x:c r="L182" s="13" t="n">
        <x:f>IF(K182="","",COUNTIF($K$5:$K$1004,"&gt;"&amp;K182)+1)</x:f>
        <x:v>904</x:v>
      </x:c>
    </x:row>
    <x:row r="183" ht="25" customHeight="1">
      <x:c r="A183" s="4" t="str">
        <x:v>K0179</x:v>
      </x:c>
      <x:c r="B183" s="4" t="str">
        <x:v>마음·심리</x:v>
      </x:c>
      <x:c r="C183" s="4" t="str">
        <x:v>부부심리상담</x:v>
      </x:c>
      <x:c r="D183" s="13" t="n">
        <x:f>'Data &amp; Targets'!L183</x:f>
        <x:v>590</x:v>
      </x:c>
      <x:c r="E183" s="13" t="n">
        <x:f>'Data &amp; Targets'!N183</x:f>
        <x:v>40983</x:v>
      </x:c>
      <x:c r="F183" s="23" t="n">
        <x:f>MIN(100,LOG10(1+D183/'산출기준'!$B$8)/LOG10(1+'산출기준'!$B$9/'산출기준'!$B$8)*100)</x:f>
        <x:v>27.957591104350353</x:v>
      </x:c>
      <x:c r="G183" s="23" t="n">
        <x:f>MIN(100,LOG10(1+D183/MAX(E183,'산출기준'!$B$10)*'산출기준'!$B$11)/LOG10(1+'산출기준'!$B$12*'산출기준'!$B$11)*100)</x:f>
        <x:v>19.3243669739182</x:v>
      </x:c>
      <x:c r="H183" s="23" t="n">
        <x:f>F183*'산출기준'!$B$13+G183*'산출기준'!$B$14</x:f>
        <x:v>22.777656626091062</x:v>
      </x:c>
      <x:c r="I183" s="23" t="n">
        <x:f>IF('검색추이24개월'!AI183="","",'검색추이24개월'!AI183)</x:f>
        <x:v>89.44934349901195</x:v>
      </x:c>
      <x:c r="J183" s="23" t="n">
        <x:f>'편집평가'!L183</x:f>
        <x:v>50</x:v>
      </x:c>
      <x:c r="K183" s="23" t="n">
        <x:f>IF(I183="","",H183*'산출기준'!$B$15+I183*'산출기준'!$B$16+J183*'산출기준'!$B$17)</x:f>
        <x:v>48.22363136274912</x:v>
      </x:c>
      <x:c r="L183" s="13" t="n">
        <x:f>IF(K183="","",COUNTIF($K$5:$K$1004,"&gt;"&amp;K183)+1)</x:f>
        <x:v>946</x:v>
      </x:c>
    </x:row>
    <x:row r="184" ht="25" customHeight="1">
      <x:c r="A184" s="4" t="str">
        <x:v>K0180</x:v>
      </x:c>
      <x:c r="B184" s="4" t="str">
        <x:v>마음·심리</x:v>
      </x:c>
      <x:c r="C184" s="4" t="str">
        <x:v>우울증진단</x:v>
      </x:c>
      <x:c r="D184" s="13" t="n">
        <x:f>'Data &amp; Targets'!L184</x:f>
        <x:v>590</x:v>
      </x:c>
      <x:c r="E184" s="13" t="n">
        <x:f>'Data &amp; Targets'!N184</x:f>
        <x:v>24254</x:v>
      </x:c>
      <x:c r="F184" s="23" t="n">
        <x:f>MIN(100,LOG10(1+D184/'산출기준'!$B$8)/LOG10(1+'산출기준'!$B$9/'산출기준'!$B$8)*100)</x:f>
        <x:v>27.957591104350353</x:v>
      </x:c>
      <x:c r="G184" s="23" t="n">
        <x:f>MIN(100,LOG10(1+D184/MAX(E184,'산출기준'!$B$10)*'산출기준'!$B$11)/LOG10(1+'산출기준'!$B$12*'산출기준'!$B$11)*100)</x:f>
        <x:v>26.723345988889847</x:v>
      </x:c>
      <x:c r="H184" s="23" t="n">
        <x:f>F184*'산출기준'!$B$13+G184*'산출기준'!$B$14</x:f>
        <x:v>27.21704403507405</x:v>
      </x:c>
      <x:c r="I184" s="23" t="n">
        <x:f>IF('검색추이24개월'!AI184="","",'검색추이24개월'!AI184)</x:f>
        <x:v>83.22542513866637</x:v>
      </x:c>
      <x:c r="J184" s="23" t="n">
        <x:f>'편집평가'!L184</x:f>
        <x:v>50</x:v>
      </x:c>
      <x:c r="K184" s="23" t="n">
        <x:f>IF(I184="","",H184*'산출기준'!$B$15+I184*'산출기준'!$B$16+J184*'산출기준'!$B$17)</x:f>
        <x:v>48.57614955913694</x:v>
      </x:c>
      <x:c r="L184" s="13" t="n">
        <x:f>IF(K184="","",COUNTIF($K$5:$K$1004,"&gt;"&amp;K184)+1)</x:f>
        <x:v>938</x:v>
      </x:c>
    </x:row>
    <x:row r="185" ht="25" customHeight="1">
      <x:c r="A185" s="4" t="str">
        <x:v>K0181</x:v>
      </x:c>
      <x:c r="B185" s="4" t="str">
        <x:v>마음·심리</x:v>
      </x:c>
      <x:c r="C185" s="4" t="str">
        <x:v>우울장애</x:v>
      </x:c>
      <x:c r="D185" s="13" t="n">
        <x:f>'Data &amp; Targets'!L185</x:f>
        <x:v>590</x:v>
      </x:c>
      <x:c r="E185" s="13" t="n">
        <x:f>'Data &amp; Targets'!N185</x:f>
        <x:v>29238</x:v>
      </x:c>
      <x:c r="F185" s="23" t="n">
        <x:f>MIN(100,LOG10(1+D185/'산출기준'!$B$8)/LOG10(1+'산출기준'!$B$9/'산출기준'!$B$8)*100)</x:f>
        <x:v>27.957591104350353</x:v>
      </x:c>
      <x:c r="G185" s="23" t="n">
        <x:f>MIN(100,LOG10(1+D185/MAX(E185,'산출기준'!$B$10)*'산출기준'!$B$11)/LOG10(1+'산출기준'!$B$12*'산출기준'!$B$11)*100)</x:f>
        <x:v>23.933686500934968</x:v>
      </x:c>
      <x:c r="H185" s="23" t="n">
        <x:f>F185*'산출기준'!$B$13+G185*'산출기준'!$B$14</x:f>
        <x:v>25.543248342301123</x:v>
      </x:c>
      <x:c r="I185" s="23" t="n">
        <x:f>IF('검색추이24개월'!AI185="","",'검색추이24개월'!AI185)</x:f>
        <x:v>83.61342715570031</x:v>
      </x:c>
      <x:c r="J185" s="23" t="n">
        <x:f>'편집평가'!L185</x:f>
        <x:v>50</x:v>
      </x:c>
      <x:c r="K185" s="23" t="n">
        <x:f>IF(I185="","",H185*'산출기준'!$B$15+I185*'산출기준'!$B$16+J185*'산출기준'!$B$17)</x:f>
        <x:v>47.85565231786065</x:v>
      </x:c>
      <x:c r="L185" s="13" t="n">
        <x:f>IF(K185="","",COUNTIF($K$5:$K$1004,"&gt;"&amp;K185)+1)</x:f>
        <x:v>949</x:v>
      </x:c>
    </x:row>
    <x:row r="186" ht="25" customHeight="1">
      <x:c r="A186" s="4" t="str">
        <x:v>K0182</x:v>
      </x:c>
      <x:c r="B186" s="4" t="str">
        <x:v>마음·심리</x:v>
      </x:c>
      <x:c r="C186" s="4" t="str">
        <x:v>청소년우울증증상</x:v>
      </x:c>
      <x:c r="D186" s="13" t="n">
        <x:f>'Data &amp; Targets'!L186</x:f>
        <x:v>590</x:v>
      </x:c>
      <x:c r="E186" s="13" t="n">
        <x:f>'Data &amp; Targets'!N186</x:f>
        <x:v>2257</x:v>
      </x:c>
      <x:c r="F186" s="23" t="n">
        <x:f>MIN(100,LOG10(1+D186/'산출기준'!$B$8)/LOG10(1+'산출기준'!$B$9/'산출기준'!$B$8)*100)</x:f>
        <x:v>27.957591104350353</x:v>
      </x:c>
      <x:c r="G186" s="23" t="n">
        <x:f>MIN(100,LOG10(1+D186/MAX(E186,'산출기준'!$B$10)*'산출기준'!$B$11)/LOG10(1+'산출기준'!$B$12*'산출기준'!$B$11)*100)</x:f>
        <x:v>71.52666151897058</x:v>
      </x:c>
      <x:c r="H186" s="23" t="n">
        <x:f>F186*'산출기준'!$B$13+G186*'산출기준'!$B$14</x:f>
        <x:v>54.09903335312249</x:v>
      </x:c>
      <x:c r="I186" s="23" t="n">
        <x:f>IF('검색추이24개월'!AI186="","",'검색추이24개월'!AI186)</x:f>
        <x:v>80.96011742619919</x:v>
      </x:c>
      <x:c r="J186" s="23" t="n">
        <x:f>'편집평가'!L186</x:f>
        <x:v>75</x:v>
      </x:c>
      <x:c r="K186" s="23" t="n">
        <x:f>IF(I186="","",H186*'산출기준'!$B$15+I186*'산출기준'!$B$16+J186*'산출기준'!$B$17)</x:f>
        <x:v>66.337551904421</x:v>
      </x:c>
      <x:c r="L186" s="13" t="n">
        <x:f>IF(K186="","",COUNTIF($K$5:$K$1004,"&gt;"&amp;K186)+1)</x:f>
        <x:v>639</x:v>
      </x:c>
    </x:row>
    <x:row r="187" ht="25" customHeight="1">
      <x:c r="A187" s="4" t="str">
        <x:v>K0183</x:v>
      </x:c>
      <x:c r="B187" s="4" t="str">
        <x:v>마음·심리</x:v>
      </x:c>
      <x:c r="C187" s="4" t="str">
        <x:v>우울증원인</x:v>
      </x:c>
      <x:c r="D187" s="13" t="n">
        <x:f>'Data &amp; Targets'!L187</x:f>
        <x:v>570</x:v>
      </x:c>
      <x:c r="E187" s="13" t="n">
        <x:f>'Data &amp; Targets'!N187</x:f>
        <x:v>37134</x:v>
      </x:c>
      <x:c r="F187" s="23" t="n">
        <x:f>MIN(100,LOG10(1+D187/'산출기준'!$B$8)/LOG10(1+'산출기준'!$B$9/'산출기준'!$B$8)*100)</x:f>
        <x:v>27.531843105675417</x:v>
      </x:c>
      <x:c r="G187" s="23" t="n">
        <x:f>MIN(100,LOG10(1+D187/MAX(E187,'산출기준'!$B$10)*'산출기준'!$B$11)/LOG10(1+'산출기준'!$B$12*'산출기준'!$B$11)*100)</x:f>
        <x:v>20.15518996089498</x:v>
      </x:c>
      <x:c r="H187" s="23" t="n">
        <x:f>F187*'산출기준'!$B$13+G187*'산출기준'!$B$14</x:f>
        <x:v>23.105851218807153</x:v>
      </x:c>
      <x:c r="I187" s="23" t="n">
        <x:f>IF('검색추이24개월'!AI187="","",'검색추이24개월'!AI187)</x:f>
        <x:v>85.21565226207125</x:v>
      </x:c>
      <x:c r="J187" s="23" t="n">
        <x:f>'편집평가'!L187</x:f>
        <x:v>75</x:v>
      </x:c>
      <x:c r="K187" s="23" t="n">
        <x:f>IF(I187="","",H187*'산출기준'!$B$15+I187*'산출기준'!$B$16+J187*'산출기준'!$B$17)</x:f>
        <x:v>52.11762128802495</x:v>
      </x:c>
      <x:c r="L187" s="13" t="n">
        <x:f>IF(K187="","",COUNTIF($K$5:$K$1004,"&gt;"&amp;K187)+1)</x:f>
        <x:v>900</x:v>
      </x:c>
    </x:row>
    <x:row r="188" ht="25" customHeight="1">
      <x:c r="A188" s="4" t="str">
        <x:v>K0184</x:v>
      </x:c>
      <x:c r="B188" s="4" t="str">
        <x:v>마음·심리</x:v>
      </x:c>
      <x:c r="C188" s="4" t="str">
        <x:v>회피형남자특징</x:v>
      </x:c>
      <x:c r="D188" s="13" t="n">
        <x:f>'Data &amp; Targets'!L188</x:f>
        <x:v>570</x:v>
      </x:c>
      <x:c r="E188" s="13" t="n">
        <x:f>'Data &amp; Targets'!N188</x:f>
        <x:v>463</x:v>
      </x:c>
      <x:c r="F188" s="23" t="n">
        <x:f>MIN(100,LOG10(1+D188/'산출기준'!$B$8)/LOG10(1+'산출기준'!$B$9/'산출기준'!$B$8)*100)</x:f>
        <x:v>27.531843105675417</x:v>
      </x:c>
      <x:c r="G188" s="23" t="n">
        <x:f>MIN(100,LOG10(1+D188/MAX(E188,'산출기준'!$B$10)*'산출기준'!$B$11)/LOG10(1+'산출기준'!$B$12*'산출기준'!$B$11)*100)</x:f>
        <x:v>100</x:v>
      </x:c>
      <x:c r="H188" s="23" t="n">
        <x:f>F188*'산출기준'!$B$13+G188*'산출기준'!$B$14</x:f>
        <x:v>71.01273724227016</x:v>
      </x:c>
      <x:c r="I188" s="23" t="n">
        <x:f>IF('검색추이24개월'!AI188="","",'검색추이24개월'!AI188)</x:f>
        <x:v>87.54758996819733</x:v>
      </x:c>
      <x:c r="J188" s="23" t="n">
        <x:f>'편집평가'!L188</x:f>
        <x:v>75</x:v>
      </x:c>
      <x:c r="K188" s="23" t="n">
        <x:f>IF(I188="","",H188*'산출기준'!$B$15+I188*'산출기준'!$B$16+J188*'산출기준'!$B$17)</x:f>
        <x:v>76.77064561159428</x:v>
      </x:c>
      <x:c r="L188" s="13" t="n">
        <x:f>IF(K188="","",COUNTIF($K$5:$K$1004,"&gt;"&amp;K188)+1)</x:f>
        <x:v>353</x:v>
      </x:c>
    </x:row>
    <x:row r="189" ht="25" customHeight="1">
      <x:c r="A189" s="4" t="str">
        <x:v>K0185</x:v>
      </x:c>
      <x:c r="B189" s="4" t="str">
        <x:v>마음·심리</x:v>
      </x:c>
      <x:c r="C189" s="4" t="str">
        <x:v>무기력증테스트</x:v>
      </x:c>
      <x:c r="D189" s="13" t="n">
        <x:f>'Data &amp; Targets'!L189</x:f>
        <x:v>550</x:v>
      </x:c>
      <x:c r="E189" s="13" t="n">
        <x:f>'Data &amp; Targets'!N189</x:f>
        <x:v>791</x:v>
      </x:c>
      <x:c r="F189" s="23" t="n">
        <x:f>MIN(100,LOG10(1+D189/'산출기준'!$B$8)/LOG10(1+'산출기준'!$B$9/'산출기준'!$B$8)*100)</x:f>
        <x:v>27.09319170664092</x:v>
      </x:c>
      <x:c r="G189" s="23" t="n">
        <x:f>MIN(100,LOG10(1+D189/MAX(E189,'산출기준'!$B$10)*'산출기준'!$B$11)/LOG10(1+'산출기준'!$B$12*'산출기준'!$B$11)*100)</x:f>
        <x:v>92.220124300968</x:v>
      </x:c>
      <x:c r="H189" s="23" t="n">
        <x:f>F189*'산출기준'!$B$13+G189*'산출기준'!$B$14</x:f>
        <x:v>66.16935126323716</x:v>
      </x:c>
      <x:c r="I189" s="23" t="n">
        <x:f>IF('검색추이24개월'!AI189="","",'검색추이24개월'!AI189)</x:f>
        <x:v>82.7929212916132</x:v>
      </x:c>
      <x:c r="J189" s="23" t="n">
        <x:f>'편집평가'!L189</x:f>
        <x:v>50</x:v>
      </x:c>
      <x:c r="K189" s="23" t="n">
        <x:f>IF(I189="","",H189*'산출기준'!$B$15+I189*'산출기준'!$B$16+J189*'산출기준'!$B$17)</x:f>
        <x:v>67.92255201910254</x:v>
      </x:c>
      <x:c r="L189" s="13" t="n">
        <x:f>IF(K189="","",COUNTIF($K$5:$K$1004,"&gt;"&amp;K189)+1)</x:f>
        <x:v>596</x:v>
      </x:c>
    </x:row>
    <x:row r="190" ht="25" customHeight="1">
      <x:c r="A190" s="4" t="str">
        <x:v>K0186</x:v>
      </x:c>
      <x:c r="B190" s="4" t="str">
        <x:v>마음·심리</x:v>
      </x:c>
      <x:c r="C190" s="4" t="str">
        <x:v>우울증극복</x:v>
      </x:c>
      <x:c r="D190" s="13" t="n">
        <x:f>'Data &amp; Targets'!L190</x:f>
        <x:v>530</x:v>
      </x:c>
      <x:c r="E190" s="13" t="n">
        <x:f>'Data &amp; Targets'!N190</x:f>
        <x:v>43860</x:v>
      </x:c>
      <x:c r="F190" s="23" t="n">
        <x:f>MIN(100,LOG10(1+D190/'산출기준'!$B$8)/LOG10(1+'산출기준'!$B$9/'산출기준'!$B$8)*100)</x:f>
        <x:v>26.640830253638235</x:v>
      </x:c>
      <x:c r="G190" s="23" t="n">
        <x:f>MIN(100,LOG10(1+D190/MAX(E190,'산출기준'!$B$10)*'산출기준'!$B$11)/LOG10(1+'산출기준'!$B$12*'산출기준'!$B$11)*100)</x:f>
        <x:v>17.16670000478324</x:v>
      </x:c>
      <x:c r="H190" s="23" t="n">
        <x:f>F190*'산출기준'!$B$13+G190*'산출기준'!$B$14</x:f>
        <x:v>20.95635210432524</x:v>
      </x:c>
      <x:c r="I190" s="23" t="n">
        <x:f>IF('검색추이24개월'!AI190="","",'검색추이24개월'!AI190)</x:f>
        <x:v>79.83753053477574</x:v>
      </x:c>
      <x:c r="J190" s="23" t="n">
        <x:f>'편집평가'!L190</x:f>
        <x:v>50</x:v>
      </x:c>
      <x:c r="K190" s="23" t="n">
        <x:f>IF(I190="","",H190*'산출기준'!$B$15+I190*'산출기준'!$B$16+J190*'산출기준'!$B$17)</x:f>
        <x:v>44.42943521259534</x:v>
      </x:c>
      <x:c r="L190" s="13" t="n">
        <x:f>IF(K190="","",COUNTIF($K$5:$K$1004,"&gt;"&amp;K190)+1)</x:f>
        <x:v>968</x:v>
      </x:c>
    </x:row>
    <x:row r="191" ht="25" customHeight="1">
      <x:c r="A191" s="4" t="str">
        <x:v>K0187</x:v>
      </x:c>
      <x:c r="B191" s="4" t="str">
        <x:v>마음·심리</x:v>
      </x:c>
      <x:c r="C191" s="4" t="str">
        <x:v>불안장애치료</x:v>
      </x:c>
      <x:c r="D191" s="13" t="n">
        <x:f>'Data &amp; Targets'!L191</x:f>
        <x:v>520</x:v>
      </x:c>
      <x:c r="E191" s="13" t="n">
        <x:f>'Data &amp; Targets'!N191</x:f>
        <x:v>23793</x:v>
      </x:c>
      <x:c r="F191" s="23" t="n">
        <x:f>MIN(100,LOG10(1+D191/'산출기준'!$B$8)/LOG10(1+'산출기준'!$B$9/'산출기준'!$B$8)*100)</x:f>
        <x:v>26.409235098541018</x:v>
      </x:c>
      <x:c r="G191" s="23" t="n">
        <x:f>MIN(100,LOG10(1+D191/MAX(E191,'산출기준'!$B$10)*'산출기준'!$B$11)/LOG10(1+'산출기준'!$B$12*'산출기준'!$B$11)*100)</x:f>
        <x:v>25.104751134921678</x:v>
      </x:c>
      <x:c r="H191" s="23" t="n">
        <x:f>F191*'산출기준'!$B$13+G191*'산출기준'!$B$14</x:f>
        <x:v>25.626544720369413</x:v>
      </x:c>
      <x:c r="I191" s="23" t="n">
        <x:f>IF('검색추이24개월'!AI191="","",'검색추이24개월'!AI191)</x:f>
        <x:v>81.88783716951049</x:v>
      </x:c>
      <x:c r="J191" s="23" t="n">
        <x:f>'편집평가'!L191</x:f>
        <x:v>50</x:v>
      </x:c>
      <x:c r="K191" s="23" t="n">
        <x:f>IF(I191="","",H191*'산출기준'!$B$15+I191*'산출기준'!$B$16+J191*'산출기준'!$B$17)</x:f>
        <x:v>47.379623511037856</x:v>
      </x:c>
      <x:c r="L191" s="13" t="n">
        <x:f>IF(K191="","",COUNTIF($K$5:$K$1004,"&gt;"&amp;K191)+1)</x:f>
        <x:v>952</x:v>
      </x:c>
    </x:row>
    <x:row r="192" ht="25" customHeight="1">
      <x:c r="A192" s="4" t="str">
        <x:v>K0188</x:v>
      </x:c>
      <x:c r="B192" s="4" t="str">
        <x:v>마음·심리</x:v>
      </x:c>
      <x:c r="C192" s="4" t="str">
        <x:v>자존감낮은사람특징</x:v>
      </x:c>
      <x:c r="D192" s="13" t="n">
        <x:f>'Data &amp; Targets'!L192</x:f>
        <x:v>490</x:v>
      </x:c>
      <x:c r="E192" s="13" t="n">
        <x:f>'Data &amp; Targets'!N192</x:f>
        <x:v>1322</x:v>
      </x:c>
      <x:c r="F192" s="23" t="n">
        <x:f>MIN(100,LOG10(1+D192/'산출기준'!$B$8)/LOG10(1+'산출기준'!$B$9/'산출기준'!$B$8)*100)</x:f>
        <x:v>25.691349709297416</x:v>
      </x:c>
      <x:c r="G192" s="23" t="n">
        <x:f>MIN(100,LOG10(1+D192/MAX(E192,'산출기준'!$B$10)*'산출기준'!$B$11)/LOG10(1+'산출기준'!$B$12*'산출기준'!$B$11)*100)</x:f>
        <x:v>78.85593891904888</x:v>
      </x:c>
      <x:c r="H192" s="23" t="n">
        <x:f>F192*'산출기준'!$B$13+G192*'산출기준'!$B$14</x:f>
        <x:v>57.5901032351483</x:v>
      </x:c>
      <x:c r="I192" s="23" t="n">
        <x:f>IF('검색추이24개월'!AI192="","",'검색추이24개월'!AI192)</x:f>
        <x:v>79.3606797980748</x:v>
      </x:c>
      <x:c r="J192" s="23" t="n">
        <x:f>'편집평가'!L192</x:f>
        <x:v>75</x:v>
      </x:c>
      <x:c r="K192" s="23" t="n">
        <x:f>IF(I192="","",H192*'산출기준'!$B$15+I192*'산출기준'!$B$16+J192*'산출기준'!$B$17)</x:f>
        <x:v>67.60325555699659</x:v>
      </x:c>
      <x:c r="L192" s="13" t="n">
        <x:f>IF(K192="","",COUNTIF($K$5:$K$1004,"&gt;"&amp;K192)+1)</x:f>
        <x:v>604</x:v>
      </x:c>
    </x:row>
    <x:row r="193" ht="25" customHeight="1">
      <x:c r="A193" s="4" t="str">
        <x:v>K0189</x:v>
      </x:c>
      <x:c r="B193" s="4" t="str">
        <x:v>마음·심리</x:v>
      </x:c>
      <x:c r="C193" s="4" t="str">
        <x:v>번아웃치료</x:v>
      </x:c>
      <x:c r="D193" s="13" t="n">
        <x:f>'Data &amp; Targets'!L193</x:f>
        <x:v>450</x:v>
      </x:c>
      <x:c r="E193" s="13" t="n">
        <x:f>'Data &amp; Targets'!N193</x:f>
        <x:v>2640</x:v>
      </x:c>
      <x:c r="F193" s="23" t="n">
        <x:f>MIN(100,LOG10(1+D193/'산출기준'!$B$8)/LOG10(1+'산출기준'!$B$9/'산출기준'!$B$8)*100)</x:f>
        <x:v>24.675186002294254</x:v>
      </x:c>
      <x:c r="G193" s="23" t="n">
        <x:f>MIN(100,LOG10(1+D193/MAX(E193,'산출기준'!$B$10)*'산출기준'!$B$11)/LOG10(1+'산출기준'!$B$12*'산출기준'!$B$11)*100)</x:f>
        <x:v>62.68295306205509</x:v>
      </x:c>
      <x:c r="H193" s="23" t="n">
        <x:f>F193*'산출기준'!$B$13+G193*'산출기준'!$B$14</x:f>
        <x:v>47.479846238150756</x:v>
      </x:c>
      <x:c r="I193" s="23" t="n">
        <x:f>IF('검색추이24개월'!AI193="","",'검색추이24개월'!AI193)</x:f>
        <x:v>90.35025520714733</x:v>
      </x:c>
      <x:c r="J193" s="23" t="n">
        <x:f>'편집평가'!L193</x:f>
        <x:v>50</x:v>
      </x:c>
      <x:c r="K193" s="23" t="n">
        <x:f>IF(I193="","",H193*'산출기준'!$B$15+I193*'산출기준'!$B$16+J193*'산출기준'!$B$17)</x:f>
        <x:v>60.844999681219576</x:v>
      </x:c>
      <x:c r="L193" s="13" t="n">
        <x:f>IF(K193="","",COUNTIF($K$5:$K$1004,"&gt;"&amp;K193)+1)</x:f>
        <x:v>766</x:v>
      </x:c>
    </x:row>
    <x:row r="194" ht="25" customHeight="1">
      <x:c r="A194" s="4" t="str">
        <x:v>K0190</x:v>
      </x:c>
      <x:c r="B194" s="4" t="str">
        <x:v>마음·심리</x:v>
      </x:c>
      <x:c r="C194" s="4" t="str">
        <x:v>감정조절</x:v>
      </x:c>
      <x:c r="D194" s="13" t="n">
        <x:f>'Data &amp; Targets'!L194</x:f>
        <x:v>430</x:v>
      </x:c>
      <x:c r="E194" s="13" t="n">
        <x:f>'Data &amp; Targets'!N194</x:f>
        <x:v>110116</x:v>
      </x:c>
      <x:c r="F194" s="23" t="n">
        <x:f>MIN(100,LOG10(1+D194/'산출기준'!$B$8)/LOG10(1+'산출기준'!$B$9/'산출기준'!$B$8)*100)</x:f>
        <x:v>24.139036249356856</x:v>
      </x:c>
      <x:c r="G194" s="23" t="n">
        <x:f>MIN(100,LOG10(1+D194/MAX(E194,'산출기준'!$B$10)*'산출기준'!$B$11)/LOG10(1+'산출기준'!$B$12*'산출기준'!$B$11)*100)</x:f>
        <x:v>7.1430734528806745</x:v>
      </x:c>
      <x:c r="H194" s="23" t="n">
        <x:f>F194*'산출기준'!$B$13+G194*'산출기준'!$B$14</x:f>
        <x:v>13.941458571471149</x:v>
      </x:c>
      <x:c r="I194" s="23" t="n">
        <x:f>IF('검색추이24개월'!AI194="","",'검색추이24개월'!AI194)</x:f>
        <x:v>88.03261263204888</x:v>
      </x:c>
      <x:c r="J194" s="23" t="n">
        <x:f>'편집평가'!L194</x:f>
        <x:v>50</x:v>
      </x:c>
      <x:c r="K194" s="23" t="n">
        <x:f>IF(I194="","",H194*'산출기준'!$B$15+I194*'산출기준'!$B$16+J194*'산출기준'!$B$17)</x:f>
        <x:v>43.38051307535024</x:v>
      </x:c>
      <x:c r="L194" s="13" t="n">
        <x:f>IF(K194="","",COUNTIF($K$5:$K$1004,"&gt;"&amp;K194)+1)</x:f>
        <x:v>972</x:v>
      </x:c>
    </x:row>
    <x:row r="195" ht="25" customHeight="1">
      <x:c r="A195" s="4" t="str">
        <x:v>K0191</x:v>
      </x:c>
      <x:c r="B195" s="4" t="str">
        <x:v>마음·심리</x:v>
      </x:c>
      <x:c r="C195" s="4" t="str">
        <x:v>정신건강상담</x:v>
      </x:c>
      <x:c r="D195" s="13" t="n">
        <x:f>'Data &amp; Targets'!L195</x:f>
        <x:v>380</x:v>
      </x:c>
      <x:c r="E195" s="13" t="n">
        <x:f>'Data &amp; Targets'!N195</x:f>
        <x:v>37436</x:v>
      </x:c>
      <x:c r="F195" s="23" t="n">
        <x:f>MIN(100,LOG10(1+D195/'산출기준'!$B$8)/LOG10(1+'산출기준'!$B$9/'산출기준'!$B$8)*100)</x:f>
        <x:v>22.704756038096367</x:v>
      </x:c>
      <x:c r="G195" s="23" t="n">
        <x:f>MIN(100,LOG10(1+D195/MAX(E195,'산출기준'!$B$10)*'산출기준'!$B$11)/LOG10(1+'산출기준'!$B$12*'산출기준'!$B$11)*100)</x:f>
        <x:v>15.181657852667687</x:v>
      </x:c>
      <x:c r="H195" s="23" t="n">
        <x:f>F195*'산출기준'!$B$13+G195*'산출기준'!$B$14</x:f>
        <x:v>18.19089712683916</x:v>
      </x:c>
      <x:c r="I195" s="23" t="n">
        <x:f>IF('검색추이24개월'!AI195="","",'검색추이24개월'!AI195)</x:f>
        <x:v>94.82937715836925</x:v>
      </x:c>
      <x:c r="J195" s="23" t="n">
        <x:f>'편집평가'!L195</x:f>
        <x:v>50</x:v>
      </x:c>
      <x:c r="K195" s="23" t="n">
        <x:f>IF(I195="","",H195*'산출기준'!$B$15+I195*'산출기준'!$B$16+J195*'산출기준'!$B$17)</x:f>
        <x:v>47.54426171093036</x:v>
      </x:c>
      <x:c r="L195" s="13" t="n">
        <x:f>IF(K195="","",COUNTIF($K$5:$K$1004,"&gt;"&amp;K195)+1)</x:f>
        <x:v>951</x:v>
      </x:c>
    </x:row>
    <x:row r="196" ht="25" customHeight="1">
      <x:c r="A196" s="4" t="str">
        <x:v>K0192</x:v>
      </x:c>
      <x:c r="B196" s="4" t="str">
        <x:v>마음·심리</x:v>
      </x:c>
      <x:c r="C196" s="4" t="str">
        <x:v>정신과치료</x:v>
      </x:c>
      <x:c r="D196" s="13" t="n">
        <x:f>'Data &amp; Targets'!L196</x:f>
        <x:v>370</x:v>
      </x:c>
      <x:c r="E196" s="13" t="n">
        <x:f>'Data &amp; Targets'!N196</x:f>
        <x:v>58053</x:v>
      </x:c>
      <x:c r="F196" s="23" t="n">
        <x:f>MIN(100,LOG10(1+D196/'산출기준'!$B$8)/LOG10(1+'산출기준'!$B$9/'산출기준'!$B$8)*100)</x:f>
        <x:v>22.400020816333008</x:v>
      </x:c>
      <x:c r="G196" s="23" t="n">
        <x:f>MIN(100,LOG10(1+D196/MAX(E196,'산출기준'!$B$10)*'산출기준'!$B$11)/LOG10(1+'산출기준'!$B$12*'산출기준'!$B$11)*100)</x:f>
        <x:v>10.683973312886085</x:v>
      </x:c>
      <x:c r="H196" s="23" t="n">
        <x:f>F196*'산출기준'!$B$13+G196*'산출기준'!$B$14</x:f>
        <x:v>15.370392314264855</x:v>
      </x:c>
      <x:c r="I196" s="23" t="n">
        <x:f>IF('검색추이24개월'!AI196="","",'검색추이24개월'!AI196)</x:f>
        <x:v>84.04170621804174</x:v>
      </x:c>
      <x:c r="J196" s="23" t="n">
        <x:f>'편집평가'!L196</x:f>
        <x:v>50</x:v>
      </x:c>
      <x:c r="K196" s="23" t="n">
        <x:f>IF(I196="","",H196*'산출기준'!$B$15+I196*'산출기준'!$B$16+J196*'산출기준'!$B$17)</x:f>
        <x:v>42.89770802254495</x:v>
      </x:c>
      <x:c r="L196" s="13" t="n">
        <x:f>IF(K196="","",COUNTIF($K$5:$K$1004,"&gt;"&amp;K196)+1)</x:f>
        <x:v>975</x:v>
      </x:c>
    </x:row>
    <x:row r="197" ht="25" customHeight="1">
      <x:c r="A197" s="4" t="str">
        <x:v>K0193</x:v>
      </x:c>
      <x:c r="B197" s="4" t="str">
        <x:v>마음·심리</x:v>
      </x:c>
      <x:c r="C197" s="4" t="str">
        <x:v>공황장애테스트</x:v>
      </x:c>
      <x:c r="D197" s="13" t="n">
        <x:f>'Data &amp; Targets'!L197</x:f>
        <x:v>360</x:v>
      </x:c>
      <x:c r="E197" s="13" t="n">
        <x:f>'Data &amp; Targets'!N197</x:f>
        <x:v>1524</x:v>
      </x:c>
      <x:c r="F197" s="23" t="n">
        <x:f>MIN(100,LOG10(1+D197/'산출기준'!$B$8)/LOG10(1+'산출기준'!$B$9/'산출기준'!$B$8)*100)</x:f>
        <x:v>22.088731649067263</x:v>
      </x:c>
      <x:c r="G197" s="23" t="n">
        <x:f>MIN(100,LOG10(1+D197/MAX(E197,'산출기준'!$B$10)*'산출기준'!$B$11)/LOG10(1+'산출기준'!$B$12*'산출기준'!$B$11)*100)</x:f>
        <x:v>69.41622129495202</x:v>
      </x:c>
      <x:c r="H197" s="23" t="n">
        <x:f>F197*'산출기준'!$B$13+G197*'산출기준'!$B$14</x:f>
        <x:v>50.48522543659812</x:v>
      </x:c>
      <x:c r="I197" s="23" t="n">
        <x:f>IF('검색추이24개월'!AI197="","",'검색추이24개월'!AI197)</x:f>
        <x:v>77.00716983888519</x:v>
      </x:c>
      <x:c r="J197" s="23" t="n">
        <x:f>'편집평가'!L197</x:f>
        <x:v>50</x:v>
      </x:c>
      <x:c r="K197" s="23" t="n">
        <x:f>IF(I197="","",H197*'산출기준'!$B$15+I197*'산출기준'!$B$16+J197*'산출기준'!$B$17)</x:f>
        <x:v>58.34476366996462</x:v>
      </x:c>
      <x:c r="L197" s="13" t="n">
        <x:f>IF(K197="","",COUNTIF($K$5:$K$1004,"&gt;"&amp;K197)+1)</x:f>
        <x:v>819</x:v>
      </x:c>
    </x:row>
    <x:row r="198" ht="25" customHeight="1">
      <x:c r="A198" s="4" t="str">
        <x:v>K0194</x:v>
      </x:c>
      <x:c r="B198" s="4" t="str">
        <x:v>마음·심리</x:v>
      </x:c>
      <x:c r="C198" s="4" t="str">
        <x:v>성인심리치료</x:v>
      </x:c>
      <x:c r="D198" s="13" t="n">
        <x:f>'Data &amp; Targets'!L198</x:f>
        <x:v>340</x:v>
      </x:c>
      <x:c r="E198" s="13" t="n">
        <x:f>'Data &amp; Targets'!N198</x:f>
        <x:v>5489</x:v>
      </x:c>
      <x:c r="F198" s="23" t="n">
        <x:f>MIN(100,LOG10(1+D198/'산출기준'!$B$8)/LOG10(1+'산출기준'!$B$9/'산출기준'!$B$8)*100)</x:f>
        <x:v>21.44531957278511</x:v>
      </x:c>
      <x:c r="G198" s="23" t="n">
        <x:f>MIN(100,LOG10(1+D198/MAX(E198,'산출기준'!$B$10)*'산출기준'!$B$11)/LOG10(1+'산출기준'!$B$12*'산출기준'!$B$11)*100)</x:f>
        <x:v>42.756761288093216</x:v>
      </x:c>
      <x:c r="H198" s="23" t="n">
        <x:f>F198*'산출기준'!$B$13+G198*'산출기준'!$B$14</x:f>
        <x:v>34.23218460196997</x:v>
      </x:c>
      <x:c r="I198" s="23" t="n">
        <x:f>IF('검색추이24개월'!AI198="","",'검색추이24개월'!AI198)</x:f>
        <x:v>87.61355257067089</x:v>
      </x:c>
      <x:c r="J198" s="23" t="n">
        <x:f>'편집평가'!L198</x:f>
        <x:v>50</x:v>
      </x:c>
      <x:c r="K198" s="23" t="n">
        <x:f>IF(I198="","",H198*'산출기준'!$B$15+I198*'산출기준'!$B$16+J198*'산출기준'!$B$17)</x:f>
        <x:v>53.40015807218625</x:v>
      </x:c>
      <x:c r="L198" s="13" t="n">
        <x:f>IF(K198="","",COUNTIF($K$5:$K$1004,"&gt;"&amp;K198)+1)</x:f>
        <x:v>884</x:v>
      </x:c>
    </x:row>
    <x:row r="199" ht="25" customHeight="1">
      <x:c r="A199" s="4" t="str">
        <x:v>K0195</x:v>
      </x:c>
      <x:c r="B199" s="4" t="str">
        <x:v>마음·심리</x:v>
      </x:c>
      <x:c r="C199" s="4" t="str">
        <x:v>공황장애검사</x:v>
      </x:c>
      <x:c r="D199" s="13" t="n">
        <x:f>'Data &amp; Targets'!L199</x:f>
        <x:v>260</x:v>
      </x:c>
      <x:c r="E199" s="13" t="n">
        <x:f>'Data &amp; Targets'!N199</x:f>
        <x:v>3761</x:v>
      </x:c>
      <x:c r="F199" s="23" t="n">
        <x:f>MIN(100,LOG10(1+D199/'산출기준'!$B$8)/LOG10(1+'산출기준'!$B$9/'산출기준'!$B$8)*100)</x:f>
        <x:v>18.540733987218264</x:v>
      </x:c>
      <x:c r="G199" s="23" t="n">
        <x:f>MIN(100,LOG10(1+D199/MAX(E199,'산출기준'!$B$10)*'산출기준'!$B$11)/LOG10(1+'산출기준'!$B$12*'산출기준'!$B$11)*100)</x:f>
        <x:v>44.820366543286966</x:v>
      </x:c>
      <x:c r="H199" s="23" t="n">
        <x:f>F199*'산출기준'!$B$13+G199*'산출기준'!$B$14</x:f>
        <x:v>34.308513520859485</x:v>
      </x:c>
      <x:c r="I199" s="23" t="n">
        <x:f>IF('검색추이24개월'!AI199="","",'검색추이24개월'!AI199)</x:f>
        <x:v>81.23149345986893</x:v>
      </x:c>
      <x:c r="J199" s="23" t="n">
        <x:f>'편집평가'!L199</x:f>
        <x:v>50</x:v>
      </x:c>
      <x:c r="K199" s="23" t="n">
        <x:f>IF(I199="","",H199*'산출기준'!$B$15+I199*'산출기준'!$B$16+J199*'산출기준'!$B$17)</x:f>
        <x:v>51.52370479839042</x:v>
      </x:c>
      <x:c r="L199" s="13" t="n">
        <x:f>IF(K199="","",COUNTIF($K$5:$K$1004,"&gt;"&amp;K199)+1)</x:f>
        <x:v>907</x:v>
      </x:c>
    </x:row>
    <x:row r="200" ht="25" customHeight="1">
      <x:c r="A200" s="4" t="str">
        <x:v>K0196</x:v>
      </x:c>
      <x:c r="B200" s="4" t="str">
        <x:v>마음·심리</x:v>
      </x:c>
      <x:c r="C200" s="4" t="str">
        <x:v>스트레스에좋은음식</x:v>
      </x:c>
      <x:c r="D200" s="13" t="n">
        <x:f>'Data &amp; Targets'!L200</x:f>
        <x:v>260</x:v>
      </x:c>
      <x:c r="E200" s="13" t="n">
        <x:f>'Data &amp; Targets'!N200</x:f>
        <x:v>35396</x:v>
      </x:c>
      <x:c r="F200" s="23" t="n">
        <x:f>MIN(100,LOG10(1+D200/'산출기준'!$B$8)/LOG10(1+'산출기준'!$B$9/'산출기준'!$B$8)*100)</x:f>
        <x:v>18.540733987218264</x:v>
      </x:c>
      <x:c r="G200" s="23" t="n">
        <x:f>MIN(100,LOG10(1+D200/MAX(E200,'산출기준'!$B$10)*'산출기준'!$B$11)/LOG10(1+'산출기준'!$B$12*'산출기준'!$B$11)*100)</x:f>
        <x:v>11.9335099708947</x:v>
      </x:c>
      <x:c r="H200" s="23" t="n">
        <x:f>F200*'산출기준'!$B$13+G200*'산출기준'!$B$14</x:f>
        <x:v>14.576399577424127</x:v>
      </x:c>
      <x:c r="I200" s="23" t="n">
        <x:f>IF('검색추이24개월'!AI200="","",'검색추이24개월'!AI200)</x:f>
        <x:v>85.48296552497696</x:v>
      </x:c>
      <x:c r="J200" s="23" t="n">
        <x:f>'편집평가'!L200</x:f>
        <x:v>50</x:v>
      </x:c>
      <x:c r="K200" s="23" t="n">
        <x:f>IF(I200="","",H200*'산출기준'!$B$15+I200*'산출기준'!$B$16+J200*'산출기준'!$B$17)</x:f>
        <x:v>42.93308944620515</x:v>
      </x:c>
      <x:c r="L200" s="13" t="n">
        <x:f>IF(K200="","",COUNTIF($K$5:$K$1004,"&gt;"&amp;K200)+1)</x:f>
        <x:v>974</x:v>
      </x:c>
    </x:row>
    <x:row r="201" ht="25" customHeight="1">
      <x:c r="A201" s="4" t="str">
        <x:v>K0197</x:v>
      </x:c>
      <x:c r="B201" s="4" t="str">
        <x:v>마음·심리</x:v>
      </x:c>
      <x:c r="C201" s="4" t="str">
        <x:v>분노조절</x:v>
      </x:c>
      <x:c r="D201" s="13" t="n">
        <x:f>'Data &amp; Targets'!L201</x:f>
        <x:v>240</x:v>
      </x:c>
      <x:c r="E201" s="13" t="n">
        <x:f>'Data &amp; Targets'!N201</x:f>
        <x:v>42311</x:v>
      </x:c>
      <x:c r="F201" s="23" t="n">
        <x:f>MIN(100,LOG10(1+D201/'산출기준'!$B$8)/LOG10(1+'산출기준'!$B$9/'산출기준'!$B$8)*100)</x:f>
        <x:v>17.71340090527012</x:v>
      </x:c>
      <x:c r="G201" s="23" t="n">
        <x:f>MIN(100,LOG10(1+D201/MAX(E201,'산출기준'!$B$10)*'산출기준'!$B$11)/LOG10(1+'산출기준'!$B$12*'산출기준'!$B$11)*100)</x:f>
        <x:v>9.735578838775597</x:v>
      </x:c>
      <x:c r="H201" s="23" t="n">
        <x:f>F201*'산출기준'!$B$13+G201*'산출기준'!$B$14</x:f>
        <x:v>12.926707665373407</x:v>
      </x:c>
      <x:c r="I201" s="23" t="n">
        <x:f>IF('검색추이24개월'!AI201="","",'검색추이24개월'!AI201)</x:f>
        <x:v>79.91862914481426</x:v>
      </x:c>
      <x:c r="J201" s="23" t="n">
        <x:f>'편집평가'!L201</x:f>
        <x:v>50</x:v>
      </x:c>
      <x:c r="K201" s="23" t="n">
        <x:f>IF(I201="","",H201*'산출기준'!$B$15+I201*'산출기준'!$B$16+J201*'산출기준'!$B$17)</x:f>
        <x:v>40.438942576130984</x:v>
      </x:c>
      <x:c r="L201" s="13" t="n">
        <x:f>IF(K201="","",COUNTIF($K$5:$K$1004,"&gt;"&amp;K201)+1)</x:f>
        <x:v>977</x:v>
      </x:c>
    </x:row>
    <x:row r="202" ht="25" customHeight="1">
      <x:c r="A202" s="4" t="str">
        <x:v>K0198</x:v>
      </x:c>
      <x:c r="B202" s="4" t="str">
        <x:v>마음·심리</x:v>
      </x:c>
      <x:c r="C202" s="4" t="str">
        <x:v>공황장애진단</x:v>
      </x:c>
      <x:c r="D202" s="13" t="n">
        <x:f>'Data &amp; Targets'!L202</x:f>
        <x:v>230</x:v>
      </x:c>
      <x:c r="E202" s="13" t="n">
        <x:f>'Data &amp; Targets'!N202</x:f>
        <x:v>9219</x:v>
      </x:c>
      <x:c r="F202" s="23" t="n">
        <x:f>MIN(100,LOG10(1+D202/'산출기준'!$B$8)/LOG10(1+'산출기준'!$B$9/'산출기준'!$B$8)*100)</x:f>
        <x:v>17.281297521907003</x:v>
      </x:c>
      <x:c r="G202" s="23" t="n">
        <x:f>MIN(100,LOG10(1+D202/MAX(E202,'산출기준'!$B$10)*'산출기준'!$B$11)/LOG10(1+'산출기준'!$B$12*'산출기준'!$B$11)*100)</x:f>
        <x:v>27.112829757345864</x:v>
      </x:c>
      <x:c r="H202" s="23" t="n">
        <x:f>F202*'산출기준'!$B$13+G202*'산출기준'!$B$14</x:f>
        <x:v>23.180216863170322</x:v>
      </x:c>
      <x:c r="I202" s="23" t="n">
        <x:f>IF('검색추이24개월'!AI202="","",'검색추이24개월'!AI202)</x:f>
        <x:v>81.96103372267675</x:v>
      </x:c>
      <x:c r="J202" s="23" t="n">
        <x:f>'편집평가'!L202</x:f>
        <x:v>50</x:v>
      </x:c>
      <x:c r="K202" s="23" t="n">
        <x:f>IF(I202="","",H202*'산출기준'!$B$15+I202*'산출기준'!$B$16+J202*'산출기준'!$B$17)</x:f>
        <x:v>46.17841854838818</x:v>
      </x:c>
      <x:c r="L202" s="13" t="n">
        <x:f>IF(K202="","",COUNTIF($K$5:$K$1004,"&gt;"&amp;K202)+1)</x:f>
        <x:v>959</x:v>
      </x:c>
    </x:row>
    <x:row r="203" ht="25" customHeight="1">
      <x:c r="A203" s="4" t="str">
        <x:v>K0199</x:v>
      </x:c>
      <x:c r="B203" s="4" t="str">
        <x:v>마음·심리</x:v>
      </x:c>
      <x:c r="C203" s="4" t="str">
        <x:v>인간관계현타</x:v>
      </x:c>
      <x:c r="D203" s="13" t="n">
        <x:f>'Data &amp; Targets'!L203</x:f>
        <x:v>200</x:v>
      </x:c>
      <x:c r="E203" s="13" t="n">
        <x:f>'Data &amp; Targets'!N203</x:f>
        <x:v>1206</x:v>
      </x:c>
      <x:c r="F203" s="23" t="n">
        <x:f>MIN(100,LOG10(1+D203/'산출기준'!$B$8)/LOG10(1+'산출기준'!$B$9/'산출기준'!$B$8)*100)</x:f>
        <x:v>15.901740961444286</x:v>
      </x:c>
      <x:c r="G203" s="23" t="n">
        <x:f>MIN(100,LOG10(1+D203/MAX(E203,'산출기준'!$B$10)*'산출기준'!$B$11)/LOG10(1+'산출기준'!$B$12*'산출기준'!$B$11)*100)</x:f>
        <x:v>62.121347681747416</x:v>
      </x:c>
      <x:c r="H203" s="23" t="n">
        <x:f>F203*'산출기준'!$B$13+G203*'산출기준'!$B$14</x:f>
        <x:v>43.63350499362616</x:v>
      </x:c>
      <x:c r="I203" s="23" t="n">
        <x:f>IF('검색추이24개월'!AI203="","",'검색추이24개월'!AI203)</x:f>
        <x:v>74.17436640395414</x:v>
      </x:c>
      <x:c r="J203" s="23" t="n">
        <x:f>'편집평가'!L203</x:f>
        <x:v>50</x:v>
      </x:c>
      <x:c r="K203" s="23" t="n">
        <x:f>IF(I203="","",H203*'산출기준'!$B$15+I203*'산출기준'!$B$16+J203*'산출기준'!$B$17)</x:f>
        <x:v>54.06906241799932</x:v>
      </x:c>
      <x:c r="L203" s="13" t="n">
        <x:f>IF(K203="","",COUNTIF($K$5:$K$1004,"&gt;"&amp;K203)+1)</x:f>
        <x:v>879</x:v>
      </x:c>
    </x:row>
    <x:row r="204" ht="25" customHeight="1">
      <x:c r="A204" s="4" t="str">
        <x:v>K0200</x:v>
      </x:c>
      <x:c r="B204" s="4" t="str">
        <x:v>마음·심리</x:v>
      </x:c>
      <x:c r="C204" s="4" t="str">
        <x:v>무기력증극복방법</x:v>
      </x:c>
      <x:c r="D204" s="13" t="n">
        <x:f>'Data &amp; Targets'!L204</x:f>
        <x:v>100</x:v>
      </x:c>
      <x:c r="E204" s="13" t="n">
        <x:f>'Data &amp; Targets'!N204</x:f>
        <x:v>2738</x:v>
      </x:c>
      <x:c r="F204" s="23" t="n">
        <x:f>MIN(100,LOG10(1+D204/'산출기준'!$B$8)/LOG10(1+'산출기준'!$B$9/'산출기준'!$B$8)*100)</x:f>
        <x:v>10.032881506161196</x:v>
      </x:c>
      <x:c r="G204" s="23" t="n">
        <x:f>MIN(100,LOG10(1+D204/MAX(E204,'산출기준'!$B$10)*'산출기준'!$B$11)/LOG10(1+'산출기준'!$B$12*'산출기준'!$B$11)*100)</x:f>
        <x:v>33.31141450094004</x:v>
      </x:c>
      <x:c r="H204" s="23" t="n">
        <x:f>F204*'산출기준'!$B$13+G204*'산출기준'!$B$14</x:f>
        <x:v>24.0000013030285</x:v>
      </x:c>
      <x:c r="I204" s="23" t="str">
        <x:f>IF('검색추이24개월'!AI204="","",'검색추이24개월'!AI204)</x:f>
      </x:c>
      <x:c r="J204" s="23" t="n">
        <x:f>'편집평가'!L204</x:f>
        <x:v>75</x:v>
      </x:c>
      <x:c r="K204" s="23" t="str">
        <x:f>IF(I204="","",H204*'산출기준'!$B$15+I204*'산출기준'!$B$16+J204*'산출기준'!$B$17)</x:f>
      </x:c>
      <x:c r="L204" s="13" t="str">
        <x:f>IF(K204="","",COUNTIF($K$5:$K$1004,"&gt;"&amp;K204)+1)</x:f>
      </x:c>
    </x:row>
    <x:row r="205" ht="25" customHeight="1">
      <x:c r="A205" s="4" t="str">
        <x:v>K0201</x:v>
      </x:c>
      <x:c r="B205" s="4" t="str">
        <x:v>리빙</x:v>
      </x:c>
      <x:c r="C205" s="4" t="str">
        <x:v>폐가전무료수거</x:v>
      </x:c>
      <x:c r="D205" s="13" t="n">
        <x:f>'Data &amp; Targets'!L205</x:f>
        <x:v>51810</x:v>
      </x:c>
      <x:c r="E205" s="13" t="n">
        <x:f>'Data &amp; Targets'!N205</x:f>
        <x:v>7146</x:v>
      </x:c>
      <x:c r="F205" s="23" t="n">
        <x:f>MIN(100,LOG10(1+D205/'산출기준'!$B$8)/LOG10(1+'산출기준'!$B$9/'산출기준'!$B$8)*100)</x:f>
        <x:v>90.49527364253727</x:v>
      </x:c>
      <x:c r="G205" s="23" t="n">
        <x:f>MIN(100,LOG10(1+D205/MAX(E205,'산출기준'!$B$10)*'산출기준'!$B$11)/LOG10(1+'산출기준'!$B$12*'산출기준'!$B$11)*100)</x:f>
        <x:v>100</x:v>
      </x:c>
      <x:c r="H205" s="23" t="n">
        <x:f>F205*'산출기준'!$B$13+G205*'산출기준'!$B$14</x:f>
        <x:v>96.19810945701491</x:v>
      </x:c>
      <x:c r="I205" s="23" t="n">
        <x:f>IF('검색추이24개월'!AI205="","",'검색추이24개월'!AI205)</x:f>
        <x:v>97.34093580015892</x:v>
      </x:c>
      <x:c r="J205" s="23" t="n">
        <x:f>'편집평가'!L205</x:f>
        <x:v>50</x:v>
      </x:c>
      <x:c r="K205" s="23" t="n">
        <x:f>IF(I205="","",H205*'산출기준'!$B$15+I205*'산출기준'!$B$16+J205*'산출기준'!$B$17)</x:f>
        <x:v>87.30133546855512</x:v>
      </x:c>
      <x:c r="L205" s="13" t="n">
        <x:f>IF(K205="","",COUNTIF($K$5:$K$1004,"&gt;"&amp;K205)+1)</x:f>
        <x:v>48</x:v>
      </x:c>
    </x:row>
    <x:row r="206" ht="25" customHeight="1">
      <x:c r="A206" s="4" t="str">
        <x:v>K0202</x:v>
      </x:c>
      <x:c r="B206" s="4" t="str">
        <x:v>리빙</x:v>
      </x:c>
      <x:c r="C206" s="4" t="str">
        <x:v>에어컨청소</x:v>
      </x:c>
      <x:c r="D206" s="13" t="n">
        <x:f>'Data &amp; Targets'!L206</x:f>
        <x:v>37750</x:v>
      </x:c>
      <x:c r="E206" s="13" t="n">
        <x:f>'Data &amp; Targets'!N206</x:f>
        <x:v>1177003</x:v>
      </x:c>
      <x:c r="F206" s="23" t="n">
        <x:f>MIN(100,LOG10(1+D206/'산출기준'!$B$8)/LOG10(1+'산출기준'!$B$9/'산출기준'!$B$8)*100)</x:f>
        <x:v>85.9230970340777</x:v>
      </x:c>
      <x:c r="G206" s="23" t="n">
        <x:f>MIN(100,LOG10(1+D206/MAX(E206,'산출기준'!$B$10)*'산출기준'!$B$11)/LOG10(1+'산출기준'!$B$12*'산출기준'!$B$11)*100)</x:f>
        <x:v>31.13289802133804</x:v>
      </x:c>
      <x:c r="H206" s="23" t="n">
        <x:f>F206*'산출기준'!$B$13+G206*'산출기준'!$B$14</x:f>
        <x:v>53.0489776264339</x:v>
      </x:c>
      <x:c r="I206" s="23" t="n">
        <x:f>IF('검색추이24개월'!AI206="","",'검색추이24개월'!AI206)</x:f>
        <x:v>90.75508987576623</x:v>
      </x:c>
      <x:c r="J206" s="23" t="n">
        <x:f>'편집평가'!L206</x:f>
        <x:v>62.5</x:v>
      </x:c>
      <x:c r="K206" s="23" t="n">
        <x:f>IF(I206="","",H206*'산출기준'!$B$15+I206*'산출기준'!$B$16+J206*'산출기준'!$B$17)</x:f>
        <x:v>66.25101577594683</x:v>
      </x:c>
      <x:c r="L206" s="13" t="n">
        <x:f>IF(K206="","",COUNTIF($K$5:$K$1004,"&gt;"&amp;K206)+1)</x:f>
        <x:v>643</x:v>
      </x:c>
    </x:row>
    <x:row r="207" ht="25" customHeight="1">
      <x:c r="A207" s="4" t="str">
        <x:v>K0203</x:v>
      </x:c>
      <x:c r="B207" s="4" t="str">
        <x:v>리빙</x:v>
      </x:c>
      <x:c r="C207" s="4" t="str">
        <x:v>세탁기청소</x:v>
      </x:c>
      <x:c r="D207" s="13" t="n">
        <x:f>'Data &amp; Targets'!L207</x:f>
        <x:v>29100</x:v>
      </x:c>
      <x:c r="E207" s="13" t="n">
        <x:f>'Data &amp; Targets'!N207</x:f>
        <x:v>268492</x:v>
      </x:c>
      <x:c r="F207" s="23" t="n">
        <x:f>MIN(100,LOG10(1+D207/'산출기준'!$B$8)/LOG10(1+'산출기준'!$B$9/'산출기준'!$B$8)*100)</x:f>
        <x:v>82.16753935549221</x:v>
      </x:c>
      <x:c r="G207" s="23" t="n">
        <x:f>MIN(100,LOG10(1+D207/MAX(E207,'산출기준'!$B$10)*'산출기준'!$B$11)/LOG10(1+'산출기준'!$B$12*'산출기준'!$B$11)*100)</x:f>
        <x:v>53.548786474757904</x:v>
      </x:c>
      <x:c r="H207" s="23" t="n">
        <x:f>F207*'산출기준'!$B$13+G207*'산출기준'!$B$14</x:f>
        <x:v>64.99628762705163</x:v>
      </x:c>
      <x:c r="I207" s="23" t="n">
        <x:f>IF('검색추이24개월'!AI207="","",'검색추이24개월'!AI207)</x:f>
        <x:v>92.25321910207634</x:v>
      </x:c>
      <x:c r="J207" s="23" t="n">
        <x:f>'편집평가'!L207</x:f>
        <x:v>62.5</x:v>
      </x:c>
      <x:c r="K207" s="23" t="n">
        <x:f>IF(I207="","",H207*'산출기준'!$B$15+I207*'산출기준'!$B$16+J207*'산출기준'!$B$17)</x:f>
        <x:v>72.67410954414872</x:v>
      </x:c>
      <x:c r="L207" s="13" t="n">
        <x:f>IF(K207="","",COUNTIF($K$5:$K$1004,"&gt;"&amp;K207)+1)</x:f>
        <x:v>489</x:v>
      </x:c>
    </x:row>
    <x:row r="208" ht="25" customHeight="1">
      <x:c r="A208" s="4" t="str">
        <x:v>K0204</x:v>
      </x:c>
      <x:c r="B208" s="4" t="str">
        <x:v>리빙</x:v>
      </x:c>
      <x:c r="C208" s="4" t="str">
        <x:v>에어컨물떨어짐</x:v>
      </x:c>
      <x:c r="D208" s="13" t="n">
        <x:f>'Data &amp; Targets'!L208</x:f>
        <x:v>23350</x:v>
      </x:c>
      <x:c r="E208" s="13" t="n">
        <x:f>'Data &amp; Targets'!N208</x:f>
        <x:v>7602</x:v>
      </x:c>
      <x:c r="F208" s="23" t="n">
        <x:f>MIN(100,LOG10(1+D208/'산출기준'!$B$8)/LOG10(1+'산출기준'!$B$9/'산출기준'!$B$8)*100)</x:f>
        <x:v>78.99333182624925</x:v>
      </x:c>
      <x:c r="G208" s="23" t="n">
        <x:f>MIN(100,LOG10(1+D208/MAX(E208,'산출기준'!$B$10)*'산출기준'!$B$11)/LOG10(1+'산출기준'!$B$12*'산출기준'!$B$11)*100)</x:f>
        <x:v>100</x:v>
      </x:c>
      <x:c r="H208" s="23" t="n">
        <x:f>F208*'산출기준'!$B$13+G208*'산출기준'!$B$14</x:f>
        <x:v>91.5973327304997</x:v>
      </x:c>
      <x:c r="I208" s="23" t="n">
        <x:f>IF('검색추이24개월'!AI208="","",'검색추이24개월'!AI208)</x:f>
        <x:v>82.36076783877625</x:v>
      </x:c>
      <x:c r="J208" s="23" t="n">
        <x:f>'편집평가'!L208</x:f>
        <x:v>50</x:v>
      </x:c>
      <x:c r="K208" s="23" t="n">
        <x:f>IF(I208="","",H208*'산출기준'!$B$15+I208*'산출기준'!$B$16+J208*'산출기준'!$B$17)</x:f>
        <x:v>80.50689671688272</x:v>
      </x:c>
      <x:c r="L208" s="13" t="n">
        <x:f>IF(K208="","",COUNTIF($K$5:$K$1004,"&gt;"&amp;K208)+1)</x:f>
        <x:v>232</x:v>
      </x:c>
    </x:row>
    <x:row r="209" ht="25" customHeight="1">
      <x:c r="A209" s="4" t="str">
        <x:v>K0205</x:v>
      </x:c>
      <x:c r="B209" s="4" t="str">
        <x:v>리빙</x:v>
      </x:c>
      <x:c r="C209" s="4" t="str">
        <x:v>초파리없애는법</x:v>
      </x:c>
      <x:c r="D209" s="13" t="n">
        <x:f>'Data &amp; Targets'!L209</x:f>
        <x:v>21990</x:v>
      </x:c>
      <x:c r="E209" s="13" t="n">
        <x:f>'Data &amp; Targets'!N209</x:f>
        <x:v>3475</x:v>
      </x:c>
      <x:c r="F209" s="23" t="n">
        <x:f>MIN(100,LOG10(1+D209/'산출기준'!$B$8)/LOG10(1+'산출기준'!$B$9/'산출기준'!$B$8)*100)</x:f>
        <x:v>78.12855258065895</x:v>
      </x:c>
      <x:c r="G209" s="23" t="n">
        <x:f>MIN(100,LOG10(1+D209/MAX(E209,'산출기준'!$B$10)*'산출기준'!$B$11)/LOG10(1+'산출기준'!$B$12*'산출기준'!$B$11)*100)</x:f>
        <x:v>100</x:v>
      </x:c>
      <x:c r="H209" s="23" t="n">
        <x:f>F209*'산출기준'!$B$13+G209*'산출기준'!$B$14</x:f>
        <x:v>91.25142103226358</x:v>
      </x:c>
      <x:c r="I209" s="23" t="n">
        <x:f>IF('검색추이24개월'!AI209="","",'검색추이24개월'!AI209)</x:f>
        <x:v>85.79366485531199</x:v>
      </x:c>
      <x:c r="J209" s="23" t="n">
        <x:f>'편집평가'!L209</x:f>
        <x:v>62.5</x:v>
      </x:c>
      <x:c r="K209" s="23" t="n">
        <x:f>IF(I209="","",H209*'산출기준'!$B$15+I209*'산출기준'!$B$16+J209*'산출기준'!$B$17)</x:f>
        <x:v>83.86380997272539</x:v>
      </x:c>
      <x:c r="L209" s="13" t="n">
        <x:f>IF(K209="","",COUNTIF($K$5:$K$1004,"&gt;"&amp;K209)+1)</x:f>
        <x:v>119</x:v>
      </x:c>
    </x:row>
    <x:row r="210" ht="25" customHeight="1">
      <x:c r="A210" s="4" t="str">
        <x:v>K0206</x:v>
      </x:c>
      <x:c r="B210" s="4" t="str">
        <x:v>리빙</x:v>
      </x:c>
      <x:c r="C210" s="4" t="str">
        <x:v>바퀴벌레없애는법</x:v>
      </x:c>
      <x:c r="D210" s="13" t="n">
        <x:f>'Data &amp; Targets'!L210</x:f>
        <x:v>18490</x:v>
      </x:c>
      <x:c r="E210" s="13" t="n">
        <x:f>'Data &amp; Targets'!N210</x:f>
        <x:v>2543</x:v>
      </x:c>
      <x:c r="F210" s="23" t="n">
        <x:f>MIN(100,LOG10(1+D210/'산출기준'!$B$8)/LOG10(1+'산출기준'!$B$9/'산출기준'!$B$8)*100)</x:f>
        <x:v>75.63170298606704</x:v>
      </x:c>
      <x:c r="G210" s="23" t="n">
        <x:f>MIN(100,LOG10(1+D210/MAX(E210,'산출기준'!$B$10)*'산출기준'!$B$11)/LOG10(1+'산출기준'!$B$12*'산출기준'!$B$11)*100)</x:f>
        <x:v>100</x:v>
      </x:c>
      <x:c r="H210" s="23" t="n">
        <x:f>F210*'산출기준'!$B$13+G210*'산출기준'!$B$14</x:f>
        <x:v>90.25268119442681</x:v>
      </x:c>
      <x:c r="I210" s="23" t="n">
        <x:f>IF('검색추이24개월'!AI210="","",'검색추이24개월'!AI210)</x:f>
        <x:v>91.2602851797896</x:v>
      </x:c>
      <x:c r="J210" s="23" t="n">
        <x:f>'편집평가'!L210</x:f>
        <x:v>62.5</x:v>
      </x:c>
      <x:c r="K210" s="23" t="n">
        <x:f>IF(I210="","",H210*'산출기준'!$B$15+I210*'산출기준'!$B$16+J210*'산출기준'!$B$17)</x:f>
        <x:v>85.00442615115028</x:v>
      </x:c>
      <x:c r="L210" s="13" t="n">
        <x:f>IF(K210="","",COUNTIF($K$5:$K$1004,"&gt;"&amp;K210)+1)</x:f>
        <x:v>93</x:v>
      </x:c>
    </x:row>
    <x:row r="211" ht="25" customHeight="1">
      <x:c r="A211" s="4" t="str">
        <x:v>K0207</x:v>
      </x:c>
      <x:c r="B211" s="4" t="str">
        <x:v>리빙</x:v>
      </x:c>
      <x:c r="C211" s="4" t="str">
        <x:v>드럼세탁기청소</x:v>
      </x:c>
      <x:c r="D211" s="13" t="n">
        <x:f>'Data &amp; Targets'!L211</x:f>
        <x:v>17580</x:v>
      </x:c>
      <x:c r="E211" s="13" t="n">
        <x:f>'Data &amp; Targets'!N211</x:f>
        <x:v>53390</x:v>
      </x:c>
      <x:c r="F211" s="23" t="n">
        <x:f>MIN(100,LOG10(1+D211/'산출기준'!$B$8)/LOG10(1+'산출기준'!$B$9/'산출기준'!$B$8)*100)</x:f>
        <x:v>74.90523713039453</x:v>
      </x:c>
      <x:c r="G211" s="23" t="n">
        <x:f>MIN(100,LOG10(1+D211/MAX(E211,'산출기준'!$B$10)*'산출기준'!$B$11)/LOG10(1+'산출기준'!$B$12*'산출기준'!$B$11)*100)</x:f>
        <x:v>76.36260656598883</x:v>
      </x:c>
      <x:c r="H211" s="23" t="n">
        <x:f>F211*'산출기준'!$B$13+G211*'산출기준'!$B$14</x:f>
        <x:v>75.7796587917511</x:v>
      </x:c>
      <x:c r="I211" s="23" t="n">
        <x:f>IF('검색추이24개월'!AI211="","",'검색추이24개월'!AI211)</x:f>
        <x:v>94.37346192364863</x:v>
      </x:c>
      <x:c r="J211" s="23" t="n">
        <x:f>'편집평가'!L211</x:f>
        <x:v>62.5</x:v>
      </x:c>
      <x:c r="K211" s="23" t="n">
        <x:f>IF(I211="","",H211*'산출기준'!$B$15+I211*'산출기준'!$B$16+J211*'산출기준'!$B$17)</x:f>
        <x:v>78.70186797297015</x:v>
      </x:c>
      <x:c r="L211" s="13" t="n">
        <x:f>IF(K211="","",COUNTIF($K$5:$K$1004,"&gt;"&amp;K211)+1)</x:f>
        <x:v>295</x:v>
      </x:c>
    </x:row>
    <x:row r="212" ht="25" customHeight="1">
      <x:c r="A212" s="4" t="str">
        <x:v>K0208</x:v>
      </x:c>
      <x:c r="B212" s="4" t="str">
        <x:v>리빙</x:v>
      </x:c>
      <x:c r="C212" s="4" t="str">
        <x:v>벽지곰팡이제거</x:v>
      </x:c>
      <x:c r="D212" s="13" t="n">
        <x:f>'Data &amp; Targets'!L212</x:f>
        <x:v>15270</x:v>
      </x:c>
      <x:c r="E212" s="13" t="n">
        <x:f>'Data &amp; Targets'!N212</x:f>
        <x:v>36765</x:v>
      </x:c>
      <x:c r="F212" s="23" t="n">
        <x:f>MIN(100,LOG10(1+D212/'산출기준'!$B$8)/LOG10(1+'산출기준'!$B$9/'산출기준'!$B$8)*100)</x:f>
        <x:v>72.87858393265469</x:v>
      </x:c>
      <x:c r="G212" s="23" t="n">
        <x:f>MIN(100,LOG10(1+D212/MAX(E212,'산출기준'!$B$10)*'산출기준'!$B$11)/LOG10(1+'산출기준'!$B$12*'산출기준'!$B$11)*100)</x:f>
        <x:v>81.26126576169914</x:v>
      </x:c>
      <x:c r="H212" s="23" t="n">
        <x:f>F212*'산출기준'!$B$13+G212*'산출기준'!$B$14</x:f>
        <x:v>77.90819303008135</x:v>
      </x:c>
      <x:c r="I212" s="23" t="n">
        <x:f>IF('검색추이24개월'!AI212="","",'검색추이24개월'!AI212)</x:f>
        <x:v>92.46540063123615</x:v>
      </x:c>
      <x:c r="J212" s="23" t="n">
        <x:f>'편집평가'!L212</x:f>
        <x:v>62.5</x:v>
      </x:c>
      <x:c r="K212" s="23" t="n">
        <x:f>IF(I212="","",H212*'산출기준'!$B$15+I212*'산출기준'!$B$16+J212*'산출기준'!$B$17)</x:f>
        <x:v>79.19371670441151</x:v>
      </x:c>
      <x:c r="L212" s="13" t="n">
        <x:f>IF(K212="","",COUNTIF($K$5:$K$1004,"&gt;"&amp;K212)+1)</x:f>
        <x:v>278</x:v>
      </x:c>
    </x:row>
    <x:row r="213" ht="25" customHeight="1">
      <x:c r="A213" s="4" t="str">
        <x:v>K0209</x:v>
      </x:c>
      <x:c r="B213" s="4" t="str">
        <x:v>리빙</x:v>
      </x:c>
      <x:c r="C213" s="4" t="str">
        <x:v>좀벌레퇴치</x:v>
      </x:c>
      <x:c r="D213" s="13" t="n">
        <x:f>'Data &amp; Targets'!L213</x:f>
        <x:v>14600</x:v>
      </x:c>
      <x:c r="E213" s="13" t="n">
        <x:f>'Data &amp; Targets'!N213</x:f>
        <x:v>6138</x:v>
      </x:c>
      <x:c r="F213" s="23" t="n">
        <x:f>MIN(100,LOG10(1+D213/'산출기준'!$B$8)/LOG10(1+'산출기준'!$B$9/'산출기준'!$B$8)*100)</x:f>
        <x:v>72.23345951892915</x:v>
      </x:c>
      <x:c r="G213" s="23" t="n">
        <x:f>MIN(100,LOG10(1+D213/MAX(E213,'산출기준'!$B$10)*'산출기준'!$B$11)/LOG10(1+'산출기준'!$B$12*'산출기준'!$B$11)*100)</x:f>
        <x:v>100</x:v>
      </x:c>
      <x:c r="H213" s="23" t="n">
        <x:f>F213*'산출기준'!$B$13+G213*'산출기준'!$B$14</x:f>
        <x:v>88.89338380757167</x:v>
      </x:c>
      <x:c r="I213" s="23" t="n">
        <x:f>IF('검색추이24개월'!AI213="","",'검색추이24개월'!AI213)</x:f>
        <x:v>95.99898905840935</x:v>
      </x:c>
      <x:c r="J213" s="23" t="n">
        <x:f>'편집평가'!L213</x:f>
        <x:v>50</x:v>
      </x:c>
      <x:c r="K213" s="23" t="n">
        <x:f>IF(I213="","",H213*'산출기준'!$B$15+I213*'산출기준'!$B$16+J213*'산출기준'!$B$17)</x:f>
        <x:v>83.24638862130864</x:v>
      </x:c>
      <x:c r="L213" s="13" t="n">
        <x:f>IF(K213="","",COUNTIF($K$5:$K$1004,"&gt;"&amp;K213)+1)</x:f>
        <x:v>138</x:v>
      </x:c>
    </x:row>
    <x:row r="214" ht="25" customHeight="1">
      <x:c r="A214" s="4" t="str">
        <x:v>K0210</x:v>
      </x:c>
      <x:c r="B214" s="4" t="str">
        <x:v>리빙</x:v>
      </x:c>
      <x:c r="C214" s="4" t="str">
        <x:v>에어컨냄새제거</x:v>
      </x:c>
      <x:c r="D214" s="13" t="n">
        <x:f>'Data &amp; Targets'!L214</x:f>
        <x:v>13790</x:v>
      </x:c>
      <x:c r="E214" s="13" t="n">
        <x:f>'Data &amp; Targets'!N214</x:f>
        <x:v>63121</x:v>
      </x:c>
      <x:c r="F214" s="23" t="n">
        <x:f>MIN(100,LOG10(1+D214/'산출기준'!$B$8)/LOG10(1+'산출기준'!$B$9/'산출기준'!$B$8)*100)</x:f>
        <x:v>71.41307525535488</x:v>
      </x:c>
      <x:c r="G214" s="23" t="n">
        <x:f>MIN(100,LOG10(1+D214/MAX(E214,'산출기준'!$B$10)*'산출기준'!$B$11)/LOG10(1+'산출기준'!$B$12*'산출기준'!$B$11)*100)</x:f>
        <x:v>67.79490795289693</x:v>
      </x:c>
      <x:c r="H214" s="23" t="n">
        <x:f>F214*'산출기준'!$B$13+G214*'산출기준'!$B$14</x:f>
        <x:v>69.24217487388012</x:v>
      </x:c>
      <x:c r="I214" s="23" t="n">
        <x:f>IF('검색추이24개월'!AI214="","",'검색추이24개월'!AI214)</x:f>
        <x:v>85.67547623537217</x:v>
      </x:c>
      <x:c r="J214" s="23" t="n">
        <x:f>'편집평가'!L214</x:f>
        <x:v>62.5</x:v>
      </x:c>
      <x:c r="K214" s="23" t="n">
        <x:f>IF(I214="","",H214*'산출기준'!$B$15+I214*'산출기준'!$B$16+J214*'산출기준'!$B$17)</x:f>
        <x:v>72.82373030755171</x:v>
      </x:c>
      <x:c r="L214" s="13" t="n">
        <x:f>IF(K214="","",COUNTIF($K$5:$K$1004,"&gt;"&amp;K214)+1)</x:f>
        <x:v>485</x:v>
      </x:c>
    </x:row>
    <x:row r="215" ht="25" customHeight="1">
      <x:c r="A215" s="4" t="str">
        <x:v>K0211</x:v>
      </x:c>
      <x:c r="B215" s="4" t="str">
        <x:v>리빙</x:v>
      </x:c>
      <x:c r="C215" s="4" t="str">
        <x:v>날파리퇴치</x:v>
      </x:c>
      <x:c r="D215" s="13" t="n">
        <x:f>'Data &amp; Targets'!L215</x:f>
        <x:v>13190</x:v>
      </x:c>
      <x:c r="E215" s="13" t="n">
        <x:f>'Data &amp; Targets'!N215</x:f>
        <x:v>8383</x:v>
      </x:c>
      <x:c r="F215" s="23" t="n">
        <x:f>MIN(100,LOG10(1+D215/'산출기준'!$B$8)/LOG10(1+'산출기준'!$B$9/'산출기준'!$B$8)*100)</x:f>
        <x:v>70.77392557568584</x:v>
      </x:c>
      <x:c r="G215" s="23" t="n">
        <x:f>MIN(100,LOG10(1+D215/MAX(E215,'산출기준'!$B$10)*'산출기준'!$B$11)/LOG10(1+'산출기준'!$B$12*'산출기준'!$B$11)*100)</x:f>
        <x:v>100</x:v>
      </x:c>
      <x:c r="H215" s="23" t="n">
        <x:f>F215*'산출기준'!$B$13+G215*'산출기준'!$B$14</x:f>
        <x:v>88.30957023027433</x:v>
      </x:c>
      <x:c r="I215" s="23" t="n">
        <x:f>IF('검색추이24개월'!AI215="","",'검색추이24개월'!AI215)</x:f>
        <x:v>94.10786483722453</x:v>
      </x:c>
      <x:c r="J215" s="23" t="n">
        <x:f>'편집평가'!L215</x:f>
        <x:v>50</x:v>
      </x:c>
      <x:c r="K215" s="23" t="n">
        <x:f>IF(I215="","",H215*'산출기준'!$B$15+I215*'산출기준'!$B$16+J215*'산출기준'!$B$17)</x:f>
        <x:v>82.38714456630453</x:v>
      </x:c>
      <x:c r="L215" s="13" t="n">
        <x:f>IF(K215="","",COUNTIF($K$5:$K$1004,"&gt;"&amp;K215)+1)</x:f>
        <x:v>164</x:v>
      </x:c>
    </x:row>
    <x:row r="216" ht="25" customHeight="1">
      <x:c r="A216" s="4" t="str">
        <x:v>K0212</x:v>
      </x:c>
      <x:c r="B216" s="4" t="str">
        <x:v>리빙</x:v>
      </x:c>
      <x:c r="C216" s="4" t="str">
        <x:v>주방후드교체</x:v>
      </x:c>
      <x:c r="D216" s="13" t="n">
        <x:f>'Data &amp; Targets'!L216</x:f>
        <x:v>13050</x:v>
      </x:c>
      <x:c r="E216" s="13" t="n">
        <x:f>'Data &amp; Targets'!N216</x:f>
        <x:v>104320</x:v>
      </x:c>
      <x:c r="F216" s="23" t="n">
        <x:f>MIN(100,LOG10(1+D216/'산출기준'!$B$8)/LOG10(1+'산출기준'!$B$9/'산출기준'!$B$8)*100)</x:f>
        <x:v>70.62064015103775</x:v>
      </x:c>
      <x:c r="G216" s="23" t="n">
        <x:f>MIN(100,LOG10(1+D216/MAX(E216,'산출기준'!$B$10)*'산출기준'!$B$11)/LOG10(1+'산출기준'!$B$12*'산출기준'!$B$11)*100)</x:f>
        <x:v>56.4102170216528</x:v>
      </x:c>
      <x:c r="H216" s="23" t="n">
        <x:f>F216*'산출기준'!$B$13+G216*'산출기준'!$B$14</x:f>
        <x:v>62.094386273406776</x:v>
      </x:c>
      <x:c r="I216" s="23" t="n">
        <x:f>IF('검색추이24개월'!AI216="","",'검색추이24개월'!AI216)</x:f>
        <x:v>97.90923384816034</x:v>
      </x:c>
      <x:c r="J216" s="23" t="n">
        <x:f>'편집평가'!L216</x:f>
        <x:v>62.5</x:v>
      </x:c>
      <x:c r="K216" s="23" t="n">
        <x:f>IF(I216="","",H216*'산출기준'!$B$15+I216*'산출기준'!$B$16+J216*'산출기준'!$B$17)</x:f>
        <x:v>72.91996329115149</x:v>
      </x:c>
      <x:c r="L216" s="13" t="n">
        <x:f>IF(K216="","",COUNTIF($K$5:$K$1004,"&gt;"&amp;K216)+1)</x:f>
        <x:v>479</x:v>
      </x:c>
    </x:row>
    <x:row r="217" ht="25" customHeight="1">
      <x:c r="A217" s="4" t="str">
        <x:v>K0213</x:v>
      </x:c>
      <x:c r="B217" s="4" t="str">
        <x:v>리빙</x:v>
      </x:c>
      <x:c r="C217" s="4" t="str">
        <x:v>통돌이세탁기청소</x:v>
      </x:c>
      <x:c r="D217" s="13" t="n">
        <x:f>'Data &amp; Targets'!L217</x:f>
        <x:v>12600</x:v>
      </x:c>
      <x:c r="E217" s="13" t="n">
        <x:f>'Data &amp; Targets'!N217</x:f>
        <x:v>49783</x:v>
      </x:c>
      <x:c r="F217" s="23" t="n">
        <x:f>MIN(100,LOG10(1+D217/'산출기준'!$B$8)/LOG10(1+'산출기준'!$B$9/'산출기준'!$B$8)*100)</x:f>
        <x:v>70.11664534630856</x:v>
      </x:c>
      <x:c r="G217" s="23" t="n">
        <x:f>MIN(100,LOG10(1+D217/MAX(E217,'산출기준'!$B$10)*'산출기준'!$B$11)/LOG10(1+'산출기준'!$B$12*'산출기준'!$B$11)*100)</x:f>
        <x:v>70.8528234830736</x:v>
      </x:c>
      <x:c r="H217" s="23" t="n">
        <x:f>F217*'산출기준'!$B$13+G217*'산출기준'!$B$14</x:f>
        <x:v>70.5583522283676</x:v>
      </x:c>
      <x:c r="I217" s="23" t="n">
        <x:f>IF('검색추이24개월'!AI217="","",'검색추이24개월'!AI217)</x:f>
        <x:v>96.69198358279249</x:v>
      </x:c>
      <x:c r="J217" s="23" t="n">
        <x:f>'편집평가'!L217</x:f>
        <x:v>62.5</x:v>
      </x:c>
      <x:c r="K217" s="23" t="n">
        <x:f>IF(I217="","",H217*'산출기준'!$B$15+I217*'산출기준'!$B$16+J217*'산출기준'!$B$17)</x:f>
        <x:v>76.78677118902155</x:v>
      </x:c>
      <x:c r="L217" s="13" t="n">
        <x:f>IF(K217="","",COUNTIF($K$5:$K$1004,"&gt;"&amp;K217)+1)</x:f>
        <x:v>352</x:v>
      </x:c>
    </x:row>
    <x:row r="218" ht="25" customHeight="1">
      <x:c r="A218" s="4" t="str">
        <x:v>K0214</x:v>
      </x:c>
      <x:c r="B218" s="4" t="str">
        <x:v>리빙</x:v>
      </x:c>
      <x:c r="C218" s="4" t="str">
        <x:v>에어컨필터청소</x:v>
      </x:c>
      <x:c r="D218" s="13" t="n">
        <x:f>'Data &amp; Targets'!L218</x:f>
        <x:v>11750</x:v>
      </x:c>
      <x:c r="E218" s="13" t="n">
        <x:f>'Data &amp; Targets'!N218</x:f>
        <x:v>94425</x:v>
      </x:c>
      <x:c r="F218" s="23" t="n">
        <x:f>MIN(100,LOG10(1+D218/'산출기준'!$B$8)/LOG10(1+'산출기준'!$B$9/'산출기준'!$B$8)*100)</x:f>
        <x:v>69.11394474256409</x:v>
      </x:c>
      <x:c r="G218" s="23" t="n">
        <x:f>MIN(100,LOG10(1+D218/MAX(E218,'산출기준'!$B$10)*'산출기준'!$B$11)/LOG10(1+'산출기준'!$B$12*'산출기준'!$B$11)*100)</x:f>
        <x:v>56.30434661329732</x:v>
      </x:c>
      <x:c r="H218" s="23" t="n">
        <x:f>F218*'산출기준'!$B$13+G218*'산출기준'!$B$14</x:f>
        <x:v>61.428185865004025</x:v>
      </x:c>
      <x:c r="I218" s="23" t="n">
        <x:f>IF('검색추이24개월'!AI218="","",'검색추이24개월'!AI218)</x:f>
        <x:v>85.71040385364034</x:v>
      </x:c>
      <x:c r="J218" s="23" t="n">
        <x:f>'편집평가'!L218</x:f>
        <x:v>62.5</x:v>
      </x:c>
      <x:c r="K218" s="23" t="n">
        <x:f>IF(I218="","",H218*'산출기준'!$B$15+I218*'산출기준'!$B$16+J218*'산출기준'!$B$17)</x:f>
        <x:v>68.92721408859411</x:v>
      </x:c>
      <x:c r="L218" s="13" t="n">
        <x:f>IF(K218="","",COUNTIF($K$5:$K$1004,"&gt;"&amp;K218)+1)</x:f>
        <x:v>571</x:v>
      </x:c>
    </x:row>
    <x:row r="219" ht="25" customHeight="1">
      <x:c r="A219" s="4" t="str">
        <x:v>K0215</x:v>
      </x:c>
      <x:c r="B219" s="4" t="str">
        <x:v>리빙</x:v>
      </x:c>
      <x:c r="C219" s="4" t="str">
        <x:v>화장실청소</x:v>
      </x:c>
      <x:c r="D219" s="13" t="n">
        <x:f>'Data &amp; Targets'!L219</x:f>
        <x:v>11660</x:v>
      </x:c>
      <x:c r="E219" s="13" t="n">
        <x:f>'Data &amp; Targets'!N219</x:f>
        <x:v>486090</x:v>
      </x:c>
      <x:c r="F219" s="23" t="n">
        <x:f>MIN(100,LOG10(1+D219/'산출기준'!$B$8)/LOG10(1+'산출기준'!$B$9/'산출기준'!$B$8)*100)</x:f>
        <x:v>69.00359308941991</x:v>
      </x:c>
      <x:c r="G219" s="23" t="n">
        <x:f>MIN(100,LOG10(1+D219/MAX(E219,'산출기준'!$B$10)*'산출기준'!$B$11)/LOG10(1+'산출기준'!$B$12*'산출기준'!$B$11)*100)</x:f>
        <x:v>26.508574058043855</x:v>
      </x:c>
      <x:c r="H219" s="23" t="n">
        <x:f>F219*'산출기준'!$B$13+G219*'산출기준'!$B$14</x:f>
        <x:v>43.50658167059427</x:v>
      </x:c>
      <x:c r="I219" s="23" t="n">
        <x:f>IF('검색추이24개월'!AI219="","",'검색추이24개월'!AI219)</x:f>
        <x:v>87.40857387069315</x:v>
      </x:c>
      <x:c r="J219" s="23" t="n">
        <x:f>'편집평가'!L219</x:f>
        <x:v>62.5</x:v>
      </x:c>
      <x:c r="K219" s="23" t="n">
        <x:f>IF(I219="","",H219*'산출기준'!$B$15+I219*'산출기준'!$B$16+J219*'산출기준'!$B$17)</x:f>
        <x:v>60.47586299650508</x:v>
      </x:c>
      <x:c r="L219" s="13" t="n">
        <x:f>IF(K219="","",COUNTIF($K$5:$K$1004,"&gt;"&amp;K219)+1)</x:f>
        <x:v>774</x:v>
      </x:c>
    </x:row>
    <x:row r="220" ht="25" customHeight="1">
      <x:c r="A220" s="4" t="str">
        <x:v>K0216</x:v>
      </x:c>
      <x:c r="B220" s="4" t="str">
        <x:v>리빙</x:v>
      </x:c>
      <x:c r="C220" s="4" t="str">
        <x:v>돈벌레나오는이유</x:v>
      </x:c>
      <x:c r="D220" s="13" t="n">
        <x:f>'Data &amp; Targets'!L220</x:f>
        <x:v>11390</x:v>
      </x:c>
      <x:c r="E220" s="13" t="n">
        <x:f>'Data &amp; Targets'!N220</x:f>
        <x:v>407</x:v>
      </x:c>
      <x:c r="F220" s="23" t="n">
        <x:f>MIN(100,LOG10(1+D220/'산출기준'!$B$8)/LOG10(1+'산출기준'!$B$9/'산출기준'!$B$8)*100)</x:f>
        <x:v>68.66739863250638</x:v>
      </x:c>
      <x:c r="G220" s="23" t="n">
        <x:f>MIN(100,LOG10(1+D220/MAX(E220,'산출기준'!$B$10)*'산출기준'!$B$11)/LOG10(1+'산출기준'!$B$12*'산출기준'!$B$11)*100)</x:f>
        <x:v>100</x:v>
      </x:c>
      <x:c r="H220" s="23" t="n">
        <x:f>F220*'산출기준'!$B$13+G220*'산출기준'!$B$14</x:f>
        <x:v>87.46695945300254</x:v>
      </x:c>
      <x:c r="I220" s="23" t="n">
        <x:f>IF('검색추이24개월'!AI220="","",'검색추이24개월'!AI220)</x:f>
        <x:v>91.47027548166196</x:v>
      </x:c>
      <x:c r="J220" s="23" t="n">
        <x:f>'편집평가'!L220</x:f>
        <x:v>62.5</x:v>
      </x:c>
      <x:c r="K220" s="23" t="n">
        <x:f>IF(I220="","",H220*'산출기준'!$B$15+I220*'산출기준'!$B$16+J220*'산출기준'!$B$17)</x:f>
        <x:v>83.67456237099987</x:v>
      </x:c>
      <x:c r="L220" s="13" t="n">
        <x:f>IF(K220="","",COUNTIF($K$5:$K$1004,"&gt;"&amp;K220)+1)</x:f>
        <x:v>123</x:v>
      </x:c>
    </x:row>
    <x:row r="221" ht="25" customHeight="1">
      <x:c r="A221" s="4" t="str">
        <x:v>K0217</x:v>
      </x:c>
      <x:c r="B221" s="4" t="str">
        <x:v>리빙</x:v>
      </x:c>
      <x:c r="C221" s="4" t="str">
        <x:v>세면대수전교체</x:v>
      </x:c>
      <x:c r="D221" s="13" t="n">
        <x:f>'Data &amp; Targets'!L221</x:f>
        <x:v>10810</x:v>
      </x:c>
      <x:c r="E221" s="13" t="n">
        <x:f>'Data &amp; Targets'!N221</x:f>
        <x:v>134961</x:v>
      </x:c>
      <x:c r="F221" s="23" t="n">
        <x:f>MIN(100,LOG10(1+D221/'산출기준'!$B$8)/LOG10(1+'산출기준'!$B$9/'산출기준'!$B$8)*100)</x:f>
        <x:v>67.91766451007405</x:v>
      </x:c>
      <x:c r="G221" s="23" t="n">
        <x:f>MIN(100,LOG10(1+D221/MAX(E221,'산출기준'!$B$10)*'산출기준'!$B$11)/LOG10(1+'산출기준'!$B$12*'산출기준'!$B$11)*100)</x:f>
        <x:v>47.632648677500825</x:v>
      </x:c>
      <x:c r="H221" s="23" t="n">
        <x:f>F221*'산출기준'!$B$13+G221*'산출기준'!$B$14</x:f>
        <x:v>55.74665501053011</x:v>
      </x:c>
      <x:c r="I221" s="23" t="n">
        <x:f>IF('검색추이24개월'!AI221="","",'검색추이24개월'!AI221)</x:f>
        <x:v>97.50946512310836</x:v>
      </x:c>
      <x:c r="J221" s="23" t="n">
        <x:f>'편집평가'!L221</x:f>
        <x:v>62.5</x:v>
      </x:c>
      <x:c r="K221" s="23" t="n">
        <x:f>IF(I221="","",H221*'산출기준'!$B$15+I221*'산출기준'!$B$16+J221*'산출기준'!$B$17)</x:f>
        <x:v>69.62616704219757</x:v>
      </x:c>
      <x:c r="L221" s="13" t="n">
        <x:f>IF(K221="","",COUNTIF($K$5:$K$1004,"&gt;"&amp;K221)+1)</x:f>
        <x:v>554</x:v>
      </x:c>
    </x:row>
    <x:row r="222" ht="25" customHeight="1">
      <x:c r="A222" s="4" t="str">
        <x:v>K0218</x:v>
      </x:c>
      <x:c r="B222" s="4" t="str">
        <x:v>리빙</x:v>
      </x:c>
      <x:c r="C222" s="4" t="str">
        <x:v>벽걸이에어컨청소</x:v>
      </x:c>
      <x:c r="D222" s="13" t="n">
        <x:f>'Data &amp; Targets'!L222</x:f>
        <x:v>10670</x:v>
      </x:c>
      <x:c r="E222" s="13" t="n">
        <x:f>'Data &amp; Targets'!N222</x:f>
        <x:v>131370</x:v>
      </x:c>
      <x:c r="F222" s="23" t="n">
        <x:f>MIN(100,LOG10(1+D222/'산출기준'!$B$8)/LOG10(1+'산출기준'!$B$9/'산출기준'!$B$8)*100)</x:f>
        <x:v>67.73072331604949</x:v>
      </x:c>
      <x:c r="G222" s="23" t="n">
        <x:f>MIN(100,LOG10(1+D222/MAX(E222,'산출기준'!$B$10)*'산출기준'!$B$11)/LOG10(1+'산출기준'!$B$12*'산출기준'!$B$11)*100)</x:f>
        <x:v>47.90123684794778</x:v>
      </x:c>
      <x:c r="H222" s="23" t="n">
        <x:f>F222*'산출기준'!$B$13+G222*'산출기준'!$B$14</x:f>
        <x:v>55.83303143518847</x:v>
      </x:c>
      <x:c r="I222" s="23" t="n">
        <x:f>IF('검색추이24개월'!AI222="","",'검색추이24개월'!AI222)</x:f>
        <x:v>86.32093202384227</x:v>
      </x:c>
      <x:c r="J222" s="23" t="n">
        <x:f>'편집평가'!L222</x:f>
        <x:v>62.5</x:v>
      </x:c>
      <x:c r="K222" s="23" t="n">
        <x:f>IF(I222="","",H222*'산출기준'!$B$15+I222*'산출기준'!$B$16+J222*'산출기준'!$B$17)</x:f>
        <x:v>66.31279532474692</x:v>
      </x:c>
      <x:c r="L222" s="13" t="n">
        <x:f>IF(K222="","",COUNTIF($K$5:$K$1004,"&gt;"&amp;K222)+1)</x:f>
        <x:v>640</x:v>
      </x:c>
    </x:row>
    <x:row r="223" ht="25" customHeight="1">
      <x:c r="A223" s="4" t="str">
        <x:v>K0219</x:v>
      </x:c>
      <x:c r="B223" s="4" t="str">
        <x:v>리빙</x:v>
      </x:c>
      <x:c r="C223" s="4" t="str">
        <x:v>바퀴벌레퇴치법</x:v>
      </x:c>
      <x:c r="D223" s="13" t="n">
        <x:f>'Data &amp; Targets'!L223</x:f>
        <x:v>9760</x:v>
      </x:c>
      <x:c r="E223" s="13" t="n">
        <x:f>'Data &amp; Targets'!N223</x:f>
        <x:v>4033</x:v>
      </x:c>
      <x:c r="F223" s="23" t="n">
        <x:f>MIN(100,LOG10(1+D223/'산출기준'!$B$8)/LOG10(1+'산출기준'!$B$9/'산출기준'!$B$8)*100)</x:f>
        <x:v>66.45294858856809</x:v>
      </x:c>
      <x:c r="G223" s="23" t="n">
        <x:f>MIN(100,LOG10(1+D223/MAX(E223,'산출기준'!$B$10)*'산출기준'!$B$11)/LOG10(1+'산출기준'!$B$12*'산출기준'!$B$11)*100)</x:f>
        <x:v>100</x:v>
      </x:c>
      <x:c r="H223" s="23" t="n">
        <x:f>F223*'산출기준'!$B$13+G223*'산출기준'!$B$14</x:f>
        <x:v>86.58117943542723</x:v>
      </x:c>
      <x:c r="I223" s="23" t="n">
        <x:f>IF('검색추이24개월'!AI223="","",'검색추이24개월'!AI223)</x:f>
        <x:v>90.39978219993208</x:v>
      </x:c>
      <x:c r="J223" s="23" t="n">
        <x:f>'편집평가'!L223</x:f>
        <x:v>50</x:v>
      </x:c>
      <x:c r="K223" s="23" t="n">
        <x:f>IF(I223="","",H223*'산출기준'!$B$15+I223*'산출기준'!$B$16+J223*'산출기준'!$B$17)</x:f>
        <x:v>80.41052437769324</x:v>
      </x:c>
      <x:c r="L223" s="13" t="n">
        <x:f>IF(K223="","",COUNTIF($K$5:$K$1004,"&gt;"&amp;K223)+1)</x:f>
        <x:v>233</x:v>
      </x:c>
    </x:row>
    <x:row r="224" ht="25" customHeight="1">
      <x:c r="A224" s="4" t="str">
        <x:v>K0220</x:v>
      </x:c>
      <x:c r="B224" s="4" t="str">
        <x:v>리빙</x:v>
      </x:c>
      <x:c r="C224" s="4" t="str">
        <x:v>세탁기통세척</x:v>
      </x:c>
      <x:c r="D224" s="13" t="n">
        <x:f>'Data &amp; Targets'!L224</x:f>
        <x:v>9380</x:v>
      </x:c>
      <x:c r="E224" s="13" t="n">
        <x:f>'Data &amp; Targets'!N224</x:f>
        <x:v>12551</x:v>
      </x:c>
      <x:c r="F224" s="23" t="n">
        <x:f>MIN(100,LOG10(1+D224/'산출기준'!$B$8)/LOG10(1+'산출기준'!$B$9/'산출기준'!$B$8)*100)</x:f>
        <x:v>65.88407831305518</x:v>
      </x:c>
      <x:c r="G224" s="23" t="n">
        <x:f>MIN(100,LOG10(1+D224/MAX(E224,'산출기준'!$B$10)*'산출기준'!$B$11)/LOG10(1+'산출기준'!$B$12*'산출기준'!$B$11)*100)</x:f>
        <x:v>93.76226378033984</x:v>
      </x:c>
      <x:c r="H224" s="23" t="n">
        <x:f>F224*'산출기준'!$B$13+G224*'산출기준'!$B$14</x:f>
        <x:v>82.61098959342598</x:v>
      </x:c>
      <x:c r="I224" s="23" t="n">
        <x:f>IF('검색추이24개월'!AI224="","",'검색추이24개월'!AI224)</x:f>
        <x:v>86.28905189683177</x:v>
      </x:c>
      <x:c r="J224" s="23" t="n">
        <x:f>'편집평가'!L224</x:f>
        <x:v>62.5</x:v>
      </x:c>
      <x:c r="K224" s="23" t="n">
        <x:f>IF(I224="","",H224*'산출기준'!$B$15+I224*'산출기준'!$B$16+J224*'산출기준'!$B$17)</x:f>
        <x:v>79.69221036576252</x:v>
      </x:c>
      <x:c r="L224" s="13" t="n">
        <x:f>IF(K224="","",COUNTIF($K$5:$K$1004,"&gt;"&amp;K224)+1)</x:f>
        <x:v>260</x:v>
      </x:c>
    </x:row>
    <x:row r="225" ht="25" customHeight="1">
      <x:c r="A225" s="4" t="str">
        <x:v>K0221</x:v>
      </x:c>
      <x:c r="B225" s="4" t="str">
        <x:v>리빙</x:v>
      </x:c>
      <x:c r="C225" s="4" t="str">
        <x:v>하수구냄새제거</x:v>
      </x:c>
      <x:c r="D225" s="13" t="n">
        <x:f>'Data &amp; Targets'!L225</x:f>
        <x:v>8860</x:v>
      </x:c>
      <x:c r="E225" s="13" t="n">
        <x:f>'Data &amp; Targets'!N225</x:f>
        <x:v>97532</x:v>
      </x:c>
      <x:c r="F225" s="23" t="n">
        <x:f>MIN(100,LOG10(1+D225/'산출기준'!$B$8)/LOG10(1+'산출기준'!$B$9/'산출기준'!$B$8)*100)</x:f>
        <x:v>65.06751887387787</x:v>
      </x:c>
      <x:c r="G225" s="23" t="n">
        <x:f>MIN(100,LOG10(1+D225/MAX(E225,'산출기준'!$B$10)*'산출기준'!$B$11)/LOG10(1+'산출기준'!$B$12*'산출기준'!$B$11)*100)</x:f>
        <x:v>50.07387426699719</x:v>
      </x:c>
      <x:c r="H225" s="23" t="n">
        <x:f>F225*'산출기준'!$B$13+G225*'산출기준'!$B$14</x:f>
        <x:v>56.07133210974946</x:v>
      </x:c>
      <x:c r="I225" s="23" t="n">
        <x:f>IF('검색추이24개월'!AI225="","",'검색추이24개월'!AI225)</x:f>
        <x:v>91.0576785544504</x:v>
      </x:c>
      <x:c r="J225" s="23" t="n">
        <x:f>'편집평가'!L225</x:f>
        <x:v>62.5</x:v>
      </x:c>
      <x:c r="K225" s="23" t="n">
        <x:f>IF(I225="","",H225*'산출기준'!$B$15+I225*'산출기준'!$B$16+J225*'산출기준'!$B$17)</x:f>
        <x:v>67.85296962120985</x:v>
      </x:c>
      <x:c r="L225" s="13" t="n">
        <x:f>IF(K225="","",COUNTIF($K$5:$K$1004,"&gt;"&amp;K225)+1)</x:f>
        <x:v>598</x:v>
      </x:c>
    </x:row>
    <x:row r="226" ht="25" customHeight="1">
      <x:c r="A226" s="4" t="str">
        <x:v>K0222</x:v>
      </x:c>
      <x:c r="B226" s="4" t="str">
        <x:v>리빙</x:v>
      </x:c>
      <x:c r="C226" s="4" t="str">
        <x:v>권연벌레퇴치</x:v>
      </x:c>
      <x:c r="D226" s="13" t="n">
        <x:f>'Data &amp; Targets'!L226</x:f>
        <x:v>8760</x:v>
      </x:c>
      <x:c r="E226" s="13" t="n">
        <x:f>'Data &amp; Targets'!N226</x:f>
        <x:v>2526</x:v>
      </x:c>
      <x:c r="F226" s="23" t="n">
        <x:f>MIN(100,LOG10(1+D226/'산출기준'!$B$8)/LOG10(1+'산출기준'!$B$9/'산출기준'!$B$8)*100)</x:f>
        <x:v>64.9050661204028</x:v>
      </x:c>
      <x:c r="G226" s="23" t="n">
        <x:f>MIN(100,LOG10(1+D226/MAX(E226,'산출기준'!$B$10)*'산출기준'!$B$11)/LOG10(1+'산출기준'!$B$12*'산출기준'!$B$11)*100)</x:f>
        <x:v>100</x:v>
      </x:c>
      <x:c r="H226" s="23" t="n">
        <x:f>F226*'산출기준'!$B$13+G226*'산출기준'!$B$14</x:f>
        <x:v>85.96202644816111</x:v>
      </x:c>
      <x:c r="I226" s="23" t="n">
        <x:f>IF('검색추이24개월'!AI226="","",'검색추이24개월'!AI226)</x:f>
        <x:v>86.17293654168253</x:v>
      </x:c>
      <x:c r="J226" s="23" t="n">
        <x:f>'편집평가'!L226</x:f>
        <x:v>50</x:v>
      </x:c>
      <x:c r="K226" s="23" t="n">
        <x:f>IF(I226="","",H226*'산출기준'!$B$15+I226*'산출기준'!$B$16+J226*'산출기준'!$B$17)</x:f>
        <x:v>78.83289418658532</x:v>
      </x:c>
      <x:c r="L226" s="13" t="n">
        <x:f>IF(K226="","",COUNTIF($K$5:$K$1004,"&gt;"&amp;K226)+1)</x:f>
        <x:v>289</x:v>
      </x:c>
    </x:row>
    <x:row r="227" ht="25" customHeight="1">
      <x:c r="A227" s="4" t="str">
        <x:v>K0223</x:v>
      </x:c>
      <x:c r="B227" s="4" t="str">
        <x:v>리빙</x:v>
      </x:c>
      <x:c r="C227" s="4" t="str">
        <x:v>방충망청소</x:v>
      </x:c>
      <x:c r="D227" s="13" t="n">
        <x:f>'Data &amp; Targets'!L227</x:f>
        <x:v>8420</x:v>
      </x:c>
      <x:c r="E227" s="13" t="n">
        <x:f>'Data &amp; Targets'!N227</x:f>
        <x:v>37488</x:v>
      </x:c>
      <x:c r="F227" s="23" t="n">
        <x:f>MIN(100,LOG10(1+D227/'산출기준'!$B$8)/LOG10(1+'산출기준'!$B$9/'산출기준'!$B$8)*100)</x:f>
        <x:v>64.33867716862062</x:v>
      </x:c>
      <x:c r="G227" s="23" t="n">
        <x:f>MIN(100,LOG10(1+D227/MAX(E227,'산출기준'!$B$10)*'산출기준'!$B$11)/LOG10(1+'산출기준'!$B$12*'산출기준'!$B$11)*100)</x:f>
        <x:v>68.36915800332613</x:v>
      </x:c>
      <x:c r="H227" s="23" t="n">
        <x:f>F227*'산출기준'!$B$13+G227*'산출기준'!$B$14</x:f>
        <x:v>66.75696566944393</x:v>
      </x:c>
      <x:c r="I227" s="23" t="n">
        <x:f>IF('검색추이24개월'!AI227="","",'검색추이24개월'!AI227)</x:f>
        <x:v>93.37610387558871</x:v>
      </x:c>
      <x:c r="J227" s="23" t="n">
        <x:f>'편집평가'!L227</x:f>
        <x:v>62.5</x:v>
      </x:c>
      <x:c r="K227" s="23" t="n">
        <x:f>IF(I227="","",H227*'산출기준'!$B$15+I227*'산출기준'!$B$16+J227*'산출기준'!$B$17)</x:f>
        <x:v>73.89131399739858</x:v>
      </x:c>
      <x:c r="L227" s="13" t="n">
        <x:f>IF(K227="","",COUNTIF($K$5:$K$1004,"&gt;"&amp;K227)+1)</x:f>
        <x:v>457</x:v>
      </x:c>
    </x:row>
    <x:row r="228" ht="25" customHeight="1">
      <x:c r="A228" s="4" t="str">
        <x:v>K0224</x:v>
      </x:c>
      <x:c r="B228" s="4" t="str">
        <x:v>리빙</x:v>
      </x:c>
      <x:c r="C228" s="4" t="str">
        <x:v>녹제거방법</x:v>
      </x:c>
      <x:c r="D228" s="13" t="n">
        <x:f>'Data &amp; Targets'!L228</x:f>
        <x:v>8310</x:v>
      </x:c>
      <x:c r="E228" s="13" t="n">
        <x:f>'Data &amp; Targets'!N228</x:f>
        <x:v>4902</x:v>
      </x:c>
      <x:c r="F228" s="23" t="n">
        <x:f>MIN(100,LOG10(1+D228/'산출기준'!$B$8)/LOG10(1+'산출기준'!$B$9/'산출기준'!$B$8)*100)</x:f>
        <x:v>64.15058441860322</x:v>
      </x:c>
      <x:c r="G228" s="23" t="n">
        <x:f>MIN(100,LOG10(1+D228/MAX(E228,'산출기준'!$B$10)*'산출기준'!$B$11)/LOG10(1+'산출기준'!$B$12*'산출기준'!$B$11)*100)</x:f>
        <x:v>100</x:v>
      </x:c>
      <x:c r="H228" s="23" t="n">
        <x:f>F228*'산출기준'!$B$13+G228*'산출기준'!$B$14</x:f>
        <x:v>85.66023376744128</x:v>
      </x:c>
      <x:c r="I228" s="23" t="n">
        <x:f>IF('검색추이24개월'!AI228="","",'검색추이24개월'!AI228)</x:f>
        <x:v>84.91201867212015</x:v>
      </x:c>
      <x:c r="J228" s="23" t="n">
        <x:f>'편집평가'!L228</x:f>
        <x:v>75</x:v>
      </x:c>
      <x:c r="K228" s="23" t="n">
        <x:f>IF(I228="","",H228*'산출기준'!$B$15+I228*'산출기준'!$B$16+J228*'산출기준'!$B$17)</x:f>
        <x:v>83.30372248535669</x:v>
      </x:c>
      <x:c r="L228" s="13" t="n">
        <x:f>IF(K228="","",COUNTIF($K$5:$K$1004,"&gt;"&amp;K228)+1)</x:f>
        <x:v>135</x:v>
      </x:c>
    </x:row>
    <x:row r="229" ht="25" customHeight="1">
      <x:c r="A229" s="4" t="str">
        <x:v>K0225</x:v>
      </x:c>
      <x:c r="B229" s="4" t="str">
        <x:v>리빙</x:v>
      </x:c>
      <x:c r="C229" s="4" t="str">
        <x:v>과탄산소다사용법</x:v>
      </x:c>
      <x:c r="D229" s="13" t="n">
        <x:f>'Data &amp; Targets'!L229</x:f>
        <x:v>7940</x:v>
      </x:c>
      <x:c r="E229" s="13" t="n">
        <x:f>'Data &amp; Targets'!N229</x:f>
        <x:v>3449</x:v>
      </x:c>
      <x:c r="F229" s="23" t="n">
        <x:f>MIN(100,LOG10(1+D229/'산출기준'!$B$8)/LOG10(1+'산출기준'!$B$9/'산출기준'!$B$8)*100)</x:f>
        <x:v>63.49934707944209</x:v>
      </x:c>
      <x:c r="G229" s="23" t="n">
        <x:f>MIN(100,LOG10(1+D229/MAX(E229,'산출기준'!$B$10)*'산출기준'!$B$11)/LOG10(1+'산출기준'!$B$12*'산출기준'!$B$11)*100)</x:f>
        <x:v>100</x:v>
      </x:c>
      <x:c r="H229" s="23" t="n">
        <x:f>F229*'산출기준'!$B$13+G229*'산출기준'!$B$14</x:f>
        <x:v>85.39973883177683</x:v>
      </x:c>
      <x:c r="I229" s="23" t="n">
        <x:f>IF('검색추이24개월'!AI229="","",'검색추이24개월'!AI229)</x:f>
        <x:v>88.90067778470436</x:v>
      </x:c>
      <x:c r="J229" s="23" t="n">
        <x:f>'편집평가'!L229</x:f>
        <x:v>62.5</x:v>
      </x:c>
      <x:c r="K229" s="23" t="n">
        <x:f>IF(I229="","",H229*'산출기준'!$B$15+I229*'산출기준'!$B$16+J229*'산출기준'!$B$17)</x:f>
        <x:v>81.87007275129972</x:v>
      </x:c>
      <x:c r="L229" s="13" t="n">
        <x:f>IF(K229="","",COUNTIF($K$5:$K$1004,"&gt;"&amp;K229)+1)</x:f>
        <x:v>180</x:v>
      </x:c>
    </x:row>
    <x:row r="230" ht="25" customHeight="1">
      <x:c r="A230" s="4" t="str">
        <x:v>K0226</x:v>
      </x:c>
      <x:c r="B230" s="4" t="str">
        <x:v>리빙</x:v>
      </x:c>
      <x:c r="C230" s="4" t="str">
        <x:v>전자레인지청소</x:v>
      </x:c>
      <x:c r="D230" s="13" t="n">
        <x:f>'Data &amp; Targets'!L230</x:f>
        <x:v>7590</x:v>
      </x:c>
      <x:c r="E230" s="13" t="n">
        <x:f>'Data &amp; Targets'!N230</x:f>
        <x:v>13098</x:v>
      </x:c>
      <x:c r="F230" s="23" t="n">
        <x:f>MIN(100,LOG10(1+D230/'산출기준'!$B$8)/LOG10(1+'산출기준'!$B$9/'산출기준'!$B$8)*100)</x:f>
        <x:v>62.855116663179835</x:v>
      </x:c>
      <x:c r="G230" s="23" t="n">
        <x:f>MIN(100,LOG10(1+D230/MAX(E230,'산출기준'!$B$10)*'산출기준'!$B$11)/LOG10(1+'산출기준'!$B$12*'산출기준'!$B$11)*100)</x:f>
        <x:v>88.33251316625882</x:v>
      </x:c>
      <x:c r="H230" s="23" t="n">
        <x:f>F230*'산출기준'!$B$13+G230*'산출기준'!$B$14</x:f>
        <x:v>78.14155456502723</x:v>
      </x:c>
      <x:c r="I230" s="23" t="n">
        <x:f>IF('검색추이24개월'!AI230="","",'검색추이24개월'!AI230)</x:f>
        <x:v>90.86219602113479</x:v>
      </x:c>
      <x:c r="J230" s="23" t="n">
        <x:f>'편집평가'!L230</x:f>
        <x:v>62.5</x:v>
      </x:c>
      <x:c r="K230" s="23" t="n">
        <x:f>IF(I230="","",H230*'산출기준'!$B$15+I230*'산출기준'!$B$16+J230*'산출기준'!$B$17)</x:f>
        <x:v>78.82943608885405</x:v>
      </x:c>
      <x:c r="L230" s="13" t="n">
        <x:f>IF(K230="","",COUNTIF($K$5:$K$1004,"&gt;"&amp;K230)+1)</x:f>
        <x:v>290</x:v>
      </x:c>
    </x:row>
    <x:row r="231" ht="25" customHeight="1">
      <x:c r="A231" s="4" t="str">
        <x:v>K0227</x:v>
      </x:c>
      <x:c r="B231" s="4" t="str">
        <x:v>리빙</x:v>
      </x:c>
      <x:c r="C231" s="4" t="str">
        <x:v>주방후드청소</x:v>
      </x:c>
      <x:c r="D231" s="13" t="n">
        <x:f>'Data &amp; Targets'!L231</x:f>
        <x:v>7480</x:v>
      </x:c>
      <x:c r="E231" s="13" t="n">
        <x:f>'Data &amp; Targets'!N231</x:f>
        <x:v>57168</x:v>
      </x:c>
      <x:c r="F231" s="23" t="n">
        <x:f>MIN(100,LOG10(1+D231/'산출기준'!$B$8)/LOG10(1+'산출기준'!$B$9/'산출기준'!$B$8)*100)</x:f>
        <x:v>62.646575698512585</x:v>
      </x:c>
      <x:c r="G231" s="23" t="n">
        <x:f>MIN(100,LOG10(1+D231/MAX(E231,'산출기준'!$B$10)*'산출기준'!$B$11)/LOG10(1+'산출기준'!$B$12*'산출기준'!$B$11)*100)</x:f>
        <x:v>57.312840268495044</x:v>
      </x:c>
      <x:c r="H231" s="23" t="n">
        <x:f>F231*'산출기준'!$B$13+G231*'산출기준'!$B$14</x:f>
        <x:v>59.44633444050206</x:v>
      </x:c>
      <x:c r="I231" s="23" t="n">
        <x:f>IF('검색추이24개월'!AI231="","",'검색추이24개월'!AI231)</x:f>
        <x:v>97.7287859848516</x:v>
      </x:c>
      <x:c r="J231" s="23" t="n">
        <x:f>'편집평가'!L231</x:f>
        <x:v>62.5</x:v>
      </x:c>
      <x:c r="K231" s="23" t="n">
        <x:f>IF(I231="","",H231*'산출기준'!$B$15+I231*'산출기준'!$B$16+J231*'산출기준'!$B$17)</x:f>
        <x:v>71.5418030157065</x:v>
      </x:c>
      <x:c r="L231" s="13" t="n">
        <x:f>IF(K231="","",COUNTIF($K$5:$K$1004,"&gt;"&amp;K231)+1)</x:f>
        <x:v>512</x:v>
      </x:c>
    </x:row>
    <x:row r="232" ht="25" customHeight="1">
      <x:c r="A232" s="4" t="str">
        <x:v>K0228</x:v>
      </x:c>
      <x:c r="B232" s="4" t="str">
        <x:v>리빙</x:v>
      </x:c>
      <x:c r="C232" s="4" t="str">
        <x:v>실외기청소</x:v>
      </x:c>
      <x:c r="D232" s="13" t="n">
        <x:f>'Data &amp; Targets'!L232</x:f>
        <x:v>7380</x:v>
      </x:c>
      <x:c r="E232" s="13" t="n">
        <x:f>'Data &amp; Targets'!N232</x:f>
        <x:v>31735</x:v>
      </x:c>
      <x:c r="F232" s="23" t="n">
        <x:f>MIN(100,LOG10(1+D232/'산출기준'!$B$8)/LOG10(1+'산출기준'!$B$9/'산출기준'!$B$8)*100)</x:f>
        <x:v>62.45434991988673</x:v>
      </x:c>
      <x:c r="G232" s="23" t="n">
        <x:f>MIN(100,LOG10(1+D232/MAX(E232,'산출기준'!$B$10)*'산출기준'!$B$11)/LOG10(1+'산출기준'!$B$12*'산출기준'!$B$11)*100)</x:f>
        <x:v>69.09085289049689</x:v>
      </x:c>
      <x:c r="H232" s="23" t="n">
        <x:f>F232*'산출기준'!$B$13+G232*'산출기준'!$B$14</x:f>
        <x:v>66.43625170225283</x:v>
      </x:c>
      <x:c r="I232" s="23" t="n">
        <x:f>IF('검색추이24개월'!AI232="","",'검색추이24개월'!AI232)</x:f>
        <x:v>82.94284909987879</x:v>
      </x:c>
      <x:c r="J232" s="23" t="n">
        <x:f>'편집평가'!L232</x:f>
        <x:v>62.5</x:v>
      </x:c>
      <x:c r="K232" s="23" t="n">
        <x:f>IF(I232="","",H232*'산출기준'!$B$15+I232*'산출기준'!$B$16+J232*'산출기준'!$B$17)</x:f>
        <x:v>70.60098058109006</x:v>
      </x:c>
      <x:c r="L232" s="13" t="n">
        <x:f>IF(K232="","",COUNTIF($K$5:$K$1004,"&gt;"&amp;K232)+1)</x:f>
        <x:v>531</x:v>
      </x:c>
    </x:row>
    <x:row r="233" ht="25" customHeight="1">
      <x:c r="A233" s="4" t="str">
        <x:v>K0229</x:v>
      </x:c>
      <x:c r="B233" s="4" t="str">
        <x:v>리빙</x:v>
      </x:c>
      <x:c r="C233" s="4" t="str">
        <x:v>에어컨청소비용</x:v>
      </x:c>
      <x:c r="D233" s="13" t="n">
        <x:f>'Data &amp; Targets'!L233</x:f>
        <x:v>7200</x:v>
      </x:c>
      <x:c r="E233" s="13" t="n">
        <x:f>'Data &amp; Targets'!N233</x:f>
        <x:v>31182</x:v>
      </x:c>
      <x:c r="F233" s="23" t="n">
        <x:f>MIN(100,LOG10(1+D233/'산출기준'!$B$8)/LOG10(1+'산출기준'!$B$9/'산출기준'!$B$8)*100)</x:f>
        <x:v>62.10177634316988</x:v>
      </x:c>
      <x:c r="G233" s="23" t="n">
        <x:f>MIN(100,LOG10(1+D233/MAX(E233,'산출기준'!$B$10)*'산출기준'!$B$11)/LOG10(1+'산출기준'!$B$12*'산출기준'!$B$11)*100)</x:f>
        <x:v>68.94309583206713</x:v>
      </x:c>
      <x:c r="H233" s="23" t="n">
        <x:f>F233*'산출기준'!$B$13+G233*'산출기준'!$B$14</x:f>
        <x:v>66.20656803650823</x:v>
      </x:c>
      <x:c r="I233" s="23" t="n">
        <x:f>IF('검색추이24개월'!AI233="","",'검색추이24개월'!AI233)</x:f>
        <x:v>85.71705918682309</x:v>
      </x:c>
      <x:c r="J233" s="23" t="n">
        <x:f>'편집평가'!L233</x:f>
        <x:v>75</x:v>
      </x:c>
      <x:c r="K233" s="23" t="n">
        <x:f>IF(I233="","",H233*'산출기준'!$B$15+I233*'산출기준'!$B$16+J233*'산출기준'!$B$17)</x:f>
        <x:v>73.81840177430104</x:v>
      </x:c>
      <x:c r="L233" s="13" t="n">
        <x:f>IF(K233="","",COUNTIF($K$5:$K$1004,"&gt;"&amp;K233)+1)</x:f>
        <x:v>459</x:v>
      </x:c>
    </x:row>
    <x:row r="234" ht="25" customHeight="1">
      <x:c r="A234" s="4" t="str">
        <x:v>K0230</x:v>
      </x:c>
      <x:c r="B234" s="4" t="str">
        <x:v>리빙</x:v>
      </x:c>
      <x:c r="C234" s="4" t="str">
        <x:v>구연산사용법</x:v>
      </x:c>
      <x:c r="D234" s="13" t="n">
        <x:f>'Data &amp; Targets'!L234</x:f>
        <x:v>7150</x:v>
      </x:c>
      <x:c r="E234" s="13" t="n">
        <x:f>'Data &amp; Targets'!N234</x:f>
        <x:v>2431</x:v>
      </x:c>
      <x:c r="F234" s="23" t="n">
        <x:f>MIN(100,LOG10(1+D234/'산출기준'!$B$8)/LOG10(1+'산출기준'!$B$9/'산출기준'!$B$8)*100)</x:f>
        <x:v>62.00229561896822</x:v>
      </x:c>
      <x:c r="G234" s="23" t="n">
        <x:f>MIN(100,LOG10(1+D234/MAX(E234,'산출기준'!$B$10)*'산출기준'!$B$11)/LOG10(1+'산출기준'!$B$12*'산출기준'!$B$11)*100)</x:f>
        <x:v>100</x:v>
      </x:c>
      <x:c r="H234" s="23" t="n">
        <x:f>F234*'산출기준'!$B$13+G234*'산출기준'!$B$14</x:f>
        <x:v>84.80091824758729</x:v>
      </x:c>
      <x:c r="I234" s="23" t="n">
        <x:f>IF('검색추이24개월'!AI234="","",'검색추이24개월'!AI234)</x:f>
        <x:v>91.04120447861291</x:v>
      </x:c>
      <x:c r="J234" s="23" t="n">
        <x:f>'편집평가'!L234</x:f>
        <x:v>62.5</x:v>
      </x:c>
      <x:c r="K234" s="23" t="n">
        <x:f>IF(I234="","",H234*'산출기준'!$B$15+I234*'산출기준'!$B$16+J234*'산출기준'!$B$17)</x:f>
        <x:v>82.21282046737753</x:v>
      </x:c>
      <x:c r="L234" s="13" t="n">
        <x:f>IF(K234="","",COUNTIF($K$5:$K$1004,"&gt;"&amp;K234)+1)</x:f>
        <x:v>172</x:v>
      </x:c>
    </x:row>
    <x:row r="235" ht="25" customHeight="1">
      <x:c r="A235" s="4" t="str">
        <x:v>K0231</x:v>
      </x:c>
      <x:c r="B235" s="4" t="str">
        <x:v>리빙</x:v>
      </x:c>
      <x:c r="C235" s="4" t="str">
        <x:v>에어컨실외기청소</x:v>
      </x:c>
      <x:c r="D235" s="13" t="n">
        <x:f>'Data &amp; Targets'!L235</x:f>
        <x:v>6840</x:v>
      </x:c>
      <x:c r="E235" s="13" t="n">
        <x:f>'Data &amp; Targets'!N235</x:f>
        <x:v>17396</x:v>
      </x:c>
      <x:c r="F235" s="23" t="n">
        <x:f>MIN(100,LOG10(1+D235/'산출기준'!$B$8)/LOG10(1+'산출기준'!$B$9/'산출기준'!$B$8)*100)</x:f>
        <x:v>61.36976927024457</x:v>
      </x:c>
      <x:c r="G235" s="23" t="n">
        <x:f>MIN(100,LOG10(1+D235/MAX(E235,'산출기준'!$B$10)*'산출기준'!$B$11)/LOG10(1+'산출기준'!$B$12*'산출기준'!$B$11)*100)</x:f>
        <x:v>80.10261761495046</x:v>
      </x:c>
      <x:c r="H235" s="23" t="n">
        <x:f>F235*'산출기준'!$B$13+G235*'산출기준'!$B$14</x:f>
        <x:v>72.6094782770681</x:v>
      </x:c>
      <x:c r="I235" s="23" t="n">
        <x:f>IF('검색추이24개월'!AI235="","",'검색추이24개월'!AI235)</x:f>
        <x:v>88.6999623140614</x:v>
      </x:c>
      <x:c r="J235" s="23" t="n">
        <x:f>'편집평가'!L235</x:f>
        <x:v>62.5</x:v>
      </x:c>
      <x:c r="K235" s="23" t="n">
        <x:f>IF(I235="","",H235*'산출기준'!$B$15+I235*'산출기준'!$B$16+J235*'산출기준'!$B$17)</x:f>
        <x:v>75.41472783275248</x:v>
      </x:c>
      <x:c r="L235" s="13" t="n">
        <x:f>IF(K235="","",COUNTIF($K$5:$K$1004,"&gt;"&amp;K235)+1)</x:f>
        <x:v>404</x:v>
      </x:c>
    </x:row>
    <x:row r="236" ht="25" customHeight="1">
      <x:c r="A236" s="4" t="str">
        <x:v>K0232</x:v>
      </x:c>
      <x:c r="B236" s="4" t="str">
        <x:v>리빙</x:v>
      </x:c>
      <x:c r="C236" s="4" t="str">
        <x:v>스티로폼분리수거</x:v>
      </x:c>
      <x:c r="D236" s="13" t="n">
        <x:f>'Data &amp; Targets'!L236</x:f>
        <x:v>6530</x:v>
      </x:c>
      <x:c r="E236" s="13" t="n">
        <x:f>'Data &amp; Targets'!N236</x:f>
        <x:v>1818</x:v>
      </x:c>
      <x:c r="F236" s="23" t="n">
        <x:f>MIN(100,LOG10(1+D236/'산출기준'!$B$8)/LOG10(1+'산출기준'!$B$9/'산출기준'!$B$8)*100)</x:f>
        <x:v>60.708333573355254</x:v>
      </x:c>
      <x:c r="G236" s="23" t="n">
        <x:f>MIN(100,LOG10(1+D236/MAX(E236,'산출기준'!$B$10)*'산출기준'!$B$11)/LOG10(1+'산출기준'!$B$12*'산출기준'!$B$11)*100)</x:f>
        <x:v>100</x:v>
      </x:c>
      <x:c r="H236" s="23" t="n">
        <x:f>F236*'산출기준'!$B$13+G236*'산출기준'!$B$14</x:f>
        <x:v>84.28333342934211</x:v>
      </x:c>
      <x:c r="I236" s="23" t="n">
        <x:f>IF('검색추이24개월'!AI236="","",'검색추이24개월'!AI236)</x:f>
        <x:v>89.22032452657353</x:v>
      </x:c>
      <x:c r="J236" s="23" t="n">
        <x:f>'편집평가'!L236</x:f>
        <x:v>50</x:v>
      </x:c>
      <x:c r="K236" s="23" t="n">
        <x:f>IF(I236="","",H236*'산출기준'!$B$15+I236*'산출기준'!$B$16+J236*'산출기준'!$B$17)</x:f>
        <x:v>78.90776407264312</x:v>
      </x:c>
      <x:c r="L236" s="13" t="n">
        <x:f>IF(K236="","",COUNTIF($K$5:$K$1004,"&gt;"&amp;K236)+1)</x:f>
        <x:v>283</x:v>
      </x:c>
    </x:row>
    <x:row r="237" ht="25" customHeight="1">
      <x:c r="A237" s="4" t="str">
        <x:v>K0233</x:v>
      </x:c>
      <x:c r="B237" s="4" t="str">
        <x:v>리빙</x:v>
      </x:c>
      <x:c r="C237" s="4" t="str">
        <x:v>시스템에어컨청소</x:v>
      </x:c>
      <x:c r="D237" s="13" t="n">
        <x:f>'Data &amp; Targets'!L237</x:f>
        <x:v>6160</x:v>
      </x:c>
      <x:c r="E237" s="13" t="n">
        <x:f>'Data &amp; Targets'!N237</x:f>
        <x:v>74367</x:v>
      </x:c>
      <x:c r="F237" s="23" t="n">
        <x:f>MIN(100,LOG10(1+D237/'산출기준'!$B$8)/LOG10(1+'산출기준'!$B$9/'산출기준'!$B$8)*100)</x:f>
        <x:v>59.877147333286565</x:v>
      </x:c>
      <x:c r="G237" s="23" t="n">
        <x:f>MIN(100,LOG10(1+D237/MAX(E237,'산출기준'!$B$10)*'산출기준'!$B$11)/LOG10(1+'산출기준'!$B$12*'산출기준'!$B$11)*100)</x:f>
        <x:v>48.2806686642906</x:v>
      </x:c>
      <x:c r="H237" s="23" t="n">
        <x:f>F237*'산출기준'!$B$13+G237*'산출기준'!$B$14</x:f>
        <x:v>52.91926013188899</x:v>
      </x:c>
      <x:c r="I237" s="23" t="n">
        <x:f>IF('검색추이24개월'!AI237="","",'검색추이24개월'!AI237)</x:f>
        <x:v>85.09617076144306</x:v>
      </x:c>
      <x:c r="J237" s="23" t="n">
        <x:f>'편집평가'!L237</x:f>
        <x:v>62.5</x:v>
      </x:c>
      <x:c r="K237" s="23" t="n">
        <x:f>IF(I237="","",H237*'산출기준'!$B$15+I237*'산출기준'!$B$16+J237*'산출기준'!$B$17)</x:f>
        <x:v>64.48848129437741</x:v>
      </x:c>
      <x:c r="L237" s="13" t="n">
        <x:f>IF(K237="","",COUNTIF($K$5:$K$1004,"&gt;"&amp;K237)+1)</x:f>
        <x:v>682</x:v>
      </x:c>
    </x:row>
    <x:row r="238" ht="25" customHeight="1">
      <x:c r="A238" s="4" t="str">
        <x:v>K0234</x:v>
      </x:c>
      <x:c r="B238" s="4" t="str">
        <x:v>리빙</x:v>
      </x:c>
      <x:c r="C238" s="4" t="str">
        <x:v>벽걸이에어컨셀프청소</x:v>
      </x:c>
      <x:c r="D238" s="13" t="n">
        <x:f>'Data &amp; Targets'!L238</x:f>
        <x:v>6070</x:v>
      </x:c>
      <x:c r="E238" s="13" t="n">
        <x:f>'Data &amp; Targets'!N238</x:f>
        <x:v>3575</x:v>
      </x:c>
      <x:c r="F238" s="23" t="n">
        <x:f>MIN(100,LOG10(1+D238/'산출기준'!$B$8)/LOG10(1+'산출기준'!$B$9/'산출기준'!$B$8)*100)</x:f>
        <x:v>59.66753868951081</x:v>
      </x:c>
      <x:c r="G238" s="23" t="n">
        <x:f>MIN(100,LOG10(1+D238/MAX(E238,'산출기준'!$B$10)*'산출기준'!$B$11)/LOG10(1+'산출기준'!$B$12*'산출기준'!$B$11)*100)</x:f>
        <x:v>100</x:v>
      </x:c>
      <x:c r="H238" s="23" t="n">
        <x:f>F238*'산출기준'!$B$13+G238*'산출기준'!$B$14</x:f>
        <x:v>83.86701547580432</x:v>
      </x:c>
      <x:c r="I238" s="23" t="n">
        <x:f>IF('검색추이24개월'!AI238="","",'검색추이24개월'!AI238)</x:f>
        <x:v>94.55993701880686</x:v>
      </x:c>
      <x:c r="J238" s="23" t="n">
        <x:f>'편집평가'!L238</x:f>
        <x:v>62.5</x:v>
      </x:c>
      <x:c r="K238" s="23" t="n">
        <x:f>IF(I238="","",H238*'산출기준'!$B$15+I238*'산출기준'!$B$16+J238*'산출기준'!$B$17)</x:f>
        <x:v>82.80148884354422</x:v>
      </x:c>
      <x:c r="L238" s="13" t="n">
        <x:f>IF(K238="","",COUNTIF($K$5:$K$1004,"&gt;"&amp;K238)+1)</x:f>
        <x:v>153</x:v>
      </x:c>
    </x:row>
    <x:row r="239" ht="25" customHeight="1">
      <x:c r="A239" s="4" t="str">
        <x:v>K0235</x:v>
      </x:c>
      <x:c r="B239" s="4" t="str">
        <x:v>리빙</x:v>
      </x:c>
      <x:c r="C239" s="4" t="str">
        <x:v>베이킹소다사용법</x:v>
      </x:c>
      <x:c r="D239" s="13" t="n">
        <x:f>'Data &amp; Targets'!L239</x:f>
        <x:v>5840</x:v>
      </x:c>
      <x:c r="E239" s="13" t="n">
        <x:f>'Data &amp; Targets'!N239</x:f>
        <x:v>3322</x:v>
      </x:c>
      <x:c r="F239" s="23" t="n">
        <x:f>MIN(100,LOG10(1+D239/'산출기준'!$B$8)/LOG10(1+'산출기준'!$B$9/'산출기준'!$B$8)*100)</x:f>
        <x:v>59.1176609509567</x:v>
      </x:c>
      <x:c r="G239" s="23" t="n">
        <x:f>MIN(100,LOG10(1+D239/MAX(E239,'산출기준'!$B$10)*'산출기준'!$B$11)/LOG10(1+'산출기준'!$B$12*'산출기준'!$B$11)*100)</x:f>
        <x:v>100</x:v>
      </x:c>
      <x:c r="H239" s="23" t="n">
        <x:f>F239*'산출기준'!$B$13+G239*'산출기준'!$B$14</x:f>
        <x:v>83.64706438038269</x:v>
      </x:c>
      <x:c r="I239" s="23" t="n">
        <x:f>IF('검색추이24개월'!AI239="","",'검색추이24개월'!AI239)</x:f>
        <x:v>94.10728419315666</x:v>
      </x:c>
      <x:c r="J239" s="23" t="n">
        <x:f>'편집평가'!L239</x:f>
        <x:v>62.5</x:v>
      </x:c>
      <x:c r="K239" s="23" t="n">
        <x:f>IF(I239="","",H239*'산출기준'!$B$15+I239*'산출기준'!$B$16+J239*'산출기준'!$B$17)</x:f>
        <x:v>82.55571744813834</x:v>
      </x:c>
      <x:c r="L239" s="13" t="n">
        <x:f>IF(K239="","",COUNTIF($K$5:$K$1004,"&gt;"&amp;K239)+1)</x:f>
        <x:v>159</x:v>
      </x:c>
    </x:row>
    <x:row r="240" ht="25" customHeight="1">
      <x:c r="A240" s="4" t="str">
        <x:v>K0236</x:v>
      </x:c>
      <x:c r="B240" s="4" t="str">
        <x:v>리빙</x:v>
      </x:c>
      <x:c r="C240" s="4" t="str">
        <x:v>화장실하수구냄새</x:v>
      </x:c>
      <x:c r="D240" s="13" t="n">
        <x:f>'Data &amp; Targets'!L240</x:f>
        <x:v>5810</x:v>
      </x:c>
      <x:c r="E240" s="13" t="n">
        <x:f>'Data &amp; Targets'!N240</x:f>
        <x:v>125715</x:v>
      </x:c>
      <x:c r="F240" s="23" t="n">
        <x:f>MIN(100,LOG10(1+D240/'산출기준'!$B$8)/LOG10(1+'산출기준'!$B$9/'산출기준'!$B$8)*100)</x:f>
        <x:v>59.04437275187794</x:v>
      </x:c>
      <x:c r="G240" s="23" t="n">
        <x:f>MIN(100,LOG10(1+D240/MAX(E240,'산출기준'!$B$10)*'산출기준'!$B$11)/LOG10(1+'산출기준'!$B$12*'산출기준'!$B$11)*100)</x:f>
        <x:v>37.41202480771229</x:v>
      </x:c>
      <x:c r="H240" s="23" t="n">
        <x:f>F240*'산출기준'!$B$13+G240*'산출기준'!$B$14</x:f>
        <x:v>46.064963985378554</x:v>
      </x:c>
      <x:c r="I240" s="23" t="n">
        <x:f>IF('검색추이24개월'!AI240="","",'검색추이24개월'!AI240)</x:f>
        <x:v>97.88710045185667</x:v>
      </x:c>
      <x:c r="J240" s="23" t="n">
        <x:f>'편집평가'!L240</x:f>
        <x:v>50</x:v>
      </x:c>
      <x:c r="K240" s="23" t="n">
        <x:f>IF(I240="","",H240*'산출기준'!$B$15+I240*'산출기준'!$B$16+J240*'산출기준'!$B$17)</x:f>
        <x:v>62.39861212824628</x:v>
      </x:c>
      <x:c r="L240" s="13" t="n">
        <x:f>IF(K240="","",COUNTIF($K$5:$K$1004,"&gt;"&amp;K240)+1)</x:f>
        <x:v>732</x:v>
      </x:c>
    </x:row>
    <x:row r="241" ht="25" customHeight="1">
      <x:c r="A241" s="4" t="str">
        <x:v>K0237</x:v>
      </x:c>
      <x:c r="B241" s="4" t="str">
        <x:v>리빙</x:v>
      </x:c>
      <x:c r="C241" s="4" t="str">
        <x:v>창틀청소</x:v>
      </x:c>
      <x:c r="D241" s="13" t="n">
        <x:f>'Data &amp; Targets'!L241</x:f>
        <x:v>5780</x:v>
      </x:c>
      <x:c r="E241" s="13" t="n">
        <x:f>'Data &amp; Targets'!N241</x:f>
        <x:v>128882</x:v>
      </x:c>
      <x:c r="F241" s="23" t="n">
        <x:f>MIN(100,LOG10(1+D241/'산출기준'!$B$8)/LOG10(1+'산출기준'!$B$9/'산출기준'!$B$8)*100)</x:f>
        <x:v>58.97071158325874</x:v>
      </x:c>
      <x:c r="G241" s="23" t="n">
        <x:f>MIN(100,LOG10(1+D241/MAX(E241,'산출기준'!$B$10)*'산출기준'!$B$11)/LOG10(1+'산출기준'!$B$12*'산출기준'!$B$11)*100)</x:f>
        <x:v>36.87805088278074</x:v>
      </x:c>
      <x:c r="H241" s="23" t="n">
        <x:f>F241*'산출기준'!$B$13+G241*'산출기준'!$B$14</x:f>
        <x:v>45.71511516297194</x:v>
      </x:c>
      <x:c r="I241" s="23" t="n">
        <x:f>IF('검색추이24개월'!AI241="","",'검색추이24개월'!AI241)</x:f>
        <x:v>90.85331938364624</x:v>
      </x:c>
      <x:c r="J241" s="23" t="n">
        <x:f>'편집평가'!L241</x:f>
        <x:v>62.5</x:v>
      </x:c>
      <x:c r="K241" s="23" t="n">
        <x:f>IF(I241="","",H241*'산출기준'!$B$15+I241*'산출기준'!$B$16+J241*'산출기준'!$B$17)</x:f>
        <x:v>62.613553396579846</x:v>
      </x:c>
      <x:c r="L241" s="13" t="n">
        <x:f>IF(K241="","",COUNTIF($K$5:$K$1004,"&gt;"&amp;K241)+1)</x:f>
        <x:v>729</x:v>
      </x:c>
    </x:row>
    <x:row r="242" ht="25" customHeight="1">
      <x:c r="A242" s="4" t="str">
        <x:v>K0238</x:v>
      </x:c>
      <x:c r="B242" s="4" t="str">
        <x:v>리빙</x:v>
      </x:c>
      <x:c r="C242" s="4" t="str">
        <x:v>결로현상</x:v>
      </x:c>
      <x:c r="D242" s="13" t="n">
        <x:f>'Data &amp; Targets'!L242</x:f>
        <x:v>5770</x:v>
      </x:c>
      <x:c r="E242" s="13" t="n">
        <x:f>'Data &amp; Targets'!N242</x:f>
        <x:v>51798</x:v>
      </x:c>
      <x:c r="F242" s="23" t="n">
        <x:f>MIN(100,LOG10(1+D242/'산출기준'!$B$8)/LOG10(1+'산출기준'!$B$9/'산출기준'!$B$8)*100)</x:f>
        <x:v>58.94607432046806</x:v>
      </x:c>
      <x:c r="G242" s="23" t="n">
        <x:f>MIN(100,LOG10(1+D242/MAX(E242,'산출기준'!$B$10)*'산출기준'!$B$11)/LOG10(1+'산출기준'!$B$12*'산출기준'!$B$11)*100)</x:f>
        <x:v>54.093029918871515</x:v>
      </x:c>
      <x:c r="H242" s="23" t="n">
        <x:f>F242*'산출기준'!$B$13+G242*'산출기준'!$B$14</x:f>
        <x:v>56.03424767951013</x:v>
      </x:c>
      <x:c r="I242" s="23" t="n">
        <x:f>IF('검색추이24개월'!AI242="","",'검색추이24개월'!AI242)</x:f>
        <x:v>88.90764588765259</x:v>
      </x:c>
      <x:c r="J242" s="23" t="n">
        <x:f>'편집평가'!L242</x:f>
        <x:v>50</x:v>
      </x:c>
      <x:c r="K242" s="23" t="n">
        <x:f>IF(I242="","",H242*'산출기준'!$B$15+I242*'산출기준'!$B$16+J242*'산출기준'!$B$17)</x:f>
        <x:v>64.68941760605084</x:v>
      </x:c>
      <x:c r="L242" s="13" t="n">
        <x:f>IF(K242="","",COUNTIF($K$5:$K$1004,"&gt;"&amp;K242)+1)</x:f>
        <x:v>677</x:v>
      </x:c>
    </x:row>
    <x:row r="243" ht="25" customHeight="1">
      <x:c r="A243" s="4" t="str">
        <x:v>K0239</x:v>
      </x:c>
      <x:c r="B243" s="4" t="str">
        <x:v>리빙</x:v>
      </x:c>
      <x:c r="C243" s="4" t="str">
        <x:v>에어컨곰팡이제거</x:v>
      </x:c>
      <x:c r="D243" s="13" t="n">
        <x:f>'Data &amp; Targets'!L243</x:f>
        <x:v>5760</x:v>
      </x:c>
      <x:c r="E243" s="13" t="n">
        <x:f>'Data &amp; Targets'!N243</x:f>
        <x:v>19663</x:v>
      </x:c>
      <x:c r="F243" s="23" t="n">
        <x:f>MIN(100,LOG10(1+D243/'산출기준'!$B$8)/LOG10(1+'산출기준'!$B$9/'산출기준'!$B$8)*100)</x:f>
        <x:v>58.92139505038917</x:v>
      </x:c>
      <x:c r="G243" s="23" t="n">
        <x:f>MIN(100,LOG10(1+D243/MAX(E243,'산출기준'!$B$10)*'산출기준'!$B$11)/LOG10(1+'산출기준'!$B$12*'산출기준'!$B$11)*100)</x:f>
        <x:v>73.90785053781282</x:v>
      </x:c>
      <x:c r="H243" s="23" t="n">
        <x:f>F243*'산출기준'!$B$13+G243*'산출기준'!$B$14</x:f>
        <x:v>67.91326834284337</x:v>
      </x:c>
      <x:c r="I243" s="23" t="n">
        <x:f>IF('검색추이24개월'!AI243="","",'검색추이24개월'!AI243)</x:f>
        <x:v>93.98429151715821</x:v>
      </x:c>
      <x:c r="J243" s="23" t="n">
        <x:f>'편집평가'!L243</x:f>
        <x:v>62.5</x:v>
      </x:c>
      <x:c r="K243" s="23" t="n">
        <x:f>IF(I243="","",H243*'산출기준'!$B$15+I243*'산출기준'!$B$16+J243*'산출기준'!$B$17)</x:f>
        <x:v>74.65192162656915</x:v>
      </x:c>
      <x:c r="L243" s="13" t="n">
        <x:f>IF(K243="","",COUNTIF($K$5:$K$1004,"&gt;"&amp;K243)+1)</x:f>
        <x:v>431</x:v>
      </x:c>
    </x:row>
    <x:row r="244" ht="25" customHeight="1">
      <x:c r="A244" s="4" t="str">
        <x:v>K0240</x:v>
      </x:c>
      <x:c r="B244" s="4" t="str">
        <x:v>리빙</x:v>
      </x:c>
      <x:c r="C244" s="4" t="str">
        <x:v>폐가전수거</x:v>
      </x:c>
      <x:c r="D244" s="13" t="n">
        <x:f>'Data &amp; Targets'!L244</x:f>
        <x:v>5750</x:v>
      </x:c>
      <x:c r="E244" s="13" t="n">
        <x:f>'Data &amp; Targets'!N244</x:f>
        <x:v>73040</x:v>
      </x:c>
      <x:c r="F244" s="23" t="n">
        <x:f>MIN(100,LOG10(1+D244/'산출기준'!$B$8)/LOG10(1+'산출기준'!$B$9/'산출기준'!$B$8)*100)</x:f>
        <x:v>58.896673629529516</x:v>
      </x:c>
      <x:c r="G244" s="23" t="n">
        <x:f>MIN(100,LOG10(1+D244/MAX(E244,'산출기준'!$B$10)*'산출기준'!$B$11)/LOG10(1+'산출기준'!$B$12*'산출기준'!$B$11)*100)</x:f>
        <x:v>47.2998522701545</x:v>
      </x:c>
      <x:c r="H244" s="23" t="n">
        <x:f>F244*'산출기준'!$B$13+G244*'산출기준'!$B$14</x:f>
        <x:v>51.93858081390451</x:v>
      </x:c>
      <x:c r="I244" s="23" t="n">
        <x:f>IF('검색추이24개월'!AI244="","",'검색추이24개월'!AI244)</x:f>
        <x:v>91.14014394242413</x:v>
      </x:c>
      <x:c r="J244" s="23" t="n">
        <x:f>'편집평가'!L244</x:f>
        <x:v>50</x:v>
      </x:c>
      <x:c r="K244" s="23" t="n">
        <x:f>IF(I244="","",H244*'산출기준'!$B$15+I244*'산출기준'!$B$16+J244*'산출기준'!$B$17)</x:f>
        <x:v>63.31133358967949</x:v>
      </x:c>
      <x:c r="L244" s="13" t="n">
        <x:f>IF(K244="","",COUNTIF($K$5:$K$1004,"&gt;"&amp;K244)+1)</x:f>
        <x:v>710</x:v>
      </x:c>
    </x:row>
    <x:row r="245" ht="25" customHeight="1">
      <x:c r="A245" s="4" t="str">
        <x:v>K0241</x:v>
      </x:c>
      <x:c r="B245" s="4" t="str">
        <x:v>리빙</x:v>
      </x:c>
      <x:c r="C245" s="4" t="str">
        <x:v>집벌레종류</x:v>
      </x:c>
      <x:c r="D245" s="13" t="n">
        <x:f>'Data &amp; Targets'!L245</x:f>
        <x:v>5750</x:v>
      </x:c>
      <x:c r="E245" s="13" t="n">
        <x:f>'Data &amp; Targets'!N245</x:f>
        <x:v>754</x:v>
      </x:c>
      <x:c r="F245" s="23" t="n">
        <x:f>MIN(100,LOG10(1+D245/'산출기준'!$B$8)/LOG10(1+'산출기준'!$B$9/'산출기준'!$B$8)*100)</x:f>
        <x:v>58.896673629529516</x:v>
      </x:c>
      <x:c r="G245" s="23" t="n">
        <x:f>MIN(100,LOG10(1+D245/MAX(E245,'산출기준'!$B$10)*'산출기준'!$B$11)/LOG10(1+'산출기준'!$B$12*'산출기준'!$B$11)*100)</x:f>
        <x:v>100</x:v>
      </x:c>
      <x:c r="H245" s="23" t="n">
        <x:f>F245*'산출기준'!$B$13+G245*'산출기준'!$B$14</x:f>
        <x:v>83.55866945181181</x:v>
      </x:c>
      <x:c r="I245" s="23" t="n">
        <x:f>IF('검색추이24개월'!AI245="","",'검색추이24개월'!AI245)</x:f>
        <x:v>86.48285514107069</x:v>
      </x:c>
      <x:c r="J245" s="23" t="n">
        <x:f>'편집평가'!L245</x:f>
        <x:v>62.5</x:v>
      </x:c>
      <x:c r="K245" s="23" t="n">
        <x:f>IF(I245="","",H245*'산출기준'!$B$15+I245*'산출기준'!$B$16+J245*'산출기준'!$B$17)</x:f>
        <x:v>80.22419126822712</x:v>
      </x:c>
      <x:c r="L245" s="13" t="n">
        <x:f>IF(K245="","",COUNTIF($K$5:$K$1004,"&gt;"&amp;K245)+1)</x:f>
        <x:v>241</x:v>
      </x:c>
    </x:row>
    <x:row r="246" ht="25" customHeight="1">
      <x:c r="A246" s="4" t="str">
        <x:v>K0242</x:v>
      </x:c>
      <x:c r="B246" s="4" t="str">
        <x:v>리빙</x:v>
      </x:c>
      <x:c r="C246" s="4" t="str">
        <x:v>주방기름때제거</x:v>
      </x:c>
      <x:c r="D246" s="13" t="n">
        <x:f>'Data &amp; Targets'!L246</x:f>
        <x:v>5740</x:v>
      </x:c>
      <x:c r="E246" s="13" t="n">
        <x:f>'Data &amp; Targets'!N246</x:f>
        <x:v>29131</x:v>
      </x:c>
      <x:c r="F246" s="23" t="n">
        <x:f>MIN(100,LOG10(1+D246/'산출기준'!$B$8)/LOG10(1+'산출기준'!$B$9/'산출기준'!$B$8)*100)</x:f>
        <x:v>58.871909913660645</x:v>
      </x:c>
      <x:c r="G246" s="23" t="n">
        <x:f>MIN(100,LOG10(1+D246/MAX(E246,'산출기준'!$B$10)*'산출기준'!$B$11)/LOG10(1+'산출기준'!$B$12*'산출기준'!$B$11)*100)</x:f>
        <x:v>65.66094016222273</x:v>
      </x:c>
      <x:c r="H246" s="23" t="n">
        <x:f>F246*'산출기준'!$B$13+G246*'산출기준'!$B$14</x:f>
        <x:v>62.9453280627979</x:v>
      </x:c>
      <x:c r="I246" s="23" t="n">
        <x:f>IF('검색추이24개월'!AI246="","",'검색추이24개월'!AI246)</x:f>
        <x:v>97.40704265142223</x:v>
      </x:c>
      <x:c r="J246" s="23" t="n">
        <x:f>'편집평가'!L246</x:f>
        <x:v>62.5</x:v>
      </x:c>
      <x:c r="K246" s="23" t="n">
        <x:f>IF(I246="","",H246*'산출기준'!$B$15+I246*'산출기준'!$B$16+J246*'산출기준'!$B$17)</x:f>
        <x:v>73.19477682682562</x:v>
      </x:c>
      <x:c r="L246" s="13" t="n">
        <x:f>IF(K246="","",COUNTIF($K$5:$K$1004,"&gt;"&amp;K246)+1)</x:f>
        <x:v>474</x:v>
      </x:c>
    </x:row>
    <x:row r="247" ht="25" customHeight="1">
      <x:c r="A247" s="4" t="str">
        <x:v>K0243</x:v>
      </x:c>
      <x:c r="B247" s="4" t="str">
        <x:v>리빙</x:v>
      </x:c>
      <x:c r="C247" s="4" t="str">
        <x:v>싱크대배수구교체</x:v>
      </x:c>
      <x:c r="D247" s="13" t="n">
        <x:f>'Data &amp; Targets'!L247</x:f>
        <x:v>5690</x:v>
      </x:c>
      <x:c r="E247" s="13" t="n">
        <x:f>'Data &amp; Targets'!N247</x:f>
        <x:v>77136</x:v>
      </x:c>
      <x:c r="F247" s="23" t="n">
        <x:f>MIN(100,LOG10(1+D247/'산출기준'!$B$8)/LOG10(1+'산출기준'!$B$9/'산출기준'!$B$8)*100)</x:f>
        <x:v>58.7474518089821</x:v>
      </x:c>
      <x:c r="G247" s="23" t="n">
        <x:f>MIN(100,LOG10(1+D247/MAX(E247,'산출기준'!$B$10)*'산출기준'!$B$11)/LOG10(1+'산출기준'!$B$12*'산출기준'!$B$11)*100)</x:f>
        <x:v>46.05383331857806</x:v>
      </x:c>
      <x:c r="H247" s="23" t="n">
        <x:f>F247*'산출기준'!$B$13+G247*'산출기준'!$B$14</x:f>
        <x:v>51.131280714739674</x:v>
      </x:c>
      <x:c r="I247" s="23" t="n">
        <x:f>IF('검색추이24개월'!AI247="","",'검색추이24개월'!AI247)</x:f>
        <x:v>97.99125056425324</x:v>
      </x:c>
      <x:c r="J247" s="23" t="n">
        <x:f>'편집평가'!L247</x:f>
        <x:v>62.5</x:v>
      </x:c>
      <x:c r="K247" s="23" t="n">
        <x:f>IF(I247="","",H247*'산출기준'!$B$15+I247*'산출기준'!$B$16+J247*'산출기준'!$B$17)</x:f>
        <x:v>67.4630155266458</x:v>
      </x:c>
      <x:c r="L247" s="13" t="n">
        <x:f>IF(K247="","",COUNTIF($K$5:$K$1004,"&gt;"&amp;K247)+1)</x:f>
        <x:v>608</x:v>
      </x:c>
    </x:row>
    <x:row r="248" ht="25" customHeight="1">
      <x:c r="A248" s="4" t="str">
        <x:v>K0244</x:v>
      </x:c>
      <x:c r="B248" s="4" t="str">
        <x:v>리빙</x:v>
      </x:c>
      <x:c r="C248" s="4" t="str">
        <x:v>에어컨냄새원인</x:v>
      </x:c>
      <x:c r="D248" s="13" t="n">
        <x:f>'Data &amp; Targets'!L248</x:f>
        <x:v>5340</x:v>
      </x:c>
      <x:c r="E248" s="13" t="n">
        <x:f>'Data &amp; Targets'!N248</x:f>
        <x:v>19362</x:v>
      </x:c>
      <x:c r="F248" s="23" t="n">
        <x:f>MIN(100,LOG10(1+D248/'산출기준'!$B$8)/LOG10(1+'산출기준'!$B$9/'산출기준'!$B$8)*100)</x:f>
        <x:v>57.844926929914934</x:v>
      </x:c>
      <x:c r="G248" s="23" t="n">
        <x:f>MIN(100,LOG10(1+D248/MAX(E248,'산출기준'!$B$10)*'산출기준'!$B$11)/LOG10(1+'산출기준'!$B$12*'산출기준'!$B$11)*100)</x:f>
        <x:v>72.64599058761438</x:v>
      </x:c>
      <x:c r="H248" s="23" t="n">
        <x:f>F248*'산출기준'!$B$13+G248*'산출기준'!$B$14</x:f>
        <x:v>66.7255651245346</x:v>
      </x:c>
      <x:c r="I248" s="23" t="n">
        <x:f>IF('검색추이24개월'!AI248="","",'검색추이24개월'!AI248)</x:f>
        <x:v>81.35576316838522</x:v>
      </x:c>
      <x:c r="J248" s="23" t="n">
        <x:f>'편집평가'!L248</x:f>
        <x:v>75</x:v>
      </x:c>
      <x:c r="K248" s="23" t="n">
        <x:f>IF(I248="","",H248*'산출기준'!$B$15+I248*'산출기준'!$B$16+J248*'산출기준'!$B$17)</x:f>
        <x:v>72.76951151278287</x:v>
      </x:c>
      <x:c r="L248" s="13" t="n">
        <x:f>IF(K248="","",COUNTIF($K$5:$K$1004,"&gt;"&amp;K248)+1)</x:f>
        <x:v>488</x:v>
      </x:c>
    </x:row>
    <x:row r="249" ht="25" customHeight="1">
      <x:c r="A249" s="4" t="str">
        <x:v>K0245</x:v>
      </x:c>
      <x:c r="B249" s="4" t="str">
        <x:v>리빙</x:v>
      </x:c>
      <x:c r="C249" s="4" t="str">
        <x:v>폐가전방문수거</x:v>
      </x:c>
      <x:c r="D249" s="13" t="n">
        <x:f>'Data &amp; Targets'!L249</x:f>
        <x:v>5170</x:v>
      </x:c>
      <x:c r="E249" s="13" t="n">
        <x:f>'Data &amp; Targets'!N249</x:f>
        <x:v>21886</x:v>
      </x:c>
      <x:c r="F249" s="23" t="n">
        <x:f>MIN(100,LOG10(1+D249/'산출기준'!$B$8)/LOG10(1+'산출기준'!$B$9/'산출기준'!$B$8)*100)</x:f>
        <x:v>57.385383939481585</x:v>
      </x:c>
      <x:c r="G249" s="23" t="n">
        <x:f>MIN(100,LOG10(1+D249/MAX(E249,'산출기준'!$B$10)*'산출기준'!$B$11)/LOG10(1+'산출기준'!$B$12*'산출기준'!$B$11)*100)</x:f>
        <x:v>69.41653790121703</x:v>
      </x:c>
      <x:c r="H249" s="23" t="n">
        <x:f>F249*'산출기준'!$B$13+G249*'산출기준'!$B$14</x:f>
        <x:v>64.60407631652285</x:v>
      </x:c>
      <x:c r="I249" s="23" t="n">
        <x:f>IF('검색추이24개월'!AI249="","",'검색추이24개월'!AI249)</x:f>
        <x:v>97.81884072220888</x:v>
      </x:c>
      <x:c r="J249" s="23" t="n">
        <x:f>'편집평가'!L249</x:f>
        <x:v>50</x:v>
      </x:c>
      <x:c r="K249" s="23" t="n">
        <x:f>IF(I249="","",H249*'산출기준'!$B$15+I249*'산출기준'!$B$16+J249*'산출기준'!$B$17)</x:f>
        <x:v>71.64769037492408</x:v>
      </x:c>
      <x:c r="L249" s="13" t="n">
        <x:f>IF(K249="","",COUNTIF($K$5:$K$1004,"&gt;"&amp;K249)+1)</x:f>
        <x:v>506</x:v>
      </x:c>
    </x:row>
    <x:row r="250" ht="25" customHeight="1">
      <x:c r="A250" s="4" t="str">
        <x:v>K0246</x:v>
      </x:c>
      <x:c r="B250" s="4" t="str">
        <x:v>리빙</x:v>
      </x:c>
      <x:c r="C250" s="4" t="str">
        <x:v>곰팡이제거</x:v>
      </x:c>
      <x:c r="D250" s="13" t="n">
        <x:f>'Data &amp; Targets'!L250</x:f>
        <x:v>4880</x:v>
      </x:c>
      <x:c r="E250" s="13" t="n">
        <x:f>'Data &amp; Targets'!N250</x:f>
        <x:v>203431</x:v>
      </x:c>
      <x:c r="F250" s="23" t="n">
        <x:f>MIN(100,LOG10(1+D250/'산출기준'!$B$8)/LOG10(1+'산출기준'!$B$9/'산출기준'!$B$8)*100)</x:f>
        <x:v>56.56612673142184</x:v>
      </x:c>
      <x:c r="G250" s="23" t="n">
        <x:f>MIN(100,LOG10(1+D250/MAX(E250,'산출기준'!$B$10)*'산출기준'!$B$11)/LOG10(1+'산출기준'!$B$12*'산출기준'!$B$11)*100)</x:f>
        <x:v>26.509307341678166</x:v>
      </x:c>
      <x:c r="H250" s="23" t="n">
        <x:f>F250*'산출기준'!$B$13+G250*'산출기준'!$B$14</x:f>
        <x:v>38.53203509757564</x:v>
      </x:c>
      <x:c r="I250" s="23" t="n">
        <x:f>IF('검색추이24개월'!AI250="","",'검색추이24개월'!AI250)</x:f>
        <x:v>86.67049915599219</x:v>
      </x:c>
      <x:c r="J250" s="23" t="n">
        <x:f>'편집평가'!L250</x:f>
        <x:v>62.5</x:v>
      </x:c>
      <x:c r="K250" s="23" t="n">
        <x:f>IF(I250="","",H250*'산출기준'!$B$15+I250*'산출기준'!$B$16+J250*'산출기준'!$B$17)</x:f>
        <x:v>57.76716729558547</x:v>
      </x:c>
      <x:c r="L250" s="13" t="n">
        <x:f>IF(K250="","",COUNTIF($K$5:$K$1004,"&gt;"&amp;K250)+1)</x:f>
        <x:v>829</x:v>
      </x:c>
    </x:row>
    <x:row r="251" ht="25" customHeight="1">
      <x:c r="A251" s="4" t="str">
        <x:v>K0247</x:v>
      </x:c>
      <x:c r="B251" s="4" t="str">
        <x:v>리빙</x:v>
      </x:c>
      <x:c r="C251" s="4" t="str">
        <x:v>싱크대교체</x:v>
      </x:c>
      <x:c r="D251" s="13" t="n">
        <x:f>'Data &amp; Targets'!L251</x:f>
        <x:v>4880</x:v>
      </x:c>
      <x:c r="E251" s="13" t="n">
        <x:f>'Data &amp; Targets'!N251</x:f>
        <x:v>540760</x:v>
      </x:c>
      <x:c r="F251" s="23" t="n">
        <x:f>MIN(100,LOG10(1+D251/'산출기준'!$B$8)/LOG10(1+'산출기준'!$B$9/'산출기준'!$B$8)*100)</x:f>
        <x:v>56.56612673142184</x:v>
      </x:c>
      <x:c r="G251" s="23" t="n">
        <x:f>MIN(100,LOG10(1+D251/MAX(E251,'산출기준'!$B$10)*'산출기준'!$B$11)/LOG10(1+'산출기준'!$B$12*'산출기준'!$B$11)*100)</x:f>
        <x:v>13.935365558398116</x:v>
      </x:c>
      <x:c r="H251" s="23" t="n">
        <x:f>F251*'산출기준'!$B$13+G251*'산출기준'!$B$14</x:f>
        <x:v>30.987670027607606</x:v>
      </x:c>
      <x:c r="I251" s="23" t="n">
        <x:f>IF('검색추이24개월'!AI251="","",'검색추이24개월'!AI251)</x:f>
        <x:v>95.93657658059625</x:v>
      </x:c>
      <x:c r="J251" s="23" t="n">
        <x:f>'편집평가'!L251</x:f>
        <x:v>62.5</x:v>
      </x:c>
      <x:c r="K251" s="23" t="n">
        <x:f>IF(I251="","",H251*'산출기준'!$B$15+I251*'산출기준'!$B$16+J251*'산출기준'!$B$17)</x:f>
        <x:v>56.77480798798268</x:v>
      </x:c>
      <x:c r="L251" s="13" t="n">
        <x:f>IF(K251="","",COUNTIF($K$5:$K$1004,"&gt;"&amp;K251)+1)</x:f>
        <x:v>843</x:v>
      </x:c>
    </x:row>
    <x:row r="252" ht="25" customHeight="1">
      <x:c r="A252" s="4" t="str">
        <x:v>K0248</x:v>
      </x:c>
      <x:c r="B252" s="4" t="str">
        <x:v>리빙</x:v>
      </x:c>
      <x:c r="C252" s="4" t="str">
        <x:v>에어컨냄새</x:v>
      </x:c>
      <x:c r="D252" s="13" t="n">
        <x:f>'Data &amp; Targets'!L252</x:f>
        <x:v>4870</x:v>
      </x:c>
      <x:c r="E252" s="13" t="n">
        <x:f>'Data &amp; Targets'!N252</x:f>
        <x:v>356856</x:v>
      </x:c>
      <x:c r="F252" s="23" t="n">
        <x:f>MIN(100,LOG10(1+D252/'산출기준'!$B$8)/LOG10(1+'산출기준'!$B$9/'산출기준'!$B$8)*100)</x:f>
        <x:v>56.537032473596206</x:v>
      </x:c>
      <x:c r="G252" s="23" t="n">
        <x:f>MIN(100,LOG10(1+D252/MAX(E252,'산출기준'!$B$10)*'산출기준'!$B$11)/LOG10(1+'산출기준'!$B$12*'산출기준'!$B$11)*100)</x:f>
        <x:v>18.648473462869696</x:v>
      </x:c>
      <x:c r="H252" s="23" t="n">
        <x:f>F252*'산출기준'!$B$13+G252*'산출기준'!$B$14</x:f>
        <x:v>33.8038970671603</x:v>
      </x:c>
      <x:c r="I252" s="23" t="n">
        <x:f>IF('검색추이24개월'!AI252="","",'검색추이24개월'!AI252)</x:f>
        <x:v>80.00348206509973</x:v>
      </x:c>
      <x:c r="J252" s="23" t="n">
        <x:f>'편집평가'!L252</x:f>
        <x:v>50</x:v>
      </x:c>
      <x:c r="K252" s="23" t="n">
        <x:f>IF(I252="","",H252*'산출기준'!$B$15+I252*'산출기준'!$B$16+J252*'산출기준'!$B$17)</x:f>
        <x:v>50.90299315311007</x:v>
      </x:c>
      <x:c r="L252" s="13" t="n">
        <x:f>IF(K252="","",COUNTIF($K$5:$K$1004,"&gt;"&amp;K252)+1)</x:f>
        <x:v>918</x:v>
      </x:c>
    </x:row>
    <x:row r="253" ht="25" customHeight="1">
      <x:c r="A253" s="4" t="str">
        <x:v>K0249</x:v>
      </x:c>
      <x:c r="B253" s="4" t="str">
        <x:v>리빙</x:v>
      </x:c>
      <x:c r="C253" s="4" t="str">
        <x:v>에어콘청소</x:v>
      </x:c>
      <x:c r="D253" s="13" t="n">
        <x:f>'Data &amp; Targets'!L253</x:f>
        <x:v>4620</x:v>
      </x:c>
      <x:c r="E253" s="13" t="n">
        <x:f>'Data &amp; Targets'!N253</x:f>
        <x:v>8080</x:v>
      </x:c>
      <x:c r="F253" s="23" t="n">
        <x:f>MIN(100,LOG10(1+D253/'산출기준'!$B$8)/LOG10(1+'산출기준'!$B$9/'산출기준'!$B$8)*100)</x:f>
        <x:v>55.7899942277811</x:v>
      </x:c>
      <x:c r="G253" s="23" t="n">
        <x:f>MIN(100,LOG10(1+D253/MAX(E253,'산출기준'!$B$10)*'산출기준'!$B$11)/LOG10(1+'산출기준'!$B$12*'산출기준'!$B$11)*100)</x:f>
        <x:v>88.04777698922851</x:v>
      </x:c>
      <x:c r="H253" s="23" t="n">
        <x:f>F253*'산출기준'!$B$13+G253*'산출기준'!$B$14</x:f>
        <x:v>75.14466388464955</x:v>
      </x:c>
      <x:c r="I253" s="23" t="n">
        <x:f>IF('검색추이24개월'!AI253="","",'검색추이24개월'!AI253)</x:f>
        <x:v>91.33771907225926</x:v>
      </x:c>
      <x:c r="J253" s="23" t="n">
        <x:f>'편집평가'!L253</x:f>
        <x:v>62.5</x:v>
      </x:c>
      <x:c r="K253" s="23" t="n">
        <x:f>IF(I253="","",H253*'산출기준'!$B$15+I253*'산출기준'!$B$16+J253*'산출기준'!$B$17)</x:f>
        <x:v>77.47364766400256</x:v>
      </x:c>
      <x:c r="L253" s="13" t="n">
        <x:f>IF(K253="","",COUNTIF($K$5:$K$1004,"&gt;"&amp;K253)+1)</x:f>
        <x:v>332</x:v>
      </x:c>
    </x:row>
    <x:row r="254" ht="25" customHeight="1">
      <x:c r="A254" s="4" t="str">
        <x:v>K0250</x:v>
      </x:c>
      <x:c r="B254" s="4" t="str">
        <x:v>리빙</x:v>
      </x:c>
      <x:c r="C254" s="4" t="str">
        <x:v>세탁기고무패킹청소</x:v>
      </x:c>
      <x:c r="D254" s="13" t="n">
        <x:f>'Data &amp; Targets'!L254</x:f>
        <x:v>4580</x:v>
      </x:c>
      <x:c r="E254" s="13" t="n">
        <x:f>'Data &amp; Targets'!N254</x:f>
        <x:v>2123</x:v>
      </x:c>
      <x:c r="F254" s="23" t="n">
        <x:f>MIN(100,LOG10(1+D254/'산출기준'!$B$8)/LOG10(1+'산출기준'!$B$9/'산출기준'!$B$8)*100)</x:f>
        <x:v>55.66680720002027</x:v>
      </x:c>
      <x:c r="G254" s="23" t="n">
        <x:f>MIN(100,LOG10(1+D254/MAX(E254,'산출기준'!$B$10)*'산출기준'!$B$11)/LOG10(1+'산출기준'!$B$12*'산출기준'!$B$11)*100)</x:f>
        <x:v>100</x:v>
      </x:c>
      <x:c r="H254" s="23" t="n">
        <x:f>F254*'산출기준'!$B$13+G254*'산출기준'!$B$14</x:f>
        <x:v>82.2667228800081</x:v>
      </x:c>
      <x:c r="I254" s="23" t="n">
        <x:f>IF('검색추이24개월'!AI254="","",'검색추이24개월'!AI254)</x:f>
        <x:v>97.15072967110157</x:v>
      </x:c>
      <x:c r="J254" s="23" t="n">
        <x:f>'편집평가'!L254</x:f>
        <x:v>62.5</x:v>
      </x:c>
      <x:c r="K254" s="23" t="n">
        <x:f>IF(I254="","",H254*'산출기준'!$B$15+I254*'산출기준'!$B$16+J254*'산출기준'!$B$17)</x:f>
        <x:v>82.77858034133452</x:v>
      </x:c>
      <x:c r="L254" s="13" t="n">
        <x:f>IF(K254="","",COUNTIF($K$5:$K$1004,"&gt;"&amp;K254)+1)</x:f>
        <x:v>154</x:v>
      </x:c>
    </x:row>
    <x:row r="255" ht="25" customHeight="1">
      <x:c r="A255" s="4" t="str">
        <x:v>K0251</x:v>
      </x:c>
      <x:c r="B255" s="4" t="str">
        <x:v>리빙</x:v>
      </x:c>
      <x:c r="C255" s="4" t="str">
        <x:v>벽걸이에어컨물떨어짐</x:v>
      </x:c>
      <x:c r="D255" s="13" t="n">
        <x:f>'Data &amp; Targets'!L255</x:f>
        <x:v>4560</x:v>
      </x:c>
      <x:c r="E255" s="13" t="n">
        <x:f>'Data &amp; Targets'!N255</x:f>
        <x:v>1114</x:v>
      </x:c>
      <x:c r="F255" s="23" t="n">
        <x:f>MIN(100,LOG10(1+D255/'산출기준'!$B$8)/LOG10(1+'산출기준'!$B$9/'산출기준'!$B$8)*100)</x:f>
        <x:v>55.60481828987955</x:v>
      </x:c>
      <x:c r="G255" s="23" t="n">
        <x:f>MIN(100,LOG10(1+D255/MAX(E255,'산출기준'!$B$10)*'산출기준'!$B$11)/LOG10(1+'산출기준'!$B$12*'산출기준'!$B$11)*100)</x:f>
        <x:v>100</x:v>
      </x:c>
      <x:c r="H255" s="23" t="n">
        <x:f>F255*'산출기준'!$B$13+G255*'산출기준'!$B$14</x:f>
        <x:v>82.24192731595183</x:v>
      </x:c>
      <x:c r="I255" s="23" t="n">
        <x:f>IF('검색추이24개월'!AI255="","",'검색추이24개월'!AI255)</x:f>
        <x:v>69.86828525458613</x:v>
      </x:c>
      <x:c r="J255" s="23" t="n">
        <x:f>'편집평가'!L255</x:f>
        <x:v>50</x:v>
      </x:c>
      <x:c r="K255" s="23" t="n">
        <x:f>IF(I255="","",H255*'산출기준'!$B$15+I255*'산출기준'!$B$16+J255*'산출기준'!$B$17)</x:f>
        <x:v>72.08144923435175</x:v>
      </x:c>
      <x:c r="L255" s="13" t="n">
        <x:f>IF(K255="","",COUNTIF($K$5:$K$1004,"&gt;"&amp;K255)+1)</x:f>
        <x:v>498</x:v>
      </x:c>
    </x:row>
    <x:row r="256" ht="25" customHeight="1">
      <x:c r="A256" s="4" t="str">
        <x:v>K0252</x:v>
      </x:c>
      <x:c r="B256" s="4" t="str">
        <x:v>리빙</x:v>
      </x:c>
      <x:c r="C256" s="4" t="str">
        <x:v>바퀴벌레종류</x:v>
      </x:c>
      <x:c r="D256" s="13" t="n">
        <x:f>'Data &amp; Targets'!L256</x:f>
        <x:v>4380</x:v>
      </x:c>
      <x:c r="E256" s="13" t="n">
        <x:f>'Data &amp; Targets'!N256</x:f>
        <x:v>2638</x:v>
      </x:c>
      <x:c r="F256" s="23" t="n">
        <x:f>MIN(100,LOG10(1+D256/'산출기준'!$B$8)/LOG10(1+'산출기준'!$B$9/'산출기준'!$B$8)*100)</x:f>
        <x:v>55.03463736771671</x:v>
      </x:c>
      <x:c r="G256" s="23" t="n">
        <x:f>MIN(100,LOG10(1+D256/MAX(E256,'산출기준'!$B$10)*'산출기준'!$B$11)/LOG10(1+'산출기준'!$B$12*'산출기준'!$B$11)*100)</x:f>
        <x:v>100</x:v>
      </x:c>
      <x:c r="H256" s="23" t="n">
        <x:f>F256*'산출기준'!$B$13+G256*'산출기준'!$B$14</x:f>
        <x:v>82.01385494708668</x:v>
      </x:c>
      <x:c r="I256" s="23" t="n">
        <x:f>IF('검색추이24개월'!AI256="","",'검색추이24개월'!AI256)</x:f>
        <x:v>88.02910932318555</x:v>
      </x:c>
      <x:c r="J256" s="23" t="n">
        <x:f>'편집평가'!L256</x:f>
        <x:v>62.5</x:v>
      </x:c>
      <x:c r="K256" s="23" t="n">
        <x:f>IF(I256="","",H256*'산출기준'!$B$15+I256*'산출기준'!$B$16+J256*'산출기준'!$B$17)</x:f>
        <x:v>79.915660270499</x:v>
      </x:c>
      <x:c r="L256" s="13" t="n">
        <x:f>IF(K256="","",COUNTIF($K$5:$K$1004,"&gt;"&amp;K256)+1)</x:f>
        <x:v>255</x:v>
      </x:c>
    </x:row>
    <x:row r="257" ht="25" customHeight="1">
      <x:c r="A257" s="4" t="str">
        <x:v>K0253</x:v>
      </x:c>
      <x:c r="B257" s="4" t="str">
        <x:v>리빙</x:v>
      </x:c>
      <x:c r="C257" s="4" t="str">
        <x:v>실리콘곰팡이제거</x:v>
      </x:c>
      <x:c r="D257" s="13" t="n">
        <x:f>'Data &amp; Targets'!L257</x:f>
        <x:v>4310</x:v>
      </x:c>
      <x:c r="E257" s="13" t="n">
        <x:f>'Data &amp; Targets'!N257</x:f>
        <x:v>13974</x:v>
      </x:c>
      <x:c r="F257" s="23" t="n">
        <x:f>MIN(100,LOG10(1+D257/'산출기준'!$B$8)/LOG10(1+'산출기준'!$B$9/'산출기준'!$B$8)*100)</x:f>
        <x:v>54.80668953238064</x:v>
      </x:c>
      <x:c r="G257" s="23" t="n">
        <x:f>MIN(100,LOG10(1+D257/MAX(E257,'산출기준'!$B$10)*'산출기준'!$B$11)/LOG10(1+'산출기준'!$B$12*'산출기준'!$B$11)*100)</x:f>
        <x:v>74.98866780907987</x:v>
      </x:c>
      <x:c r="H257" s="23" t="n">
        <x:f>F257*'산출기준'!$B$13+G257*'산출기준'!$B$14</x:f>
        <x:v>66.91587649840018</x:v>
      </x:c>
      <x:c r="I257" s="23" t="n">
        <x:f>IF('검색추이24개월'!AI257="","",'검색추이24개월'!AI257)</x:f>
        <x:v>93.60136923520649</x:v>
      </x:c>
      <x:c r="J257" s="23" t="n">
        <x:f>'편집평가'!L257</x:f>
        <x:v>62.5</x:v>
      </x:c>
      <x:c r="K257" s="23" t="n">
        <x:f>IF(I257="","",H257*'산출기준'!$B$15+I257*'산출기준'!$B$16+J257*'산출기준'!$B$17)</x:f>
        <x:v>74.03834901976204</x:v>
      </x:c>
      <x:c r="L257" s="13" t="n">
        <x:f>IF(K257="","",COUNTIF($K$5:$K$1004,"&gt;"&amp;K257)+1)</x:f>
        <x:v>450</x:v>
      </x:c>
    </x:row>
    <x:row r="258" ht="25" customHeight="1">
      <x:c r="A258" s="4" t="str">
        <x:v>K0254</x:v>
      </x:c>
      <x:c r="B258" s="4" t="str">
        <x:v>리빙</x:v>
      </x:c>
      <x:c r="C258" s="4" t="str">
        <x:v>드럼세탁기통세척</x:v>
      </x:c>
      <x:c r="D258" s="13" t="n">
        <x:f>'Data &amp; Targets'!L258</x:f>
        <x:v>4130</x:v>
      </x:c>
      <x:c r="E258" s="13" t="n">
        <x:f>'Data &amp; Targets'!N258</x:f>
        <x:v>4162</x:v>
      </x:c>
      <x:c r="F258" s="23" t="n">
        <x:f>MIN(100,LOG10(1+D258/'산출기준'!$B$8)/LOG10(1+'산출기준'!$B$9/'산출기준'!$B$8)*100)</x:f>
        <x:v>54.20350273922154</x:v>
      </x:c>
      <x:c r="G258" s="23" t="n">
        <x:f>MIN(100,LOG10(1+D258/MAX(E258,'산출기준'!$B$10)*'산출기준'!$B$11)/LOG10(1+'산출기준'!$B$12*'산출기준'!$B$11)*100)</x:f>
        <x:v>99.83442232505575</x:v>
      </x:c>
      <x:c r="H258" s="23" t="n">
        <x:f>F258*'산출기준'!$B$13+G258*'산출기준'!$B$14</x:f>
        <x:v>81.58205449072207</x:v>
      </x:c>
      <x:c r="I258" s="23" t="n">
        <x:f>IF('검색추이24개월'!AI258="","",'검색추이24개월'!AI258)</x:f>
        <x:v>97.55017365301995</x:v>
      </x:c>
      <x:c r="J258" s="23" t="n">
        <x:f>'편집평가'!L258</x:f>
        <x:v>62.5</x:v>
      </x:c>
      <x:c r="K258" s="23" t="n">
        <x:f>IF(I258="","",H258*'산출기준'!$B$15+I258*'산출기준'!$B$16+J258*'산출기준'!$B$17)</x:f>
        <x:v>82.55607934126702</x:v>
      </x:c>
      <x:c r="L258" s="13" t="n">
        <x:f>IF(K258="","",COUNTIF($K$5:$K$1004,"&gt;"&amp;K258)+1)</x:f>
        <x:v>158</x:v>
      </x:c>
    </x:row>
    <x:row r="259" ht="25" customHeight="1">
      <x:c r="A259" s="4" t="str">
        <x:v>K0255</x:v>
      </x:c>
      <x:c r="B259" s="4" t="str">
        <x:v>리빙</x:v>
      </x:c>
      <x:c r="C259" s="4" t="str">
        <x:v>에어컨청소가격</x:v>
      </x:c>
      <x:c r="D259" s="13" t="n">
        <x:f>'Data &amp; Targets'!L259</x:f>
        <x:v>4130</x:v>
      </x:c>
      <x:c r="E259" s="13" t="n">
        <x:f>'Data &amp; Targets'!N259</x:f>
        <x:v>23600</x:v>
      </x:c>
      <x:c r="F259" s="23" t="n">
        <x:f>MIN(100,LOG10(1+D259/'산출기준'!$B$8)/LOG10(1+'산출기준'!$B$9/'산출기준'!$B$8)*100)</x:f>
        <x:v>54.20350273922154</x:v>
      </x:c>
      <x:c r="G259" s="23" t="n">
        <x:f>MIN(100,LOG10(1+D259/MAX(E259,'산출기준'!$B$10)*'산출기준'!$B$11)/LOG10(1+'산출기준'!$B$12*'산출기준'!$B$11)*100)</x:f>
        <x:v>63.22198350913906</x:v>
      </x:c>
      <x:c r="H259" s="23" t="n">
        <x:f>F259*'산출기준'!$B$13+G259*'산출기준'!$B$14</x:f>
        <x:v>59.61459120117205</x:v>
      </x:c>
      <x:c r="I259" s="23" t="n">
        <x:f>IF('검색추이24개월'!AI259="","",'검색추이24개월'!AI259)</x:f>
        <x:v>87.19971373354215</x:v>
      </x:c>
      <x:c r="J259" s="23" t="n">
        <x:f>'편집평가'!L259</x:f>
        <x:v>62.5</x:v>
      </x:c>
      <x:c r="K259" s="23" t="n">
        <x:f>IF(I259="","",H259*'산출기준'!$B$15+I259*'산출기준'!$B$16+J259*'산출기준'!$B$17)</x:f>
        <x:v>68.46720972064867</x:v>
      </x:c>
      <x:c r="L259" s="13" t="n">
        <x:f>IF(K259="","",COUNTIF($K$5:$K$1004,"&gt;"&amp;K259)+1)</x:f>
        <x:v>583</x:v>
      </x:c>
    </x:row>
    <x:row r="260" ht="25" customHeight="1">
      <x:c r="A260" s="4" t="str">
        <x:v>K0256</x:v>
      </x:c>
      <x:c r="B260" s="4" t="str">
        <x:v>리빙</x:v>
      </x:c>
      <x:c r="C260" s="4" t="str">
        <x:v>전자렌지청소</x:v>
      </x:c>
      <x:c r="D260" s="13" t="n">
        <x:f>'Data &amp; Targets'!L260</x:f>
        <x:v>4110</x:v>
      </x:c>
      <x:c r="E260" s="13" t="n">
        <x:f>'Data &amp; Targets'!N260</x:f>
        <x:v>3859</x:v>
      </x:c>
      <x:c r="F260" s="23" t="n">
        <x:f>MIN(100,LOG10(1+D260/'산출기준'!$B$8)/LOG10(1+'산출기준'!$B$9/'산출기준'!$B$8)*100)</x:f>
        <x:v>54.13490361368771</x:v>
      </x:c>
      <x:c r="G260" s="23" t="n">
        <x:f>MIN(100,LOG10(1+D260/MAX(E260,'산출기준'!$B$10)*'산출기준'!$B$11)/LOG10(1+'산출기준'!$B$12*'산출기준'!$B$11)*100)</x:f>
        <x:v>100</x:v>
      </x:c>
      <x:c r="H260" s="23" t="n">
        <x:f>F260*'산출기준'!$B$13+G260*'산출기준'!$B$14</x:f>
        <x:v>81.65396144547509</x:v>
      </x:c>
      <x:c r="I260" s="23" t="n">
        <x:f>IF('검색추이24개월'!AI260="","",'검색추이24개월'!AI260)</x:f>
        <x:v>88.19725798234681</x:v>
      </x:c>
      <x:c r="J260" s="23" t="n">
        <x:f>'편집평가'!L260</x:f>
        <x:v>62.5</x:v>
      </x:c>
      <x:c r="K260" s="23" t="n">
        <x:f>IF(I260="","",H260*'산출기준'!$B$15+I260*'산출기준'!$B$16+J260*'산출기준'!$B$17)</x:f>
        <x:v>79.78615811744159</x:v>
      </x:c>
      <x:c r="L260" s="13" t="n">
        <x:f>IF(K260="","",COUNTIF($K$5:$K$1004,"&gt;"&amp;K260)+1)</x:f>
        <x:v>258</x:v>
      </x:c>
    </x:row>
    <x:row r="261" ht="25" customHeight="1">
      <x:c r="A261" s="4" t="str">
        <x:v>K0257</x:v>
      </x:c>
      <x:c r="B261" s="4" t="str">
        <x:v>리빙</x:v>
      </x:c>
      <x:c r="C261" s="4" t="str">
        <x:v>가스렌지후드청소</x:v>
      </x:c>
      <x:c r="D261" s="13" t="n">
        <x:f>'Data &amp; Targets'!L261</x:f>
        <x:v>4090</x:v>
      </x:c>
      <x:c r="E261" s="13" t="n">
        <x:f>'Data &amp; Targets'!N261</x:f>
        <x:v>6920</x:v>
      </x:c>
      <x:c r="F261" s="23" t="n">
        <x:f>MIN(100,LOG10(1+D261/'산출기준'!$B$8)/LOG10(1+'산출기준'!$B$9/'산출기준'!$B$8)*100)</x:f>
        <x:v>54.06597782441966</x:v>
      </x:c>
      <x:c r="G261" s="23" t="n">
        <x:f>MIN(100,LOG10(1+D261/MAX(E261,'산출기준'!$B$10)*'산출기준'!$B$11)/LOG10(1+'산출기준'!$B$12*'산출기준'!$B$11)*100)</x:f>
        <x:v>88.75341715343521</x:v>
      </x:c>
      <x:c r="H261" s="23" t="n">
        <x:f>F261*'산출기준'!$B$13+G261*'산출기준'!$B$14</x:f>
        <x:v>74.878441421829</x:v>
      </x:c>
      <x:c r="I261" s="23" t="n">
        <x:f>IF('검색추이24개월'!AI261="","",'검색추이24개월'!AI261)</x:f>
        <x:v>87.07156175004636</x:v>
      </x:c>
      <x:c r="J261" s="23" t="n">
        <x:f>'편집평가'!L261</x:f>
        <x:v>62.5</x:v>
      </x:c>
      <x:c r="K261" s="23" t="n">
        <x:f>IF(I261="","",H261*'산출기준'!$B$15+I261*'산출기준'!$B$16+J261*'산출기준'!$B$17)</x:f>
        <x:v>76.06068923592841</x:v>
      </x:c>
      <x:c r="L261" s="13" t="n">
        <x:f>IF(K261="","",COUNTIF($K$5:$K$1004,"&gt;"&amp;K261)+1)</x:f>
        <x:v>381</x:v>
      </x:c>
    </x:row>
    <x:row r="262" ht="25" customHeight="1">
      <x:c r="A262" s="4" t="str">
        <x:v>K0258</x:v>
      </x:c>
      <x:c r="B262" s="4" t="str">
        <x:v>리빙</x:v>
      </x:c>
      <x:c r="C262" s="4" t="str">
        <x:v>싱크대하수구냄새</x:v>
      </x:c>
      <x:c r="D262" s="13" t="n">
        <x:f>'Data &amp; Targets'!L262</x:f>
        <x:v>3880</x:v>
      </x:c>
      <x:c r="E262" s="13" t="n">
        <x:f>'Data &amp; Targets'!N262</x:f>
        <x:v>165260</x:v>
      </x:c>
      <x:c r="F262" s="23" t="n">
        <x:f>MIN(100,LOG10(1+D262/'산출기준'!$B$8)/LOG10(1+'산출기준'!$B$9/'산출기준'!$B$8)*100)</x:f>
        <x:v>53.32172048311623</x:v>
      </x:c>
      <x:c r="G262" s="23" t="n">
        <x:f>MIN(100,LOG10(1+D262/MAX(E262,'산출기준'!$B$10)*'산출기준'!$B$11)/LOG10(1+'산출기준'!$B$12*'산출기준'!$B$11)*100)</x:f>
        <x:v>26.18150616212019</x:v>
      </x:c>
      <x:c r="H262" s="23" t="n">
        <x:f>F262*'산출기준'!$B$13+G262*'산출기준'!$B$14</x:f>
        <x:v>37.037591890518605</x:v>
      </x:c>
      <x:c r="I262" s="23" t="n">
        <x:f>IF('검색추이24개월'!AI262="","",'검색추이24개월'!AI262)</x:f>
        <x:v>97.7402718670269</x:v>
      </x:c>
      <x:c r="J262" s="23" t="n">
        <x:f>'편집평가'!L262</x:f>
        <x:v>50</x:v>
      </x:c>
      <x:c r="K262" s="23" t="n">
        <x:f>IF(I262="","",H262*'산출기준'!$B$15+I262*'산출기준'!$B$16+J262*'산출기준'!$B$17)</x:f>
        <x:v>57.840877505367374</x:v>
      </x:c>
      <x:c r="L262" s="13" t="n">
        <x:f>IF(K262="","",COUNTIF($K$5:$K$1004,"&gt;"&amp;K262)+1)</x:f>
        <x:v>827</x:v>
      </x:c>
    </x:row>
    <x:row r="263" ht="25" customHeight="1">
      <x:c r="A263" s="4" t="str">
        <x:v>K0259</x:v>
      </x:c>
      <x:c r="B263" s="4" t="str">
        <x:v>리빙</x:v>
      </x:c>
      <x:c r="C263" s="4" t="str">
        <x:v>욕실청소</x:v>
      </x:c>
      <x:c r="D263" s="13" t="n">
        <x:f>'Data &amp; Targets'!L263</x:f>
        <x:v>3800</x:v>
      </x:c>
      <x:c r="E263" s="13" t="n">
        <x:f>'Data &amp; Targets'!N263</x:f>
        <x:v>301536</x:v>
      </x:c>
      <x:c r="F263" s="23" t="n">
        <x:f>MIN(100,LOG10(1+D263/'산출기준'!$B$8)/LOG10(1+'산출기준'!$B$9/'산출기준'!$B$8)*100)</x:f>
        <x:v>53.02781417424646</x:v>
      </x:c>
      <x:c r="G263" s="23" t="n">
        <x:f>MIN(100,LOG10(1+D263/MAX(E263,'산출기준'!$B$10)*'산출기준'!$B$11)/LOG10(1+'산출기준'!$B$12*'산출기준'!$B$11)*100)</x:f>
        <x:v>17.66930374608508</x:v>
      </x:c>
      <x:c r="H263" s="23" t="n">
        <x:f>F263*'산출기준'!$B$13+G263*'산출기준'!$B$14</x:f>
        <x:v>31.812707917349634</x:v>
      </x:c>
      <x:c r="I263" s="23" t="n">
        <x:f>IF('검색추이24개월'!AI263="","",'검색추이24개월'!AI263)</x:f>
        <x:v>87.94595303625293</x:v>
      </x:c>
      <x:c r="J263" s="23" t="n">
        <x:f>'편집평가'!L263</x:f>
        <x:v>62.5</x:v>
      </x:c>
      <x:c r="K263" s="23" t="n">
        <x:f>IF(I263="","",H263*'산출기준'!$B$15+I263*'산출기준'!$B$16+J263*'산출기준'!$B$17)</x:f>
        <x:v>54.7901398695507</x:v>
      </x:c>
      <x:c r="L263" s="13" t="n">
        <x:f>IF(K263="","",COUNTIF($K$5:$K$1004,"&gt;"&amp;K263)+1)</x:f>
        <x:v>868</x:v>
      </x:c>
    </x:row>
    <x:row r="264" ht="25" customHeight="1">
      <x:c r="A264" s="4" t="str">
        <x:v>K0260</x:v>
      </x:c>
      <x:c r="B264" s="4" t="str">
        <x:v>리빙</x:v>
      </x:c>
      <x:c r="C264" s="4" t="str">
        <x:v>드럼세탁기고무패킹청소</x:v>
      </x:c>
      <x:c r="D264" s="13" t="n">
        <x:f>'Data &amp; Targets'!L264</x:f>
        <x:v>3770</x:v>
      </x:c>
      <x:c r="E264" s="13" t="n">
        <x:f>'Data &amp; Targets'!N264</x:f>
        <x:v>2361</x:v>
      </x:c>
      <x:c r="F264" s="23" t="n">
        <x:f>MIN(100,LOG10(1+D264/'산출기준'!$B$8)/LOG10(1+'산출기준'!$B$9/'산출기준'!$B$8)*100)</x:f>
        <x:v>52.91604227988085</x:v>
      </x:c>
      <x:c r="G264" s="23" t="n">
        <x:f>MIN(100,LOG10(1+D264/MAX(E264,'산출기준'!$B$10)*'산출기준'!$B$11)/LOG10(1+'산출기준'!$B$12*'산출기준'!$B$11)*100)</x:f>
        <x:v>100</x:v>
      </x:c>
      <x:c r="H264" s="23" t="n">
        <x:f>F264*'산출기준'!$B$13+G264*'산출기준'!$B$14</x:f>
        <x:v>81.16641691195234</x:v>
      </x:c>
      <x:c r="I264" s="23" t="n">
        <x:f>IF('검색추이24개월'!AI264="","",'검색추이24개월'!AI264)</x:f>
        <x:v>96.75333925154455</x:v>
      </x:c>
      <x:c r="J264" s="23" t="n">
        <x:f>'편집평가'!L264</x:f>
        <x:v>62.5</x:v>
      </x:c>
      <x:c r="K264" s="23" t="n">
        <x:f>IF(I264="","",H264*'산출기준'!$B$15+I264*'산출기준'!$B$16+J264*'산출기준'!$B$17)</x:f>
        <x:v>82.10921023143953</x:v>
      </x:c>
      <x:c r="L264" s="13" t="n">
        <x:f>IF(K264="","",COUNTIF($K$5:$K$1004,"&gt;"&amp;K264)+1)</x:f>
        <x:v>176</x:v>
      </x:c>
    </x:row>
    <x:row r="265" ht="25" customHeight="1">
      <x:c r="A265" s="4" t="str">
        <x:v>K0261</x:v>
      </x:c>
      <x:c r="B265" s="4" t="str">
        <x:v>리빙</x:v>
      </x:c>
      <x:c r="C265" s="4" t="str">
        <x:v>수건냄새제거</x:v>
      </x:c>
      <x:c r="D265" s="13" t="n">
        <x:f>'Data &amp; Targets'!L265</x:f>
        <x:v>3670</x:v>
      </x:c>
      <x:c r="E265" s="13" t="n">
        <x:f>'Data &amp; Targets'!N265</x:f>
        <x:v>4809</x:v>
      </x:c>
      <x:c r="F265" s="23" t="n">
        <x:f>MIN(100,LOG10(1+D265/'산출기준'!$B$8)/LOG10(1+'산출기준'!$B$9/'산출기준'!$B$8)*100)</x:f>
        <x:v>52.53710994810732</x:v>
      </x:c>
      <x:c r="G265" s="23" t="n">
        <x:f>MIN(100,LOG10(1+D265/MAX(E265,'산출기준'!$B$10)*'산출기준'!$B$11)/LOG10(1+'산출기준'!$B$12*'산출기준'!$B$11)*100)</x:f>
        <x:v>94.20969839022455</x:v>
      </x:c>
      <x:c r="H265" s="23" t="n">
        <x:f>F265*'산출기준'!$B$13+G265*'산출기준'!$B$14</x:f>
        <x:v>77.54066301337765</x:v>
      </x:c>
      <x:c r="I265" s="23" t="n">
        <x:f>IF('검색추이24개월'!AI265="","",'검색추이24개월'!AI265)</x:f>
        <x:v>91.2299919727742</x:v>
      </x:c>
      <x:c r="J265" s="23" t="n">
        <x:f>'편집평가'!L265</x:f>
        <x:v>62.5</x:v>
      </x:c>
      <x:c r="K265" s="23" t="n">
        <x:f>IF(I265="","",H265*'산출기준'!$B$15+I265*'산출기준'!$B$16+J265*'산출기준'!$B$17)</x:f>
        <x:v>78.63932909852109</x:v>
      </x:c>
      <x:c r="L265" s="13" t="n">
        <x:f>IF(K265="","",COUNTIF($K$5:$K$1004,"&gt;"&amp;K265)+1)</x:f>
        <x:v>296</x:v>
      </x:c>
    </x:row>
    <x:row r="266" ht="25" customHeight="1">
      <x:c r="A266" s="4" t="str">
        <x:v>K0262</x:v>
      </x:c>
      <x:c r="B266" s="4" t="str">
        <x:v>리빙</x:v>
      </x:c>
      <x:c r="C266" s="4" t="str">
        <x:v>보일러교체비용</x:v>
      </x:c>
      <x:c r="D266" s="13" t="n">
        <x:f>'Data &amp; Targets'!L266</x:f>
        <x:v>3650</x:v>
      </x:c>
      <x:c r="E266" s="13" t="n">
        <x:f>'Data &amp; Targets'!N266</x:f>
        <x:v>12087</x:v>
      </x:c>
      <x:c r="F266" s="23" t="n">
        <x:f>MIN(100,LOG10(1+D266/'산출기준'!$B$8)/LOG10(1+'산출기준'!$B$9/'산출기준'!$B$8)*100)</x:f>
        <x:v>52.460118338946195</x:v>
      </x:c>
      <x:c r="G266" s="23" t="n">
        <x:f>MIN(100,LOG10(1+D266/MAX(E266,'산출기준'!$B$10)*'산출기준'!$B$11)/LOG10(1+'산출기준'!$B$12*'산출기준'!$B$11)*100)</x:f>
        <x:v>74.54508333258045</x:v>
      </x:c>
      <x:c r="H266" s="23" t="n">
        <x:f>F266*'산출기준'!$B$13+G266*'산출기준'!$B$14</x:f>
        <x:v>65.71109733512674</x:v>
      </x:c>
      <x:c r="I266" s="23" t="n">
        <x:f>IF('검색추이24개월'!AI266="","",'검색추이24개월'!AI266)</x:f>
        <x:v>91.712674214056</x:v>
      </x:c>
      <x:c r="J266" s="23" t="n">
        <x:f>'편집평가'!L266</x:f>
        <x:v>75</x:v>
      </x:c>
      <x:c r="K266" s="23" t="n">
        <x:f>IF(I266="","",H266*'산출기준'!$B$15+I266*'산출기준'!$B$16+J266*'산출기준'!$B$17)</x:f>
        <x:v>75.36935093178016</x:v>
      </x:c>
      <x:c r="L266" s="13" t="n">
        <x:f>IF(K266="","",COUNTIF($K$5:$K$1004,"&gt;"&amp;K266)+1)</x:f>
        <x:v>405</x:v>
      </x:c>
    </x:row>
    <x:row r="267" ht="25" customHeight="1">
      <x:c r="A267" s="4" t="str">
        <x:v>K0263</x:v>
      </x:c>
      <x:c r="B267" s="4" t="str">
        <x:v>리빙</x:v>
      </x:c>
      <x:c r="C267" s="4" t="str">
        <x:v>통돌이세탁조청소</x:v>
      </x:c>
      <x:c r="D267" s="13" t="n">
        <x:f>'Data &amp; Targets'!L267</x:f>
        <x:v>3510</x:v>
      </x:c>
      <x:c r="E267" s="13" t="n">
        <x:f>'Data &amp; Targets'!N267</x:f>
        <x:v>4098</x:v>
      </x:c>
      <x:c r="F267" s="23" t="n">
        <x:f>MIN(100,LOG10(1+D267/'산출기준'!$B$8)/LOG10(1+'산출기준'!$B$9/'산출기준'!$B$8)*100)</x:f>
        <x:v>51.909395830290315</x:v>
      </x:c>
      <x:c r="G267" s="23" t="n">
        <x:f>MIN(100,LOG10(1+D267/MAX(E267,'산출기준'!$B$10)*'산출기준'!$B$11)/LOG10(1+'산출기준'!$B$12*'산출기준'!$B$11)*100)</x:f>
        <x:v>96.67991857673238</x:v>
      </x:c>
      <x:c r="H267" s="23" t="n">
        <x:f>F267*'산출기준'!$B$13+G267*'산출기준'!$B$14</x:f>
        <x:v>78.77170947815554</x:v>
      </x:c>
      <x:c r="I267" s="23" t="n">
        <x:f>IF('검색추이24개월'!AI267="","",'검색추이24개월'!AI267)</x:f>
        <x:v>96.9141509176164</x:v>
      </x:c>
      <x:c r="J267" s="23" t="n">
        <x:f>'편집평가'!L267</x:f>
        <x:v>62.5</x:v>
      </x:c>
      <x:c r="K267" s="23" t="n">
        <x:f>IF(I267="","",H267*'산출기준'!$B$15+I267*'산출기준'!$B$16+J267*'산출기준'!$B$17)</x:f>
        <x:v>80.9601000143627</x:v>
      </x:c>
      <x:c r="L267" s="13" t="n">
        <x:f>IF(K267="","",COUNTIF($K$5:$K$1004,"&gt;"&amp;K267)+1)</x:f>
        <x:v>216</x:v>
      </x:c>
    </x:row>
    <x:row r="268" ht="25" customHeight="1">
      <x:c r="A268" s="4" t="str">
        <x:v>K0264</x:v>
      </x:c>
      <x:c r="B268" s="4" t="str">
        <x:v>리빙</x:v>
      </x:c>
      <x:c r="C268" s="4" t="str">
        <x:v>날파리퇴치법</x:v>
      </x:c>
      <x:c r="D268" s="13" t="n">
        <x:f>'Data &amp; Targets'!L268</x:f>
        <x:v>3480</x:v>
      </x:c>
      <x:c r="E268" s="13" t="n">
        <x:f>'Data &amp; Targets'!N268</x:f>
        <x:v>1945</x:v>
      </x:c>
      <x:c r="F268" s="23" t="n">
        <x:f>MIN(100,LOG10(1+D268/'산출기준'!$B$8)/LOG10(1+'산출기준'!$B$9/'산출기준'!$B$8)*100)</x:f>
        <x:v>51.788607465400304</x:v>
      </x:c>
      <x:c r="G268" s="23" t="n">
        <x:f>MIN(100,LOG10(1+D268/MAX(E268,'산출기준'!$B$10)*'산출기준'!$B$11)/LOG10(1+'산출기준'!$B$12*'산출기준'!$B$11)*100)</x:f>
        <x:v>100</x:v>
      </x:c>
      <x:c r="H268" s="23" t="n">
        <x:f>F268*'산출기준'!$B$13+G268*'산출기준'!$B$14</x:f>
        <x:v>80.71544298616013</x:v>
      </x:c>
      <x:c r="I268" s="23" t="str">
        <x:f>IF('검색추이24개월'!AI268="","",'검색추이24개월'!AI268)</x:f>
      </x:c>
      <x:c r="J268" s="23" t="n">
        <x:f>'편집평가'!L268</x:f>
        <x:v>50</x:v>
      </x:c>
      <x:c r="K268" s="23" t="str">
        <x:f>IF(I268="","",H268*'산출기준'!$B$15+I268*'산출기준'!$B$16+J268*'산출기준'!$B$17)</x:f>
      </x:c>
      <x:c r="L268" s="13" t="str">
        <x:f>IF(K268="","",COUNTIF($K$5:$K$1004,"&gt;"&amp;K268)+1)</x:f>
      </x:c>
    </x:row>
    <x:row r="269" ht="25" customHeight="1">
      <x:c r="A269" s="4" t="str">
        <x:v>K0265</x:v>
      </x:c>
      <x:c r="B269" s="4" t="str">
        <x:v>리빙</x:v>
      </x:c>
      <x:c r="C269" s="4" t="str">
        <x:v>세면대배수관교체</x:v>
      </x:c>
      <x:c r="D269" s="13" t="n">
        <x:f>'Data &amp; Targets'!L269</x:f>
        <x:v>3450</x:v>
      </x:c>
      <x:c r="E269" s="13" t="n">
        <x:f>'Data &amp; Targets'!N269</x:f>
        <x:v>26534</x:v>
      </x:c>
      <x:c r="F269" s="23" t="n">
        <x:f>MIN(100,LOG10(1+D269/'산출기준'!$B$8)/LOG10(1+'산출기준'!$B$9/'산출기준'!$B$8)*100)</x:f>
        <x:v>51.66680263668532</x:v>
      </x:c>
      <x:c r="G269" s="23" t="n">
        <x:f>MIN(100,LOG10(1+D269/MAX(E269,'산출기준'!$B$10)*'산출기준'!$B$11)/LOG10(1+'산출기준'!$B$12*'산출기준'!$B$11)*100)</x:f>
        <x:v>57.18623038565971</x:v>
      </x:c>
      <x:c r="H269" s="23" t="n">
        <x:f>F269*'산출기준'!$B$13+G269*'산출기준'!$B$14</x:f>
        <x:v>54.978459286069956</x:v>
      </x:c>
      <x:c r="I269" s="23" t="n">
        <x:f>IF('검색추이24개월'!AI269="","",'검색추이24개월'!AI269)</x:f>
        <x:v>96.56052335250524</x:v>
      </x:c>
      <x:c r="J269" s="23" t="n">
        <x:f>'편집평가'!L269</x:f>
        <x:v>62.5</x:v>
      </x:c>
      <x:c r="K269" s="23" t="n">
        <x:f>IF(I269="","",H269*'산출기준'!$B$15+I269*'산출기준'!$B$16+J269*'산출기준'!$B$17)</x:f>
        <x:v>68.95738664878655</x:v>
      </x:c>
      <x:c r="L269" s="13" t="n">
        <x:f>IF(K269="","",COUNTIF($K$5:$K$1004,"&gt;"&amp;K269)+1)</x:f>
        <x:v>569</x:v>
      </x:c>
    </x:row>
    <x:row r="270" ht="25" customHeight="1">
      <x:c r="A270" s="4" t="str">
        <x:v>K0266</x:v>
      </x:c>
      <x:c r="B270" s="4" t="str">
        <x:v>리빙</x:v>
      </x:c>
      <x:c r="C270" s="4" t="str">
        <x:v>화장실곰팡이제거</x:v>
      </x:c>
      <x:c r="D270" s="13" t="n">
        <x:f>'Data &amp; Targets'!L270</x:f>
        <x:v>3400</x:v>
      </x:c>
      <x:c r="E270" s="13" t="n">
        <x:f>'Data &amp; Targets'!N270</x:f>
        <x:v>24824</x:v>
      </x:c>
      <x:c r="F270" s="23" t="n">
        <x:f>MIN(100,LOG10(1+D270/'산출기준'!$B$8)/LOG10(1+'산출기준'!$B$9/'산출기준'!$B$8)*100)</x:f>
        <x:v>51.46148872057403</x:v>
      </x:c>
      <x:c r="G270" s="23" t="n">
        <x:f>MIN(100,LOG10(1+D270/MAX(E270,'산출기준'!$B$10)*'산출기준'!$B$11)/LOG10(1+'산출기준'!$B$12*'산출기준'!$B$11)*100)</x:f>
        <x:v>58.234754835898336</x:v>
      </x:c>
      <x:c r="H270" s="23" t="n">
        <x:f>F270*'산출기준'!$B$13+G270*'산출기준'!$B$14</x:f>
        <x:v>55.52544838976861</x:v>
      </x:c>
      <x:c r="I270" s="23" t="n">
        <x:f>IF('검색추이24개월'!AI270="","",'검색추이24개월'!AI270)</x:f>
        <x:v>91.32941907963695</x:v>
      </x:c>
      <x:c r="J270" s="23" t="n">
        <x:f>'편집평가'!L270</x:f>
        <x:v>62.5</x:v>
      </x:c>
      <x:c r="K270" s="23" t="n">
        <x:f>IF(I270="","",H270*'산출기준'!$B$15+I270*'산출기준'!$B$16+J270*'산출기준'!$B$17)</x:f>
        <x:v>67.66154991877539</x:v>
      </x:c>
      <x:c r="L270" s="13" t="n">
        <x:f>IF(K270="","",COUNTIF($K$5:$K$1004,"&gt;"&amp;K270)+1)</x:f>
        <x:v>603</x:v>
      </x:c>
    </x:row>
    <x:row r="271" ht="25" customHeight="1">
      <x:c r="A271" s="4" t="str">
        <x:v>K0267</x:v>
      </x:c>
      <x:c r="B271" s="4" t="str">
        <x:v>리빙</x:v>
      </x:c>
      <x:c r="C271" s="4" t="str">
        <x:v>통돌이세탁기통세척</x:v>
      </x:c>
      <x:c r="D271" s="13" t="n">
        <x:f>'Data &amp; Targets'!L271</x:f>
        <x:v>3380</x:v>
      </x:c>
      <x:c r="E271" s="13" t="n">
        <x:f>'Data &amp; Targets'!N271</x:f>
        <x:v>3456</x:v>
      </x:c>
      <x:c r="F271" s="23" t="n">
        <x:f>MIN(100,LOG10(1+D271/'산출기준'!$B$8)/LOG10(1+'산출기준'!$B$9/'산출기준'!$B$8)*100)</x:f>
        <x:v>51.37854070907195</x:v>
      </x:c>
      <x:c r="G271" s="23" t="n">
        <x:f>MIN(100,LOG10(1+D271/MAX(E271,'산출기준'!$B$10)*'산출기준'!$B$11)/LOG10(1+'산출기준'!$B$12*'산출기준'!$B$11)*100)</x:f>
        <x:v>99.52301266389196</x:v>
      </x:c>
      <x:c r="H271" s="23" t="n">
        <x:f>F271*'산출기준'!$B$13+G271*'산출기준'!$B$14</x:f>
        <x:v>80.26522388196395</x:v>
      </x:c>
      <x:c r="I271" s="23" t="n">
        <x:f>IF('검색추이24개월'!AI271="","",'검색추이24개월'!AI271)</x:f>
        <x:v>96.78188296270159</x:v>
      </x:c>
      <x:c r="J271" s="23" t="n">
        <x:f>'편집평가'!L271</x:f>
        <x:v>62.5</x:v>
      </x:c>
      <x:c r="K271" s="23" t="n">
        <x:f>IF(I271="","",H271*'산출기준'!$B$15+I271*'산출기준'!$B$16+J271*'산출기준'!$B$17)</x:f>
        <x:v>81.66717682979245</x:v>
      </x:c>
      <x:c r="L271" s="13" t="n">
        <x:f>IF(K271="","",COUNTIF($K$5:$K$1004,"&gt;"&amp;K271)+1)</x:f>
        <x:v>188</x:v>
      </x:c>
    </x:row>
    <x:row r="272" ht="25" customHeight="1">
      <x:c r="A272" s="4" t="str">
        <x:v>K0268</x:v>
      </x:c>
      <x:c r="B272" s="4" t="str">
        <x:v>리빙</x:v>
      </x:c>
      <x:c r="C272" s="4" t="str">
        <x:v>바퀴벌레퇴치</x:v>
      </x:c>
      <x:c r="D272" s="13" t="n">
        <x:f>'Data &amp; Targets'!L272</x:f>
        <x:v>3340</x:v>
      </x:c>
      <x:c r="E272" s="13" t="n">
        <x:f>'Data &amp; Targets'!N272</x:f>
        <x:v>41694</x:v>
      </x:c>
      <x:c r="F272" s="23" t="n">
        <x:f>MIN(100,LOG10(1+D272/'산출기준'!$B$8)/LOG10(1+'산출기준'!$B$9/'산출기준'!$B$8)*100)</x:f>
        <x:v>51.2112048754759</x:v>
      </x:c>
      <x:c r="G272" s="23" t="n">
        <x:f>MIN(100,LOG10(1+D272/MAX(E272,'산출기준'!$B$10)*'산출기준'!$B$11)/LOG10(1+'산출기준'!$B$12*'산출기준'!$B$11)*100)</x:f>
        <x:v>47.63511030060476</x:v>
      </x:c>
      <x:c r="H272" s="23" t="n">
        <x:f>F272*'산출기준'!$B$13+G272*'산출기준'!$B$14</x:f>
        <x:v>49.06554813055321</x:v>
      </x:c>
      <x:c r="I272" s="23" t="n">
        <x:f>IF('검색추이24개월'!AI272="","",'검색추이24개월'!AI272)</x:f>
        <x:v>82.8685022733674</x:v>
      </x:c>
      <x:c r="J272" s="23" t="n">
        <x:f>'편집평가'!L272</x:f>
        <x:v>50</x:v>
      </x:c>
      <x:c r="K272" s="23" t="n">
        <x:f>IF(I272="","",H272*'산출기준'!$B$15+I272*'산출기준'!$B$16+J272*'산출기준'!$B$17)</x:f>
        <x:v>59.393324747286826</x:v>
      </x:c>
      <x:c r="L272" s="13" t="n">
        <x:f>IF(K272="","",COUNTIF($K$5:$K$1004,"&gt;"&amp;K272)+1)</x:f>
        <x:v>798</x:v>
      </x:c>
    </x:row>
    <x:row r="273" ht="25" customHeight="1">
      <x:c r="A273" s="4" t="str">
        <x:v>K0269</x:v>
      </x:c>
      <x:c r="B273" s="4" t="str">
        <x:v>리빙</x:v>
      </x:c>
      <x:c r="C273" s="4" t="str">
        <x:v>냉장고청소방법</x:v>
      </x:c>
      <x:c r="D273" s="13" t="n">
        <x:f>'Data &amp; Targets'!L273</x:f>
        <x:v>3250</x:v>
      </x:c>
      <x:c r="E273" s="13" t="n">
        <x:f>'Data &amp; Targets'!N273</x:f>
        <x:v>2371</x:v>
      </x:c>
      <x:c r="F273" s="23" t="n">
        <x:f>MIN(100,LOG10(1+D273/'산출기준'!$B$8)/LOG10(1+'산출기준'!$B$9/'산출기준'!$B$8)*100)</x:f>
        <x:v>50.82747254750713</x:v>
      </x:c>
      <x:c r="G273" s="23" t="n">
        <x:f>MIN(100,LOG10(1+D273/MAX(E273,'산출기준'!$B$10)*'산출기준'!$B$11)/LOG10(1+'산출기준'!$B$12*'산출기준'!$B$11)*100)</x:f>
        <x:v>100</x:v>
      </x:c>
      <x:c r="H273" s="23" t="n">
        <x:f>F273*'산출기준'!$B$13+G273*'산출기준'!$B$14</x:f>
        <x:v>80.33098901900286</x:v>
      </x:c>
      <x:c r="I273" s="23" t="n">
        <x:f>IF('검색추이24개월'!AI273="","",'검색추이24개월'!AI273)</x:f>
        <x:v>95.44486360294431</x:v>
      </x:c>
      <x:c r="J273" s="23" t="n">
        <x:f>'편집평가'!L273</x:f>
        <x:v>75</x:v>
      </x:c>
      <x:c r="K273" s="23" t="n">
        <x:f>IF(I273="","",H273*'산출기준'!$B$15+I273*'산출기준'!$B$16+J273*'산출기준'!$B$17)</x:f>
        <x:v>83.79895359038471</x:v>
      </x:c>
      <x:c r="L273" s="13" t="n">
        <x:f>IF(K273="","",COUNTIF($K$5:$K$1004,"&gt;"&amp;K273)+1)</x:f>
        <x:v>122</x:v>
      </x:c>
    </x:row>
    <x:row r="274" ht="25" customHeight="1">
      <x:c r="A274" s="4" t="str">
        <x:v>K0270</x:v>
      </x:c>
      <x:c r="B274" s="4" t="str">
        <x:v>리빙</x:v>
      </x:c>
      <x:c r="C274" s="4" t="str">
        <x:v>에어프라이어청소</x:v>
      </x:c>
      <x:c r="D274" s="13" t="n">
        <x:f>'Data &amp; Targets'!L274</x:f>
        <x:v>3170</x:v>
      </x:c>
      <x:c r="E274" s="13" t="n">
        <x:f>'Data &amp; Targets'!N274</x:f>
        <x:v>6446</x:v>
      </x:c>
      <x:c r="F274" s="23" t="n">
        <x:f>MIN(100,LOG10(1+D274/'산출기준'!$B$8)/LOG10(1+'산출기준'!$B$9/'산출기준'!$B$8)*100)</x:f>
        <x:v>50.477621355796266</x:v>
      </x:c>
      <x:c r="G274" s="23" t="n">
        <x:f>MIN(100,LOG10(1+D274/MAX(E274,'산출기준'!$B$10)*'산출기준'!$B$11)/LOG10(1+'산출기준'!$B$12*'산출기준'!$B$11)*100)</x:f>
        <x:v>84.84225662276768</x:v>
      </x:c>
      <x:c r="H274" s="23" t="n">
        <x:f>F274*'산출기준'!$B$13+G274*'산출기준'!$B$14</x:f>
        <x:v>71.09640251597911</x:v>
      </x:c>
      <x:c r="I274" s="23" t="n">
        <x:f>IF('검색추이24개월'!AI274="","",'검색추이24개월'!AI274)</x:f>
        <x:v>86.49281185327101</x:v>
      </x:c>
      <x:c r="J274" s="23" t="n">
        <x:f>'편집평가'!L274</x:f>
        <x:v>62.5</x:v>
      </x:c>
      <x:c r="K274" s="23" t="n">
        <x:f>IF(I274="","",H274*'산출기준'!$B$15+I274*'산출기준'!$B$16+J274*'산출기준'!$B$17)</x:f>
        <x:v>73.99604481397085</x:v>
      </x:c>
      <x:c r="L274" s="13" t="n">
        <x:f>IF(K274="","",COUNTIF($K$5:$K$1004,"&gt;"&amp;K274)+1)</x:f>
        <x:v>452</x:v>
      </x:c>
    </x:row>
    <x:row r="275" ht="25" customHeight="1">
      <x:c r="A275" s="4" t="str">
        <x:v>K0271</x:v>
      </x:c>
      <x:c r="B275" s="4" t="str">
        <x:v>리빙</x:v>
      </x:c>
      <x:c r="C275" s="4" t="str">
        <x:v>아파트창문청소</x:v>
      </x:c>
      <x:c r="D275" s="13" t="n">
        <x:f>'Data &amp; Targets'!L275</x:f>
        <x:v>3130</x:v>
      </x:c>
      <x:c r="E275" s="13" t="n">
        <x:f>'Data &amp; Targets'!N275</x:f>
        <x:v>24653</x:v>
      </x:c>
      <x:c r="F275" s="23" t="n">
        <x:f>MIN(100,LOG10(1+D275/'산출기준'!$B$8)/LOG10(1+'산출기준'!$B$9/'산출기준'!$B$8)*100)</x:f>
        <x:v>50.29947278825032</x:v>
      </x:c>
      <x:c r="G275" s="23" t="n">
        <x:f>MIN(100,LOG10(1+D275/MAX(E275,'산출기준'!$B$10)*'산출기준'!$B$11)/LOG10(1+'산출기준'!$B$12*'산출기준'!$B$11)*100)</x:f>
        <x:v>56.70751466692583</x:v>
      </x:c>
      <x:c r="H275" s="23" t="n">
        <x:f>F275*'산출기준'!$B$13+G275*'산출기준'!$B$14</x:f>
        <x:v>54.144297915455624</x:v>
      </x:c>
      <x:c r="I275" s="23" t="n">
        <x:f>IF('검색추이24개월'!AI275="","",'검색추이24개월'!AI275)</x:f>
        <x:v>97.2294423820218</x:v>
      </x:c>
      <x:c r="J275" s="23" t="n">
        <x:f>'편집평가'!L275</x:f>
        <x:v>62.5</x:v>
      </x:c>
      <x:c r="K275" s="23" t="n">
        <x:f>IF(I275="","",H275*'산출기준'!$B$15+I275*'산출기준'!$B$16+J275*'산출기준'!$B$17)</x:f>
        <x:v>68.74098167233436</x:v>
      </x:c>
      <x:c r="L275" s="13" t="n">
        <x:f>IF(K275="","",COUNTIF($K$5:$K$1004,"&gt;"&amp;K275)+1)</x:f>
        <x:v>576</x:v>
      </x:c>
    </x:row>
    <x:row r="276" ht="25" customHeight="1">
      <x:c r="A276" s="4" t="str">
        <x:v>K0272</x:v>
      </x:c>
      <x:c r="B276" s="4" t="str">
        <x:v>리빙</x:v>
      </x:c>
      <x:c r="C276" s="4" t="str">
        <x:v>보일러교체</x:v>
      </x:c>
      <x:c r="D276" s="13" t="n">
        <x:f>'Data &amp; Targets'!L276</x:f>
        <x:v>3080</x:v>
      </x:c>
      <x:c r="E276" s="13" t="n">
        <x:f>'Data &amp; Targets'!N276</x:f>
        <x:v>270615</x:v>
      </x:c>
      <x:c r="F276" s="23" t="n">
        <x:f>MIN(100,LOG10(1+D276/'산출기준'!$B$8)/LOG10(1+'산출기준'!$B$9/'산출기준'!$B$8)*100)</x:f>
        <x:v>50.073658716962264</x:v>
      </x:c>
      <x:c r="G276" s="23" t="n">
        <x:f>MIN(100,LOG10(1+D276/MAX(E276,'산출기준'!$B$10)*'산출기준'!$B$11)/LOG10(1+'산출기준'!$B$12*'산출기준'!$B$11)*100)</x:f>
        <x:v>16.466312580693916</x:v>
      </x:c>
      <x:c r="H276" s="23" t="n">
        <x:f>F276*'산출기준'!$B$13+G276*'산출기준'!$B$14</x:f>
        <x:v>29.909251035201255</x:v>
      </x:c>
      <x:c r="I276" s="23" t="n">
        <x:f>IF('검색추이24개월'!AI276="","",'검색추이24개월'!AI276)</x:f>
        <x:v>96.95393405798633</x:v>
      </x:c>
      <x:c r="J276" s="23" t="n">
        <x:f>'편집평가'!L276</x:f>
        <x:v>62.5</x:v>
      </x:c>
      <x:c r="K276" s="23" t="n">
        <x:f>IF(I276="","",H276*'산출기준'!$B$15+I276*'산출기준'!$B$16+J276*'산출기준'!$B$17)</x:f>
        <x:v>56.540805734996525</x:v>
      </x:c>
      <x:c r="L276" s="13" t="n">
        <x:f>IF(K276="","",COUNTIF($K$5:$K$1004,"&gt;"&amp;K276)+1)</x:f>
        <x:v>846</x:v>
      </x:c>
    </x:row>
    <x:row r="277" ht="25" customHeight="1">
      <x:c r="A277" s="4" t="str">
        <x:v>K0273</x:v>
      </x:c>
      <x:c r="B277" s="4" t="str">
        <x:v>리빙</x:v>
      </x:c>
      <x:c r="C277" s="4" t="str">
        <x:v>재활용분리수거</x:v>
      </x:c>
      <x:c r="D277" s="13" t="n">
        <x:f>'Data &amp; Targets'!L277</x:f>
        <x:v>3060</x:v>
      </x:c>
      <x:c r="E277" s="13" t="n">
        <x:f>'Data &amp; Targets'!N277</x:f>
        <x:v>35409</x:v>
      </x:c>
      <x:c r="F277" s="23" t="n">
        <x:f>MIN(100,LOG10(1+D277/'산출기준'!$B$8)/LOG10(1+'산출기준'!$B$9/'산출기준'!$B$8)*100)</x:f>
        <x:v>49.982337351610624</x:v>
      </x:c>
      <x:c r="G277" s="23" t="n">
        <x:f>MIN(100,LOG10(1+D277/MAX(E277,'산출기준'!$B$10)*'산출기준'!$B$11)/LOG10(1+'산출기준'!$B$12*'산출기준'!$B$11)*100)</x:f>
        <x:v>49.10197119808902</x:v>
      </x:c>
      <x:c r="H277" s="23" t="n">
        <x:f>F277*'산출기준'!$B$13+G277*'산출기준'!$B$14</x:f>
        <x:v>49.454117659497655</x:v>
      </x:c>
      <x:c r="I277" s="23" t="n">
        <x:f>IF('검색추이24개월'!AI277="","",'검색추이24개월'!AI277)</x:f>
        <x:v>88.93162360396568</x:v>
      </x:c>
      <x:c r="J277" s="23" t="n">
        <x:f>'편집평가'!L277</x:f>
        <x:v>50</x:v>
      </x:c>
      <x:c r="K277" s="23" t="n">
        <x:f>IF(I277="","",H277*'산출기준'!$B$15+I277*'산출기준'!$B$16+J277*'산출기준'!$B$17)</x:f>
        <x:v>61.40654591093853</x:v>
      </x:c>
      <x:c r="L277" s="13" t="n">
        <x:f>IF(K277="","",COUNTIF($K$5:$K$1004,"&gt;"&amp;K277)+1)</x:f>
        <x:v>749</x:v>
      </x:c>
    </x:row>
    <x:row r="278" ht="25" customHeight="1">
      <x:c r="A278" s="4" t="str">
        <x:v>K0274</x:v>
      </x:c>
      <x:c r="B278" s="4" t="str">
        <x:v>리빙</x:v>
      </x:c>
      <x:c r="C278" s="4" t="str">
        <x:v>셀프에어컨청소</x:v>
      </x:c>
      <x:c r="D278" s="13" t="n">
        <x:f>'Data &amp; Targets'!L278</x:f>
        <x:v>3040</x:v>
      </x:c>
      <x:c r="E278" s="13" t="n">
        <x:f>'Data &amp; Targets'!N278</x:f>
        <x:v>17723</x:v>
      </x:c>
      <x:c r="F278" s="23" t="n">
        <x:f>MIN(100,LOG10(1+D278/'산출기준'!$B$8)/LOG10(1+'산출기준'!$B$9/'산출기준'!$B$8)*100)</x:f>
        <x:v>49.89043616418289</x:v>
      </x:c>
      <x:c r="G278" s="23" t="n">
        <x:f>MIN(100,LOG10(1+D278/MAX(E278,'산출기준'!$B$10)*'산출기준'!$B$11)/LOG10(1+'산출기준'!$B$12*'산출기준'!$B$11)*100)</x:f>
        <x:v>62.81152756942995</x:v>
      </x:c>
      <x:c r="H278" s="23" t="n">
        <x:f>F278*'산출기준'!$B$13+G278*'산출기준'!$B$14</x:f>
        <x:v>57.64309100733112</x:v>
      </x:c>
      <x:c r="I278" s="23" t="n">
        <x:f>IF('검색추이24개월'!AI278="","",'검색추이24개월'!AI278)</x:f>
        <x:v>86.23912490189531</x:v>
      </x:c>
      <x:c r="J278" s="23" t="n">
        <x:f>'편집평가'!L278</x:f>
        <x:v>62.5</x:v>
      </x:c>
      <x:c r="K278" s="23" t="n">
        <x:f>IF(I278="","",H278*'산출기준'!$B$15+I278*'산출기준'!$B$16+J278*'산출기준'!$B$17)</x:f>
        <x:v>67.19328297423415</x:v>
      </x:c>
      <x:c r="L278" s="13" t="n">
        <x:f>IF(K278="","",COUNTIF($K$5:$K$1004,"&gt;"&amp;K278)+1)</x:f>
        <x:v>617</x:v>
      </x:c>
    </x:row>
    <x:row r="279" ht="25" customHeight="1">
      <x:c r="A279" s="4" t="str">
        <x:v>K0275</x:v>
      </x:c>
      <x:c r="B279" s="4" t="str">
        <x:v>리빙</x:v>
      </x:c>
      <x:c r="C279" s="4" t="str">
        <x:v>하수구냄새</x:v>
      </x:c>
      <x:c r="D279" s="13" t="n">
        <x:f>'Data &amp; Targets'!L279</x:f>
        <x:v>3030</x:v>
      </x:c>
      <x:c r="E279" s="13" t="n">
        <x:f>'Data &amp; Targets'!N279</x:f>
        <x:v>447107</x:v>
      </x:c>
      <x:c r="F279" s="23" t="n">
        <x:f>MIN(100,LOG10(1+D279/'산출기준'!$B$8)/LOG10(1+'산출기준'!$B$9/'산출기준'!$B$8)*100)</x:f>
        <x:v>49.844265827125405</x:v>
      </x:c>
      <x:c r="G279" s="23" t="n">
        <x:f>MIN(100,LOG10(1+D279/MAX(E279,'산출기준'!$B$10)*'산출기준'!$B$11)/LOG10(1+'산출기준'!$B$12*'산출기준'!$B$11)*100)</x:f>
        <x:v>11.211363204122177</x:v>
      </x:c>
      <x:c r="H279" s="23" t="n">
        <x:f>F279*'산출기준'!$B$13+G279*'산출기준'!$B$14</x:f>
        <x:v>26.664524253323467</x:v>
      </x:c>
      <x:c r="I279" s="23" t="n">
        <x:f>IF('검색추이24개월'!AI279="","",'검색추이24개월'!AI279)</x:f>
        <x:v>86.21261139016616</x:v>
      </x:c>
      <x:c r="J279" s="23" t="n">
        <x:f>'편집평가'!L279</x:f>
        <x:v>50</x:v>
      </x:c>
      <x:c r="K279" s="23" t="n">
        <x:f>IF(I279="","",H279*'산출기준'!$B$15+I279*'산출기준'!$B$16+J279*'산출기준'!$B$17)</x:f>
        <x:v>49.196045543711584</x:v>
      </x:c>
      <x:c r="L279" s="13" t="n">
        <x:f>IF(K279="","",COUNTIF($K$5:$K$1004,"&gt;"&amp;K279)+1)</x:f>
        <x:v>932</x:v>
      </x:c>
    </x:row>
    <x:row r="280" ht="25" customHeight="1">
      <x:c r="A280" s="4" t="str">
        <x:v>K0276</x:v>
      </x:c>
      <x:c r="B280" s="4" t="str">
        <x:v>리빙</x:v>
      </x:c>
      <x:c r="C280" s="4" t="str">
        <x:v>돈벌레퇴치</x:v>
      </x:c>
      <x:c r="D280" s="13" t="n">
        <x:f>'Data &amp; Targets'!L280</x:f>
        <x:v>3030</x:v>
      </x:c>
      <x:c r="E280" s="13" t="n">
        <x:f>'Data &amp; Targets'!N280</x:f>
        <x:v>1724</x:v>
      </x:c>
      <x:c r="F280" s="23" t="n">
        <x:f>MIN(100,LOG10(1+D280/'산출기준'!$B$8)/LOG10(1+'산출기준'!$B$9/'산출기준'!$B$8)*100)</x:f>
        <x:v>49.844265827125405</x:v>
      </x:c>
      <x:c r="G280" s="23" t="n">
        <x:f>MIN(100,LOG10(1+D280/MAX(E280,'산출기준'!$B$10)*'산출기준'!$B$11)/LOG10(1+'산출기준'!$B$12*'산출기준'!$B$11)*100)</x:f>
        <x:v>100</x:v>
      </x:c>
      <x:c r="H280" s="23" t="n">
        <x:f>F280*'산출기준'!$B$13+G280*'산출기준'!$B$14</x:f>
        <x:v>79.93770633085016</x:v>
      </x:c>
      <x:c r="I280" s="23" t="n">
        <x:f>IF('검색추이24개월'!AI280="","",'검색추이24개월'!AI280)</x:f>
        <x:v>89.29397304115183</x:v>
      </x:c>
      <x:c r="J280" s="23" t="n">
        <x:f>'편집평가'!L280</x:f>
        <x:v>50</x:v>
      </x:c>
      <x:c r="K280" s="23" t="n">
        <x:f>IF(I280="","",H280*'산출기준'!$B$15+I280*'산출기준'!$B$16+J280*'산출기준'!$B$17)</x:f>
        <x:v>76.75704507777063</x:v>
      </x:c>
      <x:c r="L280" s="13" t="n">
        <x:f>IF(K280="","",COUNTIF($K$5:$K$1004,"&gt;"&amp;K280)+1)</x:f>
        <x:v>354</x:v>
      </x:c>
    </x:row>
    <x:row r="281" ht="25" customHeight="1">
      <x:c r="A281" s="4" t="str">
        <x:v>K0277</x:v>
      </x:c>
      <x:c r="B281" s="4" t="str">
        <x:v>리빙</x:v>
      </x:c>
      <x:c r="C281" s="4" t="str">
        <x:v>드럼세탁기청소방법</x:v>
      </x:c>
      <x:c r="D281" s="13" t="n">
        <x:f>'Data &amp; Targets'!L281</x:f>
        <x:v>3000</x:v>
      </x:c>
      <x:c r="E281" s="13" t="n">
        <x:f>'Data &amp; Targets'!N281</x:f>
        <x:v>4169</x:v>
      </x:c>
      <x:c r="F281" s="23" t="n">
        <x:f>MIN(100,LOG10(1+D281/'산출기준'!$B$8)/LOG10(1+'산출기준'!$B$9/'산출기준'!$B$8)*100)</x:f>
        <x:v>49.704864540372455</x:v>
      </x:c>
      <x:c r="G281" s="23" t="n">
        <x:f>MIN(100,LOG10(1+D281/MAX(E281,'산출기준'!$B$10)*'산출기준'!$B$11)/LOG10(1+'산출기준'!$B$12*'산출기준'!$B$11)*100)</x:f>
        <x:v>92.95330974432463</x:v>
      </x:c>
      <x:c r="H281" s="23" t="n">
        <x:f>F281*'산출기준'!$B$13+G281*'산출기준'!$B$14</x:f>
        <x:v>75.65393166274376</x:v>
      </x:c>
      <x:c r="I281" s="23" t="n">
        <x:f>IF('검색추이24개월'!AI281="","",'검색추이24개월'!AI281)</x:f>
        <x:v>97.27943447159407</x:v>
      </x:c>
      <x:c r="J281" s="23" t="n">
        <x:f>'편집평가'!L281</x:f>
        <x:v>75</x:v>
      </x:c>
      <x:c r="K281" s="23" t="n">
        <x:f>IF(I281="","",H281*'산출기준'!$B$15+I281*'산출기준'!$B$16+J281*'산출기준'!$B$17)</x:f>
        <x:v>82.01079617285009</x:v>
      </x:c>
      <x:c r="L281" s="13" t="n">
        <x:f>IF(K281="","",COUNTIF($K$5:$K$1004,"&gt;"&amp;K281)+1)</x:f>
        <x:v>179</x:v>
      </x:c>
    </x:row>
    <x:row r="282" ht="25" customHeight="1">
      <x:c r="A282" s="4" t="str">
        <x:v>K0278</x:v>
      </x:c>
      <x:c r="B282" s="4" t="str">
        <x:v>리빙</x:v>
      </x:c>
      <x:c r="C282" s="4" t="str">
        <x:v>집냄새제거</x:v>
      </x:c>
      <x:c r="D282" s="13" t="n">
        <x:f>'Data &amp; Targets'!L282</x:f>
        <x:v>2900</x:v>
      </x:c>
      <x:c r="E282" s="13" t="n">
        <x:f>'Data &amp; Targets'!N282</x:f>
        <x:v>70260</x:v>
      </x:c>
      <x:c r="F282" s="23" t="n">
        <x:f>MIN(100,LOG10(1+D282/'산출기준'!$B$8)/LOG10(1+'산출기준'!$B$9/'산출기준'!$B$8)*100)</x:f>
        <x:v>49.23025190943695</x:v>
      </x:c>
      <x:c r="G282" s="23" t="n">
        <x:f>MIN(100,LOG10(1+D282/MAX(E282,'산출기준'!$B$10)*'산출기준'!$B$11)/LOG10(1+'산출기준'!$B$12*'산출기준'!$B$11)*100)</x:f>
        <x:v>35.4188658821097</x:v>
      </x:c>
      <x:c r="H282" s="23" t="n">
        <x:f>F282*'산출기준'!$B$13+G282*'산출기준'!$B$14</x:f>
        <x:v>40.9434202930406</x:v>
      </x:c>
      <x:c r="I282" s="23" t="n">
        <x:f>IF('검색추이24개월'!AI282="","",'검색추이24개월'!AI282)</x:f>
        <x:v>94.52419407989895</x:v>
      </x:c>
      <x:c r="J282" s="23" t="n">
        <x:f>'편집평가'!L282</x:f>
        <x:v>62.5</x:v>
      </x:c>
      <x:c r="K282" s="23" t="n">
        <x:f>IF(I282="","",H282*'산출기준'!$B$15+I282*'산출기준'!$B$16+J282*'산출기준'!$B$17)</x:f>
        <x:v>61.32896837048999</x:v>
      </x:c>
      <x:c r="L282" s="13" t="n">
        <x:f>IF(K282="","",COUNTIF($K$5:$K$1004,"&gt;"&amp;K282)+1)</x:f>
        <x:v>751</x:v>
      </x:c>
    </x:row>
    <x:row r="283" ht="25" customHeight="1">
      <x:c r="A283" s="4" t="str">
        <x:v>K0279</x:v>
      </x:c>
      <x:c r="B283" s="4" t="str">
        <x:v>리빙</x:v>
      </x:c>
      <x:c r="C283" s="4" t="str">
        <x:v>에어컨청소방법</x:v>
      </x:c>
      <x:c r="D283" s="13" t="n">
        <x:f>'Data &amp; Targets'!L283</x:f>
        <x:v>2820</x:v>
      </x:c>
      <x:c r="E283" s="13" t="n">
        <x:f>'Data &amp; Targets'!N283</x:f>
        <x:v>17554</x:v>
      </x:c>
      <x:c r="F283" s="23" t="n">
        <x:f>MIN(100,LOG10(1+D283/'산출기준'!$B$8)/LOG10(1+'산출기준'!$B$9/'산출기준'!$B$8)*100)</x:f>
        <x:v>48.83902840749948</x:v>
      </x:c>
      <x:c r="G283" s="23" t="n">
        <x:f>MIN(100,LOG10(1+D283/MAX(E283,'산출기준'!$B$10)*'산출기준'!$B$11)/LOG10(1+'산출기준'!$B$12*'산출기준'!$B$11)*100)</x:f>
        <x:v>61.47212943370707</x:v>
      </x:c>
      <x:c r="H283" s="23" t="n">
        <x:f>F283*'산출기준'!$B$13+G283*'산출기준'!$B$14</x:f>
        <x:v>56.418889023224025</x:v>
      </x:c>
      <x:c r="I283" s="23" t="n">
        <x:f>IF('검색추이24개월'!AI283="","",'검색추이24개월'!AI283)</x:f>
        <x:v>88.34827168596547</x:v>
      </x:c>
      <x:c r="J283" s="23" t="n">
        <x:f>'편집평가'!L283</x:f>
        <x:v>75</x:v>
      </x:c>
      <x:c r="K283" s="23" t="n">
        <x:f>IF(I283="","",H283*'산출기준'!$B$15+I283*'산출기준'!$B$16+J283*'산출기준'!$B$17)</x:f>
        <x:v>69.71392601740166</x:v>
      </x:c>
      <x:c r="L283" s="13" t="n">
        <x:f>IF(K283="","",COUNTIF($K$5:$K$1004,"&gt;"&amp;K283)+1)</x:f>
        <x:v>553</x:v>
      </x:c>
    </x:row>
    <x:row r="284" ht="25" customHeight="1">
      <x:c r="A284" s="4" t="str">
        <x:v>K0280</x:v>
      </x:c>
      <x:c r="B284" s="4" t="str">
        <x:v>리빙</x:v>
      </x:c>
      <x:c r="C284" s="4" t="str">
        <x:v>싱크대하수구청소</x:v>
      </x:c>
      <x:c r="D284" s="13" t="n">
        <x:f>'Data &amp; Targets'!L284</x:f>
        <x:v>2780</x:v>
      </x:c>
      <x:c r="E284" s="13" t="n">
        <x:f>'Data &amp; Targets'!N284</x:f>
        <x:v>222102</x:v>
      </x:c>
      <x:c r="F284" s="23" t="n">
        <x:f>MIN(100,LOG10(1+D284/'산출기준'!$B$8)/LOG10(1+'산출기준'!$B$9/'산출기준'!$B$8)*100)</x:f>
        <x:v>48.63937850570185</x:v>
      </x:c>
      <x:c r="G284" s="23" t="n">
        <x:f>MIN(100,LOG10(1+D284/MAX(E284,'산출기준'!$B$10)*'산출기준'!$B$11)/LOG10(1+'산출기준'!$B$12*'산출기준'!$B$11)*100)</x:f>
        <x:v>17.587305441808894</x:v>
      </x:c>
      <x:c r="H284" s="23" t="n">
        <x:f>F284*'산출기준'!$B$13+G284*'산출기준'!$B$14</x:f>
        <x:v>30.008134667366075</x:v>
      </x:c>
      <x:c r="I284" s="23" t="n">
        <x:f>IF('검색추이24개월'!AI284="","",'검색추이24개월'!AI284)</x:f>
        <x:v>95.44450440162092</x:v>
      </x:c>
      <x:c r="J284" s="23" t="n">
        <x:f>'편집평가'!L284</x:f>
        <x:v>62.5</x:v>
      </x:c>
      <x:c r="K284" s="23" t="n">
        <x:f>IF(I284="","",H284*'산출기준'!$B$15+I284*'산출기준'!$B$16+J284*'산출기준'!$B$17)</x:f>
        <x:v>56.13741865416931</x:v>
      </x:c>
      <x:c r="L284" s="13" t="n">
        <x:f>IF(K284="","",COUNTIF($K$5:$K$1004,"&gt;"&amp;K284)+1)</x:f>
        <x:v>854</x:v>
      </x:c>
    </x:row>
    <x:row r="285" ht="25" customHeight="1">
      <x:c r="A285" s="4" t="str">
        <x:v>K0281</x:v>
      </x:c>
      <x:c r="B285" s="4" t="str">
        <x:v>리빙</x:v>
      </x:c>
      <x:c r="C285" s="4" t="str">
        <x:v>냉장고청소</x:v>
      </x:c>
      <x:c r="D285" s="13" t="n">
        <x:f>'Data &amp; Targets'!L285</x:f>
        <x:v>2740</x:v>
      </x:c>
      <x:c r="E285" s="13" t="n">
        <x:f>'Data &amp; Targets'!N285</x:f>
        <x:v>92555</x:v>
      </x:c>
      <x:c r="F285" s="23" t="n">
        <x:f>MIN(100,LOG10(1+D285/'산출기준'!$B$8)/LOG10(1+'산출기준'!$B$9/'산출기준'!$B$8)*100)</x:f>
        <x:v>48.4369362071764</x:v>
      </x:c>
      <x:c r="G285" s="23" t="n">
        <x:f>MIN(100,LOG10(1+D285/MAX(E285,'산출기준'!$B$10)*'산출기준'!$B$11)/LOG10(1+'산출기준'!$B$12*'산출기준'!$B$11)*100)</x:f>
        <x:v>29.822525995719644</x:v>
      </x:c>
      <x:c r="H285" s="23" t="n">
        <x:f>F285*'산출기준'!$B$13+G285*'산출기준'!$B$14</x:f>
        <x:v>37.26829008030235</x:v>
      </x:c>
      <x:c r="I285" s="23" t="n">
        <x:f>IF('검색추이24개월'!AI285="","",'검색추이24개월'!AI285)</x:f>
        <x:v>86.23077260620443</x:v>
      </x:c>
      <x:c r="J285" s="23" t="n">
        <x:f>'편집평가'!L285</x:f>
        <x:v>62.5</x:v>
      </x:c>
      <x:c r="K285" s="23" t="n">
        <x:f>IF(I285="","",H285*'산출기준'!$B$15+I285*'산출기준'!$B$16+J285*'산출기준'!$B$17)</x:f>
        <x:v>57.0033768220125</x:v>
      </x:c>
      <x:c r="L285" s="13" t="n">
        <x:f>IF(K285="","",COUNTIF($K$5:$K$1004,"&gt;"&amp;K285)+1)</x:f>
        <x:v>841</x:v>
      </x:c>
    </x:row>
    <x:row r="286" ht="25" customHeight="1">
      <x:c r="A286" s="4" t="str">
        <x:v>K0282</x:v>
      </x:c>
      <x:c r="B286" s="4" t="str">
        <x:v>리빙</x:v>
      </x:c>
      <x:c r="C286" s="4" t="str">
        <x:v>아파트유리창청소</x:v>
      </x:c>
      <x:c r="D286" s="13" t="n">
        <x:f>'Data &amp; Targets'!L286</x:f>
        <x:v>2650</x:v>
      </x:c>
      <x:c r="E286" s="13" t="n">
        <x:f>'Data &amp; Targets'!N286</x:f>
        <x:v>37547</x:v>
      </x:c>
      <x:c r="F286" s="23" t="n">
        <x:f>MIN(100,LOG10(1+D286/'산출기준'!$B$8)/LOG10(1+'산출기준'!$B$9/'산출기준'!$B$8)*100)</x:f>
        <x:v>47.97081544412569</x:v>
      </x:c>
      <x:c r="G286" s="23" t="n">
        <x:f>MIN(100,LOG10(1+D286/MAX(E286,'산출기준'!$B$10)*'산출기준'!$B$11)/LOG10(1+'산출기준'!$B$12*'산출기준'!$B$11)*100)</x:f>
        <x:v>45.21318886787825</x:v>
      </x:c>
      <x:c r="H286" s="23" t="n">
        <x:f>F286*'산출기준'!$B$13+G286*'산출기준'!$B$14</x:f>
        <x:v>46.31623949837723</x:v>
      </x:c>
      <x:c r="I286" s="23" t="n">
        <x:f>IF('검색추이24개월'!AI286="","",'검색추이24개월'!AI286)</x:f>
        <x:v>92.90672685715961</x:v>
      </x:c>
      <x:c r="J286" s="23" t="n">
        <x:f>'편집평가'!L286</x:f>
        <x:v>62.5</x:v>
      </x:c>
      <x:c r="K286" s="23" t="n">
        <x:f>IF(I286="","",H286*'산출기준'!$B$15+I286*'산출기준'!$B$16+J286*'산출기준'!$B$17)</x:f>
        <x:v>63.5301378063365</x:v>
      </x:c>
      <x:c r="L286" s="13" t="n">
        <x:f>IF(K286="","",COUNTIF($K$5:$K$1004,"&gt;"&amp;K286)+1)</x:f>
        <x:v>705</x:v>
      </x:c>
    </x:row>
    <x:row r="287" ht="25" customHeight="1">
      <x:c r="A287" s="4" t="str">
        <x:v>K0283</x:v>
      </x:c>
      <x:c r="B287" s="4" t="str">
        <x:v>리빙</x:v>
      </x:c>
      <x:c r="C287" s="4" t="str">
        <x:v>싱크대하부장냄새</x:v>
      </x:c>
      <x:c r="D287" s="13" t="n">
        <x:f>'Data &amp; Targets'!L287</x:f>
        <x:v>2640</x:v>
      </x:c>
      <x:c r="E287" s="13" t="n">
        <x:f>'Data &amp; Targets'!N287</x:f>
        <x:v>11701</x:v>
      </x:c>
      <x:c r="F287" s="23" t="n">
        <x:f>MIN(100,LOG10(1+D287/'산출기준'!$B$8)/LOG10(1+'산출기준'!$B$9/'산출기준'!$B$8)*100)</x:f>
        <x:v>47.91808537344208</x:v>
      </x:c>
      <x:c r="G287" s="23" t="n">
        <x:f>MIN(100,LOG10(1+D287/MAX(E287,'산출기준'!$B$10)*'산출기준'!$B$11)/LOG10(1+'산출기준'!$B$12*'산출기준'!$B$11)*100)</x:f>
        <x:v>68.46284133615345</x:v>
      </x:c>
      <x:c r="H287" s="23" t="n">
        <x:f>F287*'산출기준'!$B$13+G287*'산출기준'!$B$14</x:f>
        <x:v>60.2449389510689</x:v>
      </x:c>
      <x:c r="I287" s="23" t="n">
        <x:f>IF('검색추이24개월'!AI287="","",'검색추이24개월'!AI287)</x:f>
        <x:v>87.49773175419989</x:v>
      </x:c>
      <x:c r="J287" s="23" t="n">
        <x:f>'편집평가'!L287</x:f>
        <x:v>50</x:v>
      </x:c>
      <x:c r="K287" s="23" t="n">
        <x:f>IF(I287="","",H287*'산출기준'!$B$15+I287*'산출기준'!$B$16+J287*'산출기준'!$B$17)</x:f>
        <x:v>66.37178900179441</x:v>
      </x:c>
      <x:c r="L287" s="13" t="n">
        <x:f>IF(K287="","",COUNTIF($K$5:$K$1004,"&gt;"&amp;K287)+1)</x:f>
        <x:v>637</x:v>
      </x:c>
    </x:row>
    <x:row r="288" ht="25" customHeight="1">
      <x:c r="A288" s="4" t="str">
        <x:v>K0284</x:v>
      </x:c>
      <x:c r="B288" s="4" t="str">
        <x:v>리빙</x:v>
      </x:c>
      <x:c r="C288" s="4" t="str">
        <x:v>싱크대냄새제거</x:v>
      </x:c>
      <x:c r="D288" s="13" t="n">
        <x:f>'Data &amp; Targets'!L288</x:f>
        <x:v>2630</x:v>
      </x:c>
      <x:c r="E288" s="13" t="n">
        <x:f>'Data &amp; Targets'!N288</x:f>
        <x:v>58276</x:v>
      </x:c>
      <x:c r="F288" s="23" t="n">
        <x:f>MIN(100,LOG10(1+D288/'산출기준'!$B$8)/LOG10(1+'산출기준'!$B$9/'산출기준'!$B$8)*100)</x:f>
        <x:v>47.86516250499619</x:v>
      </x:c>
      <x:c r="G288" s="23" t="n">
        <x:f>MIN(100,LOG10(1+D288/MAX(E288,'산출기준'!$B$10)*'산출기준'!$B$11)/LOG10(1+'산출기준'!$B$12*'산출기준'!$B$11)*100)</x:f>
        <x:v>36.98950473265773</x:v>
      </x:c>
      <x:c r="H288" s="23" t="n">
        <x:f>F288*'산출기준'!$B$13+G288*'산출기준'!$B$14</x:f>
        <x:v>41.339767841593115</x:v>
      </x:c>
      <x:c r="I288" s="23" t="n">
        <x:f>IF('검색추이24개월'!AI288="","",'검색추이24개월'!AI288)</x:f>
        <x:v>92.92885221523429</x:v>
      </x:c>
      <x:c r="J288" s="23" t="n">
        <x:f>'편집평가'!L288</x:f>
        <x:v>62.5</x:v>
      </x:c>
      <x:c r="K288" s="23" t="n">
        <x:f>IF(I288="","",H288*'산출기준'!$B$15+I288*'산출기준'!$B$16+J288*'산출기준'!$B$17)</x:f>
        <x:v>61.04853958536684</x:v>
      </x:c>
      <x:c r="L288" s="13" t="n">
        <x:f>IF(K288="","",COUNTIF($K$5:$K$1004,"&gt;"&amp;K288)+1)</x:f>
        <x:v>760</x:v>
      </x:c>
    </x:row>
    <x:row r="289" ht="25" customHeight="1">
      <x:c r="A289" s="4" t="str">
        <x:v>K0285</x:v>
      </x:c>
      <x:c r="B289" s="4" t="str">
        <x:v>리빙</x:v>
      </x:c>
      <x:c r="C289" s="4" t="str">
        <x:v>욕실곰팡이제거</x:v>
      </x:c>
      <x:c r="D289" s="13" t="n">
        <x:f>'Data &amp; Targets'!L289</x:f>
        <x:v>2590</x:v>
      </x:c>
      <x:c r="E289" s="13" t="n">
        <x:f>'Data &amp; Targets'!N289</x:f>
        <x:v>26519</x:v>
      </x:c>
      <x:c r="F289" s="23" t="n">
        <x:f>MIN(100,LOG10(1+D289/'산출기준'!$B$8)/LOG10(1+'산출기준'!$B$9/'산출기준'!$B$8)*100)</x:f>
        <x:v>47.6515145169779</x:v>
      </x:c>
      <x:c r="G289" s="23" t="n">
        <x:f>MIN(100,LOG10(1+D289/MAX(E289,'산출기준'!$B$10)*'산출기준'!$B$11)/LOG10(1+'산출기준'!$B$12*'산출기준'!$B$11)*100)</x:f>
        <x:v>51.49263406894969</x:v>
      </x:c>
      <x:c r="H289" s="23" t="n">
        <x:f>F289*'산출기준'!$B$13+G289*'산출기준'!$B$14</x:f>
        <x:v>49.956186248160975</x:v>
      </x:c>
      <x:c r="I289" s="23" t="n">
        <x:f>IF('검색추이24개월'!AI289="","",'검색추이24개월'!AI289)</x:f>
        <x:v>90.07870724427212</x:v>
      </x:c>
      <x:c r="J289" s="23" t="n">
        <x:f>'편집평가'!L289</x:f>
        <x:v>62.5</x:v>
      </x:c>
      <x:c r="K289" s="23" t="n">
        <x:f>IF(I289="","",H289*'산출기준'!$B$15+I289*'산출기준'!$B$16+J289*'산출기준'!$B$17)</x:f>
        <x:v>64.50170529736212</x:v>
      </x:c>
      <x:c r="L289" s="13" t="n">
        <x:f>IF(K289="","",COUNTIF($K$5:$K$1004,"&gt;"&amp;K289)+1)</x:f>
        <x:v>681</x:v>
      </x:c>
    </x:row>
    <x:row r="290" ht="25" customHeight="1">
      <x:c r="A290" s="4" t="str">
        <x:v>K0286</x:v>
      </x:c>
      <x:c r="B290" s="4" t="str">
        <x:v>리빙</x:v>
      </x:c>
      <x:c r="C290" s="4" t="str">
        <x:v>배관청소</x:v>
      </x:c>
      <x:c r="D290" s="13" t="n">
        <x:f>'Data &amp; Targets'!L290</x:f>
        <x:v>2530</x:v>
      </x:c>
      <x:c r="E290" s="13" t="n">
        <x:f>'Data &amp; Targets'!N290</x:f>
        <x:v>542130</x:v>
      </x:c>
      <x:c r="F290" s="23" t="n">
        <x:f>MIN(100,LOG10(1+D290/'산출기준'!$B$8)/LOG10(1+'산출기준'!$B$9/'산출기준'!$B$8)*100)</x:f>
        <x:v>47.32501070920618</x:v>
      </x:c>
      <x:c r="G290" s="23" t="n">
        <x:f>MIN(100,LOG10(1+D290/MAX(E290,'산출기준'!$B$10)*'산출기준'!$B$11)/LOG10(1+'산출기준'!$B$12*'산출기준'!$B$11)*100)</x:f>
        <x:v>8.298803830210678</x:v>
      </x:c>
      <x:c r="H290" s="23" t="n">
        <x:f>F290*'산출기준'!$B$13+G290*'산출기준'!$B$14</x:f>
        <x:v>23.909286581808882</x:v>
      </x:c>
      <x:c r="I290" s="23" t="n">
        <x:f>IF('검색추이24개월'!AI290="","",'검색추이24개월'!AI290)</x:f>
        <x:v>95.21947755616482</x:v>
      </x:c>
      <x:c r="J290" s="23" t="n">
        <x:f>'편집평가'!L290</x:f>
        <x:v>62.5</x:v>
      </x:c>
      <x:c r="K290" s="23" t="n">
        <x:f>IF(I290="","",H290*'산출기준'!$B$15+I290*'산출기준'!$B$16+J290*'산출기준'!$B$17)</x:f>
        <x:v>53.020486557753884</x:v>
      </x:c>
      <x:c r="L290" s="13" t="n">
        <x:f>IF(K290="","",COUNTIF($K$5:$K$1004,"&gt;"&amp;K290)+1)</x:f>
        <x:v>891</x:v>
      </x:c>
    </x:row>
    <x:row r="291" ht="25" customHeight="1">
      <x:c r="A291" s="4" t="str">
        <x:v>K0287</x:v>
      </x:c>
      <x:c r="B291" s="4" t="str">
        <x:v>리빙</x:v>
      </x:c>
      <x:c r="C291" s="4" t="str">
        <x:v>천장형에어컨청소</x:v>
      </x:c>
      <x:c r="D291" s="13" t="n">
        <x:f>'Data &amp; Targets'!L291</x:f>
        <x:v>2460</x:v>
      </x:c>
      <x:c r="E291" s="13" t="n">
        <x:f>'Data &amp; Targets'!N291</x:f>
        <x:v>43386</x:v>
      </x:c>
      <x:c r="F291" s="23" t="n">
        <x:f>MIN(100,LOG10(1+D291/'산출기준'!$B$8)/LOG10(1+'산출기준'!$B$9/'산출기준'!$B$8)*100)</x:f>
        <x:v>46.9345411012969</x:v>
      </x:c>
      <x:c r="G291" s="23" t="n">
        <x:f>MIN(100,LOG10(1+D291/MAX(E291,'산출기준'!$B$10)*'산출기준'!$B$11)/LOG10(1+'산출기준'!$B$12*'산출기준'!$B$11)*100)</x:f>
        <x:v>41.117553089489334</x:v>
      </x:c>
      <x:c r="H291" s="23" t="n">
        <x:f>F291*'산출기준'!$B$13+G291*'산출기준'!$B$14</x:f>
        <x:v>43.44434829421236</x:v>
      </x:c>
      <x:c r="I291" s="23" t="n">
        <x:f>IF('검색추이24개월'!AI291="","",'검색추이24개월'!AI291)</x:f>
        <x:v>87.52118792346798</x:v>
      </x:c>
      <x:c r="J291" s="23" t="n">
        <x:f>'편집평가'!L291</x:f>
        <x:v>62.5</x:v>
      </x:c>
      <x:c r="K291" s="23" t="n">
        <x:f>IF(I291="","",H291*'산출기준'!$B$15+I291*'산출기준'!$B$16+J291*'산출기준'!$B$17)</x:f>
        <x:v>60.47853052414658</x:v>
      </x:c>
      <x:c r="L291" s="13" t="n">
        <x:f>IF(K291="","",COUNTIF($K$5:$K$1004,"&gt;"&amp;K291)+1)</x:f>
        <x:v>773</x:v>
      </x:c>
    </x:row>
    <x:row r="292" ht="25" customHeight="1">
      <x:c r="A292" s="4" t="str">
        <x:v>K0288</x:v>
      </x:c>
      <x:c r="B292" s="4" t="str">
        <x:v>리빙</x:v>
      </x:c>
      <x:c r="C292" s="4" t="str">
        <x:v>드럼세탁기청소비용</x:v>
      </x:c>
      <x:c r="D292" s="13" t="n">
        <x:f>'Data &amp; Targets'!L292</x:f>
        <x:v>2390</x:v>
      </x:c>
      <x:c r="E292" s="13" t="n">
        <x:f>'Data &amp; Targets'!N292</x:f>
        <x:v>1312</x:v>
      </x:c>
      <x:c r="F292" s="23" t="n">
        <x:f>MIN(100,LOG10(1+D292/'산출기준'!$B$8)/LOG10(1+'산출기준'!$B$9/'산출기준'!$B$8)*100)</x:f>
        <x:v>46.53324522526067</x:v>
      </x:c>
      <x:c r="G292" s="23" t="n">
        <x:f>MIN(100,LOG10(1+D292/MAX(E292,'산출기준'!$B$10)*'산출기준'!$B$11)/LOG10(1+'산출기준'!$B$12*'산출기준'!$B$11)*100)</x:f>
        <x:v>100</x:v>
      </x:c>
      <x:c r="H292" s="23" t="n">
        <x:f>F292*'산출기준'!$B$13+G292*'산출기준'!$B$14</x:f>
        <x:v>78.61329809010427</x:v>
      </x:c>
      <x:c r="I292" s="23" t="n">
        <x:f>IF('검색추이24개월'!AI292="","",'검색추이24개월'!AI292)</x:f>
        <x:v>97.53313760895234</x:v>
      </x:c>
      <x:c r="J292" s="23" t="n">
        <x:f>'편집평가'!L292</x:f>
        <x:v>75</x:v>
      </x:c>
      <x:c r="K292" s="23" t="n">
        <x:f>IF(I292="","",H292*'산출기준'!$B$15+I292*'산출기준'!$B$16+J292*'산출기준'!$B$17)</x:f>
        <x:v>83.56659032773783</x:v>
      </x:c>
      <x:c r="L292" s="13" t="n">
        <x:f>IF(K292="","",COUNTIF($K$5:$K$1004,"&gt;"&amp;K292)+1)</x:f>
        <x:v>125</x:v>
      </x:c>
    </x:row>
    <x:row r="293" ht="25" customHeight="1">
      <x:c r="A293" s="4" t="str">
        <x:v>K0289</x:v>
      </x:c>
      <x:c r="B293" s="4" t="str">
        <x:v>리빙</x:v>
      </x:c>
      <x:c r="C293" s="4" t="str">
        <x:v>곰팡이냄새제거</x:v>
      </x:c>
      <x:c r="D293" s="13" t="n">
        <x:f>'Data &amp; Targets'!L293</x:f>
        <x:v>2340</x:v>
      </x:c>
      <x:c r="E293" s="13" t="n">
        <x:f>'Data &amp; Targets'!N293</x:f>
        <x:v>34271</x:v>
      </x:c>
      <x:c r="F293" s="23" t="n">
        <x:f>MIN(100,LOG10(1+D293/'산출기준'!$B$8)/LOG10(1+'산출기준'!$B$9/'산출기준'!$B$8)*100)</x:f>
        <x:v>46.2396370162641</x:v>
      </x:c>
      <x:c r="G293" s="23" t="n">
        <x:f>MIN(100,LOG10(1+D293/MAX(E293,'산출기준'!$B$10)*'산출기준'!$B$11)/LOG10(1+'산출기준'!$B$12*'산출기준'!$B$11)*100)</x:f>
        <x:v>44.586011147876484</x:v>
      </x:c>
      <x:c r="H293" s="23" t="n">
        <x:f>F293*'산출기준'!$B$13+G293*'산출기준'!$B$14</x:f>
        <x:v>45.24746149523153</x:v>
      </x:c>
      <x:c r="I293" s="23" t="n">
        <x:f>IF('검색추이24개월'!AI293="","",'검색추이24개월'!AI293)</x:f>
        <x:v>88.89551941843513</x:v>
      </x:c>
      <x:c r="J293" s="23" t="n">
        <x:f>'편집평가'!L293</x:f>
        <x:v>62.5</x:v>
      </x:c>
      <x:c r="K293" s="23" t="n">
        <x:f>IF(I293="","",H293*'산출기준'!$B$15+I293*'산출기준'!$B$16+J293*'산출기준'!$B$17)</x:f>
        <x:v>61.7923865731463</x:v>
      </x:c>
      <x:c r="L293" s="13" t="n">
        <x:f>IF(K293="","",COUNTIF($K$5:$K$1004,"&gt;"&amp;K293)+1)</x:f>
        <x:v>743</x:v>
      </x:c>
    </x:row>
    <x:row r="294" ht="25" customHeight="1">
      <x:c r="A294" s="4" t="str">
        <x:v>K0290</x:v>
      </x:c>
      <x:c r="B294" s="4" t="str">
        <x:v>리빙</x:v>
      </x:c>
      <x:c r="C294" s="4" t="str">
        <x:v>에어컨누수</x:v>
      </x:c>
      <x:c r="D294" s="13" t="n">
        <x:f>'Data &amp; Targets'!L294</x:f>
        <x:v>2220</x:v>
      </x:c>
      <x:c r="E294" s="13" t="n">
        <x:f>'Data &amp; Targets'!N294</x:f>
        <x:v>48777</x:v>
      </x:c>
      <x:c r="F294" s="23" t="n">
        <x:f>MIN(100,LOG10(1+D294/'산출기준'!$B$8)/LOG10(1+'산출기준'!$B$9/'산출기준'!$B$8)*100)</x:f>
        <x:v>45.5096812537889</x:v>
      </x:c>
      <x:c r="G294" s="23" t="n">
        <x:f>MIN(100,LOG10(1+D294/MAX(E294,'산출기준'!$B$10)*'산출기준'!$B$11)/LOG10(1+'산출기준'!$B$12*'산출기준'!$B$11)*100)</x:f>
        <x:v>37.13958730578072</x:v>
      </x:c>
      <x:c r="H294" s="23" t="n">
        <x:f>F294*'산출기준'!$B$13+G294*'산출기준'!$B$14</x:f>
        <x:v>40.48762488498399</x:v>
      </x:c>
      <x:c r="I294" s="23" t="n">
        <x:f>IF('검색추이24개월'!AI294="","",'검색추이24개월'!AI294)</x:f>
        <x:v>81.67647063689147</x:v>
      </x:c>
      <x:c r="J294" s="23" t="n">
        <x:f>'편집평가'!L294</x:f>
        <x:v>50</x:v>
      </x:c>
      <x:c r="K294" s="23" t="n">
        <x:f>IF(I294="","",H294*'산출기준'!$B$15+I294*'산출기준'!$B$16+J294*'산출기준'!$B$17)</x:f>
        <x:v>54.746753633559436</x:v>
      </x:c>
      <x:c r="L294" s="13" t="n">
        <x:f>IF(K294="","",COUNTIF($K$5:$K$1004,"&gt;"&amp;K294)+1)</x:f>
        <x:v>870</x:v>
      </x:c>
    </x:row>
    <x:row r="295" ht="25" customHeight="1">
      <x:c r="A295" s="4" t="str">
        <x:v>K0291</x:v>
      </x:c>
      <x:c r="B295" s="4" t="str">
        <x:v>리빙</x:v>
      </x:c>
      <x:c r="C295" s="4" t="str">
        <x:v>화장실환풍기청소</x:v>
      </x:c>
      <x:c r="D295" s="13" t="n">
        <x:f>'Data &amp; Targets'!L295</x:f>
        <x:v>2180</x:v>
      </x:c>
      <x:c r="E295" s="13" t="n">
        <x:f>'Data &amp; Targets'!N295</x:f>
        <x:v>4147</x:v>
      </x:c>
      <x:c r="F295" s="23" t="n">
        <x:f>MIN(100,LOG10(1+D295/'산출기준'!$B$8)/LOG10(1+'산출기준'!$B$9/'산출기준'!$B$8)*100)</x:f>
        <x:v>45.25794641491533</x:v>
      </x:c>
      <x:c r="G295" s="23" t="n">
        <x:f>MIN(100,LOG10(1+D295/MAX(E295,'산출기준'!$B$10)*'산출기준'!$B$11)/LOG10(1+'산출기준'!$B$12*'산출기준'!$B$11)*100)</x:f>
        <x:v>86.25894229870006</x:v>
      </x:c>
      <x:c r="H295" s="23" t="n">
        <x:f>F295*'산출기준'!$B$13+G295*'산출기준'!$B$14</x:f>
        <x:v>69.85854394518617</x:v>
      </x:c>
      <x:c r="I295" s="23" t="n">
        <x:f>IF('검색추이24개월'!AI295="","",'검색추이24개월'!AI295)</x:f>
        <x:v>92.7588806848594</x:v>
      </x:c>
      <x:c r="J295" s="23" t="n">
        <x:f>'편집평가'!L295</x:f>
        <x:v>62.5</x:v>
      </x:c>
      <x:c r="K295" s="23" t="n">
        <x:f>IF(I295="","",H295*'산출기준'!$B$15+I295*'산출기준'!$B$16+J295*'산출기준'!$B$17)</x:f>
        <x:v>75.2569361780509</x:v>
      </x:c>
      <x:c r="L295" s="13" t="n">
        <x:f>IF(K295="","",COUNTIF($K$5:$K$1004,"&gt;"&amp;K295)+1)</x:f>
        <x:v>408</x:v>
      </x:c>
    </x:row>
    <x:row r="296" ht="25" customHeight="1">
      <x:c r="A296" s="4" t="str">
        <x:v>K0292</x:v>
      </x:c>
      <x:c r="B296" s="4" t="str">
        <x:v>리빙</x:v>
      </x:c>
      <x:c r="C296" s="4" t="str">
        <x:v>후드청소</x:v>
      </x:c>
      <x:c r="D296" s="13" t="n">
        <x:f>'Data &amp; Targets'!L296</x:f>
        <x:v>2170</x:v>
      </x:c>
      <x:c r="E296" s="13" t="n">
        <x:f>'Data &amp; Targets'!N296</x:f>
        <x:v>111748</x:v>
      </x:c>
      <x:c r="F296" s="23" t="n">
        <x:f>MIN(100,LOG10(1+D296/'산출기준'!$B$8)/LOG10(1+'산출기준'!$B$9/'산출기준'!$B$8)*100)</x:f>
        <x:v>45.194322627222135</x:v>
      </x:c>
      <x:c r="G296" s="23" t="n">
        <x:f>MIN(100,LOG10(1+D296/MAX(E296,'산출기준'!$B$10)*'산출기준'!$B$11)/LOG10(1+'산출기준'!$B$12*'산출기준'!$B$11)*100)</x:f>
        <x:v>23.380649749966107</x:v>
      </x:c>
      <x:c r="H296" s="23" t="n">
        <x:f>F296*'산출기준'!$B$13+G296*'산출기준'!$B$14</x:f>
        <x:v>32.10611890086852</x:v>
      </x:c>
      <x:c r="I296" s="23" t="n">
        <x:f>IF('검색추이24개월'!AI296="","",'검색추이24개월'!AI296)</x:f>
        <x:v>76.56933486274437</x:v>
      </x:c>
      <x:c r="J296" s="23" t="n">
        <x:f>'편집평가'!L296</x:f>
        <x:v>62.5</x:v>
      </x:c>
      <x:c r="K296" s="23" t="n">
        <x:f>IF(I296="","",H296*'산출기준'!$B$15+I296*'산출기준'!$B$16+J296*'산출기준'!$B$17)</x:f>
        <x:v>51.52385990925757</x:v>
      </x:c>
      <x:c r="L296" s="13" t="n">
        <x:f>IF(K296="","",COUNTIF($K$5:$K$1004,"&gt;"&amp;K296)+1)</x:f>
        <x:v>906</x:v>
      </x:c>
    </x:row>
    <x:row r="297" ht="25" customHeight="1">
      <x:c r="A297" s="4" t="str">
        <x:v>K0293</x:v>
      </x:c>
      <x:c r="B297" s="4" t="str">
        <x:v>리빙</x:v>
      </x:c>
      <x:c r="C297" s="4" t="str">
        <x:v>에어컨곰팡이냄새</x:v>
      </x:c>
      <x:c r="D297" s="13" t="n">
        <x:f>'Data &amp; Targets'!L297</x:f>
        <x:v>2170</x:v>
      </x:c>
      <x:c r="E297" s="13" t="n">
        <x:f>'Data &amp; Targets'!N297</x:f>
        <x:v>64735</x:v>
      </x:c>
      <x:c r="F297" s="23" t="n">
        <x:f>MIN(100,LOG10(1+D297/'산출기준'!$B$8)/LOG10(1+'산출기준'!$B$9/'산출기준'!$B$8)*100)</x:f>
        <x:v>45.194322627222135</x:v>
      </x:c>
      <x:c r="G297" s="23" t="n">
        <x:f>MIN(100,LOG10(1+D297/MAX(E297,'산출기준'!$B$10)*'산출기준'!$B$11)/LOG10(1+'산출기준'!$B$12*'산출기준'!$B$11)*100)</x:f>
        <x:v>31.866229580323953</x:v>
      </x:c>
      <x:c r="H297" s="23" t="n">
        <x:f>F297*'산출기준'!$B$13+G297*'산출기준'!$B$14</x:f>
        <x:v>37.19746679908323</x:v>
      </x:c>
      <x:c r="I297" s="23" t="str">
        <x:f>IF('검색추이24개월'!AI297="","",'검색추이24개월'!AI297)</x:f>
      </x:c>
      <x:c r="J297" s="23" t="n">
        <x:f>'편집평가'!L297</x:f>
        <x:v>50</x:v>
      </x:c>
      <x:c r="K297" s="23" t="str">
        <x:f>IF(I297="","",H297*'산출기준'!$B$15+I297*'산출기준'!$B$16+J297*'산출기준'!$B$17)</x:f>
      </x:c>
      <x:c r="L297" s="13" t="str">
        <x:f>IF(K297="","",COUNTIF($K$5:$K$1004,"&gt;"&amp;K297)+1)</x:f>
      </x:c>
    </x:row>
    <x:row r="298" ht="25" customHeight="1">
      <x:c r="A298" s="4" t="str">
        <x:v>K0294</x:v>
      </x:c>
      <x:c r="B298" s="4" t="str">
        <x:v>리빙</x:v>
      </x:c>
      <x:c r="C298" s="4" t="str">
        <x:v>세탁기분해청소</x:v>
      </x:c>
      <x:c r="D298" s="13" t="n">
        <x:f>'Data &amp; Targets'!L298</x:f>
        <x:v>2130</x:v>
      </x:c>
      <x:c r="E298" s="13" t="n">
        <x:f>'Data &amp; Targets'!N298</x:f>
        <x:v>109852</x:v>
      </x:c>
      <x:c r="F298" s="23" t="n">
        <x:f>MIN(100,LOG10(1+D298/'산출기준'!$B$8)/LOG10(1+'산출기준'!$B$9/'산출기준'!$B$8)*100)</x:f>
        <x:v>44.93699338933245</x:v>
      </x:c>
      <x:c r="G298" s="23" t="n">
        <x:f>MIN(100,LOG10(1+D298/MAX(E298,'산출기준'!$B$10)*'산출기준'!$B$11)/LOG10(1+'산출기준'!$B$12*'산출기준'!$B$11)*100)</x:f>
        <x:v>23.359303503262836</x:v>
      </x:c>
      <x:c r="H298" s="23" t="n">
        <x:f>F298*'산출기준'!$B$13+G298*'산출기준'!$B$14</x:f>
        <x:v>31.990379457690683</x:v>
      </x:c>
      <x:c r="I298" s="23" t="n">
        <x:f>IF('검색추이24개월'!AI298="","",'검색추이24개월'!AI298)</x:f>
        <x:v>89.00100815704278</x:v>
      </x:c>
      <x:c r="J298" s="23" t="n">
        <x:f>'편집평가'!L298</x:f>
        <x:v>62.5</x:v>
      </x:c>
      <x:c r="K298" s="23" t="n">
        <x:f>IF(I298="","",H298*'산출기준'!$B$15+I298*'산출기준'!$B$16+J298*'산출기준'!$B$17)</x:f>
        <x:v>55.19549217595817</x:v>
      </x:c>
      <x:c r="L298" s="13" t="n">
        <x:f>IF(K298="","",COUNTIF($K$5:$K$1004,"&gt;"&amp;K298)+1)</x:f>
        <x:v>861</x:v>
      </x:c>
    </x:row>
    <x:row r="299" ht="25" customHeight="1">
      <x:c r="A299" s="4" t="str">
        <x:v>K0295</x:v>
      </x:c>
      <x:c r="B299" s="4" t="str">
        <x:v>리빙</x:v>
      </x:c>
      <x:c r="C299" s="4" t="str">
        <x:v>화장실냄새</x:v>
      </x:c>
      <x:c r="D299" s="13" t="n">
        <x:f>'Data &amp; Targets'!L299</x:f>
        <x:v>2090</x:v>
      </x:c>
      <x:c r="E299" s="13" t="n">
        <x:f>'Data &amp; Targets'!N299</x:f>
        <x:v>313100</x:v>
      </x:c>
      <x:c r="F299" s="23" t="n">
        <x:f>MIN(100,LOG10(1+D299/'산출기준'!$B$8)/LOG10(1+'산출기준'!$B$9/'산출기준'!$B$8)*100)</x:f>
        <x:v>44.675006356621374</x:v>
      </x:c>
      <x:c r="G299" s="23" t="n">
        <x:f>MIN(100,LOG10(1+D299/MAX(E299,'산출기준'!$B$10)*'산출기준'!$B$11)/LOG10(1+'산출기준'!$B$12*'산출기준'!$B$11)*100)</x:f>
        <x:v>11.079591751032368</x:v>
      </x:c>
      <x:c r="H299" s="23" t="n">
        <x:f>F299*'산출기준'!$B$13+G299*'산출기준'!$B$14</x:f>
        <x:v>24.51775759326797</x:v>
      </x:c>
      <x:c r="I299" s="23" t="n">
        <x:f>IF('검색추이24개월'!AI299="","",'검색추이24개월'!AI299)</x:f>
        <x:v>86.97488321794273</x:v>
      </x:c>
      <x:c r="J299" s="23" t="n">
        <x:f>'편집평가'!L299</x:f>
        <x:v>50</x:v>
      </x:c>
      <x:c r="K299" s="23" t="n">
        <x:f>IF(I299="","",H299*'산출기준'!$B$15+I299*'산출기준'!$B$16+J299*'산출기준'!$B$17)</x:f>
        <x:v>48.3513437620168</x:v>
      </x:c>
      <x:c r="L299" s="13" t="n">
        <x:f>IF(K299="","",COUNTIF($K$5:$K$1004,"&gt;"&amp;K299)+1)</x:f>
        <x:v>945</x:v>
      </x:c>
    </x:row>
    <x:row r="300" ht="25" customHeight="1">
      <x:c r="A300" s="4" t="str">
        <x:v>K0296</x:v>
      </x:c>
      <x:c r="B300" s="4" t="str">
        <x:v>리빙</x:v>
      </x:c>
      <x:c r="C300" s="4" t="str">
        <x:v>냉장고냄새제거</x:v>
      </x:c>
      <x:c r="D300" s="13" t="n">
        <x:f>'Data &amp; Targets'!L300</x:f>
        <x:v>1350</x:v>
      </x:c>
      <x:c r="E300" s="13" t="n">
        <x:f>'Data &amp; Targets'!N300</x:f>
        <x:v>10478</x:v>
      </x:c>
      <x:c r="F300" s="23" t="n">
        <x:f>MIN(100,LOG10(1+D300/'산출기준'!$B$8)/LOG10(1+'산출기준'!$B$9/'산출기준'!$B$8)*100)</x:f>
        <x:v>38.70666617713665</x:v>
      </x:c>
      <x:c r="G300" s="23" t="n">
        <x:f>MIN(100,LOG10(1+D300/MAX(E300,'산출기준'!$B$10)*'산출기준'!$B$11)/LOG10(1+'산출기준'!$B$12*'산출기준'!$B$11)*100)</x:f>
        <x:v>57.002781224111274</x:v>
      </x:c>
      <x:c r="H300" s="23" t="n">
        <x:f>F300*'산출기준'!$B$13+G300*'산출기준'!$B$14</x:f>
        <x:v>49.684335205321425</x:v>
      </x:c>
      <x:c r="I300" s="23" t="n">
        <x:f>IF('검색추이24개월'!AI300="","",'검색추이24개월'!AI300)</x:f>
        <x:v>78.63310811411928</x:v>
      </x:c>
      <x:c r="J300" s="23" t="n">
        <x:f>'편집평가'!L300</x:f>
        <x:v>62.5</x:v>
      </x:c>
      <x:c r="K300" s="23" t="n">
        <x:f>IF(I300="","",H300*'산출기준'!$B$15+I300*'산출기준'!$B$16+J300*'산출기준'!$B$17)</x:f>
        <x:v>60.9321000368965</x:v>
      </x:c>
      <x:c r="L300" s="13" t="n">
        <x:f>IF(K300="","",COUNTIF($K$5:$K$1004,"&gt;"&amp;K300)+1)</x:f>
        <x:v>763</x:v>
      </x:c>
    </x:row>
    <x:row r="301" ht="25" customHeight="1">
      <x:c r="A301" s="4" t="str">
        <x:v>K0297</x:v>
      </x:c>
      <x:c r="B301" s="4" t="str">
        <x:v>리빙</x:v>
      </x:c>
      <x:c r="C301" s="4" t="str">
        <x:v>화장실하수구냄새제거</x:v>
      </x:c>
      <x:c r="D301" s="13" t="n">
        <x:f>'Data &amp; Targets'!L301</x:f>
        <x:v>1170</x:v>
      </x:c>
      <x:c r="E301" s="13" t="n">
        <x:f>'Data &amp; Targets'!N301</x:f>
        <x:v>36656</x:v>
      </x:c>
      <x:c r="F301" s="23" t="n">
        <x:f>MIN(100,LOG10(1+D301/'산출기준'!$B$8)/LOG10(1+'산출기준'!$B$9/'산출기준'!$B$8)*100)</x:f>
        <x:v>36.788134398315826</x:v>
      </x:c>
      <x:c r="G301" s="23" t="n">
        <x:f>MIN(100,LOG10(1+D301/MAX(E301,'산출기준'!$B$10)*'산출기준'!$B$11)/LOG10(1+'산출기준'!$B$12*'산출기준'!$B$11)*100)</x:f>
        <x:v>31.053126492833183</x:v>
      </x:c>
      <x:c r="H301" s="23" t="n">
        <x:f>F301*'산출기준'!$B$13+G301*'산출기준'!$B$14</x:f>
        <x:v>33.34712965502624</x:v>
      </x:c>
      <x:c r="I301" s="23" t="n">
        <x:f>IF('검색추이24개월'!AI301="","",'검색추이24개월'!AI301)</x:f>
        <x:v>88.42229590163213</x:v>
      </x:c>
      <x:c r="J301" s="23" t="n">
        <x:f>'편집평가'!L301</x:f>
        <x:v>62.5</x:v>
      </x:c>
      <x:c r="K301" s="23" t="n">
        <x:f>IF(I301="","",H301*'산출기준'!$B$15+I301*'산출기준'!$B$16+J301*'산출기준'!$B$17)</x:f>
        <x:v>55.70025359800276</x:v>
      </x:c>
      <x:c r="L301" s="13" t="n">
        <x:f>IF(K301="","",COUNTIF($K$5:$K$1004,"&gt;"&amp;K301)+1)</x:f>
        <x:v>858</x:v>
      </x:c>
    </x:row>
    <x:row r="302" ht="25" customHeight="1">
      <x:c r="A302" s="4" t="str">
        <x:v>K0298</x:v>
      </x:c>
      <x:c r="B302" s="4" t="str">
        <x:v>리빙</x:v>
      </x:c>
      <x:c r="C302" s="4" t="str">
        <x:v>세탁기청소방법</x:v>
      </x:c>
      <x:c r="D302" s="13" t="n">
        <x:f>'Data &amp; Targets'!L302</x:f>
        <x:v>820</x:v>
      </x:c>
      <x:c r="E302" s="13" t="n">
        <x:f>'Data &amp; Targets'!N302</x:f>
        <x:v>15822</x:v>
      </x:c>
      <x:c r="F302" s="23" t="n">
        <x:f>MIN(100,LOG10(1+D302/'산출기준'!$B$8)/LOG10(1+'산출기준'!$B$9/'산출기준'!$B$8)*100)</x:f>
        <x:v>32.12161315522846</x:v>
      </x:c>
      <x:c r="G302" s="23" t="n">
        <x:f>MIN(100,LOG10(1+D302/MAX(E302,'산출기준'!$B$10)*'산출기준'!$B$11)/LOG10(1+'산출기준'!$B$12*'산출기준'!$B$11)*100)</x:f>
        <x:v>39.47346807893296</x:v>
      </x:c>
      <x:c r="H302" s="23" t="n">
        <x:f>F302*'산출기준'!$B$13+G302*'산출기준'!$B$14</x:f>
        <x:v>36.53272610945116</x:v>
      </x:c>
      <x:c r="I302" s="23" t="n">
        <x:f>IF('검색추이24개월'!AI302="","",'검색추이24개월'!AI302)</x:f>
        <x:v>82.55397152386104</x:v>
      </x:c>
      <x:c r="J302" s="23" t="n">
        <x:f>'편집평가'!L302</x:f>
        <x:v>75</x:v>
      </x:c>
      <x:c r="K302" s="23" t="n">
        <x:f>IF(I302="","",H302*'산출기준'!$B$15+I302*'산출기준'!$B$16+J302*'산출기준'!$B$17)</x:f>
        <x:v>58.03255451188389</x:v>
      </x:c>
      <x:c r="L302" s="13" t="n">
        <x:f>IF(K302="","",COUNTIF($K$5:$K$1004,"&gt;"&amp;K302)+1)</x:f>
        <x:v>824</x:v>
      </x:c>
    </x:row>
    <x:row r="303" ht="25" customHeight="1">
      <x:c r="A303" s="4" t="str">
        <x:v>K0299</x:v>
      </x:c>
      <x:c r="B303" s="4" t="str">
        <x:v>리빙</x:v>
      </x:c>
      <x:c r="C303" s="4" t="str">
        <x:v>에어컨전기세절약</x:v>
      </x:c>
      <x:c r="D303" s="13" t="n">
        <x:f>'Data &amp; Targets'!L303</x:f>
        <x:v>120</x:v>
      </x:c>
      <x:c r="E303" s="13" t="n">
        <x:f>'Data &amp; Targets'!N303</x:f>
        <x:v>13859</x:v>
      </x:c>
      <x:c r="F303" s="23" t="n">
        <x:f>MIN(100,LOG10(1+D303/'산출기준'!$B$8)/LOG10(1+'산출기준'!$B$9/'산출기준'!$B$8)*100)</x:f>
        <x:v>11.412438066623915</x:v>
      </x:c>
      <x:c r="G303" s="23" t="n">
        <x:f>MIN(100,LOG10(1+D303/MAX(E303,'산출기준'!$B$10)*'산출기준'!$B$11)/LOG10(1+'산출기준'!$B$12*'산출기준'!$B$11)*100)</x:f>
        <x:v>13.514790339126462</x:v>
      </x:c>
      <x:c r="H303" s="23" t="n">
        <x:f>F303*'산출기준'!$B$13+G303*'산출기준'!$B$14</x:f>
        <x:v>12.673849430125443</x:v>
      </x:c>
      <x:c r="I303" s="23" t="str">
        <x:f>IF('검색추이24개월'!AI303="","",'검색추이24개월'!AI303)</x:f>
      </x:c>
      <x:c r="J303" s="23" t="n">
        <x:f>'편집평가'!L303</x:f>
        <x:v>50</x:v>
      </x:c>
      <x:c r="K303" s="23" t="str">
        <x:f>IF(I303="","",H303*'산출기준'!$B$15+I303*'산출기준'!$B$16+J303*'산출기준'!$B$17)</x:f>
      </x:c>
      <x:c r="L303" s="13" t="str">
        <x:f>IF(K303="","",COUNTIF($K$5:$K$1004,"&gt;"&amp;K303)+1)</x:f>
      </x:c>
    </x:row>
    <x:row r="304" ht="25" customHeight="1">
      <x:c r="A304" s="4" t="str">
        <x:v>K0300</x:v>
      </x:c>
      <x:c r="B304" s="4" t="str">
        <x:v>리빙</x:v>
      </x:c>
      <x:c r="C304" s="4" t="str">
        <x:v>음식물쓰레기냄새제거</x:v>
      </x:c>
      <x:c r="D304" s="13" t="n">
        <x:f>'Data &amp; Targets'!L304</x:f>
        <x:v>110</x:v>
      </x:c>
      <x:c r="E304" s="13" t="n">
        <x:f>'Data &amp; Targets'!N304</x:f>
        <x:v>1045</x:v>
      </x:c>
      <x:c r="F304" s="23" t="n">
        <x:f>MIN(100,LOG10(1+D304/'산출기준'!$B$8)/LOG10(1+'산출기준'!$B$9/'산출기준'!$B$8)*100)</x:f>
        <x:v>10.739089292193919</x:v>
      </x:c>
      <x:c r="G304" s="23" t="n">
        <x:f>MIN(100,LOG10(1+D304/MAX(E304,'산출기준'!$B$10)*'산출기준'!$B$11)/LOG10(1+'산출기준'!$B$12*'산출기준'!$B$11)*100)</x:f>
        <x:v>52.970073949948606</x:v>
      </x:c>
      <x:c r="H304" s="23" t="n">
        <x:f>F304*'산출기준'!$B$13+G304*'산출기준'!$B$14</x:f>
        <x:v>36.07768008684673</x:v>
      </x:c>
      <x:c r="I304" s="23" t="str">
        <x:f>IF('검색추이24개월'!AI304="","",'검색추이24개월'!AI304)</x:f>
      </x:c>
      <x:c r="J304" s="23" t="n">
        <x:f>'편집평가'!L304</x:f>
        <x:v>62.5</x:v>
      </x:c>
      <x:c r="K304" s="23" t="str">
        <x:f>IF(I304="","",H304*'산출기준'!$B$15+I304*'산출기준'!$B$16+J304*'산출기준'!$B$17)</x:f>
      </x:c>
      <x:c r="L304" s="13" t="str">
        <x:f>IF(K304="","",COUNTIF($K$5:$K$1004,"&gt;"&amp;K304)+1)</x:f>
      </x:c>
    </x:row>
    <x:row r="305" ht="25" customHeight="1">
      <x:c r="A305" s="4" t="str">
        <x:v>K0301</x:v>
      </x:c>
      <x:c r="B305" s="4" t="str">
        <x:v>건강</x:v>
      </x:c>
      <x:c r="C305" s="4" t="str">
        <x:v>마그네슘효능</x:v>
      </x:c>
      <x:c r="D305" s="13" t="n">
        <x:f>'Data &amp; Targets'!L305</x:f>
        <x:v>81370</x:v>
      </x:c>
      <x:c r="E305" s="13" t="n">
        <x:f>'Data &amp; Targets'!N305</x:f>
        <x:v>37174</x:v>
      </x:c>
      <x:c r="F305" s="23" t="n">
        <x:f>MIN(100,LOG10(1+D305/'산출기준'!$B$8)/LOG10(1+'산출기준'!$B$9/'산출기준'!$B$8)*100)</x:f>
        <x:v>97.01921925764103</x:v>
      </x:c>
      <x:c r="G305" s="23" t="n">
        <x:f>MIN(100,LOG10(1+D305/MAX(E305,'산출기준'!$B$10)*'산출기준'!$B$11)/LOG10(1+'산출기준'!$B$12*'산출기준'!$B$11)*100)</x:f>
        <x:v>100</x:v>
      </x:c>
      <x:c r="H305" s="23" t="n">
        <x:f>F305*'산출기준'!$B$13+G305*'산출기준'!$B$14</x:f>
        <x:v>98.80768770305642</x:v>
      </x:c>
      <x:c r="I305" s="23" t="n">
        <x:f>IF('검색추이24개월'!AI305="","",'검색추이24개월'!AI305)</x:f>
        <x:v>98.20699739734431</x:v>
      </x:c>
      <x:c r="J305" s="23" t="n">
        <x:f>'편집평가'!L305</x:f>
        <x:v>62.5</x:v>
      </x:c>
      <x:c r="K305" s="23" t="n">
        <x:f>IF(I305="","",H305*'산출기준'!$B$15+I305*'산출기준'!$B$16+J305*'산출기준'!$B$17)</x:f>
        <x:v>91.3659430707315</x:v>
      </x:c>
      <x:c r="L305" s="13" t="n">
        <x:f>IF(K305="","",COUNTIF($K$5:$K$1004,"&gt;"&amp;K305)+1)</x:f>
        <x:v>11</x:v>
      </x:c>
    </x:row>
    <x:row r="306" ht="25" customHeight="1">
      <x:c r="A306" s="4" t="str">
        <x:v>K0302</x:v>
      </x:c>
      <x:c r="B306" s="4" t="str">
        <x:v>건강</x:v>
      </x:c>
      <x:c r="C306" s="4" t="str">
        <x:v>혈압정상수치</x:v>
      </x:c>
      <x:c r="D306" s="13" t="n">
        <x:f>'Data &amp; Targets'!L306</x:f>
        <x:v>81240</x:v>
      </x:c>
      <x:c r="E306" s="13" t="n">
        <x:f>'Data &amp; Targets'!N306</x:f>
        <x:v>13989</x:v>
      </x:c>
      <x:c r="F306" s="23" t="n">
        <x:f>MIN(100,LOG10(1+D306/'산출기준'!$B$8)/LOG10(1+'산출기준'!$B$9/'산출기준'!$B$8)*100)</x:f>
        <x:v>96.99610432746223</x:v>
      </x:c>
      <x:c r="G306" s="23" t="n">
        <x:f>MIN(100,LOG10(1+D306/MAX(E306,'산출기준'!$B$10)*'산출기준'!$B$11)/LOG10(1+'산출기준'!$B$12*'산출기준'!$B$11)*100)</x:f>
        <x:v>100</x:v>
      </x:c>
      <x:c r="H306" s="23" t="n">
        <x:f>F306*'산출기준'!$B$13+G306*'산출기준'!$B$14</x:f>
        <x:v>98.7984417309849</x:v>
      </x:c>
      <x:c r="I306" s="23" t="n">
        <x:f>IF('검색추이24개월'!AI306="","",'검색추이24개월'!AI306)</x:f>
        <x:v>94.73224917186744</x:v>
      </x:c>
      <x:c r="J306" s="23" t="n">
        <x:f>'편집평가'!L306</x:f>
        <x:v>75</x:v>
      </x:c>
      <x:c r="K306" s="23" t="n">
        <x:f>IF(I306="","",H306*'산출기준'!$B$15+I306*'산출기준'!$B$16+J306*'산출기준'!$B$17)</x:f>
        <x:v>92.81889561705268</x:v>
      </x:c>
      <x:c r="L306" s="13" t="n">
        <x:f>IF(K306="","",COUNTIF($K$5:$K$1004,"&gt;"&amp;K306)+1)</x:f>
        <x:v>3</x:v>
      </x:c>
    </x:row>
    <x:row r="307" ht="25" customHeight="1">
      <x:c r="A307" s="4" t="str">
        <x:v>K0303</x:v>
      </x:c>
      <x:c r="B307" s="4" t="str">
        <x:v>건강</x:v>
      </x:c>
      <x:c r="C307" s="4" t="str">
        <x:v>당뇨초기증상</x:v>
      </x:c>
      <x:c r="D307" s="13" t="n">
        <x:f>'Data &amp; Targets'!L307</x:f>
        <x:v>57800</x:v>
      </x:c>
      <x:c r="E307" s="13" t="n">
        <x:f>'Data &amp; Targets'!N307</x:f>
        <x:v>24041</x:v>
      </x:c>
      <x:c r="F307" s="23" t="n">
        <x:f>MIN(100,LOG10(1+D307/'산출기준'!$B$8)/LOG10(1+'산출기준'!$B$9/'산출기준'!$B$8)*100)</x:f>
        <x:v>92.07596275697483</x:v>
      </x:c>
      <x:c r="G307" s="23" t="n">
        <x:f>MIN(100,LOG10(1+D307/MAX(E307,'산출기준'!$B$10)*'산출기준'!$B$11)/LOG10(1+'산출기준'!$B$12*'산출기준'!$B$11)*100)</x:f>
        <x:v>100</x:v>
      </x:c>
      <x:c r="H307" s="23" t="n">
        <x:f>F307*'산출기준'!$B$13+G307*'산출기준'!$B$14</x:f>
        <x:v>96.83038510278993</x:v>
      </x:c>
      <x:c r="I307" s="23" t="n">
        <x:f>IF('검색추이24개월'!AI307="","",'검색추이24개월'!AI307)</x:f>
        <x:v>89.78023422658846</x:v>
      </x:c>
      <x:c r="J307" s="23" t="n">
        <x:f>'편집평가'!L307</x:f>
        <x:v>75</x:v>
      </x:c>
      <x:c r="K307" s="23" t="n">
        <x:f>IF(I307="","",H307*'산출기준'!$B$15+I307*'산출기준'!$B$16+J307*'산출기준'!$B$17)</x:f>
        <x:v>90.3492628193715</x:v>
      </x:c>
      <x:c r="L307" s="13" t="n">
        <x:f>IF(K307="","",COUNTIF($K$5:$K$1004,"&gt;"&amp;K307)+1)</x:f>
        <x:v>18</x:v>
      </x:c>
    </x:row>
    <x:row r="308" ht="25" customHeight="1">
      <x:c r="A308" s="4" t="str">
        <x:v>K0304</x:v>
      </x:c>
      <x:c r="B308" s="4" t="str">
        <x:v>건강</x:v>
      </x:c>
      <x:c r="C308" s="4" t="str">
        <x:v>당뇨에좋은음식</x:v>
      </x:c>
      <x:c r="D308" s="13" t="n">
        <x:f>'Data &amp; Targets'!L308</x:f>
        <x:v>45340</x:v>
      </x:c>
      <x:c r="E308" s="13" t="n">
        <x:f>'Data &amp; Targets'!N308</x:f>
        <x:v>34186</x:v>
      </x:c>
      <x:c r="F308" s="23" t="n">
        <x:f>MIN(100,LOG10(1+D308/'산출기준'!$B$8)/LOG10(1+'산출기준'!$B$9/'산출기준'!$B$8)*100)</x:f>
        <x:v>88.56846223182104</x:v>
      </x:c>
      <x:c r="G308" s="23" t="n">
        <x:f>MIN(100,LOG10(1+D308/MAX(E308,'산출기준'!$B$10)*'산출기준'!$B$11)/LOG10(1+'산출기준'!$B$12*'산출기준'!$B$11)*100)</x:f>
        <x:v>100</x:v>
      </x:c>
      <x:c r="H308" s="23" t="n">
        <x:f>F308*'산출기준'!$B$13+G308*'산출기준'!$B$14</x:f>
        <x:v>95.42738489272841</x:v>
      </x:c>
      <x:c r="I308" s="23" t="n">
        <x:f>IF('검색추이24개월'!AI308="","",'검색추이24개월'!AI308)</x:f>
        <x:v>89.80080745479275</x:v>
      </x:c>
      <x:c r="J308" s="23" t="n">
        <x:f>'편집평가'!L308</x:f>
        <x:v>50</x:v>
      </x:c>
      <x:c r="K308" s="23" t="n">
        <x:f>IF(I308="","",H308*'산출기준'!$B$15+I308*'산출기준'!$B$16+J308*'산출기준'!$B$17)</x:f>
        <x:v>84.65393468280203</x:v>
      </x:c>
      <x:c r="L308" s="13" t="n">
        <x:f>IF(K308="","",COUNTIF($K$5:$K$1004,"&gt;"&amp;K308)+1)</x:f>
        <x:v>107</x:v>
      </x:c>
    </x:row>
    <x:row r="309" ht="25" customHeight="1">
      <x:c r="A309" s="4" t="str">
        <x:v>K0305</x:v>
      </x:c>
      <x:c r="B309" s="4" t="str">
        <x:v>건강</x:v>
      </x:c>
      <x:c r="C309" s="4" t="str">
        <x:v>콜레스테롤수치</x:v>
      </x:c>
      <x:c r="D309" s="13" t="n">
        <x:f>'Data &amp; Targets'!L309</x:f>
        <x:v>43960</x:v>
      </x:c>
      <x:c r="E309" s="13" t="n">
        <x:f>'Data &amp; Targets'!N309</x:f>
        <x:v>131645</x:v>
      </x:c>
      <x:c r="F309" s="23" t="n">
        <x:f>MIN(100,LOG10(1+D309/'산출기준'!$B$8)/LOG10(1+'산출기준'!$B$9/'산출기준'!$B$8)*100)</x:f>
        <x:v>88.1220658257563</x:v>
      </x:c>
      <x:c r="G309" s="23" t="n">
        <x:f>MIN(100,LOG10(1+D309/MAX(E309,'산출기준'!$B$10)*'산출기준'!$B$11)/LOG10(1+'산출기준'!$B$12*'산출기준'!$B$11)*100)</x:f>
        <x:v>76.65776651138998</x:v>
      </x:c>
      <x:c r="H309" s="23" t="n">
        <x:f>F309*'산출기준'!$B$13+G309*'산출기준'!$B$14</x:f>
        <x:v>81.24348623713651</x:v>
      </x:c>
      <x:c r="I309" s="23" t="n">
        <x:f>IF('검색추이24개월'!AI309="","",'검색추이24개월'!AI309)</x:f>
        <x:v>90.41489297540299</x:v>
      </x:c>
      <x:c r="J309" s="23" t="n">
        <x:f>'편집평가'!L309</x:f>
        <x:v>75</x:v>
      </x:c>
      <x:c r="K309" s="23" t="n">
        <x:f>IF(I309="","",H309*'산출기준'!$B$15+I309*'산출기준'!$B$16+J309*'산출기준'!$B$17)</x:f>
        <x:v>82.74621101118915</x:v>
      </x:c>
      <x:c r="L309" s="13" t="n">
        <x:f>IF(K309="","",COUNTIF($K$5:$K$1004,"&gt;"&amp;K309)+1)</x:f>
        <x:v>155</x:v>
      </x:c>
    </x:row>
    <x:row r="310" ht="25" customHeight="1">
      <x:c r="A310" s="4" t="str">
        <x:v>K0306</x:v>
      </x:c>
      <x:c r="B310" s="4" t="str">
        <x:v>건강</x:v>
      </x:c>
      <x:c r="C310" s="4" t="str">
        <x:v>당화혈색소수치</x:v>
      </x:c>
      <x:c r="D310" s="13" t="n">
        <x:f>'Data &amp; Targets'!L310</x:f>
        <x:v>42650</x:v>
      </x:c>
      <x:c r="E310" s="13" t="n">
        <x:f>'Data &amp; Targets'!N310</x:f>
        <x:v>15322</x:v>
      </x:c>
      <x:c r="F310" s="23" t="n">
        <x:f>MIN(100,LOG10(1+D310/'산출기준'!$B$8)/LOG10(1+'산출기준'!$B$9/'산출기준'!$B$8)*100)</x:f>
        <x:v>87.68518324770037</x:v>
      </x:c>
      <x:c r="G310" s="23" t="n">
        <x:f>MIN(100,LOG10(1+D310/MAX(E310,'산출기준'!$B$10)*'산출기준'!$B$11)/LOG10(1+'산출기준'!$B$12*'산출기준'!$B$11)*100)</x:f>
        <x:v>100</x:v>
      </x:c>
      <x:c r="H310" s="23" t="n">
        <x:f>F310*'산출기준'!$B$13+G310*'산출기준'!$B$14</x:f>
        <x:v>95.07407329908014</x:v>
      </x:c>
      <x:c r="I310" s="23" t="n">
        <x:f>IF('검색추이24개월'!AI310="","",'검색추이24개월'!AI310)</x:f>
        <x:v>98.02688775360947</x:v>
      </x:c>
      <x:c r="J310" s="23" t="n">
        <x:f>'편집평가'!L310</x:f>
        <x:v>75</x:v>
      </x:c>
      <x:c r="K310" s="23" t="n">
        <x:f>IF(I310="","",H310*'산출기준'!$B$15+I310*'산출기준'!$B$16+J310*'산출기준'!$B$17)</x:f>
        <x:v>91.94510297562292</x:v>
      </x:c>
      <x:c r="L310" s="13" t="n">
        <x:f>IF(K310="","",COUNTIF($K$5:$K$1004,"&gt;"&amp;K310)+1)</x:f>
        <x:v>7</x:v>
      </x:c>
    </x:row>
    <x:row r="311" ht="25" customHeight="1">
      <x:c r="A311" s="4" t="str">
        <x:v>K0307</x:v>
      </x:c>
      <x:c r="B311" s="4" t="str">
        <x:v>건강</x:v>
      </x:c>
      <x:c r="C311" s="4" t="str">
        <x:v>저혈압수치</x:v>
      </x:c>
      <x:c r="D311" s="13" t="n">
        <x:f>'Data &amp; Targets'!L311</x:f>
        <x:v>42280</x:v>
      </x:c>
      <x:c r="E311" s="13" t="n">
        <x:f>'Data &amp; Targets'!N311</x:f>
        <x:v>7037</x:v>
      </x:c>
      <x:c r="F311" s="23" t="n">
        <x:f>MIN(100,LOG10(1+D311/'산출기준'!$B$8)/LOG10(1+'산출기준'!$B$9/'산출기준'!$B$8)*100)</x:f>
        <x:v>87.55936256336186</x:v>
      </x:c>
      <x:c r="G311" s="23" t="n">
        <x:f>MIN(100,LOG10(1+D311/MAX(E311,'산출기준'!$B$10)*'산출기준'!$B$11)/LOG10(1+'산출기준'!$B$12*'산출기준'!$B$11)*100)</x:f>
        <x:v>100</x:v>
      </x:c>
      <x:c r="H311" s="23" t="n">
        <x:f>F311*'산출기준'!$B$13+G311*'산출기준'!$B$14</x:f>
        <x:v>95.02374502534474</x:v>
      </x:c>
      <x:c r="I311" s="23" t="n">
        <x:f>IF('검색추이24개월'!AI311="","",'검색추이24개월'!AI311)</x:f>
        <x:v>93.650789455047</x:v>
      </x:c>
      <x:c r="J311" s="23" t="n">
        <x:f>'편집평가'!L311</x:f>
        <x:v>75</x:v>
      </x:c>
      <x:c r="K311" s="23" t="n">
        <x:f>IF(I311="","",H311*'산출기준'!$B$15+I311*'산출기준'!$B$16+J311*'산출기준'!$B$17)</x:f>
        <x:v>90.60710934918647</x:v>
      </x:c>
      <x:c r="L311" s="13" t="n">
        <x:f>IF(K311="","",COUNTIF($K$5:$K$1004,"&gt;"&amp;K311)+1)</x:f>
        <x:v>16</x:v>
      </x:c>
    </x:row>
    <x:row r="312" ht="25" customHeight="1">
      <x:c r="A312" s="4" t="str">
        <x:v>K0308</x:v>
      </x:c>
      <x:c r="B312" s="4" t="str">
        <x:v>건강</x:v>
      </x:c>
      <x:c r="C312" s="4" t="str">
        <x:v>역류성식도염증상</x:v>
      </x:c>
      <x:c r="D312" s="13" t="n">
        <x:f>'Data &amp; Targets'!L312</x:f>
        <x:v>41630</x:v>
      </x:c>
      <x:c r="E312" s="13" t="n">
        <x:f>'Data &amp; Targets'!N312</x:f>
        <x:v>53814</x:v>
      </x:c>
      <x:c r="F312" s="23" t="n">
        <x:f>MIN(100,LOG10(1+D312/'산출기준'!$B$8)/LOG10(1+'산출기준'!$B$9/'산출기준'!$B$8)*100)</x:f>
        <x:v>87.3356426785141</x:v>
      </x:c>
      <x:c r="G312" s="23" t="n">
        <x:f>MIN(100,LOG10(1+D312/MAX(E312,'산출기준'!$B$10)*'산출기준'!$B$11)/LOG10(1+'산출기준'!$B$12*'산출기준'!$B$11)*100)</x:f>
        <x:v>94.50027303316708</x:v>
      </x:c>
      <x:c r="H312" s="23" t="n">
        <x:f>F312*'산출기준'!$B$13+G312*'산출기준'!$B$14</x:f>
        <x:v>91.6344208913059</x:v>
      </x:c>
      <x:c r="I312" s="23" t="n">
        <x:f>IF('검색추이24개월'!AI312="","",'검색추이24개월'!AI312)</x:f>
        <x:v>88.08287228457517</x:v>
      </x:c>
      <x:c r="J312" s="23" t="n">
        <x:f>'편집평가'!L312</x:f>
        <x:v>75</x:v>
      </x:c>
      <x:c r="K312" s="23" t="n">
        <x:f>IF(I312="","",H312*'산출기준'!$B$15+I312*'산출기준'!$B$16+J312*'산출기준'!$B$17)</x:f>
        <x:v>87.2420721310255</x:v>
      </x:c>
      <x:c r="L312" s="13" t="n">
        <x:f>IF(K312="","",COUNTIF($K$5:$K$1004,"&gt;"&amp;K312)+1)</x:f>
        <x:v>49</x:v>
      </x:c>
    </x:row>
    <x:row r="313" ht="25" customHeight="1">
      <x:c r="A313" s="4" t="str">
        <x:v>K0309</x:v>
      </x:c>
      <x:c r="B313" s="4" t="str">
        <x:v>건강</x:v>
      </x:c>
      <x:c r="C313" s="4" t="str">
        <x:v>혈당정상수치</x:v>
      </x:c>
      <x:c r="D313" s="13" t="n">
        <x:f>'Data &amp; Targets'!L313</x:f>
        <x:v>34940</x:v>
      </x:c>
      <x:c r="E313" s="13" t="n">
        <x:f>'Data &amp; Targets'!N313</x:f>
        <x:v>26212</x:v>
      </x:c>
      <x:c r="F313" s="23" t="n">
        <x:f>MIN(100,LOG10(1+D313/'산출기준'!$B$8)/LOG10(1+'산출기준'!$B$9/'산출기준'!$B$8)*100)</x:f>
        <x:v>84.80653238126602</x:v>
      </x:c>
      <x:c r="G313" s="23" t="n">
        <x:f>MIN(100,LOG10(1+D313/MAX(E313,'산출기준'!$B$10)*'산출기준'!$B$11)/LOG10(1+'산출기준'!$B$12*'산출기준'!$B$11)*100)</x:f>
        <x:v>100</x:v>
      </x:c>
      <x:c r="H313" s="23" t="n">
        <x:f>F313*'산출기준'!$B$13+G313*'산출기준'!$B$14</x:f>
        <x:v>93.92261295250641</x:v>
      </x:c>
      <x:c r="I313" s="23" t="n">
        <x:f>IF('검색추이24개월'!AI313="","",'검색추이24개월'!AI313)</x:f>
        <x:v>92.54424693568956</x:v>
      </x:c>
      <x:c r="J313" s="23" t="n">
        <x:f>'편집평가'!L313</x:f>
        <x:v>75</x:v>
      </x:c>
      <x:c r="K313" s="23" t="n">
        <x:f>IF(I313="","",H313*'산출기준'!$B$15+I313*'산출기준'!$B$16+J313*'산출기준'!$B$17)</x:f>
        <x:v>89.72458055696008</x:v>
      </x:c>
      <x:c r="L313" s="13" t="n">
        <x:f>IF(K313="","",COUNTIF($K$5:$K$1004,"&gt;"&amp;K313)+1)</x:f>
        <x:v>20</x:v>
      </x:c>
    </x:row>
    <x:row r="314" ht="25" customHeight="1">
      <x:c r="A314" s="4" t="str">
        <x:v>K0310</x:v>
      </x:c>
      <x:c r="B314" s="4" t="str">
        <x:v>건강</x:v>
      </x:c>
      <x:c r="C314" s="4" t="str">
        <x:v>마그네슘많은음식</x:v>
      </x:c>
      <x:c r="D314" s="13" t="n">
        <x:f>'Data &amp; Targets'!L314</x:f>
        <x:v>33020</x:v>
      </x:c>
      <x:c r="E314" s="13" t="n">
        <x:f>'Data &amp; Targets'!N314</x:f>
        <x:v>3752</x:v>
      </x:c>
      <x:c r="F314" s="23" t="n">
        <x:f>MIN(100,LOG10(1+D314/'산출기준'!$B$8)/LOG10(1+'산출기준'!$B$9/'산출기준'!$B$8)*100)</x:f>
        <x:v>83.99085809043939</x:v>
      </x:c>
      <x:c r="G314" s="23" t="n">
        <x:f>MIN(100,LOG10(1+D314/MAX(E314,'산출기준'!$B$10)*'산출기준'!$B$11)/LOG10(1+'산출기준'!$B$12*'산출기준'!$B$11)*100)</x:f>
        <x:v>100</x:v>
      </x:c>
      <x:c r="H314" s="23" t="n">
        <x:f>F314*'산출기준'!$B$13+G314*'산출기준'!$B$14</x:f>
        <x:v>93.59634323617576</x:v>
      </x:c>
      <x:c r="I314" s="23" t="n">
        <x:f>IF('검색추이24개월'!AI314="","",'검색추이24개월'!AI314)</x:f>
        <x:v>93.92843282503304</x:v>
      </x:c>
      <x:c r="J314" s="23" t="n">
        <x:f>'편집평가'!L314</x:f>
        <x:v>50</x:v>
      </x:c>
      <x:c r="K314" s="23" t="n">
        <x:f>IF(I314="","",H314*'산출기준'!$B$15+I314*'산출기준'!$B$16+J314*'산출기준'!$B$17)</x:f>
        <x:v>84.97670146559778</x:v>
      </x:c>
      <x:c r="L314" s="13" t="n">
        <x:f>IF(K314="","",COUNTIF($K$5:$K$1004,"&gt;"&amp;K314)+1)</x:f>
        <x:v>94</x:v>
      </x:c>
    </x:row>
    <x:row r="315" ht="25" customHeight="1">
      <x:c r="A315" s="4" t="str">
        <x:v>K0311</x:v>
      </x:c>
      <x:c r="B315" s="4" t="str">
        <x:v>건강</x:v>
      </x:c>
      <x:c r="C315" s="4" t="str">
        <x:v>고지혈증증상</x:v>
      </x:c>
      <x:c r="D315" s="13" t="n">
        <x:f>'Data &amp; Targets'!L315</x:f>
        <x:v>30460</x:v>
      </x:c>
      <x:c r="E315" s="13" t="n">
        <x:f>'Data &amp; Targets'!N315</x:f>
        <x:v>24669</x:v>
      </x:c>
      <x:c r="F315" s="23" t="n">
        <x:f>MIN(100,LOG10(1+D315/'산출기준'!$B$8)/LOG10(1+'산출기준'!$B$9/'산출기준'!$B$8)*100)</x:f>
        <x:v>82.82646062970461</x:v>
      </x:c>
      <x:c r="G315" s="23" t="n">
        <x:f>MIN(100,LOG10(1+D315/MAX(E315,'산출기준'!$B$10)*'산출기준'!$B$11)/LOG10(1+'산출기준'!$B$12*'산출기준'!$B$11)*100)</x:f>
        <x:v>100</x:v>
      </x:c>
      <x:c r="H315" s="23" t="n">
        <x:f>F315*'산출기준'!$B$13+G315*'산출기준'!$B$14</x:f>
        <x:v>93.13058425188186</x:v>
      </x:c>
      <x:c r="I315" s="23" t="n">
        <x:f>IF('검색추이24개월'!AI315="","",'검색추이24개월'!AI315)</x:f>
        <x:v>97.2957676903094</x:v>
      </x:c>
      <x:c r="J315" s="23" t="n">
        <x:f>'편집평가'!L315</x:f>
        <x:v>75</x:v>
      </x:c>
      <x:c r="K315" s="23" t="n">
        <x:f>IF(I315="","",H315*'산출기준'!$B$15+I315*'산출기준'!$B$16+J315*'산출기준'!$B$17)</x:f>
        <x:v>90.75402243303375</x:v>
      </x:c>
      <x:c r="L315" s="13" t="n">
        <x:f>IF(K315="","",COUNTIF($K$5:$K$1004,"&gt;"&amp;K315)+1)</x:f>
        <x:v>14</x:v>
      </x:c>
    </x:row>
    <x:row r="316" ht="25" customHeight="1">
      <x:c r="A316" s="4" t="str">
        <x:v>K0312</x:v>
      </x:c>
      <x:c r="B316" s="4" t="str">
        <x:v>건강</x:v>
      </x:c>
      <x:c r="C316" s="4" t="str">
        <x:v>공복혈당정상수치</x:v>
      </x:c>
      <x:c r="D316" s="13" t="n">
        <x:f>'Data &amp; Targets'!L316</x:f>
        <x:v>29920</x:v>
      </x:c>
      <x:c r="E316" s="13" t="n">
        <x:f>'Data &amp; Targets'!N316</x:f>
        <x:v>9594</x:v>
      </x:c>
      <x:c r="F316" s="23" t="n">
        <x:f>MIN(100,LOG10(1+D316/'산출기준'!$B$8)/LOG10(1+'산출기준'!$B$9/'산출기준'!$B$8)*100)</x:f>
        <x:v>82.568409234591</x:v>
      </x:c>
      <x:c r="G316" s="23" t="n">
        <x:f>MIN(100,LOG10(1+D316/MAX(E316,'산출기준'!$B$10)*'산출기준'!$B$11)/LOG10(1+'산출기준'!$B$12*'산출기준'!$B$11)*100)</x:f>
        <x:v>100</x:v>
      </x:c>
      <x:c r="H316" s="23" t="n">
        <x:f>F316*'산출기준'!$B$13+G316*'산출기준'!$B$14</x:f>
        <x:v>93.0273636938364</x:v>
      </x:c>
      <x:c r="I316" s="23" t="n">
        <x:f>IF('검색추이24개월'!AI316="","",'검색추이24개월'!AI316)</x:f>
        <x:v>97.397263129153</x:v>
      </x:c>
      <x:c r="J316" s="23" t="n">
        <x:f>'편집평가'!L316</x:f>
        <x:v>75</x:v>
      </x:c>
      <x:c r="K316" s="23" t="n">
        <x:f>IF(I316="","",H316*'산출기준'!$B$15+I316*'산출기준'!$B$16+J316*'산출기준'!$B$17)</x:f>
        <x:v>90.7328607856641</x:v>
      </x:c>
      <x:c r="L316" s="13" t="n">
        <x:f>IF(K316="","",COUNTIF($K$5:$K$1004,"&gt;"&amp;K316)+1)</x:f>
        <x:v>15</x:v>
      </x:c>
    </x:row>
    <x:row r="317" ht="25" customHeight="1">
      <x:c r="A317" s="4" t="str">
        <x:v>K0313</x:v>
      </x:c>
      <x:c r="B317" s="4" t="str">
        <x:v>건강</x:v>
      </x:c>
      <x:c r="C317" s="4" t="str">
        <x:v>당뇨정상수치</x:v>
      </x:c>
      <x:c r="D317" s="13" t="n">
        <x:f>'Data &amp; Targets'!L317</x:f>
        <x:v>29630</x:v>
      </x:c>
      <x:c r="E317" s="13" t="n">
        <x:f>'Data &amp; Targets'!N317</x:f>
        <x:v>13556</x:v>
      </x:c>
      <x:c r="F317" s="23" t="n">
        <x:f>MIN(100,LOG10(1+D317/'산출기준'!$B$8)/LOG10(1+'산출기준'!$B$9/'산출기준'!$B$8)*100)</x:f>
        <x:v>82.42790360795674</x:v>
      </x:c>
      <x:c r="G317" s="23" t="n">
        <x:f>MIN(100,LOG10(1+D317/MAX(E317,'산출기준'!$B$10)*'산출기준'!$B$11)/LOG10(1+'산출기준'!$B$12*'산출기준'!$B$11)*100)</x:f>
        <x:v>100</x:v>
      </x:c>
      <x:c r="H317" s="23" t="n">
        <x:f>F317*'산출기준'!$B$13+G317*'산출기준'!$B$14</x:f>
        <x:v>92.9711614431827</x:v>
      </x:c>
      <x:c r="I317" s="23" t="n">
        <x:f>IF('검색추이24개월'!AI317="","",'검색추이24개월'!AI317)</x:f>
        <x:v>91.62971506316893</x:v>
      </x:c>
      <x:c r="J317" s="23" t="n">
        <x:f>'편집평가'!L317</x:f>
        <x:v>75</x:v>
      </x:c>
      <x:c r="K317" s="23" t="n">
        <x:f>IF(I317="","",H317*'산출기준'!$B$15+I317*'산출기준'!$B$16+J317*'산출기준'!$B$17)</x:f>
        <x:v>88.97449524054203</x:v>
      </x:c>
      <x:c r="L317" s="13" t="n">
        <x:f>IF(K317="","",COUNTIF($K$5:$K$1004,"&gt;"&amp;K317)+1)</x:f>
        <x:v>30</x:v>
      </x:c>
    </x:row>
    <x:row r="318" ht="25" customHeight="1">
      <x:c r="A318" s="4" t="str">
        <x:v>K0314</x:v>
      </x:c>
      <x:c r="B318" s="4" t="str">
        <x:v>건강</x:v>
      </x:c>
      <x:c r="C318" s="4" t="str">
        <x:v>공복혈당수치</x:v>
      </x:c>
      <x:c r="D318" s="13" t="n">
        <x:f>'Data &amp; Targets'!L318</x:f>
        <x:v>28640</x:v>
      </x:c>
      <x:c r="E318" s="13" t="n">
        <x:f>'Data &amp; Targets'!N318</x:f>
        <x:v>29508</x:v>
      </x:c>
      <x:c r="F318" s="23" t="n">
        <x:f>MIN(100,LOG10(1+D318/'산출기준'!$B$8)/LOG10(1+'산출기준'!$B$9/'산출기준'!$B$8)*100)</x:f>
        <x:v>81.93770302274388</x:v>
      </x:c>
      <x:c r="G318" s="23" t="n">
        <x:f>MIN(100,LOG10(1+D318/MAX(E318,'산출기준'!$B$10)*'산출기준'!$B$11)/LOG10(1+'산출기준'!$B$12*'산출기준'!$B$11)*100)</x:f>
        <x:v>99.35956073242963</x:v>
      </x:c>
      <x:c r="H318" s="23" t="n">
        <x:f>F318*'산출기준'!$B$13+G318*'산출기준'!$B$14</x:f>
        <x:v>92.39081764855533</x:v>
      </x:c>
      <x:c r="I318" s="23" t="n">
        <x:f>IF('검색추이24개월'!AI318="","",'검색추이24개월'!AI318)</x:f>
        <x:v>88.06495765785134</x:v>
      </x:c>
      <x:c r="J318" s="23" t="n">
        <x:f>'편집평가'!L318</x:f>
        <x:v>75</x:v>
      </x:c>
      <x:c r="K318" s="23" t="n">
        <x:f>IF(I318="","",H318*'산출기준'!$B$15+I318*'산출기준'!$B$16+J318*'산출기준'!$B$17)</x:f>
        <x:v>87.61489612163307</x:v>
      </x:c>
      <x:c r="L318" s="13" t="n">
        <x:f>IF(K318="","",COUNTIF($K$5:$K$1004,"&gt;"&amp;K318)+1)</x:f>
        <x:v>44</x:v>
      </x:c>
    </x:row>
    <x:row r="319" ht="25" customHeight="1">
      <x:c r="A319" s="4" t="str">
        <x:v>K0315</x:v>
      </x:c>
      <x:c r="B319" s="4" t="str">
        <x:v>건강</x:v>
      </x:c>
      <x:c r="C319" s="4" t="str">
        <x:v>단백질많은음식</x:v>
      </x:c>
      <x:c r="D319" s="13" t="n">
        <x:f>'Data &amp; Targets'!L319</x:f>
        <x:v>27730</x:v>
      </x:c>
      <x:c r="E319" s="13" t="n">
        <x:f>'Data &amp; Targets'!N319</x:f>
        <x:v>8804</x:v>
      </x:c>
      <x:c r="F319" s="23" t="n">
        <x:f>MIN(100,LOG10(1+D319/'산출기준'!$B$8)/LOG10(1+'산출기준'!$B$9/'산출기준'!$B$8)*100)</x:f>
        <x:v>81.47198515981687</x:v>
      </x:c>
      <x:c r="G319" s="23" t="n">
        <x:f>MIN(100,LOG10(1+D319/MAX(E319,'산출기준'!$B$10)*'산출기준'!$B$11)/LOG10(1+'산출기준'!$B$12*'산출기준'!$B$11)*100)</x:f>
        <x:v>100</x:v>
      </x:c>
      <x:c r="H319" s="23" t="n">
        <x:f>F319*'산출기준'!$B$13+G319*'산출기준'!$B$14</x:f>
        <x:v>92.58879406392674</x:v>
      </x:c>
      <x:c r="I319" s="23" t="n">
        <x:f>IF('검색추이24개월'!AI319="","",'검색추이24개월'!AI319)</x:f>
        <x:v>94.25238459467072</x:v>
      </x:c>
      <x:c r="J319" s="23" t="n">
        <x:f>'편집평가'!L319</x:f>
        <x:v>50</x:v>
      </x:c>
      <x:c r="K319" s="23" t="n">
        <x:f>IF(I319="","",H319*'산출기준'!$B$15+I319*'산출기준'!$B$16+J319*'산출기준'!$B$17)</x:f>
        <x:v>84.57011241036459</x:v>
      </x:c>
      <x:c r="L319" s="13" t="n">
        <x:f>IF(K319="","",COUNTIF($K$5:$K$1004,"&gt;"&amp;K319)+1)</x:f>
        <x:v>108</x:v>
      </x:c>
    </x:row>
    <x:row r="320" ht="25" customHeight="1">
      <x:c r="A320" s="4" t="str">
        <x:v>K0316</x:v>
      </x:c>
      <x:c r="B320" s="4" t="str">
        <x:v>건강</x:v>
      </x:c>
      <x:c r="C320" s="4" t="str">
        <x:v>식후2시간혈당</x:v>
      </x:c>
      <x:c r="D320" s="13" t="n">
        <x:f>'Data &amp; Targets'!L320</x:f>
        <x:v>26300</x:v>
      </x:c>
      <x:c r="E320" s="13" t="n">
        <x:f>'Data &amp; Targets'!N320</x:f>
        <x:v>10055</x:v>
      </x:c>
      <x:c r="F320" s="23" t="n">
        <x:f>MIN(100,LOG10(1+D320/'산출기준'!$B$8)/LOG10(1+'산출기준'!$B$9/'산출기준'!$B$8)*100)</x:f>
        <x:v>80.70845298838333</x:v>
      </x:c>
      <x:c r="G320" s="23" t="n">
        <x:f>MIN(100,LOG10(1+D320/MAX(E320,'산출기준'!$B$10)*'산출기준'!$B$11)/LOG10(1+'산출기준'!$B$12*'산출기준'!$B$11)*100)</x:f>
        <x:v>100</x:v>
      </x:c>
      <x:c r="H320" s="23" t="n">
        <x:f>F320*'산출기준'!$B$13+G320*'산출기준'!$B$14</x:f>
        <x:v>92.28338119535334</x:v>
      </x:c>
      <x:c r="I320" s="23" t="n">
        <x:f>IF('검색추이24개월'!AI320="","",'검색추이24개월'!AI320)</x:f>
        <x:v>93.60327479176118</x:v>
      </x:c>
      <x:c r="J320" s="23" t="n">
        <x:f>'편집평가'!L320</x:f>
        <x:v>75</x:v>
      </x:c>
      <x:c r="K320" s="23" t="n">
        <x:f>IF(I320="","",H320*'산출기준'!$B$15+I320*'산출기준'!$B$16+J320*'산출기준'!$B$17)</x:f>
        <x:v>89.22267303520502</x:v>
      </x:c>
      <x:c r="L320" s="13" t="n">
        <x:f>IF(K320="","",COUNTIF($K$5:$K$1004,"&gt;"&amp;K320)+1)</x:f>
        <x:v>25</x:v>
      </x:c>
    </x:row>
    <x:row r="321" ht="25" customHeight="1">
      <x:c r="A321" s="4" t="str">
        <x:v>K0317</x:v>
      </x:c>
      <x:c r="B321" s="4" t="str">
        <x:v>건강</x:v>
      </x:c>
      <x:c r="C321" s="4" t="str">
        <x:v>당화혈색소정상수치</x:v>
      </x:c>
      <x:c r="D321" s="13" t="n">
        <x:f>'Data &amp; Targets'!L321</x:f>
        <x:v>24650</x:v>
      </x:c>
      <x:c r="E321" s="13" t="n">
        <x:f>'Data &amp; Targets'!N321</x:f>
        <x:v>5463</x:v>
      </x:c>
      <x:c r="F321" s="23" t="n">
        <x:f>MIN(100,LOG10(1+D321/'산출기준'!$B$8)/LOG10(1+'산출기준'!$B$9/'산출기준'!$B$8)*100)</x:f>
        <x:v>79.77429736701446</x:v>
      </x:c>
      <x:c r="G321" s="23" t="n">
        <x:f>MIN(100,LOG10(1+D321/MAX(E321,'산출기준'!$B$10)*'산출기준'!$B$11)/LOG10(1+'산출기준'!$B$12*'산출기준'!$B$11)*100)</x:f>
        <x:v>100</x:v>
      </x:c>
      <x:c r="H321" s="23" t="n">
        <x:f>F321*'산출기준'!$B$13+G321*'산출기준'!$B$14</x:f>
        <x:v>91.90971894680578</x:v>
      </x:c>
      <x:c r="I321" s="23" t="n">
        <x:f>IF('검색추이24개월'!AI321="","",'검색추이24개월'!AI321)</x:f>
        <x:v>90.97416254505933</x:v>
      </x:c>
      <x:c r="J321" s="23" t="n">
        <x:f>'편집평가'!L321</x:f>
        <x:v>75</x:v>
      </x:c>
      <x:c r="K321" s="23" t="n">
        <x:f>IF(I321="","",H321*'산출기준'!$B$15+I321*'산출기준'!$B$16+J321*'산출기준'!$B$17)</x:f>
        <x:v>88.2471082369207</x:v>
      </x:c>
      <x:c r="L321" s="13" t="n">
        <x:f>IF(K321="","",COUNTIF($K$5:$K$1004,"&gt;"&amp;K321)+1)</x:f>
        <x:v>36</x:v>
      </x:c>
    </x:row>
    <x:row r="322" ht="25" customHeight="1">
      <x:c r="A322" s="4" t="str">
        <x:v>K0318</x:v>
      </x:c>
      <x:c r="B322" s="4" t="str">
        <x:v>건강</x:v>
      </x:c>
      <x:c r="C322" s="4" t="str">
        <x:v>저혈압증상</x:v>
      </x:c>
      <x:c r="D322" s="13" t="n">
        <x:f>'Data &amp; Targets'!L322</x:f>
        <x:v>24330</x:v>
      </x:c>
      <x:c r="E322" s="13" t="n">
        <x:f>'Data &amp; Targets'!N322</x:f>
        <x:v>26775</x:v>
      </x:c>
      <x:c r="F322" s="23" t="n">
        <x:f>MIN(100,LOG10(1+D322/'산출기준'!$B$8)/LOG10(1+'산출기준'!$B$9/'산출기준'!$B$8)*100)</x:f>
        <x:v>79.58593341199307</x:v>
      </x:c>
      <x:c r="G322" s="23" t="n">
        <x:f>MIN(100,LOG10(1+D322/MAX(E322,'산출기준'!$B$10)*'산출기준'!$B$11)/LOG10(1+'산출기준'!$B$12*'산출기준'!$B$11)*100)</x:f>
        <x:v>97.94666311528577</x:v>
      </x:c>
      <x:c r="H322" s="23" t="n">
        <x:f>F322*'산출기준'!$B$13+G322*'산출기준'!$B$14</x:f>
        <x:v>90.60237123396868</x:v>
      </x:c>
      <x:c r="I322" s="23" t="n">
        <x:f>IF('검색추이24개월'!AI322="","",'검색추이24개월'!AI322)</x:f>
        <x:v>88.04693120222792</x:v>
      </x:c>
      <x:c r="J322" s="23" t="n">
        <x:f>'편집평가'!L322</x:f>
        <x:v>75</x:v>
      </x:c>
      <x:c r="K322" s="23" t="n">
        <x:f>IF(I322="","",H322*'산출기준'!$B$15+I322*'산출기준'!$B$16+J322*'산출기준'!$B$17)</x:f>
        <x:v>86.71526497765272</x:v>
      </x:c>
      <x:c r="L322" s="13" t="n">
        <x:f>IF(K322="","",COUNTIF($K$5:$K$1004,"&gt;"&amp;K322)+1)</x:f>
        <x:v>58</x:v>
      </x:c>
    </x:row>
    <x:row r="323" ht="25" customHeight="1">
      <x:c r="A323" s="4" t="str">
        <x:v>K0319</x:v>
      </x:c>
      <x:c r="B323" s="4" t="str">
        <x:v>건강</x:v>
      </x:c>
      <x:c r="C323" s="4" t="str">
        <x:v>고혈압증상</x:v>
      </x:c>
      <x:c r="D323" s="13" t="n">
        <x:f>'Data &amp; Targets'!L323</x:f>
        <x:v>23760</x:v>
      </x:c>
      <x:c r="E323" s="13" t="n">
        <x:f>'Data &amp; Targets'!N323</x:f>
        <x:v>98626</x:v>
      </x:c>
      <x:c r="F323" s="23" t="n">
        <x:f>MIN(100,LOG10(1+D323/'산출기준'!$B$8)/LOG10(1+'산출기준'!$B$9/'산출기준'!$B$8)*100)</x:f>
        <x:v>79.24421526807258</x:v>
      </x:c>
      <x:c r="G323" s="23" t="n">
        <x:f>MIN(100,LOG10(1+D323/MAX(E323,'산출기준'!$B$10)*'산출기준'!$B$11)/LOG10(1+'산출기준'!$B$12*'산출기준'!$B$11)*100)</x:f>
        <x:v>69.82503755172206</x:v>
      </x:c>
      <x:c r="H323" s="23" t="n">
        <x:f>F323*'산출기준'!$B$13+G323*'산출기준'!$B$14</x:f>
        <x:v>73.59270863826227</x:v>
      </x:c>
      <x:c r="I323" s="23" t="n">
        <x:f>IF('검색추이24개월'!AI323="","",'검색추이24개월'!AI323)</x:f>
        <x:v>90.56133867457669</x:v>
      </x:c>
      <x:c r="J323" s="23" t="n">
        <x:f>'편집평가'!L323</x:f>
        <x:v>75</x:v>
      </x:c>
      <x:c r="K323" s="23" t="n">
        <x:f>IF(I323="","",H323*'산출기준'!$B$15+I323*'산출기준'!$B$16+J323*'산출기준'!$B$17)</x:f>
        <x:v>78.96475592150414</x:v>
      </x:c>
      <x:c r="L323" s="13" t="n">
        <x:f>IF(K323="","",COUNTIF($K$5:$K$1004,"&gt;"&amp;K323)+1)</x:f>
        <x:v>282</x:v>
      </x:c>
    </x:row>
    <x:row r="324" ht="25" customHeight="1">
      <x:c r="A324" s="4" t="str">
        <x:v>K0320</x:v>
      </x:c>
      <x:c r="B324" s="4" t="str">
        <x:v>건강</x:v>
      </x:c>
      <x:c r="C324" s="4" t="str">
        <x:v>정상혈압</x:v>
      </x:c>
      <x:c r="D324" s="13" t="n">
        <x:f>'Data &amp; Targets'!L324</x:f>
        <x:v>23560</x:v>
      </x:c>
      <x:c r="E324" s="13" t="n">
        <x:f>'Data &amp; Targets'!N324</x:f>
        <x:v>47987</x:v>
      </x:c>
      <x:c r="F324" s="23" t="n">
        <x:f>MIN(100,LOG10(1+D324/'산출기준'!$B$8)/LOG10(1+'산출기준'!$B$9/'산출기준'!$B$8)*100)</x:f>
        <x:v>79.12237626251505</x:v>
      </x:c>
      <x:c r="G324" s="23" t="n">
        <x:f>MIN(100,LOG10(1+D324/MAX(E324,'산출기준'!$B$10)*'산출기준'!$B$11)/LOG10(1+'산출기준'!$B$12*'산출기준'!$B$11)*100)</x:f>
        <x:v>84.80718396868261</x:v>
      </x:c>
      <x:c r="H324" s="23" t="n">
        <x:f>F324*'산출기준'!$B$13+G324*'산출기준'!$B$14</x:f>
        <x:v>82.53326088621559</x:v>
      </x:c>
      <x:c r="I324" s="23" t="n">
        <x:f>IF('검색추이24개월'!AI324="","",'검색추이24개월'!AI324)</x:f>
        <x:v>90.64498211708819</x:v>
      </x:c>
      <x:c r="J324" s="23" t="n">
        <x:f>'편집평가'!L324</x:f>
        <x:v>50</x:v>
      </x:c>
      <x:c r="K324" s="23" t="n">
        <x:f>IF(I324="","",H324*'산출기준'!$B$15+I324*'산출기준'!$B$16+J324*'산출기준'!$B$17)</x:f>
        <x:v>78.46012507823426</x:v>
      </x:c>
      <x:c r="L324" s="13" t="n">
        <x:f>IF(K324="","",COUNTIF($K$5:$K$1004,"&gt;"&amp;K324)+1)</x:f>
        <x:v>300</x:v>
      </x:c>
    </x:row>
    <x:row r="325" ht="25" customHeight="1">
      <x:c r="A325" s="4" t="str">
        <x:v>K0321</x:v>
      </x:c>
      <x:c r="B325" s="4" t="str">
        <x:v>건강</x:v>
      </x:c>
      <x:c r="C325" s="4" t="str">
        <x:v>고지혈증좋은음식</x:v>
      </x:c>
      <x:c r="D325" s="13" t="n">
        <x:f>'Data &amp; Targets'!L325</x:f>
        <x:v>22650</x:v>
      </x:c>
      <x:c r="E325" s="13" t="n">
        <x:f>'Data &amp; Targets'!N325</x:f>
        <x:v>13457</x:v>
      </x:c>
      <x:c r="F325" s="23" t="n">
        <x:f>MIN(100,LOG10(1+D325/'산출기준'!$B$8)/LOG10(1+'산출기준'!$B$9/'산출기준'!$B$8)*100)</x:f>
        <x:v>78.55468042721479</x:v>
      </x:c>
      <x:c r="G325" s="23" t="n">
        <x:f>MIN(100,LOG10(1+D325/MAX(E325,'산출기준'!$B$10)*'산출기준'!$B$11)/LOG10(1+'산출기준'!$B$12*'산출기준'!$B$11)*100)</x:f>
        <x:v>100</x:v>
      </x:c>
      <x:c r="H325" s="23" t="n">
        <x:f>F325*'산출기준'!$B$13+G325*'산출기준'!$B$14</x:f>
        <x:v>91.42187217088592</x:v>
      </x:c>
      <x:c r="I325" s="23" t="n">
        <x:f>IF('검색추이24개월'!AI325="","",'검색추이24개월'!AI325)</x:f>
        <x:v>91.23500197148067</x:v>
      </x:c>
      <x:c r="J325" s="23" t="n">
        <x:f>'편집평가'!L325</x:f>
        <x:v>50</x:v>
      </x:c>
      <x:c r="K325" s="23" t="n">
        <x:f>IF(I325="","",H325*'산출기준'!$B$15+I325*'산출기준'!$B$16+J325*'산출기준'!$B$17)</x:f>
        <x:v>83.08143667688717</x:v>
      </x:c>
      <x:c r="L325" s="13" t="n">
        <x:f>IF(K325="","",COUNTIF($K$5:$K$1004,"&gt;"&amp;K325)+1)</x:f>
        <x:v>142</x:v>
      </x:c>
    </x:row>
    <x:row r="326" ht="25" customHeight="1">
      <x:c r="A326" s="4" t="str">
        <x:v>K0322</x:v>
      </x:c>
      <x:c r="B326" s="4" t="str">
        <x:v>건강</x:v>
      </x:c>
      <x:c r="C326" s="4" t="str">
        <x:v>당뇨증상</x:v>
      </x:c>
      <x:c r="D326" s="13" t="n">
        <x:f>'Data &amp; Targets'!L326</x:f>
        <x:v>21660</x:v>
      </x:c>
      <x:c r="E326" s="13" t="n">
        <x:f>'Data &amp; Targets'!N326</x:f>
        <x:v>80302</x:v>
      </x:c>
      <x:c r="F326" s="23" t="n">
        <x:f>MIN(100,LOG10(1+D326/'산출기준'!$B$8)/LOG10(1+'산출기준'!$B$9/'산출기준'!$B$8)*100)</x:f>
        <x:v>77.91068994223727</x:v>
      </x:c>
      <x:c r="G326" s="23" t="n">
        <x:f>MIN(100,LOG10(1+D326/MAX(E326,'산출기준'!$B$10)*'산출기준'!$B$11)/LOG10(1+'산출기준'!$B$12*'산출기준'!$B$11)*100)</x:f>
        <x:v>72.18112827443474</x:v>
      </x:c>
      <x:c r="H326" s="23" t="n">
        <x:f>F326*'산출기준'!$B$13+G326*'산출기준'!$B$14</x:f>
        <x:v>74.47295294155575</x:v>
      </x:c>
      <x:c r="I326" s="23" t="n">
        <x:f>IF('검색추이24개월'!AI326="","",'검색추이24개월'!AI326)</x:f>
        <x:v>90.38606924460845</x:v>
      </x:c>
      <x:c r="J326" s="23" t="n">
        <x:f>'편집평가'!L326</x:f>
        <x:v>75</x:v>
      </x:c>
      <x:c r="K326" s="23" t="n">
        <x:f>IF(I326="","",H326*'산출기준'!$B$15+I326*'산출기준'!$B$16+J326*'산출기준'!$B$17)</x:f>
        <x:v>79.35229724416041</x:v>
      </x:c>
      <x:c r="L326" s="13" t="n">
        <x:f>IF(K326="","",COUNTIF($K$5:$K$1004,"&gt;"&amp;K326)+1)</x:f>
        <x:v>272</x:v>
      </x:c>
    </x:row>
    <x:row r="327" ht="25" customHeight="1">
      <x:c r="A327" s="4" t="str">
        <x:v>K0323</x:v>
      </x:c>
      <x:c r="B327" s="4" t="str">
        <x:v>건강</x:v>
      </x:c>
      <x:c r="C327" s="4" t="str">
        <x:v>허리디스크증상</x:v>
      </x:c>
      <x:c r="D327" s="13" t="n">
        <x:f>'Data &amp; Targets'!L327</x:f>
        <x:v>20410</x:v>
      </x:c>
      <x:c r="E327" s="13" t="n">
        <x:f>'Data &amp; Targets'!N327</x:f>
        <x:v>108880</x:v>
      </x:c>
      <x:c r="F327" s="23" t="n">
        <x:f>MIN(100,LOG10(1+D327/'산출기준'!$B$8)/LOG10(1+'산출기준'!$B$9/'산출기준'!$B$8)*100)</x:f>
        <x:v>77.05437282297048</x:v>
      </x:c>
      <x:c r="G327" s="23" t="n">
        <x:f>MIN(100,LOG10(1+D327/MAX(E327,'산출기준'!$B$10)*'산출기준'!$B$11)/LOG10(1+'산출기준'!$B$12*'산출기준'!$B$11)*100)</x:f>
        <x:v>64.63365228236685</x:v>
      </x:c>
      <x:c r="H327" s="23" t="n">
        <x:f>F327*'산출기준'!$B$13+G327*'산출기준'!$B$14</x:f>
        <x:v>69.6019404986083</x:v>
      </x:c>
      <x:c r="I327" s="23" t="n">
        <x:f>IF('검색추이24개월'!AI327="","",'검색추이24개월'!AI327)</x:f>
        <x:v>91.73118765279472</x:v>
      </x:c>
      <x:c r="J327" s="23" t="n">
        <x:f>'편집평가'!L327</x:f>
        <x:v>75</x:v>
      </x:c>
      <x:c r="K327" s="23" t="n">
        <x:f>IF(I327="","",H327*'산출기준'!$B$15+I327*'산출기준'!$B$16+J327*'산출기준'!$B$17)</x:f>
        <x:v>77.32032654514256</x:v>
      </x:c>
      <x:c r="L327" s="13" t="n">
        <x:f>IF(K327="","",COUNTIF($K$5:$K$1004,"&gt;"&amp;K327)+1)</x:f>
        <x:v>337</x:v>
      </x:c>
    </x:row>
    <x:row r="328" ht="25" customHeight="1">
      <x:c r="A328" s="4" t="str">
        <x:v>K0324</x:v>
      </x:c>
      <x:c r="B328" s="4" t="str">
        <x:v>건강</x:v>
      </x:c>
      <x:c r="C328" s="4" t="str">
        <x:v>마그네슘음식</x:v>
      </x:c>
      <x:c r="D328" s="13" t="n">
        <x:f>'Data &amp; Targets'!L328</x:f>
        <x:v>18090</x:v>
      </x:c>
      <x:c r="E328" s="13" t="n">
        <x:f>'Data &amp; Targets'!N328</x:f>
        <x:v>18446</x:v>
      </x:c>
      <x:c r="F328" s="23" t="n">
        <x:f>MIN(100,LOG10(1+D328/'산출기준'!$B$8)/LOG10(1+'산출기준'!$B$9/'산출기준'!$B$8)*100)</x:f>
        <x:v>75.31685885136916</x:v>
      </x:c>
      <x:c r="G328" s="23" t="n">
        <x:f>MIN(100,LOG10(1+D328/MAX(E328,'산출기준'!$B$10)*'산출기준'!$B$11)/LOG10(1+'산출기준'!$B$12*'산출기준'!$B$11)*100)</x:f>
        <x:v>99.58195199972315</x:v>
      </x:c>
      <x:c r="H328" s="23" t="n">
        <x:f>F328*'산출기준'!$B$13+G328*'산출기준'!$B$14</x:f>
        <x:v>89.87591474038155</x:v>
      </x:c>
      <x:c r="I328" s="23" t="n">
        <x:f>IF('검색추이24개월'!AI328="","",'검색추이24개월'!AI328)</x:f>
        <x:v>97.88562681689871</x:v>
      </x:c>
      <x:c r="J328" s="23" t="n">
        <x:f>'편집평가'!L328</x:f>
        <x:v>50</x:v>
      </x:c>
      <x:c r="K328" s="23" t="n">
        <x:f>IF(I328="","",H328*'산출기준'!$B$15+I328*'산출기준'!$B$16+J328*'산출기준'!$B$17)</x:f>
        <x:v>84.30364541526038</x:v>
      </x:c>
      <x:c r="L328" s="13" t="n">
        <x:f>IF(K328="","",COUNTIF($K$5:$K$1004,"&gt;"&amp;K328)+1)</x:f>
        <x:v>114</x:v>
      </x:c>
    </x:row>
    <x:row r="329" ht="25" customHeight="1">
      <x:c r="A329" s="4" t="str">
        <x:v>K0325</x:v>
      </x:c>
      <x:c r="B329" s="4" t="str">
        <x:v>건강</x:v>
      </x:c>
      <x:c r="C329" s="4" t="str">
        <x:v>식후혈당정상수치</x:v>
      </x:c>
      <x:c r="D329" s="13" t="n">
        <x:f>'Data &amp; Targets'!L329</x:f>
        <x:v>16580</x:v>
      </x:c>
      <x:c r="E329" s="13" t="n">
        <x:f>'Data &amp; Targets'!N329</x:f>
        <x:v>6325</x:v>
      </x:c>
      <x:c r="F329" s="23" t="n">
        <x:f>MIN(100,LOG10(1+D329/'산출기준'!$B$8)/LOG10(1+'산출기준'!$B$9/'산출기준'!$B$8)*100)</x:f>
        <x:v>74.06248525775304</x:v>
      </x:c>
      <x:c r="G329" s="23" t="n">
        <x:f>MIN(100,LOG10(1+D329/MAX(E329,'산출기준'!$B$10)*'산출기준'!$B$11)/LOG10(1+'산출기준'!$B$12*'산출기준'!$B$11)*100)</x:f>
        <x:v>100</x:v>
      </x:c>
      <x:c r="H329" s="23" t="n">
        <x:f>F329*'산출기준'!$B$13+G329*'산출기준'!$B$14</x:f>
        <x:v>89.62499410310122</x:v>
      </x:c>
      <x:c r="I329" s="23" t="n">
        <x:f>IF('검색추이24개월'!AI329="","",'검색추이24개월'!AI329)</x:f>
        <x:v>94.41678206289747</x:v>
      </x:c>
      <x:c r="J329" s="23" t="n">
        <x:f>'편집평가'!L329</x:f>
        <x:v>75</x:v>
      </x:c>
      <x:c r="K329" s="23" t="n">
        <x:f>IF(I329="","",H329*'산출기준'!$B$15+I329*'산출기준'!$B$16+J329*'산출기준'!$B$17)</x:f>
        <x:v>88.13753167041985</x:v>
      </x:c>
      <x:c r="L329" s="13" t="n">
        <x:f>IF(K329="","",COUNTIF($K$5:$K$1004,"&gt;"&amp;K329)+1)</x:f>
        <x:v>38</x:v>
      </x:c>
    </x:row>
    <x:row r="330" ht="25" customHeight="1">
      <x:c r="A330" s="4" t="str">
        <x:v>K0326</x:v>
      </x:c>
      <x:c r="B330" s="4" t="str">
        <x:v>건강</x:v>
      </x:c>
      <x:c r="C330" s="4" t="str">
        <x:v>콜레스테롤낮추는음식</x:v>
      </x:c>
      <x:c r="D330" s="13" t="n">
        <x:f>'Data &amp; Targets'!L330</x:f>
        <x:v>16210</x:v>
      </x:c>
      <x:c r="E330" s="13" t="n">
        <x:f>'Data &amp; Targets'!N330</x:f>
        <x:v>8403</x:v>
      </x:c>
      <x:c r="F330" s="23" t="n">
        <x:f>MIN(100,LOG10(1+D330/'산출기준'!$B$8)/LOG10(1+'산출기준'!$B$9/'산출기준'!$B$8)*100)</x:f>
        <x:v>73.73779606246086</x:v>
      </x:c>
      <x:c r="G330" s="23" t="n">
        <x:f>MIN(100,LOG10(1+D330/MAX(E330,'산출기준'!$B$10)*'산출기준'!$B$11)/LOG10(1+'산출기준'!$B$12*'산출기준'!$B$11)*100)</x:f>
        <x:v>100</x:v>
      </x:c>
      <x:c r="H330" s="23" t="n">
        <x:f>F330*'산출기준'!$B$13+G330*'산출기준'!$B$14</x:f>
        <x:v>89.49511842498434</x:v>
      </x:c>
      <x:c r="I330" s="23" t="n">
        <x:f>IF('검색추이24개월'!AI330="","",'검색추이24개월'!AI330)</x:f>
        <x:v>84.70864842902975</x:v>
      </x:c>
      <x:c r="J330" s="23" t="n">
        <x:f>'편집평가'!L330</x:f>
        <x:v>50</x:v>
      </x:c>
      <x:c r="K330" s="23" t="n">
        <x:f>IF(I330="","",H330*'산출기준'!$B$15+I330*'산출기준'!$B$16+J330*'산출기준'!$B$17)</x:f>
        <x:v>80.1601537412011</x:v>
      </x:c>
      <x:c r="L330" s="13" t="n">
        <x:f>IF(K330="","",COUNTIF($K$5:$K$1004,"&gt;"&amp;K330)+1)</x:f>
        <x:v>248</x:v>
      </x:c>
    </x:row>
    <x:row r="331" ht="25" customHeight="1">
      <x:c r="A331" s="4" t="str">
        <x:v>K0327</x:v>
      </x:c>
      <x:c r="B331" s="4" t="str">
        <x:v>건강</x:v>
      </x:c>
      <x:c r="C331" s="4" t="str">
        <x:v>내장지방빼는법</x:v>
      </x:c>
      <x:c r="D331" s="13" t="n">
        <x:f>'Data &amp; Targets'!L331</x:f>
        <x:v>16160</x:v>
      </x:c>
      <x:c r="E331" s="13" t="n">
        <x:f>'Data &amp; Targets'!N331</x:f>
        <x:v>7851</x:v>
      </x:c>
      <x:c r="F331" s="23" t="n">
        <x:f>MIN(100,LOG10(1+D331/'산출기준'!$B$8)/LOG10(1+'산출기준'!$B$9/'산출기준'!$B$8)*100)</x:f>
        <x:v>73.69335516665055</x:v>
      </x:c>
      <x:c r="G331" s="23" t="n">
        <x:f>MIN(100,LOG10(1+D331/MAX(E331,'산출기준'!$B$10)*'산출기준'!$B$11)/LOG10(1+'산출기준'!$B$12*'산출기준'!$B$11)*100)</x:f>
        <x:v>100</x:v>
      </x:c>
      <x:c r="H331" s="23" t="n">
        <x:f>F331*'산출기준'!$B$13+G331*'산출기준'!$B$14</x:f>
        <x:v>89.47734206666021</x:v>
      </x:c>
      <x:c r="I331" s="23" t="n">
        <x:f>IF('검색추이24개월'!AI331="","",'검색추이24개월'!AI331)</x:f>
        <x:v>90.33854668829774</x:v>
      </x:c>
      <x:c r="J331" s="23" t="n">
        <x:f>'편집평가'!L331</x:f>
        <x:v>62.5</x:v>
      </x:c>
      <x:c r="K331" s="23" t="n">
        <x:f>IF(I331="","",H331*'산출기준'!$B$15+I331*'산출기준'!$B$16+J331*'산출기준'!$B$17)</x:f>
        <x:v>84.34023503981943</x:v>
      </x:c>
      <x:c r="L331" s="13" t="n">
        <x:f>IF(K331="","",COUNTIF($K$5:$K$1004,"&gt;"&amp;K331)+1)</x:f>
        <x:v>113</x:v>
      </x:c>
    </x:row>
    <x:row r="332" ht="25" customHeight="1">
      <x:c r="A332" s="4" t="str">
        <x:v>K0328</x:v>
      </x:c>
      <x:c r="B332" s="4" t="str">
        <x:v>건강</x:v>
      </x:c>
      <x:c r="C332" s="4" t="str">
        <x:v>중성지방수치</x:v>
      </x:c>
      <x:c r="D332" s="13" t="n">
        <x:f>'Data &amp; Targets'!L332</x:f>
        <x:v>16160</x:v>
      </x:c>
      <x:c r="E332" s="13" t="n">
        <x:f>'Data &amp; Targets'!N332</x:f>
        <x:v>21072</x:v>
      </x:c>
      <x:c r="F332" s="23" t="n">
        <x:f>MIN(100,LOG10(1+D332/'산출기준'!$B$8)/LOG10(1+'산출기준'!$B$9/'산출기준'!$B$8)*100)</x:f>
        <x:v>73.69335516665055</x:v>
      </x:c>
      <x:c r="G332" s="23" t="n">
        <x:f>MIN(100,LOG10(1+D332/MAX(E332,'산출기준'!$B$10)*'산출기준'!$B$11)/LOG10(1+'산출기준'!$B$12*'산출기준'!$B$11)*100)</x:f>
        <x:v>94.31431743580318</x:v>
      </x:c>
      <x:c r="H332" s="23" t="n">
        <x:f>F332*'산출기준'!$B$13+G332*'산출기준'!$B$14</x:f>
        <x:v>86.06593252814213</x:v>
      </x:c>
      <x:c r="I332" s="23" t="n">
        <x:f>IF('검색추이24개월'!AI332="","",'검색추이24개월'!AI332)</x:f>
        <x:v>94.01762746342503</x:v>
      </x:c>
      <x:c r="J332" s="23" t="n">
        <x:f>'편집평가'!L332</x:f>
        <x:v>75</x:v>
      </x:c>
      <x:c r="K332" s="23" t="n">
        <x:f>IF(I332="","",H332*'산출기준'!$B$15+I332*'산출기준'!$B$16+J332*'산출기준'!$B$17)</x:f>
        <x:v>86.23825450309857</x:v>
      </x:c>
      <x:c r="L332" s="13" t="n">
        <x:f>IF(K332="","",COUNTIF($K$5:$K$1004,"&gt;"&amp;K332)+1)</x:f>
        <x:v>68</x:v>
      </x:c>
    </x:row>
    <x:row r="333" ht="25" customHeight="1">
      <x:c r="A333" s="4" t="str">
        <x:v>K0329</x:v>
      </x:c>
      <x:c r="B333" s="4" t="str">
        <x:v>건강</x:v>
      </x:c>
      <x:c r="C333" s="4" t="str">
        <x:v>허리아플때운동</x:v>
      </x:c>
      <x:c r="D333" s="13" t="n">
        <x:f>'Data &amp; Targets'!L333</x:f>
        <x:v>14580</x:v>
      </x:c>
      <x:c r="E333" s="13" t="n">
        <x:f>'Data &amp; Targets'!N333</x:f>
        <x:v>5294</x:v>
      </x:c>
      <x:c r="F333" s="23" t="n">
        <x:f>MIN(100,LOG10(1+D333/'산출기준'!$B$8)/LOG10(1+'산출기준'!$B$9/'산출기준'!$B$8)*100)</x:f>
        <x:v>72.21375306470081</x:v>
      </x:c>
      <x:c r="G333" s="23" t="n">
        <x:f>MIN(100,LOG10(1+D333/MAX(E333,'산출기준'!$B$10)*'산출기준'!$B$11)/LOG10(1+'산출기준'!$B$12*'산출기준'!$B$11)*100)</x:f>
        <x:v>100</x:v>
      </x:c>
      <x:c r="H333" s="23" t="n">
        <x:f>F333*'산출기준'!$B$13+G333*'산출기준'!$B$14</x:f>
        <x:v>88.88550122588032</x:v>
      </x:c>
      <x:c r="I333" s="23" t="n">
        <x:f>IF('검색추이24개월'!AI333="","",'검색추이24개월'!AI333)</x:f>
        <x:v>95.47316793227293</x:v>
      </x:c>
      <x:c r="J333" s="23" t="n">
        <x:f>'편집평가'!L333</x:f>
        <x:v>50</x:v>
      </x:c>
      <x:c r="K333" s="23" t="n">
        <x:f>IF(I333="","",H333*'산출기준'!$B$15+I333*'산출기준'!$B$16+J333*'산출기준'!$B$17)</x:f>
        <x:v>83.08470099262203</x:v>
      </x:c>
      <x:c r="L333" s="13" t="n">
        <x:f>IF(K333="","",COUNTIF($K$5:$K$1004,"&gt;"&amp;K333)+1)</x:f>
        <x:v>141</x:v>
      </x:c>
    </x:row>
    <x:row r="334" ht="25" customHeight="1">
      <x:c r="A334" s="4" t="str">
        <x:v>K0330</x:v>
      </x:c>
      <x:c r="B334" s="4" t="str">
        <x:v>건강</x:v>
      </x:c>
      <x:c r="C334" s="4" t="str">
        <x:v>고혈압낮추는방법</x:v>
      </x:c>
      <x:c r="D334" s="13" t="n">
        <x:f>'Data &amp; Targets'!L334</x:f>
        <x:v>14360</x:v>
      </x:c>
      <x:c r="E334" s="13" t="n">
        <x:f>'Data &amp; Targets'!N334</x:f>
        <x:v>7199</x:v>
      </x:c>
      <x:c r="F334" s="23" t="n">
        <x:f>MIN(100,LOG10(1+D334/'산출기준'!$B$8)/LOG10(1+'산출기준'!$B$9/'산출기준'!$B$8)*100)</x:f>
        <x:v>71.99519260137448</x:v>
      </x:c>
      <x:c r="G334" s="23" t="n">
        <x:f>MIN(100,LOG10(1+D334/MAX(E334,'산출기준'!$B$10)*'산출기준'!$B$11)/LOG10(1+'산출기준'!$B$12*'산출기준'!$B$11)*100)</x:f>
        <x:v>100</x:v>
      </x:c>
      <x:c r="H334" s="23" t="n">
        <x:f>F334*'산출기준'!$B$13+G334*'산출기준'!$B$14</x:f>
        <x:v>88.7980770405498</x:v>
      </x:c>
      <x:c r="I334" s="23" t="n">
        <x:f>IF('검색추이24개월'!AI334="","",'검색추이24개월'!AI334)</x:f>
        <x:v>88.60629568623102</x:v>
      </x:c>
      <x:c r="J334" s="23" t="n">
        <x:f>'편집평가'!L334</x:f>
        <x:v>75</x:v>
      </x:c>
      <x:c r="K334" s="23" t="n">
        <x:f>IF(I334="","",H334*'산출기준'!$B$15+I334*'산출기준'!$B$16+J334*'산출기준'!$B$17)</x:f>
        <x:v>85.9809272261442</x:v>
      </x:c>
      <x:c r="L334" s="13" t="n">
        <x:f>IF(K334="","",COUNTIF($K$5:$K$1004,"&gt;"&amp;K334)+1)</x:f>
        <x:v>74</x:v>
      </x:c>
    </x:row>
    <x:row r="335" ht="25" customHeight="1">
      <x:c r="A335" s="4" t="str">
        <x:v>K0331</x:v>
      </x:c>
      <x:c r="B335" s="4" t="str">
        <x:v>건강</x:v>
      </x:c>
      <x:c r="C335" s="4" t="str">
        <x:v>식도염증상</x:v>
      </x:c>
      <x:c r="D335" s="13" t="n">
        <x:f>'Data &amp; Targets'!L335</x:f>
        <x:v>13780</x:v>
      </x:c>
      <x:c r="E335" s="13" t="n">
        <x:f>'Data &amp; Targets'!N335</x:f>
        <x:v>62178</x:v>
      </x:c>
      <x:c r="F335" s="23" t="n">
        <x:f>MIN(100,LOG10(1+D335/'산출기준'!$B$8)/LOG10(1+'산출기준'!$B$9/'산출기준'!$B$8)*100)</x:f>
        <x:v>71.40265077640608</x:v>
      </x:c>
      <x:c r="G335" s="23" t="n">
        <x:f>MIN(100,LOG10(1+D335/MAX(E335,'산출기준'!$B$10)*'산출기준'!$B$11)/LOG10(1+'산출기준'!$B$12*'산출기준'!$B$11)*100)</x:f>
        <x:v>68.09184603401552</x:v>
      </x:c>
      <x:c r="H335" s="23" t="n">
        <x:f>F335*'산출기준'!$B$13+G335*'산출기준'!$B$14</x:f>
        <x:v>69.41616793097174</x:v>
      </x:c>
      <x:c r="I335" s="23" t="n">
        <x:f>IF('검색추이24개월'!AI335="","",'검색추이24개월'!AI335)</x:f>
        <x:v>88.93822441801643</x:v>
      </x:c>
      <x:c r="J335" s="23" t="n">
        <x:f>'편집평가'!L335</x:f>
        <x:v>75</x:v>
      </x:c>
      <x:c r="K335" s="23" t="n">
        <x:f>IF(I335="","",H335*'산출기준'!$B$15+I335*'산출기준'!$B$16+J335*'산출기준'!$B$17)</x:f>
        <x:v>76.3895512908908</x:v>
      </x:c>
      <x:c r="L335" s="13" t="n">
        <x:f>IF(K335="","",COUNTIF($K$5:$K$1004,"&gt;"&amp;K335)+1)</x:f>
        <x:v>369</x:v>
      </x:c>
    </x:row>
    <x:row r="336" ht="25" customHeight="1">
      <x:c r="A336" s="4" t="str">
        <x:v>K0332</x:v>
      </x:c>
      <x:c r="B336" s="4" t="str">
        <x:v>건강</x:v>
      </x:c>
      <x:c r="C336" s="4" t="str">
        <x:v>고혈압수치</x:v>
      </x:c>
      <x:c r="D336" s="13" t="n">
        <x:f>'Data &amp; Targets'!L336</x:f>
        <x:v>13310</x:v>
      </x:c>
      <x:c r="E336" s="13" t="n">
        <x:f>'Data &amp; Targets'!N336</x:f>
        <x:v>40546</x:v>
      </x:c>
      <x:c r="F336" s="23" t="n">
        <x:f>MIN(100,LOG10(1+D336/'산출기준'!$B$8)/LOG10(1+'산출기준'!$B$9/'산출기준'!$B$8)*100)</x:f>
        <x:v>70.90403331370186</x:v>
      </x:c>
      <x:c r="G336" s="23" t="n">
        <x:f>MIN(100,LOG10(1+D336/MAX(E336,'산출기준'!$B$10)*'산출기준'!$B$11)/LOG10(1+'산출기준'!$B$12*'산출기준'!$B$11)*100)</x:f>
        <x:v>76.2982614395316</x:v>
      </x:c>
      <x:c r="H336" s="23" t="n">
        <x:f>F336*'산출기준'!$B$13+G336*'산출기준'!$B$14</x:f>
        <x:v>74.1405701891997</x:v>
      </x:c>
      <x:c r="I336" s="23" t="n">
        <x:f>IF('검색추이24개월'!AI336="","",'검색추이24개월'!AI336)</x:f>
        <x:v>94.04561603000926</x:v>
      </x:c>
      <x:c r="J336" s="23" t="n">
        <x:f>'편집평가'!L336</x:f>
        <x:v>75</x:v>
      </x:c>
      <x:c r="K336" s="23" t="n">
        <x:f>IF(I336="","",H336*'산출기준'!$B$15+I336*'산출기준'!$B$16+J336*'산출기준'!$B$17)</x:f>
        <x:v>80.28396990360262</x:v>
      </x:c>
      <x:c r="L336" s="13" t="n">
        <x:f>IF(K336="","",COUNTIF($K$5:$K$1004,"&gt;"&amp;K336)+1)</x:f>
        <x:v>237</x:v>
      </x:c>
    </x:row>
    <x:row r="337" ht="25" customHeight="1">
      <x:c r="A337" s="4" t="str">
        <x:v>K0333</x:v>
      </x:c>
      <x:c r="B337" s="4" t="str">
        <x:v>건강</x:v>
      </x:c>
      <x:c r="C337" s="4" t="str">
        <x:v>콜레스테롤높으면</x:v>
      </x:c>
      <x:c r="D337" s="13" t="n">
        <x:f>'Data &amp; Targets'!L337</x:f>
        <x:v>11990</x:v>
      </x:c>
      <x:c r="E337" s="13" t="n">
        <x:f>'Data &amp; Targets'!N337</x:f>
        <x:v>5417</x:v>
      </x:c>
      <x:c r="F337" s="23" t="n">
        <x:f>MIN(100,LOG10(1+D337/'산출기준'!$B$8)/LOG10(1+'산출기준'!$B$9/'산출기준'!$B$8)*100)</x:f>
        <x:v>69.40416776662617</x:v>
      </x:c>
      <x:c r="G337" s="23" t="n">
        <x:f>MIN(100,LOG10(1+D337/MAX(E337,'산출기준'!$B$10)*'산출기준'!$B$11)/LOG10(1+'산출기준'!$B$12*'산출기준'!$B$11)*100)</x:f>
        <x:v>100</x:v>
      </x:c>
      <x:c r="H337" s="23" t="n">
        <x:f>F337*'산출기준'!$B$13+G337*'산출기준'!$B$14</x:f>
        <x:v>87.76166710665046</x:v>
      </x:c>
      <x:c r="I337" s="23" t="n">
        <x:f>IF('검색추이24개월'!AI337="","",'검색추이24개월'!AI337)</x:f>
        <x:v>98.01968589891686</x:v>
      </x:c>
      <x:c r="J337" s="23" t="n">
        <x:f>'편집평가'!L337</x:f>
        <x:v>50</x:v>
      </x:c>
      <x:c r="K337" s="23" t="n">
        <x:f>IF(I337="","",H337*'산출기준'!$B$15+I337*'산출기준'!$B$16+J337*'산출기준'!$B$17)</x:f>
        <x:v>83.28673932300029</x:v>
      </x:c>
      <x:c r="L337" s="13" t="n">
        <x:f>IF(K337="","",COUNTIF($K$5:$K$1004,"&gt;"&amp;K337)+1)</x:f>
        <x:v>136</x:v>
      </x:c>
    </x:row>
    <x:row r="338" ht="25" customHeight="1">
      <x:c r="A338" s="4" t="str">
        <x:v>K0334</x:v>
      </x:c>
      <x:c r="B338" s="4" t="str">
        <x:v>건강</x:v>
      </x:c>
      <x:c r="C338" s="4" t="str">
        <x:v>비타민D부족증상</x:v>
      </x:c>
      <x:c r="D338" s="13" t="n">
        <x:f>'Data &amp; Targets'!L338</x:f>
        <x:v>11840</x:v>
      </x:c>
      <x:c r="E338" s="13" t="n">
        <x:f>'Data &amp; Targets'!N338</x:f>
        <x:v>9325</x:v>
      </x:c>
      <x:c r="F338" s="23" t="n">
        <x:f>MIN(100,LOG10(1+D338/'산출기준'!$B$8)/LOG10(1+'산출기준'!$B$9/'산출기준'!$B$8)*100)</x:f>
        <x:v>69.22346144456044</x:v>
      </x:c>
      <x:c r="G338" s="23" t="n">
        <x:f>MIN(100,LOG10(1+D338/MAX(E338,'산출기준'!$B$10)*'산출기준'!$B$11)/LOG10(1+'산출기준'!$B$12*'산출기준'!$B$11)*100)</x:f>
        <x:v>100</x:v>
      </x:c>
      <x:c r="H338" s="23" t="n">
        <x:f>F338*'산출기준'!$B$13+G338*'산출기준'!$B$14</x:f>
        <x:v>87.68938457782417</x:v>
      </x:c>
      <x:c r="I338" s="23" t="n">
        <x:f>IF('검색추이24개월'!AI338="","",'검색추이24개월'!AI338)</x:f>
        <x:v>97.90620336173384</x:v>
      </x:c>
      <x:c r="J338" s="23" t="n">
        <x:f>'편집평가'!L338</x:f>
        <x:v>75</x:v>
      </x:c>
      <x:c r="K338" s="23" t="n">
        <x:f>IF(I338="","",H338*'산출기준'!$B$15+I338*'산출기준'!$B$16+J338*'산출기준'!$B$17)</x:f>
        <x:v>88.21655329743224</x:v>
      </x:c>
      <x:c r="L338" s="13" t="n">
        <x:f>IF(K338="","",COUNTIF($K$5:$K$1004,"&gt;"&amp;K338)+1)</x:f>
        <x:v>37</x:v>
      </x:c>
    </x:row>
    <x:row r="339" ht="25" customHeight="1">
      <x:c r="A339" s="4" t="str">
        <x:v>K0335</x:v>
      </x:c>
      <x:c r="B339" s="4" t="str">
        <x:v>건강</x:v>
      </x:c>
      <x:c r="C339" s="4" t="str">
        <x:v>당뇨에좋은과일</x:v>
      </x:c>
      <x:c r="D339" s="13" t="n">
        <x:f>'Data &amp; Targets'!L339</x:f>
        <x:v>11180</x:v>
      </x:c>
      <x:c r="E339" s="13" t="n">
        <x:f>'Data &amp; Targets'!N339</x:f>
        <x:v>4586</x:v>
      </x:c>
      <x:c r="F339" s="23" t="n">
        <x:f>MIN(100,LOG10(1+D339/'산출기준'!$B$8)/LOG10(1+'산출기준'!$B$9/'산출기준'!$B$8)*100)</x:f>
        <x:v>68.40040629626081</x:v>
      </x:c>
      <x:c r="G339" s="23" t="n">
        <x:f>MIN(100,LOG10(1+D339/MAX(E339,'산출기준'!$B$10)*'산출기준'!$B$11)/LOG10(1+'산출기준'!$B$12*'산출기준'!$B$11)*100)</x:f>
        <x:v>100</x:v>
      </x:c>
      <x:c r="H339" s="23" t="n">
        <x:f>F339*'산출기준'!$B$13+G339*'산출기준'!$B$14</x:f>
        <x:v>87.36016251850432</x:v>
      </x:c>
      <x:c r="I339" s="23" t="n">
        <x:f>IF('검색추이24개월'!AI339="","",'검색추이24개월'!AI339)</x:f>
        <x:v>91.47216356463954</x:v>
      </x:c>
      <x:c r="J339" s="23" t="n">
        <x:f>'편집평가'!L339</x:f>
        <x:v>50</x:v>
      </x:c>
      <x:c r="K339" s="23" t="n">
        <x:f>IF(I339="","",H339*'산출기준'!$B$15+I339*'산출기준'!$B$16+J339*'산출기준'!$B$17)</x:f>
        <x:v>81.12173032864402</x:v>
      </x:c>
      <x:c r="L339" s="13" t="n">
        <x:f>IF(K339="","",COUNTIF($K$5:$K$1004,"&gt;"&amp;K339)+1)</x:f>
        <x:v>213</x:v>
      </x:c>
    </x:row>
    <x:row r="340" ht="25" customHeight="1">
      <x:c r="A340" s="4" t="str">
        <x:v>K0336</x:v>
      </x:c>
      <x:c r="B340" s="4" t="str">
        <x:v>건강</x:v>
      </x:c>
      <x:c r="C340" s="4" t="str">
        <x:v>지방간치료</x:v>
      </x:c>
      <x:c r="D340" s="13" t="n">
        <x:f>'Data &amp; Targets'!L340</x:f>
        <x:v>10650</x:v>
      </x:c>
      <x:c r="E340" s="13" t="n">
        <x:f>'Data &amp; Targets'!N340</x:f>
        <x:v>8297</x:v>
      </x:c>
      <x:c r="F340" s="23" t="n">
        <x:f>MIN(100,LOG10(1+D340/'산출기준'!$B$8)/LOG10(1+'산출기준'!$B$9/'산출기준'!$B$8)*100)</x:f>
        <x:v>67.70381924065522</x:v>
      </x:c>
      <x:c r="G340" s="23" t="n">
        <x:f>MIN(100,LOG10(1+D340/MAX(E340,'산출기준'!$B$10)*'산출기준'!$B$11)/LOG10(1+'산출기준'!$B$12*'산출기준'!$B$11)*100)</x:f>
        <x:v>100</x:v>
      </x:c>
      <x:c r="H340" s="23" t="n">
        <x:f>F340*'산출기준'!$B$13+G340*'산출기준'!$B$14</x:f>
        <x:v>87.08152769626209</x:v>
      </x:c>
      <x:c r="I340" s="23" t="n">
        <x:f>IF('검색추이24개월'!AI340="","",'검색추이24개월'!AI340)</x:f>
        <x:v>93.79514969927101</x:v>
      </x:c>
      <x:c r="J340" s="23" t="n">
        <x:f>'편집평가'!L340</x:f>
        <x:v>50</x:v>
      </x:c>
      <x:c r="K340" s="23" t="n">
        <x:f>IF(I340="","",H340*'산출기준'!$B$15+I340*'산출기준'!$B$16+J340*'산출기준'!$B$17)</x:f>
        <x:v>81.67930875791234</x:v>
      </x:c>
      <x:c r="L340" s="13" t="n">
        <x:f>IF(K340="","",COUNTIF($K$5:$K$1004,"&gt;"&amp;K340)+1)</x:f>
        <x:v>187</x:v>
      </x:c>
    </x:row>
    <x:row r="341" ht="25" customHeight="1">
      <x:c r="A341" s="4" t="str">
        <x:v>K0337</x:v>
      </x:c>
      <x:c r="B341" s="4" t="str">
        <x:v>건강</x:v>
      </x:c>
      <x:c r="C341" s="4" t="str">
        <x:v>공복혈당낮추기</x:v>
      </x:c>
      <x:c r="D341" s="13" t="n">
        <x:f>'Data &amp; Targets'!L341</x:f>
        <x:v>10640</x:v>
      </x:c>
      <x:c r="E341" s="13" t="n">
        <x:f>'Data &amp; Targets'!N341</x:f>
        <x:v>2887</x:v>
      </x:c>
      <x:c r="F341" s="23" t="n">
        <x:f>MIN(100,LOG10(1+D341/'산출기준'!$B$8)/LOG10(1+'산출기준'!$B$9/'산출기준'!$B$8)*100)</x:f>
        <x:v>67.69034842684485</x:v>
      </x:c>
      <x:c r="G341" s="23" t="n">
        <x:f>MIN(100,LOG10(1+D341/MAX(E341,'산출기준'!$B$10)*'산출기준'!$B$11)/LOG10(1+'산출기준'!$B$12*'산출기준'!$B$11)*100)</x:f>
        <x:v>100</x:v>
      </x:c>
      <x:c r="H341" s="23" t="n">
        <x:f>F341*'산출기준'!$B$13+G341*'산출기준'!$B$14</x:f>
        <x:v>87.07613937073793</x:v>
      </x:c>
      <x:c r="I341" s="23" t="n">
        <x:f>IF('검색추이24개월'!AI341="","",'검색추이24개월'!AI341)</x:f>
        <x:v>98.04100811684437</x:v>
      </x:c>
      <x:c r="J341" s="23" t="n">
        <x:f>'편집평가'!L341</x:f>
        <x:v>50</x:v>
      </x:c>
      <x:c r="K341" s="23" t="n">
        <x:f>IF(I341="","",H341*'산출기준'!$B$15+I341*'산출기준'!$B$16+J341*'산출기준'!$B$17)</x:f>
        <x:v>82.95037212042227</x:v>
      </x:c>
      <x:c r="L341" s="13" t="n">
        <x:f>IF(K341="","",COUNTIF($K$5:$K$1004,"&gt;"&amp;K341)+1)</x:f>
        <x:v>147</x:v>
      </x:c>
    </x:row>
    <x:row r="342" ht="25" customHeight="1">
      <x:c r="A342" s="4" t="str">
        <x:v>K0338</x:v>
      </x:c>
      <x:c r="B342" s="4" t="str">
        <x:v>건강</x:v>
      </x:c>
      <x:c r="C342" s="4" t="str">
        <x:v>수면다원검사</x:v>
      </x:c>
      <x:c r="D342" s="13" t="n">
        <x:f>'Data &amp; Targets'!L342</x:f>
        <x:v>10570</x:v>
      </x:c>
      <x:c r="E342" s="13" t="n">
        <x:f>'Data &amp; Targets'!N342</x:f>
        <x:v>39975</x:v>
      </x:c>
      <x:c r="F342" s="23" t="n">
        <x:f>MIN(100,LOG10(1+D342/'산출기준'!$B$8)/LOG10(1+'산출기준'!$B$9/'산출기준'!$B$8)*100)</x:f>
        <x:v>67.59570005711778</x:v>
      </x:c>
      <x:c r="G342" s="23" t="n">
        <x:f>MIN(100,LOG10(1+D342/MAX(E342,'산출기준'!$B$10)*'산출기준'!$B$11)/LOG10(1+'산출기준'!$B$12*'산출기준'!$B$11)*100)</x:f>
        <x:v>71.76535043415743</x:v>
      </x:c>
      <x:c r="H342" s="23" t="n">
        <x:f>F342*'산출기준'!$B$13+G342*'산출기준'!$B$14</x:f>
        <x:v>70.09749028334157</x:v>
      </x:c>
      <x:c r="I342" s="23" t="n">
        <x:f>IF('검색추이24개월'!AI342="","",'검색추이24개월'!AI342)</x:f>
        <x:v>98.0518982435616</x:v>
      </x:c>
      <x:c r="J342" s="23" t="n">
        <x:f>'편집평가'!L342</x:f>
        <x:v>50</x:v>
      </x:c>
      <x:c r="K342" s="23" t="n">
        <x:f>IF(I342="","",H342*'산출기준'!$B$15+I342*'산출기준'!$B$16+J342*'산출기준'!$B$17)</x:f>
        <x:v>74.46431461473927</x:v>
      </x:c>
      <x:c r="L342" s="13" t="n">
        <x:f>IF(K342="","",COUNTIF($K$5:$K$1004,"&gt;"&amp;K342)+1)</x:f>
        <x:v>437</x:v>
      </x:c>
    </x:row>
    <x:row r="343" ht="25" customHeight="1">
      <x:c r="A343" s="4" t="str">
        <x:v>K0339</x:v>
      </x:c>
      <x:c r="B343" s="4" t="str">
        <x:v>건강</x:v>
      </x:c>
      <x:c r="C343" s="4" t="str">
        <x:v>혈당낮추는음식</x:v>
      </x:c>
      <x:c r="D343" s="13" t="n">
        <x:f>'Data &amp; Targets'!L343</x:f>
        <x:v>10470</x:v>
      </x:c>
      <x:c r="E343" s="13" t="n">
        <x:f>'Data &amp; Targets'!N343</x:f>
        <x:v>9137</x:v>
      </x:c>
      <x:c r="F343" s="23" t="n">
        <x:f>MIN(100,LOG10(1+D343/'산출기준'!$B$8)/LOG10(1+'산출기준'!$B$9/'산출기준'!$B$8)*100)</x:f>
        <x:v>67.45940537403395</x:v>
      </x:c>
      <x:c r="G343" s="23" t="n">
        <x:f>MIN(100,LOG10(1+D343/MAX(E343,'산출기준'!$B$10)*'산출기준'!$B$11)/LOG10(1+'산출기준'!$B$12*'산출기준'!$B$11)*100)</x:f>
        <x:v>100</x:v>
      </x:c>
      <x:c r="H343" s="23" t="n">
        <x:f>F343*'산출기준'!$B$13+G343*'산출기준'!$B$14</x:f>
        <x:v>86.98376214961358</x:v>
      </x:c>
      <x:c r="I343" s="23" t="n">
        <x:f>IF('검색추이24개월'!AI343="","",'검색추이24개월'!AI343)</x:f>
        <x:v>87.68059808308868</x:v>
      </x:c>
      <x:c r="J343" s="23" t="n">
        <x:f>'편집평가'!L343</x:f>
        <x:v>50</x:v>
      </x:c>
      <x:c r="K343" s="23" t="n">
        <x:f>IF(I343="","",H343*'산출기준'!$B$15+I343*'산출기준'!$B$16+J343*'산출기준'!$B$17)</x:f>
        <x:v>79.7960604997334</x:v>
      </x:c>
      <x:c r="L343" s="13" t="n">
        <x:f>IF(K343="","",COUNTIF($K$5:$K$1004,"&gt;"&amp;K343)+1)</x:f>
        <x:v>257</x:v>
      </x:c>
    </x:row>
    <x:row r="344" ht="25" customHeight="1">
      <x:c r="A344" s="4" t="str">
        <x:v>K0340</x:v>
      </x:c>
      <x:c r="B344" s="4" t="str">
        <x:v>건강</x:v>
      </x:c>
      <x:c r="C344" s="4" t="str">
        <x:v>당화혈색소검사</x:v>
      </x:c>
      <x:c r="D344" s="13" t="n">
        <x:f>'Data &amp; Targets'!L344</x:f>
        <x:v>10240</x:v>
      </x:c>
      <x:c r="E344" s="13" t="n">
        <x:f>'Data &amp; Targets'!N344</x:f>
        <x:v>7058</x:v>
      </x:c>
      <x:c r="F344" s="23" t="n">
        <x:f>MIN(100,LOG10(1+D344/'산출기준'!$B$8)/LOG10(1+'산출기준'!$B$9/'산출기준'!$B$8)*100)</x:f>
        <x:v>67.14096983094956</x:v>
      </x:c>
      <x:c r="G344" s="23" t="n">
        <x:f>MIN(100,LOG10(1+D344/MAX(E344,'산출기준'!$B$10)*'산출기준'!$B$11)/LOG10(1+'산출기준'!$B$12*'산출기준'!$B$11)*100)</x:f>
        <x:v>100</x:v>
      </x:c>
      <x:c r="H344" s="23" t="n">
        <x:f>F344*'산출기준'!$B$13+G344*'산출기준'!$B$14</x:f>
        <x:v>86.85638793237982</x:v>
      </x:c>
      <x:c r="I344" s="23" t="n">
        <x:f>IF('검색추이24개월'!AI344="","",'검색추이24개월'!AI344)</x:f>
        <x:v>94.30124907556439</x:v>
      </x:c>
      <x:c r="J344" s="23" t="n">
        <x:f>'편집평가'!L344</x:f>
        <x:v>50</x:v>
      </x:c>
      <x:c r="K344" s="23" t="n">
        <x:f>IF(I344="","",H344*'산출기준'!$B$15+I344*'산출기준'!$B$16+J344*'산출기준'!$B$17)</x:f>
        <x:v>81.71856868885922</x:v>
      </x:c>
      <x:c r="L344" s="13" t="n">
        <x:f>IF(K344="","",COUNTIF($K$5:$K$1004,"&gt;"&amp;K344)+1)</x:f>
        <x:v>186</x:v>
      </x:c>
    </x:row>
    <x:row r="345" ht="25" customHeight="1">
      <x:c r="A345" s="4" t="str">
        <x:v>K0341</x:v>
      </x:c>
      <x:c r="B345" s="4" t="str">
        <x:v>건강</x:v>
      </x:c>
      <x:c r="C345" s="4" t="str">
        <x:v>저혈압원인</x:v>
      </x:c>
      <x:c r="D345" s="13" t="n">
        <x:f>'Data &amp; Targets'!L345</x:f>
        <x:v>9250</x:v>
      </x:c>
      <x:c r="E345" s="13" t="n">
        <x:f>'Data &amp; Targets'!N345</x:f>
        <x:v>14570</x:v>
      </x:c>
      <x:c r="F345" s="23" t="n">
        <x:f>MIN(100,LOG10(1+D345/'산출기준'!$B$8)/LOG10(1+'산출기준'!$B$9/'산출기준'!$B$8)*100)</x:f>
        <x:v>65.68421634939597</x:v>
      </x:c>
      <x:c r="G345" s="23" t="n">
        <x:f>MIN(100,LOG10(1+D345/MAX(E345,'산출기준'!$B$10)*'산출기준'!$B$11)/LOG10(1+'산출기준'!$B$12*'산출기준'!$B$11)*100)</x:f>
        <x:v>90.27841609734133</x:v>
      </x:c>
      <x:c r="H345" s="23" t="n">
        <x:f>F345*'산출기준'!$B$13+G345*'산출기준'!$B$14</x:f>
        <x:v>80.4407361981632</x:v>
      </x:c>
      <x:c r="I345" s="23" t="n">
        <x:f>IF('검색추이24개월'!AI345="","",'검색추이24개월'!AI345)</x:f>
        <x:v>88.69646880464126</x:v>
      </x:c>
      <x:c r="J345" s="23" t="n">
        <x:f>'편집평가'!L345</x:f>
        <x:v>75</x:v>
      </x:c>
      <x:c r="K345" s="23" t="n">
        <x:f>IF(I345="","",H345*'산출기준'!$B$15+I345*'산출기준'!$B$16+J345*'산출기준'!$B$17)</x:f>
        <x:v>81.82930874047398</x:v>
      </x:c>
      <x:c r="L345" s="13" t="n">
        <x:f>IF(K345="","",COUNTIF($K$5:$K$1004,"&gt;"&amp;K345)+1)</x:f>
        <x:v>182</x:v>
      </x:c>
    </x:row>
    <x:row r="346" ht="25" customHeight="1">
      <x:c r="A346" s="4" t="str">
        <x:v>K0342</x:v>
      </x:c>
      <x:c r="B346" s="4" t="str">
        <x:v>건강</x:v>
      </x:c>
      <x:c r="C346" s="4" t="str">
        <x:v>지방간에좋은음식</x:v>
      </x:c>
      <x:c r="D346" s="13" t="n">
        <x:f>'Data &amp; Targets'!L346</x:f>
        <x:v>9110</x:v>
      </x:c>
      <x:c r="E346" s="13" t="n">
        <x:f>'Data &amp; Targets'!N346</x:f>
        <x:v>7959</x:v>
      </x:c>
      <x:c r="F346" s="23" t="n">
        <x:f>MIN(100,LOG10(1+D346/'산출기준'!$B$8)/LOG10(1+'산출기준'!$B$9/'산출기준'!$B$8)*100)</x:f>
        <x:v>65.46584858971588</x:v>
      </x:c>
      <x:c r="G346" s="23" t="n">
        <x:f>MIN(100,LOG10(1+D346/MAX(E346,'산출기준'!$B$10)*'산출기준'!$B$11)/LOG10(1+'산출기준'!$B$12*'산출기준'!$B$11)*100)</x:f>
        <x:v>100</x:v>
      </x:c>
      <x:c r="H346" s="23" t="n">
        <x:f>F346*'산출기준'!$B$13+G346*'산출기준'!$B$14</x:f>
        <x:v>86.18633943588635</x:v>
      </x:c>
      <x:c r="I346" s="23" t="n">
        <x:f>IF('검색추이24개월'!AI346="","",'검색추이24개월'!AI346)</x:f>
        <x:v>92.2677169190978</x:v>
      </x:c>
      <x:c r="J346" s="23" t="n">
        <x:f>'편집평가'!L346</x:f>
        <x:v>50</x:v>
      </x:c>
      <x:c r="K346" s="23" t="n">
        <x:f>IF(I346="","",H346*'산출기준'!$B$15+I346*'산출기준'!$B$16+J346*'산출기준'!$B$17)</x:f>
        <x:v>80.77348479367251</x:v>
      </x:c>
      <x:c r="L346" s="13" t="n">
        <x:f>IF(K346="","",COUNTIF($K$5:$K$1004,"&gt;"&amp;K346)+1)</x:f>
        <x:v>224</x:v>
      </x:c>
    </x:row>
    <x:row r="347" ht="25" customHeight="1">
      <x:c r="A347" s="4" t="str">
        <x:v>K0343</x:v>
      </x:c>
      <x:c r="B347" s="4" t="str">
        <x:v>건강</x:v>
      </x:c>
      <x:c r="C347" s="4" t="str">
        <x:v>고지혈증원인</x:v>
      </x:c>
      <x:c r="D347" s="13" t="n">
        <x:f>'Data &amp; Targets'!L347</x:f>
        <x:v>8970</x:v>
      </x:c>
      <x:c r="E347" s="13" t="n">
        <x:f>'Data &amp; Targets'!N347</x:f>
        <x:v>22434</x:v>
      </x:c>
      <x:c r="F347" s="23" t="n">
        <x:f>MIN(100,LOG10(1+D347/'산출기준'!$B$8)/LOG10(1+'산출기준'!$B$9/'산출기준'!$B$8)*100)</x:f>
        <x:v>65.2441358986529</x:v>
      </x:c>
      <x:c r="G347" s="23" t="n">
        <x:f>MIN(100,LOG10(1+D347/MAX(E347,'산출기준'!$B$10)*'산출기준'!$B$11)/LOG10(1+'산출기준'!$B$12*'산출기준'!$B$11)*100)</x:f>
        <x:v>80.45685014193941</x:v>
      </x:c>
      <x:c r="H347" s="23" t="n">
        <x:f>F347*'산출기준'!$B$13+G347*'산출기준'!$B$14</x:f>
        <x:v>74.3717644446248</x:v>
      </x:c>
      <x:c r="I347" s="23" t="n">
        <x:f>IF('검색추이24개월'!AI347="","",'검색추이24개월'!AI347)</x:f>
        <x:v>97.95683236118234</x:v>
      </x:c>
      <x:c r="J347" s="23" t="n">
        <x:f>'편집평가'!L347</x:f>
        <x:v>75</x:v>
      </x:c>
      <x:c r="K347" s="23" t="n">
        <x:f>IF(I347="","",H347*'산출기준'!$B$15+I347*'산출기준'!$B$16+J347*'산출기준'!$B$17)</x:f>
        <x:v>81.5729319306671</x:v>
      </x:c>
      <x:c r="L347" s="13" t="n">
        <x:f>IF(K347="","",COUNTIF($K$5:$K$1004,"&gt;"&amp;K347)+1)</x:f>
        <x:v>195</x:v>
      </x:c>
    </x:row>
    <x:row r="348" ht="25" customHeight="1">
      <x:c r="A348" s="4" t="str">
        <x:v>K0344</x:v>
      </x:c>
      <x:c r="B348" s="4" t="str">
        <x:v>건강</x:v>
      </x:c>
      <x:c r="C348" s="4" t="str">
        <x:v>당뇨관리</x:v>
      </x:c>
      <x:c r="D348" s="13" t="n">
        <x:f>'Data &amp; Targets'!L348</x:f>
        <x:v>8910</x:v>
      </x:c>
      <x:c r="E348" s="13" t="n">
        <x:f>'Data &amp; Targets'!N348</x:f>
        <x:v>189926</x:v>
      </x:c>
      <x:c r="F348" s="23" t="n">
        <x:f>MIN(100,LOG10(1+D348/'산출기준'!$B$8)/LOG10(1+'산출기준'!$B$9/'산출기준'!$B$8)*100)</x:f>
        <x:v>65.1480665964584</x:v>
      </x:c>
      <x:c r="G348" s="23" t="n">
        <x:f>MIN(100,LOG10(1+D348/MAX(E348,'산출기준'!$B$10)*'산출기준'!$B$11)/LOG10(1+'산출기준'!$B$12*'산출기준'!$B$11)*100)</x:f>
        <x:v>37.67916419960362</x:v>
      </x:c>
      <x:c r="H348" s="23" t="n">
        <x:f>F348*'산출기준'!$B$13+G348*'산출기준'!$B$14</x:f>
        <x:v>48.666725158345535</x:v>
      </x:c>
      <x:c r="I348" s="23" t="n">
        <x:f>IF('검색추이24개월'!AI348="","",'검색추이24개월'!AI348)</x:f>
        <x:v>95.4306122302015</x:v>
      </x:c>
      <x:c r="J348" s="23" t="n">
        <x:f>'편집평가'!L348</x:f>
        <x:v>50</x:v>
      </x:c>
      <x:c r="K348" s="23" t="n">
        <x:f>IF(I348="","",H348*'산출기준'!$B$15+I348*'산출기준'!$B$16+J348*'산출기준'!$B$17)</x:f>
        <x:v>62.96254624823322</x:v>
      </x:c>
      <x:c r="L348" s="13" t="n">
        <x:f>IF(K348="","",COUNTIF($K$5:$K$1004,"&gt;"&amp;K348)+1)</x:f>
        <x:v>720</x:v>
      </x:c>
    </x:row>
    <x:row r="349" ht="25" customHeight="1">
      <x:c r="A349" s="4" t="str">
        <x:v>K0345</x:v>
      </x:c>
      <x:c r="B349" s="4" t="str">
        <x:v>건강</x:v>
      </x:c>
      <x:c r="C349" s="4" t="str">
        <x:v>고지혈증수치</x:v>
      </x:c>
      <x:c r="D349" s="13" t="n">
        <x:f>'Data &amp; Targets'!L349</x:f>
        <x:v>8660</x:v>
      </x:c>
      <x:c r="E349" s="13" t="n">
        <x:f>'Data &amp; Targets'!N349</x:f>
        <x:v>35289</x:v>
      </x:c>
      <x:c r="F349" s="23" t="n">
        <x:f>MIN(100,LOG10(1+D349/'산출기준'!$B$8)/LOG10(1+'산출기준'!$B$9/'산출기준'!$B$8)*100)</x:f>
        <x:v>64.7407693689437</x:v>
      </x:c>
      <x:c r="G349" s="23" t="n">
        <x:f>MIN(100,LOG10(1+D349/MAX(E349,'산출기준'!$B$10)*'산출기준'!$B$11)/LOG10(1+'산출기준'!$B$12*'산출기준'!$B$11)*100)</x:f>
        <x:v>70.2095351231662</x:v>
      </x:c>
      <x:c r="H349" s="23" t="n">
        <x:f>F349*'산출기준'!$B$13+G349*'산출기준'!$B$14</x:f>
        <x:v>68.02202882147719</x:v>
      </x:c>
      <x:c r="I349" s="23" t="n">
        <x:f>IF('검색추이24개월'!AI349="","",'검색추이24개월'!AI349)</x:f>
        <x:v>94.1905171841474</x:v>
      </x:c>
      <x:c r="J349" s="23" t="n">
        <x:f>'편집평가'!L349</x:f>
        <x:v>75</x:v>
      </x:c>
      <x:c r="K349" s="23" t="n">
        <x:f>IF(I349="","",H349*'산출기준'!$B$15+I349*'산출기준'!$B$16+J349*'산출기준'!$B$17)</x:f>
        <x:v>77.26816956598282</x:v>
      </x:c>
      <x:c r="L349" s="13" t="n">
        <x:f>IF(K349="","",COUNTIF($K$5:$K$1004,"&gt;"&amp;K349)+1)</x:f>
        <x:v>338</x:v>
      </x:c>
    </x:row>
    <x:row r="350" ht="25" customHeight="1">
      <x:c r="A350" s="4" t="str">
        <x:v>K0346</x:v>
      </x:c>
      <x:c r="B350" s="4" t="str">
        <x:v>건강</x:v>
      </x:c>
      <x:c r="C350" s="4" t="str">
        <x:v>콜레스테롤낮추는방법</x:v>
      </x:c>
      <x:c r="D350" s="13" t="n">
        <x:f>'Data &amp; Targets'!L350</x:f>
        <x:v>8540</x:v>
      </x:c>
      <x:c r="E350" s="13" t="n">
        <x:f>'Data &amp; Targets'!N350</x:f>
        <x:v>10172</x:v>
      </x:c>
      <x:c r="F350" s="23" t="n">
        <x:f>MIN(100,LOG10(1+D350/'산출기준'!$B$8)/LOG10(1+'산출기준'!$B$9/'산출기준'!$B$8)*100)</x:f>
        <x:v>64.54111946714607</x:v>
      </x:c>
      <x:c r="G350" s="23" t="n">
        <x:f>MIN(100,LOG10(1+D350/MAX(E350,'산출기준'!$B$10)*'산출기준'!$B$11)/LOG10(1+'산출기준'!$B$12*'산출기준'!$B$11)*100)</x:f>
        <x:v>96.25172212287065</x:v>
      </x:c>
      <x:c r="H350" s="23" t="n">
        <x:f>F350*'산출기준'!$B$13+G350*'산출기준'!$B$14</x:f>
        <x:v>83.56748106058082</x:v>
      </x:c>
      <x:c r="I350" s="23" t="n">
        <x:f>IF('검색추이24개월'!AI350="","",'검색추이24개월'!AI350)</x:f>
        <x:v>87.03430236827758</x:v>
      </x:c>
      <x:c r="J350" s="23" t="n">
        <x:f>'편집평가'!L350</x:f>
        <x:v>75</x:v>
      </x:c>
      <x:c r="K350" s="23" t="n">
        <x:f>IF(I350="","",H350*'산출기준'!$B$15+I350*'산출기준'!$B$16+J350*'산출기준'!$B$17)</x:f>
        <x:v>82.89403124077369</x:v>
      </x:c>
      <x:c r="L350" s="13" t="n">
        <x:f>IF(K350="","",COUNTIF($K$5:$K$1004,"&gt;"&amp;K350)+1)</x:f>
        <x:v>148</x:v>
      </x:c>
    </x:row>
    <x:row r="351" ht="25" customHeight="1">
      <x:c r="A351" s="4" t="str">
        <x:v>K0347</x:v>
      </x:c>
      <x:c r="B351" s="4" t="str">
        <x:v>건강</x:v>
      </x:c>
      <x:c r="C351" s="4" t="str">
        <x:v>역류성식도염치료</x:v>
      </x:c>
      <x:c r="D351" s="13" t="n">
        <x:f>'Data &amp; Targets'!L351</x:f>
        <x:v>8540</x:v>
      </x:c>
      <x:c r="E351" s="13" t="n">
        <x:f>'Data &amp; Targets'!N351</x:f>
        <x:v>27251</x:v>
      </x:c>
      <x:c r="F351" s="23" t="n">
        <x:f>MIN(100,LOG10(1+D351/'산출기준'!$B$8)/LOG10(1+'산출기준'!$B$9/'산출기준'!$B$8)*100)</x:f>
        <x:v>64.54111946714607</x:v>
      </x:c>
      <x:c r="G351" s="23" t="n">
        <x:f>MIN(100,LOG10(1+D351/MAX(E351,'산출기준'!$B$10)*'산출기준'!$B$11)/LOG10(1+'산출기준'!$B$12*'산출기준'!$B$11)*100)</x:f>
        <x:v>75.32310929928308</x:v>
      </x:c>
      <x:c r="H351" s="23" t="n">
        <x:f>F351*'산출기준'!$B$13+G351*'산출기준'!$B$14</x:f>
        <x:v>71.01031336642828</x:v>
      </x:c>
      <x:c r="I351" s="23" t="n">
        <x:f>IF('검색추이24개월'!AI351="","",'검색추이24개월'!AI351)</x:f>
        <x:v>86.40016391395619</x:v>
      </x:c>
      <x:c r="J351" s="23" t="n">
        <x:f>'편집평가'!L351</x:f>
        <x:v>50</x:v>
      </x:c>
      <x:c r="K351" s="23" t="n">
        <x:f>IF(I351="","",H351*'산출기준'!$B$15+I351*'산출기준'!$B$16+J351*'산출기준'!$B$17)</x:f>
        <x:v>71.425205857401</x:v>
      </x:c>
      <x:c r="L351" s="13" t="n">
        <x:f>IF(K351="","",COUNTIF($K$5:$K$1004,"&gt;"&amp;K351)+1)</x:f>
        <x:v>519</x:v>
      </x:c>
    </x:row>
    <x:row r="352" ht="25" customHeight="1">
      <x:c r="A352" s="4" t="str">
        <x:v>K0348</x:v>
      </x:c>
      <x:c r="B352" s="4" t="str">
        <x:v>건강</x:v>
      </x:c>
      <x:c r="C352" s="4" t="str">
        <x:v>혈당스파이크증상</x:v>
      </x:c>
      <x:c r="D352" s="13" t="n">
        <x:f>'Data &amp; Targets'!L352</x:f>
        <x:v>8520</x:v>
      </x:c>
      <x:c r="E352" s="13" t="n">
        <x:f>'Data &amp; Targets'!N352</x:f>
        <x:v>5674</x:v>
      </x:c>
      <x:c r="F352" s="23" t="n">
        <x:f>MIN(100,LOG10(1+D352/'산출기준'!$B$8)/LOG10(1+'산출기준'!$B$9/'산출기준'!$B$8)*100)</x:f>
        <x:v>64.50757509895834</x:v>
      </x:c>
      <x:c r="G352" s="23" t="n">
        <x:f>MIN(100,LOG10(1+D352/MAX(E352,'산출기준'!$B$10)*'산출기준'!$B$11)/LOG10(1+'산출기준'!$B$12*'산출기준'!$B$11)*100)</x:f>
        <x:v>100</x:v>
      </x:c>
      <x:c r="H352" s="23" t="n">
        <x:f>F352*'산출기준'!$B$13+G352*'산출기준'!$B$14</x:f>
        <x:v>85.80303003958333</x:v>
      </x:c>
      <x:c r="I352" s="23" t="n">
        <x:f>IF('검색추이24개월'!AI352="","",'검색추이24개월'!AI352)</x:f>
        <x:v>90.49277726797861</x:v>
      </x:c>
      <x:c r="J352" s="23" t="n">
        <x:f>'편집평가'!L352</x:f>
        <x:v>75</x:v>
      </x:c>
      <x:c r="K352" s="23" t="n">
        <x:f>IF(I352="","",H352*'산출기준'!$B$15+I352*'산출기준'!$B$16+J352*'산출기준'!$B$17)</x:f>
        <x:v>85.04934820018525</x:v>
      </x:c>
      <x:c r="L352" s="13" t="n">
        <x:f>IF(K352="","",COUNTIF($K$5:$K$1004,"&gt;"&amp;K352)+1)</x:f>
        <x:v>90</x:v>
      </x:c>
    </x:row>
    <x:row r="353" ht="25" customHeight="1">
      <x:c r="A353" s="4" t="str">
        <x:v>K0349</x:v>
      </x:c>
      <x:c r="B353" s="4" t="str">
        <x:v>건강</x:v>
      </x:c>
      <x:c r="C353" s="4" t="str">
        <x:v>마그네슘부족증상</x:v>
      </x:c>
      <x:c r="D353" s="13" t="n">
        <x:f>'Data &amp; Targets'!L353</x:f>
        <x:v>8370</x:v>
      </x:c>
      <x:c r="E353" s="13" t="n">
        <x:f>'Data &amp; Targets'!N353</x:f>
        <x:v>11505</x:v>
      </x:c>
      <x:c r="F353" s="23" t="n">
        <x:f>MIN(100,LOG10(1+D353/'산출기준'!$B$8)/LOG10(1+'산출기준'!$B$9/'산출기준'!$B$8)*100)</x:f>
        <x:v>64.25348334766065</x:v>
      </x:c>
      <x:c r="G353" s="23" t="n">
        <x:f>MIN(100,LOG10(1+D353/MAX(E353,'산출기준'!$B$10)*'산출기준'!$B$11)/LOG10(1+'산출기준'!$B$12*'산출기준'!$B$11)*100)</x:f>
        <x:v>93.18704112336036</x:v>
      </x:c>
      <x:c r="H353" s="23" t="n">
        <x:f>F353*'산출기준'!$B$13+G353*'산출기준'!$B$14</x:f>
        <x:v>81.61361801308047</x:v>
      </x:c>
      <x:c r="I353" s="23" t="n">
        <x:f>IF('검색추이24개월'!AI353="","",'검색추이24개월'!AI353)</x:f>
        <x:v>81.47138184206632</x:v>
      </x:c>
      <x:c r="J353" s="23" t="n">
        <x:f>'편집평가'!L353</x:f>
        <x:v>75</x:v>
      </x:c>
      <x:c r="K353" s="23" t="n">
        <x:f>IF(I353="","",H353*'산출기준'!$B$15+I353*'산출기준'!$B$16+J353*'산출기준'!$B$17)</x:f>
        <x:v>80.24822355916012</x:v>
      </x:c>
      <x:c r="L353" s="13" t="n">
        <x:f>IF(K353="","",COUNTIF($K$5:$K$1004,"&gt;"&amp;K353)+1)</x:f>
        <x:v>240</x:v>
      </x:c>
    </x:row>
    <x:row r="354" ht="25" customHeight="1">
      <x:c r="A354" s="4" t="str">
        <x:v>K0350</x:v>
      </x:c>
      <x:c r="B354" s="4" t="str">
        <x:v>건강</x:v>
      </x:c>
      <x:c r="C354" s="4" t="str">
        <x:v>혈당수치</x:v>
      </x:c>
      <x:c r="D354" s="13" t="n">
        <x:f>'Data &amp; Targets'!L354</x:f>
        <x:v>8330</x:v>
      </x:c>
      <x:c r="E354" s="13" t="n">
        <x:f>'Data &amp; Targets'!N354</x:f>
        <x:v>143734</x:v>
      </x:c>
      <x:c r="F354" s="23" t="n">
        <x:f>MIN(100,LOG10(1+D354/'산출기준'!$B$8)/LOG10(1+'산출기준'!$B$9/'산출기준'!$B$8)*100)</x:f>
        <x:v>64.18496540482694</x:v>
      </x:c>
      <x:c r="G354" s="23" t="n">
        <x:f>MIN(100,LOG10(1+D354/MAX(E354,'산출기준'!$B$10)*'산출기준'!$B$11)/LOG10(1+'산출기준'!$B$12*'산출기준'!$B$11)*100)</x:f>
        <x:v>41.52112554414587</x:v>
      </x:c>
      <x:c r="H354" s="23" t="n">
        <x:f>F354*'산출기준'!$B$13+G354*'산출기준'!$B$14</x:f>
        <x:v>50.5866614884183</x:v>
      </x:c>
      <x:c r="I354" s="23" t="n">
        <x:f>IF('검색추이24개월'!AI354="","",'검색추이24개월'!AI354)</x:f>
        <x:v>83.82886719634797</x:v>
      </x:c>
      <x:c r="J354" s="23" t="n">
        <x:f>'편집평가'!L354</x:f>
        <x:v>75</x:v>
      </x:c>
      <x:c r="K354" s="23" t="n">
        <x:f>IF(I354="","",H354*'산출기준'!$B$15+I354*'산출기준'!$B$16+J354*'산출기준'!$B$17)</x:f>
        <x:v>65.44199090311355</x:v>
      </x:c>
      <x:c r="L354" s="13" t="n">
        <x:f>IF(K354="","",COUNTIF($K$5:$K$1004,"&gt;"&amp;K354)+1)</x:f>
        <x:v>658</x:v>
      </x:c>
    </x:row>
    <x:row r="355" ht="25" customHeight="1">
      <x:c r="A355" s="4" t="str">
        <x:v>K0351</x:v>
      </x:c>
      <x:c r="B355" s="4" t="str">
        <x:v>건강</x:v>
      </x:c>
      <x:c r="C355" s="4" t="str">
        <x:v>당화혈색소낮추기</x:v>
      </x:c>
      <x:c r="D355" s="13" t="n">
        <x:f>'Data &amp; Targets'!L355</x:f>
        <x:v>8220</x:v>
      </x:c>
      <x:c r="E355" s="13" t="n">
        <x:f>'Data &amp; Targets'!N355</x:f>
        <x:v>2136</x:v>
      </x:c>
      <x:c r="F355" s="23" t="n">
        <x:f>MIN(100,LOG10(1+D355/'산출기준'!$B$8)/LOG10(1+'산출기준'!$B$9/'산출기준'!$B$8)*100)</x:f>
        <x:v>63.99485130177649</x:v>
      </x:c>
      <x:c r="G355" s="23" t="n">
        <x:f>MIN(100,LOG10(1+D355/MAX(E355,'산출기준'!$B$10)*'산출기준'!$B$11)/LOG10(1+'산출기준'!$B$12*'산출기준'!$B$11)*100)</x:f>
        <x:v>100</x:v>
      </x:c>
      <x:c r="H355" s="23" t="n">
        <x:f>F355*'산출기준'!$B$13+G355*'산출기준'!$B$14</x:f>
        <x:v>85.5979405207106</x:v>
      </x:c>
      <x:c r="I355" s="23" t="n">
        <x:f>IF('검색추이24개월'!AI355="","",'검색추이24개월'!AI355)</x:f>
        <x:v>95.02377544531475</x:v>
      </x:c>
      <x:c r="J355" s="23" t="n">
        <x:f>'편집평가'!L355</x:f>
        <x:v>50</x:v>
      </x:c>
      <x:c r="K355" s="23" t="n">
        <x:f>IF(I355="","",H355*'산출기준'!$B$15+I355*'산출기준'!$B$16+J355*'산출기준'!$B$17)</x:f>
        <x:v>81.30610289394973</x:v>
      </x:c>
      <x:c r="L355" s="13" t="n">
        <x:f>IF(K355="","",COUNTIF($K$5:$K$1004,"&gt;"&amp;K355)+1)</x:f>
        <x:v>207</x:v>
      </x:c>
    </x:row>
    <x:row r="356" ht="25" customHeight="1">
      <x:c r="A356" s="4" t="str">
        <x:v>K0352</x:v>
      </x:c>
      <x:c r="B356" s="4" t="str">
        <x:v>건강</x:v>
      </x:c>
      <x:c r="C356" s="4" t="str">
        <x:v>혈압높을때증상</x:v>
      </x:c>
      <x:c r="D356" s="13" t="n">
        <x:f>'Data &amp; Targets'!L356</x:f>
        <x:v>7880</x:v>
      </x:c>
      <x:c r="E356" s="13" t="n">
        <x:f>'Data &amp; Targets'!N356</x:f>
        <x:v>1900</x:v>
      </x:c>
      <x:c r="F356" s="23" t="n">
        <x:f>MIN(100,LOG10(1+D356/'산출기준'!$B$8)/LOG10(1+'산출기준'!$B$9/'산출기준'!$B$8)*100)</x:f>
        <x:v>63.390924187496644</x:v>
      </x:c>
      <x:c r="G356" s="23" t="n">
        <x:f>MIN(100,LOG10(1+D356/MAX(E356,'산출기준'!$B$10)*'산출기준'!$B$11)/LOG10(1+'산출기준'!$B$12*'산출기준'!$B$11)*100)</x:f>
        <x:v>100</x:v>
      </x:c>
      <x:c r="H356" s="23" t="n">
        <x:f>F356*'산출기준'!$B$13+G356*'산출기준'!$B$14</x:f>
        <x:v>85.35636967499866</x:v>
      </x:c>
      <x:c r="I356" s="23" t="n">
        <x:f>IF('검색추이24개월'!AI356="","",'검색추이24개월'!AI356)</x:f>
        <x:v>95.74557622119461</x:v>
      </x:c>
      <x:c r="J356" s="23" t="n">
        <x:f>'편집평가'!L356</x:f>
        <x:v>75</x:v>
      </x:c>
      <x:c r="K356" s="23" t="n">
        <x:f>IF(I356="","",H356*'산출기준'!$B$15+I356*'산출기준'!$B$16+J356*'산출기준'!$B$17)</x:f>
        <x:v>86.40185770385771</x:v>
      </x:c>
      <x:c r="L356" s="13" t="n">
        <x:f>IF(K356="","",COUNTIF($K$5:$K$1004,"&gt;"&amp;K356)+1)</x:f>
        <x:v>65</x:v>
      </x:c>
    </x:row>
    <x:row r="357" ht="25" customHeight="1">
      <x:c r="A357" s="4" t="str">
        <x:v>K0353</x:v>
      </x:c>
      <x:c r="B357" s="4" t="str">
        <x:v>건강</x:v>
      </x:c>
      <x:c r="C357" s="4" t="str">
        <x:v>고혈압에좋은음식</x:v>
      </x:c>
      <x:c r="D357" s="13" t="n">
        <x:f>'Data &amp; Targets'!L357</x:f>
        <x:v>7520</x:v>
      </x:c>
      <x:c r="E357" s="13" t="n">
        <x:f>'Data &amp; Targets'!N357</x:f>
        <x:v>24862</x:v>
      </x:c>
      <x:c r="F357" s="23" t="n">
        <x:f>MIN(100,LOG10(1+D357/'산출기준'!$B$8)/LOG10(1+'산출기준'!$B$9/'산출기준'!$B$8)*100)</x:f>
        <x:v>62.72275686592121</x:v>
      </x:c>
      <x:c r="G357" s="23" t="n">
        <x:f>MIN(100,LOG10(1+D357/MAX(E357,'산출기준'!$B$10)*'산출기준'!$B$11)/LOG10(1+'산출기준'!$B$12*'산출기준'!$B$11)*100)</x:f>
        <x:v>74.57924841803366</x:v>
      </x:c>
      <x:c r="H357" s="23" t="n">
        <x:f>F357*'산출기준'!$B$13+G357*'산출기준'!$B$14</x:f>
        <x:v>69.83665179718868</x:v>
      </x:c>
      <x:c r="I357" s="23" t="n">
        <x:f>IF('검색추이24개월'!AI357="","",'검색추이24개월'!AI357)</x:f>
        <x:v>86.54001311012922</x:v>
      </x:c>
      <x:c r="J357" s="23" t="n">
        <x:f>'편집평가'!L357</x:f>
        <x:v>50</x:v>
      </x:c>
      <x:c r="K357" s="23" t="n">
        <x:f>IF(I357="","",H357*'산출기준'!$B$15+I357*'산출기준'!$B$16+J357*'산출기준'!$B$17)</x:f>
        <x:v>70.8803298316331</x:v>
      </x:c>
      <x:c r="L357" s="13" t="n">
        <x:f>IF(K357="","",COUNTIF($K$5:$K$1004,"&gt;"&amp;K357)+1)</x:f>
        <x:v>524</x:v>
      </x:c>
    </x:row>
    <x:row r="358" ht="25" customHeight="1">
      <x:c r="A358" s="4" t="str">
        <x:v>K0354</x:v>
      </x:c>
      <x:c r="B358" s="4" t="str">
        <x:v>건강</x:v>
      </x:c>
      <x:c r="C358" s="4" t="str">
        <x:v>지방간원인</x:v>
      </x:c>
      <x:c r="D358" s="13" t="n">
        <x:f>'Data &amp; Targets'!L358</x:f>
        <x:v>7120</x:v>
      </x:c>
      <x:c r="E358" s="13" t="n">
        <x:f>'Data &amp; Targets'!N358</x:f>
        <x:v>11482</x:v>
      </x:c>
      <x:c r="F358" s="23" t="n">
        <x:f>MIN(100,LOG10(1+D358/'산출기준'!$B$8)/LOG10(1+'산출기준'!$B$9/'산출기준'!$B$8)*100)</x:f>
        <x:v>61.94227733645149</x:v>
      </x:c>
      <x:c r="G358" s="23" t="n">
        <x:f>MIN(100,LOG10(1+D358/MAX(E358,'산출기준'!$B$10)*'산출기준'!$B$11)/LOG10(1+'산출기준'!$B$12*'산출기준'!$B$11)*100)</x:f>
        <x:v>89.77653042508832</x:v>
      </x:c>
      <x:c r="H358" s="23" t="n">
        <x:f>F358*'산출기준'!$B$13+G358*'산출기준'!$B$14</x:f>
        <x:v>78.6428291896336</x:v>
      </x:c>
      <x:c r="I358" s="23" t="n">
        <x:f>IF('검색추이24개월'!AI358="","",'검색추이24개월'!AI358)</x:f>
        <x:v>97.8081972372731</x:v>
      </x:c>
      <x:c r="J358" s="23" t="n">
        <x:f>'편집평가'!L358</x:f>
        <x:v>75</x:v>
      </x:c>
      <x:c r="K358" s="23" t="n">
        <x:f>IF(I358="","",H358*'산출기준'!$B$15+I358*'산출기준'!$B$16+J358*'산출기준'!$B$17)</x:f>
        <x:v>83.66387376599873</x:v>
      </x:c>
      <x:c r="L358" s="13" t="n">
        <x:f>IF(K358="","",COUNTIF($K$5:$K$1004,"&gt;"&amp;K358)+1)</x:f>
        <x:v>124</x:v>
      </x:c>
    </x:row>
    <x:row r="359" ht="25" customHeight="1">
      <x:c r="A359" s="4" t="str">
        <x:v>K0355</x:v>
      </x:c>
      <x:c r="B359" s="4" t="str">
        <x:v>건강</x:v>
      </x:c>
      <x:c r="C359" s="4" t="str">
        <x:v>역류성식도염좋은음식</x:v>
      </x:c>
      <x:c r="D359" s="13" t="n">
        <x:f>'Data &amp; Targets'!L359</x:f>
        <x:v>6900</x:v>
      </x:c>
      <x:c r="E359" s="13" t="n">
        <x:f>'Data &amp; Targets'!N359</x:f>
        <x:v>8824</x:v>
      </x:c>
      <x:c r="F359" s="23" t="n">
        <x:f>MIN(100,LOG10(1+D359/'산출기준'!$B$8)/LOG10(1+'산출기준'!$B$9/'산출기준'!$B$8)*100)</x:f>
        <x:v>61.49437022673521</x:v>
      </x:c>
      <x:c r="G359" s="23" t="n">
        <x:f>MIN(100,LOG10(1+D359/MAX(E359,'산출기준'!$B$10)*'산출기준'!$B$11)/LOG10(1+'산출기준'!$B$12*'산출기준'!$B$11)*100)</x:f>
        <x:v>94.73043281006123</x:v>
      </x:c>
      <x:c r="H359" s="23" t="n">
        <x:f>F359*'산출기준'!$B$13+G359*'산출기준'!$B$14</x:f>
        <x:v>81.43600777673082</x:v>
      </x:c>
      <x:c r="I359" s="23" t="n">
        <x:f>IF('검색추이24개월'!AI359="","",'검색추이24개월'!AI359)</x:f>
        <x:v>88.39310549168202</x:v>
      </x:c>
      <x:c r="J359" s="23" t="n">
        <x:f>'편집평가'!L359</x:f>
        <x:v>50</x:v>
      </x:c>
      <x:c r="K359" s="23" t="n">
        <x:f>IF(I359="","",H359*'산출기준'!$B$15+I359*'산출기준'!$B$16+J359*'산출기준'!$B$17)</x:f>
        <x:v>77.23593553587001</x:v>
      </x:c>
      <x:c r="L359" s="13" t="n">
        <x:f>IF(K359="","",COUNTIF($K$5:$K$1004,"&gt;"&amp;K359)+1)</x:f>
        <x:v>339</x:v>
      </x:c>
    </x:row>
    <x:row r="360" ht="25" customHeight="1">
      <x:c r="A360" s="4" t="str">
        <x:v>K0356</x:v>
      </x:c>
      <x:c r="B360" s="4" t="str">
        <x:v>건강</x:v>
      </x:c>
      <x:c r="C360" s="4" t="str">
        <x:v>비타민D효능</x:v>
      </x:c>
      <x:c r="D360" s="13" t="n">
        <x:f>'Data &amp; Targets'!L360</x:f>
        <x:v>6360</x:v>
      </x:c>
      <x:c r="E360" s="13" t="n">
        <x:f>'Data &amp; Targets'!N360</x:f>
        <x:v>24559</x:v>
      </x:c>
      <x:c r="F360" s="23" t="n">
        <x:f>MIN(100,LOG10(1+D360/'산출기준'!$B$8)/LOG10(1+'산출기준'!$B$9/'산출기준'!$B$8)*100)</x:f>
        <x:v>60.33235429441148</x:v>
      </x:c>
      <x:c r="G360" s="23" t="n">
        <x:f>MIN(100,LOG10(1+D360/MAX(E360,'산출기준'!$B$10)*'산출기준'!$B$11)/LOG10(1+'산출기준'!$B$12*'산출기준'!$B$11)*100)</x:f>
        <x:v>71.33092296052445</x:v>
      </x:c>
      <x:c r="H360" s="23" t="n">
        <x:f>F360*'산출기준'!$B$13+G360*'산출기준'!$B$14</x:f>
        <x:v>66.93149549407926</x:v>
      </x:c>
      <x:c r="I360" s="23" t="n">
        <x:f>IF('검색추이24개월'!AI360="","",'검색추이24개월'!AI360)</x:f>
        <x:v>96.93865066041494</x:v>
      </x:c>
      <x:c r="J360" s="23" t="n">
        <x:f>'편집평가'!L360</x:f>
        <x:v>62.5</x:v>
      </x:c>
      <x:c r="K360" s="23" t="n">
        <x:f>IF(I360="","",H360*'산출기준'!$B$15+I360*'산출기준'!$B$16+J360*'산출기준'!$B$17)</x:f>
        <x:v>75.0473429451641</x:v>
      </x:c>
      <x:c r="L360" s="13" t="n">
        <x:f>IF(K360="","",COUNTIF($K$5:$K$1004,"&gt;"&amp;K360)+1)</x:f>
        <x:v>418</x:v>
      </x:c>
    </x:row>
    <x:row r="361" ht="25" customHeight="1">
      <x:c r="A361" s="4" t="str">
        <x:v>K0357</x:v>
      </x:c>
      <x:c r="B361" s="4" t="str">
        <x:v>건강</x:v>
      </x:c>
      <x:c r="C361" s="4" t="str">
        <x:v>고혈압원인</x:v>
      </x:c>
      <x:c r="D361" s="13" t="n">
        <x:f>'Data &amp; Targets'!L361</x:f>
        <x:v>6280</x:v>
      </x:c>
      <x:c r="E361" s="13" t="n">
        <x:f>'Data &amp; Targets'!N361</x:f>
        <x:v>75122</x:v>
      </x:c>
      <x:c r="F361" s="23" t="n">
        <x:f>MIN(100,LOG10(1+D361/'산출기준'!$B$8)/LOG10(1+'산출기준'!$B$9/'산출기준'!$B$8)*100)</x:f>
        <x:v>60.151985749921856</x:v>
      </x:c>
      <x:c r="G361" s="23" t="n">
        <x:f>MIN(100,LOG10(1+D361/MAX(E361,'산출기준'!$B$10)*'산출기준'!$B$11)/LOG10(1+'산출기준'!$B$12*'산출기준'!$B$11)*100)</x:f>
        <x:v>48.458473661570714</x:v>
      </x:c>
      <x:c r="H361" s="23" t="n">
        <x:f>F361*'산출기준'!$B$13+G361*'산출기준'!$B$14</x:f>
        <x:v>53.135878496911175</x:v>
      </x:c>
      <x:c r="I361" s="23" t="n">
        <x:f>IF('검색추이24개월'!AI361="","",'검색추이24개월'!AI361)</x:f>
        <x:v>91.23205172630779</x:v>
      </x:c>
      <x:c r="J361" s="23" t="n">
        <x:f>'편집평가'!L361</x:f>
        <x:v>75</x:v>
      </x:c>
      <x:c r="K361" s="23" t="n">
        <x:f>IF(I361="","",H361*'산출기준'!$B$15+I361*'산출기준'!$B$16+J361*'산출기준'!$B$17)</x:f>
        <x:v>68.93755476634792</x:v>
      </x:c>
      <x:c r="L361" s="13" t="n">
        <x:f>IF(K361="","",COUNTIF($K$5:$K$1004,"&gt;"&amp;K361)+1)</x:f>
        <x:v>570</x:v>
      </x:c>
    </x:row>
    <x:row r="362" ht="25" customHeight="1">
      <x:c r="A362" s="4" t="str">
        <x:v>K0358</x:v>
      </x:c>
      <x:c r="B362" s="4" t="str">
        <x:v>건강</x:v>
      </x:c>
      <x:c r="C362" s="4" t="str">
        <x:v>콜레스테롤높은이유</x:v>
      </x:c>
      <x:c r="D362" s="13" t="n">
        <x:f>'Data &amp; Targets'!L362</x:f>
        <x:v>6020</x:v>
      </x:c>
      <x:c r="E362" s="13" t="n">
        <x:f>'Data &amp; Targets'!N362</x:f>
        <x:v>2866</x:v>
      </x:c>
      <x:c r="F362" s="23" t="n">
        <x:f>MIN(100,LOG10(1+D362/'산출기준'!$B$8)/LOG10(1+'산출기준'!$B$9/'산출기준'!$B$8)*100)</x:f>
        <x:v>59.54976433431989</x:v>
      </x:c>
      <x:c r="G362" s="23" t="n">
        <x:f>MIN(100,LOG10(1+D362/MAX(E362,'산출기준'!$B$10)*'산출기준'!$B$11)/LOG10(1+'산출기준'!$B$12*'산출기준'!$B$11)*100)</x:f>
        <x:v>100</x:v>
      </x:c>
      <x:c r="H362" s="23" t="n">
        <x:f>F362*'산출기준'!$B$13+G362*'산출기준'!$B$14</x:f>
        <x:v>83.81990573372795</x:v>
      </x:c>
      <x:c r="I362" s="23" t="n">
        <x:f>IF('검색추이24개월'!AI362="","",'검색추이24개월'!AI362)</x:f>
        <x:v>86.33865328275165</x:v>
      </x:c>
      <x:c r="J362" s="23" t="n">
        <x:f>'편집평가'!L362</x:f>
        <x:v>62.5</x:v>
      </x:c>
      <x:c r="K362" s="23" t="n">
        <x:f>IF(I362="","",H362*'산출기준'!$B$15+I362*'산출기준'!$B$16+J362*'산출기준'!$B$17)</x:f>
        <x:v>80.31154885168947</x:v>
      </x:c>
      <x:c r="L362" s="13" t="n">
        <x:f>IF(K362="","",COUNTIF($K$5:$K$1004,"&gt;"&amp;K362)+1)</x:f>
        <x:v>236</x:v>
      </x:c>
    </x:row>
    <x:row r="363" ht="25" customHeight="1">
      <x:c r="A363" s="4" t="str">
        <x:v>K0359</x:v>
      </x:c>
      <x:c r="B363" s="4" t="str">
        <x:v>건강</x:v>
      </x:c>
      <x:c r="C363" s="4" t="str">
        <x:v>허리디스크치료</x:v>
      </x:c>
      <x:c r="D363" s="13" t="n">
        <x:f>'Data &amp; Targets'!L363</x:f>
        <x:v>5900</x:v>
      </x:c>
      <x:c r="E363" s="13" t="n">
        <x:f>'Data &amp; Targets'!N363</x:f>
        <x:v>152005</x:v>
      </x:c>
      <x:c r="F363" s="23" t="n">
        <x:f>MIN(100,LOG10(1+D363/'산출기준'!$B$8)/LOG10(1+'산출기준'!$B$9/'산출기준'!$B$8)*100)</x:f>
        <x:v>59.26313341559811</x:v>
      </x:c>
      <x:c r="G363" s="23" t="n">
        <x:f>MIN(100,LOG10(1+D363/MAX(E363,'산출기준'!$B$10)*'산출기준'!$B$11)/LOG10(1+'산출기준'!$B$12*'산출기준'!$B$11)*100)</x:f>
        <x:v>34.353221348424995</x:v>
      </x:c>
      <x:c r="H363" s="23" t="n">
        <x:f>F363*'산출기준'!$B$13+G363*'산출기준'!$B$14</x:f>
        <x:v>44.31718617529424</x:v>
      </x:c>
      <x:c r="I363" s="23" t="n">
        <x:f>IF('검색추이24개월'!AI363="","",'검색추이24개월'!AI363)</x:f>
        <x:v>86.76972835354474</x:v>
      </x:c>
      <x:c r="J363" s="23" t="n">
        <x:f>'편집평가'!L363</x:f>
        <x:v>50</x:v>
      </x:c>
      <x:c r="K363" s="23" t="n">
        <x:f>IF(I363="","",H363*'산출기준'!$B$15+I363*'산출기준'!$B$16+J363*'산출기준'!$B$17)</x:f>
        <x:v>58.189511593710534</x:v>
      </x:c>
      <x:c r="L363" s="13" t="n">
        <x:f>IF(K363="","",COUNTIF($K$5:$K$1004,"&gt;"&amp;K363)+1)</x:f>
        <x:v>822</x:v>
      </x:c>
    </x:row>
    <x:row r="364" ht="25" customHeight="1">
      <x:c r="A364" s="4" t="str">
        <x:v>K0360</x:v>
      </x:c>
      <x:c r="B364" s="4" t="str">
        <x:v>건강</x:v>
      </x:c>
      <x:c r="C364" s="4" t="str">
        <x:v>기립성저혈압치료</x:v>
      </x:c>
      <x:c r="D364" s="13" t="n">
        <x:f>'Data &amp; Targets'!L364</x:f>
        <x:v>5650</x:v>
      </x:c>
      <x:c r="E364" s="13" t="n">
        <x:f>'Data &amp; Targets'!N364</x:f>
        <x:v>2174</x:v>
      </x:c>
      <x:c r="F364" s="23" t="n">
        <x:f>MIN(100,LOG10(1+D364/'산출기준'!$B$8)/LOG10(1+'산출기준'!$B$9/'산출기준'!$B$8)*100)</x:f>
        <x:v>58.64710902656911</x:v>
      </x:c>
      <x:c r="G364" s="23" t="n">
        <x:f>MIN(100,LOG10(1+D364/MAX(E364,'산출기준'!$B$10)*'산출기준'!$B$11)/LOG10(1+'산출기준'!$B$12*'산출기준'!$B$11)*100)</x:f>
        <x:v>100</x:v>
      </x:c>
      <x:c r="H364" s="23" t="n">
        <x:f>F364*'산출기준'!$B$13+G364*'산출기준'!$B$14</x:f>
        <x:v>83.45884361062764</x:v>
      </x:c>
      <x:c r="I364" s="23" t="n">
        <x:f>IF('검색추이24개월'!AI364="","",'검색추이24개월'!AI364)</x:f>
        <x:v>90.23719993970406</x:v>
      </x:c>
      <x:c r="J364" s="23" t="n">
        <x:f>'편집평가'!L364</x:f>
        <x:v>50</x:v>
      </x:c>
      <x:c r="K364" s="23" t="n">
        <x:f>IF(I364="","",H364*'산출기준'!$B$15+I364*'산출기준'!$B$16+J364*'산출기준'!$B$17)</x:f>
        <x:v>78.80058178722504</x:v>
      </x:c>
      <x:c r="L364" s="13" t="n">
        <x:f>IF(K364="","",COUNTIF($K$5:$K$1004,"&gt;"&amp;K364)+1)</x:f>
        <x:v>291</x:v>
      </x:c>
    </x:row>
    <x:row r="365" ht="25" customHeight="1">
      <x:c r="A365" s="4" t="str">
        <x:v>K0361</x:v>
      </x:c>
      <x:c r="B365" s="4" t="str">
        <x:v>건강</x:v>
      </x:c>
      <x:c r="C365" s="4" t="str">
        <x:v>걷기운동효과</x:v>
      </x:c>
      <x:c r="D365" s="13" t="n">
        <x:f>'Data &amp; Targets'!L365</x:f>
        <x:v>4840</x:v>
      </x:c>
      <x:c r="E365" s="13" t="n">
        <x:f>'Data &amp; Targets'!N365</x:f>
        <x:v>27289</x:v>
      </x:c>
      <x:c r="F365" s="23" t="n">
        <x:f>MIN(100,LOG10(1+D365/'산출기준'!$B$8)/LOG10(1+'산출기준'!$B$9/'산출기준'!$B$8)*100)</x:f>
        <x:v>56.449397160112206</x:v>
      </x:c>
      <x:c r="G365" s="23" t="n">
        <x:f>MIN(100,LOG10(1+D365/MAX(E365,'산출기준'!$B$10)*'산출기준'!$B$11)/LOG10(1+'산출기준'!$B$12*'산출기준'!$B$11)*100)</x:f>
        <x:v>63.49674481484906</x:v>
      </x:c>
      <x:c r="H365" s="23" t="n">
        <x:f>F365*'산출기준'!$B$13+G365*'산출기준'!$B$14</x:f>
        <x:v>60.67780575295432</x:v>
      </x:c>
      <x:c r="I365" s="23" t="n">
        <x:f>IF('검색추이24개월'!AI365="","",'검색추이24개월'!AI365)</x:f>
        <x:v>86.79896122373756</x:v>
      </x:c>
      <x:c r="J365" s="23" t="n">
        <x:f>'편집평가'!L365</x:f>
        <x:v>62.5</x:v>
      </x:c>
      <x:c r="K365" s="23" t="n">
        <x:f>IF(I365="","",H365*'산출기준'!$B$15+I365*'산출기준'!$B$16+J365*'산출기준'!$B$17)</x:f>
        <x:v>68.87859124359844</x:v>
      </x:c>
      <x:c r="L365" s="13" t="n">
        <x:f>IF(K365="","",COUNTIF($K$5:$K$1004,"&gt;"&amp;K365)+1)</x:f>
        <x:v>572</x:v>
      </x:c>
    </x:row>
    <x:row r="366" ht="25" customHeight="1">
      <x:c r="A366" s="4" t="str">
        <x:v>K0362</x:v>
      </x:c>
      <x:c r="B366" s="4" t="str">
        <x:v>건강</x:v>
      </x:c>
      <x:c r="C366" s="4" t="str">
        <x:v>총콜레스테롤수치</x:v>
      </x:c>
      <x:c r="D366" s="13" t="n">
        <x:f>'Data &amp; Targets'!L366</x:f>
        <x:v>4670</x:v>
      </x:c>
      <x:c r="E366" s="13" t="n">
        <x:f>'Data &amp; Targets'!N366</x:f>
        <x:v>5540</x:v>
      </x:c>
      <x:c r="F366" s="23" t="n">
        <x:f>MIN(100,LOG10(1+D366/'산출기준'!$B$8)/LOG10(1+'산출기준'!$B$9/'산출기준'!$B$8)*100)</x:f>
        <x:v>55.94251817224533</x:v>
      </x:c>
      <x:c r="G366" s="23" t="n">
        <x:f>MIN(100,LOG10(1+D366/MAX(E366,'산출기준'!$B$10)*'산출기준'!$B$11)/LOG10(1+'산출기준'!$B$12*'산출기준'!$B$11)*100)</x:f>
        <x:v>96.33828374473798</x:v>
      </x:c>
      <x:c r="H366" s="23" t="n">
        <x:f>F366*'산출기준'!$B$13+G366*'산출기준'!$B$14</x:f>
        <x:v>80.17997751574092</x:v>
      </x:c>
      <x:c r="I366" s="23" t="n">
        <x:f>IF('검색추이24개월'!AI366="","",'검색추이24개월'!AI366)</x:f>
        <x:v>87.49111903792215</x:v>
      </x:c>
      <x:c r="J366" s="23" t="n">
        <x:f>'편집평가'!L366</x:f>
        <x:v>75</x:v>
      </x:c>
      <x:c r="K366" s="23" t="n">
        <x:f>IF(I366="","",H366*'산출기준'!$B$15+I366*'산출기준'!$B$16+J366*'산출기준'!$B$17)</x:f>
        <x:v>81.33732446924711</x:v>
      </x:c>
      <x:c r="L366" s="13" t="n">
        <x:f>IF(K366="","",COUNTIF($K$5:$K$1004,"&gt;"&amp;K366)+1)</x:f>
        <x:v>204</x:v>
      </x:c>
    </x:row>
    <x:row r="367" ht="25" customHeight="1">
      <x:c r="A367" s="4" t="str">
        <x:v>K0363</x:v>
      </x:c>
      <x:c r="B367" s="4" t="str">
        <x:v>건강</x:v>
      </x:c>
      <x:c r="C367" s="4" t="str">
        <x:v>허리협착증치료</x:v>
      </x:c>
      <x:c r="D367" s="13" t="n">
        <x:f>'Data &amp; Targets'!L367</x:f>
        <x:v>4550</x:v>
      </x:c>
      <x:c r="E367" s="13" t="n">
        <x:f>'Data &amp; Targets'!N367</x:f>
        <x:v>25827</x:v>
      </x:c>
      <x:c r="F367" s="23" t="n">
        <x:f>MIN(100,LOG10(1+D367/'산출기준'!$B$8)/LOG10(1+'산출기준'!$B$9/'산출기준'!$B$8)*100)</x:f>
        <x:v>55.57372399565551</x:v>
      </x:c>
      <x:c r="G367" s="23" t="n">
        <x:f>MIN(100,LOG10(1+D367/MAX(E367,'산출기준'!$B$10)*'산출기준'!$B$11)/LOG10(1+'산출기준'!$B$12*'산출기준'!$B$11)*100)</x:f>
        <x:v>63.35884558238347</x:v>
      </x:c>
      <x:c r="H367" s="23" t="n">
        <x:f>F367*'산출기준'!$B$13+G367*'산출기준'!$B$14</x:f>
        <x:v>60.244796947692286</x:v>
      </x:c>
      <x:c r="I367" s="23" t="n">
        <x:f>IF('검색추이24개월'!AI367="","",'검색추이24개월'!AI367)</x:f>
        <x:v>96.53654965660736</x:v>
      </x:c>
      <x:c r="J367" s="23" t="n">
        <x:f>'편집평가'!L367</x:f>
        <x:v>50</x:v>
      </x:c>
      <x:c r="K367" s="23" t="n">
        <x:f>IF(I367="","",H367*'산출기준'!$B$15+I367*'산출기준'!$B$16+J367*'산출기준'!$B$17)</x:f>
        <x:v>69.08336337082835</x:v>
      </x:c>
      <x:c r="L367" s="13" t="n">
        <x:f>IF(K367="","",COUNTIF($K$5:$K$1004,"&gt;"&amp;K367)+1)</x:f>
        <x:v>566</x:v>
      </x:c>
    </x:row>
    <x:row r="368" ht="25" customHeight="1">
      <x:c r="A368" s="4" t="str">
        <x:v>K0364</x:v>
      </x:c>
      <x:c r="B368" s="4" t="str">
        <x:v>건강</x:v>
      </x:c>
      <x:c r="C368" s="4" t="str">
        <x:v>혈압에좋은음식</x:v>
      </x:c>
      <x:c r="D368" s="13" t="n">
        <x:f>'Data &amp; Targets'!L368</x:f>
        <x:v>4500</x:v>
      </x:c>
      <x:c r="E368" s="13" t="n">
        <x:f>'Data &amp; Targets'!N368</x:f>
        <x:v>17377</x:v>
      </x:c>
      <x:c r="F368" s="23" t="n">
        <x:f>MIN(100,LOG10(1+D368/'산출기준'!$B$8)/LOG10(1+'산출기준'!$B$9/'산출기준'!$B$8)*100)</x:f>
        <x:v>55.41724259705987</x:v>
      </x:c>
      <x:c r="G368" s="23" t="n">
        <x:f>MIN(100,LOG10(1+D368/MAX(E368,'산출기준'!$B$10)*'산출기준'!$B$11)/LOG10(1+'산출기준'!$B$12*'산출기준'!$B$11)*100)</x:f>
        <x:v>71.33050388942387</x:v>
      </x:c>
      <x:c r="H368" s="23" t="n">
        <x:f>F368*'산출기준'!$B$13+G368*'산출기준'!$B$14</x:f>
        <x:v>64.96519937247827</x:v>
      </x:c>
      <x:c r="I368" s="23" t="n">
        <x:f>IF('검색추이24개월'!AI368="","",'검색추이24개월'!AI368)</x:f>
        <x:v>94.07795823050301</x:v>
      </x:c>
      <x:c r="J368" s="23" t="n">
        <x:f>'편집평가'!L368</x:f>
        <x:v>50</x:v>
      </x:c>
      <x:c r="K368" s="23" t="n">
        <x:f>IF(I368="","",H368*'산출기준'!$B$15+I368*'산출기준'!$B$16+J368*'산출기준'!$B$17)</x:f>
        <x:v>70.70598715539003</x:v>
      </x:c>
      <x:c r="L368" s="13" t="n">
        <x:f>IF(K368="","",COUNTIF($K$5:$K$1004,"&gt;"&amp;K368)+1)</x:f>
        <x:v>528</x:v>
      </x:c>
    </x:row>
    <x:row r="369" ht="25" customHeight="1">
      <x:c r="A369" s="4" t="str">
        <x:v>K0365</x:v>
      </x:c>
      <x:c r="B369" s="4" t="str">
        <x:v>건강</x:v>
      </x:c>
      <x:c r="C369" s="4" t="str">
        <x:v>허리디스크운동</x:v>
      </x:c>
      <x:c r="D369" s="13" t="n">
        <x:f>'Data &amp; Targets'!L369</x:f>
        <x:v>4440</x:v>
      </x:c>
      <x:c r="E369" s="13" t="n">
        <x:f>'Data &amp; Targets'!N369</x:f>
        <x:v>71682</x:v>
      </x:c>
      <x:c r="F369" s="23" t="n">
        <x:f>MIN(100,LOG10(1+D369/'산출기준'!$B$8)/LOG10(1+'산출기준'!$B$9/'산출기준'!$B$8)*100)</x:f>
        <x:v>55.22720413338329</x:v>
      </x:c>
      <x:c r="G369" s="23" t="n">
        <x:f>MIN(100,LOG10(1+D369/MAX(E369,'산출기준'!$B$10)*'산출기준'!$B$11)/LOG10(1+'산출기준'!$B$12*'산출기준'!$B$11)*100)</x:f>
        <x:v>42.75621013947457</x:v>
      </x:c>
      <x:c r="H369" s="23" t="n">
        <x:f>F369*'산출기준'!$B$13+G369*'산출기준'!$B$14</x:f>
        <x:v>47.74460773703806</x:v>
      </x:c>
      <x:c r="I369" s="23" t="n">
        <x:f>IF('검색추이24개월'!AI369="","",'검색추이24개월'!AI369)</x:f>
        <x:v>86.09595972398947</x:v>
      </x:c>
      <x:c r="J369" s="23" t="n">
        <x:f>'편집평가'!L369</x:f>
        <x:v>50</x:v>
      </x:c>
      <x:c r="K369" s="23" t="n">
        <x:f>IF(I369="","",H369*'산출기준'!$B$15+I369*'산출기준'!$B$16+J369*'산출기준'!$B$17)</x:f>
        <x:v>59.70109178571587</x:v>
      </x:c>
      <x:c r="L369" s="13" t="n">
        <x:f>IF(K369="","",COUNTIF($K$5:$K$1004,"&gt;"&amp;K369)+1)</x:f>
        <x:v>789</x:v>
      </x:c>
    </x:row>
    <x:row r="370" ht="25" customHeight="1">
      <x:c r="A370" s="4" t="str">
        <x:v>K0366</x:v>
      </x:c>
      <x:c r="B370" s="4" t="str">
        <x:v>건강</x:v>
      </x:c>
      <x:c r="C370" s="4" t="str">
        <x:v>혈액검사</x:v>
      </x:c>
      <x:c r="D370" s="13" t="n">
        <x:f>'Data &amp; Targets'!L370</x:f>
        <x:v>4410</x:v>
      </x:c>
      <x:c r="E370" s="13" t="n">
        <x:f>'Data &amp; Targets'!N370</x:f>
        <x:v>175300</x:v>
      </x:c>
      <x:c r="F370" s="23" t="n">
        <x:f>MIN(100,LOG10(1+D370/'산출기준'!$B$8)/LOG10(1+'산출기준'!$B$9/'산출기준'!$B$8)*100)</x:f>
        <x:v>55.13124098589235</x:v>
      </x:c>
      <x:c r="G370" s="23" t="n">
        <x:f>MIN(100,LOG10(1+D370/MAX(E370,'산출기준'!$B$10)*'산출기준'!$B$11)/LOG10(1+'산출기준'!$B$12*'산출기준'!$B$11)*100)</x:f>
        <x:v>27.241651901682136</x:v>
      </x:c>
      <x:c r="H370" s="23" t="n">
        <x:f>F370*'산출기준'!$B$13+G370*'산출기준'!$B$14</x:f>
        <x:v>38.397487535366224</x:v>
      </x:c>
      <x:c r="I370" s="23" t="n">
        <x:f>IF('검색추이24개월'!AI370="","",'검색추이24개월'!AI370)</x:f>
        <x:v>87.71857162614307</x:v>
      </x:c>
      <x:c r="J370" s="23" t="n">
        <x:f>'편집평가'!L370</x:f>
        <x:v>50</x:v>
      </x:c>
      <x:c r="K370" s="23" t="n">
        <x:f>IF(I370="","",H370*'산출기준'!$B$15+I370*'산출기준'!$B$16+J370*'산출기준'!$B$17)</x:f>
        <x:v>55.51431525552603</x:v>
      </x:c>
      <x:c r="L370" s="13" t="n">
        <x:f>IF(K370="","",COUNTIF($K$5:$K$1004,"&gt;"&amp;K370)+1)</x:f>
        <x:v>860</x:v>
      </x:c>
    </x:row>
    <x:row r="371" ht="25" customHeight="1">
      <x:c r="A371" s="4" t="str">
        <x:v>K0367</x:v>
      </x:c>
      <x:c r="B371" s="4" t="str">
        <x:v>건강</x:v>
      </x:c>
      <x:c r="C371" s="4" t="str">
        <x:v>수면다원검사비용</x:v>
      </x:c>
      <x:c r="D371" s="13" t="n">
        <x:f>'Data &amp; Targets'!L371</x:f>
        <x:v>4270</x:v>
      </x:c>
      <x:c r="E371" s="13" t="n">
        <x:f>'Data &amp; Targets'!N371</x:f>
        <x:v>3504</x:v>
      </x:c>
      <x:c r="F371" s="23" t="n">
        <x:f>MIN(100,LOG10(1+D371/'산출기준'!$B$8)/LOG10(1+'산출기준'!$B$9/'산출기준'!$B$8)*100)</x:f>
        <x:v>54.67480353204749</x:v>
      </x:c>
      <x:c r="G371" s="23" t="n">
        <x:f>MIN(100,LOG10(1+D371/MAX(E371,'산출기준'!$B$10)*'산출기준'!$B$11)/LOG10(1+'산출기준'!$B$12*'산출기준'!$B$11)*100)</x:f>
        <x:v>100</x:v>
      </x:c>
      <x:c r="H371" s="23" t="n">
        <x:f>F371*'산출기준'!$B$13+G371*'산출기준'!$B$14</x:f>
        <x:v>81.869921412819</x:v>
      </x:c>
      <x:c r="I371" s="23" t="n">
        <x:f>IF('검색추이24개월'!AI371="","",'검색추이24개월'!AI371)</x:f>
        <x:v>97.99125582658192</x:v>
      </x:c>
      <x:c r="J371" s="23" t="n">
        <x:f>'편집평가'!L371</x:f>
        <x:v>75</x:v>
      </x:c>
      <x:c r="K371" s="23" t="n">
        <x:f>IF(I371="","",H371*'산출기준'!$B$15+I371*'산출기준'!$B$16+J371*'산출기준'!$B$17)</x:f>
        <x:v>85.33233745438407</x:v>
      </x:c>
      <x:c r="L371" s="13" t="n">
        <x:f>IF(K371="","",COUNTIF($K$5:$K$1004,"&gt;"&amp;K371)+1)</x:f>
        <x:v>86</x:v>
      </x:c>
    </x:row>
    <x:row r="372" ht="25" customHeight="1">
      <x:c r="A372" s="4" t="str">
        <x:v>K0368</x:v>
      </x:c>
      <x:c r="B372" s="4" t="str">
        <x:v>건강</x:v>
      </x:c>
      <x:c r="C372" s="4" t="str">
        <x:v>간기능검사</x:v>
      </x:c>
      <x:c r="D372" s="13" t="n">
        <x:f>'Data &amp; Targets'!L372</x:f>
        <x:v>4240</x:v>
      </x:c>
      <x:c r="E372" s="13" t="n">
        <x:f>'Data &amp; Targets'!N372</x:f>
        <x:v>11459</x:v>
      </x:c>
      <x:c r="F372" s="23" t="n">
        <x:f>MIN(100,LOG10(1+D372/'산출기준'!$B$8)/LOG10(1+'산출기준'!$B$9/'산출기준'!$B$8)*100)</x:f>
        <x:v>54.57509437728335</x:v>
      </x:c>
      <x:c r="G372" s="23" t="n">
        <x:f>MIN(100,LOG10(1+D372/MAX(E372,'산출기준'!$B$10)*'산출기준'!$B$11)/LOG10(1+'산출기준'!$B$12*'산출기준'!$B$11)*100)</x:f>
        <x:v>78.81972283239008</x:v>
      </x:c>
      <x:c r="H372" s="23" t="n">
        <x:f>F372*'산출기준'!$B$13+G372*'산출기준'!$B$14</x:f>
        <x:v>69.12187145034738</x:v>
      </x:c>
      <x:c r="I372" s="23" t="n">
        <x:f>IF('검색추이24개월'!AI372="","",'검색추이24개월'!AI372)</x:f>
        <x:v>88.75544732683977</x:v>
      </x:c>
      <x:c r="J372" s="23" t="n">
        <x:f>'편집평가'!L372</x:f>
        <x:v>50</x:v>
      </x:c>
      <x:c r="K372" s="23" t="n">
        <x:f>IF(I372="","",H372*'산출기준'!$B$15+I372*'산출기준'!$B$16+J372*'산출기준'!$B$17)</x:f>
        <x:v>71.18756992322562</x:v>
      </x:c>
      <x:c r="L372" s="13" t="n">
        <x:f>IF(K372="","",COUNTIF($K$5:$K$1004,"&gt;"&amp;K372)+1)</x:f>
        <x:v>522</x:v>
      </x:c>
    </x:row>
    <x:row r="373" ht="25" customHeight="1">
      <x:c r="A373" s="4" t="str">
        <x:v>K0369</x:v>
      </x:c>
      <x:c r="B373" s="4" t="str">
        <x:v>건강</x:v>
      </x:c>
      <x:c r="C373" s="4" t="str">
        <x:v>콜레스테롤정상수치</x:v>
      </x:c>
      <x:c r="D373" s="13" t="n">
        <x:f>'Data &amp; Targets'!L373</x:f>
        <x:v>3850</x:v>
      </x:c>
      <x:c r="E373" s="13" t="n">
        <x:f>'Data &amp; Targets'!N373</x:f>
        <x:v>10689</x:v>
      </x:c>
      <x:c r="F373" s="23" t="n">
        <x:f>MIN(100,LOG10(1+D373/'산출기준'!$B$8)/LOG10(1+'산출기준'!$B$9/'산출기준'!$B$8)*100)</x:f>
        <x:v>53.21220378111987</x:v>
      </x:c>
      <x:c r="G373" s="23" t="n">
        <x:f>MIN(100,LOG10(1+D373/MAX(E373,'산출기준'!$B$10)*'산출기준'!$B$11)/LOG10(1+'산출기준'!$B$12*'산출기준'!$B$11)*100)</x:f>
        <x:v>78.25176743916208</x:v>
      </x:c>
      <x:c r="H373" s="23" t="n">
        <x:f>F373*'산출기준'!$B$13+G373*'산출기준'!$B$14</x:f>
        <x:v>68.2359419759452</x:v>
      </x:c>
      <x:c r="I373" s="23" t="n">
        <x:f>IF('검색추이24개월'!AI373="","",'검색추이24개월'!AI373)</x:f>
        <x:v>86.8203638911032</x:v>
      </x:c>
      <x:c r="J373" s="23" t="n">
        <x:f>'편집평가'!L373</x:f>
        <x:v>75</x:v>
      </x:c>
      <x:c r="K373" s="23" t="n">
        <x:f>IF(I373="","",H373*'산출기준'!$B$15+I373*'산출기준'!$B$16+J373*'산출기준'!$B$17)</x:f>
        <x:v>75.16408015530355</x:v>
      </x:c>
      <x:c r="L373" s="13" t="n">
        <x:f>IF(K373="","",COUNTIF($K$5:$K$1004,"&gt;"&amp;K373)+1)</x:f>
        <x:v>411</x:v>
      </x:c>
    </x:row>
    <x:row r="374" ht="25" customHeight="1">
      <x:c r="A374" s="4" t="str">
        <x:v>K0370</x:v>
      </x:c>
      <x:c r="B374" s="4" t="str">
        <x:v>건강</x:v>
      </x:c>
      <x:c r="C374" s="4" t="str">
        <x:v>총콜레스테롤정상수치</x:v>
      </x:c>
      <x:c r="D374" s="13" t="n">
        <x:f>'Data &amp; Targets'!L374</x:f>
        <x:v>3620</x:v>
      </x:c>
      <x:c r="E374" s="13" t="n">
        <x:f>'Data &amp; Targets'!N374</x:f>
        <x:v>1468</x:v>
      </x:c>
      <x:c r="F374" s="23" t="n">
        <x:f>MIN(100,LOG10(1+D374/'산출기준'!$B$8)/LOG10(1+'산출기준'!$B$9/'산출기준'!$B$8)*100)</x:f>
        <x:v>52.3438575661466</x:v>
      </x:c>
      <x:c r="G374" s="23" t="n">
        <x:f>MIN(100,LOG10(1+D374/MAX(E374,'산출기준'!$B$10)*'산출기준'!$B$11)/LOG10(1+'산출기준'!$B$12*'산출기준'!$B$11)*100)</x:f>
        <x:v>100</x:v>
      </x:c>
      <x:c r="H374" s="23" t="n">
        <x:f>F374*'산출기준'!$B$13+G374*'산출기준'!$B$14</x:f>
        <x:v>80.93754302645864</x:v>
      </x:c>
      <x:c r="I374" s="23" t="n">
        <x:f>IF('검색추이24개월'!AI374="","",'검색추이24개월'!AI374)</x:f>
        <x:v>87.25179798296358</x:v>
      </x:c>
      <x:c r="J374" s="23" t="n">
        <x:f>'편집평가'!L374</x:f>
        <x:v>75</x:v>
      </x:c>
      <x:c r="K374" s="23" t="n">
        <x:f>IF(I374="","",H374*'산출기준'!$B$15+I374*'산출기준'!$B$16+J374*'산출기준'!$B$17)</x:f>
        <x:v>81.6443109081184</x:v>
      </x:c>
      <x:c r="L374" s="13" t="n">
        <x:f>IF(K374="","",COUNTIF($K$5:$K$1004,"&gt;"&amp;K374)+1)</x:f>
        <x:v>190</x:v>
      </x:c>
    </x:row>
    <x:row r="375" ht="25" customHeight="1">
      <x:c r="A375" s="4" t="str">
        <x:v>K0371</x:v>
      </x:c>
      <x:c r="B375" s="4" t="str">
        <x:v>건강</x:v>
      </x:c>
      <x:c r="C375" s="4" t="str">
        <x:v>비타민D음식</x:v>
      </x:c>
      <x:c r="D375" s="13" t="n">
        <x:f>'Data &amp; Targets'!L375</x:f>
        <x:v>3560</x:v>
      </x:c>
      <x:c r="E375" s="13" t="n">
        <x:f>'Data &amp; Targets'!N375</x:f>
        <x:v>27954</x:v>
      </x:c>
      <x:c r="F375" s="23" t="n">
        <x:f>MIN(100,LOG10(1+D375/'산출기준'!$B$8)/LOG10(1+'산출기준'!$B$9/'산출기준'!$B$8)*100)</x:f>
        <x:v>52.10849647154716</x:v>
      </x:c>
      <x:c r="G375" s="23" t="n">
        <x:f>MIN(100,LOG10(1+D375/MAX(E375,'산출기준'!$B$10)*'산출기준'!$B$11)/LOG10(1+'산출기준'!$B$12*'산출기준'!$B$11)*100)</x:f>
        <x:v>56.76910152448055</x:v>
      </x:c>
      <x:c r="H375" s="23" t="n">
        <x:f>F375*'산출기준'!$B$13+G375*'산출기준'!$B$14</x:f>
        <x:v>54.90485950330719</x:v>
      </x:c>
      <x:c r="I375" s="23" t="n">
        <x:f>IF('검색추이24개월'!AI375="","",'검색추이24개월'!AI375)</x:f>
        <x:v>88.03342771789008</x:v>
      </x:c>
      <x:c r="J375" s="23" t="n">
        <x:f>'편집평가'!L375</x:f>
        <x:v>50</x:v>
      </x:c>
      <x:c r="K375" s="23" t="n">
        <x:f>IF(I375="","",H375*'산출기준'!$B$15+I375*'산출기준'!$B$16+J375*'산출기준'!$B$17)</x:f>
        <x:v>63.86245806702062</x:v>
      </x:c>
      <x:c r="L375" s="13" t="n">
        <x:f>IF(K375="","",COUNTIF($K$5:$K$1004,"&gt;"&amp;K375)+1)</x:f>
        <x:v>701</x:v>
      </x:c>
    </x:row>
    <x:row r="376" ht="25" customHeight="1">
      <x:c r="A376" s="4" t="str">
        <x:v>K0372</x:v>
      </x:c>
      <x:c r="B376" s="4" t="str">
        <x:v>건강</x:v>
      </x:c>
      <x:c r="C376" s="4" t="str">
        <x:v>비타민D수치</x:v>
      </x:c>
      <x:c r="D376" s="13" t="n">
        <x:f>'Data &amp; Targets'!L376</x:f>
        <x:v>3330</x:v>
      </x:c>
      <x:c r="E376" s="13" t="n">
        <x:f>'Data &amp; Targets'!N376</x:f>
        <x:v>15033</x:v>
      </x:c>
      <x:c r="F376" s="23" t="n">
        <x:f>MIN(100,LOG10(1+D376/'산출기준'!$B$8)/LOG10(1+'산출기준'!$B$9/'산출기준'!$B$8)*100)</x:f>
        <x:v>51.16906688823434</x:v>
      </x:c>
      <x:c r="G376" s="23" t="n">
        <x:f>MIN(100,LOG10(1+D376/MAX(E376,'산출기준'!$B$10)*'산출기준'!$B$11)/LOG10(1+'산출기준'!$B$12*'산출기준'!$B$11)*100)</x:f>
        <x:v>68.08163528456801</x:v>
      </x:c>
      <x:c r="H376" s="23" t="n">
        <x:f>F376*'산출기준'!$B$13+G376*'산출기준'!$B$14</x:f>
        <x:v>61.31660792603454</x:v>
      </x:c>
      <x:c r="I376" s="23" t="n">
        <x:f>IF('검색추이24개월'!AI376="","",'검색추이24개월'!AI376)</x:f>
        <x:v>90.52089021269259</x:v>
      </x:c>
      <x:c r="J376" s="23" t="n">
        <x:f>'편집평가'!L376</x:f>
        <x:v>75</x:v>
      </x:c>
      <x:c r="K376" s="23" t="n">
        <x:f>IF(I376="","",H376*'산출기준'!$B$15+I376*'산출기준'!$B$16+J376*'산출기준'!$B$17)</x:f>
        <x:v>72.81457102682505</x:v>
      </x:c>
      <x:c r="L376" s="13" t="n">
        <x:f>IF(K376="","",COUNTIF($K$5:$K$1004,"&gt;"&amp;K376)+1)</x:f>
        <x:v>486</x:v>
      </x:c>
    </x:row>
    <x:row r="377" ht="25" customHeight="1">
      <x:c r="A377" s="4" t="str">
        <x:v>K0373</x:v>
      </x:c>
      <x:c r="B377" s="4" t="str">
        <x:v>건강</x:v>
      </x:c>
      <x:c r="C377" s="4" t="str">
        <x:v>허리강화운동</x:v>
      </x:c>
      <x:c r="D377" s="13" t="n">
        <x:f>'Data &amp; Targets'!L377</x:f>
        <x:v>3280</x:v>
      </x:c>
      <x:c r="E377" s="13" t="n">
        <x:f>'Data &amp; Targets'!N377</x:f>
        <x:v>28932</x:v>
      </x:c>
      <x:c r="F377" s="23" t="n">
        <x:f>MIN(100,LOG10(1+D377/'산출기준'!$B$8)/LOG10(1+'산출기준'!$B$9/'산출기준'!$B$8)*100)</x:f>
        <x:v>50.95651698377258</x:v>
      </x:c>
      <x:c r="G377" s="23" t="n">
        <x:f>MIN(100,LOG10(1+D377/MAX(E377,'산출기준'!$B$10)*'산출기준'!$B$11)/LOG10(1+'산출기준'!$B$12*'산출기준'!$B$11)*100)</x:f>
        <x:v>54.442717785817344</x:v>
      </x:c>
      <x:c r="H377" s="23" t="n">
        <x:f>F377*'산출기준'!$B$13+G377*'산출기준'!$B$14</x:f>
        <x:v>53.04823746499944</x:v>
      </x:c>
      <x:c r="I377" s="23" t="n">
        <x:f>IF('검색추이24개월'!AI377="","",'검색추이24개월'!AI377)</x:f>
        <x:v>87.06315541861179</x:v>
      </x:c>
      <x:c r="J377" s="23" t="n">
        <x:f>'편집평가'!L377</x:f>
        <x:v>50</x:v>
      </x:c>
      <x:c r="K377" s="23" t="n">
        <x:f>IF(I377="","",H377*'산출기준'!$B$15+I377*'산출기준'!$B$16+J377*'산출기준'!$B$17)</x:f>
        <x:v>62.643065358083255</x:v>
      </x:c>
      <x:c r="L377" s="13" t="n">
        <x:f>IF(K377="","",COUNTIF($K$5:$K$1004,"&gt;"&amp;K377)+1)</x:f>
        <x:v>727</x:v>
      </x:c>
    </x:row>
    <x:row r="378" ht="25" customHeight="1">
      <x:c r="A378" s="4" t="str">
        <x:v>K0374</x:v>
      </x:c>
      <x:c r="B378" s="4" t="str">
        <x:v>건강</x:v>
      </x:c>
      <x:c r="C378" s="4" t="str">
        <x:v>허리운동</x:v>
      </x:c>
      <x:c r="D378" s="13" t="n">
        <x:f>'Data &amp; Targets'!L378</x:f>
        <x:v>3180</x:v>
      </x:c>
      <x:c r="E378" s="13" t="n">
        <x:f>'Data &amp; Targets'!N378</x:f>
        <x:v>547038</x:v>
      </x:c>
      <x:c r="F378" s="23" t="n">
        <x:f>MIN(100,LOG10(1+D378/'산출기준'!$B$8)/LOG10(1+'산출기준'!$B$9/'산출기준'!$B$8)*100)</x:f>
        <x:v>50.52181799592056</x:v>
      </x:c>
      <x:c r="G378" s="23" t="n">
        <x:f>MIN(100,LOG10(1+D378/MAX(E378,'산출기준'!$B$10)*'산출기준'!$B$11)/LOG10(1+'산출기준'!$B$12*'산출기준'!$B$11)*100)</x:f>
        <x:v>9.92943012183592</x:v>
      </x:c>
      <x:c r="H378" s="23" t="n">
        <x:f>F378*'산출기준'!$B$13+G378*'산출기준'!$B$14</x:f>
        <x:v>26.166385271469775</x:v>
      </x:c>
      <x:c r="I378" s="23" t="n">
        <x:f>IF('검색추이24개월'!AI378="","",'검색추이24개월'!AI378)</x:f>
        <x:v>86.55760703010166</x:v>
      </x:c>
      <x:c r="J378" s="23" t="n">
        <x:f>'편집평가'!L378</x:f>
        <x:v>50</x:v>
      </x:c>
      <x:c r="K378" s="23" t="n">
        <x:f>IF(I378="","",H378*'산출기준'!$B$15+I378*'산출기준'!$B$16+J378*'산출기준'!$B$17)</x:f>
        <x:v>49.05047474476539</x:v>
      </x:c>
      <x:c r="L378" s="13" t="n">
        <x:f>IF(K378="","",COUNTIF($K$5:$K$1004,"&gt;"&amp;K378)+1)</x:f>
        <x:v>933</x:v>
      </x:c>
    </x:row>
    <x:row r="379" ht="25" customHeight="1">
      <x:c r="A379" s="4" t="str">
        <x:v>K0375</x:v>
      </x:c>
      <x:c r="B379" s="4" t="str">
        <x:v>건강</x:v>
      </x:c>
      <x:c r="C379" s="4" t="str">
        <x:v>HDL콜레스테롤높으면</x:v>
      </x:c>
      <x:c r="D379" s="13" t="n">
        <x:f>'Data &amp; Targets'!L379</x:f>
        <x:v>3170</x:v>
      </x:c>
      <x:c r="E379" s="13" t="n">
        <x:f>'Data &amp; Targets'!N379</x:f>
        <x:v>693</x:v>
      </x:c>
      <x:c r="F379" s="23" t="n">
        <x:f>MIN(100,LOG10(1+D379/'산출기준'!$B$8)/LOG10(1+'산출기준'!$B$9/'산출기준'!$B$8)*100)</x:f>
        <x:v>50.477621355796266</x:v>
      </x:c>
      <x:c r="G379" s="23" t="n">
        <x:f>MIN(100,LOG10(1+D379/MAX(E379,'산출기준'!$B$10)*'산출기준'!$B$11)/LOG10(1+'산출기준'!$B$12*'산출기준'!$B$11)*100)</x:f>
        <x:v>100</x:v>
      </x:c>
      <x:c r="H379" s="23" t="n">
        <x:f>F379*'산출기준'!$B$13+G379*'산출기준'!$B$14</x:f>
        <x:v>80.19104854231851</x:v>
      </x:c>
      <x:c r="I379" s="23" t="n">
        <x:f>IF('검색추이24개월'!AI379="","",'검색추이24개월'!AI379)</x:f>
        <x:v>87.54145384292937</x:v>
      </x:c>
      <x:c r="J379" s="23" t="n">
        <x:f>'편집평가'!L379</x:f>
        <x:v>50</x:v>
      </x:c>
      <x:c r="K379" s="23" t="n">
        <x:f>IF(I379="","",H379*'산출기준'!$B$15+I379*'산출기준'!$B$16+J379*'산출기준'!$B$17)</x:f>
        <x:v>76.35796042403807</x:v>
      </x:c>
      <x:c r="L379" s="13" t="n">
        <x:f>IF(K379="","",COUNTIF($K$5:$K$1004,"&gt;"&amp;K379)+1)</x:f>
        <x:v>372</x:v>
      </x:c>
    </x:row>
    <x:row r="380" ht="25" customHeight="1">
      <x:c r="A380" s="4" t="str">
        <x:v>K0376</x:v>
      </x:c>
      <x:c r="B380" s="4" t="str">
        <x:v>건강</x:v>
      </x:c>
      <x:c r="C380" s="4" t="str">
        <x:v>허리근육강화운동</x:v>
      </x:c>
      <x:c r="D380" s="13" t="n">
        <x:f>'Data &amp; Targets'!L380</x:f>
        <x:v>3050</x:v>
      </x:c>
      <x:c r="E380" s="13" t="n">
        <x:f>'Data &amp; Targets'!N380</x:f>
        <x:v>9929</x:v>
      </x:c>
      <x:c r="F380" s="23" t="n">
        <x:f>MIN(100,LOG10(1+D380/'산출기준'!$B$8)/LOG10(1+'산출기준'!$B$9/'산출기준'!$B$8)*100)</x:f>
        <x:v>49.936459695469736</x:v>
      </x:c>
      <x:c r="G380" s="23" t="n">
        <x:f>MIN(100,LOG10(1+D380/MAX(E380,'산출기준'!$B$10)*'산출기준'!$B$11)/LOG10(1+'산출기준'!$B$12*'산출기준'!$B$11)*100)</x:f>
        <x:v>74.90351413204509</x:v>
      </x:c>
      <x:c r="H380" s="23" t="n">
        <x:f>F380*'산출기준'!$B$13+G380*'산출기준'!$B$14</x:f>
        <x:v>64.91669235741495</x:v>
      </x:c>
      <x:c r="I380" s="23" t="n">
        <x:f>IF('검색추이24개월'!AI380="","",'검색추이24개월'!AI380)</x:f>
        <x:v>93.56424671403948</x:v>
      </x:c>
      <x:c r="J380" s="23" t="n">
        <x:f>'편집평가'!L380</x:f>
        <x:v>50</x:v>
      </x:c>
      <x:c r="K380" s="23" t="n">
        <x:f>IF(I380="","",H380*'산출기준'!$B$15+I380*'산출기준'!$B$16+J380*'산출기준'!$B$17)</x:f>
        <x:v>70.52762019291931</x:v>
      </x:c>
      <x:c r="L380" s="13" t="n">
        <x:f>IF(K380="","",COUNTIF($K$5:$K$1004,"&gt;"&amp;K380)+1)</x:f>
        <x:v>533</x:v>
      </x:c>
    </x:row>
    <x:row r="381" ht="25" customHeight="1">
      <x:c r="A381" s="4" t="str">
        <x:v>K0377</x:v>
      </x:c>
      <x:c r="B381" s="4" t="str">
        <x:v>건강</x:v>
      </x:c>
      <x:c r="C381" s="4" t="str">
        <x:v>수면무호흡증치료</x:v>
      </x:c>
      <x:c r="D381" s="13" t="n">
        <x:f>'Data &amp; Targets'!L381</x:f>
        <x:v>3020</x:v>
      </x:c>
      <x:c r="E381" s="13" t="n">
        <x:f>'Data &amp; Targets'!N381</x:f>
        <x:v>15259</x:v>
      </x:c>
      <x:c r="F381" s="23" t="n">
        <x:f>MIN(100,LOG10(1+D381/'산출기준'!$B$8)/LOG10(1+'산출기준'!$B$9/'산출기준'!$B$8)*100)</x:f>
        <x:v>49.797947744737215</x:v>
      </x:c>
      <x:c r="G381" s="23" t="n">
        <x:f>MIN(100,LOG10(1+D381/MAX(E381,'산출기준'!$B$10)*'산출기준'!$B$11)/LOG10(1+'산출기준'!$B$12*'산출기준'!$B$11)*100)</x:f>
        <x:v>65.75232371512989</x:v>
      </x:c>
      <x:c r="H381" s="23" t="n">
        <x:f>F381*'산출기준'!$B$13+G381*'산출기준'!$B$14</x:f>
        <x:v>59.37057332697282</x:v>
      </x:c>
      <x:c r="I381" s="23" t="n">
        <x:f>IF('검색추이24개월'!AI381="","",'검색추이24개월'!AI381)</x:f>
        <x:v>93.6615973496807</x:v>
      </x:c>
      <x:c r="J381" s="23" t="n">
        <x:f>'편집평가'!L381</x:f>
        <x:v>50</x:v>
      </x:c>
      <x:c r="K381" s="23" t="n">
        <x:f>IF(I381="","",H381*'산출기준'!$B$15+I381*'산출기준'!$B$16+J381*'산출기준'!$B$17)</x:f>
        <x:v>67.78376586839062</x:v>
      </x:c>
      <x:c r="L381" s="13" t="n">
        <x:f>IF(K381="","",COUNTIF($K$5:$K$1004,"&gt;"&amp;K381)+1)</x:f>
        <x:v>599</x:v>
      </x:c>
    </x:row>
    <x:row r="382" ht="25" customHeight="1">
      <x:c r="A382" s="4" t="str">
        <x:v>K0378</x:v>
      </x:c>
      <x:c r="B382" s="4" t="str">
        <x:v>건강</x:v>
      </x:c>
      <x:c r="C382" s="4" t="str">
        <x:v>고지혈증약복용시간</x:v>
      </x:c>
      <x:c r="D382" s="13" t="n">
        <x:f>'Data &amp; Targets'!L382</x:f>
        <x:v>2970</x:v>
      </x:c>
      <x:c r="E382" s="13" t="n">
        <x:f>'Data &amp; Targets'!N382</x:f>
        <x:v>300</x:v>
      </x:c>
      <x:c r="F382" s="23" t="n">
        <x:f>MIN(100,LOG10(1+D382/'산출기준'!$B$8)/LOG10(1+'산출기준'!$B$9/'산출기준'!$B$8)*100)</x:f>
        <x:v>49.56410762827166</x:v>
      </x:c>
      <x:c r="G382" s="23" t="n">
        <x:f>MIN(100,LOG10(1+D382/MAX(E382,'산출기준'!$B$10)*'산출기준'!$B$11)/LOG10(1+'산출기준'!$B$12*'산출기준'!$B$11)*100)</x:f>
        <x:v>100</x:v>
      </x:c>
      <x:c r="H382" s="23" t="n">
        <x:f>F382*'산출기준'!$B$13+G382*'산출기준'!$B$14</x:f>
        <x:v>79.82564305130866</x:v>
      </x:c>
      <x:c r="I382" s="23" t="n">
        <x:f>IF('검색추이24개월'!AI382="","",'검색추이24개월'!AI382)</x:f>
        <x:v>98.19123511605817</x:v>
      </x:c>
      <x:c r="J382" s="23" t="n">
        <x:f>'편집평가'!L382</x:f>
        <x:v>75</x:v>
      </x:c>
      <x:c r="K382" s="23" t="n">
        <x:f>IF(I382="","",H382*'산출기준'!$B$15+I382*'산출기준'!$B$16+J382*'산출기준'!$B$17)</x:f>
        <x:v>84.37019206047178</x:v>
      </x:c>
      <x:c r="L382" s="13" t="n">
        <x:f>IF(K382="","",COUNTIF($K$5:$K$1004,"&gt;"&amp;K382)+1)</x:f>
        <x:v>112</x:v>
      </x:c>
    </x:row>
    <x:row r="383" ht="25" customHeight="1">
      <x:c r="A383" s="4" t="str">
        <x:v>K0379</x:v>
      </x:c>
      <x:c r="B383" s="4" t="str">
        <x:v>건강</x:v>
      </x:c>
      <x:c r="C383" s="4" t="str">
        <x:v>생애주기별건강검진</x:v>
      </x:c>
      <x:c r="D383" s="13" t="n">
        <x:f>'Data &amp; Targets'!L383</x:f>
        <x:v>2920</x:v>
      </x:c>
      <x:c r="E383" s="13" t="n">
        <x:f>'Data &amp; Targets'!N383</x:f>
        <x:v>860</x:v>
      </x:c>
      <x:c r="F383" s="23" t="n">
        <x:f>MIN(100,LOG10(1+D383/'산출기준'!$B$8)/LOG10(1+'산출기준'!$B$9/'산출기준'!$B$8)*100)</x:f>
        <x:v>49.326427601452636</x:v>
      </x:c>
      <x:c r="G383" s="23" t="n">
        <x:f>MIN(100,LOG10(1+D383/MAX(E383,'산출기준'!$B$10)*'산출기준'!$B$11)/LOG10(1+'산출기준'!$B$12*'산출기준'!$B$11)*100)</x:f>
        <x:v>100</x:v>
      </x:c>
      <x:c r="H383" s="23" t="n">
        <x:f>F383*'산출기준'!$B$13+G383*'산출기준'!$B$14</x:f>
        <x:v>79.73057104058105</x:v>
      </x:c>
      <x:c r="I383" s="23" t="n">
        <x:f>IF('검색추이24개월'!AI383="","",'검색추이24개월'!AI383)</x:f>
        <x:v>94.4543596877606</x:v>
      </x:c>
      <x:c r="J383" s="23" t="n">
        <x:f>'편집평가'!L383</x:f>
        <x:v>75</x:v>
      </x:c>
      <x:c r="K383" s="23" t="n">
        <x:f>IF(I383="","",H383*'산출기준'!$B$15+I383*'산출기준'!$B$16+J383*'산출기준'!$B$17)</x:f>
        <x:v>83.2015934266187</x:v>
      </x:c>
      <x:c r="L383" s="13" t="n">
        <x:f>IF(K383="","",COUNTIF($K$5:$K$1004,"&gt;"&amp;K383)+1)</x:f>
        <x:v>139</x:v>
      </x:c>
    </x:row>
    <x:row r="384" ht="25" customHeight="1">
      <x:c r="A384" s="4" t="str">
        <x:v>K0380</x:v>
      </x:c>
      <x:c r="B384" s="4" t="str">
        <x:v>건강</x:v>
      </x:c>
      <x:c r="C384" s="4" t="str">
        <x:v>LDL콜레스테롤정상수치</x:v>
      </x:c>
      <x:c r="D384" s="13" t="n">
        <x:f>'Data &amp; Targets'!L384</x:f>
        <x:v>2910</x:v>
      </x:c>
      <x:c r="E384" s="13" t="n">
        <x:f>'Data &amp; Targets'!N384</x:f>
        <x:v>2675</x:v>
      </x:c>
      <x:c r="F384" s="23" t="n">
        <x:f>MIN(100,LOG10(1+D384/'산출기준'!$B$8)/LOG10(1+'산출기준'!$B$9/'산출기준'!$B$8)*100)</x:f>
        <x:v>49.27841963573455</x:v>
      </x:c>
      <x:c r="G384" s="23" t="n">
        <x:f>MIN(100,LOG10(1+D384/MAX(E384,'산출기준'!$B$10)*'산출기준'!$B$11)/LOG10(1+'산출기준'!$B$12*'산출기준'!$B$11)*100)</x:f>
        <x:v>100</x:v>
      </x:c>
      <x:c r="H384" s="23" t="n">
        <x:f>F384*'산출기준'!$B$13+G384*'산출기준'!$B$14</x:f>
        <x:v>79.71136785429383</x:v>
      </x:c>
      <x:c r="I384" s="23" t="n">
        <x:f>IF('검색추이24개월'!AI384="","",'검색추이24개월'!AI384)</x:f>
        <x:v>86.86156789133227</x:v>
      </x:c>
      <x:c r="J384" s="23" t="n">
        <x:f>'편집평가'!L384</x:f>
        <x:v>75</x:v>
      </x:c>
      <x:c r="K384" s="23" t="n">
        <x:f>IF(I384="","",H384*'산출기준'!$B$15+I384*'산출기준'!$B$16+J384*'산출기준'!$B$17)</x:f>
        <x:v>80.91415429454659</x:v>
      </x:c>
      <x:c r="L384" s="13" t="n">
        <x:f>IF(K384="","",COUNTIF($K$5:$K$1004,"&gt;"&amp;K384)+1)</x:f>
        <x:v>219</x:v>
      </x:c>
    </x:row>
    <x:row r="385" ht="25" customHeight="1">
      <x:c r="A385" s="4" t="str">
        <x:v>K0381</x:v>
      </x:c>
      <x:c r="B385" s="4" t="str">
        <x:v>건강</x:v>
      </x:c>
      <x:c r="C385" s="4" t="str">
        <x:v>고지혈증나쁜음식</x:v>
      </x:c>
      <x:c r="D385" s="13" t="n">
        <x:f>'Data &amp; Targets'!L385</x:f>
        <x:v>2660</x:v>
      </x:c>
      <x:c r="E385" s="13" t="n">
        <x:f>'Data &amp; Targets'!N385</x:f>
        <x:v>2617</x:v>
      </x:c>
      <x:c r="F385" s="23" t="n">
        <x:f>MIN(100,LOG10(1+D385/'산출기준'!$B$8)/LOG10(1+'산출기준'!$B$9/'산출기준'!$B$8)*100)</x:f>
        <x:v>48.02335411667285</x:v>
      </x:c>
      <x:c r="G385" s="23" t="n">
        <x:f>MIN(100,LOG10(1+D385/MAX(E385,'산출기준'!$B$10)*'산출기준'!$B$11)/LOG10(1+'산출기준'!$B$12*'산출기준'!$B$11)*100)</x:f>
        <x:v>100</x:v>
      </x:c>
      <x:c r="H385" s="23" t="n">
        <x:f>F385*'산출기준'!$B$13+G385*'산출기준'!$B$14</x:f>
        <x:v>79.20934164666915</x:v>
      </x:c>
      <x:c r="I385" s="23" t="n">
        <x:f>IF('검색추이24개월'!AI385="","",'검색추이24개월'!AI385)</x:f>
        <x:v>85.01587026737764</x:v>
      </x:c>
      <x:c r="J385" s="23" t="n">
        <x:f>'편집평가'!L385</x:f>
        <x:v>50</x:v>
      </x:c>
      <x:c r="K385" s="23" t="n">
        <x:f>IF(I385="","",H385*'산출기준'!$B$15+I385*'산출기준'!$B$16+J385*'산출기준'!$B$17)</x:f>
        <x:v>75.10943190354786</x:v>
      </x:c>
      <x:c r="L385" s="13" t="n">
        <x:f>IF(K385="","",COUNTIF($K$5:$K$1004,"&gt;"&amp;K385)+1)</x:f>
        <x:v>415</x:v>
      </x:c>
    </x:row>
    <x:row r="386" ht="25" customHeight="1">
      <x:c r="A386" s="4" t="str">
        <x:v>K0382</x:v>
      </x:c>
      <x:c r="B386" s="4" t="str">
        <x:v>건강</x:v>
      </x:c>
      <x:c r="C386" s="4" t="str">
        <x:v>혈액순환에좋은음식</x:v>
      </x:c>
      <x:c r="D386" s="13" t="n">
        <x:f>'Data &amp; Targets'!L386</x:f>
        <x:v>2620</x:v>
      </x:c>
      <x:c r="E386" s="13" t="n">
        <x:f>'Data &amp; Targets'!N386</x:f>
        <x:v>8939</x:v>
      </x:c>
      <x:c r="F386" s="23" t="n">
        <x:f>MIN(100,LOG10(1+D386/'산출기준'!$B$8)/LOG10(1+'산출기준'!$B$9/'산출기준'!$B$8)*100)</x:f>
        <x:v>47.81204542375377</x:v>
      </x:c>
      <x:c r="G386" s="23" t="n">
        <x:f>MIN(100,LOG10(1+D386/MAX(E386,'산출기준'!$B$10)*'산출기준'!$B$11)/LOG10(1+'산출기준'!$B$12*'산출기준'!$B$11)*100)</x:f>
        <x:v>73.919412607689</x:v>
      </x:c>
      <x:c r="H386" s="23" t="n">
        <x:f>F386*'산출기준'!$B$13+G386*'산출기준'!$B$14</x:f>
        <x:v>63.4764657341149</x:v>
      </x:c>
      <x:c r="I386" s="23" t="n">
        <x:f>IF('검색추이24개월'!AI386="","",'검색추이24개월'!AI386)</x:f>
        <x:v>85.8298349777416</x:v>
      </x:c>
      <x:c r="J386" s="23" t="n">
        <x:f>'편집평가'!L386</x:f>
        <x:v>50</x:v>
      </x:c>
      <x:c r="K386" s="23" t="n">
        <x:f>IF(I386="","",H386*'산출기준'!$B$15+I386*'산출기준'!$B$16+J386*'산출기준'!$B$17)</x:f>
        <x:v>67.48718336037993</x:v>
      </x:c>
      <x:c r="L386" s="13" t="n">
        <x:f>IF(K386="","",COUNTIF($K$5:$K$1004,"&gt;"&amp;K386)+1)</x:f>
        <x:v>607</x:v>
      </x:c>
    </x:row>
    <x:row r="387" ht="25" customHeight="1">
      <x:c r="A387" s="4" t="str">
        <x:v>K0383</x:v>
      </x:c>
      <x:c r="B387" s="4" t="str">
        <x:v>건강</x:v>
      </x:c>
      <x:c r="C387" s="4" t="str">
        <x:v>혈압낮추는음식</x:v>
      </x:c>
      <x:c r="D387" s="13" t="n">
        <x:f>'Data &amp; Targets'!L387</x:f>
        <x:v>2620</x:v>
      </x:c>
      <x:c r="E387" s="13" t="n">
        <x:f>'Data &amp; Targets'!N387</x:f>
        <x:v>10208</x:v>
      </x:c>
      <x:c r="F387" s="23" t="n">
        <x:f>MIN(100,LOG10(1+D387/'산출기준'!$B$8)/LOG10(1+'산출기준'!$B$9/'산출기준'!$B$8)*100)</x:f>
        <x:v>47.81204542375377</x:v>
      </x:c>
      <x:c r="G387" s="23" t="n">
        <x:f>MIN(100,LOG10(1+D387/MAX(E387,'산출기준'!$B$10)*'산출기준'!$B$11)/LOG10(1+'산출기준'!$B$12*'산출기준'!$B$11)*100)</x:f>
        <x:v>71.14429062807265</x:v>
      </x:c>
      <x:c r="H387" s="23" t="n">
        <x:f>F387*'산출기준'!$B$13+G387*'산출기준'!$B$14</x:f>
        <x:v>61.8113925463451</x:v>
      </x:c>
      <x:c r="I387" s="23" t="n">
        <x:f>IF('검색추이24개월'!AI387="","",'검색추이24개월'!AI387)</x:f>
        <x:v>91.03702518983755</x:v>
      </x:c>
      <x:c r="J387" s="23" t="n">
        <x:f>'편집평가'!L387</x:f>
        <x:v>50</x:v>
      </x:c>
      <x:c r="K387" s="23" t="n">
        <x:f>IF(I387="","",H387*'산출기준'!$B$15+I387*'산출기준'!$B$16+J387*'산출기준'!$B$17)</x:f>
        <x:v>68.21680383012381</x:v>
      </x:c>
      <x:c r="L387" s="13" t="n">
        <x:f>IF(K387="","",COUNTIF($K$5:$K$1004,"&gt;"&amp;K387)+1)</x:f>
        <x:v>589</x:v>
      </x:c>
    </x:row>
    <x:row r="388" ht="25" customHeight="1">
      <x:c r="A388" s="4" t="str">
        <x:v>K0384</x:v>
      </x:c>
      <x:c r="B388" s="4" t="str">
        <x:v>건강</x:v>
      </x:c>
      <x:c r="C388" s="4" t="str">
        <x:v>빈혈검사</x:v>
      </x:c>
      <x:c r="D388" s="13" t="n">
        <x:f>'Data &amp; Targets'!L388</x:f>
        <x:v>2560</x:v>
      </x:c>
      <x:c r="E388" s="13" t="n">
        <x:f>'Data &amp; Targets'!N388</x:f>
        <x:v>22764</x:v>
      </x:c>
      <x:c r="F388" s="23" t="n">
        <x:f>MIN(100,LOG10(1+D388/'산출기준'!$B$8)/LOG10(1+'산출기준'!$B$9/'산출기준'!$B$8)*100)</x:f>
        <x:v>47.48918322605242</x:v>
      </x:c>
      <x:c r="G388" s="23" t="n">
        <x:f>MIN(100,LOG10(1+D388/MAX(E388,'산출기준'!$B$10)*'산출기준'!$B$11)/LOG10(1+'산출기준'!$B$12*'산출기준'!$B$11)*100)</x:f>
        <x:v>54.28211887090954</x:v>
      </x:c>
      <x:c r="H388" s="23" t="n">
        <x:f>F388*'산출기준'!$B$13+G388*'산출기준'!$B$14</x:f>
        <x:v>51.56494461296669</x:v>
      </x:c>
      <x:c r="I388" s="23" t="n">
        <x:f>IF('검색추이24개월'!AI388="","",'검색추이24개월'!AI388)</x:f>
        <x:v>91.21519286599566</x:v>
      </x:c>
      <x:c r="J388" s="23" t="n">
        <x:f>'편집평가'!L388</x:f>
        <x:v>50</x:v>
      </x:c>
      <x:c r="K388" s="23" t="n">
        <x:f>IF(I388="","",H388*'산출기준'!$B$15+I388*'산출기준'!$B$16+J388*'산출기준'!$B$17)</x:f>
        <x:v>63.14703016628204</x:v>
      </x:c>
      <x:c r="L388" s="13" t="n">
        <x:f>IF(K388="","",COUNTIF($K$5:$K$1004,"&gt;"&amp;K388)+1)</x:f>
        <x:v>716</x:v>
      </x:c>
    </x:row>
    <x:row r="389" ht="25" customHeight="1">
      <x:c r="A389" s="4" t="str">
        <x:v>K0385</x:v>
      </x:c>
      <x:c r="B389" s="4" t="str">
        <x:v>건강</x:v>
      </x:c>
      <x:c r="C389" s="4" t="str">
        <x:v>비타민D3효능</x:v>
      </x:c>
      <x:c r="D389" s="13" t="n">
        <x:f>'Data &amp; Targets'!L389</x:f>
        <x:v>2560</x:v>
      </x:c>
      <x:c r="E389" s="13" t="n">
        <x:f>'Data &amp; Targets'!N389</x:f>
        <x:v>1862</x:v>
      </x:c>
      <x:c r="F389" s="23" t="n">
        <x:f>MIN(100,LOG10(1+D389/'산출기준'!$B$8)/LOG10(1+'산출기준'!$B$9/'산출기준'!$B$8)*100)</x:f>
        <x:v>47.48918322605242</x:v>
      </x:c>
      <x:c r="G389" s="23" t="n">
        <x:f>MIN(100,LOG10(1+D389/MAX(E389,'산출기준'!$B$10)*'산출기준'!$B$11)/LOG10(1+'산출기준'!$B$12*'산출기준'!$B$11)*100)</x:f>
        <x:v>100</x:v>
      </x:c>
      <x:c r="H389" s="23" t="n">
        <x:f>F389*'산출기준'!$B$13+G389*'산출기준'!$B$14</x:f>
        <x:v>78.99567329042097</x:v>
      </x:c>
      <x:c r="I389" s="23" t="n">
        <x:f>IF('검색추이24개월'!AI389="","",'검색추이24개월'!AI389)</x:f>
        <x:v>92.20329597205162</x:v>
      </x:c>
      <x:c r="J389" s="23" t="n">
        <x:f>'편집평가'!L389</x:f>
        <x:v>62.5</x:v>
      </x:c>
      <x:c r="K389" s="23" t="n">
        <x:f>IF(I389="","",H389*'산출기준'!$B$15+I389*'산출기준'!$B$16+J389*'산출기준'!$B$17)</x:f>
        <x:v>79.65882543682596</x:v>
      </x:c>
      <x:c r="L389" s="13" t="n">
        <x:f>IF(K389="","",COUNTIF($K$5:$K$1004,"&gt;"&amp;K389)+1)</x:f>
        <x:v>262</x:v>
      </x:c>
    </x:row>
    <x:row r="390" ht="25" customHeight="1">
      <x:c r="A390" s="4" t="str">
        <x:v>K0386</x:v>
      </x:c>
      <x:c r="B390" s="4" t="str">
        <x:v>건강</x:v>
      </x:c>
      <x:c r="C390" s="4" t="str">
        <x:v>중성지방낮추는음식</x:v>
      </x:c>
      <x:c r="D390" s="13" t="n">
        <x:f>'Data &amp; Targets'!L390</x:f>
        <x:v>2480</x:v>
      </x:c>
      <x:c r="E390" s="13" t="n">
        <x:f>'Data &amp; Targets'!N390</x:f>
        <x:v>2420</x:v>
      </x:c>
      <x:c r="F390" s="23" t="n">
        <x:f>MIN(100,LOG10(1+D390/'산출기준'!$B$8)/LOG10(1+'산출기준'!$B$9/'산출기준'!$B$8)*100)</x:f>
        <x:v>47.0471828245978</x:v>
      </x:c>
      <x:c r="G390" s="23" t="n">
        <x:f>MIN(100,LOG10(1+D390/MAX(E390,'산출기준'!$B$10)*'산출기준'!$B$11)/LOG10(1+'산출기준'!$B$12*'산출기준'!$B$11)*100)</x:f>
        <x:v>100</x:v>
      </x:c>
      <x:c r="H390" s="23" t="n">
        <x:f>F390*'산출기준'!$B$13+G390*'산출기준'!$B$14</x:f>
        <x:v>78.81887312983912</x:v>
      </x:c>
      <x:c r="I390" s="23" t="n">
        <x:f>IF('검색추이24개월'!AI390="","",'검색추이24개월'!AI390)</x:f>
        <x:v>88.48728555058781</x:v>
      </x:c>
      <x:c r="J390" s="23" t="n">
        <x:f>'편집평가'!L390</x:f>
        <x:v>50</x:v>
      </x:c>
      <x:c r="K390" s="23" t="n">
        <x:f>IF(I390="","",H390*'산출기준'!$B$15+I390*'산출기준'!$B$16+J390*'산출기준'!$B$17)</x:f>
        <x:v>75.9556222300959</x:v>
      </x:c>
      <x:c r="L390" s="13" t="n">
        <x:f>IF(K390="","",COUNTIF($K$5:$K$1004,"&gt;"&amp;K390)+1)</x:f>
        <x:v>387</x:v>
      </x:c>
    </x:row>
    <x:row r="391" ht="25" customHeight="1">
      <x:c r="A391" s="4" t="str">
        <x:v>K0387</x:v>
      </x:c>
      <x:c r="B391" s="4" t="str">
        <x:v>건강</x:v>
      </x:c>
      <x:c r="C391" s="4" t="str">
        <x:v>수면무호흡증증상</x:v>
      </x:c>
      <x:c r="D391" s="13" t="n">
        <x:f>'Data &amp; Targets'!L391</x:f>
        <x:v>2480</x:v>
      </x:c>
      <x:c r="E391" s="13" t="n">
        <x:f>'Data &amp; Targets'!N391</x:f>
        <x:v>11711</x:v>
      </x:c>
      <x:c r="F391" s="23" t="n">
        <x:f>MIN(100,LOG10(1+D391/'산출기준'!$B$8)/LOG10(1+'산출기준'!$B$9/'산출기준'!$B$8)*100)</x:f>
        <x:v>47.0471828245978</x:v>
      </x:c>
      <x:c r="G391" s="23" t="n">
        <x:f>MIN(100,LOG10(1+D391/MAX(E391,'산출기준'!$B$10)*'산출기준'!$B$11)/LOG10(1+'산출기준'!$B$12*'산출기준'!$B$11)*100)</x:f>
        <x:v>67.1497286358633</x:v>
      </x:c>
      <x:c r="H391" s="23" t="n">
        <x:f>F391*'산출기준'!$B$13+G391*'산출기준'!$B$14</x:f>
        <x:v>59.10871031135709</x:v>
      </x:c>
      <x:c r="I391" s="23" t="n">
        <x:f>IF('검색추이24개월'!AI391="","",'검색추이24개월'!AI391)</x:f>
        <x:v>91.33052591862558</x:v>
      </x:c>
      <x:c r="J391" s="23" t="n">
        <x:f>'편집평가'!L391</x:f>
        <x:v>75</x:v>
      </x:c>
      <x:c r="K391" s="23" t="n">
        <x:f>IF(I391="","",H391*'산출기준'!$B$15+I391*'산출기준'!$B$16+J391*'산출기준'!$B$17)</x:f>
        <x:v>71.95351293126622</x:v>
      </x:c>
      <x:c r="L391" s="13" t="n">
        <x:f>IF(K391="","",COUNTIF($K$5:$K$1004,"&gt;"&amp;K391)+1)</x:f>
        <x:v>500</x:v>
      </x:c>
    </x:row>
    <x:row r="392" ht="25" customHeight="1">
      <x:c r="A392" s="4" t="str">
        <x:v>K0388</x:v>
      </x:c>
      <x:c r="B392" s="4" t="str">
        <x:v>건강</x:v>
      </x:c>
      <x:c r="C392" s="4" t="str">
        <x:v>허리디스크초기증상</x:v>
      </x:c>
      <x:c r="D392" s="13" t="n">
        <x:f>'Data &amp; Targets'!L392</x:f>
        <x:v>2420</x:v>
      </x:c>
      <x:c r="E392" s="13" t="n">
        <x:f>'Data &amp; Targets'!N392</x:f>
        <x:v>10248</x:v>
      </x:c>
      <x:c r="F392" s="23" t="n">
        <x:f>MIN(100,LOG10(1+D392/'산출기준'!$B$8)/LOG10(1+'산출기준'!$B$9/'산출기준'!$B$8)*100)</x:f>
        <x:v>46.70659326596049</x:v>
      </x:c>
      <x:c r="G392" s="23" t="n">
        <x:f>MIN(100,LOG10(1+D392/MAX(E392,'산출기준'!$B$10)*'산출기준'!$B$11)/LOG10(1+'산출기준'!$B$12*'산출기준'!$B$11)*100)</x:f>
        <x:v>69.40945863225467</x:v>
      </x:c>
      <x:c r="H392" s="23" t="n">
        <x:f>F392*'산출기준'!$B$13+G392*'산출기준'!$B$14</x:f>
        <x:v>60.328312485737</x:v>
      </x:c>
      <x:c r="I392" s="23" t="n">
        <x:f>IF('검색추이24개월'!AI392="","",'검색추이24개월'!AI392)</x:f>
        <x:v>83.09728679253342</x:v>
      </x:c>
      <x:c r="J392" s="23" t="n">
        <x:f>'편집평가'!L392</x:f>
        <x:v>75</x:v>
      </x:c>
      <x:c r="K392" s="23" t="n">
        <x:f>IF(I392="","",H392*'산출기준'!$B$15+I392*'산출기준'!$B$16+J392*'산출기준'!$B$17)</x:f>
        <x:v>70.09334228062852</x:v>
      </x:c>
      <x:c r="L392" s="13" t="n">
        <x:f>IF(K392="","",COUNTIF($K$5:$K$1004,"&gt;"&amp;K392)+1)</x:f>
        <x:v>541</x:v>
      </x:c>
    </x:row>
    <x:row r="393" ht="25" customHeight="1">
      <x:c r="A393" s="4" t="str">
        <x:v>K0389</x:v>
      </x:c>
      <x:c r="B393" s="4" t="str">
        <x:v>건강</x:v>
      </x:c>
      <x:c r="C393" s="4" t="str">
        <x:v>허리디스크에좋은운동</x:v>
      </x:c>
      <x:c r="D393" s="13" t="n">
        <x:f>'Data &amp; Targets'!L393</x:f>
        <x:v>2420</x:v>
      </x:c>
      <x:c r="E393" s="13" t="n">
        <x:f>'Data &amp; Targets'!N393</x:f>
        <x:v>7371</x:v>
      </x:c>
      <x:c r="F393" s="23" t="n">
        <x:f>MIN(100,LOG10(1+D393/'산출기준'!$B$8)/LOG10(1+'산출기준'!$B$9/'산출기준'!$B$8)*100)</x:f>
        <x:v>46.70659326596049</x:v>
      </x:c>
      <x:c r="G393" s="23" t="n">
        <x:f>MIN(100,LOG10(1+D393/MAX(E393,'산출기준'!$B$10)*'산출기준'!$B$11)/LOG10(1+'산출기준'!$B$12*'산출기준'!$B$11)*100)</x:f>
        <x:v>76.30111396567027</x:v>
      </x:c>
      <x:c r="H393" s="23" t="n">
        <x:f>F393*'산출기준'!$B$13+G393*'산출기준'!$B$14</x:f>
        <x:v>64.46330568578635</x:v>
      </x:c>
      <x:c r="I393" s="23" t="n">
        <x:f>IF('검색추이24개월'!AI393="","",'검색추이24개월'!AI393)</x:f>
        <x:v>83.36501928384969</x:v>
      </x:c>
      <x:c r="J393" s="23" t="n">
        <x:f>'편집평가'!L393</x:f>
        <x:v>50</x:v>
      </x:c>
      <x:c r="K393" s="23" t="n">
        <x:f>IF(I393="","",H393*'산출기준'!$B$15+I393*'산출기준'!$B$16+J393*'산출기준'!$B$17)</x:f>
        <x:v>67.24115862804808</x:v>
      </x:c>
      <x:c r="L393" s="13" t="n">
        <x:f>IF(K393="","",COUNTIF($K$5:$K$1004,"&gt;"&amp;K393)+1)</x:f>
        <x:v>614</x:v>
      </x:c>
    </x:row>
    <x:row r="394" ht="25" customHeight="1">
      <x:c r="A394" s="4" t="str">
        <x:v>K0390</x:v>
      </x:c>
      <x:c r="B394" s="4" t="str">
        <x:v>건강</x:v>
      </x:c>
      <x:c r="C394" s="4" t="str">
        <x:v>허리디스크원인</x:v>
      </x:c>
      <x:c r="D394" s="13" t="n">
        <x:f>'Data &amp; Targets'!L394</x:f>
        <x:v>2400</x:v>
      </x:c>
      <x:c r="E394" s="13" t="n">
        <x:f>'Data &amp; Targets'!N394</x:f>
        <x:v>70150</x:v>
      </x:c>
      <x:c r="F394" s="23" t="n">
        <x:f>MIN(100,LOG10(1+D394/'산출기준'!$B$8)/LOG10(1+'산출기준'!$B$9/'산출기준'!$B$8)*100)</x:f>
        <x:v>46.59125888366314</x:v>
      </x:c>
      <x:c r="G394" s="23" t="n">
        <x:f>MIN(100,LOG10(1+D394/MAX(E394,'산출기준'!$B$10)*'산출기준'!$B$11)/LOG10(1+'산출기준'!$B$12*'산출기준'!$B$11)*100)</x:f>
        <x:v>32.20761493543866</x:v>
      </x:c>
      <x:c r="H394" s="23" t="n">
        <x:f>F394*'산출기준'!$B$13+G394*'산출기준'!$B$14</x:f>
        <x:v>37.96107251472846</x:v>
      </x:c>
      <x:c r="I394" s="23" t="n">
        <x:f>IF('검색추이24개월'!AI394="","",'검색추이24개월'!AI394)</x:f>
        <x:v>90.82806121456606</x:v>
      </x:c>
      <x:c r="J394" s="23" t="n">
        <x:f>'편집평가'!L394</x:f>
        <x:v>75</x:v>
      </x:c>
      <x:c r="K394" s="23" t="n">
        <x:f>IF(I394="","",H394*'산출기준'!$B$15+I394*'산출기준'!$B$16+J394*'산출기준'!$B$17)</x:f>
        <x:v>61.22895462173405</x:v>
      </x:c>
      <x:c r="L394" s="13" t="n">
        <x:f>IF(K394="","",COUNTIF($K$5:$K$1004,"&gt;"&amp;K394)+1)</x:f>
        <x:v>755</x:v>
      </x:c>
    </x:row>
    <x:row r="395" ht="25" customHeight="1">
      <x:c r="A395" s="4" t="str">
        <x:v>K0391</x:v>
      </x:c>
      <x:c r="B395" s="4" t="str">
        <x:v>건강</x:v>
      </x:c>
      <x:c r="C395" s="4" t="str">
        <x:v>마그네슘부족</x:v>
      </x:c>
      <x:c r="D395" s="13" t="n">
        <x:f>'Data &amp; Targets'!L395</x:f>
        <x:v>2300</x:v>
      </x:c>
      <x:c r="E395" s="13" t="n">
        <x:f>'Data &amp; Targets'!N395</x:f>
        <x:v>37465</x:v>
      </x:c>
      <x:c r="F395" s="23" t="n">
        <x:f>MIN(100,LOG10(1+D395/'산출기준'!$B$8)/LOG10(1+'산출기준'!$B$9/'산출기준'!$B$8)*100)</x:f>
        <x:v>46.000385479928035</x:v>
      </x:c>
      <x:c r="G395" s="23" t="n">
        <x:f>MIN(100,LOG10(1+D395/MAX(E395,'산출기준'!$B$10)*'산출기준'!$B$11)/LOG10(1+'산출기준'!$B$12*'산출기준'!$B$11)*100)</x:f>
        <x:v>42.59003737096677</x:v>
      </x:c>
      <x:c r="H395" s="23" t="n">
        <x:f>F395*'산출기준'!$B$13+G395*'산출기준'!$B$14</x:f>
        <x:v>43.95417661455127</x:v>
      </x:c>
      <x:c r="I395" s="23" t="n">
        <x:f>IF('검색추이24개월'!AI395="","",'검색추이24개월'!AI395)</x:f>
        <x:v>97.70135582768131</x:v>
      </x:c>
      <x:c r="J395" s="23" t="n">
        <x:f>'편집평가'!L395</x:f>
        <x:v>50</x:v>
      </x:c>
      <x:c r="K395" s="23" t="n">
        <x:f>IF(I395="","",H395*'산출기준'!$B$15+I395*'산출기준'!$B$16+J395*'산출기준'!$B$17)</x:f>
        <x:v>61.287495055580024</x:v>
      </x:c>
      <x:c r="L395" s="13" t="n">
        <x:f>IF(K395="","",COUNTIF($K$5:$K$1004,"&gt;"&amp;K395)+1)</x:f>
        <x:v>753</x:v>
      </x:c>
    </x:row>
    <x:row r="396" ht="25" customHeight="1">
      <x:c r="A396" s="4" t="str">
        <x:v>K0392</x:v>
      </x:c>
      <x:c r="B396" s="4" t="str">
        <x:v>건강</x:v>
      </x:c>
      <x:c r="C396" s="4" t="str">
        <x:v>비타민D정상수치</x:v>
      </x:c>
      <x:c r="D396" s="13" t="n">
        <x:f>'Data &amp; Targets'!L396</x:f>
        <x:v>2290</x:v>
      </x:c>
      <x:c r="E396" s="13" t="n">
        <x:f>'Data &amp; Targets'!N396</x:f>
        <x:v>1531</x:v>
      </x:c>
      <x:c r="F396" s="23" t="n">
        <x:f>MIN(100,LOG10(1+D396/'산출기준'!$B$8)/LOG10(1+'산출기준'!$B$9/'산출기준'!$B$8)*100)</x:f>
        <x:v>45.93994953244029</x:v>
      </x:c>
      <x:c r="G396" s="23" t="n">
        <x:f>MIN(100,LOG10(1+D396/MAX(E396,'산출기준'!$B$10)*'산출기준'!$B$11)/LOG10(1+'산출기준'!$B$12*'산출기준'!$B$11)*100)</x:f>
        <x:v>100</x:v>
      </x:c>
      <x:c r="H396" s="23" t="n">
        <x:f>F396*'산출기준'!$B$13+G396*'산출기준'!$B$14</x:f>
        <x:v>78.37597981297611</x:v>
      </x:c>
      <x:c r="I396" s="23" t="n">
        <x:f>IF('검색추이24개월'!AI396="","",'검색추이24개월'!AI396)</x:f>
        <x:v>95.88427097831699</x:v>
      </x:c>
      <x:c r="J396" s="23" t="n">
        <x:f>'편집평가'!L396</x:f>
        <x:v>75</x:v>
      </x:c>
      <x:c r="K396" s="23" t="n">
        <x:f>IF(I396="","",H396*'산출기준'!$B$15+I396*'산출기준'!$B$16+J396*'산출기준'!$B$17)</x:f>
        <x:v>82.95327119998315</x:v>
      </x:c>
      <x:c r="L396" s="13" t="n">
        <x:f>IF(K396="","",COUNTIF($K$5:$K$1004,"&gt;"&amp;K396)+1)</x:f>
        <x:v>146</x:v>
      </x:c>
    </x:row>
    <x:row r="397" ht="25" customHeight="1">
      <x:c r="A397" s="4" t="str">
        <x:v>K0393</x:v>
      </x:c>
      <x:c r="B397" s="4" t="str">
        <x:v>건강</x:v>
      </x:c>
      <x:c r="C397" s="4" t="str">
        <x:v>고지혈증에좋은음식</x:v>
      </x:c>
      <x:c r="D397" s="13" t="n">
        <x:f>'Data &amp; Targets'!L397</x:f>
        <x:v>2230</x:v>
      </x:c>
      <x:c r="E397" s="13" t="n">
        <x:f>'Data &amp; Targets'!N397</x:f>
        <x:v>13457</x:v>
      </x:c>
      <x:c r="F397" s="23" t="n">
        <x:f>MIN(100,LOG10(1+D397/'산출기준'!$B$8)/LOG10(1+'산출기준'!$B$9/'산출기준'!$B$8)*100)</x:f>
        <x:v>45.5719367837184</x:v>
      </x:c>
      <x:c r="G397" s="23" t="n">
        <x:f>MIN(100,LOG10(1+D397/MAX(E397,'산출기준'!$B$10)*'산출기준'!$B$11)/LOG10(1+'산출기준'!$B$12*'산출기준'!$B$11)*100)</x:f>
        <x:v>62.106004512783464</x:v>
      </x:c>
      <x:c r="H397" s="23" t="n">
        <x:f>F397*'산출기준'!$B$13+G397*'산출기준'!$B$14</x:f>
        <x:v>55.492377421157435</x:v>
      </x:c>
      <x:c r="I397" s="23" t="n">
        <x:f>IF('검색추이24개월'!AI397="","",'검색추이24개월'!AI397)</x:f>
        <x:v>94.06428188161128</x:v>
      </x:c>
      <x:c r="J397" s="23" t="n">
        <x:f>'편집평가'!L397</x:f>
        <x:v>50</x:v>
      </x:c>
      <x:c r="K397" s="23" t="n">
        <x:f>IF(I397="","",H397*'산출기준'!$B$15+I397*'산출기준'!$B$16+J397*'산출기준'!$B$17)</x:f>
        <x:v>65.9654732750621</x:v>
      </x:c>
      <x:c r="L397" s="13" t="n">
        <x:f>IF(K397="","",COUNTIF($K$5:$K$1004,"&gt;"&amp;K397)+1)</x:f>
        <x:v>648</x:v>
      </x:c>
    </x:row>
    <x:row r="398" ht="25" customHeight="1">
      <x:c r="A398" s="4" t="str">
        <x:v>K0394</x:v>
      </x:c>
      <x:c r="B398" s="4" t="str">
        <x:v>건강</x:v>
      </x:c>
      <x:c r="C398" s="4" t="str">
        <x:v>허리견인치료</x:v>
      </x:c>
      <x:c r="D398" s="13" t="n">
        <x:f>'Data &amp; Targets'!L398</x:f>
        <x:v>2000</x:v>
      </x:c>
      <x:c r="E398" s="13" t="n">
        <x:f>'Data &amp; Targets'!N398</x:f>
        <x:v>1599</x:v>
      </x:c>
      <x:c r="F398" s="23" t="n">
        <x:f>MIN(100,LOG10(1+D398/'산출기준'!$B$8)/LOG10(1+'산출기준'!$B$9/'산출기준'!$B$8)*100)</x:f>
        <x:v>44.067600240186685</x:v>
      </x:c>
      <x:c r="G398" s="23" t="n">
        <x:f>MIN(100,LOG10(1+D398/MAX(E398,'산출기준'!$B$10)*'산출기준'!$B$11)/LOG10(1+'산출기준'!$B$12*'산출기준'!$B$11)*100)</x:f>
        <x:v>100</x:v>
      </x:c>
      <x:c r="H398" s="23" t="n">
        <x:f>F398*'산출기준'!$B$13+G398*'산출기준'!$B$14</x:f>
        <x:v>77.62704009607468</x:v>
      </x:c>
      <x:c r="I398" s="23" t="n">
        <x:f>IF('검색추이24개월'!AI398="","",'검색추이24개월'!AI398)</x:f>
        <x:v>97.64502260155744</x:v>
      </x:c>
      <x:c r="J398" s="23" t="n">
        <x:f>'편집평가'!L398</x:f>
        <x:v>50</x:v>
      </x:c>
      <x:c r="K398" s="23" t="n">
        <x:f>IF(I398="","",H398*'산출기준'!$B$15+I398*'산출기준'!$B$16+J398*'산출기준'!$B$17)</x:f>
        <x:v>78.10702682850457</x:v>
      </x:c>
      <x:c r="L398" s="13" t="n">
        <x:f>IF(K398="","",COUNTIF($K$5:$K$1004,"&gt;"&amp;K398)+1)</x:f>
        <x:v>313</x:v>
      </x:c>
    </x:row>
    <x:row r="399" ht="25" customHeight="1">
      <x:c r="A399" s="4" t="str">
        <x:v>K0395</x:v>
      </x:c>
      <x:c r="B399" s="4" t="str">
        <x:v>건강</x:v>
      </x:c>
      <x:c r="C399" s="4" t="str">
        <x:v>간수치높은이유</x:v>
      </x:c>
      <x:c r="D399" s="13" t="n">
        <x:f>'Data &amp; Targets'!L399</x:f>
        <x:v>1440</x:v>
      </x:c>
      <x:c r="E399" s="13" t="n">
        <x:f>'Data &amp; Targets'!N399</x:f>
        <x:v>3935</x:v>
      </x:c>
      <x:c r="F399" s="23" t="n">
        <x:f>MIN(100,LOG10(1+D399/'산출기준'!$B$8)/LOG10(1+'산출기준'!$B$9/'산출기준'!$B$8)*100)</x:f>
        <x:v>39.57829734536618</x:v>
      </x:c>
      <x:c r="G399" s="23" t="n">
        <x:f>MIN(100,LOG10(1+D399/MAX(E399,'산출기준'!$B$10)*'산출기준'!$B$11)/LOG10(1+'산출기준'!$B$12*'산출기준'!$B$11)*100)</x:f>
        <x:v>78.58650912795862</x:v>
      </x:c>
      <x:c r="H399" s="23" t="n">
        <x:f>F399*'산출기준'!$B$13+G399*'산출기준'!$B$14</x:f>
        <x:v>62.983224414921644</x:v>
      </x:c>
      <x:c r="I399" s="23" t="n">
        <x:f>IF('검색추이24개월'!AI399="","",'검색추이24개월'!AI399)</x:f>
        <x:v>92.16287581163326</x:v>
      </x:c>
      <x:c r="J399" s="23" t="n">
        <x:f>'편집평가'!L399</x:f>
        <x:v>87.5</x:v>
      </x:c>
      <x:c r="K399" s="23" t="n">
        <x:f>IF(I399="","",H399*'산출기준'!$B$15+I399*'산출기준'!$B$16+J399*'산출기준'!$B$17)</x:f>
        <x:v>76.64047495095079</x:v>
      </x:c>
      <x:c r="L399" s="13" t="n">
        <x:f>IF(K399="","",COUNTIF($K$5:$K$1004,"&gt;"&amp;K399)+1)</x:f>
        <x:v>363</x:v>
      </x:c>
    </x:row>
    <x:row r="400" ht="25" customHeight="1">
      <x:c r="A400" s="4" t="str">
        <x:v>K0396</x:v>
      </x:c>
      <x:c r="B400" s="4" t="str">
        <x:v>건강</x:v>
      </x:c>
      <x:c r="C400" s="4" t="str">
        <x:v>아침공복에좋은음식</x:v>
      </x:c>
      <x:c r="D400" s="13" t="n">
        <x:f>'Data &amp; Targets'!L400</x:f>
        <x:v>900</x:v>
      </x:c>
      <x:c r="E400" s="13" t="n">
        <x:f>'Data &amp; Targets'!N400</x:f>
        <x:v>7709</x:v>
      </x:c>
      <x:c r="F400" s="23" t="n">
        <x:f>MIN(100,LOG10(1+D400/'산출기준'!$B$8)/LOG10(1+'산출기준'!$B$9/'산출기준'!$B$8)*100)</x:f>
        <x:v>33.32851094799273</x:v>
      </x:c>
      <x:c r="G400" s="23" t="n">
        <x:f>MIN(100,LOG10(1+D400/MAX(E400,'산출기준'!$B$10)*'산출기준'!$B$11)/LOG10(1+'산출기준'!$B$12*'산출기준'!$B$11)*100)</x:f>
        <x:v>55.027928020348924</x:v>
      </x:c>
      <x:c r="H400" s="23" t="n">
        <x:f>F400*'산출기준'!$B$13+G400*'산출기준'!$B$14</x:f>
        <x:v>46.34816119140645</x:v>
      </x:c>
      <x:c r="I400" s="23" t="n">
        <x:f>IF('검색추이24개월'!AI400="","",'검색추이24개월'!AI400)</x:f>
        <x:v>95.6553774744299</x:v>
      </x:c>
      <x:c r="J400" s="23" t="n">
        <x:f>'편집평가'!L400</x:f>
        <x:v>50</x:v>
      </x:c>
      <x:c r="K400" s="23" t="n">
        <x:f>IF(I400="","",H400*'산출기준'!$B$15+I400*'산출기준'!$B$16+J400*'산출기준'!$B$17)</x:f>
        <x:v>61.870693838032196</x:v>
      </x:c>
      <x:c r="L400" s="13" t="n">
        <x:f>IF(K400="","",COUNTIF($K$5:$K$1004,"&gt;"&amp;K400)+1)</x:f>
        <x:v>742</x:v>
      </x:c>
    </x:row>
    <x:row r="401" ht="25" customHeight="1">
      <x:c r="A401" s="4" t="str">
        <x:v>K0397</x:v>
      </x:c>
      <x:c r="B401" s="4" t="str">
        <x:v>건강</x:v>
      </x:c>
      <x:c r="C401" s="4" t="str">
        <x:v>혈압낮추는방법</x:v>
      </x:c>
      <x:c r="D401" s="13" t="n">
        <x:f>'Data &amp; Targets'!L401</x:f>
        <x:v>740</x:v>
      </x:c>
      <x:c r="E401" s="13" t="n">
        <x:f>'Data &amp; Targets'!N401</x:f>
        <x:v>14769</x:v>
      </x:c>
      <x:c r="F401" s="23" t="n">
        <x:f>MIN(100,LOG10(1+D401/'산출기준'!$B$8)/LOG10(1+'산출기준'!$B$9/'산출기준'!$B$8)*100)</x:f>
        <x:v>30.804852304516345</x:v>
      </x:c>
      <x:c r="G401" s="23" t="n">
        <x:f>MIN(100,LOG10(1+D401/MAX(E401,'산출기준'!$B$10)*'산출기준'!$B$11)/LOG10(1+'산출기준'!$B$12*'산출기준'!$B$11)*100)</x:f>
        <x:v>38.86154422101884</x:v>
      </x:c>
      <x:c r="H401" s="23" t="n">
        <x:f>F401*'산출기준'!$B$13+G401*'산출기준'!$B$14</x:f>
        <x:v>35.63886745441784</x:v>
      </x:c>
      <x:c r="I401" s="23" t="n">
        <x:f>IF('검색추이24개월'!AI401="","",'검색추이24개월'!AI401)</x:f>
        <x:v>78.0268570474379</x:v>
      </x:c>
      <x:c r="J401" s="23" t="n">
        <x:f>'편집평가'!L401</x:f>
        <x:v>75</x:v>
      </x:c>
      <x:c r="K401" s="23" t="n">
        <x:f>IF(I401="","",H401*'산출기준'!$B$15+I401*'산출기준'!$B$16+J401*'산출기준'!$B$17)</x:f>
        <x:v>56.227490841440286</x:v>
      </x:c>
      <x:c r="L401" s="13" t="n">
        <x:f>IF(K401="","",COUNTIF($K$5:$K$1004,"&gt;"&amp;K401)+1)</x:f>
        <x:v>851</x:v>
      </x:c>
    </x:row>
    <x:row r="402" ht="25" customHeight="1">
      <x:c r="A402" s="4" t="str">
        <x:v>K0398</x:v>
      </x:c>
      <x:c r="B402" s="4" t="str">
        <x:v>건강</x:v>
      </x:c>
      <x:c r="C402" s="4" t="str">
        <x:v>물많이마시면좋은점</x:v>
      </x:c>
      <x:c r="D402" s="13" t="n">
        <x:f>'Data &amp; Targets'!L402</x:f>
        <x:v>380</x:v>
      </x:c>
      <x:c r="E402" s="13" t="n">
        <x:f>'Data &amp; Targets'!N402</x:f>
        <x:v>1612</x:v>
      </x:c>
      <x:c r="F402" s="23" t="n">
        <x:f>MIN(100,LOG10(1+D402/'산출기준'!$B$8)/LOG10(1+'산출기준'!$B$9/'산출기준'!$B$8)*100)</x:f>
        <x:v>22.704756038096367</x:v>
      </x:c>
      <x:c r="G402" s="23" t="n">
        <x:f>MIN(100,LOG10(1+D402/MAX(E402,'산출기준'!$B$10)*'산출기준'!$B$11)/LOG10(1+'산출기준'!$B$12*'산출기준'!$B$11)*100)</x:f>
        <x:v>69.37319289694156</x:v>
      </x:c>
      <x:c r="H402" s="23" t="n">
        <x:f>F402*'산출기준'!$B$13+G402*'산출기준'!$B$14</x:f>
        <x:v>50.70581815340348</x:v>
      </x:c>
      <x:c r="I402" s="23" t="n">
        <x:f>IF('검색추이24개월'!AI402="","",'검색추이24개월'!AI402)</x:f>
        <x:v>83.20192830999098</x:v>
      </x:c>
      <x:c r="J402" s="23" t="n">
        <x:f>'편집평가'!L402</x:f>
        <x:v>50</x:v>
      </x:c>
      <x:c r="K402" s="23" t="n">
        <x:f>IF(I402="","",H402*'산출기준'!$B$15+I402*'산출기준'!$B$16+J402*'산출기준'!$B$17)</x:f>
        <x:v>60.313487569699035</x:v>
      </x:c>
      <x:c r="L402" s="13" t="n">
        <x:f>IF(K402="","",COUNTIF($K$5:$K$1004,"&gt;"&amp;K402)+1)</x:f>
        <x:v>776</x:v>
      </x:c>
    </x:row>
    <x:row r="403" ht="25" customHeight="1">
      <x:c r="A403" s="4" t="str">
        <x:v>K0399</x:v>
      </x:c>
      <x:c r="B403" s="4" t="str">
        <x:v>건강</x:v>
      </x:c>
      <x:c r="C403" s="4" t="str">
        <x:v>공복혈당낮추는방법</x:v>
      </x:c>
      <x:c r="D403" s="13" t="n">
        <x:f>'Data &amp; Targets'!L403</x:f>
        <x:v>340</x:v>
      </x:c>
      <x:c r="E403" s="13" t="n">
        <x:f>'Data &amp; Targets'!N403</x:f>
        <x:v>2235</x:v>
      </x:c>
      <x:c r="F403" s="23" t="n">
        <x:f>MIN(100,LOG10(1+D403/'산출기준'!$B$8)/LOG10(1+'산출기준'!$B$9/'산출기준'!$B$8)*100)</x:f>
        <x:v>21.44531957278511</x:v>
      </x:c>
      <x:c r="G403" s="23" t="n">
        <x:f>MIN(100,LOG10(1+D403/MAX(E403,'산출기준'!$B$10)*'산출기준'!$B$11)/LOG10(1+'산출기준'!$B$12*'산출기준'!$B$11)*100)</x:f>
        <x:v>60.36211328241531</x:v>
      </x:c>
      <x:c r="H403" s="23" t="n">
        <x:f>F403*'산출기준'!$B$13+G403*'산출기준'!$B$14</x:f>
        <x:v>44.79539579856323</x:v>
      </x:c>
      <x:c r="I403" s="23" t="n">
        <x:f>IF('검색추이24개월'!AI403="","",'검색추이24개월'!AI403)</x:f>
        <x:v>96.57777724075186</x:v>
      </x:c>
      <x:c r="J403" s="23" t="n">
        <x:f>'편집평가'!L403</x:f>
        <x:v>75</x:v>
      </x:c>
      <x:c r="K403" s="23" t="n">
        <x:f>IF(I403="","",H403*'산출기준'!$B$15+I403*'산출기준'!$B$16+J403*'산출기준'!$B$17)</x:f>
        <x:v>66.37103107150716</x:v>
      </x:c>
      <x:c r="L403" s="13" t="n">
        <x:f>IF(K403="","",COUNTIF($K$5:$K$1004,"&gt;"&amp;K403)+1)</x:f>
        <x:v>638</x:v>
      </x:c>
    </x:row>
    <x:row r="404" ht="25" customHeight="1">
      <x:c r="A404" s="4" t="str">
        <x:v>K0400</x:v>
      </x:c>
      <x:c r="B404" s="4" t="str">
        <x:v>건강</x:v>
      </x:c>
      <x:c r="C404" s="4" t="str">
        <x:v>중성지방낮추는방법</x:v>
      </x:c>
      <x:c r="D404" s="13" t="n">
        <x:f>'Data &amp; Targets'!L404</x:f>
        <x:v>120</x:v>
      </x:c>
      <x:c r="E404" s="13" t="n">
        <x:f>'Data &amp; Targets'!N404</x:f>
        <x:v>2020</x:v>
      </x:c>
      <x:c r="F404" s="23" t="n">
        <x:f>MIN(100,LOG10(1+D404/'산출기준'!$B$8)/LOG10(1+'산출기준'!$B$9/'산출기준'!$B$8)*100)</x:f>
        <x:v>11.412438066623915</x:v>
      </x:c>
      <x:c r="G404" s="23" t="n">
        <x:f>MIN(100,LOG10(1+D404/MAX(E404,'산출기준'!$B$10)*'산출기준'!$B$11)/LOG10(1+'산출기준'!$B$12*'산출기준'!$B$11)*100)</x:f>
        <x:v>41.979128456635515</x:v>
      </x:c>
      <x:c r="H404" s="23" t="n">
        <x:f>F404*'산출기준'!$B$13+G404*'산출기준'!$B$14</x:f>
        <x:v>29.752452300630875</x:v>
      </x:c>
      <x:c r="I404" s="23" t="n">
        <x:f>IF('검색추이24개월'!AI404="","",'검색추이24개월'!AI404)</x:f>
        <x:v>81.53161226112456</x:v>
      </x:c>
      <x:c r="J404" s="23" t="n">
        <x:f>'편집평가'!L404</x:f>
        <x:v>75</x:v>
      </x:c>
      <x:c r="K404" s="23" t="n">
        <x:f>IF(I404="","",H404*'산출기준'!$B$15+I404*'산출기준'!$B$16+J404*'산출기준'!$B$17)</x:f>
        <x:v>54.3357098286528</x:v>
      </x:c>
      <x:c r="L404" s="13" t="n">
        <x:f>IF(K404="","",COUNTIF($K$5:$K$1004,"&gt;"&amp;K404)+1)</x:f>
        <x:v>876</x:v>
      </x:c>
    </x:row>
    <x:row r="405" ht="25" customHeight="1">
      <x:c r="A405" s="4" t="str">
        <x:v>K0401</x:v>
      </x:c>
      <x:c r="B405" s="4" t="str">
        <x:v>여행</x:v>
      </x:c>
      <x:c r="C405" s="4" t="str">
        <x:v>인천공항주차장</x:v>
      </x:c>
      <x:c r="D405" s="13" t="n">
        <x:f>'Data &amp; Targets'!L405</x:f>
        <x:v>84600</x:v>
      </x:c>
      <x:c r="E405" s="13" t="n">
        <x:f>'Data &amp; Targets'!N405</x:f>
        <x:v>78773</x:v>
      </x:c>
      <x:c r="F405" s="23" t="n">
        <x:f>MIN(100,LOG10(1+D405/'산출기준'!$B$8)/LOG10(1+'산출기준'!$B$9/'산출기준'!$B$8)*100)</x:f>
        <x:v>97.58199429565336</x:v>
      </x:c>
      <x:c r="G405" s="23" t="n">
        <x:f>MIN(100,LOG10(1+D405/MAX(E405,'산출기준'!$B$10)*'산출기준'!$B$11)/LOG10(1+'산출기준'!$B$12*'산출기준'!$B$11)*100)</x:f>
        <x:v>100</x:v>
      </x:c>
      <x:c r="H405" s="23" t="n">
        <x:f>F405*'산출기준'!$B$13+G405*'산출기준'!$B$14</x:f>
        <x:v>99.03279771826135</x:v>
      </x:c>
      <x:c r="I405" s="23" t="n">
        <x:f>IF('검색추이24개월'!AI405="","",'검색추이24개월'!AI405)</x:f>
        <x:v>84.14843337104243</x:v>
      </x:c>
      <x:c r="J405" s="23" t="n">
        <x:f>'편집평가'!L405</x:f>
        <x:v>50</x:v>
      </x:c>
      <x:c r="K405" s="23" t="n">
        <x:f>IF(I405="","",H405*'산출기준'!$B$15+I405*'산출기준'!$B$16+J405*'산출기준'!$B$17)</x:f>
        <x:v>84.76092887044341</x:v>
      </x:c>
      <x:c r="L405" s="13" t="n">
        <x:f>IF(K405="","",COUNTIF($K$5:$K$1004,"&gt;"&amp;K405)+1)</x:f>
        <x:v>101</x:v>
      </x:c>
    </x:row>
    <x:row r="406" ht="25" customHeight="1">
      <x:c r="A406" s="4" t="str">
        <x:v>K0402</x:v>
      </x:c>
      <x:c r="B406" s="4" t="str">
        <x:v>여행</x:v>
      </x:c>
      <x:c r="C406" s="4" t="str">
        <x:v>여권사진규격</x:v>
      </x:c>
      <x:c r="D406" s="13" t="n">
        <x:f>'Data &amp; Targets'!L406</x:f>
        <x:v>68400</x:v>
      </x:c>
      <x:c r="E406" s="13" t="n">
        <x:f>'Data &amp; Targets'!N406</x:f>
        <x:v>8758</x:v>
      </x:c>
      <x:c r="F406" s="23" t="n">
        <x:f>MIN(100,LOG10(1+D406/'산출기준'!$B$8)/LOG10(1+'산출기준'!$B$9/'산출기준'!$B$8)*100)</x:f>
        <x:v>94.50934425710523</x:v>
      </x:c>
      <x:c r="G406" s="23" t="n">
        <x:f>MIN(100,LOG10(1+D406/MAX(E406,'산출기준'!$B$10)*'산출기준'!$B$11)/LOG10(1+'산출기준'!$B$12*'산출기준'!$B$11)*100)</x:f>
        <x:v>100</x:v>
      </x:c>
      <x:c r="H406" s="23" t="n">
        <x:f>F406*'산출기준'!$B$13+G406*'산출기준'!$B$14</x:f>
        <x:v>97.80373770284208</x:v>
      </x:c>
      <x:c r="I406" s="23" t="n">
        <x:f>IF('검색추이24개월'!AI406="","",'검색추이24개월'!AI406)</x:f>
        <x:v>96.34110135679651</x:v>
      </x:c>
      <x:c r="J406" s="23" t="n">
        <x:f>'편집평가'!L406</x:f>
        <x:v>75</x:v>
      </x:c>
      <x:c r="K406" s="23" t="n">
        <x:f>IF(I406="","",H406*'산출기준'!$B$15+I406*'산출기준'!$B$16+J406*'산출기준'!$B$17)</x:f>
        <x:v>92.80419925845999</x:v>
      </x:c>
      <x:c r="L406" s="13" t="n">
        <x:f>IF(K406="","",COUNTIF($K$5:$K$1004,"&gt;"&amp;K406)+1)</x:f>
        <x:v>4</x:v>
      </x:c>
    </x:row>
    <x:row r="407" ht="25" customHeight="1">
      <x:c r="A407" s="4" t="str">
        <x:v>K0403</x:v>
      </x:c>
      <x:c r="B407" s="4" t="str">
        <x:v>여행</x:v>
      </x:c>
      <x:c r="C407" s="4" t="str">
        <x:v>비짓재팬등록방법</x:v>
      </x:c>
      <x:c r="D407" s="13" t="n">
        <x:f>'Data &amp; Targets'!L407</x:f>
        <x:v>34490</x:v>
      </x:c>
      <x:c r="E407" s="13" t="n">
        <x:f>'Data &amp; Targets'!N407</x:f>
        <x:v>8642</x:v>
      </x:c>
      <x:c r="F407" s="23" t="n">
        <x:f>MIN(100,LOG10(1+D407/'산출기준'!$B$8)/LOG10(1+'산출기준'!$B$9/'산출기준'!$B$8)*100)</x:f>
        <x:v>84.6194416025079</x:v>
      </x:c>
      <x:c r="G407" s="23" t="n">
        <x:f>MIN(100,LOG10(1+D407/MAX(E407,'산출기준'!$B$10)*'산출기준'!$B$11)/LOG10(1+'산출기준'!$B$12*'산출기준'!$B$11)*100)</x:f>
        <x:v>100</x:v>
      </x:c>
      <x:c r="H407" s="23" t="n">
        <x:f>F407*'산출기준'!$B$13+G407*'산출기준'!$B$14</x:f>
        <x:v>93.84777664100316</x:v>
      </x:c>
      <x:c r="I407" s="23" t="n">
        <x:f>IF('검색추이24개월'!AI407="","",'검색추이24개월'!AI407)</x:f>
        <x:v>97.57777145096634</x:v>
      </x:c>
      <x:c r="J407" s="23" t="n">
        <x:f>'편집평가'!L407</x:f>
        <x:v>75</x:v>
      </x:c>
      <x:c r="K407" s="23" t="n">
        <x:f>IF(I407="","",H407*'산출기준'!$B$15+I407*'산출기준'!$B$16+J407*'산출기준'!$B$17)</x:f>
        <x:v>91.19721975579148</x:v>
      </x:c>
      <x:c r="L407" s="13" t="n">
        <x:f>IF(K407="","",COUNTIF($K$5:$K$1004,"&gt;"&amp;K407)+1)</x:f>
        <x:v>12</x:v>
      </x:c>
    </x:row>
    <x:row r="408" ht="25" customHeight="1">
      <x:c r="A408" s="4" t="str">
        <x:v>K0404</x:v>
      </x:c>
      <x:c r="B408" s="4" t="str">
        <x:v>여행</x:v>
      </x:c>
      <x:c r="C408" s="4" t="str">
        <x:v>여권사진옷</x:v>
      </x:c>
      <x:c r="D408" s="13" t="n">
        <x:f>'Data &amp; Targets'!L408</x:f>
        <x:v>24690</x:v>
      </x:c>
      <x:c r="E408" s="13" t="n">
        <x:f>'Data &amp; Targets'!N408</x:f>
        <x:v>2564</x:v>
      </x:c>
      <x:c r="F408" s="23" t="n">
        <x:f>MIN(100,LOG10(1+D408/'산출기준'!$B$8)/LOG10(1+'산출기준'!$B$9/'산출기준'!$B$8)*100)</x:f>
        <x:v>79.79767143490331</x:v>
      </x:c>
      <x:c r="G408" s="23" t="n">
        <x:f>MIN(100,LOG10(1+D408/MAX(E408,'산출기준'!$B$10)*'산출기준'!$B$11)/LOG10(1+'산출기준'!$B$12*'산출기준'!$B$11)*100)</x:f>
        <x:v>100</x:v>
      </x:c>
      <x:c r="H408" s="23" t="n">
        <x:f>F408*'산출기준'!$B$13+G408*'산출기준'!$B$14</x:f>
        <x:v>91.91906857396133</x:v>
      </x:c>
      <x:c r="I408" s="23" t="n">
        <x:f>IF('검색추이24개월'!AI408="","",'검색추이24개월'!AI408)</x:f>
        <x:v>91.98073788142383</x:v>
      </x:c>
      <x:c r="J408" s="23" t="n">
        <x:f>'편집평가'!L408</x:f>
        <x:v>50</x:v>
      </x:c>
      <x:c r="K408" s="23" t="n">
        <x:f>IF(I408="","",H408*'산출기준'!$B$15+I408*'산출기준'!$B$16+J408*'산출기준'!$B$17)</x:f>
        <x:v>83.55375565140781</x:v>
      </x:c>
      <x:c r="L408" s="13" t="n">
        <x:f>IF(K408="","",COUNTIF($K$5:$K$1004,"&gt;"&amp;K408)+1)</x:f>
        <x:v>127</x:v>
      </x:c>
    </x:row>
    <x:row r="409" ht="25" customHeight="1">
      <x:c r="A409" s="4" t="str">
        <x:v>K0405</x:v>
      </x:c>
      <x:c r="B409" s="4" t="str">
        <x:v>여행</x:v>
      </x:c>
      <x:c r="C409" s="4" t="str">
        <x:v>인천공항주차</x:v>
      </x:c>
      <x:c r="D409" s="13" t="n">
        <x:f>'Data &amp; Targets'!L409</x:f>
        <x:v>19710</x:v>
      </x:c>
      <x:c r="E409" s="13" t="n">
        <x:f>'Data &amp; Targets'!N409</x:f>
        <x:v>169712</x:v>
      </x:c>
      <x:c r="F409" s="23" t="n">
        <x:f>MIN(100,LOG10(1+D409/'산출기준'!$B$8)/LOG10(1+'산출기준'!$B$9/'산출기준'!$B$8)*100)</x:f>
        <x:v>76.55173938926112</x:v>
      </x:c>
      <x:c r="G409" s="23" t="n">
        <x:f>MIN(100,LOG10(1+D409/MAX(E409,'산출기준'!$B$10)*'산출기준'!$B$11)/LOG10(1+'산출기준'!$B$12*'산출기준'!$B$11)*100)</x:f>
        <x:v>54.923611874219425</x:v>
      </x:c>
      <x:c r="H409" s="23" t="n">
        <x:f>F409*'산출기준'!$B$13+G409*'산출기준'!$B$14</x:f>
        <x:v>63.5748628802361</x:v>
      </x:c>
      <x:c r="I409" s="23" t="n">
        <x:f>IF('검색추이24개월'!AI409="","",'검색추이24개월'!AI409)</x:f>
        <x:v>91.83806763282672</x:v>
      </x:c>
      <x:c r="J409" s="23" t="n">
        <x:f>'편집평가'!L409</x:f>
        <x:v>50</x:v>
      </x:c>
      <x:c r="K409" s="23" t="n">
        <x:f>IF(I409="","",H409*'산출기준'!$B$15+I409*'산출기준'!$B$16+J409*'산출기준'!$B$17)</x:f>
        <x:v>69.33885172996607</x:v>
      </x:c>
      <x:c r="L409" s="13" t="n">
        <x:f>IF(K409="","",COUNTIF($K$5:$K$1004,"&gt;"&amp;K409)+1)</x:f>
        <x:v>561</x:v>
      </x:c>
    </x:row>
    <x:row r="410" ht="25" customHeight="1">
      <x:c r="A410" s="4" t="str">
        <x:v>K0406</x:v>
      </x:c>
      <x:c r="B410" s="4" t="str">
        <x:v>여행</x:v>
      </x:c>
      <x:c r="C410" s="4" t="str">
        <x:v>여권재발급기간</x:v>
      </x:c>
      <x:c r="D410" s="13" t="n">
        <x:f>'Data &amp; Targets'!L410</x:f>
        <x:v>18330</x:v>
      </x:c>
      <x:c r="E410" s="13" t="n">
        <x:f>'Data &amp; Targets'!N410</x:f>
        <x:v>10433</x:v>
      </x:c>
      <x:c r="F410" s="23" t="n">
        <x:f>MIN(100,LOG10(1+D410/'산출기준'!$B$8)/LOG10(1+'산출기준'!$B$9/'산출기준'!$B$8)*100)</x:f>
        <x:v>75.50658593780368</x:v>
      </x:c>
      <x:c r="G410" s="23" t="n">
        <x:f>MIN(100,LOG10(1+D410/MAX(E410,'산출기준'!$B$10)*'산출기준'!$B$11)/LOG10(1+'산출기준'!$B$12*'산출기준'!$B$11)*100)</x:f>
        <x:v>100</x:v>
      </x:c>
      <x:c r="H410" s="23" t="n">
        <x:f>F410*'산출기준'!$B$13+G410*'산출기준'!$B$14</x:f>
        <x:v>90.20263437512148</x:v>
      </x:c>
      <x:c r="I410" s="23" t="n">
        <x:f>IF('검색추이24개월'!AI410="","",'검색추이24개월'!AI410)</x:f>
        <x:v>92.07575918975336</x:v>
      </x:c>
      <x:c r="J410" s="23" t="n">
        <x:f>'편집평가'!L410</x:f>
        <x:v>75</x:v>
      </x:c>
      <x:c r="K410" s="23" t="n">
        <x:f>IF(I410="","",H410*'산출기준'!$B$15+I410*'산출기준'!$B$16+J410*'산출기준'!$B$17)</x:f>
        <x:v>87.72404494448675</x:v>
      </x:c>
      <x:c r="L410" s="13" t="n">
        <x:f>IF(K410="","",COUNTIF($K$5:$K$1004,"&gt;"&amp;K410)+1)</x:f>
        <x:v>42</x:v>
      </x:c>
    </x:row>
    <x:row r="411" ht="25" customHeight="1">
      <x:c r="A411" s="4" t="str">
        <x:v>K0407</x:v>
      </x:c>
      <x:c r="B411" s="4" t="str">
        <x:v>여행</x:v>
      </x:c>
      <x:c r="C411" s="4" t="str">
        <x:v>해외여행준비물</x:v>
      </x:c>
      <x:c r="D411" s="13" t="n">
        <x:f>'Data &amp; Targets'!L411</x:f>
        <x:v>17970</x:v>
      </x:c>
      <x:c r="E411" s="13" t="n">
        <x:f>'Data &amp; Targets'!N411</x:f>
        <x:v>62449</x:v>
      </x:c>
      <x:c r="F411" s="23" t="n">
        <x:f>MIN(100,LOG10(1+D411/'산출기준'!$B$8)/LOG10(1+'산출기준'!$B$9/'산출기준'!$B$8)*100)</x:f>
        <x:v>75.22105449678843</x:v>
      </x:c>
      <x:c r="G411" s="23" t="n">
        <x:f>MIN(100,LOG10(1+D411/MAX(E411,'산출기준'!$B$10)*'산출기준'!$B$11)/LOG10(1+'산출기준'!$B$12*'산출기준'!$B$11)*100)</x:f>
        <x:v>73.534055074926</x:v>
      </x:c>
      <x:c r="H411" s="23" t="n">
        <x:f>F411*'산출기준'!$B$13+G411*'산출기준'!$B$14</x:f>
        <x:v>74.20885484367096</x:v>
      </x:c>
      <x:c r="I411" s="23" t="n">
        <x:f>IF('검색추이24개월'!AI411="","",'검색추이24개월'!AI411)</x:f>
        <x:v>88.28943021947418</x:v>
      </x:c>
      <x:c r="J411" s="23" t="n">
        <x:f>'편집평가'!L411</x:f>
        <x:v>62.5</x:v>
      </x:c>
      <x:c r="K411" s="23" t="n">
        <x:f>IF(I411="","",H411*'산출기준'!$B$15+I411*'산출기준'!$B$16+J411*'산출기준'!$B$17)</x:f>
        <x:v>76.09125648767774</x:v>
      </x:c>
      <x:c r="L411" s="13" t="n">
        <x:f>IF(K411="","",COUNTIF($K$5:$K$1004,"&gt;"&amp;K411)+1)</x:f>
        <x:v>379</x:v>
      </x:c>
    </x:row>
    <x:row r="412" ht="25" customHeight="1">
      <x:c r="A412" s="4" t="str">
        <x:v>K0408</x:v>
      </x:c>
      <x:c r="B412" s="4" t="str">
        <x:v>여행</x:v>
      </x:c>
      <x:c r="C412" s="4" t="str">
        <x:v>일본여행준비물</x:v>
      </x:c>
      <x:c r="D412" s="13" t="n">
        <x:f>'Data &amp; Targets'!L412</x:f>
        <x:v>17070</x:v>
      </x:c>
      <x:c r="E412" s="13" t="n">
        <x:f>'Data &amp; Targets'!N412</x:f>
        <x:v>18627</x:v>
      </x:c>
      <x:c r="F412" s="23" t="n">
        <x:f>MIN(100,LOG10(1+D412/'산출기준'!$B$8)/LOG10(1+'산출기준'!$B$9/'산출기준'!$B$8)*100)</x:f>
        <x:v>74.48156624851967</x:v>
      </x:c>
      <x:c r="G412" s="23" t="n">
        <x:f>MIN(100,LOG10(1+D412/MAX(E412,'산출기준'!$B$10)*'산출기준'!$B$11)/LOG10(1+'산출기준'!$B$12*'산출기준'!$B$11)*100)</x:f>
        <x:v>98.12817637388281</x:v>
      </x:c>
      <x:c r="H412" s="23" t="n">
        <x:f>F412*'산출기준'!$B$13+G412*'산출기준'!$B$14</x:f>
        <x:v>88.66953232373756</x:v>
      </x:c>
      <x:c r="I412" s="23" t="n">
        <x:f>IF('검색추이24개월'!AI412="","",'검색추이24개월'!AI412)</x:f>
        <x:v>88.54657443255805</x:v>
      </x:c>
      <x:c r="J412" s="23" t="n">
        <x:f>'편집평가'!L412</x:f>
        <x:v>62.5</x:v>
      </x:c>
      <x:c r="K412" s="23" t="n">
        <x:f>IF(I412="","",H412*'산출기준'!$B$15+I412*'산출기준'!$B$16+J412*'산출기준'!$B$17)</x:f>
        <x:v>83.3987384916362</x:v>
      </x:c>
      <x:c r="L412" s="13" t="n">
        <x:f>IF(K412="","",COUNTIF($K$5:$K$1004,"&gt;"&amp;K412)+1)</x:f>
        <x:v>132</x:v>
      </x:c>
    </x:row>
    <x:row r="413" ht="25" customHeight="1">
      <x:c r="A413" s="4" t="str">
        <x:v>K0409</x:v>
      </x:c>
      <x:c r="B413" s="4" t="str">
        <x:v>여행</x:v>
      </x:c>
      <x:c r="C413" s="4" t="str">
        <x:v>일본여행지추천</x:v>
      </x:c>
      <x:c r="D413" s="13" t="n">
        <x:f>'Data &amp; Targets'!L413</x:f>
        <x:v>16610</x:v>
      </x:c>
      <x:c r="E413" s="13" t="n">
        <x:f>'Data &amp; Targets'!N413</x:f>
        <x:v>3338</x:v>
      </x:c>
      <x:c r="F413" s="23" t="n">
        <x:f>MIN(100,LOG10(1+D413/'산출기준'!$B$8)/LOG10(1+'산출기준'!$B$9/'산출기준'!$B$8)*100)</x:f>
        <x:v>74.08849494740187</x:v>
      </x:c>
      <x:c r="G413" s="23" t="n">
        <x:f>MIN(100,LOG10(1+D413/MAX(E413,'산출기준'!$B$10)*'산출기준'!$B$11)/LOG10(1+'산출기준'!$B$12*'산출기준'!$B$11)*100)</x:f>
        <x:v>100</x:v>
      </x:c>
      <x:c r="H413" s="23" t="n">
        <x:f>F413*'산출기준'!$B$13+G413*'산출기준'!$B$14</x:f>
        <x:v>89.63539797896075</x:v>
      </x:c>
      <x:c r="I413" s="23" t="n">
        <x:f>IF('검색추이24개월'!AI413="","",'검색추이24개월'!AI413)</x:f>
        <x:v>97.93354143478207</x:v>
      </x:c>
      <x:c r="J413" s="23" t="n">
        <x:f>'편집평가'!L413</x:f>
        <x:v>50</x:v>
      </x:c>
      <x:c r="K413" s="23" t="n">
        <x:f>IF(I413="","",H413*'산출기준'!$B$15+I413*'산출기준'!$B$16+J413*'산출기준'!$B$17)</x:f>
        <x:v>84.197761419915</x:v>
      </x:c>
      <x:c r="L413" s="13" t="n">
        <x:f>IF(K413="","",COUNTIF($K$5:$K$1004,"&gt;"&amp;K413)+1)</x:f>
        <x:v>115</x:v>
      </x:c>
    </x:row>
    <x:row r="414" ht="25" customHeight="1">
      <x:c r="A414" s="4" t="str">
        <x:v>K0410</x:v>
      </x:c>
      <x:c r="B414" s="4" t="str">
        <x:v>여행</x:v>
      </x:c>
      <x:c r="C414" s="4" t="str">
        <x:v>일본여행추천</x:v>
      </x:c>
      <x:c r="D414" s="13" t="n">
        <x:f>'Data &amp; Targets'!L414</x:f>
        <x:v>14260</x:v>
      </x:c>
      <x:c r="E414" s="13" t="n">
        <x:f>'Data &amp; Targets'!N414</x:f>
        <x:v>143166</x:v>
      </x:c>
      <x:c r="F414" s="23" t="n">
        <x:f>MIN(100,LOG10(1+D414/'산출기준'!$B$8)/LOG10(1+'산출기준'!$B$9/'산출기준'!$B$8)*100)</x:f>
        <x:v>71.8947453669276</x:v>
      </x:c>
      <x:c r="G414" s="23" t="n">
        <x:f>MIN(100,LOG10(1+D414/MAX(E414,'산출기준'!$B$10)*'산출기준'!$B$11)/LOG10(1+'산출기준'!$B$12*'산출기준'!$B$11)*100)</x:f>
        <x:v>51.87935487500444</x:v>
      </x:c>
      <x:c r="H414" s="23" t="n">
        <x:f>F414*'산출기준'!$B$13+G414*'산출기준'!$B$14</x:f>
        <x:v>59.885511071773706</x:v>
      </x:c>
      <x:c r="I414" s="23" t="n">
        <x:f>IF('검색추이24개월'!AI414="","",'검색추이24개월'!AI414)</x:f>
        <x:v>94.63808913475623</x:v>
      </x:c>
      <x:c r="J414" s="23" t="n">
        <x:f>'편집평가'!L414</x:f>
        <x:v>50</x:v>
      </x:c>
      <x:c r="K414" s="23" t="n">
        <x:f>IF(I414="","",H414*'산출기준'!$B$15+I414*'산출기준'!$B$16+J414*'산출기준'!$B$17)</x:f>
        <x:v>68.33418227631373</x:v>
      </x:c>
      <x:c r="L414" s="13" t="n">
        <x:f>IF(K414="","",COUNTIF($K$5:$K$1004,"&gt;"&amp;K414)+1)</x:f>
        <x:v>587</x:v>
      </x:c>
    </x:row>
    <x:row r="415" ht="25" customHeight="1">
      <x:c r="A415" s="4" t="str">
        <x:v>K0411</x:v>
      </x:c>
      <x:c r="B415" s="4" t="str">
        <x:v>여행</x:v>
      </x:c>
      <x:c r="C415" s="4" t="str">
        <x:v>이심사용법</x:v>
      </x:c>
      <x:c r="D415" s="13" t="n">
        <x:f>'Data &amp; Targets'!L415</x:f>
        <x:v>11990</x:v>
      </x:c>
      <x:c r="E415" s="13" t="n">
        <x:f>'Data &amp; Targets'!N415</x:f>
        <x:v>7767</x:v>
      </x:c>
      <x:c r="F415" s="23" t="n">
        <x:f>MIN(100,LOG10(1+D415/'산출기준'!$B$8)/LOG10(1+'산출기준'!$B$9/'산출기준'!$B$8)*100)</x:f>
        <x:v>69.40416776662617</x:v>
      </x:c>
      <x:c r="G415" s="23" t="n">
        <x:f>MIN(100,LOG10(1+D415/MAX(E415,'산출기준'!$B$10)*'산출기준'!$B$11)/LOG10(1+'산출기준'!$B$12*'산출기준'!$B$11)*100)</x:f>
        <x:v>100</x:v>
      </x:c>
      <x:c r="H415" s="23" t="n">
        <x:f>F415*'산출기준'!$B$13+G415*'산출기준'!$B$14</x:f>
        <x:v>87.76166710665046</x:v>
      </x:c>
      <x:c r="I415" s="23" t="n">
        <x:f>IF('검색추이24개월'!AI415="","",'검색추이24개월'!AI415)</x:f>
        <x:v>86.63422619419944</x:v>
      </x:c>
      <x:c r="J415" s="23" t="n">
        <x:f>'편집평가'!L415</x:f>
        <x:v>62.5</x:v>
      </x:c>
      <x:c r="K415" s="23" t="n">
        <x:f>IF(I415="","",H415*'산출기준'!$B$15+I415*'산출기준'!$B$16+J415*'산출기준'!$B$17)</x:f>
        <x:v>82.37110141158506</x:v>
      </x:c>
      <x:c r="L415" s="13" t="n">
        <x:f>IF(K415="","",COUNTIF($K$5:$K$1004,"&gt;"&amp;K415)+1)</x:f>
        <x:v>165</x:v>
      </x:c>
    </x:row>
    <x:row r="416" ht="25" customHeight="1">
      <x:c r="A416" s="4" t="str">
        <x:v>K0412</x:v>
      </x:c>
      <x:c r="B416" s="4" t="str">
        <x:v>여행</x:v>
      </x:c>
      <x:c r="C416" s="4" t="str">
        <x:v>일본여행준비물리스트</x:v>
      </x:c>
      <x:c r="D416" s="13" t="n">
        <x:f>'Data &amp; Targets'!L416</x:f>
        <x:v>11960</x:v>
      </x:c>
      <x:c r="E416" s="13" t="n">
        <x:f>'Data &amp; Targets'!N416</x:f>
        <x:v>3849</x:v>
      </x:c>
      <x:c r="F416" s="23" t="n">
        <x:f>MIN(100,LOG10(1+D416/'산출기준'!$B$8)/LOG10(1+'산출기준'!$B$9/'산출기준'!$B$8)*100)</x:f>
        <x:v>69.36820653472515</x:v>
      </x:c>
      <x:c r="G416" s="23" t="n">
        <x:f>MIN(100,LOG10(1+D416/MAX(E416,'산출기준'!$B$10)*'산출기준'!$B$11)/LOG10(1+'산출기준'!$B$12*'산출기준'!$B$11)*100)</x:f>
        <x:v>100</x:v>
      </x:c>
      <x:c r="H416" s="23" t="n">
        <x:f>F416*'산출기준'!$B$13+G416*'산출기준'!$B$14</x:f>
        <x:v>87.74728261389006</x:v>
      </x:c>
      <x:c r="I416" s="23" t="n">
        <x:f>IF('검색추이24개월'!AI416="","",'검색추이24개월'!AI416)</x:f>
        <x:v>97.79681970420924</x:v>
      </x:c>
      <x:c r="J416" s="23" t="n">
        <x:f>'편집평가'!L416</x:f>
        <x:v>62.5</x:v>
      </x:c>
      <x:c r="K416" s="23" t="n">
        <x:f>IF(I416="","",H416*'산출기준'!$B$15+I416*'산출기준'!$B$16+J416*'산출기준'!$B$17)</x:f>
        <x:v>85.7126872182078</x:v>
      </x:c>
      <x:c r="L416" s="13" t="n">
        <x:f>IF(K416="","",COUNTIF($K$5:$K$1004,"&gt;"&amp;K416)+1)</x:f>
        <x:v>79</x:v>
      </x:c>
    </x:row>
    <x:row r="417" ht="25" customHeight="1">
      <x:c r="A417" s="4" t="str">
        <x:v>K0413</x:v>
      </x:c>
      <x:c r="B417" s="4" t="str">
        <x:v>여행</x:v>
      </x:c>
      <x:c r="C417" s="4" t="str">
        <x:v>면세한도</x:v>
      </x:c>
      <x:c r="D417" s="13" t="n">
        <x:f>'Data &amp; Targets'!L417</x:f>
        <x:v>11780</x:v>
      </x:c>
      <x:c r="E417" s="13" t="n">
        <x:f>'Data &amp; Targets'!N417</x:f>
        <x:v>10991</x:v>
      </x:c>
      <x:c r="F417" s="23" t="n">
        <x:f>MIN(100,LOG10(1+D417/'산출기준'!$B$8)/LOG10(1+'산출기준'!$B$9/'산출기준'!$B$8)*100)</x:f>
        <x:v>69.15054245711787</x:v>
      </x:c>
      <x:c r="G417" s="23" t="n">
        <x:f>MIN(100,LOG10(1+D417/MAX(E417,'산출기준'!$B$10)*'산출기준'!$B$11)/LOG10(1+'산출기준'!$B$12*'산출기준'!$B$11)*100)</x:f>
        <x:v>100</x:v>
      </x:c>
      <x:c r="H417" s="23" t="n">
        <x:f>F417*'산출기준'!$B$13+G417*'산출기준'!$B$14</x:f>
        <x:v>87.66021698284715</x:v>
      </x:c>
      <x:c r="I417" s="23" t="n">
        <x:f>IF('검색추이24개월'!AI417="","",'검색추이24개월'!AI417)</x:f>
        <x:v>87.59755833744487</x:v>
      </x:c>
      <x:c r="J417" s="23" t="n">
        <x:f>'편집평가'!L417</x:f>
        <x:v>75</x:v>
      </x:c>
      <x:c r="K417" s="23" t="n">
        <x:f>IF(I417="","",H417*'산출기준'!$B$15+I417*'산출기준'!$B$16+J417*'산출기준'!$B$17)</x:f>
        <x:v>85.10937599265704</x:v>
      </x:c>
      <x:c r="L417" s="13" t="n">
        <x:f>IF(K417="","",COUNTIF($K$5:$K$1004,"&gt;"&amp;K417)+1)</x:f>
        <x:v>88</x:v>
      </x:c>
    </x:row>
    <x:row r="418" ht="25" customHeight="1">
      <x:c r="A418" s="4" t="str">
        <x:v>K0414</x:v>
      </x:c>
      <x:c r="B418" s="4" t="str">
        <x:v>여행</x:v>
      </x:c>
      <x:c r="C418" s="4" t="str">
        <x:v>여권발급비용</x:v>
      </x:c>
      <x:c r="D418" s="13" t="n">
        <x:f>'Data &amp; Targets'!L418</x:f>
        <x:v>11300</x:v>
      </x:c>
      <x:c r="E418" s="13" t="n">
        <x:f>'Data &amp; Targets'!N418</x:f>
        <x:v>6955</x:v>
      </x:c>
      <x:c r="F418" s="23" t="n">
        <x:f>MIN(100,LOG10(1+D418/'산출기준'!$B$8)/LOG10(1+'산출기준'!$B$9/'산출기준'!$B$8)*100)</x:f>
        <x:v>68.5535758567469</x:v>
      </x:c>
      <x:c r="G418" s="23" t="n">
        <x:f>MIN(100,LOG10(1+D418/MAX(E418,'산출기준'!$B$10)*'산출기준'!$B$11)/LOG10(1+'산출기준'!$B$12*'산출기준'!$B$11)*100)</x:f>
        <x:v>100</x:v>
      </x:c>
      <x:c r="H418" s="23" t="n">
        <x:f>F418*'산출기준'!$B$13+G418*'산출기준'!$B$14</x:f>
        <x:v>87.42143034269876</x:v>
      </x:c>
      <x:c r="I418" s="23" t="n">
        <x:f>IF('검색추이24개월'!AI418="","",'검색추이24개월'!AI418)</x:f>
        <x:v>91.9767596413672</x:v>
      </x:c>
      <x:c r="J418" s="23" t="n">
        <x:f>'편집평가'!L418</x:f>
        <x:v>75</x:v>
      </x:c>
      <x:c r="K418" s="23" t="n">
        <x:f>IF(I418="","",H418*'산출기준'!$B$15+I418*'산출기준'!$B$16+J418*'산출기준'!$B$17)</x:f>
        <x:v>86.30374306375954</x:v>
      </x:c>
      <x:c r="L418" s="13" t="n">
        <x:f>IF(K418="","",COUNTIF($K$5:$K$1004,"&gt;"&amp;K418)+1)</x:f>
        <x:v>66</x:v>
      </x:c>
    </x:row>
    <x:row r="419" ht="25" customHeight="1">
      <x:c r="A419" s="4" t="str">
        <x:v>K0415</x:v>
      </x:c>
      <x:c r="B419" s="4" t="str">
        <x:v>여행</x:v>
      </x:c>
      <x:c r="C419" s="4" t="str">
        <x:v>항공권가격비교사이트</x:v>
      </x:c>
      <x:c r="D419" s="13" t="n">
        <x:f>'Data &amp; Targets'!L419</x:f>
        <x:v>10340</x:v>
      </x:c>
      <x:c r="E419" s="13" t="n">
        <x:f>'Data &amp; Targets'!N419</x:f>
        <x:v>2423</x:v>
      </x:c>
      <x:c r="F419" s="23" t="n">
        <x:f>MIN(100,LOG10(1+D419/'산출기준'!$B$8)/LOG10(1+'산출기준'!$B$9/'산출기준'!$B$8)*100)</x:f>
        <x:v>67.28028167051616</x:v>
      </x:c>
      <x:c r="G419" s="23" t="n">
        <x:f>MIN(100,LOG10(1+D419/MAX(E419,'산출기준'!$B$10)*'산출기준'!$B$11)/LOG10(1+'산출기준'!$B$12*'산출기준'!$B$11)*100)</x:f>
        <x:v>100</x:v>
      </x:c>
      <x:c r="H419" s="23" t="n">
        <x:f>F419*'산출기준'!$B$13+G419*'산출기준'!$B$14</x:f>
        <x:v>86.91211266820646</x:v>
      </x:c>
      <x:c r="I419" s="23" t="n">
        <x:f>IF('검색추이24개월'!AI419="","",'검색추이24개월'!AI419)</x:f>
        <x:v>95.32825820886029</x:v>
      </x:c>
      <x:c r="J419" s="23" t="n">
        <x:f>'편집평가'!L419</x:f>
        <x:v>75</x:v>
      </x:c>
      <x:c r="K419" s="23" t="n">
        <x:f>IF(I419="","",H419*'산출기준'!$B$15+I419*'산출기준'!$B$16+J419*'산출기준'!$B$17)</x:f>
        <x:v>87.05453379676132</x:v>
      </x:c>
      <x:c r="L419" s="13" t="n">
        <x:f>IF(K419="","",COUNTIF($K$5:$K$1004,"&gt;"&amp;K419)+1)</x:f>
        <x:v>52</x:v>
      </x:c>
    </x:row>
    <x:row r="420" ht="25" customHeight="1">
      <x:c r="A420" s="4" t="str">
        <x:v>K0416</x:v>
      </x:c>
      <x:c r="B420" s="4" t="str">
        <x:v>여행</x:v>
      </x:c>
      <x:c r="C420" s="4" t="str">
        <x:v>여권사진규정</x:v>
      </x:c>
      <x:c r="D420" s="13" t="n">
        <x:f>'Data &amp; Targets'!L420</x:f>
        <x:v>10290</x:v>
      </x:c>
      <x:c r="E420" s="13" t="n">
        <x:f>'Data &amp; Targets'!N420</x:f>
        <x:v>12498</x:v>
      </x:c>
      <x:c r="F420" s="23" t="n">
        <x:f>MIN(100,LOG10(1+D420/'산출기준'!$B$8)/LOG10(1+'산출기준'!$B$9/'산출기준'!$B$8)*100)</x:f>
        <x:v>67.21079335465183</x:v>
      </x:c>
      <x:c r="G420" s="23" t="n">
        <x:f>MIN(100,LOG10(1+D420/MAX(E420,'산출기준'!$B$10)*'산출기준'!$B$11)/LOG10(1+'산출기준'!$B$12*'산출기준'!$B$11)*100)</x:f>
        <x:v>95.83382910035436</x:v>
      </x:c>
      <x:c r="H420" s="23" t="n">
        <x:f>F420*'산출기준'!$B$13+G420*'산출기준'!$B$14</x:f>
        <x:v>84.38461480207334</x:v>
      </x:c>
      <x:c r="I420" s="23" t="n">
        <x:f>IF('검색추이24개월'!AI420="","",'검색추이24개월'!AI420)</x:f>
        <x:v>94.62265626136592</x:v>
      </x:c>
      <x:c r="J420" s="23" t="n">
        <x:f>'편집평가'!L420</x:f>
        <x:v>62.5</x:v>
      </x:c>
      <x:c r="K420" s="23" t="n">
        <x:f>IF(I420="","",H420*'산출기준'!$B$15+I420*'산출기준'!$B$16+J420*'산출기준'!$B$17)</x:f>
        <x:v>83.07910427944645</x:v>
      </x:c>
      <x:c r="L420" s="13" t="n">
        <x:f>IF(K420="","",COUNTIF($K$5:$K$1004,"&gt;"&amp;K420)+1)</x:f>
        <x:v>143</x:v>
      </x:c>
    </x:row>
    <x:row r="421" ht="25" customHeight="1">
      <x:c r="A421" s="4" t="str">
        <x:v>K0417</x:v>
      </x:c>
      <x:c r="B421" s="4" t="str">
        <x:v>여행</x:v>
      </x:c>
      <x:c r="C421" s="4" t="str">
        <x:v>여권재발급준비물</x:v>
      </x:c>
      <x:c r="D421" s="13" t="n">
        <x:f>'Data &amp; Targets'!L421</x:f>
        <x:v>9700</x:v>
      </x:c>
      <x:c r="E421" s="13" t="n">
        <x:f>'Data &amp; Targets'!N421</x:f>
        <x:v>6188</x:v>
      </x:c>
      <x:c r="F421" s="23" t="n">
        <x:f>MIN(100,LOG10(1+D421/'산출기준'!$B$8)/LOG10(1+'산출기준'!$B$9/'산출기준'!$B$8)*100)</x:f>
        <x:v>66.36460006364577</x:v>
      </x:c>
      <x:c r="G421" s="23" t="n">
        <x:f>MIN(100,LOG10(1+D421/MAX(E421,'산출기준'!$B$10)*'산출기준'!$B$11)/LOG10(1+'산출기준'!$B$12*'산출기준'!$B$11)*100)</x:f>
        <x:v>100</x:v>
      </x:c>
      <x:c r="H421" s="23" t="n">
        <x:f>F421*'산출기준'!$B$13+G421*'산출기준'!$B$14</x:f>
        <x:v>86.5458400254583</x:v>
      </x:c>
      <x:c r="I421" s="23" t="n">
        <x:f>IF('검색추이24개월'!AI421="","",'검색추이24개월'!AI421)</x:f>
        <x:v>93.63133535188126</x:v>
      </x:c>
      <x:c r="J421" s="23" t="n">
        <x:f>'편집평가'!L421</x:f>
        <x:v>62.5</x:v>
      </x:c>
      <x:c r="K421" s="23" t="n">
        <x:f>IF(I421="","",H421*'산출기준'!$B$15+I421*'산출기준'!$B$16+J421*'산출기준'!$B$17)</x:f>
        <x:v>83.86232061829352</x:v>
      </x:c>
      <x:c r="L421" s="13" t="n">
        <x:f>IF(K421="","",COUNTIF($K$5:$K$1004,"&gt;"&amp;K421)+1)</x:f>
        <x:v>120</x:v>
      </x:c>
    </x:row>
    <x:row r="422" ht="25" customHeight="1">
      <x:c r="A422" s="4" t="str">
        <x:v>K0418</x:v>
      </x:c>
      <x:c r="B422" s="4" t="str">
        <x:v>여행</x:v>
      </x:c>
      <x:c r="C422" s="4" t="str">
        <x:v>여권사진귀</x:v>
      </x:c>
      <x:c r="D422" s="13" t="n">
        <x:f>'Data &amp; Targets'!L422</x:f>
        <x:v>8840</x:v>
      </x:c>
      <x:c r="E422" s="13" t="n">
        <x:f>'Data &amp; Targets'!N422</x:f>
        <x:v>1888</x:v>
      </x:c>
      <x:c r="F422" s="23" t="n">
        <x:f>MIN(100,LOG10(1+D422/'산출기준'!$B$8)/LOG10(1+'산출기준'!$B$9/'산출기준'!$B$8)*100)</x:f>
        <x:v>65.0351738584188</x:v>
      </x:c>
      <x:c r="G422" s="23" t="n">
        <x:f>MIN(100,LOG10(1+D422/MAX(E422,'산출기준'!$B$10)*'산출기준'!$B$11)/LOG10(1+'산출기준'!$B$12*'산출기준'!$B$11)*100)</x:f>
        <x:v>100</x:v>
      </x:c>
      <x:c r="H422" s="23" t="n">
        <x:f>F422*'산출기준'!$B$13+G422*'산출기준'!$B$14</x:f>
        <x:v>86.01406954336753</x:v>
      </x:c>
      <x:c r="I422" s="23" t="n">
        <x:f>IF('검색추이24개월'!AI422="","",'검색추이24개월'!AI422)</x:f>
        <x:v>95.22863077329627</x:v>
      </x:c>
      <x:c r="J422" s="23" t="n">
        <x:f>'편집평가'!L422</x:f>
        <x:v>50</x:v>
      </x:c>
      <x:c r="K422" s="23" t="n">
        <x:f>IF(I422="","",H422*'산출기준'!$B$15+I422*'산출기준'!$B$16+J422*'산출기준'!$B$17)</x:f>
        <x:v>81.57562400367264</x:v>
      </x:c>
      <x:c r="L422" s="13" t="n">
        <x:f>IF(K422="","",COUNTIF($K$5:$K$1004,"&gt;"&amp;K422)+1)</x:f>
        <x:v>194</x:v>
      </x:c>
    </x:row>
    <x:row r="423" ht="25" customHeight="1">
      <x:c r="A423" s="4" t="str">
        <x:v>K0419</x:v>
      </x:c>
      <x:c r="B423" s="4" t="str">
        <x:v>여행</x:v>
      </x:c>
      <x:c r="C423" s="4" t="str">
        <x:v>인천공항주차장예약</x:v>
      </x:c>
      <x:c r="D423" s="13" t="n">
        <x:f>'Data &amp; Targets'!L423</x:f>
        <x:v>8830</x:v>
      </x:c>
      <x:c r="E423" s="13" t="n">
        <x:f>'Data &amp; Targets'!N423</x:f>
        <x:v>18273</x:v>
      </x:c>
      <x:c r="F423" s="23" t="n">
        <x:f>MIN(100,LOG10(1+D423/'산출기준'!$B$8)/LOG10(1+'산출기준'!$B$9/'산출기준'!$B$8)*100)</x:f>
        <x:v>65.01897420547463</x:v>
      </x:c>
      <x:c r="G423" s="23" t="n">
        <x:f>MIN(100,LOG10(1+D423/MAX(E423,'산출기준'!$B$10)*'산출기준'!$B$11)/LOG10(1+'산출기준'!$B$12*'산출기준'!$B$11)*100)</x:f>
        <x:v>84.46981251380666</x:v>
      </x:c>
      <x:c r="H423" s="23" t="n">
        <x:f>F423*'산출기준'!$B$13+G423*'산출기준'!$B$14</x:f>
        <x:v>76.68947719047385</x:v>
      </x:c>
      <x:c r="I423" s="23" t="n">
        <x:f>IF('검색추이24개월'!AI423="","",'검색추이24개월'!AI423)</x:f>
        <x:v>86.41114841398941</x:v>
      </x:c>
      <x:c r="J423" s="23" t="n">
        <x:f>'편집평가'!L423</x:f>
        <x:v>50</x:v>
      </x:c>
      <x:c r="K423" s="23" t="n">
        <x:f>IF(I423="","",H423*'산출기준'!$B$15+I423*'산출기준'!$B$16+J423*'산출기준'!$B$17)</x:f>
        <x:v>74.26808311943375</x:v>
      </x:c>
      <x:c r="L423" s="13" t="n">
        <x:f>IF(K423="","",COUNTIF($K$5:$K$1004,"&gt;"&amp;K423)+1)</x:f>
        <x:v>446</x:v>
      </x:c>
    </x:row>
    <x:row r="424" ht="25" customHeight="1">
      <x:c r="A424" s="4" t="str">
        <x:v>K0420</x:v>
      </x:c>
      <x:c r="B424" s="4" t="str">
        <x:v>여행</x:v>
      </x:c>
      <x:c r="C424" s="4" t="str">
        <x:v>보조배터리기내반입</x:v>
      </x:c>
      <x:c r="D424" s="13" t="n">
        <x:f>'Data &amp; Targets'!L424</x:f>
        <x:v>8410</x:v>
      </x:c>
      <x:c r="E424" s="13" t="n">
        <x:f>'Data &amp; Targets'!N424</x:f>
        <x:v>13409</x:v>
      </x:c>
      <x:c r="F424" s="23" t="n">
        <x:f>MIN(100,LOG10(1+D424/'산출기준'!$B$8)/LOG10(1+'산출기준'!$B$9/'산출기준'!$B$8)*100)</x:f>
        <x:v>64.32167847213405</x:v>
      </x:c>
      <x:c r="G424" s="23" t="n">
        <x:f>MIN(100,LOG10(1+D424/MAX(E424,'산출기준'!$B$10)*'산출기준'!$B$11)/LOG10(1+'산출기준'!$B$12*'산출기준'!$B$11)*100)</x:f>
        <x:v>90.01896837580925</x:v>
      </x:c>
      <x:c r="H424" s="23" t="n">
        <x:f>F424*'산출기준'!$B$13+G424*'산출기준'!$B$14</x:f>
        <x:v>79.74005241433917</x:v>
      </x:c>
      <x:c r="I424" s="23" t="n">
        <x:f>IF('검색추이24개월'!AI424="","",'검색추이24개월'!AI424)</x:f>
        <x:v>93.68138298805714</x:v>
      </x:c>
      <x:c r="J424" s="23" t="n">
        <x:f>'편집평가'!L424</x:f>
        <x:v>50</x:v>
      </x:c>
      <x:c r="K424" s="23" t="n">
        <x:f>IF(I424="","",H424*'산출기준'!$B$15+I424*'산출기준'!$B$16+J424*'산출기준'!$B$17)</x:f>
        <x:v>77.97444110358673</x:v>
      </x:c>
      <x:c r="L424" s="13" t="n">
        <x:f>IF(K424="","",COUNTIF($K$5:$K$1004,"&gt;"&amp;K424)+1)</x:f>
        <x:v>318</x:v>
      </x:c>
    </x:row>
    <x:row r="425" ht="25" customHeight="1">
      <x:c r="A425" s="4" t="str">
        <x:v>K0421</x:v>
      </x:c>
      <x:c r="B425" s="4" t="str">
        <x:v>여행</x:v>
      </x:c>
      <x:c r="C425" s="4" t="str">
        <x:v>해외여행준비물리스트</x:v>
      </x:c>
      <x:c r="D425" s="13" t="n">
        <x:f>'Data &amp; Targets'!L425</x:f>
        <x:v>8170</x:v>
      </x:c>
      <x:c r="E425" s="13" t="n">
        <x:f>'Data &amp; Targets'!N425</x:f>
        <x:v>11916</x:v>
      </x:c>
      <x:c r="F425" s="23" t="n">
        <x:f>MIN(100,LOG10(1+D425/'산출기준'!$B$8)/LOG10(1+'산출기준'!$B$9/'산출기준'!$B$8)*100)</x:f>
        <x:v>63.907603367958544</x:v>
      </x:c>
      <x:c r="G425" s="23" t="n">
        <x:f>MIN(100,LOG10(1+D425/MAX(E425,'산출기준'!$B$10)*'산출기준'!$B$11)/LOG10(1+'산출기준'!$B$12*'산출기준'!$B$11)*100)</x:f>
        <x:v>91.92039022101194</x:v>
      </x:c>
      <x:c r="H425" s="23" t="n">
        <x:f>F425*'산출기준'!$B$13+G425*'산출기준'!$B$14</x:f>
        <x:v>80.71527547979058</x:v>
      </x:c>
      <x:c r="I425" s="23" t="n">
        <x:f>IF('검색추이24개월'!AI425="","",'검색추이24개월'!AI425)</x:f>
        <x:v>88.21847244846253</x:v>
      </x:c>
      <x:c r="J425" s="23" t="n">
        <x:f>'편집평가'!L425</x:f>
        <x:v>62.5</x:v>
      </x:c>
      <x:c r="K425" s="23" t="n">
        <x:f>IF(I425="","",H425*'산출기준'!$B$15+I425*'산출기준'!$B$16+J425*'산출기준'!$B$17)</x:f>
        <x:v>79.32317947443406</x:v>
      </x:c>
      <x:c r="L425" s="13" t="n">
        <x:f>IF(K425="","",COUNTIF($K$5:$K$1004,"&gt;"&amp;K425)+1)</x:f>
        <x:v>274</x:v>
      </x:c>
    </x:row>
    <x:row r="426" ht="25" customHeight="1">
      <x:c r="A426" s="4" t="str">
        <x:v>K0422</x:v>
      </x:c>
      <x:c r="B426" s="4" t="str">
        <x:v>여행</x:v>
      </x:c>
      <x:c r="C426" s="4" t="str">
        <x:v>일본면세한도</x:v>
      </x:c>
      <x:c r="D426" s="13" t="n">
        <x:f>'Data &amp; Targets'!L426</x:f>
        <x:v>7500</x:v>
      </x:c>
      <x:c r="E426" s="13" t="n">
        <x:f>'Data &amp; Targets'!N426</x:f>
        <x:v>772</x:v>
      </x:c>
      <x:c r="F426" s="23" t="n">
        <x:f>MIN(100,LOG10(1+D426/'산출기준'!$B$8)/LOG10(1+'산출기준'!$B$9/'산출기준'!$B$8)*100)</x:f>
        <x:v>62.68471640146386</x:v>
      </x:c>
      <x:c r="G426" s="23" t="n">
        <x:f>MIN(100,LOG10(1+D426/MAX(E426,'산출기준'!$B$10)*'산출기준'!$B$11)/LOG10(1+'산출기준'!$B$12*'산출기준'!$B$11)*100)</x:f>
        <x:v>100</x:v>
      </x:c>
      <x:c r="H426" s="23" t="n">
        <x:f>F426*'산출기준'!$B$13+G426*'산출기준'!$B$14</x:f>
        <x:v>85.07388656058555</x:v>
      </x:c>
      <x:c r="I426" s="23" t="n">
        <x:f>IF('검색추이24개월'!AI426="","",'검색추이24개월'!AI426)</x:f>
        <x:v>97.85123113190508</x:v>
      </x:c>
      <x:c r="J426" s="23" t="n">
        <x:f>'편집평가'!L426</x:f>
        <x:v>75</x:v>
      </x:c>
      <x:c r="K426" s="23" t="n">
        <x:f>IF(I426="","",H426*'산출기준'!$B$15+I426*'산출기준'!$B$16+J426*'산출기준'!$B$17)</x:f>
        <x:v>86.8923126198643</x:v>
      </x:c>
      <x:c r="L426" s="13" t="n">
        <x:f>IF(K426="","",COUNTIF($K$5:$K$1004,"&gt;"&amp;K426)+1)</x:f>
        <x:v>55</x:v>
      </x:c>
    </x:row>
    <x:row r="427" ht="25" customHeight="1">
      <x:c r="A427" s="4" t="str">
        <x:v>K0423</x:v>
      </x:c>
      <x:c r="B427" s="4" t="str">
        <x:v>여행</x:v>
      </x:c>
      <x:c r="C427" s="4" t="str">
        <x:v>위탁수하물</x:v>
      </x:c>
      <x:c r="D427" s="13" t="n">
        <x:f>'Data &amp; Targets'!L427</x:f>
        <x:v>6870</x:v>
      </x:c>
      <x:c r="E427" s="13" t="n">
        <x:f>'Data &amp; Targets'!N427</x:f>
        <x:v>23587</x:v>
      </x:c>
      <x:c r="F427" s="23" t="n">
        <x:f>MIN(100,LOG10(1+D427/'산출기준'!$B$8)/LOG10(1+'산출기준'!$B$9/'산출기준'!$B$8)*100)</x:f>
        <x:v>61.43220382453859</x:v>
      </x:c>
      <x:c r="G427" s="23" t="n">
        <x:f>MIN(100,LOG10(1+D427/MAX(E427,'산출기준'!$B$10)*'산출기준'!$B$11)/LOG10(1+'산출기준'!$B$12*'산출기준'!$B$11)*100)</x:f>
        <x:v>73.78779522207375</x:v>
      </x:c>
      <x:c r="H427" s="23" t="n">
        <x:f>F427*'산출기준'!$B$13+G427*'산출기준'!$B$14</x:f>
        <x:v>68.84555866305969</x:v>
      </x:c>
      <x:c r="I427" s="23" t="n">
        <x:f>IF('검색추이24개월'!AI427="","",'검색추이24개월'!AI427)</x:f>
        <x:v>84.42732394982455</x:v>
      </x:c>
      <x:c r="J427" s="23" t="n">
        <x:f>'편집평가'!L427</x:f>
        <x:v>50</x:v>
      </x:c>
      <x:c r="K427" s="23" t="n">
        <x:f>IF(I427="","",H427*'산출기준'!$B$15+I427*'산출기준'!$B$16+J427*'산출기준'!$B$17)</x:f>
        <x:v>69.75097651647721</x:v>
      </x:c>
      <x:c r="L427" s="13" t="n">
        <x:f>IF(K427="","",COUNTIF($K$5:$K$1004,"&gt;"&amp;K427)+1)</x:f>
        <x:v>551</x:v>
      </x:c>
    </x:row>
    <x:row r="428" ht="25" customHeight="1">
      <x:c r="A428" s="4" t="str">
        <x:v>K0424</x:v>
      </x:c>
      <x:c r="B428" s="4" t="str">
        <x:v>여행</x:v>
      </x:c>
      <x:c r="C428" s="4" t="str">
        <x:v>아기여권사진</x:v>
      </x:c>
      <x:c r="D428" s="13" t="n">
        <x:f>'Data &amp; Targets'!L428</x:f>
        <x:v>6520</x:v>
      </x:c>
      <x:c r="E428" s="13" t="n">
        <x:f>'Data &amp; Targets'!N428</x:f>
        <x:v>12935</x:v>
      </x:c>
      <x:c r="F428" s="23" t="n">
        <x:f>MIN(100,LOG10(1+D428/'산출기준'!$B$8)/LOG10(1+'산출기준'!$B$9/'산출기준'!$B$8)*100)</x:f>
        <x:v>60.68648543578108</x:v>
      </x:c>
      <x:c r="G428" s="23" t="n">
        <x:f>MIN(100,LOG10(1+D428/MAX(E428,'산출기준'!$B$10)*'산출기준'!$B$11)/LOG10(1+'산출기준'!$B$12*'산출기준'!$B$11)*100)</x:f>
        <x:v>85.36618841269524</x:v>
      </x:c>
      <x:c r="H428" s="23" t="n">
        <x:f>F428*'산출기준'!$B$13+G428*'산출기준'!$B$14</x:f>
        <x:v>75.49430722192957</x:v>
      </x:c>
      <x:c r="I428" s="23" t="n">
        <x:f>IF('검색추이24개월'!AI428="","",'검색추이24개월'!AI428)</x:f>
        <x:v>94.9382578624421</x:v>
      </x:c>
      <x:c r="J428" s="23" t="n">
        <x:f>'편집평가'!L428</x:f>
        <x:v>50</x:v>
      </x:c>
      <x:c r="K428" s="23" t="n">
        <x:f>IF(I428="","",H428*'산출기준'!$B$15+I428*'산출기준'!$B$16+J428*'산출기준'!$B$17)</x:f>
        <x:v>76.22863096969742</x:v>
      </x:c>
      <x:c r="L428" s="13" t="n">
        <x:f>IF(K428="","",COUNTIF($K$5:$K$1004,"&gt;"&amp;K428)+1)</x:f>
        <x:v>374</x:v>
      </x:c>
    </x:row>
    <x:row r="429" ht="25" customHeight="1">
      <x:c r="A429" s="4" t="str">
        <x:v>K0425</x:v>
      </x:c>
      <x:c r="B429" s="4" t="str">
        <x:v>여행</x:v>
      </x:c>
      <x:c r="C429" s="4" t="str">
        <x:v>여권발급준비물</x:v>
      </x:c>
      <x:c r="D429" s="13" t="n">
        <x:f>'Data &amp; Targets'!L429</x:f>
        <x:v>6500</x:v>
      </x:c>
      <x:c r="E429" s="13" t="n">
        <x:f>'Data &amp; Targets'!N429</x:f>
        <x:v>11247</x:v>
      </x:c>
      <x:c r="F429" s="23" t="n">
        <x:f>MIN(100,LOG10(1+D429/'산출기준'!$B$8)/LOG10(1+'산출기준'!$B$9/'산출기준'!$B$8)*100)</x:f>
        <x:v>60.64268997606101</x:v>
      </x:c>
      <x:c r="G429" s="23" t="n">
        <x:f>MIN(100,LOG10(1+D429/MAX(E429,'산출기준'!$B$10)*'산출기준'!$B$11)/LOG10(1+'산출기준'!$B$12*'산출기준'!$B$11)*100)</x:f>
        <x:v>88.27561501398758</x:v>
      </x:c>
      <x:c r="H429" s="23" t="n">
        <x:f>F429*'산출기준'!$B$13+G429*'산출기준'!$B$14</x:f>
        <x:v>77.22244499881694</x:v>
      </x:c>
      <x:c r="I429" s="23" t="n">
        <x:f>IF('검색추이24개월'!AI429="","",'검색추이24개월'!AI429)</x:f>
        <x:v>83.11545540570704</x:v>
      </x:c>
      <x:c r="J429" s="23" t="n">
        <x:f>'편집평가'!L429</x:f>
        <x:v>62.5</x:v>
      </x:c>
      <x:c r="K429" s="23" t="n">
        <x:f>IF(I429="","",H429*'산출기준'!$B$15+I429*'산출기준'!$B$16+J429*'산출기준'!$B$17)</x:f>
        <x:v>76.04585912112059</x:v>
      </x:c>
      <x:c r="L429" s="13" t="n">
        <x:f>IF(K429="","",COUNTIF($K$5:$K$1004,"&gt;"&amp;K429)+1)</x:f>
        <x:v>382</x:v>
      </x:c>
    </x:row>
    <x:row r="430" ht="25" customHeight="1">
      <x:c r="A430" s="4" t="str">
        <x:v>K0426</x:v>
      </x:c>
      <x:c r="B430" s="4" t="str">
        <x:v>여행</x:v>
      </x:c>
      <x:c r="C430" s="4" t="str">
        <x:v>인천공항2터미널단기주차장</x:v>
      </x:c>
      <x:c r="D430" s="13" t="n">
        <x:f>'Data &amp; Targets'!L430</x:f>
        <x:v>6280</x:v>
      </x:c>
      <x:c r="E430" s="13" t="n">
        <x:f>'Data &amp; Targets'!N430</x:f>
        <x:v>1221</x:v>
      </x:c>
      <x:c r="F430" s="23" t="n">
        <x:f>MIN(100,LOG10(1+D430/'산출기준'!$B$8)/LOG10(1+'산출기준'!$B$9/'산출기준'!$B$8)*100)</x:f>
        <x:v>60.151985749921856</x:v>
      </x:c>
      <x:c r="G430" s="23" t="n">
        <x:f>MIN(100,LOG10(1+D430/MAX(E430,'산출기준'!$B$10)*'산출기준'!$B$11)/LOG10(1+'산출기준'!$B$12*'산출기준'!$B$11)*100)</x:f>
        <x:v>100</x:v>
      </x:c>
      <x:c r="H430" s="23" t="n">
        <x:f>F430*'산출기준'!$B$13+G430*'산출기준'!$B$14</x:f>
        <x:v>84.06079429996875</x:v>
      </x:c>
      <x:c r="I430" s="23" t="n">
        <x:f>IF('검색추이24개월'!AI430="","",'검색추이24개월'!AI430)</x:f>
        <x:v>97.49043311900792</x:v>
      </x:c>
      <x:c r="J430" s="23" t="n">
        <x:f>'편집평가'!L430</x:f>
        <x:v>50</x:v>
      </x:c>
      <x:c r="K430" s="23" t="n">
        <x:f>IF(I430="","",H430*'산출기준'!$B$15+I430*'산출기준'!$B$16+J430*'산출기준'!$B$17)</x:f>
        <x:v>81.27752708568676</x:v>
      </x:c>
      <x:c r="L430" s="13" t="n">
        <x:f>IF(K430="","",COUNTIF($K$5:$K$1004,"&gt;"&amp;K430)+1)</x:f>
        <x:v>208</x:v>
      </x:c>
    </x:row>
    <x:row r="431" ht="25" customHeight="1">
      <x:c r="A431" s="4" t="str">
        <x:v>K0427</x:v>
      </x:c>
      <x:c r="B431" s="4" t="str">
        <x:v>여행</x:v>
      </x:c>
      <x:c r="C431" s="4" t="str">
        <x:v>일본이심추천</x:v>
      </x:c>
      <x:c r="D431" s="13" t="n">
        <x:f>'Data &amp; Targets'!L431</x:f>
        <x:v>6240</x:v>
      </x:c>
      <x:c r="E431" s="13" t="n">
        <x:f>'Data &amp; Targets'!N431</x:f>
        <x:v>7215</x:v>
      </x:c>
      <x:c r="F431" s="23" t="n">
        <x:f>MIN(100,LOG10(1+D431/'산출기준'!$B$8)/LOG10(1+'산출기준'!$B$9/'산출기준'!$B$8)*100)</x:f>
        <x:v>60.06095156057134</x:v>
      </x:c>
      <x:c r="G431" s="23" t="n">
        <x:f>MIN(100,LOG10(1+D431/MAX(E431,'산출기준'!$B$10)*'산출기준'!$B$11)/LOG10(1+'산출기준'!$B$12*'산출기준'!$B$11)*100)</x:f>
        <x:v>96.88770477314559</x:v>
      </x:c>
      <x:c r="H431" s="23" t="n">
        <x:f>F431*'산출기준'!$B$13+G431*'산출기준'!$B$14</x:f>
        <x:v>82.15700348811589</x:v>
      </x:c>
      <x:c r="I431" s="23" t="n">
        <x:f>IF('검색추이24개월'!AI431="","",'검색추이24개월'!AI431)</x:f>
        <x:v>97.3356489309481</x:v>
      </x:c>
      <x:c r="J431" s="23" t="n">
        <x:f>'편집평가'!L431</x:f>
        <x:v>50</x:v>
      </x:c>
      <x:c r="K431" s="23" t="n">
        <x:f>IF(I431="","",H431*'산출기준'!$B$15+I431*'산출기준'!$B$16+J431*'산출기준'!$B$17)</x:f>
        <x:v>80.27919642334237</x:v>
      </x:c>
      <x:c r="L431" s="13" t="n">
        <x:f>IF(K431="","",COUNTIF($K$5:$K$1004,"&gt;"&amp;K431)+1)</x:f>
        <x:v>238</x:v>
      </x:c>
    </x:row>
    <x:row r="432" ht="25" customHeight="1">
      <x:c r="A432" s="4" t="str">
        <x:v>K0428</x:v>
      </x:c>
      <x:c r="B432" s="4" t="str">
        <x:v>여행</x:v>
      </x:c>
      <x:c r="C432" s="4" t="str">
        <x:v>여행자보험추천</x:v>
      </x:c>
      <x:c r="D432" s="13" t="n">
        <x:f>'Data &amp; Targets'!L432</x:f>
        <x:v>5950</x:v>
      </x:c>
      <x:c r="E432" s="13" t="n">
        <x:f>'Data &amp; Targets'!N432</x:f>
        <x:v>2664</x:v>
      </x:c>
      <x:c r="F432" s="23" t="n">
        <x:f>MIN(100,LOG10(1+D432/'산출기준'!$B$8)/LOG10(1+'산출기준'!$B$9/'산출기준'!$B$8)*100)</x:f>
        <x:v>59.38325351074973</x:v>
      </x:c>
      <x:c r="G432" s="23" t="n">
        <x:f>MIN(100,LOG10(1+D432/MAX(E432,'산출기준'!$B$10)*'산출기준'!$B$11)/LOG10(1+'산출기준'!$B$12*'산출기준'!$B$11)*100)</x:f>
        <x:v>100</x:v>
      </x:c>
      <x:c r="H432" s="23" t="n">
        <x:f>F432*'산출기준'!$B$13+G432*'산출기준'!$B$14</x:f>
        <x:v>83.75330140429989</x:v>
      </x:c>
      <x:c r="I432" s="23" t="n">
        <x:f>IF('검색추이24개월'!AI432="","",'검색추이24개월'!AI432)</x:f>
        <x:v>90.0935474719476</x:v>
      </x:c>
      <x:c r="J432" s="23" t="n">
        <x:f>'편집평가'!L432</x:f>
        <x:v>50</x:v>
      </x:c>
      <x:c r="K432" s="23" t="n">
        <x:f>IF(I432="","",H432*'산출기준'!$B$15+I432*'산출기준'!$B$16+J432*'산출기준'!$B$17)</x:f>
        <x:v>78.90471494373422</x:v>
      </x:c>
      <x:c r="L432" s="13" t="n">
        <x:f>IF(K432="","",COUNTIF($K$5:$K$1004,"&gt;"&amp;K432)+1)</x:f>
        <x:v>284</x:v>
      </x:c>
    </x:row>
    <x:row r="433" ht="25" customHeight="1">
      <x:c r="A433" s="4" t="str">
        <x:v>K0429</x:v>
      </x:c>
      <x:c r="B433" s="4" t="str">
        <x:v>여행</x:v>
      </x:c>
      <x:c r="C433" s="4" t="str">
        <x:v>여권사진앞머리</x:v>
      </x:c>
      <x:c r="D433" s="13" t="n">
        <x:f>'Data &amp; Targets'!L433</x:f>
        <x:v>5940</x:v>
      </x:c>
      <x:c r="E433" s="13" t="n">
        <x:f>'Data &amp; Targets'!N433</x:f>
        <x:v>1376</x:v>
      </x:c>
      <x:c r="F433" s="23" t="n">
        <x:f>MIN(100,LOG10(1+D433/'산출기준'!$B$8)/LOG10(1+'산출기준'!$B$9/'산출기준'!$B$8)*100)</x:f>
        <x:v>59.35930910761379</x:v>
      </x:c>
      <x:c r="G433" s="23" t="n">
        <x:f>MIN(100,LOG10(1+D433/MAX(E433,'산출기준'!$B$10)*'산출기준'!$B$11)/LOG10(1+'산출기준'!$B$12*'산출기준'!$B$11)*100)</x:f>
        <x:v>100</x:v>
      </x:c>
      <x:c r="H433" s="23" t="n">
        <x:f>F433*'산출기준'!$B$13+G433*'산출기준'!$B$14</x:f>
        <x:v>83.74372364304551</x:v>
      </x:c>
      <x:c r="I433" s="23" t="n">
        <x:f>IF('검색추이24개월'!AI433="","",'검색추이24개월'!AI433)</x:f>
        <x:v>88.34079803101332</x:v>
      </x:c>
      <x:c r="J433" s="23" t="n">
        <x:f>'편집평가'!L433</x:f>
        <x:v>50</x:v>
      </x:c>
      <x:c r="K433" s="23" t="n">
        <x:f>IF(I433="","",H433*'산출기준'!$B$15+I433*'산출기준'!$B$16+J433*'산출기준'!$B$17)</x:f>
        <x:v>78.37410123082675</x:v>
      </x:c>
      <x:c r="L433" s="13" t="n">
        <x:f>IF(K433="","",COUNTIF($K$5:$K$1004,"&gt;"&amp;K433)+1)</x:f>
        <x:v>306</x:v>
      </x:c>
    </x:row>
    <x:row r="434" ht="25" customHeight="1">
      <x:c r="A434" s="4" t="str">
        <x:v>K0430</x:v>
      </x:c>
      <x:c r="B434" s="4" t="str">
        <x:v>여행</x:v>
      </x:c>
      <x:c r="C434" s="4" t="str">
        <x:v>여권사진가격</x:v>
      </x:c>
      <x:c r="D434" s="13" t="n">
        <x:f>'Data &amp; Targets'!L434</x:f>
        <x:v>5480</x:v>
      </x:c>
      <x:c r="E434" s="13" t="n">
        <x:f>'Data &amp; Targets'!N434</x:f>
        <x:v>5142</x:v>
      </x:c>
      <x:c r="F434" s="23" t="n">
        <x:f>MIN(100,LOG10(1+D434/'산출기준'!$B$8)/LOG10(1+'산출기준'!$B$9/'산출기준'!$B$8)*100)</x:f>
        <x:v>58.21271702142965</x:v>
      </x:c>
      <x:c r="G434" s="23" t="n">
        <x:f>MIN(100,LOG10(1+D434/MAX(E434,'산출기준'!$B$10)*'산출기준'!$B$11)/LOG10(1+'산출기준'!$B$12*'산출기준'!$B$11)*100)</x:f>
        <x:v>100</x:v>
      </x:c>
      <x:c r="H434" s="23" t="n">
        <x:f>F434*'산출기준'!$B$13+G434*'산출기준'!$B$14</x:f>
        <x:v>83.28508680857186</x:v>
      </x:c>
      <x:c r="I434" s="23" t="n">
        <x:f>IF('검색추이24개월'!AI434="","",'검색추이24개월'!AI434)</x:f>
        <x:v>91.21233981777512</x:v>
      </x:c>
      <x:c r="J434" s="23" t="n">
        <x:f>'편집평가'!L434</x:f>
        <x:v>50</x:v>
      </x:c>
      <x:c r="K434" s="23" t="n">
        <x:f>IF(I434="","",H434*'산출기준'!$B$15+I434*'산출기준'!$B$16+J434*'산출기준'!$B$17)</x:f>
        <x:v>79.00624534961847</x:v>
      </x:c>
      <x:c r="L434" s="13" t="n">
        <x:f>IF(K434="","",COUNTIF($K$5:$K$1004,"&gt;"&amp;K434)+1)</x:f>
        <x:v>281</x:v>
      </x:c>
    </x:row>
    <x:row r="435" ht="25" customHeight="1">
      <x:c r="A435" s="4" t="str">
        <x:v>K0431</x:v>
      </x:c>
      <x:c r="B435" s="4" t="str">
        <x:v>여행</x:v>
      </x:c>
      <x:c r="C435" s="4" t="str">
        <x:v>일본입국심사</x:v>
      </x:c>
      <x:c r="D435" s="13" t="n">
        <x:f>'Data &amp; Targets'!L435</x:f>
        <x:v>4890</x:v>
      </x:c>
      <x:c r="E435" s="13" t="n">
        <x:f>'Data &amp; Targets'!N435</x:f>
        <x:v>9125</x:v>
      </x:c>
      <x:c r="F435" s="23" t="n">
        <x:f>MIN(100,LOG10(1+D435/'산출기준'!$B$8)/LOG10(1+'산출기준'!$B$9/'산출기준'!$B$8)*100)</x:f>
        <x:v>56.59516262560159</x:v>
      </x:c>
      <x:c r="G435" s="23" t="n">
        <x:f>MIN(100,LOG10(1+D435/MAX(E435,'산출기준'!$B$10)*'산출기준'!$B$11)/LOG10(1+'산출기준'!$B$12*'산출기준'!$B$11)*100)</x:f>
        <x:v>86.66801084565301</x:v>
      </x:c>
      <x:c r="H435" s="23" t="n">
        <x:f>F435*'산출기준'!$B$13+G435*'산출기준'!$B$14</x:f>
        <x:v>74.63887155763244</x:v>
      </x:c>
      <x:c r="I435" s="23" t="n">
        <x:f>IF('검색추이24개월'!AI435="","",'검색추이24개월'!AI435)</x:f>
        <x:v>87.49180058032724</x:v>
      </x:c>
      <x:c r="J435" s="23" t="n">
        <x:f>'편집평가'!L435</x:f>
        <x:v>50</x:v>
      </x:c>
      <x:c r="K435" s="23" t="n">
        <x:f>IF(I435="","",H435*'산출기준'!$B$15+I435*'산출기준'!$B$16+J435*'산출기준'!$B$17)</x:f>
        <x:v>73.56697595291439</x:v>
      </x:c>
      <x:c r="L435" s="13" t="n">
        <x:f>IF(K435="","",COUNTIF($K$5:$K$1004,"&gt;"&amp;K435)+1)</x:f>
        <x:v>465</x:v>
      </x:c>
    </x:row>
    <x:row r="436" ht="25" customHeight="1">
      <x:c r="A436" s="4" t="str">
        <x:v>K0432</x:v>
      </x:c>
      <x:c r="B436" s="4" t="str">
        <x:v>여행</x:v>
      </x:c>
      <x:c r="C436" s="4" t="str">
        <x:v>여권재발급비용</x:v>
      </x:c>
      <x:c r="D436" s="13" t="n">
        <x:f>'Data &amp; Targets'!L436</x:f>
        <x:v>4590</x:v>
      </x:c>
      <x:c r="E436" s="13" t="n">
        <x:f>'Data &amp; Targets'!N436</x:f>
        <x:v>4269</x:v>
      </x:c>
      <x:c r="F436" s="23" t="n">
        <x:f>MIN(100,LOG10(1+D436/'산출기준'!$B$8)/LOG10(1+'산출기준'!$B$9/'산출기준'!$B$8)*100)</x:f>
        <x:v>55.69770238441768</x:v>
      </x:c>
      <x:c r="G436" s="23" t="n">
        <x:f>MIN(100,LOG10(1+D436/MAX(E436,'산출기준'!$B$10)*'산출기준'!$B$11)/LOG10(1+'산출기준'!$B$12*'산출기준'!$B$11)*100)</x:f>
        <x:v>100</x:v>
      </x:c>
      <x:c r="H436" s="23" t="n">
        <x:f>F436*'산출기준'!$B$13+G436*'산출기준'!$B$14</x:f>
        <x:v>82.27908095376708</x:v>
      </x:c>
      <x:c r="I436" s="23" t="n">
        <x:f>IF('검색추이24개월'!AI436="","",'검색추이24개월'!AI436)</x:f>
        <x:v>95.39196662477588</x:v>
      </x:c>
      <x:c r="J436" s="23" t="n">
        <x:f>'편집평가'!L436</x:f>
        <x:v>75</x:v>
      </x:c>
      <x:c r="K436" s="23" t="n">
        <x:f>IF(I436="","",H436*'산출기준'!$B$15+I436*'산출기준'!$B$16+J436*'산출기준'!$B$17)</x:f>
        <x:v>84.7571304643163</x:v>
      </x:c>
      <x:c r="L436" s="13" t="n">
        <x:f>IF(K436="","",COUNTIF($K$5:$K$1004,"&gt;"&amp;K436)+1)</x:f>
        <x:v>102</x:v>
      </x:c>
    </x:row>
    <x:row r="437" ht="25" customHeight="1">
      <x:c r="A437" s="4" t="str">
        <x:v>K0433</x:v>
      </x:c>
      <x:c r="B437" s="4" t="str">
        <x:v>여행</x:v>
      </x:c>
      <x:c r="C437" s="4" t="str">
        <x:v>비행기액체용량</x:v>
      </x:c>
      <x:c r="D437" s="13" t="n">
        <x:f>'Data &amp; Targets'!L437</x:f>
        <x:v>4090</x:v>
      </x:c>
      <x:c r="E437" s="13" t="n">
        <x:f>'Data &amp; Targets'!N437</x:f>
        <x:v>206</x:v>
      </x:c>
      <x:c r="F437" s="23" t="n">
        <x:f>MIN(100,LOG10(1+D437/'산출기준'!$B$8)/LOG10(1+'산출기준'!$B$9/'산출기준'!$B$8)*100)</x:f>
        <x:v>54.06597782441966</x:v>
      </x:c>
      <x:c r="G437" s="23" t="n">
        <x:f>MIN(100,LOG10(1+D437/MAX(E437,'산출기준'!$B$10)*'산출기준'!$B$11)/LOG10(1+'산출기준'!$B$12*'산출기준'!$B$11)*100)</x:f>
        <x:v>100</x:v>
      </x:c>
      <x:c r="H437" s="23" t="n">
        <x:f>F437*'산출기준'!$B$13+G437*'산출기준'!$B$14</x:f>
        <x:v>81.62639112976787</x:v>
      </x:c>
      <x:c r="I437" s="23" t="n">
        <x:f>IF('검색추이24개월'!AI437="","",'검색추이24개월'!AI437)</x:f>
        <x:v>93.48843805473811</x:v>
      </x:c>
      <x:c r="J437" s="23" t="n">
        <x:f>'편집평가'!L437</x:f>
        <x:v>50</x:v>
      </x:c>
      <x:c r="K437" s="23" t="n">
        <x:f>IF(I437="","",H437*'산출기준'!$B$15+I437*'산출기준'!$B$16+J437*'산출기준'!$B$17)</x:f>
        <x:v>78.85972698130537</x:v>
      </x:c>
      <x:c r="L437" s="13" t="n">
        <x:f>IF(K437="","",COUNTIF($K$5:$K$1004,"&gt;"&amp;K437)+1)</x:f>
        <x:v>286</x:v>
      </x:c>
    </x:row>
    <x:row r="438" ht="25" customHeight="1">
      <x:c r="A438" s="4" t="str">
        <x:v>K0434</x:v>
      </x:c>
      <x:c r="B438" s="4" t="str">
        <x:v>여행</x:v>
      </x:c>
      <x:c r="C438" s="4" t="str">
        <x:v>기내반입액체</x:v>
      </x:c>
      <x:c r="D438" s="13" t="n">
        <x:f>'Data &amp; Targets'!L438</x:f>
        <x:v>3900</x:v>
      </x:c>
      <x:c r="E438" s="13" t="n">
        <x:f>'Data &amp; Targets'!N438</x:f>
        <x:v>1726</x:v>
      </x:c>
      <x:c r="F438" s="23" t="n">
        <x:f>MIN(100,LOG10(1+D438/'산출기준'!$B$8)/LOG10(1+'산출기준'!$B$9/'산출기준'!$B$8)*100)</x:f>
        <x:v>53.39427396031506</x:v>
      </x:c>
      <x:c r="G438" s="23" t="n">
        <x:f>MIN(100,LOG10(1+D438/MAX(E438,'산출기준'!$B$10)*'산출기준'!$B$11)/LOG10(1+'산출기준'!$B$12*'산출기준'!$B$11)*100)</x:f>
        <x:v>100</x:v>
      </x:c>
      <x:c r="H438" s="23" t="n">
        <x:f>F438*'산출기준'!$B$13+G438*'산출기준'!$B$14</x:f>
        <x:v>81.35770958412603</x:v>
      </x:c>
      <x:c r="I438" s="23" t="n">
        <x:f>IF('검색추이24개월'!AI438="","",'검색추이24개월'!AI438)</x:f>
        <x:v>87.12761240049106</x:v>
      </x:c>
      <x:c r="J438" s="23" t="n">
        <x:f>'편집평가'!L438</x:f>
        <x:v>50</x:v>
      </x:c>
      <x:c r="K438" s="23" t="n">
        <x:f>IF(I438="","",H438*'산출기준'!$B$15+I438*'산출기준'!$B$16+J438*'산출기준'!$B$17)</x:f>
        <x:v>76.81713851221033</x:v>
      </x:c>
      <x:c r="L438" s="13" t="n">
        <x:f>IF(K438="","",COUNTIF($K$5:$K$1004,"&gt;"&amp;K438)+1)</x:f>
        <x:v>350</x:v>
      </x:c>
    </x:row>
    <x:row r="439" ht="25" customHeight="1">
      <x:c r="A439" s="4" t="str">
        <x:v>K0435</x:v>
      </x:c>
      <x:c r="B439" s="4" t="str">
        <x:v>여행</x:v>
      </x:c>
      <x:c r="C439" s="4" t="str">
        <x:v>비행기좌석추천</x:v>
      </x:c>
      <x:c r="D439" s="13" t="n">
        <x:f>'Data &amp; Targets'!L439</x:f>
        <x:v>3870</x:v>
      </x:c>
      <x:c r="E439" s="13" t="n">
        <x:f>'Data &amp; Targets'!N439</x:f>
        <x:v>1964</x:v>
      </x:c>
      <x:c r="F439" s="23" t="n">
        <x:f>MIN(100,LOG10(1+D439/'산출기준'!$B$8)/LOG10(1+'산출기준'!$B$9/'산출기준'!$B$8)*100)</x:f>
        <x:v>53.28530690820117</x:v>
      </x:c>
      <x:c r="G439" s="23" t="n">
        <x:f>MIN(100,LOG10(1+D439/MAX(E439,'산출기준'!$B$10)*'산출기준'!$B$11)/LOG10(1+'산출기준'!$B$12*'산출기준'!$B$11)*100)</x:f>
        <x:v>100</x:v>
      </x:c>
      <x:c r="H439" s="23" t="n">
        <x:f>F439*'산출기준'!$B$13+G439*'산출기준'!$B$14</x:f>
        <x:v>81.31412276328047</x:v>
      </x:c>
      <x:c r="I439" s="23" t="n">
        <x:f>IF('검색추이24개월'!AI439="","",'검색추이24개월'!AI439)</x:f>
        <x:v>85.18980945467197</x:v>
      </x:c>
      <x:c r="J439" s="23" t="n">
        <x:f>'편집평가'!L439</x:f>
        <x:v>50</x:v>
      </x:c>
      <x:c r="K439" s="23" t="n">
        <x:f>IF(I439="","",H439*'산출기준'!$B$15+I439*'산출기준'!$B$16+J439*'산출기준'!$B$17)</x:f>
        <x:v>76.21400421804182</x:v>
      </x:c>
      <x:c r="L439" s="13" t="n">
        <x:f>IF(K439="","",COUNTIF($K$5:$K$1004,"&gt;"&amp;K439)+1)</x:f>
        <x:v>375</x:v>
      </x:c>
    </x:row>
    <x:row r="440" ht="25" customHeight="1">
      <x:c r="A440" s="4" t="str">
        <x:v>K0436</x:v>
      </x:c>
      <x:c r="B440" s="4" t="str">
        <x:v>여행</x:v>
      </x:c>
      <x:c r="C440" s="4" t="str">
        <x:v>여권사진사이즈</x:v>
      </x:c>
      <x:c r="D440" s="13" t="n">
        <x:f>'Data &amp; Targets'!L440</x:f>
        <x:v>3610</x:v>
      </x:c>
      <x:c r="E440" s="13" t="n">
        <x:f>'Data &amp; Targets'!N440</x:f>
        <x:v>2948</x:v>
      </x:c>
      <x:c r="F440" s="23" t="n">
        <x:f>MIN(100,LOG10(1+D440/'산출기준'!$B$8)/LOG10(1+'산출기준'!$B$9/'산출기준'!$B$8)*100)</x:f>
        <x:v>52.30489552809936</x:v>
      </x:c>
      <x:c r="G440" s="23" t="n">
        <x:f>MIN(100,LOG10(1+D440/MAX(E440,'산출기준'!$B$10)*'산출기준'!$B$11)/LOG10(1+'산출기준'!$B$12*'산출기준'!$B$11)*100)</x:f>
        <x:v>100</x:v>
      </x:c>
      <x:c r="H440" s="23" t="n">
        <x:f>F440*'산출기준'!$B$13+G440*'산출기준'!$B$14</x:f>
        <x:v>80.92195821123974</x:v>
      </x:c>
      <x:c r="I440" s="23" t="n">
        <x:f>IF('검색추이24개월'!AI440="","",'검색추이24개월'!AI440)</x:f>
        <x:v>86.67260207524919</x:v>
      </x:c>
      <x:c r="J440" s="23" t="n">
        <x:f>'편집평가'!L440</x:f>
        <x:v>50</x:v>
      </x:c>
      <x:c r="K440" s="23" t="n">
        <x:f>IF(I440="","",H440*'산출기준'!$B$15+I440*'산출기준'!$B$16+J440*'산출기준'!$B$17)</x:f>
        <x:v>76.46275972819463</x:v>
      </x:c>
      <x:c r="L440" s="13" t="n">
        <x:f>IF(K440="","",COUNTIF($K$5:$K$1004,"&gt;"&amp;K440)+1)</x:f>
        <x:v>368</x:v>
      </x:c>
    </x:row>
    <x:row r="441" ht="25" customHeight="1">
      <x:c r="A441" s="4" t="str">
        <x:v>K0437</x:v>
      </x:c>
      <x:c r="B441" s="4" t="str">
        <x:v>여행</x:v>
      </x:c>
      <x:c r="C441" s="4" t="str">
        <x:v>여권분실재발급</x:v>
      </x:c>
      <x:c r="D441" s="13" t="n">
        <x:f>'Data &amp; Targets'!L441</x:f>
        <x:v>3590</x:v>
      </x:c>
      <x:c r="E441" s="13" t="n">
        <x:f>'Data &amp; Targets'!N441</x:f>
        <x:v>3310</x:v>
      </x:c>
      <x:c r="F441" s="23" t="n">
        <x:f>MIN(100,LOG10(1+D441/'산출기준'!$B$8)/LOG10(1+'산출기준'!$B$9/'산출기준'!$B$8)*100)</x:f>
        <x:v>52.226655400325505</x:v>
      </x:c>
      <x:c r="G441" s="23" t="n">
        <x:f>MIN(100,LOG10(1+D441/MAX(E441,'산출기준'!$B$10)*'산출기준'!$B$11)/LOG10(1+'산출기준'!$B$12*'산출기준'!$B$11)*100)</x:f>
        <x:v>100</x:v>
      </x:c>
      <x:c r="H441" s="23" t="n">
        <x:f>F441*'산출기준'!$B$13+G441*'산출기준'!$B$14</x:f>
        <x:v>80.8906621601302</x:v>
      </x:c>
      <x:c r="I441" s="23" t="n">
        <x:f>IF('검색추이24개월'!AI441="","",'검색추이24개월'!AI441)</x:f>
        <x:v>88.625774544489</x:v>
      </x:c>
      <x:c r="J441" s="23" t="n">
        <x:f>'편집평가'!L441</x:f>
        <x:v>62.5</x:v>
      </x:c>
      <x:c r="K441" s="23" t="n">
        <x:f>IF(I441="","",H441*'산출기준'!$B$15+I441*'산출기준'!$B$16+J441*'산출기준'!$B$17)</x:f>
        <x:v>79.5330634434118</x:v>
      </x:c>
      <x:c r="L441" s="13" t="n">
        <x:f>IF(K441="","",COUNTIF($K$5:$K$1004,"&gt;"&amp;K441)+1)</x:f>
        <x:v>267</x:v>
      </x:c>
    </x:row>
    <x:row r="442" ht="25" customHeight="1">
      <x:c r="A442" s="4" t="str">
        <x:v>K0438</x:v>
      </x:c>
      <x:c r="B442" s="4" t="str">
        <x:v>여행</x:v>
      </x:c>
      <x:c r="C442" s="4" t="str">
        <x:v>항공권취소수수료</x:v>
      </x:c>
      <x:c r="D442" s="13" t="n">
        <x:f>'Data &amp; Targets'!L442</x:f>
        <x:v>3580</x:v>
      </x:c>
      <x:c r="E442" s="13" t="n">
        <x:f>'Data &amp; Targets'!N442</x:f>
        <x:v>3543</x:v>
      </x:c>
      <x:c r="F442" s="23" t="n">
        <x:f>MIN(100,LOG10(1+D442/'산출기준'!$B$8)/LOG10(1+'산출기준'!$B$9/'산출기준'!$B$8)*100)</x:f>
        <x:v>52.18737616755096</x:v>
      </x:c>
      <x:c r="G442" s="23" t="n">
        <x:f>MIN(100,LOG10(1+D442/MAX(E442,'산출기준'!$B$10)*'산출기준'!$B$11)/LOG10(1+'산출기준'!$B$12*'산출기준'!$B$11)*100)</x:f>
        <x:v>100</x:v>
      </x:c>
      <x:c r="H442" s="23" t="n">
        <x:f>F442*'산출기준'!$B$13+G442*'산출기준'!$B$14</x:f>
        <x:v>80.87495046702038</x:v>
      </x:c>
      <x:c r="I442" s="23" t="n">
        <x:f>IF('검색추이24개월'!AI442="","",'검색추이24개월'!AI442)</x:f>
        <x:v>89.77357373977466</x:v>
      </x:c>
      <x:c r="J442" s="23" t="n">
        <x:f>'편집평가'!L442</x:f>
        <x:v>75</x:v>
      </x:c>
      <x:c r="K442" s="23" t="n">
        <x:f>IF(I442="","",H442*'산출기준'!$B$15+I442*'산출기준'!$B$16+J442*'산출기준'!$B$17)</x:f>
        <x:v>82.36954735544259</x:v>
      </x:c>
      <x:c r="L442" s="13" t="n">
        <x:f>IF(K442="","",COUNTIF($K$5:$K$1004,"&gt;"&amp;K442)+1)</x:f>
        <x:v>166</x:v>
      </x:c>
    </x:row>
    <x:row r="443" ht="25" customHeight="1">
      <x:c r="A443" s="4" t="str">
        <x:v>K0439</x:v>
      </x:c>
      <x:c r="B443" s="4" t="str">
        <x:v>여행</x:v>
      </x:c>
      <x:c r="C443" s="4" t="str">
        <x:v>환전수수료</x:v>
      </x:c>
      <x:c r="D443" s="13" t="n">
        <x:f>'Data &amp; Targets'!L443</x:f>
        <x:v>3500</x:v>
      </x:c>
      <x:c r="E443" s="13" t="n">
        <x:f>'Data &amp; Targets'!N443</x:f>
        <x:v>43284</x:v>
      </x:c>
      <x:c r="F443" s="23" t="n">
        <x:f>MIN(100,LOG10(1+D443/'산출기준'!$B$8)/LOG10(1+'산출기준'!$B$9/'산출기준'!$B$8)*100)</x:f>
        <x:v>51.86924493521109</x:v>
      </x:c>
      <x:c r="G443" s="23" t="n">
        <x:f>MIN(100,LOG10(1+D443/MAX(E443,'산출기준'!$B$10)*'산출기준'!$B$11)/LOG10(1+'산출기준'!$B$12*'산출기준'!$B$11)*100)</x:f>
        <x:v>47.81562989383309</x:v>
      </x:c>
      <x:c r="H443" s="23" t="n">
        <x:f>F443*'산출기준'!$B$13+G443*'산출기준'!$B$14</x:f>
        <x:v>49.437075910384294</x:v>
      </x:c>
      <x:c r="I443" s="23" t="n">
        <x:f>IF('검색추이24개월'!AI443="","",'검색추이24개월'!AI443)</x:f>
        <x:v>86.23006794637162</x:v>
      </x:c>
      <x:c r="J443" s="23" t="n">
        <x:f>'편집평가'!L443</x:f>
        <x:v>75</x:v>
      </x:c>
      <x:c r="K443" s="23" t="n">
        <x:f>IF(I443="","",H443*'산출기준'!$B$15+I443*'산출기준'!$B$16+J443*'산출기준'!$B$17)</x:f>
        <x:v>65.58755833910364</x:v>
      </x:c>
      <x:c r="L443" s="13" t="n">
        <x:f>IF(K443="","",COUNTIF($K$5:$K$1004,"&gt;"&amp;K443)+1)</x:f>
        <x:v>653</x:v>
      </x:c>
    </x:row>
    <x:row r="444" ht="25" customHeight="1">
      <x:c r="A444" s="4" t="str">
        <x:v>K0440</x:v>
      </x:c>
      <x:c r="B444" s="4" t="str">
        <x:v>여행</x:v>
      </x:c>
      <x:c r="C444" s="4" t="str">
        <x:v>인천공항공식주차대행</x:v>
      </x:c>
      <x:c r="D444" s="13" t="n">
        <x:f>'Data &amp; Targets'!L444</x:f>
        <x:v>3500</x:v>
      </x:c>
      <x:c r="E444" s="13" t="n">
        <x:f>'Data &amp; Targets'!N444</x:f>
        <x:v>6280</x:v>
      </x:c>
      <x:c r="F444" s="23" t="n">
        <x:f>MIN(100,LOG10(1+D444/'산출기준'!$B$8)/LOG10(1+'산출기준'!$B$9/'산출기준'!$B$8)*100)</x:f>
        <x:v>51.86924493521109</x:v>
      </x:c>
      <x:c r="G444" s="23" t="n">
        <x:f>MIN(100,LOG10(1+D444/MAX(E444,'산출기준'!$B$10)*'산출기준'!$B$11)/LOG10(1+'산출기준'!$B$12*'산출기준'!$B$11)*100)</x:f>
        <x:v>87.5025244378133</x:v>
      </x:c>
      <x:c r="H444" s="23" t="n">
        <x:f>F444*'산출기준'!$B$13+G444*'산출기준'!$B$14</x:f>
        <x:v>73.24921263677243</x:v>
      </x:c>
      <x:c r="I444" s="23" t="n">
        <x:f>IF('검색추이24개월'!AI444="","",'검색추이24개월'!AI444)</x:f>
        <x:v>90.14267662201691</x:v>
      </x:c>
      <x:c r="J444" s="23" t="n">
        <x:f>'편집평가'!L444</x:f>
        <x:v>50</x:v>
      </x:c>
      <x:c r="K444" s="23" t="n">
        <x:f>IF(I444="","",H444*'산출기준'!$B$15+I444*'산출기준'!$B$16+J444*'산출기준'!$B$17)</x:f>
        <x:v>73.66740930499128</x:v>
      </x:c>
      <x:c r="L444" s="13" t="n">
        <x:f>IF(K444="","",COUNTIF($K$5:$K$1004,"&gt;"&amp;K444)+1)</x:f>
        <x:v>464</x:v>
      </x:c>
    </x:row>
    <x:row r="445" ht="25" customHeight="1">
      <x:c r="A445" s="4" t="str">
        <x:v>K0441</x:v>
      </x:c>
      <x:c r="B445" s="4" t="str">
        <x:v>여행</x:v>
      </x:c>
      <x:c r="C445" s="4" t="str">
        <x:v>여권사진렌즈</x:v>
      </x:c>
      <x:c r="D445" s="13" t="n">
        <x:f>'Data &amp; Targets'!L445</x:f>
        <x:v>3290</x:v>
      </x:c>
      <x:c r="E445" s="13" t="n">
        <x:f>'Data &amp; Targets'!N445</x:f>
        <x:v>73</x:v>
      </x:c>
      <x:c r="F445" s="23" t="n">
        <x:f>MIN(100,LOG10(1+D445/'산출기준'!$B$8)/LOG10(1+'산출기준'!$B$9/'산출기준'!$B$8)*100)</x:f>
        <x:v>50.99927739417653</x:v>
      </x:c>
      <x:c r="G445" s="23" t="n">
        <x:f>MIN(100,LOG10(1+D445/MAX(E445,'산출기준'!$B$10)*'산출기준'!$B$11)/LOG10(1+'산출기준'!$B$12*'산출기준'!$B$11)*100)</x:f>
        <x:v>100</x:v>
      </x:c>
      <x:c r="H445" s="23" t="n">
        <x:f>F445*'산출기준'!$B$13+G445*'산출기준'!$B$14</x:f>
        <x:v>80.3997109576706</x:v>
      </x:c>
      <x:c r="I445" s="23" t="n">
        <x:f>IF('검색추이24개월'!AI445="","",'검색추이24개월'!AI445)</x:f>
        <x:v>92.564877772892</x:v>
      </x:c>
      <x:c r="J445" s="23" t="n">
        <x:f>'편집평가'!L445</x:f>
        <x:v>50</x:v>
      </x:c>
      <x:c r="K445" s="23" t="n">
        <x:f>IF(I445="","",H445*'산출기준'!$B$15+I445*'산출기준'!$B$16+J445*'산출기준'!$B$17)</x:f>
        <x:v>77.9693188107029</x:v>
      </x:c>
      <x:c r="L445" s="13" t="n">
        <x:f>IF(K445="","",COUNTIF($K$5:$K$1004,"&gt;"&amp;K445)+1)</x:f>
        <x:v>319</x:v>
      </x:c>
    </x:row>
    <x:row r="446" ht="25" customHeight="1">
      <x:c r="A446" s="4" t="str">
        <x:v>K0442</x:v>
      </x:c>
      <x:c r="B446" s="4" t="str">
        <x:v>여행</x:v>
      </x:c>
      <x:c r="C446" s="4" t="str">
        <x:v>일본이심사용법</x:v>
      </x:c>
      <x:c r="D446" s="13" t="n">
        <x:f>'Data &amp; Targets'!L446</x:f>
        <x:v>3250</x:v>
      </x:c>
      <x:c r="E446" s="13" t="n">
        <x:f>'Data &amp; Targets'!N446</x:f>
        <x:v>2907</x:v>
      </x:c>
      <x:c r="F446" s="23" t="n">
        <x:f>MIN(100,LOG10(1+D446/'산출기준'!$B$8)/LOG10(1+'산출기준'!$B$9/'산출기준'!$B$8)*100)</x:f>
        <x:v>50.82747254750713</x:v>
      </x:c>
      <x:c r="G446" s="23" t="n">
        <x:f>MIN(100,LOG10(1+D446/MAX(E446,'산출기준'!$B$10)*'산출기준'!$B$11)/LOG10(1+'산출기준'!$B$12*'산출기준'!$B$11)*100)</x:f>
        <x:v>100</x:v>
      </x:c>
      <x:c r="H446" s="23" t="n">
        <x:f>F446*'산출기준'!$B$13+G446*'산출기준'!$B$14</x:f>
        <x:v>80.33098901900286</x:v>
      </x:c>
      <x:c r="I446" s="23" t="n">
        <x:f>IF('검색추이24개월'!AI446="","",'검색추이24개월'!AI446)</x:f>
        <x:v>94.09930151008295</x:v>
      </x:c>
      <x:c r="J446" s="23" t="n">
        <x:f>'편집평가'!L446</x:f>
        <x:v>62.5</x:v>
      </x:c>
      <x:c r="K446" s="23" t="n">
        <x:f>IF(I446="","",H446*'산출기준'!$B$15+I446*'산출기준'!$B$16+J446*'산출기준'!$B$17)</x:f>
        <x:v>80.89528496252632</x:v>
      </x:c>
      <x:c r="L446" s="13" t="n">
        <x:f>IF(K446="","",COUNTIF($K$5:$K$1004,"&gt;"&amp;K446)+1)</x:f>
        <x:v>220</x:v>
      </x:c>
    </x:row>
    <x:row r="447" ht="25" customHeight="1">
      <x:c r="A447" s="4" t="str">
        <x:v>K0443</x:v>
      </x:c>
      <x:c r="B447" s="4" t="str">
        <x:v>여행</x:v>
      </x:c>
      <x:c r="C447" s="4" t="str">
        <x:v>해외여행카드추천</x:v>
      </x:c>
      <x:c r="D447" s="13" t="n">
        <x:f>'Data &amp; Targets'!L447</x:f>
        <x:v>2560</x:v>
      </x:c>
      <x:c r="E447" s="13" t="n">
        <x:f>'Data &amp; Targets'!N447</x:f>
        <x:v>5182</x:v>
      </x:c>
      <x:c r="F447" s="23" t="n">
        <x:f>MIN(100,LOG10(1+D447/'산출기준'!$B$8)/LOG10(1+'산출기준'!$B$9/'산출기준'!$B$8)*100)</x:f>
        <x:v>47.48918322605242</x:v>
      </x:c>
      <x:c r="G447" s="23" t="n">
        <x:f>MIN(100,LOG10(1+D447/MAX(E447,'산출기준'!$B$10)*'산출기준'!$B$11)/LOG10(1+'산출기준'!$B$12*'산출기준'!$B$11)*100)</x:f>
        <x:v>84.93876564810074</x:v>
      </x:c>
      <x:c r="H447" s="23" t="n">
        <x:f>F447*'산출기준'!$B$13+G447*'산출기준'!$B$14</x:f>
        <x:v>69.95893267928142</x:v>
      </x:c>
      <x:c r="I447" s="23" t="n">
        <x:f>IF('검색추이24개월'!AI447="","",'검색추이24개월'!AI447)</x:f>
        <x:v>88.7915152253636</x:v>
      </x:c>
      <x:c r="J447" s="23" t="n">
        <x:f>'편집평가'!L447</x:f>
        <x:v>50</x:v>
      </x:c>
      <x:c r="K447" s="23" t="n">
        <x:f>IF(I447="","",H447*'산출기준'!$B$15+I447*'산출기준'!$B$16+J447*'산출기준'!$B$17)</x:f>
        <x:v>71.61692090724979</x:v>
      </x:c>
      <x:c r="L447" s="13" t="n">
        <x:f>IF(K447="","",COUNTIF($K$5:$K$1004,"&gt;"&amp;K447)+1)</x:f>
        <x:v>509</x:v>
      </x:c>
    </x:row>
    <x:row r="448" ht="25" customHeight="1">
      <x:c r="A448" s="4" t="str">
        <x:v>K0444</x:v>
      </x:c>
      <x:c r="B448" s="4" t="str">
        <x:v>여행</x:v>
      </x:c>
      <x:c r="C448" s="4" t="str">
        <x:v>비행기좌석</x:v>
      </x:c>
      <x:c r="D448" s="13" t="n">
        <x:f>'Data &amp; Targets'!L448</x:f>
        <x:v>2490</x:v>
      </x:c>
      <x:c r="E448" s="13" t="n">
        <x:f>'Data &amp; Targets'!N448</x:f>
        <x:v>58202</x:v>
      </x:c>
      <x:c r="F448" s="23" t="n">
        <x:f>MIN(100,LOG10(1+D448/'산출기준'!$B$8)/LOG10(1+'산출기준'!$B$9/'산출기준'!$B$8)*100)</x:f>
        <x:v>47.103176659977485</x:v>
      </x:c>
      <x:c r="G448" s="23" t="n">
        <x:f>MIN(100,LOG10(1+D448/MAX(E448,'산출기준'!$B$10)*'산출기준'!$B$11)/LOG10(1+'산출기준'!$B$12*'산출기준'!$B$11)*100)</x:f>
        <x:v>36.04642147892344</x:v>
      </x:c>
      <x:c r="H448" s="23" t="n">
        <x:f>F448*'산출기준'!$B$13+G448*'산출기준'!$B$14</x:f>
        <x:v>40.46912355134506</x:v>
      </x:c>
      <x:c r="I448" s="23" t="n">
        <x:f>IF('검색추이24개월'!AI448="","",'검색추이24개월'!AI448)</x:f>
        <x:v>82.21933835404151</x:v>
      </x:c>
      <x:c r="J448" s="23" t="n">
        <x:f>'편집평가'!L448</x:f>
        <x:v>50</x:v>
      </x:c>
      <x:c r="K448" s="23" t="n">
        <x:f>IF(I448="","",H448*'산출기준'!$B$15+I448*'산출기준'!$B$16+J448*'산출기준'!$B$17)</x:f>
        <x:v>54.90036328188498</x:v>
      </x:c>
      <x:c r="L448" s="13" t="n">
        <x:f>IF(K448="","",COUNTIF($K$5:$K$1004,"&gt;"&amp;K448)+1)</x:f>
        <x:v>866</x:v>
      </x:c>
    </x:row>
    <x:row r="449" ht="25" customHeight="1">
      <x:c r="A449" s="4" t="str">
        <x:v>K0445</x:v>
      </x:c>
      <x:c r="B449" s="4" t="str">
        <x:v>여행</x:v>
      </x:c>
      <x:c r="C449" s="4" t="str">
        <x:v>해외로밍방법</x:v>
      </x:c>
      <x:c r="D449" s="13" t="n">
        <x:f>'Data &amp; Targets'!L449</x:f>
        <x:v>2340</x:v>
      </x:c>
      <x:c r="E449" s="13" t="n">
        <x:f>'Data &amp; Targets'!N449</x:f>
        <x:v>4510</x:v>
      </x:c>
      <x:c r="F449" s="23" t="n">
        <x:f>MIN(100,LOG10(1+D449/'산출기준'!$B$8)/LOG10(1+'산출기준'!$B$9/'산출기준'!$B$8)*100)</x:f>
        <x:v>46.2396370162641</x:v>
      </x:c>
      <x:c r="G449" s="23" t="n">
        <x:f>MIN(100,LOG10(1+D449/MAX(E449,'산출기준'!$B$10)*'산출기준'!$B$11)/LOG10(1+'산출기준'!$B$12*'산출기준'!$B$11)*100)</x:f>
        <x:v>85.980725100802</x:v>
      </x:c>
      <x:c r="H449" s="23" t="n">
        <x:f>F449*'산출기준'!$B$13+G449*'산출기준'!$B$14</x:f>
        <x:v>70.08428986698684</x:v>
      </x:c>
      <x:c r="I449" s="23" t="n">
        <x:f>IF('검색추이24개월'!AI449="","",'검색추이24개월'!AI449)</x:f>
        <x:v>90.60594537549343</x:v>
      </x:c>
      <x:c r="J449" s="23" t="n">
        <x:f>'편집평가'!L449</x:f>
        <x:v>75</x:v>
      </x:c>
      <x:c r="K449" s="23" t="n">
        <x:f>IF(I449="","",H449*'산출기준'!$B$15+I449*'산출기준'!$B$16+J449*'산출기준'!$B$17)</x:f>
        <x:v>77.22392854614145</x:v>
      </x:c>
      <x:c r="L449" s="13" t="n">
        <x:f>IF(K449="","",COUNTIF($K$5:$K$1004,"&gt;"&amp;K449)+1)</x:f>
        <x:v>340</x:v>
      </x:c>
    </x:row>
    <x:row r="450" ht="25" customHeight="1">
      <x:c r="A450" s="4" t="str">
        <x:v>K0446</x:v>
      </x:c>
      <x:c r="B450" s="4" t="str">
        <x:v>여행</x:v>
      </x:c>
      <x:c r="C450" s="4" t="str">
        <x:v>인천공항제2터미널장기주차장</x:v>
      </x:c>
      <x:c r="D450" s="13" t="n">
        <x:f>'Data &amp; Targets'!L450</x:f>
        <x:v>2230</x:v>
      </x:c>
      <x:c r="E450" s="13" t="n">
        <x:f>'Data &amp; Targets'!N450</x:f>
        <x:v>2085</x:v>
      </x:c>
      <x:c r="F450" s="23" t="n">
        <x:f>MIN(100,LOG10(1+D450/'산출기준'!$B$8)/LOG10(1+'산출기준'!$B$9/'산출기준'!$B$8)*100)</x:f>
        <x:v>45.5719367837184</x:v>
      </x:c>
      <x:c r="G450" s="23" t="n">
        <x:f>MIN(100,LOG10(1+D450/MAX(E450,'산출기준'!$B$10)*'산출기준'!$B$11)/LOG10(1+'산출기준'!$B$12*'산출기준'!$B$11)*100)</x:f>
        <x:v>100</x:v>
      </x:c>
      <x:c r="H450" s="23" t="n">
        <x:f>F450*'산출기준'!$B$13+G450*'산출기준'!$B$14</x:f>
        <x:v>78.22877471348735</x:v>
      </x:c>
      <x:c r="I450" s="23" t="n">
        <x:f>IF('검색추이24개월'!AI450="","",'검색추이24개월'!AI450)</x:f>
        <x:v>97.23988378571806</x:v>
      </x:c>
      <x:c r="J450" s="23" t="n">
        <x:f>'편집평가'!L450</x:f>
        <x:v>50</x:v>
      </x:c>
      <x:c r="K450" s="23" t="n">
        <x:f>IF(I450="","",H450*'산출기준'!$B$15+I450*'산출기준'!$B$16+J450*'산출기준'!$B$17)</x:f>
        <x:v>78.28635249245909</x:v>
      </x:c>
      <x:c r="L450" s="13" t="n">
        <x:f>IF(K450="","",COUNTIF($K$5:$K$1004,"&gt;"&amp;K450)+1)</x:f>
        <x:v>311</x:v>
      </x:c>
    </x:row>
    <x:row r="451" ht="25" customHeight="1">
      <x:c r="A451" s="4" t="str">
        <x:v>K0447</x:v>
      </x:c>
      <x:c r="B451" s="4" t="str">
        <x:v>여행</x:v>
      </x:c>
      <x:c r="C451" s="4" t="str">
        <x:v>여권재발급온라인신청</x:v>
      </x:c>
      <x:c r="D451" s="13" t="n">
        <x:f>'Data &amp; Targets'!L451</x:f>
        <x:v>2190</x:v>
      </x:c>
      <x:c r="E451" s="13" t="n">
        <x:f>'Data &amp; Targets'!N451</x:f>
        <x:v>7148</x:v>
      </x:c>
      <x:c r="F451" s="23" t="n">
        <x:f>MIN(100,LOG10(1+D451/'산출기준'!$B$8)/LOG10(1+'산출기준'!$B$9/'산출기준'!$B$8)*100)</x:f>
        <x:v>45.321291760634004</x:v>
      </x:c>
      <x:c r="G451" s="23" t="n">
        <x:f>MIN(100,LOG10(1+D451/MAX(E451,'산출기준'!$B$10)*'산출기준'!$B$11)/LOG10(1+'산출기준'!$B$12*'산출기준'!$B$11)*100)</x:f>
        <x:v>74.84868579908787</x:v>
      </x:c>
      <x:c r="H451" s="23" t="n">
        <x:f>F451*'산출기준'!$B$13+G451*'산출기준'!$B$14</x:f>
        <x:v>63.03772818370632</x:v>
      </x:c>
      <x:c r="I451" s="23" t="n">
        <x:f>IF('검색추이24개월'!AI451="","",'검색추이24개월'!AI451)</x:f>
        <x:v>97.62226743941909</x:v>
      </x:c>
      <x:c r="J451" s="23" t="n">
        <x:f>'편집평가'!L451</x:f>
        <x:v>62.5</x:v>
      </x:c>
      <x:c r="K451" s="23" t="n">
        <x:f>IF(I451="","",H451*'산출기준'!$B$15+I451*'산출기준'!$B$16+J451*'산출기준'!$B$17)</x:f>
        <x:v>73.30554432367889</x:v>
      </x:c>
      <x:c r="L451" s="13" t="n">
        <x:f>IF(K451="","",COUNTIF($K$5:$K$1004,"&gt;"&amp;K451)+1)</x:f>
        <x:v>471</x:v>
      </x:c>
    </x:row>
    <x:row r="452" ht="25" customHeight="1">
      <x:c r="A452" s="4" t="str">
        <x:v>K0448</x:v>
      </x:c>
      <x:c r="B452" s="4" t="str">
        <x:v>여행</x:v>
      </x:c>
      <x:c r="C452" s="4" t="str">
        <x:v>셀프여권사진</x:v>
      </x:c>
      <x:c r="D452" s="13" t="n">
        <x:f>'Data &amp; Targets'!L452</x:f>
        <x:v>2080</x:v>
      </x:c>
      <x:c r="E452" s="13" t="n">
        <x:f>'Data &amp; Targets'!N452</x:f>
        <x:v>7844</x:v>
      </x:c>
      <x:c r="F452" s="23" t="n">
        <x:f>MIN(100,LOG10(1+D452/'산출기준'!$B$8)/LOG10(1+'산출기준'!$B$9/'산출기준'!$B$8)*100)</x:f>
        <x:v>44.608761900512874</x:v>
      </x:c>
      <x:c r="G452" s="23" t="n">
        <x:f>MIN(100,LOG10(1+D452/MAX(E452,'산출기준'!$B$10)*'산출기준'!$B$11)/LOG10(1+'산출기준'!$B$12*'산출기준'!$B$11)*100)</x:f>
        <x:v>71.82492860378231</x:v>
      </x:c>
      <x:c r="H452" s="23" t="n">
        <x:f>F452*'산출기준'!$B$13+G452*'산출기준'!$B$14</x:f>
        <x:v>60.93846192247454</x:v>
      </x:c>
      <x:c r="I452" s="23" t="n">
        <x:f>IF('검색추이24개월'!AI452="","",'검색추이24개월'!AI452)</x:f>
        <x:v>79.89931892357131</x:v>
      </x:c>
      <x:c r="J452" s="23" t="n">
        <x:f>'편집평가'!L452</x:f>
        <x:v>50</x:v>
      </x:c>
      <x:c r="K452" s="23" t="n">
        <x:f>IF(I452="","",H452*'산출기준'!$B$15+I452*'산출기준'!$B$16+J452*'산출기준'!$B$17)</x:f>
        <x:v>64.43902663830866</x:v>
      </x:c>
      <x:c r="L452" s="13" t="n">
        <x:f>IF(K452="","",COUNTIF($K$5:$K$1004,"&gt;"&amp;K452)+1)</x:f>
        <x:v>684</x:v>
      </x:c>
    </x:row>
    <x:row r="453" ht="25" customHeight="1">
      <x:c r="A453" s="4" t="str">
        <x:v>K0449</x:v>
      </x:c>
      <x:c r="B453" s="4" t="str">
        <x:v>여행</x:v>
      </x:c>
      <x:c r="C453" s="4" t="str">
        <x:v>여권사진흰옷</x:v>
      </x:c>
      <x:c r="D453" s="13" t="n">
        <x:f>'Data &amp; Targets'!L453</x:f>
        <x:v>2070</x:v>
      </x:c>
      <x:c r="E453" s="13" t="n">
        <x:f>'Data &amp; Targets'!N453</x:f>
        <x:v>306</x:v>
      </x:c>
      <x:c r="F453" s="23" t="n">
        <x:f>MIN(100,LOG10(1+D453/'산출기준'!$B$8)/LOG10(1+'산출기준'!$B$9/'산출기준'!$B$8)*100)</x:f>
        <x:v>44.54221287112219</x:v>
      </x:c>
      <x:c r="G453" s="23" t="n">
        <x:f>MIN(100,LOG10(1+D453/MAX(E453,'산출기준'!$B$10)*'산출기준'!$B$11)/LOG10(1+'산출기준'!$B$12*'산출기준'!$B$11)*100)</x:f>
        <x:v>100</x:v>
      </x:c>
      <x:c r="H453" s="23" t="n">
        <x:f>F453*'산출기준'!$B$13+G453*'산출기준'!$B$14</x:f>
        <x:v>77.81688514844888</x:v>
      </x:c>
      <x:c r="I453" s="23" t="n">
        <x:f>IF('검색추이24개월'!AI453="","",'검색추이24개월'!AI453)</x:f>
        <x:v>89.95389697031594</x:v>
      </x:c>
      <x:c r="J453" s="23" t="n">
        <x:f>'편집평가'!L453</x:f>
        <x:v>50</x:v>
      </x:c>
      <x:c r="K453" s="23" t="n">
        <x:f>IF(I453="","",H453*'산출기준'!$B$15+I453*'산출기준'!$B$16+J453*'산출기준'!$B$17)</x:f>
        <x:v>75.89461166531922</x:v>
      </x:c>
      <x:c r="L453" s="13" t="n">
        <x:f>IF(K453="","",COUNTIF($K$5:$K$1004,"&gt;"&amp;K453)+1)</x:f>
        <x:v>388</x:v>
      </x:c>
    </x:row>
    <x:row r="454" ht="25" customHeight="1">
      <x:c r="A454" s="4" t="str">
        <x:v>K0450</x:v>
      </x:c>
      <x:c r="B454" s="4" t="str">
        <x:v>여행</x:v>
      </x:c>
      <x:c r="C454" s="4" t="str">
        <x:v>일본여행환전</x:v>
      </x:c>
      <x:c r="D454" s="13" t="n">
        <x:f>'Data &amp; Targets'!L454</x:f>
        <x:v>2060</x:v>
      </x:c>
      <x:c r="E454" s="13" t="n">
        <x:f>'Data &amp; Targets'!N454</x:f>
        <x:v>16729</x:v>
      </x:c>
      <x:c r="F454" s="23" t="n">
        <x:f>MIN(100,LOG10(1+D454/'산출기준'!$B$8)/LOG10(1+'산출기준'!$B$9/'산출기준'!$B$8)*100)</x:f>
        <x:v>44.475356454823746</x:v>
      </x:c>
      <x:c r="G454" s="23" t="n">
        <x:f>MIN(100,LOG10(1+D454/MAX(E454,'산출기준'!$B$10)*'산출기준'!$B$11)/LOG10(1+'산출기준'!$B$12*'산출기준'!$B$11)*100)</x:f>
        <x:v>56.09413743403388</x:v>
      </x:c>
      <x:c r="H454" s="23" t="n">
        <x:f>F454*'산출기준'!$B$13+G454*'산출기준'!$B$14</x:f>
        <x:v>51.44662504234982</x:v>
      </x:c>
      <x:c r="I454" s="23" t="n">
        <x:f>IF('검색추이24개월'!AI454="","",'검색추이24개월'!AI454)</x:f>
        <x:v>86.4655863866129</x:v>
      </x:c>
      <x:c r="J454" s="23" t="n">
        <x:f>'편집평가'!L454</x:f>
        <x:v>50</x:v>
      </x:c>
      <x:c r="K454" s="23" t="n">
        <x:f>IF(I454="","",H454*'산출기준'!$B$15+I454*'산출기준'!$B$16+J454*'산출기준'!$B$17)</x:f>
        <x:v>61.66298843715878</x:v>
      </x:c>
      <x:c r="L454" s="13" t="n">
        <x:f>IF(K454="","",COUNTIF($K$5:$K$1004,"&gt;"&amp;K454)+1)</x:f>
        <x:v>744</x:v>
      </x:c>
    </x:row>
    <x:row r="455" ht="25" customHeight="1">
      <x:c r="A455" s="4" t="str">
        <x:v>K0451</x:v>
      </x:c>
      <x:c r="B455" s="4" t="str">
        <x:v>여행</x:v>
      </x:c>
      <x:c r="C455" s="4" t="str">
        <x:v>비행기비상구좌석</x:v>
      </x:c>
      <x:c r="D455" s="13" t="n">
        <x:f>'Data &amp; Targets'!L455</x:f>
        <x:v>2000</x:v>
      </x:c>
      <x:c r="E455" s="13" t="n">
        <x:f>'Data &amp; Targets'!N455</x:f>
        <x:v>2172</x:v>
      </x:c>
      <x:c r="F455" s="23" t="n">
        <x:f>MIN(100,LOG10(1+D455/'산출기준'!$B$8)/LOG10(1+'산출기준'!$B$9/'산출기준'!$B$8)*100)</x:f>
        <x:v>44.067600240186685</x:v>
      </x:c>
      <x:c r="G455" s="23" t="n">
        <x:f>MIN(100,LOG10(1+D455/MAX(E455,'산출기준'!$B$10)*'산출기준'!$B$11)/LOG10(1+'산출기준'!$B$12*'산출기준'!$B$11)*100)</x:f>
        <x:v>98.23081329354044</x:v>
      </x:c>
      <x:c r="H455" s="23" t="n">
        <x:f>F455*'산출기준'!$B$13+G455*'산출기준'!$B$14</x:f>
        <x:v>76.56552807219893</x:v>
      </x:c>
      <x:c r="I455" s="23" t="n">
        <x:f>IF('검색추이24개월'!AI455="","",'검색추이24개월'!AI455)</x:f>
        <x:v>90.52837418908321</x:v>
      </x:c>
      <x:c r="J455" s="23" t="n">
        <x:f>'편집평가'!L455</x:f>
        <x:v>50</x:v>
      </x:c>
      <x:c r="K455" s="23" t="n">
        <x:f>IF(I455="","",H455*'산출기준'!$B$15+I455*'산출기준'!$B$16+J455*'산출기준'!$B$17)</x:f>
        <x:v>75.44127629282443</x:v>
      </x:c>
      <x:c r="L455" s="13" t="n">
        <x:f>IF(K455="","",COUNTIF($K$5:$K$1004,"&gt;"&amp;K455)+1)</x:f>
        <x:v>402</x:v>
      </x:c>
    </x:row>
    <x:row r="456" ht="25" customHeight="1">
      <x:c r="A456" s="4" t="str">
        <x:v>K0452</x:v>
      </x:c>
      <x:c r="B456" s="4" t="str">
        <x:v>여행</x:v>
      </x:c>
      <x:c r="C456" s="4" t="str">
        <x:v>여권규격</x:v>
      </x:c>
      <x:c r="D456" s="13" t="n">
        <x:f>'Data &amp; Targets'!L456</x:f>
        <x:v>1900</x:v>
      </x:c>
      <x:c r="E456" s="13" t="n">
        <x:f>'Data &amp; Targets'!N456</x:f>
        <x:v>10045</x:v>
      </x:c>
      <x:c r="F456" s="23" t="n">
        <x:f>MIN(100,LOG10(1+D456/'산출기준'!$B$8)/LOG10(1+'산출기준'!$B$9/'산출기준'!$B$8)*100)</x:f>
        <x:v>43.36139245415389</x:v>
      </x:c>
      <x:c r="G456" s="23" t="n">
        <x:f>MIN(100,LOG10(1+D456/MAX(E456,'산출기준'!$B$10)*'산출기준'!$B$11)/LOG10(1+'산출기준'!$B$12*'산출기준'!$B$11)*100)</x:f>
        <x:v>64.81883478570339</x:v>
      </x:c>
      <x:c r="H456" s="23" t="n">
        <x:f>F456*'산출기준'!$B$13+G456*'산출기준'!$B$14</x:f>
        <x:v>56.23585785308359</x:v>
      </x:c>
      <x:c r="I456" s="23" t="n">
        <x:f>IF('검색추이24개월'!AI456="","",'검색추이24개월'!AI456)</x:f>
        <x:v>94.65801777113602</x:v>
      </x:c>
      <x:c r="J456" s="23" t="n">
        <x:f>'편집평가'!L456</x:f>
        <x:v>75</x:v>
      </x:c>
      <x:c r="K456" s="23" t="n">
        <x:f>IF(I456="","",H456*'산출기준'!$B$15+I456*'산출기준'!$B$16+J456*'산출기준'!$B$17)</x:f>
        <x:v>71.5153342578826</x:v>
      </x:c>
      <x:c r="L456" s="13" t="n">
        <x:f>IF(K456="","",COUNTIF($K$5:$K$1004,"&gt;"&amp;K456)+1)</x:f>
        <x:v>515</x:v>
      </x:c>
    </x:row>
    <x:row r="457" ht="25" customHeight="1">
      <x:c r="A457" s="4" t="str">
        <x:v>K0453</x:v>
      </x:c>
      <x:c r="B457" s="4" t="str">
        <x:v>여행</x:v>
      </x:c>
      <x:c r="C457" s="4" t="str">
        <x:v>보조배터리기내반입용량</x:v>
      </x:c>
      <x:c r="D457" s="13" t="n">
        <x:f>'Data &amp; Targets'!L457</x:f>
        <x:v>1860</x:v>
      </x:c>
      <x:c r="E457" s="13" t="n">
        <x:f>'Data &amp; Targets'!N457</x:f>
        <x:v>2876</x:v>
      </x:c>
      <x:c r="F457" s="23" t="n">
        <x:f>MIN(100,LOG10(1+D457/'산출기준'!$B$8)/LOG10(1+'산출기준'!$B$9/'산출기준'!$B$8)*100)</x:f>
        <x:v>43.06897062181452</x:v>
      </x:c>
      <x:c r="G457" s="23" t="n">
        <x:f>MIN(100,LOG10(1+D457/MAX(E457,'산출기준'!$B$10)*'산출기준'!$B$11)/LOG10(1+'산출기준'!$B$12*'산출기준'!$B$11)*100)</x:f>
        <x:v>90.67347775548832</x:v>
      </x:c>
      <x:c r="H457" s="23" t="n">
        <x:f>F457*'산출기준'!$B$13+G457*'산출기준'!$B$14</x:f>
        <x:v>71.6316749020188</x:v>
      </x:c>
      <x:c r="I457" s="23" t="n">
        <x:f>IF('검색추이24개월'!AI457="","",'검색추이24개월'!AI457)</x:f>
        <x:v>79.697629987237</x:v>
      </x:c>
      <x:c r="J457" s="23" t="n">
        <x:f>'편집평가'!L457</x:f>
        <x:v>50</x:v>
      </x:c>
      <x:c r="K457" s="23" t="n">
        <x:f>IF(I457="","",H457*'산출기준'!$B$15+I457*'산출기준'!$B$16+J457*'산출기준'!$B$17)</x:f>
        <x:v>69.7251264471805</x:v>
      </x:c>
      <x:c r="L457" s="13" t="n">
        <x:f>IF(K457="","",COUNTIF($K$5:$K$1004,"&gt;"&amp;K457)+1)</x:f>
        <x:v>552</x:v>
      </x:c>
    </x:row>
    <x:row r="458" ht="25" customHeight="1">
      <x:c r="A458" s="4" t="str">
        <x:v>K0454</x:v>
      </x:c>
      <x:c r="B458" s="4" t="str">
        <x:v>여행</x:v>
      </x:c>
      <x:c r="C458" s="4" t="str">
        <x:v>일본여행자보험추천</x:v>
      </x:c>
      <x:c r="D458" s="13" t="n">
        <x:f>'Data &amp; Targets'!L458</x:f>
        <x:v>1820</x:v>
      </x:c>
      <x:c r="E458" s="13" t="n">
        <x:f>'Data &amp; Targets'!N458</x:f>
        <x:v>153</x:v>
      </x:c>
      <x:c r="F458" s="23" t="n">
        <x:f>MIN(100,LOG10(1+D458/'산출기준'!$B$8)/LOG10(1+'산출기준'!$B$9/'산출기준'!$B$8)*100)</x:f>
        <x:v>42.77051905041879</x:v>
      </x:c>
      <x:c r="G458" s="23" t="n">
        <x:f>MIN(100,LOG10(1+D458/MAX(E458,'산출기준'!$B$10)*'산출기준'!$B$11)/LOG10(1+'산출기준'!$B$12*'산출기준'!$B$11)*100)</x:f>
        <x:v>100</x:v>
      </x:c>
      <x:c r="H458" s="23" t="n">
        <x:f>F458*'산출기준'!$B$13+G458*'산출기준'!$B$14</x:f>
        <x:v>77.10820762016752</x:v>
      </x:c>
      <x:c r="I458" s="23" t="n">
        <x:f>IF('검색추이24개월'!AI458="","",'검색추이24개월'!AI458)</x:f>
        <x:v>97.60019419648864</x:v>
      </x:c>
      <x:c r="J458" s="23" t="n">
        <x:f>'편집평가'!L458</x:f>
        <x:v>50</x:v>
      </x:c>
      <x:c r="K458" s="23" t="n">
        <x:f>IF(I458="","",H458*'산출기준'!$B$15+I458*'산출기준'!$B$16+J458*'산출기준'!$B$17)</x:f>
        <x:v>77.83416206903036</x:v>
      </x:c>
      <x:c r="L458" s="13" t="n">
        <x:f>IF(K458="","",COUNTIF($K$5:$K$1004,"&gt;"&amp;K458)+1)</x:f>
        <x:v>325</x:v>
      </x:c>
    </x:row>
    <x:row r="459" ht="25" customHeight="1">
      <x:c r="A459" s="4" t="str">
        <x:v>K0455</x:v>
      </x:c>
      <x:c r="B459" s="4" t="str">
        <x:v>여행</x:v>
      </x:c>
      <x:c r="C459" s="4" t="str">
        <x:v>여권사진머리</x:v>
      </x:c>
      <x:c r="D459" s="13" t="n">
        <x:f>'Data &amp; Targets'!L459</x:f>
        <x:v>1720</x:v>
      </x:c>
      <x:c r="E459" s="13" t="n">
        <x:f>'Data &amp; Targets'!N459</x:f>
        <x:v>2580</x:v>
      </x:c>
      <x:c r="F459" s="23" t="n">
        <x:f>MIN(100,LOG10(1+D459/'산출기준'!$B$8)/LOG10(1+'산출기준'!$B$9/'산출기준'!$B$8)*100)</x:f>
        <x:v>41.99630304971281</x:v>
      </x:c>
      <x:c r="G459" s="23" t="n">
        <x:f>MIN(100,LOG10(1+D459/MAX(E459,'산출기준'!$B$10)*'산출기준'!$B$11)/LOG10(1+'산출기준'!$B$12*'산출기준'!$B$11)*100)</x:f>
        <x:v>91.32142215991986</x:v>
      </x:c>
      <x:c r="H459" s="23" t="n">
        <x:f>F459*'산출기준'!$B$13+G459*'산출기준'!$B$14</x:f>
        <x:v>71.59137451583703</x:v>
      </x:c>
      <x:c r="I459" s="23" t="n">
        <x:f>IF('검색추이24개월'!AI459="","",'검색추이24개월'!AI459)</x:f>
        <x:v>87.89399814233981</x:v>
      </x:c>
      <x:c r="J459" s="23" t="n">
        <x:f>'편집평가'!L459</x:f>
        <x:v>50</x:v>
      </x:c>
      <x:c r="K459" s="23" t="n">
        <x:f>IF(I459="","",H459*'산출기준'!$B$15+I459*'산출기준'!$B$16+J459*'산출기준'!$B$17)</x:f>
        <x:v>72.16388670062045</x:v>
      </x:c>
      <x:c r="L459" s="13" t="n">
        <x:f>IF(K459="","",COUNTIF($K$5:$K$1004,"&gt;"&amp;K459)+1)</x:f>
        <x:v>497</x:v>
      </x:c>
    </x:row>
    <x:row r="460" ht="25" customHeight="1">
      <x:c r="A460" s="4" t="str">
        <x:v>K0456</x:v>
      </x:c>
      <x:c r="B460" s="4" t="str">
        <x:v>여행</x:v>
      </x:c>
      <x:c r="C460" s="4" t="str">
        <x:v>인천공항주차할인</x:v>
      </x:c>
      <x:c r="D460" s="13" t="n">
        <x:f>'Data &amp; Targets'!L460</x:f>
        <x:v>1570</x:v>
      </x:c>
      <x:c r="E460" s="13" t="n">
        <x:f>'Data &amp; Targets'!N460</x:f>
        <x:v>9875</x:v>
      </x:c>
      <x:c r="F460" s="23" t="n">
        <x:f>MIN(100,LOG10(1+D460/'산출기준'!$B$8)/LOG10(1+'산출기준'!$B$9/'산출기준'!$B$8)*100)</x:f>
        <x:v>40.75131929493316</x:v>
      </x:c>
      <x:c r="G460" s="23" t="n">
        <x:f>MIN(100,LOG10(1+D460/MAX(E460,'산출기준'!$B$10)*'산출기준'!$B$11)/LOG10(1+'산출기준'!$B$12*'산출기준'!$B$11)*100)</x:f>
        <x:v>61.26034429762588</x:v>
      </x:c>
      <x:c r="H460" s="23" t="n">
        <x:f>F460*'산출기준'!$B$13+G460*'산출기준'!$B$14</x:f>
        <x:v>53.05673429654878</x:v>
      </x:c>
      <x:c r="I460" s="23" t="n">
        <x:f>IF('검색추이24개월'!AI460="","",'검색추이24개월'!AI460)</x:f>
        <x:v>92.33614240234519</x:v>
      </x:c>
      <x:c r="J460" s="23" t="n">
        <x:f>'편집평가'!L460</x:f>
        <x:v>50</x:v>
      </x:c>
      <x:c r="K460" s="23" t="n">
        <x:f>IF(I460="","",H460*'산출기준'!$B$15+I460*'산출기준'!$B$16+J460*'산출기준'!$B$17)</x:f>
        <x:v>64.22920986897795</x:v>
      </x:c>
      <x:c r="L460" s="13" t="n">
        <x:f>IF(K460="","",COUNTIF($K$5:$K$1004,"&gt;"&amp;K460)+1)</x:f>
        <x:v>688</x:v>
      </x:c>
    </x:row>
    <x:row r="461" ht="25" customHeight="1">
      <x:c r="A461" s="4" t="str">
        <x:v>K0457</x:v>
      </x:c>
      <x:c r="B461" s="4" t="str">
        <x:v>여행</x:v>
      </x:c>
      <x:c r="C461" s="4" t="str">
        <x:v>일본유심추천</x:v>
      </x:c>
      <x:c r="D461" s="13" t="n">
        <x:f>'Data &amp; Targets'!L461</x:f>
        <x:v>1540</x:v>
      </x:c>
      <x:c r="E461" s="13" t="n">
        <x:f>'Data &amp; Targets'!N461</x:f>
        <x:v>5367</x:v>
      </x:c>
      <x:c r="F461" s="23" t="n">
        <x:f>MIN(100,LOG10(1+D461/'산출기준'!$B$8)/LOG10(1+'산출기준'!$B$9/'산출기준'!$B$8)*100)</x:f>
        <x:v>40.48893648975939</x:v>
      </x:c>
      <x:c r="G461" s="23" t="n">
        <x:f>MIN(100,LOG10(1+D461/MAX(E461,'산출기준'!$B$10)*'산출기준'!$B$11)/LOG10(1+'산출기준'!$B$12*'산출기준'!$B$11)*100)</x:f>
        <x:v>73.47458453155599</x:v>
      </x:c>
      <x:c r="H461" s="23" t="n">
        <x:f>F461*'산출기준'!$B$13+G461*'산출기준'!$B$14</x:f>
        <x:v>60.28032531483735</x:v>
      </x:c>
      <x:c r="I461" s="23" t="n">
        <x:f>IF('검색추이24개월'!AI461="","",'검색추이24개월'!AI461)</x:f>
        <x:v>88.61636844267227</x:v>
      </x:c>
      <x:c r="J461" s="23" t="n">
        <x:f>'편집평가'!L461</x:f>
        <x:v>50</x:v>
      </x:c>
      <x:c r="K461" s="23" t="n">
        <x:f>IF(I461="","",H461*'산출기준'!$B$15+I461*'산출기준'!$B$16+J461*'산출기준'!$B$17)</x:f>
        <x:v>66.72507319022036</x:v>
      </x:c>
      <x:c r="L461" s="13" t="n">
        <x:f>IF(K461="","",COUNTIF($K$5:$K$1004,"&gt;"&amp;K461)+1)</x:f>
        <x:v>631</x:v>
      </x:c>
    </x:row>
    <x:row r="462" ht="25" customHeight="1">
      <x:c r="A462" s="4" t="str">
        <x:v>K0458</x:v>
      </x:c>
      <x:c r="B462" s="4" t="str">
        <x:v>여행</x:v>
      </x:c>
      <x:c r="C462" s="4" t="str">
        <x:v>남자여권사진</x:v>
      </x:c>
      <x:c r="D462" s="13" t="n">
        <x:f>'Data &amp; Targets'!L462</x:f>
        <x:v>1480</x:v>
      </x:c>
      <x:c r="E462" s="13" t="n">
        <x:f>'Data &amp; Targets'!N462</x:f>
        <x:v>1107</x:v>
      </x:c>
      <x:c r="F462" s="23" t="n">
        <x:f>MIN(100,LOG10(1+D462/'산출기준'!$B$8)/LOG10(1+'산출기준'!$B$9/'산출기준'!$B$8)*100)</x:f>
        <x:v>39.949455845449464</x:v>
      </x:c>
      <x:c r="G462" s="23" t="n">
        <x:f>MIN(100,LOG10(1+D462/MAX(E462,'산출기준'!$B$10)*'산출기준'!$B$11)/LOG10(1+'산출기준'!$B$12*'산출기준'!$B$11)*100)</x:f>
        <x:v>100</x:v>
      </x:c>
      <x:c r="H462" s="23" t="n">
        <x:f>F462*'산출기준'!$B$13+G462*'산출기준'!$B$14</x:f>
        <x:v>75.97978233817979</x:v>
      </x:c>
      <x:c r="I462" s="23" t="n">
        <x:f>IF('검색추이24개월'!AI462="","",'검색추이24개월'!AI462)</x:f>
        <x:v>85.7049658719036</x:v>
      </x:c>
      <x:c r="J462" s="23" t="n">
        <x:f>'편집평가'!L462</x:f>
        <x:v>50</x:v>
      </x:c>
      <x:c r="K462" s="23" t="n">
        <x:f>IF(I462="","",H462*'산출기준'!$B$15+I462*'산출기준'!$B$16+J462*'산출기준'!$B$17)</x:f>
        <x:v>73.70138093066097</x:v>
      </x:c>
      <x:c r="L462" s="13" t="n">
        <x:f>IF(K462="","",COUNTIF($K$5:$K$1004,"&gt;"&amp;K462)+1)</x:f>
        <x:v>463</x:v>
      </x:c>
    </x:row>
    <x:row r="463" ht="25" customHeight="1">
      <x:c r="A463" s="4" t="str">
        <x:v>K0459</x:v>
      </x:c>
      <x:c r="B463" s="4" t="str">
        <x:v>여행</x:v>
      </x:c>
      <x:c r="C463" s="4" t="str">
        <x:v>여권유효기간6개월</x:v>
      </x:c>
      <x:c r="D463" s="13" t="n">
        <x:f>'Data &amp; Targets'!L463</x:f>
        <x:v>1380</x:v>
      </x:c>
      <x:c r="E463" s="13" t="n">
        <x:f>'Data &amp; Targets'!N463</x:f>
        <x:v>5260</x:v>
      </x:c>
      <x:c r="F463" s="23" t="n">
        <x:f>MIN(100,LOG10(1+D463/'산출기준'!$B$8)/LOG10(1+'산출기준'!$B$9/'산출기준'!$B$8)*100)</x:f>
        <x:v>39.00308039355768</x:v>
      </x:c>
      <x:c r="G463" s="23" t="n">
        <x:f>MIN(100,LOG10(1+D463/MAX(E463,'산출기준'!$B$10)*'산출기준'!$B$11)/LOG10(1+'산출기준'!$B$12*'산출기준'!$B$11)*100)</x:f>
        <x:v>71.60225009028392</x:v>
      </x:c>
      <x:c r="H463" s="23" t="n">
        <x:f>F463*'산출기준'!$B$13+G463*'산출기준'!$B$14</x:f>
        <x:v>58.56258221159342</x:v>
      </x:c>
      <x:c r="I463" s="23" t="n">
        <x:f>IF('검색추이24개월'!AI463="","",'검색추이24개월'!AI463)</x:f>
        <x:v>95.90094925874592</x:v>
      </x:c>
      <x:c r="J463" s="23" t="n">
        <x:f>'편집평가'!L463</x:f>
        <x:v>75</x:v>
      </x:c>
      <x:c r="K463" s="23" t="n">
        <x:f>IF(I463="","",H463*'산출기준'!$B$15+I463*'산출기준'!$B$16+J463*'산출기준'!$B$17)</x:f>
        <x:v>73.05157588342048</x:v>
      </x:c>
      <x:c r="L463" s="13" t="n">
        <x:f>IF(K463="","",COUNTIF($K$5:$K$1004,"&gt;"&amp;K463)+1)</x:f>
        <x:v>477</x:v>
      </x:c>
    </x:row>
    <x:row r="464" ht="25" customHeight="1">
      <x:c r="A464" s="4" t="str">
        <x:v>K0460</x:v>
      </x:c>
      <x:c r="B464" s="4" t="str">
        <x:v>여행</x:v>
      </x:c>
      <x:c r="C464" s="4" t="str">
        <x:v>인천공항제1터미널장기주차장</x:v>
      </x:c>
      <x:c r="D464" s="13" t="n">
        <x:f>'Data &amp; Targets'!L464</x:f>
        <x:v>1350</x:v>
      </x:c>
      <x:c r="E464" s="13" t="n">
        <x:f>'Data &amp; Targets'!N464</x:f>
        <x:v>1834</x:v>
      </x:c>
      <x:c r="F464" s="23" t="n">
        <x:f>MIN(100,LOG10(1+D464/'산출기준'!$B$8)/LOG10(1+'산출기준'!$B$9/'산출기준'!$B$8)*100)</x:f>
        <x:v>38.70666617713665</x:v>
      </x:c>
      <x:c r="G464" s="23" t="n">
        <x:f>MIN(100,LOG10(1+D464/MAX(E464,'산출기준'!$B$10)*'산출기준'!$B$11)/LOG10(1+'산출기준'!$B$12*'산출기준'!$B$11)*100)</x:f>
        <x:v>93.43784464022816</x:v>
      </x:c>
      <x:c r="H464" s="23" t="n">
        <x:f>F464*'산출기준'!$B$13+G464*'산출기준'!$B$14</x:f>
        <x:v>71.54537325499156</x:v>
      </x:c>
      <x:c r="I464" s="23" t="n">
        <x:f>IF('검색추이24개월'!AI464="","",'검색추이24개월'!AI464)</x:f>
        <x:v>87.65153564121889</x:v>
      </x:c>
      <x:c r="J464" s="23" t="n">
        <x:f>'편집평가'!L464</x:f>
        <x:v>50</x:v>
      </x:c>
      <x:c r="K464" s="23" t="n">
        <x:f>IF(I464="","",H464*'산출기준'!$B$15+I464*'산출기준'!$B$16+J464*'산출기준'!$B$17)</x:f>
        <x:v>72.06814731986145</x:v>
      </x:c>
      <x:c r="L464" s="13" t="n">
        <x:f>IF(K464="","",COUNTIF($K$5:$K$1004,"&gt;"&amp;K464)+1)</x:f>
        <x:v>499</x:v>
      </x:c>
    </x:row>
    <x:row r="465" ht="25" customHeight="1">
      <x:c r="A465" s="4" t="str">
        <x:v>K0461</x:v>
      </x:c>
      <x:c r="B465" s="4" t="str">
        <x:v>여행</x:v>
      </x:c>
      <x:c r="C465" s="4" t="str">
        <x:v>일본여행준비물체크리스트</x:v>
      </x:c>
      <x:c r="D465" s="13" t="n">
        <x:f>'Data &amp; Targets'!L465</x:f>
        <x:v>1330</x:v>
      </x:c>
      <x:c r="E465" s="13" t="n">
        <x:f>'Data &amp; Targets'!N465</x:f>
        <x:v>2538</x:v>
      </x:c>
      <x:c r="F465" s="23" t="n">
        <x:f>MIN(100,LOG10(1+D465/'산출기준'!$B$8)/LOG10(1+'산출기준'!$B$9/'산출기준'!$B$8)*100)</x:f>
        <x:v>38.5056297732648</x:v>
      </x:c>
      <x:c r="G465" s="23" t="n">
        <x:f>MIN(100,LOG10(1+D465/MAX(E465,'산출기준'!$B$10)*'산출기준'!$B$11)/LOG10(1+'산출기준'!$B$12*'산출기준'!$B$11)*100)</x:f>
        <x:v>86.19223831749137</x:v>
      </x:c>
      <x:c r="H465" s="23" t="n">
        <x:f>F465*'산출기준'!$B$13+G465*'산출기준'!$B$14</x:f>
        <x:v>67.11759489980075</x:v>
      </x:c>
      <x:c r="I465" s="23" t="n">
        <x:f>IF('검색추이24개월'!AI465="","",'검색추이24개월'!AI465)</x:f>
        <x:v>84.90380744457705</x:v>
      </x:c>
      <x:c r="J465" s="23" t="n">
        <x:f>'편집평가'!L465</x:f>
        <x:v>62.5</x:v>
      </x:c>
      <x:c r="K465" s="23" t="n">
        <x:f>IF(I465="","",H465*'산출기준'!$B$15+I465*'산출기준'!$B$16+J465*'산출기준'!$B$17)</x:f>
        <x:v>71.52993968327348</x:v>
      </x:c>
      <x:c r="L465" s="13" t="n">
        <x:f>IF(K465="","",COUNTIF($K$5:$K$1004,"&gt;"&amp;K465)+1)</x:f>
        <x:v>513</x:v>
      </x:c>
    </x:row>
    <x:row r="466" ht="25" customHeight="1">
      <x:c r="A466" s="4" t="str">
        <x:v>K0462</x:v>
      </x:c>
      <x:c r="B466" s="4" t="str">
        <x:v>여행</x:v>
      </x:c>
      <x:c r="C466" s="4" t="str">
        <x:v>인천공항주차타워</x:v>
      </x:c>
      <x:c r="D466" s="13" t="n">
        <x:f>'Data &amp; Targets'!L466</x:f>
        <x:v>1310</x:v>
      </x:c>
      <x:c r="E466" s="13" t="n">
        <x:f>'Data &amp; Targets'!N466</x:f>
        <x:v>1377</x:v>
      </x:c>
      <x:c r="F466" s="23" t="n">
        <x:f>MIN(100,LOG10(1+D466/'산출기준'!$B$8)/LOG10(1+'산출기준'!$B$9/'산출기준'!$B$8)*100)</x:f>
        <x:v>38.30176177777733</x:v>
      </x:c>
      <x:c r="G466" s="23" t="n">
        <x:f>MIN(100,LOG10(1+D466/MAX(E466,'산출기준'!$B$10)*'산출기준'!$B$11)/LOG10(1+'산출기준'!$B$12*'산출기준'!$B$11)*100)</x:f>
        <x:v>98.93017259230477</x:v>
      </x:c>
      <x:c r="H466" s="23" t="n">
        <x:f>F466*'산출기준'!$B$13+G466*'산출기준'!$B$14</x:f>
        <x:v>74.67880826649379</x:v>
      </x:c>
      <x:c r="I466" s="23" t="n">
        <x:f>IF('검색추이24개월'!AI466="","",'검색추이24개월'!AI466)</x:f>
        <x:v>80.59640171741758</x:v>
      </x:c>
      <x:c r="J466" s="23" t="n">
        <x:f>'편집평가'!L466</x:f>
        <x:v>50</x:v>
      </x:c>
      <x:c r="K466" s="23" t="n">
        <x:f>IF(I466="","",H466*'산출기준'!$B$15+I466*'산출기준'!$B$16+J466*'산출기준'!$B$17)</x:f>
        <x:v>71.51832464847217</x:v>
      </x:c>
      <x:c r="L466" s="13" t="n">
        <x:f>IF(K466="","",COUNTIF($K$5:$K$1004,"&gt;"&amp;K466)+1)</x:f>
        <x:v>514</x:v>
      </x:c>
    </x:row>
    <x:row r="467" ht="25" customHeight="1">
      <x:c r="A467" s="4" t="str">
        <x:v>K0463</x:v>
      </x:c>
      <x:c r="B467" s="4" t="str">
        <x:v>여행</x:v>
      </x:c>
      <x:c r="C467" s="4" t="str">
        <x:v>해외여행자보험추천</x:v>
      </x:c>
      <x:c r="D467" s="13" t="n">
        <x:f>'Data &amp; Targets'!L467</x:f>
        <x:v>1250</x:v>
      </x:c>
      <x:c r="E467" s="13" t="n">
        <x:f>'Data &amp; Targets'!N467</x:f>
        <x:v>982</x:v>
      </x:c>
      <x:c r="F467" s="23" t="n">
        <x:f>MIN(100,LOG10(1+D467/'산출기준'!$B$8)/LOG10(1+'산출기준'!$B$9/'산출기준'!$B$8)*100)</x:f>
        <x:v>37.67234137817183</x:v>
      </x:c>
      <x:c r="G467" s="23" t="n">
        <x:f>MIN(100,LOG10(1+D467/MAX(E467,'산출기준'!$B$10)*'산출기준'!$B$11)/LOG10(1+'산출기준'!$B$12*'산출기준'!$B$11)*100)</x:f>
        <x:v>100</x:v>
      </x:c>
      <x:c r="H467" s="23" t="n">
        <x:f>F467*'산출기준'!$B$13+G467*'산출기준'!$B$14</x:f>
        <x:v>75.06893655126873</x:v>
      </x:c>
      <x:c r="I467" s="23" t="n">
        <x:f>IF('검색추이24개월'!AI467="","",'검색추이24개월'!AI467)</x:f>
        <x:v>91.79830712077595</x:v>
      </x:c>
      <x:c r="J467" s="23" t="n">
        <x:f>'편집평가'!L467</x:f>
        <x:v>50</x:v>
      </x:c>
      <x:c r="K467" s="23" t="n">
        <x:f>IF(I467="","",H467*'산출기준'!$B$15+I467*'산출기준'!$B$16+J467*'산출기준'!$B$17)</x:f>
        <x:v>75.07396041186715</x:v>
      </x:c>
      <x:c r="L467" s="13" t="n">
        <x:f>IF(K467="","",COUNTIF($K$5:$K$1004,"&gt;"&amp;K467)+1)</x:f>
        <x:v>417</x:v>
      </x:c>
    </x:row>
    <x:row r="468" ht="25" customHeight="1">
      <x:c r="A468" s="4" t="str">
        <x:v>K0464</x:v>
      </x:c>
      <x:c r="B468" s="4" t="str">
        <x:v>여행</x:v>
      </x:c>
      <x:c r="C468" s="4" t="str">
        <x:v>일본여행비용</x:v>
      </x:c>
      <x:c r="D468" s="13" t="n">
        <x:f>'Data &amp; Targets'!L468</x:f>
        <x:v>1250</x:v>
      </x:c>
      <x:c r="E468" s="13" t="n">
        <x:f>'Data &amp; Targets'!N468</x:f>
        <x:v>8280</x:v>
      </x:c>
      <x:c r="F468" s="23" t="n">
        <x:f>MIN(100,LOG10(1+D468/'산출기준'!$B$8)/LOG10(1+'산출기준'!$B$9/'산출기준'!$B$8)*100)</x:f>
        <x:v>37.67234137817183</x:v>
      </x:c>
      <x:c r="G468" s="23" t="n">
        <x:f>MIN(100,LOG10(1+D468/MAX(E468,'산출기준'!$B$10)*'산출기준'!$B$11)/LOG10(1+'산출기준'!$B$12*'산출기준'!$B$11)*100)</x:f>
        <x:v>60.206644656012884</x:v>
      </x:c>
      <x:c r="H468" s="23" t="n">
        <x:f>F468*'산출기준'!$B$13+G468*'산출기준'!$B$14</x:f>
        <x:v>51.19292334487646</x:v>
      </x:c>
      <x:c r="I468" s="23" t="n">
        <x:f>IF('검색추이24개월'!AI468="","",'검색추이24개월'!AI468)</x:f>
        <x:v>88.08533480865133</x:v>
      </x:c>
      <x:c r="J468" s="23" t="n">
        <x:f>'편집평가'!L468</x:f>
        <x:v>75</x:v>
      </x:c>
      <x:c r="K468" s="23" t="n">
        <x:f>IF(I468="","",H468*'산출기준'!$B$15+I468*'산출기준'!$B$16+J468*'산출기준'!$B$17)</x:f>
        <x:v>67.02206211503363</x:v>
      </x:c>
      <x:c r="L468" s="13" t="n">
        <x:f>IF(K468="","",COUNTIF($K$5:$K$1004,"&gt;"&amp;K468)+1)</x:f>
        <x:v>623</x:v>
      </x:c>
    </x:row>
    <x:row r="469" ht="25" customHeight="1">
      <x:c r="A469" s="4" t="str">
        <x:v>K0465</x:v>
      </x:c>
      <x:c r="B469" s="4" t="str">
        <x:v>여행</x:v>
      </x:c>
      <x:c r="C469" s="4" t="str">
        <x:v>일본입국신고서작성</x:v>
      </x:c>
      <x:c r="D469" s="13" t="n">
        <x:f>'Data &amp; Targets'!L469</x:f>
        <x:v>1190</x:v>
      </x:c>
      <x:c r="E469" s="13" t="n">
        <x:f>'Data &amp; Targets'!N469</x:f>
        <x:v>2598</x:v>
      </x:c>
      <x:c r="F469" s="23" t="n">
        <x:f>MIN(100,LOG10(1+D469/'산출기준'!$B$8)/LOG10(1+'산출기준'!$B$9/'산출기준'!$B$8)*100)</x:f>
        <x:v>37.01430131843663</x:v>
      </x:c>
      <x:c r="G469" s="23" t="n">
        <x:f>MIN(100,LOG10(1+D469/MAX(E469,'산출기준'!$B$10)*'산출기준'!$B$11)/LOG10(1+'산출기준'!$B$12*'산출기준'!$B$11)*100)</x:f>
        <x:v>83.33430491675011</x:v>
      </x:c>
      <x:c r="H469" s="23" t="n">
        <x:f>F469*'산출기준'!$B$13+G469*'산출기준'!$B$14</x:f>
        <x:v>64.80630347742472</x:v>
      </x:c>
      <x:c r="I469" s="23" t="n">
        <x:f>IF('검색추이24개월'!AI469="","",'검색추이24개월'!AI469)</x:f>
        <x:v>79.25635498643808</x:v>
      </x:c>
      <x:c r="J469" s="23" t="n">
        <x:f>'편집평가'!L469</x:f>
        <x:v>62.5</x:v>
      </x:c>
      <x:c r="K469" s="23" t="n">
        <x:f>IF(I469="","",H469*'산출기준'!$B$15+I469*'산출기준'!$B$16+J469*'산출기준'!$B$17)</x:f>
        <x:v>68.68005823464378</x:v>
      </x:c>
      <x:c r="L469" s="13" t="n">
        <x:f>IF(K469="","",COUNTIF($K$5:$K$1004,"&gt;"&amp;K469)+1)</x:f>
        <x:v>577</x:v>
      </x:c>
    </x:row>
    <x:row r="470" ht="25" customHeight="1">
      <x:c r="A470" s="4" t="str">
        <x:v>K0466</x:v>
      </x:c>
      <x:c r="B470" s="4" t="str">
        <x:v>여행</x:v>
      </x:c>
      <x:c r="C470" s="4" t="str">
        <x:v>인천공항라운지이용방법</x:v>
      </x:c>
      <x:c r="D470" s="13" t="n">
        <x:f>'Data &amp; Targets'!L470</x:f>
        <x:v>1180</x:v>
      </x:c>
      <x:c r="E470" s="13" t="n">
        <x:f>'Data &amp; Targets'!N470</x:f>
        <x:v>2730</x:v>
      </x:c>
      <x:c r="F470" s="23" t="n">
        <x:f>MIN(100,LOG10(1+D470/'산출기준'!$B$8)/LOG10(1+'산출기준'!$B$9/'산출기준'!$B$8)*100)</x:f>
        <x:v>36.90165959513575</x:v>
      </x:c>
      <x:c r="G470" s="23" t="n">
        <x:f>MIN(100,LOG10(1+D470/MAX(E470,'산출기준'!$B$10)*'산출기준'!$B$11)/LOG10(1+'산출기준'!$B$12*'산출기준'!$B$11)*100)</x:f>
        <x:v>82.10522399837382</x:v>
      </x:c>
      <x:c r="H470" s="23" t="n">
        <x:f>F470*'산출기준'!$B$13+G470*'산출기준'!$B$14</x:f>
        <x:v>64.02379823707858</x:v>
      </x:c>
      <x:c r="I470" s="23" t="n">
        <x:f>IF('검색추이24개월'!AI470="","",'검색추이24개월'!AI470)</x:f>
        <x:v>90.93501725456241</x:v>
      </x:c>
      <x:c r="J470" s="23" t="n">
        <x:f>'편집평가'!L470</x:f>
        <x:v>75</x:v>
      </x:c>
      <x:c r="K470" s="23" t="n">
        <x:f>IF(I470="","",H470*'산출기준'!$B$15+I470*'산출기준'!$B$16+J470*'산출기준'!$B$17)</x:f>
        <x:v>74.29240429490801</x:v>
      </x:c>
      <x:c r="L470" s="13" t="n">
        <x:f>IF(K470="","",COUNTIF($K$5:$K$1004,"&gt;"&amp;K470)+1)</x:f>
        <x:v>444</x:v>
      </x:c>
    </x:row>
    <x:row r="471" ht="25" customHeight="1">
      <x:c r="A471" s="4" t="str">
        <x:v>K0467</x:v>
      </x:c>
      <x:c r="B471" s="4" t="str">
        <x:v>여행</x:v>
      </x:c>
      <x:c r="C471" s="4" t="str">
        <x:v>기내수하물무게</x:v>
      </x:c>
      <x:c r="D471" s="13" t="n">
        <x:f>'Data &amp; Targets'!L471</x:f>
        <x:v>950</x:v>
      </x:c>
      <x:c r="E471" s="13" t="n">
        <x:f>'Data &amp; Targets'!N471</x:f>
        <x:v>1656</x:v>
      </x:c>
      <x:c r="F471" s="23" t="n">
        <x:f>MIN(100,LOG10(1+D471/'산출기준'!$B$8)/LOG10(1+'산출기준'!$B$9/'산출기준'!$B$8)*100)</x:f>
        <x:v>34.03471873402552</x:v>
      </x:c>
      <x:c r="G471" s="23" t="n">
        <x:f>MIN(100,LOG10(1+D471/MAX(E471,'산출기준'!$B$10)*'산출기준'!$B$11)/LOG10(1+'산출기준'!$B$12*'산출기준'!$B$11)*100)</x:f>
        <x:v>88.11802882705095</x:v>
      </x:c>
      <x:c r="H471" s="23" t="n">
        <x:f>F471*'산출기준'!$B$13+G471*'산출기준'!$B$14</x:f>
        <x:v>66.48470478984078</x:v>
      </x:c>
      <x:c r="I471" s="23" t="n">
        <x:f>IF('검색추이24개월'!AI471="","",'검색추이24개월'!AI471)</x:f>
        <x:v>84.2327664564609</x:v>
      </x:c>
      <x:c r="J471" s="23" t="n">
        <x:f>'편집평가'!L471</x:f>
        <x:v>50</x:v>
      </x:c>
      <x:c r="K471" s="23" t="n">
        <x:f>IF(I471="","",H471*'산출기준'!$B$15+I471*'산출기준'!$B$16+J471*'산출기준'!$B$17)</x:f>
        <x:v>68.51218233185865</x:v>
      </x:c>
      <x:c r="L471" s="13" t="n">
        <x:f>IF(K471="","",COUNTIF($K$5:$K$1004,"&gt;"&amp;K471)+1)</x:f>
        <x:v>582</x:v>
      </x:c>
    </x:row>
    <x:row r="472" ht="25" customHeight="1">
      <x:c r="A472" s="4" t="str">
        <x:v>K0468</x:v>
      </x:c>
      <x:c r="B472" s="4" t="str">
        <x:v>여행</x:v>
      </x:c>
      <x:c r="C472" s="4" t="str">
        <x:v>기내수하물</x:v>
      </x:c>
      <x:c r="D472" s="13" t="n">
        <x:f>'Data &amp; Targets'!L472</x:f>
        <x:v>870</x:v>
      </x:c>
      <x:c r="E472" s="13" t="n">
        <x:f>'Data &amp; Targets'!N472</x:f>
        <x:v>16843</x:v>
      </x:c>
      <x:c r="F472" s="23" t="n">
        <x:f>MIN(100,LOG10(1+D472/'산출기준'!$B$8)/LOG10(1+'산출기준'!$B$9/'산출기준'!$B$8)*100)</x:f>
        <x:v>32.887632548662324</x:v>
      </x:c>
      <x:c r="G472" s="23" t="n">
        <x:f>MIN(100,LOG10(1+D472/MAX(E472,'산출기준'!$B$10)*'산출기준'!$B$11)/LOG10(1+'산출기준'!$B$12*'산출기준'!$B$11)*100)</x:f>
        <x:v>39.41273031301205</x:v>
      </x:c>
      <x:c r="H472" s="23" t="n">
        <x:f>F472*'산출기준'!$B$13+G472*'산출기준'!$B$14</x:f>
        <x:v>36.80269120727216</x:v>
      </x:c>
      <x:c r="I472" s="23" t="n">
        <x:f>IF('검색추이24개월'!AI472="","",'검색추이24개월'!AI472)</x:f>
        <x:v>84.03830445619124</x:v>
      </x:c>
      <x:c r="J472" s="23" t="n">
        <x:f>'편집평가'!L472</x:f>
        <x:v>50</x:v>
      </x:c>
      <x:c r="K472" s="23" t="n">
        <x:f>IF(I472="","",H472*'산출기준'!$B$15+I472*'산출기준'!$B$16+J472*'산출기준'!$B$17)</x:f>
        <x:v>53.61283694049345</x:v>
      </x:c>
      <x:c r="L472" s="13" t="n">
        <x:f>IF(K472="","",COUNTIF($K$5:$K$1004,"&gt;"&amp;K472)+1)</x:f>
        <x:v>882</x:v>
      </x:c>
    </x:row>
    <x:row r="473" ht="25" customHeight="1">
      <x:c r="A473" s="4" t="str">
        <x:v>K0469</x:v>
      </x:c>
      <x:c r="B473" s="4" t="str">
        <x:v>여행</x:v>
      </x:c>
      <x:c r="C473" s="4" t="str">
        <x:v>국내선공항도착시간</x:v>
      </x:c>
      <x:c r="D473" s="13" t="n">
        <x:f>'Data &amp; Targets'!L473</x:f>
        <x:v>850</x:v>
      </x:c>
      <x:c r="E473" s="13" t="n">
        <x:f>'Data &amp; Targets'!N473</x:f>
        <x:v>551</x:v>
      </x:c>
      <x:c r="F473" s="23" t="n">
        <x:f>MIN(100,LOG10(1+D473/'산출기준'!$B$8)/LOG10(1+'산출기준'!$B$9/'산출기준'!$B$8)*100)</x:f>
        <x:v>32.5860718829803</x:v>
      </x:c>
      <x:c r="G473" s="23" t="n">
        <x:f>MIN(100,LOG10(1+D473/MAX(E473,'산출기준'!$B$10)*'산출기준'!$B$11)/LOG10(1+'산출기준'!$B$12*'산출기준'!$B$11)*100)</x:f>
        <x:v>100</x:v>
      </x:c>
      <x:c r="H473" s="23" t="n">
        <x:f>F473*'산출기준'!$B$13+G473*'산출기준'!$B$14</x:f>
        <x:v>73.03442875319212</x:v>
      </x:c>
      <x:c r="I473" s="23" t="n">
        <x:f>IF('검색추이24개월'!AI473="","",'검색추이24개월'!AI473)</x:f>
        <x:v>90.87584728866248</x:v>
      </x:c>
      <x:c r="J473" s="23" t="n">
        <x:f>'편집평가'!L473</x:f>
        <x:v>75</x:v>
      </x:c>
      <x:c r="K473" s="23" t="n">
        <x:f>IF(I473="","",H473*'산출기준'!$B$15+I473*'산출기준'!$B$16+J473*'산출기준'!$B$17)</x:f>
        <x:v>78.7799685631948</x:v>
      </x:c>
      <x:c r="L473" s="13" t="n">
        <x:f>IF(K473="","",COUNTIF($K$5:$K$1004,"&gt;"&amp;K473)+1)</x:f>
        <x:v>294</x:v>
      </x:c>
    </x:row>
    <x:row r="474" ht="25" customHeight="1">
      <x:c r="A474" s="4" t="str">
        <x:v>K0470</x:v>
      </x:c>
      <x:c r="B474" s="4" t="str">
        <x:v>여행</x:v>
      </x:c>
      <x:c r="C474" s="4" t="str">
        <x:v>해외여행자보험가격비교</x:v>
      </x:c>
      <x:c r="D474" s="13" t="n">
        <x:f>'Data &amp; Targets'!L474</x:f>
        <x:v>800</x:v>
      </x:c>
      <x:c r="E474" s="13" t="n">
        <x:f>'Data &amp; Targets'!N474</x:f>
        <x:v>746</x:v>
      </x:c>
      <x:c r="F474" s="23" t="n">
        <x:f>MIN(100,LOG10(1+D474/'산출기준'!$B$8)/LOG10(1+'산출기준'!$B$9/'산출기준'!$B$8)*100)</x:f>
        <x:v>31.803481922888604</x:v>
      </x:c>
      <x:c r="G474" s="23" t="n">
        <x:f>MIN(100,LOG10(1+D474/MAX(E474,'산출기준'!$B$10)*'산출기준'!$B$11)/LOG10(1+'산출기준'!$B$12*'산출기준'!$B$11)*100)</x:f>
        <x:v>100</x:v>
      </x:c>
      <x:c r="H474" s="23" t="n">
        <x:f>F474*'산출기준'!$B$13+G474*'산출기준'!$B$14</x:f>
        <x:v>72.72139276915544</x:v>
      </x:c>
      <x:c r="I474" s="23" t="n">
        <x:f>IF('검색추이24개월'!AI474="","",'검색추이24개월'!AI474)</x:f>
        <x:v>93.7561194927273</x:v>
      </x:c>
      <x:c r="J474" s="23" t="n">
        <x:f>'편집평가'!L474</x:f>
        <x:v>75</x:v>
      </x:c>
      <x:c r="K474" s="23" t="n">
        <x:f>IF(I474="","",H474*'산출기준'!$B$15+I474*'산출기준'!$B$16+J474*'산출기준'!$B$17)</x:f>
        <x:v>79.4875322323959</x:v>
      </x:c>
      <x:c r="L474" s="13" t="n">
        <x:f>IF(K474="","",COUNTIF($K$5:$K$1004,"&gt;"&amp;K474)+1)</x:f>
        <x:v>269</x:v>
      </x:c>
    </x:row>
    <x:row r="475" ht="25" customHeight="1">
      <x:c r="A475" s="4" t="str">
        <x:v>K0471</x:v>
      </x:c>
      <x:c r="B475" s="4" t="str">
        <x:v>여행</x:v>
      </x:c>
      <x:c r="C475" s="4" t="str">
        <x:v>공항리무진가격</x:v>
      </x:c>
      <x:c r="D475" s="13" t="n">
        <x:f>'Data &amp; Targets'!L475</x:f>
        <x:v>740</x:v>
      </x:c>
      <x:c r="E475" s="13" t="n">
        <x:f>'Data &amp; Targets'!N475</x:f>
        <x:v>3478</x:v>
      </x:c>
      <x:c r="F475" s="23" t="n">
        <x:f>MIN(100,LOG10(1+D475/'산출기준'!$B$8)/LOG10(1+'산출기준'!$B$9/'산출기준'!$B$8)*100)</x:f>
        <x:v>30.804852304516345</x:v>
      </x:c>
      <x:c r="G475" s="23" t="n">
        <x:f>MIN(100,LOG10(1+D475/MAX(E475,'산출기준'!$B$10)*'산출기준'!$B$11)/LOG10(1+'산출기준'!$B$12*'산출기준'!$B$11)*100)</x:f>
        <x:v>67.24714117074963</x:v>
      </x:c>
      <x:c r="H475" s="23" t="n">
        <x:f>F475*'산출기준'!$B$13+G475*'산출기준'!$B$14</x:f>
        <x:v>52.67022562425631</x:v>
      </x:c>
      <x:c r="I475" s="23" t="n">
        <x:f>IF('검색추이24개월'!AI475="","",'검색추이24개월'!AI475)</x:f>
        <x:v>89.68663944174831</x:v>
      </x:c>
      <x:c r="J475" s="23" t="n">
        <x:f>'편집평가'!L475</x:f>
        <x:v>50</x:v>
      </x:c>
      <x:c r="K475" s="23" t="n">
        <x:f>IF(I475="","",H475*'산출기준'!$B$15+I475*'산출기준'!$B$16+J475*'산출기준'!$B$17)</x:f>
        <x:v>63.24110464465265</x:v>
      </x:c>
      <x:c r="L475" s="13" t="n">
        <x:f>IF(K475="","",COUNTIF($K$5:$K$1004,"&gt;"&amp;K475)+1)</x:f>
        <x:v>713</x:v>
      </x:c>
    </x:row>
    <x:row r="476" ht="25" customHeight="1">
      <x:c r="A476" s="4" t="str">
        <x:v>K0472</x:v>
      </x:c>
      <x:c r="B476" s="4" t="str">
        <x:v>여행</x:v>
      </x:c>
      <x:c r="C476" s="4" t="str">
        <x:v>해외여행신용카드추천</x:v>
      </x:c>
      <x:c r="D476" s="13" t="n">
        <x:f>'Data &amp; Targets'!L476</x:f>
        <x:v>710</x:v>
      </x:c>
      <x:c r="E476" s="13" t="n">
        <x:f>'Data &amp; Targets'!N476</x:f>
        <x:v>840</x:v>
      </x:c>
      <x:c r="F476" s="23" t="n">
        <x:f>MIN(100,LOG10(1+D476/'산출기준'!$B$8)/LOG10(1+'산출기준'!$B$9/'산출기준'!$B$8)*100)</x:f>
        <x:v>30.27845289778447</x:v>
      </x:c>
      <x:c r="G476" s="23" t="n">
        <x:f>MIN(100,LOG10(1+D476/MAX(E476,'산출기준'!$B$10)*'산출기준'!$B$11)/LOG10(1+'산출기준'!$B$12*'산출기준'!$B$11)*100)</x:f>
        <x:v>96.39607015471046</x:v>
      </x:c>
      <x:c r="H476" s="23" t="n">
        <x:f>F476*'산출기준'!$B$13+G476*'산출기준'!$B$14</x:f>
        <x:v>69.94902325194006</x:v>
      </x:c>
      <x:c r="I476" s="23" t="n">
        <x:f>IF('검색추이24개월'!AI476="","",'검색추이24개월'!AI476)</x:f>
        <x:v>88.83720584484972</x:v>
      </x:c>
      <x:c r="J476" s="23" t="n">
        <x:f>'편집평가'!L476</x:f>
        <x:v>50</x:v>
      </x:c>
      <x:c r="K476" s="23" t="n">
        <x:f>IF(I476="","",H476*'산출기준'!$B$15+I476*'산출기준'!$B$16+J476*'산출기준'!$B$17)</x:f>
        <x:v>71.62567337942494</x:v>
      </x:c>
      <x:c r="L476" s="13" t="n">
        <x:f>IF(K476="","",COUNTIF($K$5:$K$1004,"&gt;"&amp;K476)+1)</x:f>
        <x:v>508</x:v>
      </x:c>
    </x:row>
    <x:row r="477" ht="25" customHeight="1">
      <x:c r="A477" s="4" t="str">
        <x:v>K0473</x:v>
      </x:c>
      <x:c r="B477" s="4" t="str">
        <x:v>여행</x:v>
      </x:c>
      <x:c r="C477" s="4" t="str">
        <x:v>여권재발급사진</x:v>
      </x:c>
      <x:c r="D477" s="13" t="n">
        <x:f>'Data &amp; Targets'!L477</x:f>
        <x:v>700</x:v>
      </x:c>
      <x:c r="E477" s="13" t="n">
        <x:f>'Data &amp; Targets'!N477</x:f>
        <x:v>11795</x:v>
      </x:c>
      <x:c r="F477" s="23" t="n">
        <x:f>MIN(100,LOG10(1+D477/'산출기준'!$B$8)/LOG10(1+'산출기준'!$B$9/'산출기준'!$B$8)*100)</x:f>
        <x:v>30.098644518483585</x:v>
      </x:c>
      <x:c r="G477" s="23" t="n">
        <x:f>MIN(100,LOG10(1+D477/MAX(E477,'산출기준'!$B$10)*'산출기준'!$B$11)/LOG10(1+'산출기준'!$B$12*'산출기준'!$B$11)*100)</x:f>
        <x:v>41.96077647636231</x:v>
      </x:c>
      <x:c r="H477" s="23" t="n">
        <x:f>F477*'산출기준'!$B$13+G477*'산출기준'!$B$14</x:f>
        <x:v>37.21592369321082</x:v>
      </x:c>
      <x:c r="I477" s="23" t="n">
        <x:f>IF('검색추이24개월'!AI477="","",'검색추이24개월'!AI477)</x:f>
        <x:v>85.1393084728505</x:v>
      </x:c>
      <x:c r="J477" s="23" t="n">
        <x:f>'편집평가'!L477</x:f>
        <x:v>62.5</x:v>
      </x:c>
      <x:c r="K477" s="23" t="n">
        <x:f>IF(I477="","",H477*'산출기준'!$B$15+I477*'산출기준'!$B$16+J477*'산출기준'!$B$17)</x:f>
        <x:v>56.64975438846056</x:v>
      </x:c>
      <x:c r="L477" s="13" t="n">
        <x:f>IF(K477="","",COUNTIF($K$5:$K$1004,"&gt;"&amp;K477)+1)</x:f>
        <x:v>845</x:v>
      </x:c>
    </x:row>
    <x:row r="478" ht="25" customHeight="1">
      <x:c r="A478" s="4" t="str">
        <x:v>K0474</x:v>
      </x:c>
      <x:c r="B478" s="4" t="str">
        <x:v>여행</x:v>
      </x:c>
      <x:c r="C478" s="4" t="str">
        <x:v>항공권취소</x:v>
      </x:c>
      <x:c r="D478" s="13" t="n">
        <x:f>'Data &amp; Targets'!L478</x:f>
        <x:v>690</x:v>
      </x:c>
      <x:c r="E478" s="13" t="n">
        <x:f>'Data &amp; Targets'!N478</x:f>
        <x:v>19238</x:v>
      </x:c>
      <x:c r="F478" s="23" t="n">
        <x:f>MIN(100,LOG10(1+D478/'산출기준'!$B$8)/LOG10(1+'산출기준'!$B$9/'산출기준'!$B$8)*100)</x:f>
        <x:v>29.91657433928834</x:v>
      </x:c>
      <x:c r="G478" s="23" t="n">
        <x:f>MIN(100,LOG10(1+D478/MAX(E478,'산출기준'!$B$10)*'산출기준'!$B$11)/LOG10(1+'산출기준'!$B$12*'산출기준'!$B$11)*100)</x:f>
        <x:v>33.00347659268954</x:v>
      </x:c>
      <x:c r="H478" s="23" t="n">
        <x:f>F478*'산출기준'!$B$13+G478*'산출기준'!$B$14</x:f>
        <x:v>31.76871569132906</x:v>
      </x:c>
      <x:c r="I478" s="23" t="n">
        <x:f>IF('검색추이24개월'!AI478="","",'검색추이24개월'!AI478)</x:f>
        <x:v>90.53381788826327</x:v>
      </x:c>
      <x:c r="J478" s="23" t="n">
        <x:f>'편집평가'!L478</x:f>
        <x:v>50</x:v>
      </x:c>
      <x:c r="K478" s="23" t="n">
        <x:f>IF(I478="","",H478*'산출기준'!$B$15+I478*'산출기준'!$B$16+J478*'산출기준'!$B$17)</x:f>
        <x:v>53.04450321214351</x:v>
      </x:c>
      <x:c r="L478" s="13" t="n">
        <x:f>IF(K478="","",COUNTIF($K$5:$K$1004,"&gt;"&amp;K478)+1)</x:f>
        <x:v>890</x:v>
      </x:c>
    </x:row>
    <x:row r="479" ht="25" customHeight="1">
      <x:c r="A479" s="4" t="str">
        <x:v>K0475</x:v>
      </x:c>
      <x:c r="B479" s="4" t="str">
        <x:v>여행</x:v>
      </x:c>
      <x:c r="C479" s="4" t="str">
        <x:v>일본여행이심추천</x:v>
      </x:c>
      <x:c r="D479" s="13" t="n">
        <x:f>'Data &amp; Targets'!L479</x:f>
        <x:v>630</x:v>
      </x:c>
      <x:c r="E479" s="13" t="n">
        <x:f>'Data &amp; Targets'!N479</x:f>
        <x:v>3577</x:v>
      </x:c>
      <x:c r="F479" s="23" t="n">
        <x:f>MIN(100,LOG10(1+D479/'산출기준'!$B$8)/LOG10(1+'산출기준'!$B$9/'산출기준'!$B$8)*100)</x:f>
        <x:v>28.773265395177017</x:v>
      </x:c>
      <x:c r="G479" s="23" t="n">
        <x:f>MIN(100,LOG10(1+D479/MAX(E479,'산출기준'!$B$10)*'산출기준'!$B$11)/LOG10(1+'산출기준'!$B$12*'산출기준'!$B$11)*100)</x:f>
        <x:v>63.35337726521271</x:v>
      </x:c>
      <x:c r="H479" s="23" t="n">
        <x:f>F479*'산출기준'!$B$13+G479*'산출기준'!$B$14</x:f>
        <x:v>49.52133251719843</x:v>
      </x:c>
      <x:c r="I479" s="23" t="n">
        <x:f>IF('검색추이24개월'!AI479="","",'검색추이24개월'!AI479)</x:f>
        <x:v>95.20676405823959</x:v>
      </x:c>
      <x:c r="J479" s="23" t="n">
        <x:f>'편집평가'!L479</x:f>
        <x:v>50</x:v>
      </x:c>
      <x:c r="K479" s="23" t="n">
        <x:f>IF(I479="","",H479*'산출기준'!$B$15+I479*'산출기준'!$B$16+J479*'산출기준'!$B$17)</x:f>
        <x:v>63.32269547607109</x:v>
      </x:c>
      <x:c r="L479" s="13" t="n">
        <x:f>IF(K479="","",COUNTIF($K$5:$K$1004,"&gt;"&amp;K479)+1)</x:f>
        <x:v>709</x:v>
      </x:c>
    </x:row>
    <x:row r="480" ht="25" customHeight="1">
      <x:c r="A480" s="4" t="str">
        <x:v>K0476</x:v>
      </x:c>
      <x:c r="B480" s="4" t="str">
        <x:v>여행</x:v>
      </x:c>
      <x:c r="C480" s="4" t="str">
        <x:v>여행자보험가격</x:v>
      </x:c>
      <x:c r="D480" s="13" t="n">
        <x:f>'Data &amp; Targets'!L480</x:f>
        <x:v>630</x:v>
      </x:c>
      <x:c r="E480" s="13" t="n">
        <x:f>'Data &amp; Targets'!N480</x:f>
        <x:v>3617</x:v>
      </x:c>
      <x:c r="F480" s="23" t="n">
        <x:f>MIN(100,LOG10(1+D480/'산출기준'!$B$8)/LOG10(1+'산출기준'!$B$9/'산출기준'!$B$8)*100)</x:f>
        <x:v>28.773265395177017</x:v>
      </x:c>
      <x:c r="G480" s="23" t="n">
        <x:f>MIN(100,LOG10(1+D480/MAX(E480,'산출기준'!$B$10)*'산출기준'!$B$11)/LOG10(1+'산출기준'!$B$12*'산출기준'!$B$11)*100)</x:f>
        <x:v>63.12543381323286</x:v>
      </x:c>
      <x:c r="H480" s="23" t="n">
        <x:f>F480*'산출기준'!$B$13+G480*'산출기준'!$B$14</x:f>
        <x:v>49.384566446010524</x:v>
      </x:c>
      <x:c r="I480" s="23" t="n">
        <x:f>IF('검색추이24개월'!AI480="","",'검색추이24개월'!AI480)</x:f>
        <x:v>88.40995527909136</x:v>
      </x:c>
      <x:c r="J480" s="23" t="n">
        <x:f>'편집평가'!L480</x:f>
        <x:v>50</x:v>
      </x:c>
      <x:c r="K480" s="23" t="n">
        <x:f>IF(I480="","",H480*'산출기준'!$B$15+I480*'산출기준'!$B$16+J480*'산출기준'!$B$17)</x:f>
        <x:v>61.21526980673267</x:v>
      </x:c>
      <x:c r="L480" s="13" t="n">
        <x:f>IF(K480="","",COUNTIF($K$5:$K$1004,"&gt;"&amp;K480)+1)</x:f>
        <x:v>756</x:v>
      </x:c>
    </x:row>
    <x:row r="481" ht="25" customHeight="1">
      <x:c r="A481" s="4" t="str">
        <x:v>K0477</x:v>
      </x:c>
      <x:c r="B481" s="4" t="str">
        <x:v>여행</x:v>
      </x:c>
      <x:c r="C481" s="4" t="str">
        <x:v>여행자보험지연보상</x:v>
      </x:c>
      <x:c r="D481" s="13" t="n">
        <x:f>'Data &amp; Targets'!L481</x:f>
        <x:v>620</x:v>
      </x:c>
      <x:c r="E481" s="13" t="n">
        <x:f>'Data &amp; Targets'!N481</x:f>
        <x:v>1397</x:v>
      </x:c>
      <x:c r="F481" s="23" t="n">
        <x:f>MIN(100,LOG10(1+D481/'산출기준'!$B$8)/LOG10(1+'산출기준'!$B$9/'산출기준'!$B$8)*100)</x:f>
        <x:v>28.573615493379457</x:v>
      </x:c>
      <x:c r="G481" s="23" t="n">
        <x:f>MIN(100,LOG10(1+D481/MAX(E481,'산출기준'!$B$10)*'산출기준'!$B$11)/LOG10(1+'산출기준'!$B$12*'산출기준'!$B$11)*100)</x:f>
        <x:v>82.66500186755633</x:v>
      </x:c>
      <x:c r="H481" s="23" t="n">
        <x:f>F481*'산출기준'!$B$13+G481*'산출기준'!$B$14</x:f>
        <x:v>61.02844731788558</x:v>
      </x:c>
      <x:c r="I481" s="23" t="n">
        <x:f>IF('검색추이24개월'!AI481="","",'검색추이24개월'!AI481)</x:f>
        <x:v>83.24028761280526</x:v>
      </x:c>
      <x:c r="J481" s="23" t="n">
        <x:f>'편집평가'!L481</x:f>
        <x:v>50</x:v>
      </x:c>
      <x:c r="K481" s="23" t="n">
        <x:f>IF(I481="","",H481*'산출기준'!$B$15+I481*'산출기준'!$B$16+J481*'산출기준'!$B$17)</x:f>
        <x:v>65.48630994278437</x:v>
      </x:c>
      <x:c r="L481" s="13" t="n">
        <x:f>IF(K481="","",COUNTIF($K$5:$K$1004,"&gt;"&amp;K481)+1)</x:f>
        <x:v>655</x:v>
      </x:c>
    </x:row>
    <x:row r="482" ht="25" customHeight="1">
      <x:c r="A482" s="4" t="str">
        <x:v>K0478</x:v>
      </x:c>
      <x:c r="B482" s="4" t="str">
        <x:v>여행</x:v>
      </x:c>
      <x:c r="C482" s="4" t="str">
        <x:v>해외로밍가격</x:v>
      </x:c>
      <x:c r="D482" s="13" t="n">
        <x:f>'Data &amp; Targets'!L482</x:f>
        <x:v>600</x:v>
      </x:c>
      <x:c r="E482" s="13" t="n">
        <x:f>'Data &amp; Targets'!N482</x:f>
        <x:v>1423</x:v>
      </x:c>
      <x:c r="F482" s="23" t="n">
        <x:f>MIN(100,LOG10(1+D482/'산출기준'!$B$8)/LOG10(1+'산출기준'!$B$9/'산출기준'!$B$8)*100)</x:f>
        <x:v>28.165859278742367</x:v>
      </x:c>
      <x:c r="G482" s="23" t="n">
        <x:f>MIN(100,LOG10(1+D482/MAX(E482,'산출기준'!$B$10)*'산출기준'!$B$11)/LOG10(1+'산출기준'!$B$12*'산출기준'!$B$11)*100)</x:f>
        <x:v>81.58003729258601</x:v>
      </x:c>
      <x:c r="H482" s="23" t="n">
        <x:f>F482*'산출기준'!$B$13+G482*'산출기준'!$B$14</x:f>
        <x:v>60.21436608704856</x:v>
      </x:c>
      <x:c r="I482" s="23" t="n">
        <x:f>IF('검색추이24개월'!AI482="","",'검색추이24개월'!AI482)</x:f>
        <x:v>83.52314507936956</x:v>
      </x:c>
      <x:c r="J482" s="23" t="n">
        <x:f>'편집평가'!L482</x:f>
        <x:v>50</x:v>
      </x:c>
      <x:c r="K482" s="23" t="n">
        <x:f>IF(I482="","",H482*'산출기준'!$B$15+I482*'산출기준'!$B$16+J482*'산출기준'!$B$17)</x:f>
        <x:v>65.16412656733515</x:v>
      </x:c>
      <x:c r="L482" s="13" t="n">
        <x:f>IF(K482="","",COUNTIF($K$5:$K$1004,"&gt;"&amp;K482)+1)</x:f>
        <x:v>666</x:v>
      </x:c>
    </x:row>
    <x:row r="483" ht="25" customHeight="1">
      <x:c r="A483" s="4" t="str">
        <x:v>K0479</x:v>
      </x:c>
      <x:c r="B483" s="4" t="str">
        <x:v>여행</x:v>
      </x:c>
      <x:c r="C483" s="4" t="str">
        <x:v>해외여행자보험가격</x:v>
      </x:c>
      <x:c r="D483" s="13" t="n">
        <x:f>'Data &amp; Targets'!L483</x:f>
        <x:v>560</x:v>
      </x:c>
      <x:c r="E483" s="13" t="n">
        <x:f>'Data &amp; Targets'!N483</x:f>
        <x:v>1203</x:v>
      </x:c>
      <x:c r="F483" s="23" t="n">
        <x:f>MIN(100,LOG10(1+D483/'산출기준'!$B$8)/LOG10(1+'산출기준'!$B$9/'산출기준'!$B$8)*100)</x:f>
        <x:v>27.31417902806823</x:v>
      </x:c>
      <x:c r="G483" s="23" t="n">
        <x:f>MIN(100,LOG10(1+D483/MAX(E483,'산출기준'!$B$10)*'산출기준'!$B$11)/LOG10(1+'산출기준'!$B$12*'산출기준'!$B$11)*100)</x:f>
        <x:v>83.67685943363992</x:v>
      </x:c>
      <x:c r="H483" s="23" t="n">
        <x:f>F483*'산출기준'!$B$13+G483*'산출기준'!$B$14</x:f>
        <x:v>61.13178727141124</x:v>
      </x:c>
      <x:c r="I483" s="23" t="n">
        <x:f>IF('검색추이24개월'!AI483="","",'검색추이24개월'!AI483)</x:f>
        <x:v>97.96543931503743</x:v>
      </x:c>
      <x:c r="J483" s="23" t="n">
        <x:f>'편집평가'!L483</x:f>
        <x:v>50</x:v>
      </x:c>
      <x:c r="K483" s="23" t="n">
        <x:f>IF(I483="","",H483*'산출기준'!$B$15+I483*'산출기준'!$B$16+J483*'산출기준'!$B$17)</x:f>
        <x:v>69.95552543021685</x:v>
      </x:c>
      <x:c r="L483" s="13" t="n">
        <x:f>IF(K483="","",COUNTIF($K$5:$K$1004,"&gt;"&amp;K483)+1)</x:f>
        <x:v>545</x:v>
      </x:c>
    </x:row>
    <x:row r="484" ht="25" customHeight="1">
      <x:c r="A484" s="4" t="str">
        <x:v>K0480</x:v>
      </x:c>
      <x:c r="B484" s="4" t="str">
        <x:v>여행</x:v>
      </x:c>
      <x:c r="C484" s="4" t="str">
        <x:v>인천공항리무진시간표</x:v>
      </x:c>
      <x:c r="D484" s="13" t="n">
        <x:f>'Data &amp; Targets'!L484</x:f>
        <x:v>560</x:v>
      </x:c>
      <x:c r="E484" s="13" t="n">
        <x:f>'Data &amp; Targets'!N484</x:f>
        <x:v>13279</x:v>
      </x:c>
      <x:c r="F484" s="23" t="n">
        <x:f>MIN(100,LOG10(1+D484/'산출기준'!$B$8)/LOG10(1+'산출기준'!$B$9/'산출기준'!$B$8)*100)</x:f>
        <x:v>27.31417902806823</x:v>
      </x:c>
      <x:c r="G484" s="23" t="n">
        <x:f>MIN(100,LOG10(1+D484/MAX(E484,'산출기준'!$B$10)*'산출기준'!$B$11)/LOG10(1+'산출기준'!$B$12*'산출기준'!$B$11)*100)</x:f>
        <x:v>35.79447132384604</x:v>
      </x:c>
      <x:c r="H484" s="23" t="n">
        <x:f>F484*'산출기준'!$B$13+G484*'산출기준'!$B$14</x:f>
        <x:v>32.40235440553492</x:v>
      </x:c>
      <x:c r="I484" s="23" t="n">
        <x:f>IF('검색추이24개월'!AI484="","",'검색추이24개월'!AI484)</x:f>
        <x:v>81.31930176897515</x:v>
      </x:c>
      <x:c r="J484" s="23" t="n">
        <x:f>'편집평가'!L484</x:f>
        <x:v>75</x:v>
      </x:c>
      <x:c r="K484" s="23" t="n">
        <x:f>IF(I484="","",H484*'산출기준'!$B$15+I484*'산출기준'!$B$16+J484*'산출기준'!$B$17)</x:f>
        <x:v>55.596967733460005</x:v>
      </x:c>
      <x:c r="L484" s="13" t="n">
        <x:f>IF(K484="","",COUNTIF($K$5:$K$1004,"&gt;"&amp;K484)+1)</x:f>
        <x:v>859</x:v>
      </x:c>
    </x:row>
    <x:row r="485" ht="25" customHeight="1">
      <x:c r="A485" s="4" t="str">
        <x:v>K0481</x:v>
      </x:c>
      <x:c r="B485" s="4" t="str">
        <x:v>여행</x:v>
      </x:c>
      <x:c r="C485" s="4" t="str">
        <x:v>기내수하물크기</x:v>
      </x:c>
      <x:c r="D485" s="13" t="n">
        <x:f>'Data &amp; Targets'!L485</x:f>
        <x:v>550</x:v>
      </x:c>
      <x:c r="E485" s="13" t="n">
        <x:f>'Data &amp; Targets'!N485</x:f>
        <x:v>777</x:v>
      </x:c>
      <x:c r="F485" s="23" t="n">
        <x:f>MIN(100,LOG10(1+D485/'산출기준'!$B$8)/LOG10(1+'산출기준'!$B$9/'산출기준'!$B$8)*100)</x:f>
        <x:v>27.09319170664092</x:v>
      </x:c>
      <x:c r="G485" s="23" t="n">
        <x:f>MIN(100,LOG10(1+D485/MAX(E485,'산출기준'!$B$10)*'산출기준'!$B$11)/LOG10(1+'산출기준'!$B$12*'산출기준'!$B$11)*100)</x:f>
        <x:v>92.60162353408545</x:v>
      </x:c>
      <x:c r="H485" s="23" t="n">
        <x:f>F485*'산출기준'!$B$13+G485*'산출기준'!$B$14</x:f>
        <x:v>66.39825080310764</x:v>
      </x:c>
      <x:c r="I485" s="23" t="n">
        <x:f>IF('검색추이24개월'!AI485="","",'검색추이24개월'!AI485)</x:f>
        <x:v>88.917417035201</x:v>
      </x:c>
      <x:c r="J485" s="23" t="n">
        <x:f>'편집평가'!L485</x:f>
        <x:v>75</x:v>
      </x:c>
      <x:c r="K485" s="23" t="n">
        <x:f>IF(I485="","",H485*'산출기준'!$B$15+I485*'산출기준'!$B$16+J485*'산출기준'!$B$17)</x:f>
        <x:v>74.87435051211412</x:v>
      </x:c>
      <x:c r="L485" s="13" t="n">
        <x:f>IF(K485="","",COUNTIF($K$5:$K$1004,"&gt;"&amp;K485)+1)</x:f>
        <x:v>423</x:v>
      </x:c>
    </x:row>
    <x:row r="486" ht="25" customHeight="1">
      <x:c r="A486" s="4" t="str">
        <x:v>K0482</x:v>
      </x:c>
      <x:c r="B486" s="4" t="str">
        <x:v>여행</x:v>
      </x:c>
      <x:c r="C486" s="4" t="str">
        <x:v>국제선공항도착시간</x:v>
      </x:c>
      <x:c r="D486" s="13" t="n">
        <x:f>'Data &amp; Targets'!L486</x:f>
        <x:v>520</x:v>
      </x:c>
      <x:c r="E486" s="13" t="n">
        <x:f>'Data &amp; Targets'!N486</x:f>
        <x:v>445</x:v>
      </x:c>
      <x:c r="F486" s="23" t="n">
        <x:f>MIN(100,LOG10(1+D486/'산출기준'!$B$8)/LOG10(1+'산출기준'!$B$9/'산출기준'!$B$8)*100)</x:f>
        <x:v>26.409235098541018</x:v>
      </x:c>
      <x:c r="G486" s="23" t="n">
        <x:f>MIN(100,LOG10(1+D486/MAX(E486,'산출기준'!$B$10)*'산출기준'!$B$11)/LOG10(1+'산출기준'!$B$12*'산출기준'!$B$11)*100)</x:f>
        <x:v>100</x:v>
      </x:c>
      <x:c r="H486" s="23" t="n">
        <x:f>F486*'산출기준'!$B$13+G486*'산출기준'!$B$14</x:f>
        <x:v>70.5636940394164</x:v>
      </x:c>
      <x:c r="I486" s="23" t="n">
        <x:f>IF('검색추이24개월'!AI486="","",'검색추이24개월'!AI486)</x:f>
        <x:v>82.6914655043427</x:v>
      </x:c>
      <x:c r="J486" s="23" t="n">
        <x:f>'편집평가'!L486</x:f>
        <x:v>75</x:v>
      </x:c>
      <x:c r="K486" s="23" t="n">
        <x:f>IF(I486="","",H486*'산출기준'!$B$15+I486*'산출기준'!$B$16+J486*'산출기준'!$B$17)</x:f>
        <x:v>75.08928667101101</x:v>
      </x:c>
      <x:c r="L486" s="13" t="n">
        <x:f>IF(K486="","",COUNTIF($K$5:$K$1004,"&gt;"&amp;K486)+1)</x:f>
        <x:v>416</x:v>
      </x:c>
    </x:row>
    <x:row r="487" ht="25" customHeight="1">
      <x:c r="A487" s="4" t="str">
        <x:v>K0483</x:v>
      </x:c>
      <x:c r="B487" s="4" t="str">
        <x:v>여행</x:v>
      </x:c>
      <x:c r="C487" s="4" t="str">
        <x:v>환전수수료무료</x:v>
      </x:c>
      <x:c r="D487" s="13" t="n">
        <x:f>'Data &amp; Targets'!L487</x:f>
        <x:v>450</x:v>
      </x:c>
      <x:c r="E487" s="13" t="n">
        <x:f>'Data &amp; Targets'!N487</x:f>
        <x:v>6130</x:v>
      </x:c>
      <x:c r="F487" s="23" t="n">
        <x:f>MIN(100,LOG10(1+D487/'산출기준'!$B$8)/LOG10(1+'산출기준'!$B$9/'산출기준'!$B$8)*100)</x:f>
        <x:v>24.675186002294254</x:v>
      </x:c>
      <x:c r="G487" s="23" t="n">
        <x:f>MIN(100,LOG10(1+D487/MAX(E487,'산출기준'!$B$10)*'산출기준'!$B$11)/LOG10(1+'산출기준'!$B$12*'산출기준'!$B$11)*100)</x:f>
        <x:v>45.96145759148222</x:v>
      </x:c>
      <x:c r="H487" s="23" t="n">
        <x:f>F487*'산출기준'!$B$13+G487*'산출기준'!$B$14</x:f>
        <x:v>37.44694895580703</x:v>
      </x:c>
      <x:c r="I487" s="23" t="n">
        <x:f>IF('검색추이24개월'!AI487="","",'검색추이24개월'!AI487)</x:f>
        <x:v>80.78891248893319</x:v>
      </x:c>
      <x:c r="J487" s="23" t="n">
        <x:f>'편집평가'!L487</x:f>
        <x:v>75</x:v>
      </x:c>
      <x:c r="K487" s="23" t="n">
        <x:f>IF(I487="","",H487*'산출기준'!$B$15+I487*'산출기준'!$B$16+J487*'산출기준'!$B$17)</x:f>
        <x:v>57.96014822458348</x:v>
      </x:c>
      <x:c r="L487" s="13" t="n">
        <x:f>IF(K487="","",COUNTIF($K$5:$K$1004,"&gt;"&amp;K487)+1)</x:f>
        <x:v>825</x:v>
      </x:c>
    </x:row>
    <x:row r="488" ht="25" customHeight="1">
      <x:c r="A488" s="4" t="str">
        <x:v>K0484</x:v>
      </x:c>
      <x:c r="B488" s="4" t="str">
        <x:v>여행</x:v>
      </x:c>
      <x:c r="C488" s="4" t="str">
        <x:v>여권사진메이크업</x:v>
      </x:c>
      <x:c r="D488" s="13" t="n">
        <x:f>'Data &amp; Targets'!L488</x:f>
        <x:v>450</x:v>
      </x:c>
      <x:c r="E488" s="13" t="n">
        <x:f>'Data &amp; Targets'!N488</x:f>
        <x:v>2898</x:v>
      </x:c>
      <x:c r="F488" s="23" t="n">
        <x:f>MIN(100,LOG10(1+D488/'산출기준'!$B$8)/LOG10(1+'산출기준'!$B$9/'산출기준'!$B$8)*100)</x:f>
        <x:v>24.675186002294254</x:v>
      </x:c>
      <x:c r="G488" s="23" t="n">
        <x:f>MIN(100,LOG10(1+D488/MAX(E488,'산출기준'!$B$10)*'산출기준'!$B$11)/LOG10(1+'산출기준'!$B$12*'산출기준'!$B$11)*100)</x:f>
        <x:v>60.77962418873305</x:v>
      </x:c>
      <x:c r="H488" s="23" t="n">
        <x:f>F488*'산출기준'!$B$13+G488*'산출기준'!$B$14</x:f>
        <x:v>46.33784891415753</x:v>
      </x:c>
      <x:c r="I488" s="23" t="n">
        <x:f>IF('검색추이24개월'!AI488="","",'검색추이24개월'!AI488)</x:f>
        <x:v>90.24890908379868</x:v>
      </x:c>
      <x:c r="J488" s="23" t="n">
        <x:f>'편집평가'!L488</x:f>
        <x:v>50</x:v>
      </x:c>
      <x:c r="K488" s="23" t="n">
        <x:f>IF(I488="","",H488*'산출기준'!$B$15+I488*'산출기준'!$B$16+J488*'산출기준'!$B$17)</x:f>
        <x:v>60.243597182218366</x:v>
      </x:c>
      <x:c r="L488" s="13" t="n">
        <x:f>IF(K488="","",COUNTIF($K$5:$K$1004,"&gt;"&amp;K488)+1)</x:f>
        <x:v>778</x:v>
      </x:c>
    </x:row>
    <x:row r="489" ht="25" customHeight="1">
      <x:c r="A489" s="4" t="str">
        <x:v>K0485</x:v>
      </x:c>
      <x:c r="B489" s="4" t="str">
        <x:v>여행</x:v>
      </x:c>
      <x:c r="C489" s="4" t="str">
        <x:v>이심신청</x:v>
      </x:c>
      <x:c r="D489" s="13" t="n">
        <x:f>'Data &amp; Targets'!L489</x:f>
        <x:v>430</x:v>
      </x:c>
      <x:c r="E489" s="13" t="n">
        <x:f>'Data &amp; Targets'!N489</x:f>
        <x:v>2257</x:v>
      </x:c>
      <x:c r="F489" s="23" t="n">
        <x:f>MIN(100,LOG10(1+D489/'산출기준'!$B$8)/LOG10(1+'산출기준'!$B$9/'산출기준'!$B$8)*100)</x:f>
        <x:v>24.139036249356856</x:v>
      </x:c>
      <x:c r="G489" s="23" t="n">
        <x:f>MIN(100,LOG10(1+D489/MAX(E489,'산출기준'!$B$10)*'산출기준'!$B$11)/LOG10(1+'산출기준'!$B$12*'산출기준'!$B$11)*100)</x:f>
        <x:v>64.96733607578857</x:v>
      </x:c>
      <x:c r="H489" s="23" t="n">
        <x:f>F489*'산출기준'!$B$13+G489*'산출기준'!$B$14</x:f>
        <x:v>48.636016145215876</x:v>
      </x:c>
      <x:c r="I489" s="23" t="n">
        <x:f>IF('검색추이24개월'!AI489="","",'검색추이24개월'!AI489)</x:f>
        <x:v>88.8403948924853</x:v>
      </x:c>
      <x:c r="J489" s="23" t="n">
        <x:f>'편집평가'!L489</x:f>
        <x:v>50</x:v>
      </x:c>
      <x:c r="K489" s="23" t="n">
        <x:f>IF(I489="","",H489*'산출기준'!$B$15+I489*'산출기준'!$B$16+J489*'산출기준'!$B$17)</x:f>
        <x:v>60.97012654035353</x:v>
      </x:c>
      <x:c r="L489" s="13" t="n">
        <x:f>IF(K489="","",COUNTIF($K$5:$K$1004,"&gt;"&amp;K489)+1)</x:f>
        <x:v>761</x:v>
      </x:c>
    </x:row>
    <x:row r="490" ht="25" customHeight="1">
      <x:c r="A490" s="4" t="str">
        <x:v>K0486</x:v>
      </x:c>
      <x:c r="B490" s="4" t="str">
        <x:v>여행</x:v>
      </x:c>
      <x:c r="C490" s="4" t="str">
        <x:v>해외여행보험추천</x:v>
      </x:c>
      <x:c r="D490" s="13" t="n">
        <x:f>'Data &amp; Targets'!L490</x:f>
        <x:v>420</x:v>
      </x:c>
      <x:c r="E490" s="13" t="n">
        <x:f>'Data &amp; Targets'!N490</x:f>
        <x:v>1751</x:v>
      </x:c>
      <x:c r="F490" s="23" t="n">
        <x:f>MIN(100,LOG10(1+D490/'산출기준'!$B$8)/LOG10(1+'산출기준'!$B$9/'산출기준'!$B$8)*100)</x:f>
        <x:v>23.863325277131803</x:v>
      </x:c>
      <x:c r="G490" s="23" t="n">
        <x:f>MIN(100,LOG10(1+D490/MAX(E490,'산출기준'!$B$10)*'산출기준'!$B$11)/LOG10(1+'산출기준'!$B$12*'산출기준'!$B$11)*100)</x:f>
        <x:v>69.73441765252684</x:v>
      </x:c>
      <x:c r="H490" s="23" t="n">
        <x:f>F490*'산출기준'!$B$13+G490*'산출기준'!$B$14</x:f>
        <x:v>51.385980702368826</x:v>
      </x:c>
      <x:c r="I490" s="23" t="n">
        <x:f>IF('검색추이24개월'!AI490="","",'검색추이24개월'!AI490)</x:f>
        <x:v>94.69257311214275</x:v>
      </x:c>
      <x:c r="J490" s="23" t="n">
        <x:f>'편집평가'!L490</x:f>
        <x:v>50</x:v>
      </x:c>
      <x:c r="K490" s="23" t="n">
        <x:f>IF(I490="","",H490*'산출기준'!$B$15+I490*'산출기준'!$B$16+J490*'산출기준'!$B$17)</x:f>
        <x:v>64.10076228482724</x:v>
      </x:c>
      <x:c r="L490" s="13" t="n">
        <x:f>IF(K490="","",COUNTIF($K$5:$K$1004,"&gt;"&amp;K490)+1)</x:f>
        <x:v>691</x:v>
      </x:c>
    </x:row>
    <x:row r="491" ht="25" customHeight="1">
      <x:c r="A491" s="4" t="str">
        <x:v>K0487</x:v>
      </x:c>
      <x:c r="B491" s="4" t="str">
        <x:v>여행</x:v>
      </x:c>
      <x:c r="C491" s="4" t="str">
        <x:v>비행기좋은좌석</x:v>
      </x:c>
      <x:c r="D491" s="13" t="n">
        <x:f>'Data &amp; Targets'!L491</x:f>
        <x:v>410</x:v>
      </x:c>
      <x:c r="E491" s="13" t="n">
        <x:f>'Data &amp; Targets'!N491</x:f>
        <x:v>1215</x:v>
      </x:c>
      <x:c r="F491" s="23" t="n">
        <x:f>MIN(100,LOG10(1+D491/'산출기준'!$B$8)/LOG10(1+'산출기준'!$B$9/'산출기준'!$B$8)*100)</x:f>
        <x:v>23.58226036055321</x:v>
      </x:c>
      <x:c r="G491" s="23" t="n">
        <x:f>MIN(100,LOG10(1+D491/MAX(E491,'산출기준'!$B$10)*'산출기준'!$B$11)/LOG10(1+'산출기준'!$B$12*'산출기준'!$B$11)*100)</x:f>
        <x:v>76.87841559893543</x:v>
      </x:c>
      <x:c r="H491" s="23" t="n">
        <x:f>F491*'산출기준'!$B$13+G491*'산출기준'!$B$14</x:f>
        <x:v>55.55995350358254</x:v>
      </x:c>
      <x:c r="I491" s="23" t="n">
        <x:f>IF('검색추이24개월'!AI491="","",'검색추이24개월'!AI491)</x:f>
        <x:v>81.60619149942751</x:v>
      </x:c>
      <x:c r="J491" s="23" t="n">
        <x:f>'편집평가'!L491</x:f>
        <x:v>50</x:v>
      </x:c>
      <x:c r="K491" s="23" t="n">
        <x:f>IF(I491="","",H491*'산출기준'!$B$15+I491*'산출기준'!$B$16+J491*'산출기준'!$B$17)</x:f>
        <x:v>62.26183420161952</x:v>
      </x:c>
      <x:c r="L491" s="13" t="n">
        <x:f>IF(K491="","",COUNTIF($K$5:$K$1004,"&gt;"&amp;K491)+1)</x:f>
        <x:v>733</x:v>
      </x:c>
    </x:row>
    <x:row r="492" ht="25" customHeight="1">
      <x:c r="A492" s="4" t="str">
        <x:v>K0488</x:v>
      </x:c>
      <x:c r="B492" s="4" t="str">
        <x:v>여행</x:v>
      </x:c>
      <x:c r="C492" s="4" t="str">
        <x:v>해외여행보험가격비교</x:v>
      </x:c>
      <x:c r="D492" s="13" t="n">
        <x:f>'Data &amp; Targets'!L492</x:f>
        <x:v>400</x:v>
      </x:c>
      <x:c r="E492" s="13" t="n">
        <x:f>'Data &amp; Targets'!N492</x:f>
        <x:v>1022</x:v>
      </x:c>
      <x:c r="F492" s="23" t="n">
        <x:f>MIN(100,LOG10(1+D492/'산출기준'!$B$8)/LOG10(1+'산출기준'!$B$9/'산출기준'!$B$8)*100)</x:f>
        <x:v>23.295629441831537</x:v>
      </x:c>
      <x:c r="G492" s="23" t="n">
        <x:f>MIN(100,LOG10(1+D492/MAX(E492,'산출기준'!$B$10)*'산출기준'!$B$11)/LOG10(1+'산출기준'!$B$12*'산출기준'!$B$11)*100)</x:f>
        <x:v>80.00543004032694</x:v>
      </x:c>
      <x:c r="H492" s="23" t="n">
        <x:f>F492*'산출기준'!$B$13+G492*'산출기준'!$B$14</x:f>
        <x:v>57.32150980092878</x:v>
      </x:c>
      <x:c r="I492" s="23" t="n">
        <x:f>IF('검색추이24개월'!AI492="","",'검색추이24개월'!AI492)</x:f>
        <x:v>92.45538222412941</x:v>
      </x:c>
      <x:c r="J492" s="23" t="n">
        <x:f>'편집평가'!L492</x:f>
        <x:v>75</x:v>
      </x:c>
      <x:c r="K492" s="23" t="n">
        <x:f>IF(I492="","",H492*'산출기준'!$B$15+I492*'산출기준'!$B$16+J492*'산출기준'!$B$17)</x:f>
        <x:v>71.39736956770321</x:v>
      </x:c>
      <x:c r="L492" s="13" t="n">
        <x:f>IF(K492="","",COUNTIF($K$5:$K$1004,"&gt;"&amp;K492)+1)</x:f>
        <x:v>521</x:v>
      </x:c>
    </x:row>
    <x:row r="493" ht="25" customHeight="1">
      <x:c r="A493" s="4" t="str">
        <x:v>K0489</x:v>
      </x:c>
      <x:c r="B493" s="4" t="str">
        <x:v>여행</x:v>
      </x:c>
      <x:c r="C493" s="4" t="str">
        <x:v>여행자보험가격비교</x:v>
      </x:c>
      <x:c r="D493" s="13" t="n">
        <x:f>'Data &amp; Targets'!L493</x:f>
        <x:v>390</x:v>
      </x:c>
      <x:c r="E493" s="13" t="n">
        <x:f>'Data &amp; Targets'!N493</x:f>
        <x:v>1436</x:v>
      </x:c>
      <x:c r="F493" s="23" t="n">
        <x:f>MIN(100,LOG10(1+D493/'산출기준'!$B$8)/LOG10(1+'산출기준'!$B$9/'산출기준'!$B$8)*100)</x:f>
        <x:v>23.003207609491998</x:v>
      </x:c>
      <x:c r="G493" s="23" t="n">
        <x:f>MIN(100,LOG10(1+D493/MAX(E493,'산출기준'!$B$10)*'산출기준'!$B$11)/LOG10(1+'산출기준'!$B$12*'산출기준'!$B$11)*100)</x:f>
        <x:v>72.32441697861294</x:v>
      </x:c>
      <x:c r="H493" s="23" t="n">
        <x:f>F493*'산출기준'!$B$13+G493*'산출기준'!$B$14</x:f>
        <x:v>52.59593323096456</x:v>
      </x:c>
      <x:c r="I493" s="23" t="n">
        <x:f>IF('검색추이24개월'!AI493="","",'검색추이24개월'!AI493)</x:f>
        <x:v>84.41541715450688</x:v>
      </x:c>
      <x:c r="J493" s="23" t="n">
        <x:f>'편집평가'!L493</x:f>
        <x:v>75</x:v>
      </x:c>
      <x:c r="K493" s="23" t="n">
        <x:f>IF(I493="","",H493*'산출기준'!$B$15+I493*'산출기준'!$B$16+J493*'산출기준'!$B$17)</x:f>
        <x:v>66.62259176183434</x:v>
      </x:c>
      <x:c r="L493" s="13" t="n">
        <x:f>IF(K493="","",COUNTIF($K$5:$K$1004,"&gt;"&amp;K493)+1)</x:f>
        <x:v>633</x:v>
      </x:c>
    </x:row>
    <x:row r="494" ht="25" customHeight="1">
      <x:c r="A494" s="4" t="str">
        <x:v>K0490</x:v>
      </x:c>
      <x:c r="B494" s="4" t="str">
        <x:v>여행</x:v>
      </x:c>
      <x:c r="C494" s="4" t="str">
        <x:v>여행자보험항공기지연보상</x:v>
      </x:c>
      <x:c r="D494" s="13" t="n">
        <x:f>'Data &amp; Targets'!L494</x:f>
        <x:v>390</x:v>
      </x:c>
      <x:c r="E494" s="13" t="n">
        <x:f>'Data &amp; Targets'!N494</x:f>
        <x:v>577</x:v>
      </x:c>
      <x:c r="F494" s="23" t="n">
        <x:f>MIN(100,LOG10(1+D494/'산출기준'!$B$8)/LOG10(1+'산출기준'!$B$9/'산출기준'!$B$8)*100)</x:f>
        <x:v>23.003207609491998</x:v>
      </x:c>
      <x:c r="G494" s="23" t="n">
        <x:f>MIN(100,LOG10(1+D494/MAX(E494,'산출기준'!$B$10)*'산출기준'!$B$11)/LOG10(1+'산출기준'!$B$12*'산출기준'!$B$11)*100)</x:f>
        <x:v>91.61540069192394</x:v>
      </x:c>
      <x:c r="H494" s="23" t="n">
        <x:f>F494*'산출기준'!$B$13+G494*'산출기준'!$B$14</x:f>
        <x:v>64.17052345895115</x:v>
      </x:c>
      <x:c r="I494" s="23" t="n">
        <x:f>IF('검색추이24개월'!AI494="","",'검색추이24개월'!AI494)</x:f>
        <x:v>94.24631768670199</x:v>
      </x:c>
      <x:c r="J494" s="23" t="n">
        <x:f>'편집평가'!L494</x:f>
        <x:v>50</x:v>
      </x:c>
      <x:c r="K494" s="23" t="n">
        <x:f>IF(I494="","",H494*'산출기준'!$B$15+I494*'산출기준'!$B$16+J494*'산출기준'!$B$17)</x:f>
        <x:v>70.35915703548616</x:v>
      </x:c>
      <x:c r="L494" s="13" t="n">
        <x:f>IF(K494="","",COUNTIF($K$5:$K$1004,"&gt;"&amp;K494)+1)</x:f>
        <x:v>537</x:v>
      </x:c>
    </x:row>
    <x:row r="495" ht="25" customHeight="1">
      <x:c r="A495" s="4" t="str">
        <x:v>K0491</x:v>
      </x:c>
      <x:c r="B495" s="4" t="str">
        <x:v>여행</x:v>
      </x:c>
      <x:c r="C495" s="4" t="str">
        <x:v>해외여행시준비물</x:v>
      </x:c>
      <x:c r="D495" s="13" t="n">
        <x:f>'Data &amp; Targets'!L495</x:f>
        <x:v>380</x:v>
      </x:c>
      <x:c r="E495" s="13" t="n">
        <x:f>'Data &amp; Targets'!N495</x:f>
        <x:v>3456</x:v>
      </x:c>
      <x:c r="F495" s="23" t="n">
        <x:f>MIN(100,LOG10(1+D495/'산출기준'!$B$8)/LOG10(1+'산출기준'!$B$9/'산출기준'!$B$8)*100)</x:f>
        <x:v>22.704756038096367</x:v>
      </x:c>
      <x:c r="G495" s="23" t="n">
        <x:f>MIN(100,LOG10(1+D495/MAX(E495,'산출기준'!$B$10)*'산출기준'!$B$11)/LOG10(1+'산출기준'!$B$12*'산출기준'!$B$11)*100)</x:f>
        <x:v>53.83436388739047</x:v>
      </x:c>
      <x:c r="H495" s="23" t="n">
        <x:f>F495*'산출기준'!$B$13+G495*'산출기준'!$B$14</x:f>
        <x:v>41.38252074767282</x:v>
      </x:c>
      <x:c r="I495" s="23" t="n">
        <x:f>IF('검색추이24개월'!AI495="","",'검색추이24개월'!AI495)</x:f>
        <x:v>87.90522208121938</x:v>
      </x:c>
      <x:c r="J495" s="23" t="n">
        <x:f>'편집평가'!L495</x:f>
        <x:v>62.5</x:v>
      </x:c>
      <x:c r="K495" s="23" t="n">
        <x:f>IF(I495="","",H495*'산출기준'!$B$15+I495*'산출기준'!$B$16+J495*'산출기준'!$B$17)</x:f>
        <x:v>59.562826998202226</x:v>
      </x:c>
      <x:c r="L495" s="13" t="n">
        <x:f>IF(K495="","",COUNTIF($K$5:$K$1004,"&gt;"&amp;K495)+1)</x:f>
        <x:v>795</x:v>
      </x:c>
    </x:row>
    <x:row r="496" ht="25" customHeight="1">
      <x:c r="A496" s="4" t="str">
        <x:v>K0492</x:v>
      </x:c>
      <x:c r="B496" s="4" t="str">
        <x:v>여행</x:v>
      </x:c>
      <x:c r="C496" s="4" t="str">
        <x:v>위탁수하물보조배터리</x:v>
      </x:c>
      <x:c r="D496" s="13" t="n">
        <x:f>'Data &amp; Targets'!L496</x:f>
        <x:v>370</x:v>
      </x:c>
      <x:c r="E496" s="13" t="n">
        <x:f>'Data &amp; Targets'!N496</x:f>
        <x:v>940</x:v>
      </x:c>
      <x:c r="F496" s="23" t="n">
        <x:f>MIN(100,LOG10(1+D496/'산출기준'!$B$8)/LOG10(1+'산출기준'!$B$9/'산출기준'!$B$8)*100)</x:f>
        <x:v>22.400020816333008</x:v>
      </x:c>
      <x:c r="G496" s="23" t="n">
        <x:f>MIN(100,LOG10(1+D496/MAX(E496,'산출기준'!$B$10)*'산출기준'!$B$11)/LOG10(1+'산출기준'!$B$12*'산출기준'!$B$11)*100)</x:f>
        <x:v>80.12534785886639</x:v>
      </x:c>
      <x:c r="H496" s="23" t="n">
        <x:f>F496*'산출기준'!$B$13+G496*'산출기준'!$B$14</x:f>
        <x:v>57.03521704185304</x:v>
      </x:c>
      <x:c r="I496" s="23" t="n">
        <x:f>IF('검색추이24개월'!AI496="","",'검색추이24개월'!AI496)</x:f>
        <x:v>88.56750567497289</x:v>
      </x:c>
      <x:c r="J496" s="23" t="n">
        <x:f>'편집평가'!L496</x:f>
        <x:v>50</x:v>
      </x:c>
      <x:c r="K496" s="23" t="n">
        <x:f>IF(I496="","",H496*'산출기준'!$B$15+I496*'산출기준'!$B$16+J496*'산출기준'!$B$17)</x:f>
        <x:v>65.08786022341839</x:v>
      </x:c>
      <x:c r="L496" s="13" t="n">
        <x:f>IF(K496="","",COUNTIF($K$5:$K$1004,"&gt;"&amp;K496)+1)</x:f>
        <x:v>669</x:v>
      </x:c>
    </x:row>
    <x:row r="497" ht="25" customHeight="1">
      <x:c r="A497" s="4" t="str">
        <x:v>K0493</x:v>
      </x:c>
      <x:c r="B497" s="4" t="str">
        <x:v>여행</x:v>
      </x:c>
      <x:c r="C497" s="4" t="str">
        <x:v>온라인여권사진</x:v>
      </x:c>
      <x:c r="D497" s="13" t="n">
        <x:f>'Data &amp; Targets'!L497</x:f>
        <x:v>360</x:v>
      </x:c>
      <x:c r="E497" s="13" t="n">
        <x:f>'Data &amp; Targets'!N497</x:f>
        <x:v>4594</x:v>
      </x:c>
      <x:c r="F497" s="23" t="n">
        <x:f>MIN(100,LOG10(1+D497/'산출기준'!$B$8)/LOG10(1+'산출기준'!$B$9/'산출기준'!$B$8)*100)</x:f>
        <x:v>22.088731649067263</x:v>
      </x:c>
      <x:c r="G497" s="23" t="n">
        <x:f>MIN(100,LOG10(1+D497/MAX(E497,'산출기준'!$B$10)*'산출기준'!$B$11)/LOG10(1+'산출기준'!$B$12*'산출기준'!$B$11)*100)</x:f>
        <x:v>47.211533484716455</x:v>
      </x:c>
      <x:c r="H497" s="23" t="n">
        <x:f>F497*'산출기준'!$B$13+G497*'산출기준'!$B$14</x:f>
        <x:v>37.16241275045678</x:v>
      </x:c>
      <x:c r="I497" s="23" t="n">
        <x:f>IF('검색추이24개월'!AI497="","",'검색추이24개월'!AI497)</x:f>
        <x:v>87.95334196689107</x:v>
      </x:c>
      <x:c r="J497" s="23" t="n">
        <x:f>'편집평가'!L497</x:f>
        <x:v>50</x:v>
      </x:c>
      <x:c r="K497" s="23" t="n">
        <x:f>IF(I497="","",H497*'산출기준'!$B$15+I497*'산출기준'!$B$16+J497*'산출기준'!$B$17)</x:f>
        <x:v>54.96720896529571</x:v>
      </x:c>
      <x:c r="L497" s="13" t="n">
        <x:f>IF(K497="","",COUNTIF($K$5:$K$1004,"&gt;"&amp;K497)+1)</x:f>
        <x:v>864</x:v>
      </x:c>
    </x:row>
    <x:row r="498" ht="25" customHeight="1">
      <x:c r="A498" s="4" t="str">
        <x:v>K0494</x:v>
      </x:c>
      <x:c r="B498" s="4" t="str">
        <x:v>여행</x:v>
      </x:c>
      <x:c r="C498" s="4" t="str">
        <x:v>환전수수료우대</x:v>
      </x:c>
      <x:c r="D498" s="13" t="n">
        <x:f>'Data &amp; Targets'!L498</x:f>
        <x:v>320</x:v>
      </x:c>
      <x:c r="E498" s="13" t="n">
        <x:f>'Data &amp; Targets'!N498</x:f>
        <x:v>5815</x:v>
      </x:c>
      <x:c r="F498" s="23" t="n">
        <x:f>MIN(100,LOG10(1+D498/'산출기준'!$B$8)/LOG10(1+'산출기준'!$B$9/'산출기준'!$B$8)*100)</x:f>
        <x:v>20.771970798355113</x:v>
      </x:c>
      <x:c r="G498" s="23" t="n">
        <x:f>MIN(100,LOG10(1+D498/MAX(E498,'산출기준'!$B$10)*'산출기준'!$B$11)/LOG10(1+'산출기준'!$B$12*'산출기준'!$B$11)*100)</x:f>
        <x:v>40.56806439843108</x:v>
      </x:c>
      <x:c r="H498" s="23" t="n">
        <x:f>F498*'산출기준'!$B$13+G498*'산출기준'!$B$14</x:f>
        <x:v>32.649626958400695</x:v>
      </x:c>
      <x:c r="I498" s="23" t="n">
        <x:f>IF('검색추이24개월'!AI498="","",'검색추이24개월'!AI498)</x:f>
        <x:v>82.02013987806379</x:v>
      </x:c>
      <x:c r="J498" s="23" t="n">
        <x:f>'편집평가'!L498</x:f>
        <x:v>75</x:v>
      </x:c>
      <x:c r="K498" s="23" t="n">
        <x:f>IF(I498="","",H498*'산출기준'!$B$15+I498*'산출기준'!$B$16+J498*'산출기준'!$B$17)</x:f>
        <x:v>55.93085544261948</x:v>
      </x:c>
      <x:c r="L498" s="13" t="n">
        <x:f>IF(K498="","",COUNTIF($K$5:$K$1004,"&gt;"&amp;K498)+1)</x:f>
        <x:v>855</x:v>
      </x:c>
    </x:row>
    <x:row r="499" ht="25" customHeight="1">
      <x:c r="A499" s="4" t="str">
        <x:v>K0495</x:v>
      </x:c>
      <x:c r="B499" s="4" t="str">
        <x:v>여행</x:v>
      </x:c>
      <x:c r="C499" s="4" t="str">
        <x:v>해외로밍요금제</x:v>
      </x:c>
      <x:c r="D499" s="13" t="n">
        <x:f>'Data &amp; Targets'!L499</x:f>
        <x:v>300</x:v>
      </x:c>
      <x:c r="E499" s="13" t="n">
        <x:f>'Data &amp; Targets'!N499</x:f>
        <x:v>2789</x:v>
      </x:c>
      <x:c r="F499" s="23" t="n">
        <x:f>MIN(100,LOG10(1+D499/'산출기준'!$B$8)/LOG10(1+'산출기준'!$B$9/'산출기준'!$B$8)*100)</x:f>
        <x:v>20.065763012322392</x:v>
      </x:c>
      <x:c r="G499" s="23" t="n">
        <x:f>MIN(100,LOG10(1+D499/MAX(E499,'산출기준'!$B$10)*'산출기준'!$B$11)/LOG10(1+'산출기준'!$B$12*'산출기준'!$B$11)*100)</x:f>
        <x:v>53.39860520760815</x:v>
      </x:c>
      <x:c r="H499" s="23" t="n">
        <x:f>F499*'산출기준'!$B$13+G499*'산출기준'!$B$14</x:f>
        <x:v>40.06546832949385</x:v>
      </x:c>
      <x:c r="I499" s="23" t="str">
        <x:f>IF('검색추이24개월'!AI499="","",'검색추이24개월'!AI499)</x:f>
      </x:c>
      <x:c r="J499" s="23" t="n">
        <x:f>'편집평가'!L499</x:f>
        <x:v>75</x:v>
      </x:c>
      <x:c r="K499" s="23" t="str">
        <x:f>IF(I499="","",H499*'산출기준'!$B$15+I499*'산출기준'!$B$16+J499*'산출기준'!$B$17)</x:f>
      </x:c>
      <x:c r="L499" s="13" t="str">
        <x:f>IF(K499="","",COUNTIF($K$5:$K$1004,"&gt;"&amp;K499)+1)</x:f>
      </x:c>
    </x:row>
    <x:row r="500" ht="25" customHeight="1">
      <x:c r="A500" s="4" t="str">
        <x:v>K0496</x:v>
      </x:c>
      <x:c r="B500" s="4" t="str">
        <x:v>여행</x:v>
      </x:c>
      <x:c r="C500" s="4" t="str">
        <x:v>일본로밍가격</x:v>
      </x:c>
      <x:c r="D500" s="13" t="n">
        <x:f>'Data &amp; Targets'!L500</x:f>
        <x:v>290</x:v>
      </x:c>
      <x:c r="E500" s="13" t="n">
        <x:f>'Data &amp; Targets'!N500</x:f>
        <x:v>1006</x:v>
      </x:c>
      <x:c r="F500" s="23" t="n">
        <x:f>MIN(100,LOG10(1+D500/'산출기준'!$B$8)/LOG10(1+'산출기준'!$B$9/'산출기준'!$B$8)*100)</x:f>
        <x:v>19.699303226253694</x:v>
      </x:c>
      <x:c r="G500" s="23" t="n">
        <x:f>MIN(100,LOG10(1+D500/MAX(E500,'산출기준'!$B$10)*'산출기준'!$B$11)/LOG10(1+'산출기준'!$B$12*'산출기준'!$B$11)*100)</x:f>
        <x:v>73.57154114604154</x:v>
      </x:c>
      <x:c r="H500" s="23" t="n">
        <x:f>F500*'산출기준'!$B$13+G500*'산출기준'!$B$14</x:f>
        <x:v>52.0226459781264</x:v>
      </x:c>
      <x:c r="I500" s="23" t="n">
        <x:f>IF('검색추이24개월'!AI500="","",'검색추이24개월'!AI500)</x:f>
        <x:v>89.92143335866179</x:v>
      </x:c>
      <x:c r="J500" s="23" t="n">
        <x:f>'편집평가'!L500</x:f>
        <x:v>50</x:v>
      </x:c>
      <x:c r="K500" s="23" t="n">
        <x:f>IF(I500="","",H500*'산출기준'!$B$15+I500*'산출기준'!$B$16+J500*'산출기준'!$B$17)</x:f>
        <x:v>62.98775299666173</x:v>
      </x:c>
      <x:c r="L500" s="13" t="n">
        <x:f>IF(K500="","",COUNTIF($K$5:$K$1004,"&gt;"&amp;K500)+1)</x:f>
        <x:v>719</x:v>
      </x:c>
    </x:row>
    <x:row r="501" ht="25" customHeight="1">
      <x:c r="A501" s="4" t="str">
        <x:v>K0497</x:v>
      </x:c>
      <x:c r="B501" s="4" t="str">
        <x:v>여행</x:v>
      </x:c>
      <x:c r="C501" s="4" t="str">
        <x:v>여행자보험청구기간</x:v>
      </x:c>
      <x:c r="D501" s="13" t="n">
        <x:f>'Data &amp; Targets'!L501</x:f>
        <x:v>270</x:v>
      </x:c>
      <x:c r="E501" s="13" t="n">
        <x:f>'Data &amp; Targets'!N501</x:f>
        <x:v>177</x:v>
      </x:c>
      <x:c r="F501" s="23" t="n">
        <x:f>MIN(100,LOG10(1+D501/'산출기준'!$B$8)/LOG10(1+'산출기준'!$B$9/'산출기준'!$B$8)*100)</x:f>
        <x:v>18.93731738123519</x:v>
      </x:c>
      <x:c r="G501" s="23" t="n">
        <x:f>MIN(100,LOG10(1+D501/MAX(E501,'산출기준'!$B$10)*'산출기준'!$B$11)/LOG10(1+'산출기준'!$B$12*'산출기준'!$B$11)*100)</x:f>
        <x:v>100</x:v>
      </x:c>
      <x:c r="H501" s="23" t="n">
        <x:f>F501*'산출기준'!$B$13+G501*'산출기준'!$B$14</x:f>
        <x:v>67.57492695249408</x:v>
      </x:c>
      <x:c r="I501" s="23" t="n">
        <x:f>IF('검색추이24개월'!AI501="","",'검색추이24개월'!AI501)</x:f>
        <x:v>87.32811688650267</x:v>
      </x:c>
      <x:c r="J501" s="23" t="n">
        <x:f>'편집평가'!L501</x:f>
        <x:v>75</x:v>
      </x:c>
      <x:c r="K501" s="23" t="n">
        <x:f>IF(I501="","",H501*'산출기준'!$B$15+I501*'산출기준'!$B$16+J501*'산출기준'!$B$17)</x:f>
        <x:v>74.98589854219784</x:v>
      </x:c>
      <x:c r="L501" s="13" t="n">
        <x:f>IF(K501="","",COUNTIF($K$5:$K$1004,"&gt;"&amp;K501)+1)</x:f>
        <x:v>420</x:v>
      </x:c>
    </x:row>
    <x:row r="502" ht="25" customHeight="1">
      <x:c r="A502" s="4" t="str">
        <x:v>K0498</x:v>
      </x:c>
      <x:c r="B502" s="4" t="str">
        <x:v>여행</x:v>
      </x:c>
      <x:c r="C502" s="4" t="str">
        <x:v>기내반입화장품</x:v>
      </x:c>
      <x:c r="D502" s="13" t="n">
        <x:f>'Data &amp; Targets'!L502</x:f>
        <x:v>250</x:v>
      </x:c>
      <x:c r="E502" s="13" t="n">
        <x:f>'Data &amp; Targets'!N502</x:f>
        <x:v>1040</x:v>
      </x:c>
      <x:c r="F502" s="23" t="n">
        <x:f>MIN(100,LOG10(1+D502/'산출기준'!$B$8)/LOG10(1+'산출기준'!$B$9/'산출기준'!$B$8)*100)</x:f>
        <x:v>18.13297777258117</x:v>
      </x:c>
      <x:c r="G502" s="23" t="n">
        <x:f>MIN(100,LOG10(1+D502/MAX(E502,'산출기준'!$B$10)*'산출기준'!$B$11)/LOG10(1+'산출기준'!$B$12*'산출기준'!$B$11)*100)</x:f>
        <x:v>69.77961014095551</x:v>
      </x:c>
      <x:c r="H502" s="23" t="n">
        <x:f>F502*'산출기준'!$B$13+G502*'산출기준'!$B$14</x:f>
        <x:v>49.120957193605776</x:v>
      </x:c>
      <x:c r="I502" s="23" t="n">
        <x:f>IF('검색추이24개월'!AI502="","",'검색추이24개월'!AI502)</x:f>
        <x:v>81.35565558356507</x:v>
      </x:c>
      <x:c r="J502" s="23" t="n">
        <x:f>'편집평가'!L502</x:f>
        <x:v>50</x:v>
      </x:c>
      <x:c r="K502" s="23" t="n">
        <x:f>IF(I502="","",H502*'산출기준'!$B$15+I502*'산출기준'!$B$16+J502*'산출기준'!$B$17)</x:f>
        <x:v>58.96717527187241</x:v>
      </x:c>
      <x:c r="L502" s="13" t="n">
        <x:f>IF(K502="","",COUNTIF($K$5:$K$1004,"&gt;"&amp;K502)+1)</x:f>
        <x:v>810</x:v>
      </x:c>
    </x:row>
    <x:row r="503" ht="25" customHeight="1">
      <x:c r="A503" s="4" t="str">
        <x:v>K0499</x:v>
      </x:c>
      <x:c r="B503" s="4" t="str">
        <x:v>여행</x:v>
      </x:c>
      <x:c r="C503" s="4" t="str">
        <x:v>여권발급하는곳</x:v>
      </x:c>
      <x:c r="D503" s="13" t="n">
        <x:f>'Data &amp; Targets'!L503</x:f>
        <x:v>240</x:v>
      </x:c>
      <x:c r="E503" s="13" t="n">
        <x:f>'Data &amp; Targets'!N503</x:f>
        <x:v>2471</x:v>
      </x:c>
      <x:c r="F503" s="23" t="n">
        <x:f>MIN(100,LOG10(1+D503/'산출기준'!$B$8)/LOG10(1+'산출기준'!$B$9/'산출기준'!$B$8)*100)</x:f>
        <x:v>17.71340090527012</x:v>
      </x:c>
      <x:c r="G503" s="23" t="n">
        <x:f>MIN(100,LOG10(1+D503/MAX(E503,'산출기준'!$B$10)*'산출기준'!$B$11)/LOG10(1+'산출기준'!$B$12*'산출기준'!$B$11)*100)</x:f>
        <x:v>51.383855708265166</x:v>
      </x:c>
      <x:c r="H503" s="23" t="n">
        <x:f>F503*'산출기준'!$B$13+G503*'산출기준'!$B$14</x:f>
        <x:v>37.91567378706715</x:v>
      </x:c>
      <x:c r="I503" s="23" t="n">
        <x:f>IF('검색추이24개월'!AI503="","",'검색추이24개월'!AI503)</x:f>
        <x:v>83.04020234660935</x:v>
      </x:c>
      <x:c r="J503" s="23" t="n">
        <x:f>'편집평가'!L503</x:f>
        <x:v>62.5</x:v>
      </x:c>
      <x:c r="K503" s="23" t="n">
        <x:f>IF(I503="","",H503*'산출기준'!$B$15+I503*'산출기준'!$B$16+J503*'산출기준'!$B$17)</x:f>
        <x:v>56.36989759751638</x:v>
      </x:c>
      <x:c r="L503" s="13" t="n">
        <x:f>IF(K503="","",COUNTIF($K$5:$K$1004,"&gt;"&amp;K503)+1)</x:f>
        <x:v>849</x:v>
      </x:c>
    </x:row>
    <x:row r="504" ht="25" customHeight="1">
      <x:c r="A504" s="4" t="str">
        <x:v>K0500</x:v>
      </x:c>
      <x:c r="B504" s="4" t="str">
        <x:v>여행</x:v>
      </x:c>
      <x:c r="C504" s="4" t="str">
        <x:v>기내반입금지물품</x:v>
      </x:c>
      <x:c r="D504" s="13" t="n">
        <x:f>'Data &amp; Targets'!L504</x:f>
        <x:v>190</x:v>
      </x:c>
      <x:c r="E504" s="13" t="n">
        <x:f>'Data &amp; Targets'!N504</x:f>
        <x:v>3167</x:v>
      </x:c>
      <x:c r="F504" s="23" t="n">
        <x:f>MIN(100,LOG10(1+D504/'산출기준'!$B$8)/LOG10(1+'산출기준'!$B$9/'산출기준'!$B$8)*100)</x:f>
        <x:v>15.411036735305277</x:v>
      </x:c>
      <x:c r="G504" s="23" t="n">
        <x:f>MIN(100,LOG10(1+D504/MAX(E504,'산출기준'!$B$10)*'산출기준'!$B$11)/LOG10(1+'산출기준'!$B$12*'산출기준'!$B$11)*100)</x:f>
        <x:v>42.16184435092289</x:v>
      </x:c>
      <x:c r="H504" s="23" t="n">
        <x:f>F504*'산출기준'!$B$13+G504*'산출기준'!$B$14</x:f>
        <x:v>31.461521304675845</x:v>
      </x:c>
      <x:c r="I504" s="23" t="n">
        <x:f>IF('검색추이24개월'!AI504="","",'검색추이24개월'!AI504)</x:f>
        <x:v>76.039127533249</x:v>
      </x:c>
      <x:c r="J504" s="23" t="n">
        <x:f>'편집평가'!L504</x:f>
        <x:v>50</x:v>
      </x:c>
      <x:c r="K504" s="23" t="n">
        <x:f>IF(I504="","",H504*'산출기준'!$B$15+I504*'산출기준'!$B$16+J504*'산출기준'!$B$17)</x:f>
        <x:v>48.542498912312624</x:v>
      </x:c>
      <x:c r="L504" s="13" t="n">
        <x:f>IF(K504="","",COUNTIF($K$5:$K$1004,"&gt;"&amp;K504)+1)</x:f>
        <x:v>940</x:v>
      </x:c>
    </x:row>
    <x:row r="505" ht="25" customHeight="1">
      <x:c r="A505" s="4" t="str">
        <x:v>K0501</x:v>
      </x:c>
      <x:c r="B505" s="4" t="str">
        <x:v>자동차·IT·테크</x:v>
      </x:c>
      <x:c r="C505" s="4" t="str">
        <x:v>자동차검사</x:v>
      </x:c>
      <x:c r="D505" s="13" t="n">
        <x:f>'Data &amp; Targets'!L505</x:f>
        <x:v>52300</x:v>
      </x:c>
      <x:c r="E505" s="13" t="n">
        <x:f>'Data &amp; Targets'!N505</x:f>
        <x:v>94509</x:v>
      </x:c>
      <x:c r="F505" s="23" t="n">
        <x:f>MIN(100,LOG10(1+D505/'산출기준'!$B$8)/LOG10(1+'산출기준'!$B$9/'산출기준'!$B$8)*100)</x:f>
        <x:v>90.63126256945641</x:v>
      </x:c>
      <x:c r="G505" s="23" t="n">
        <x:f>MIN(100,LOG10(1+D505/MAX(E505,'산출기준'!$B$10)*'산출기준'!$B$11)/LOG10(1+'산출기준'!$B$12*'산출기준'!$B$11)*100)</x:f>
        <x:v>87.35158046214386</x:v>
      </x:c>
      <x:c r="H505" s="23" t="n">
        <x:f>F505*'산출기준'!$B$13+G505*'산출기준'!$B$14</x:f>
        <x:v>88.66345330506888</x:v>
      </x:c>
      <x:c r="I505" s="23" t="n">
        <x:f>IF('검색추이24개월'!AI505="","",'검색추이24개월'!AI505)</x:f>
        <x:v>90.98828876928118</x:v>
      </x:c>
      <x:c r="J505" s="23" t="n">
        <x:f>'편집평가'!L505</x:f>
        <x:v>50</x:v>
      </x:c>
      <x:c r="K505" s="23" t="n">
        <x:f>IF(I505="","",H505*'산출기준'!$B$15+I505*'산출기준'!$B$16+J505*'산출기준'!$B$17)</x:f>
        <x:v>81.6282132833188</x:v>
      </x:c>
      <x:c r="L505" s="13" t="n">
        <x:f>IF(K505="","",COUNTIF($K$5:$K$1004,"&gt;"&amp;K505)+1)</x:f>
        <x:v>192</x:v>
      </x:c>
    </x:row>
    <x:row r="506" ht="25" customHeight="1">
      <x:c r="A506" s="4" t="str">
        <x:v>K0502</x:v>
      </x:c>
      <x:c r="B506" s="4" t="str">
        <x:v>자동차·IT·테크</x:v>
      </x:c>
      <x:c r="C506" s="4" t="str">
        <x:v>자동차검사예약</x:v>
      </x:c>
      <x:c r="D506" s="13" t="n">
        <x:f>'Data &amp; Targets'!L506</x:f>
        <x:v>45000</x:v>
      </x:c>
      <x:c r="E506" s="13" t="n">
        <x:f>'Data &amp; Targets'!N506</x:f>
        <x:v>17093</x:v>
      </x:c>
      <x:c r="F506" s="23" t="n">
        <x:f>MIN(100,LOG10(1+D506/'산출기준'!$B$8)/LOG10(1+'산출기준'!$B$9/'산출기준'!$B$8)*100)</x:f>
        <x:v>88.45975193388507</x:v>
      </x:c>
      <x:c r="G506" s="23" t="n">
        <x:f>MIN(100,LOG10(1+D506/MAX(E506,'산출기준'!$B$10)*'산출기준'!$B$11)/LOG10(1+'산출기준'!$B$12*'산출기준'!$B$11)*100)</x:f>
        <x:v>100</x:v>
      </x:c>
      <x:c r="H506" s="23" t="n">
        <x:f>F506*'산출기준'!$B$13+G506*'산출기준'!$B$14</x:f>
        <x:v>95.38390077355403</x:v>
      </x:c>
      <x:c r="I506" s="23" t="n">
        <x:f>IF('검색추이24개월'!AI506="","",'검색추이24개월'!AI506)</x:f>
        <x:v>95.06826681170102</x:v>
      </x:c>
      <x:c r="J506" s="23" t="n">
        <x:f>'편집평가'!L506</x:f>
        <x:v>50</x:v>
      </x:c>
      <x:c r="K506" s="23" t="n">
        <x:f>IF(I506="","",H506*'산출기준'!$B$15+I506*'산출기준'!$B$16+J506*'산출기준'!$B$17)</x:f>
        <x:v>86.21243043028733</x:v>
      </x:c>
      <x:c r="L506" s="13" t="n">
        <x:f>IF(K506="","",COUNTIF($K$5:$K$1004,"&gt;"&amp;K506)+1)</x:f>
        <x:v>69</x:v>
      </x:c>
    </x:row>
    <x:row r="507" ht="25" customHeight="1">
      <x:c r="A507" s="4" t="str">
        <x:v>K0503</x:v>
      </x:c>
      <x:c r="B507" s="4" t="str">
        <x:v>자동차·IT·테크</x:v>
      </x:c>
      <x:c r="C507" s="4" t="str">
        <x:v>엔진오일교환주기</x:v>
      </x:c>
      <x:c r="D507" s="13" t="n">
        <x:f>'Data &amp; Targets'!L507</x:f>
        <x:v>28810</x:v>
      </x:c>
      <x:c r="E507" s="13" t="n">
        <x:f>'Data &amp; Targets'!N507</x:f>
        <x:v>35403</x:v>
      </x:c>
      <x:c r="F507" s="23" t="n">
        <x:f>MIN(100,LOG10(1+D507/'산출기준'!$B$8)/LOG10(1+'산출기준'!$B$9/'산출기준'!$B$8)*100)</x:f>
        <x:v>82.02306826678222</x:v>
      </x:c>
      <x:c r="G507" s="23" t="n">
        <x:f>MIN(100,LOG10(1+D507/MAX(E507,'산출기준'!$B$10)*'산출기준'!$B$11)/LOG10(1+'산출기준'!$B$12*'산출기준'!$B$11)*100)</x:f>
        <x:v>95.58384679637264</x:v>
      </x:c>
      <x:c r="H507" s="23" t="n">
        <x:f>F507*'산출기준'!$B$13+G507*'산출기준'!$B$14</x:f>
        <x:v>90.15953538453647</x:v>
      </x:c>
      <x:c r="I507" s="23" t="n">
        <x:f>IF('검색추이24개월'!AI507="","",'검색추이24개월'!AI507)</x:f>
        <x:v>91.08849790043307</x:v>
      </x:c>
      <x:c r="J507" s="23" t="n">
        <x:f>'편집평가'!L507</x:f>
        <x:v>75</x:v>
      </x:c>
      <x:c r="K507" s="23" t="n">
        <x:f>IF(I507="","",H507*'산출기준'!$B$15+I507*'산출기준'!$B$16+J507*'산출기준'!$B$17)</x:f>
        <x:v>87.40631706239816</x:v>
      </x:c>
      <x:c r="L507" s="13" t="n">
        <x:f>IF(K507="","",COUNTIF($K$5:$K$1004,"&gt;"&amp;K507)+1)</x:f>
        <x:v>46</x:v>
      </x:c>
    </x:row>
    <x:row r="508" ht="25" customHeight="1">
      <x:c r="A508" s="4" t="str">
        <x:v>K0504</x:v>
      </x:c>
      <x:c r="B508" s="4" t="str">
        <x:v>자동차·IT·테크</x:v>
      </x:c>
      <x:c r="C508" s="4" t="str">
        <x:v>아이폰배터리교체</x:v>
      </x:c>
      <x:c r="D508" s="13" t="n">
        <x:f>'Data &amp; Targets'!L508</x:f>
        <x:v>27210</x:v>
      </x:c>
      <x:c r="E508" s="13" t="n">
        <x:f>'Data &amp; Targets'!N508</x:f>
        <x:v>20325</x:v>
      </x:c>
      <x:c r="F508" s="23" t="n">
        <x:f>MIN(100,LOG10(1+D508/'산출기준'!$B$8)/LOG10(1+'산출기준'!$B$9/'산출기준'!$B$8)*100)</x:f>
        <x:v>81.19897445593926</x:v>
      </x:c>
      <x:c r="G508" s="23" t="n">
        <x:f>MIN(100,LOG10(1+D508/MAX(E508,'산출기준'!$B$10)*'산출기준'!$B$11)/LOG10(1+'산출기준'!$B$12*'산출기준'!$B$11)*100)</x:f>
        <x:v>100</x:v>
      </x:c>
      <x:c r="H508" s="23" t="n">
        <x:f>F508*'산출기준'!$B$13+G508*'산출기준'!$B$14</x:f>
        <x:v>92.47958978237571</x:v>
      </x:c>
      <x:c r="I508" s="23" t="n">
        <x:f>IF('검색추이24개월'!AI508="","",'검색추이24개월'!AI508)</x:f>
        <x:v>88.55576545074594</x:v>
      </x:c>
      <x:c r="J508" s="23" t="n">
        <x:f>'편집평가'!L508</x:f>
        <x:v>62.5</x:v>
      </x:c>
      <x:c r="K508" s="23" t="n">
        <x:f>IF(I508="","",H508*'산출기준'!$B$15+I508*'산출기준'!$B$16+J508*'산출기준'!$B$17)</x:f>
        <x:v>85.30652452641164</x:v>
      </x:c>
      <x:c r="L508" s="13" t="n">
        <x:f>IF(K508="","",COUNTIF($K$5:$K$1004,"&gt;"&amp;K508)+1)</x:f>
        <x:v>87</x:v>
      </x:c>
    </x:row>
    <x:row r="509" ht="25" customHeight="1">
      <x:c r="A509" s="4" t="str">
        <x:v>K0505</x:v>
      </x:c>
      <x:c r="B509" s="4" t="str">
        <x:v>자동차·IT·테크</x:v>
      </x:c>
      <x:c r="C509" s="4" t="str">
        <x:v>자동차정기검사</x:v>
      </x:c>
      <x:c r="D509" s="13" t="n">
        <x:f>'Data &amp; Targets'!L509</x:f>
        <x:v>20310</x:v>
      </x:c>
      <x:c r="E509" s="13" t="n">
        <x:f>'Data &amp; Targets'!N509</x:f>
        <x:v>29343</x:v>
      </x:c>
      <x:c r="F509" s="23" t="n">
        <x:f>MIN(100,LOG10(1+D509/'산출기준'!$B$8)/LOG10(1+'산출기준'!$B$9/'산출기준'!$B$8)*100)</x:f>
        <x:v>76.98362787082398</x:v>
      </x:c>
      <x:c r="G509" s="23" t="n">
        <x:f>MIN(100,LOG10(1+D509/MAX(E509,'산출기준'!$B$10)*'산출기준'!$B$11)/LOG10(1+'산출기준'!$B$12*'산출기준'!$B$11)*100)</x:f>
        <x:v>92.12270232784874</x:v>
      </x:c>
      <x:c r="H509" s="23" t="n">
        <x:f>F509*'산출기준'!$B$13+G509*'산출기준'!$B$14</x:f>
        <x:v>86.06707254503884</x:v>
      </x:c>
      <x:c r="I509" s="23" t="n">
        <x:f>IF('검색추이24개월'!AI509="","",'검색추이24개월'!AI509)</x:f>
        <x:v>92.42015341516935</x:v>
      </x:c>
      <x:c r="J509" s="23" t="n">
        <x:f>'편집평가'!L509</x:f>
        <x:v>50</x:v>
      </x:c>
      <x:c r="K509" s="23" t="n">
        <x:f>IF(I509="","",H509*'산출기준'!$B$15+I509*'산출기준'!$B$16+J509*'산출기준'!$B$17)</x:f>
        <x:v>80.75958229707022</x:v>
      </x:c>
      <x:c r="L509" s="13" t="n">
        <x:f>IF(K509="","",COUNTIF($K$5:$K$1004,"&gt;"&amp;K509)+1)</x:f>
        <x:v>225</x:v>
      </x:c>
    </x:row>
    <x:row r="510" ht="25" customHeight="1">
      <x:c r="A510" s="4" t="str">
        <x:v>K0506</x:v>
      </x:c>
      <x:c r="B510" s="4" t="str">
        <x:v>자동차·IT·테크</x:v>
      </x:c>
      <x:c r="C510" s="4" t="str">
        <x:v>타이어교체주기</x:v>
      </x:c>
      <x:c r="D510" s="13" t="n">
        <x:f>'Data &amp; Targets'!L510</x:f>
        <x:v>19270</x:v>
      </x:c>
      <x:c r="E510" s="13" t="n">
        <x:f>'Data &amp; Targets'!N510</x:f>
        <x:v>8560</x:v>
      </x:c>
      <x:c r="F510" s="23" t="n">
        <x:f>MIN(100,LOG10(1+D510/'산출기준'!$B$8)/LOG10(1+'산출기준'!$B$9/'산출기준'!$B$8)*100)</x:f>
        <x:v>76.22662460361533</x:v>
      </x:c>
      <x:c r="G510" s="23" t="n">
        <x:f>MIN(100,LOG10(1+D510/MAX(E510,'산출기준'!$B$10)*'산출기준'!$B$11)/LOG10(1+'산출기준'!$B$12*'산출기준'!$B$11)*100)</x:f>
        <x:v>100</x:v>
      </x:c>
      <x:c r="H510" s="23" t="n">
        <x:f>F510*'산출기준'!$B$13+G510*'산출기준'!$B$14</x:f>
        <x:v>90.49064984144613</x:v>
      </x:c>
      <x:c r="I510" s="23" t="n">
        <x:f>IF('검색추이24개월'!AI510="","",'검색추이24개월'!AI510)</x:f>
        <x:v>96.09938989474534</x:v>
      </x:c>
      <x:c r="J510" s="23" t="n">
        <x:f>'편집평가'!L510</x:f>
        <x:v>75</x:v>
      </x:c>
      <x:c r="K510" s="23" t="n">
        <x:f>IF(I510="","",H510*'산출기준'!$B$15+I510*'산출기준'!$B$16+J510*'산출기준'!$B$17)</x:f>
        <x:v>89.07514188914666</x:v>
      </x:c>
      <x:c r="L510" s="13" t="n">
        <x:f>IF(K510="","",COUNTIF($K$5:$K$1004,"&gt;"&amp;K510)+1)</x:f>
        <x:v>28</x:v>
      </x:c>
    </x:row>
    <x:row r="511" ht="25" customHeight="1">
      <x:c r="A511" s="4" t="str">
        <x:v>K0507</x:v>
      </x:c>
      <x:c r="B511" s="4" t="str">
        <x:v>자동차·IT·테크</x:v>
      </x:c>
      <x:c r="C511" s="4" t="str">
        <x:v>아이폰배터리교체비용</x:v>
      </x:c>
      <x:c r="D511" s="13" t="n">
        <x:f>'Data &amp; Targets'!L511</x:f>
        <x:v>19270</x:v>
      </x:c>
      <x:c r="E511" s="13" t="n">
        <x:f>'Data &amp; Targets'!N511</x:f>
        <x:v>3005</x:v>
      </x:c>
      <x:c r="F511" s="23" t="n">
        <x:f>MIN(100,LOG10(1+D511/'산출기준'!$B$8)/LOG10(1+'산출기준'!$B$9/'산출기준'!$B$8)*100)</x:f>
        <x:v>76.22662460361533</x:v>
      </x:c>
      <x:c r="G511" s="23" t="n">
        <x:f>MIN(100,LOG10(1+D511/MAX(E511,'산출기준'!$B$10)*'산출기준'!$B$11)/LOG10(1+'산출기준'!$B$12*'산출기준'!$B$11)*100)</x:f>
        <x:v>100</x:v>
      </x:c>
      <x:c r="H511" s="23" t="n">
        <x:f>F511*'산출기준'!$B$13+G511*'산출기준'!$B$14</x:f>
        <x:v>90.49064984144613</x:v>
      </x:c>
      <x:c r="I511" s="23" t="n">
        <x:f>IF('검색추이24개월'!AI511="","",'검색추이24개월'!AI511)</x:f>
        <x:v>90.528590886487</x:v>
      </x:c>
      <x:c r="J511" s="23" t="n">
        <x:f>'편집평가'!L511</x:f>
        <x:v>75</x:v>
      </x:c>
      <x:c r="K511" s="23" t="n">
        <x:f>IF(I511="","",H511*'산출기준'!$B$15+I511*'산출기준'!$B$16+J511*'산출기준'!$B$17)</x:f>
        <x:v>87.40390218666916</x:v>
      </x:c>
      <x:c r="L511" s="13" t="n">
        <x:f>IF(K511="","",COUNTIF($K$5:$K$1004,"&gt;"&amp;K511)+1)</x:f>
        <x:v>47</x:v>
      </x:c>
    </x:row>
    <x:row r="512" ht="25" customHeight="1">
      <x:c r="A512" s="4" t="str">
        <x:v>K0508</x:v>
      </x:c>
      <x:c r="B512" s="4" t="str">
        <x:v>자동차·IT·테크</x:v>
      </x:c>
      <x:c r="C512" s="4" t="str">
        <x:v>전기차충전요금</x:v>
      </x:c>
      <x:c r="D512" s="13" t="n">
        <x:f>'Data &amp; Targets'!L512</x:f>
        <x:v>17520</x:v>
      </x:c>
      <x:c r="E512" s="13" t="n">
        <x:f>'Data &amp; Targets'!N512</x:f>
        <x:v>7990</x:v>
      </x:c>
      <x:c r="F512" s="23" t="n">
        <x:f>MIN(100,LOG10(1+D512/'산출기준'!$B$8)/LOG10(1+'산출기준'!$B$9/'산출기준'!$B$8)*100)</x:f>
        <x:v>74.85603236325427</x:v>
      </x:c>
      <x:c r="G512" s="23" t="n">
        <x:f>MIN(100,LOG10(1+D512/MAX(E512,'산출기준'!$B$10)*'산출기준'!$B$11)/LOG10(1+'산출기준'!$B$12*'산출기준'!$B$11)*100)</x:f>
        <x:v>100</x:v>
      </x:c>
      <x:c r="H512" s="23" t="n">
        <x:f>F512*'산출기준'!$B$13+G512*'산출기준'!$B$14</x:f>
        <x:v>89.94241294530171</x:v>
      </x:c>
      <x:c r="I512" s="23" t="n">
        <x:f>IF('검색추이24개월'!AI512="","",'검색추이24개월'!AI512)</x:f>
        <x:v>97.08573475468071</x:v>
      </x:c>
      <x:c r="J512" s="23" t="n">
        <x:f>'편집평가'!L512</x:f>
        <x:v>75</x:v>
      </x:c>
      <x:c r="K512" s="23" t="n">
        <x:f>IF(I512="","",H512*'산출기준'!$B$15+I512*'산출기준'!$B$16+J512*'산출기준'!$B$17)</x:f>
        <x:v>89.09692689905506</x:v>
      </x:c>
      <x:c r="L512" s="13" t="n">
        <x:f>IF(K512="","",COUNTIF($K$5:$K$1004,"&gt;"&amp;K512)+1)</x:f>
        <x:v>27</x:v>
      </x:c>
    </x:row>
    <x:row r="513" ht="25" customHeight="1">
      <x:c r="A513" s="4" t="str">
        <x:v>K0509</x:v>
      </x:c>
      <x:c r="B513" s="4" t="str">
        <x:v>자동차·IT·테크</x:v>
      </x:c>
      <x:c r="C513" s="4" t="str">
        <x:v>자동차경고등</x:v>
      </x:c>
      <x:c r="D513" s="13" t="n">
        <x:f>'Data &amp; Targets'!L513</x:f>
        <x:v>16090</x:v>
      </x:c>
      <x:c r="E513" s="13" t="n">
        <x:f>'Data &amp; Targets'!N513</x:f>
        <x:v>43078</x:v>
      </x:c>
      <x:c r="F513" s="23" t="n">
        <x:f>MIN(100,LOG10(1+D513/'산출기준'!$B$8)/LOG10(1+'산출기준'!$B$9/'산출기준'!$B$8)*100)</x:f>
        <x:v>73.63090778549515</x:v>
      </x:c>
      <x:c r="G513" s="23" t="n">
        <x:f>MIN(100,LOG10(1+D513/MAX(E513,'산출기준'!$B$10)*'산출기준'!$B$11)/LOG10(1+'산출기준'!$B$12*'산출기준'!$B$11)*100)</x:f>
        <x:v>79.01801760538845</x:v>
      </x:c>
      <x:c r="H513" s="23" t="n">
        <x:f>F513*'산출기준'!$B$13+G513*'산출기준'!$B$14</x:f>
        <x:v>76.86317367743113</x:v>
      </x:c>
      <x:c r="I513" s="23" t="n">
        <x:f>IF('검색추이24개월'!AI513="","",'검색추이24개월'!AI513)</x:f>
        <x:v>88.97407281345633</x:v>
      </x:c>
      <x:c r="J513" s="23" t="n">
        <x:f>'편집평가'!L513</x:f>
        <x:v>50</x:v>
      </x:c>
      <x:c r="K513" s="23" t="n">
        <x:f>IF(I513="","",H513*'산출기준'!$B$15+I513*'산출기준'!$B$16+J513*'산출기준'!$B$17)</x:f>
        <x:v>75.12380868275247</x:v>
      </x:c>
      <x:c r="L513" s="13" t="n">
        <x:f>IF(K513="","",COUNTIF($K$5:$K$1004,"&gt;"&amp;K513)+1)</x:f>
        <x:v>414</x:v>
      </x:c>
    </x:row>
    <x:row r="514" ht="25" customHeight="1">
      <x:c r="A514" s="4" t="str">
        <x:v>K0510</x:v>
      </x:c>
      <x:c r="B514" s="4" t="str">
        <x:v>자동차·IT·테크</x:v>
      </x:c>
      <x:c r="C514" s="4" t="str">
        <x:v>엔진오일교환비용</x:v>
      </x:c>
      <x:c r="D514" s="13" t="n">
        <x:f>'Data &amp; Targets'!L514</x:f>
        <x:v>15380</x:v>
      </x:c>
      <x:c r="E514" s="13" t="n">
        <x:f>'Data &amp; Targets'!N514</x:f>
        <x:v>12133</x:v>
      </x:c>
      <x:c r="F514" s="23" t="n">
        <x:f>MIN(100,LOG10(1+D514/'산출기준'!$B$8)/LOG10(1+'산출기준'!$B$9/'산출기준'!$B$8)*100)</x:f>
        <x:v>72.98180529220318</x:v>
      </x:c>
      <x:c r="G514" s="23" t="n">
        <x:f>MIN(100,LOG10(1+D514/MAX(E514,'산출기준'!$B$10)*'산출기준'!$B$11)/LOG10(1+'산출기준'!$B$12*'산출기준'!$B$11)*100)</x:f>
        <x:v>100</x:v>
      </x:c>
      <x:c r="H514" s="23" t="n">
        <x:f>F514*'산출기준'!$B$13+G514*'산출기준'!$B$14</x:f>
        <x:v>89.19272211688127</x:v>
      </x:c>
      <x:c r="I514" s="23" t="n">
        <x:f>IF('검색추이24개월'!AI514="","",'검색추이24개월'!AI514)</x:f>
        <x:v>93.16771805513936</x:v>
      </x:c>
      <x:c r="J514" s="23" t="n">
        <x:f>'편집평가'!L514</x:f>
        <x:v>75</x:v>
      </x:c>
      <x:c r="K514" s="23" t="n">
        <x:f>IF(I514="","",H514*'산출기준'!$B$15+I514*'산출기준'!$B$16+J514*'산출기준'!$B$17)</x:f>
        <x:v>87.54667647498245</x:v>
      </x:c>
      <x:c r="L514" s="13" t="n">
        <x:f>IF(K514="","",COUNTIF($K$5:$K$1004,"&gt;"&amp;K514)+1)</x:f>
        <x:v>45</x:v>
      </x:c>
    </x:row>
    <x:row r="515" ht="25" customHeight="1">
      <x:c r="A515" s="4" t="str">
        <x:v>K0511</x:v>
      </x:c>
      <x:c r="B515" s="4" t="str">
        <x:v>자동차·IT·테크</x:v>
      </x:c>
      <x:c r="C515" s="4" t="str">
        <x:v>자동차검사비용</x:v>
      </x:c>
      <x:c r="D515" s="13" t="n">
        <x:f>'Data &amp; Targets'!L515</x:f>
        <x:v>13590</x:v>
      </x:c>
      <x:c r="E515" s="13" t="n">
        <x:f>'Data &amp; Targets'!N515</x:f>
        <x:v>6778</x:v>
      </x:c>
      <x:c r="F515" s="23" t="n">
        <x:f>MIN(100,LOG10(1+D515/'산출기준'!$B$8)/LOG10(1+'산출기준'!$B$9/'산출기준'!$B$8)*100)</x:f>
        <x:v>71.2031457104631</x:v>
      </x:c>
      <x:c r="G515" s="23" t="n">
        <x:f>MIN(100,LOG10(1+D515/MAX(E515,'산출기준'!$B$10)*'산출기준'!$B$11)/LOG10(1+'산출기준'!$B$12*'산출기준'!$B$11)*100)</x:f>
        <x:v>100</x:v>
      </x:c>
      <x:c r="H515" s="23" t="n">
        <x:f>F515*'산출기준'!$B$13+G515*'산출기준'!$B$14</x:f>
        <x:v>88.48125828418524</x:v>
      </x:c>
      <x:c r="I515" s="23" t="n">
        <x:f>IF('검색추이24개월'!AI515="","",'검색추이24개월'!AI515)</x:f>
        <x:v>90.85925703967385</x:v>
      </x:c>
      <x:c r="J515" s="23" t="n">
        <x:f>'편집평가'!L515</x:f>
        <x:v>75</x:v>
      </x:c>
      <x:c r="K515" s="23" t="n">
        <x:f>IF(I515="","",H515*'산출기준'!$B$15+I515*'산출기준'!$B$16+J515*'산출기준'!$B$17)</x:f>
        <x:v>86.49840625399477</x:v>
      </x:c>
      <x:c r="L515" s="13" t="n">
        <x:f>IF(K515="","",COUNTIF($K$5:$K$1004,"&gt;"&amp;K515)+1)</x:f>
        <x:v>63</x:v>
      </x:c>
    </x:row>
    <x:row r="516" ht="25" customHeight="1">
      <x:c r="A516" s="4" t="str">
        <x:v>K0512</x:v>
      </x:c>
      <x:c r="B516" s="4" t="str">
        <x:v>자동차·IT·테크</x:v>
      </x:c>
      <x:c r="C516" s="4" t="str">
        <x:v>엔진오일교환</x:v>
      </x:c>
      <x:c r="D516" s="13" t="n">
        <x:f>'Data &amp; Targets'!L516</x:f>
        <x:v>12840</x:v>
      </x:c>
      <x:c r="E516" s="13" t="n">
        <x:f>'Data &amp; Targets'!N516</x:f>
        <x:v>717827</x:v>
      </x:c>
      <x:c r="F516" s="23" t="n">
        <x:f>MIN(100,LOG10(1+D516/'산출기준'!$B$8)/LOG10(1+'산출기준'!$B$9/'산출기준'!$B$8)*100)</x:f>
        <x:v>70.38762465019484</x:v>
      </x:c>
      <x:c r="G516" s="23" t="n">
        <x:f>MIN(100,LOG10(1+D516/MAX(E516,'산출기준'!$B$10)*'산출기준'!$B$11)/LOG10(1+'산출기준'!$B$12*'산출기준'!$B$11)*100)</x:f>
        <x:v>22.222322166274093</x:v>
      </x:c>
      <x:c r="H516" s="23" t="n">
        <x:f>F516*'산출기준'!$B$13+G516*'산출기준'!$B$14</x:f>
        <x:v>41.48844315984239</x:v>
      </x:c>
      <x:c r="I516" s="23" t="n">
        <x:f>IF('검색추이24개월'!AI516="","",'검색추이24개월'!AI516)</x:f>
        <x:v>90.26962930606058</x:v>
      </x:c>
      <x:c r="J516" s="23" t="n">
        <x:f>'편집평가'!L516</x:f>
        <x:v>50</x:v>
      </x:c>
      <x:c r="K516" s="23" t="n">
        <x:f>IF(I516="","",H516*'산출기준'!$B$15+I516*'산출기준'!$B$16+J516*'산출기준'!$B$17)</x:f>
        <x:v>57.82511037173937</x:v>
      </x:c>
      <x:c r="L516" s="13" t="n">
        <x:f>IF(K516="","",COUNTIF($K$5:$K$1004,"&gt;"&amp;K516)+1)</x:f>
        <x:v>828</x:v>
      </x:c>
    </x:row>
    <x:row r="517" ht="25" customHeight="1">
      <x:c r="A517" s="4" t="str">
        <x:v>K0513</x:v>
      </x:c>
      <x:c r="B517" s="4" t="str">
        <x:v>자동차·IT·테크</x:v>
      </x:c>
      <x:c r="C517" s="4" t="str">
        <x:v>타이어교체</x:v>
      </x:c>
      <x:c r="D517" s="13" t="n">
        <x:f>'Data &amp; Targets'!L517</x:f>
        <x:v>12530</x:v>
      </x:c>
      <x:c r="E517" s="13" t="n">
        <x:f>'Data &amp; Targets'!N517</x:f>
        <x:v>540334</x:v>
      </x:c>
      <x:c r="F517" s="23" t="n">
        <x:f>MIN(100,LOG10(1+D517/'산출기준'!$B$8)/LOG10(1+'산출기준'!$B$9/'산출기준'!$B$8)*100)</x:f>
        <x:v>70.03664457513193</x:v>
      </x:c>
      <x:c r="G517" s="23" t="n">
        <x:f>MIN(100,LOG10(1+D517/MAX(E517,'산출기준'!$B$10)*'산출기준'!$B$11)/LOG10(1+'산출기준'!$B$12*'산출기준'!$B$11)*100)</x:f>
        <x:v>25.99377990204345</x:v>
      </x:c>
      <x:c r="H517" s="23" t="n">
        <x:f>F517*'산출기준'!$B$13+G517*'산출기준'!$B$14</x:f>
        <x:v>43.61092577127884</x:v>
      </x:c>
      <x:c r="I517" s="23" t="n">
        <x:f>IF('검색추이24개월'!AI517="","",'검색추이24개월'!AI517)</x:f>
        <x:v>90.68117710869531</x:v>
      </x:c>
      <x:c r="J517" s="23" t="n">
        <x:f>'편집평가'!L517</x:f>
        <x:v>62.5</x:v>
      </x:c>
      <x:c r="K517" s="23" t="n">
        <x:f>IF(I517="","",H517*'산출기준'!$B$15+I517*'산출기준'!$B$16+J517*'산출기준'!$B$17)</x:f>
        <x:v>61.50981601824802</x:v>
      </x:c>
      <x:c r="L517" s="13" t="n">
        <x:f>IF(K517="","",COUNTIF($K$5:$K$1004,"&gt;"&amp;K517)+1)</x:f>
        <x:v>747</x:v>
      </x:c>
    </x:row>
    <x:row r="518" ht="25" customHeight="1">
      <x:c r="A518" s="4" t="str">
        <x:v>K0514</x:v>
      </x:c>
      <x:c r="B518" s="4" t="str">
        <x:v>자동차·IT·테크</x:v>
      </x:c>
      <x:c r="C518" s="4" t="str">
        <x:v>자동차배터리교체</x:v>
      </x:c>
      <x:c r="D518" s="13" t="n">
        <x:f>'Data &amp; Targets'!L518</x:f>
        <x:v>10840</x:v>
      </x:c>
      <x:c r="E518" s="13" t="n">
        <x:f>'Data &amp; Targets'!N518</x:f>
        <x:v>157191</x:v>
      </x:c>
      <x:c r="F518" s="23" t="n">
        <x:f>MIN(100,LOG10(1+D518/'산출기준'!$B$8)/LOG10(1+'산출기준'!$B$9/'산출기준'!$B$8)*100)</x:f>
        <x:v>67.9574111393375</x:v>
      </x:c>
      <x:c r="G518" s="23" t="n">
        <x:f>MIN(100,LOG10(1+D518/MAX(E518,'산출기준'!$B$10)*'산출기준'!$B$11)/LOG10(1+'산출기준'!$B$12*'산출기준'!$B$11)*100)</x:f>
        <x:v>44.773804877084714</x:v>
      </x:c>
      <x:c r="H518" s="23" t="n">
        <x:f>F518*'산출기준'!$B$13+G518*'산출기준'!$B$14</x:f>
        <x:v>54.04724738198583</x:v>
      </x:c>
      <x:c r="I518" s="23" t="n">
        <x:f>IF('검색추이24개월'!AI518="","",'검색추이24개월'!AI518)</x:f>
        <x:v>94.85565192129714</x:v>
      </x:c>
      <x:c r="J518" s="23" t="n">
        <x:f>'편집평가'!L518</x:f>
        <x:v>62.5</x:v>
      </x:c>
      <x:c r="K518" s="23" t="n">
        <x:f>IF(I518="","",H518*'산출기준'!$B$15+I518*'산출기준'!$B$16+J518*'산출기준'!$B$17)</x:f>
        <x:v>67.98031926738206</x:v>
      </x:c>
      <x:c r="L518" s="13" t="n">
        <x:f>IF(K518="","",COUNTIF($K$5:$K$1004,"&gt;"&amp;K518)+1)</x:f>
        <x:v>593</x:v>
      </x:c>
    </x:row>
    <x:row r="519" ht="25" customHeight="1">
      <x:c r="A519" s="4" t="str">
        <x:v>K0515</x:v>
      </x:c>
      <x:c r="B519" s="4" t="str">
        <x:v>자동차·IT·테크</x:v>
      </x:c>
      <x:c r="C519" s="4" t="str">
        <x:v>자동차검사과태료</x:v>
      </x:c>
      <x:c r="D519" s="13" t="n">
        <x:f>'Data &amp; Targets'!L519</x:f>
        <x:v>10130</x:v>
      </x:c>
      <x:c r="E519" s="13" t="n">
        <x:f>'Data &amp; Targets'!N519</x:f>
        <x:v>5912</x:v>
      </x:c>
      <x:c r="F519" s="23" t="n">
        <x:f>MIN(100,LOG10(1+D519/'산출기준'!$B$8)/LOG10(1+'산출기준'!$B$9/'산출기준'!$B$8)*100)</x:f>
        <x:v>66.98616206227956</x:v>
      </x:c>
      <x:c r="G519" s="23" t="n">
        <x:f>MIN(100,LOG10(1+D519/MAX(E519,'산출기준'!$B$10)*'산출기준'!$B$11)/LOG10(1+'산출기준'!$B$12*'산출기준'!$B$11)*100)</x:f>
        <x:v>100</x:v>
      </x:c>
      <x:c r="H519" s="23" t="n">
        <x:f>F519*'산출기준'!$B$13+G519*'산출기준'!$B$14</x:f>
        <x:v>86.79446482491183</x:v>
      </x:c>
      <x:c r="I519" s="23" t="n">
        <x:f>IF('검색추이24개월'!AI519="","",'검색추이24개월'!AI519)</x:f>
        <x:v>89.5642125812536</x:v>
      </x:c>
      <x:c r="J519" s="23" t="n">
        <x:f>'편집평가'!L519</x:f>
        <x:v>50</x:v>
      </x:c>
      <x:c r="K519" s="23" t="n">
        <x:f>IF(I519="","",H519*'산출기준'!$B$15+I519*'산출기준'!$B$16+J519*'산출기준'!$B$17)</x:f>
        <x:v>80.266496186832</x:v>
      </x:c>
      <x:c r="L519" s="13" t="n">
        <x:f>IF(K519="","",COUNTIF($K$5:$K$1004,"&gt;"&amp;K519)+1)</x:f>
        <x:v>239</x:v>
      </x:c>
    </x:row>
    <x:row r="520" ht="25" customHeight="1">
      <x:c r="A520" s="4" t="str">
        <x:v>K0516</x:v>
      </x:c>
      <x:c r="B520" s="4" t="str">
        <x:v>자동차·IT·테크</x:v>
      </x:c>
      <x:c r="C520" s="4" t="str">
        <x:v>자동차정기검사조회</x:v>
      </x:c>
      <x:c r="D520" s="13" t="n">
        <x:f>'Data &amp; Targets'!L520</x:f>
        <x:v>9610</x:v>
      </x:c>
      <x:c r="E520" s="13" t="n">
        <x:f>'Data &amp; Targets'!N520</x:f>
        <x:v>1289</x:v>
      </x:c>
      <x:c r="F520" s="23" t="n">
        <x:f>MIN(100,LOG10(1+D520/'산출기준'!$B$8)/LOG10(1+'산출기준'!$B$9/'산출기준'!$B$8)*100)</x:f>
        <x:v>66.23105786005047</x:v>
      </x:c>
      <x:c r="G520" s="23" t="n">
        <x:f>MIN(100,LOG10(1+D520/MAX(E520,'산출기준'!$B$10)*'산출기준'!$B$11)/LOG10(1+'산출기준'!$B$12*'산출기준'!$B$11)*100)</x:f>
        <x:v>100</x:v>
      </x:c>
      <x:c r="H520" s="23" t="n">
        <x:f>F520*'산출기준'!$B$13+G520*'산출기준'!$B$14</x:f>
        <x:v>86.4924231440202</x:v>
      </x:c>
      <x:c r="I520" s="23" t="n">
        <x:f>IF('검색추이24개월'!AI520="","",'검색추이24개월'!AI520)</x:f>
        <x:v>97.8496309566938</x:v>
      </x:c>
      <x:c r="J520" s="23" t="n">
        <x:f>'편집평가'!L520</x:f>
        <x:v>50</x:v>
      </x:c>
      <x:c r="K520" s="23" t="n">
        <x:f>IF(I520="","",H520*'산출기준'!$B$15+I520*'산출기준'!$B$16+J520*'산출기준'!$B$17)</x:f>
        <x:v>82.60110085901823</x:v>
      </x:c>
      <x:c r="L520" s="13" t="n">
        <x:f>IF(K520="","",COUNTIF($K$5:$K$1004,"&gt;"&amp;K520)+1)</x:f>
        <x:v>156</x:v>
      </x:c>
    </x:row>
    <x:row r="521" ht="25" customHeight="1">
      <x:c r="A521" s="4" t="str">
        <x:v>K0517</x:v>
      </x:c>
      <x:c r="B521" s="4" t="str">
        <x:v>자동차·IT·테크</x:v>
      </x:c>
      <x:c r="C521" s="4" t="str">
        <x:v>자동차종합검사</x:v>
      </x:c>
      <x:c r="D521" s="13" t="n">
        <x:f>'Data &amp; Targets'!L521</x:f>
        <x:v>9570</x:v>
      </x:c>
      <x:c r="E521" s="13" t="n">
        <x:f>'Data &amp; Targets'!N521</x:f>
        <x:v>22054</x:v>
      </x:c>
      <x:c r="F521" s="23" t="n">
        <x:f>MIN(100,LOG10(1+D521/'산출기준'!$B$8)/LOG10(1+'산출기준'!$B$9/'산출기준'!$B$8)*100)</x:f>
        <x:v>66.17130797790988</x:v>
      </x:c>
      <x:c r="G521" s="23" t="n">
        <x:f>MIN(100,LOG10(1+D521/MAX(E521,'산출기준'!$B$10)*'산출기준'!$B$11)/LOG10(1+'산출기준'!$B$12*'산출기준'!$B$11)*100)</x:f>
        <x:v>82.18838043678642</x:v>
      </x:c>
      <x:c r="H521" s="23" t="n">
        <x:f>F521*'산출기준'!$B$13+G521*'산출기준'!$B$14</x:f>
        <x:v>75.7815514532358</x:v>
      </x:c>
      <x:c r="I521" s="23" t="n">
        <x:f>IF('검색추이24개월'!AI521="","",'검색추이24개월'!AI521)</x:f>
        <x:v>88.4714862329216</x:v>
      </x:c>
      <x:c r="J521" s="23" t="n">
        <x:f>'편집평가'!L521</x:f>
        <x:v>50</x:v>
      </x:c>
      <x:c r="K521" s="23" t="n">
        <x:f>IF(I521="","",H521*'산출기준'!$B$15+I521*'산출기준'!$B$16+J521*'산출기준'!$B$17)</x:f>
        <x:v>74.43222159649439</x:v>
      </x:c>
      <x:c r="L521" s="13" t="n">
        <x:f>IF(K521="","",COUNTIF($K$5:$K$1004,"&gt;"&amp;K521)+1)</x:f>
        <x:v>438</x:v>
      </x:c>
    </x:row>
    <x:row r="522" ht="25" customHeight="1">
      <x:c r="A522" s="4" t="str">
        <x:v>K0518</x:v>
      </x:c>
      <x:c r="B522" s="4" t="str">
        <x:v>자동차·IT·테크</x:v>
      </x:c>
      <x:c r="C522" s="4" t="str">
        <x:v>자동차검사기간</x:v>
      </x:c>
      <x:c r="D522" s="13" t="n">
        <x:f>'Data &amp; Targets'!L522</x:f>
        <x:v>8720</x:v>
      </x:c>
      <x:c r="E522" s="13" t="n">
        <x:f>'Data &amp; Targets'!N522</x:f>
        <x:v>8948</x:v>
      </x:c>
      <x:c r="F522" s="23" t="n">
        <x:f>MIN(100,LOG10(1+D522/'산출기준'!$B$8)/LOG10(1+'산출기준'!$B$9/'산출기준'!$B$8)*100)</x:f>
        <x:v>64.8395710385418</x:v>
      </x:c>
      <x:c r="G522" s="23" t="n">
        <x:f>MIN(100,LOG10(1+D522/MAX(E522,'산출기준'!$B$10)*'산출기준'!$B$11)/LOG10(1+'산출기준'!$B$12*'산출기준'!$B$11)*100)</x:f>
        <x:v>99.44634251655526</x:v>
      </x:c>
      <x:c r="H522" s="23" t="n">
        <x:f>F522*'산출기준'!$B$13+G522*'산출기준'!$B$14</x:f>
        <x:v>85.60363392534987</x:v>
      </x:c>
      <x:c r="I522" s="23" t="n">
        <x:f>IF('검색추이24개월'!AI522="","",'검색추이24개월'!AI522)</x:f>
        <x:v>96.29932364755334</x:v>
      </x:c>
      <x:c r="J522" s="23" t="n">
        <x:f>'편집평가'!L522</x:f>
        <x:v>75</x:v>
      </x:c>
      <x:c r="K522" s="23" t="n">
        <x:f>IF(I522="","",H522*'산출기준'!$B$15+I522*'산출기준'!$B$16+J522*'산출기준'!$B$17)</x:f>
        <x:v>86.69161405694094</x:v>
      </x:c>
      <x:c r="L522" s="13" t="n">
        <x:f>IF(K522="","",COUNTIF($K$5:$K$1004,"&gt;"&amp;K522)+1)</x:f>
        <x:v>61</x:v>
      </x:c>
    </x:row>
    <x:row r="523" ht="25" customHeight="1">
      <x:c r="A523" s="4" t="str">
        <x:v>K0519</x:v>
      </x:c>
      <x:c r="B523" s="4" t="str">
        <x:v>자동차·IT·테크</x:v>
      </x:c>
      <x:c r="C523" s="4" t="str">
        <x:v>전기차충전</x:v>
      </x:c>
      <x:c r="D523" s="13" t="n">
        <x:f>'Data &amp; Targets'!L523</x:f>
        <x:v>8190</x:v>
      </x:c>
      <x:c r="E523" s="13" t="n">
        <x:f>'Data &amp; Targets'!N523</x:f>
        <x:v>114296</x:v>
      </x:c>
      <x:c r="F523" s="23" t="n">
        <x:f>MIN(100,LOG10(1+D523/'산출기준'!$B$8)/LOG10(1+'산출기준'!$B$9/'산출기준'!$B$8)*100)</x:f>
        <x:v>63.94256567576574</x:v>
      </x:c>
      <x:c r="G523" s="23" t="n">
        <x:f>MIN(100,LOG10(1+D523/MAX(E523,'산출기준'!$B$10)*'산출기준'!$B$11)/LOG10(1+'산출기준'!$B$12*'산출기준'!$B$11)*100)</x:f>
        <x:v>45.50110499756943</x:v>
      </x:c>
      <x:c r="H523" s="23" t="n">
        <x:f>F523*'산출기준'!$B$13+G523*'산출기준'!$B$14</x:f>
        <x:v>52.87768926884796</x:v>
      </x:c>
      <x:c r="I523" s="23" t="n">
        <x:f>IF('검색추이24개월'!AI523="","",'검색추이24개월'!AI523)</x:f>
        <x:v>96.26539508075847</x:v>
      </x:c>
      <x:c r="J523" s="23" t="n">
        <x:f>'편집평가'!L523</x:f>
        <x:v>50</x:v>
      </x:c>
      <x:c r="K523" s="23" t="n">
        <x:f>IF(I523="","",H523*'산출기준'!$B$15+I523*'산출기준'!$B$16+J523*'산출기준'!$B$17)</x:f>
        <x:v>65.31846315865153</x:v>
      </x:c>
      <x:c r="L523" s="13" t="n">
        <x:f>IF(K523="","",COUNTIF($K$5:$K$1004,"&gt;"&amp;K523)+1)</x:f>
        <x:v>662</x:v>
      </x:c>
    </x:row>
    <x:row r="524" ht="25" customHeight="1">
      <x:c r="A524" s="4" t="str">
        <x:v>K0520</x:v>
      </x:c>
      <x:c r="B524" s="4" t="str">
        <x:v>자동차·IT·테크</x:v>
      </x:c>
      <x:c r="C524" s="4" t="str">
        <x:v>아이폰액정수리비용</x:v>
      </x:c>
      <x:c r="D524" s="13" t="n">
        <x:f>'Data &amp; Targets'!L524</x:f>
        <x:v>6850</x:v>
      </x:c>
      <x:c r="E524" s="13" t="n">
        <x:f>'Data &amp; Targets'!N524</x:f>
        <x:v>15783</x:v>
      </x:c>
      <x:c r="F524" s="23" t="n">
        <x:f>MIN(100,LOG10(1+D524/'산출기준'!$B$8)/LOG10(1+'산출기준'!$B$9/'산출기준'!$B$8)*100)</x:f>
        <x:v>61.39061072581774</x:v>
      </x:c>
      <x:c r="G524" s="23" t="n">
        <x:f>MIN(100,LOG10(1+D524/MAX(E524,'산출기준'!$B$10)*'산출기준'!$B$11)/LOG10(1+'산출기준'!$B$12*'산출기준'!$B$11)*100)</x:f>
        <x:v>82.19210865844376</x:v>
      </x:c>
      <x:c r="H524" s="23" t="n">
        <x:f>F524*'산출기준'!$B$13+G524*'산출기준'!$B$14</x:f>
        <x:v>73.87150948539335</x:v>
      </x:c>
      <x:c r="I524" s="23" t="n">
        <x:f>IF('검색추이24개월'!AI524="","",'검색추이24개월'!AI524)</x:f>
        <x:v>88.92047976428168</x:v>
      </x:c>
      <x:c r="J524" s="23" t="n">
        <x:f>'편집평가'!L524</x:f>
        <x:v>75</x:v>
      </x:c>
      <x:c r="K524" s="23" t="n">
        <x:f>IF(I524="","",H524*'산출기준'!$B$15+I524*'산출기준'!$B$16+J524*'산출기준'!$B$17)</x:f>
        <x:v>78.61189867198118</x:v>
      </x:c>
      <x:c r="L524" s="13" t="n">
        <x:f>IF(K524="","",COUNTIF($K$5:$K$1004,"&gt;"&amp;K524)+1)</x:f>
        <x:v>297</x:v>
      </x:c>
    </x:row>
    <x:row r="525" ht="25" customHeight="1">
      <x:c r="A525" s="4" t="str">
        <x:v>K0521</x:v>
      </x:c>
      <x:c r="B525" s="4" t="str">
        <x:v>자동차·IT·테크</x:v>
      </x:c>
      <x:c r="C525" s="4" t="str">
        <x:v>엔진오일교체</x:v>
      </x:c>
      <x:c r="D525" s="13" t="n">
        <x:f>'Data &amp; Targets'!L525</x:f>
        <x:v>6260</x:v>
      </x:c>
      <x:c r="E525" s="13" t="n">
        <x:f>'Data &amp; Targets'!N525</x:f>
        <x:v>188649</x:v>
      </x:c>
      <x:c r="F525" s="23" t="n">
        <x:f>MIN(100,LOG10(1+D525/'산출기준'!$B$8)/LOG10(1+'산출기준'!$B$9/'산출기준'!$B$8)*100)</x:f>
        <x:v>60.10654022312343</x:v>
      </x:c>
      <x:c r="G525" s="23" t="n">
        <x:f>MIN(100,LOG10(1+D525/MAX(E525,'산출기준'!$B$10)*'산출기준'!$B$11)/LOG10(1+'산출기준'!$B$12*'산출기준'!$B$11)*100)</x:f>
        <x:v>31.697313097552303</x:v>
      </x:c>
      <x:c r="H525" s="23" t="n">
        <x:f>F525*'산출기준'!$B$13+G525*'산출기준'!$B$14</x:f>
        <x:v>43.061003947780755</x:v>
      </x:c>
      <x:c r="I525" s="23" t="n">
        <x:f>IF('검색추이24개월'!AI525="","",'검색추이24개월'!AI525)</x:f>
        <x:v>89.72632414949615</x:v>
      </x:c>
      <x:c r="J525" s="23" t="n">
        <x:f>'편집평가'!L525</x:f>
        <x:v>62.5</x:v>
      </x:c>
      <x:c r="K525" s="23" t="n">
        <x:f>IF(I525="","",H525*'산출기준'!$B$15+I525*'산출기준'!$B$16+J525*'산출기준'!$B$17)</x:f>
        <x:v>60.948399218739226</x:v>
      </x:c>
      <x:c r="L525" s="13" t="n">
        <x:f>IF(K525="","",COUNTIF($K$5:$K$1004,"&gt;"&amp;K525)+1)</x:f>
        <x:v>762</x:v>
      </x:c>
    </x:row>
    <x:row r="526" ht="25" customHeight="1">
      <x:c r="A526" s="4" t="str">
        <x:v>K0522</x:v>
      </x:c>
      <x:c r="B526" s="4" t="str">
        <x:v>자동차·IT·테크</x:v>
      </x:c>
      <x:c r="C526" s="4" t="str">
        <x:v>자동차검사조회</x:v>
      </x:c>
      <x:c r="D526" s="13" t="n">
        <x:f>'Data &amp; Targets'!L526</x:f>
        <x:v>6170</x:v>
      </x:c>
      <x:c r="E526" s="13" t="n">
        <x:f>'Data &amp; Targets'!N526</x:f>
        <x:v>2566</x:v>
      </x:c>
      <x:c r="F526" s="23" t="n">
        <x:f>MIN(100,LOG10(1+D526/'산출기준'!$B$8)/LOG10(1+'산출기준'!$B$9/'산출기준'!$B$8)*100)</x:f>
        <x:v>59.90025091104862</x:v>
      </x:c>
      <x:c r="G526" s="23" t="n">
        <x:f>MIN(100,LOG10(1+D526/MAX(E526,'산출기준'!$B$10)*'산출기준'!$B$11)/LOG10(1+'산출기준'!$B$12*'산출기준'!$B$11)*100)</x:f>
        <x:v>100</x:v>
      </x:c>
      <x:c r="H526" s="23" t="n">
        <x:f>F526*'산출기준'!$B$13+G526*'산출기준'!$B$14</x:f>
        <x:v>83.96010036441945</x:v>
      </x:c>
      <x:c r="I526" s="23" t="n">
        <x:f>IF('검색추이24개월'!AI526="","",'검색추이24개월'!AI526)</x:f>
        <x:v>86.01683819170083</x:v>
      </x:c>
      <x:c r="J526" s="23" t="n">
        <x:f>'편집평가'!L526</x:f>
        <x:v>50</x:v>
      </x:c>
      <x:c r="K526" s="23" t="n">
        <x:f>IF(I526="","",H526*'산출기준'!$B$15+I526*'산출기준'!$B$16+J526*'산출기준'!$B$17)</x:f>
        <x:v>77.78510163971997</x:v>
      </x:c>
      <x:c r="L526" s="13" t="n">
        <x:f>IF(K526="","",COUNTIF($K$5:$K$1004,"&gt;"&amp;K526)+1)</x:f>
        <x:v>326</x:v>
      </x:c>
    </x:row>
    <x:row r="527" ht="25" customHeight="1">
      <x:c r="A527" s="4" t="str">
        <x:v>K0523</x:v>
      </x:c>
      <x:c r="B527" s="4" t="str">
        <x:v>자동차·IT·테크</x:v>
      </x:c>
      <x:c r="C527" s="4" t="str">
        <x:v>자동차종합검사비용</x:v>
      </x:c>
      <x:c r="D527" s="13" t="n">
        <x:f>'Data &amp; Targets'!L527</x:f>
        <x:v>6110</x:v>
      </x:c>
      <x:c r="E527" s="13" t="n">
        <x:f>'Data &amp; Targets'!N527</x:f>
        <x:v>1955</x:v>
      </x:c>
      <x:c r="F527" s="23" t="n">
        <x:f>MIN(100,LOG10(1+D527/'산출기준'!$B$8)/LOG10(1+'산출기준'!$B$9/'산출기준'!$B$8)*100)</x:f>
        <x:v>59.76107302723895</x:v>
      </x:c>
      <x:c r="G527" s="23" t="n">
        <x:f>MIN(100,LOG10(1+D527/MAX(E527,'산출기준'!$B$10)*'산출기준'!$B$11)/LOG10(1+'산출기준'!$B$12*'산출기준'!$B$11)*100)</x:f>
        <x:v>100</x:v>
      </x:c>
      <x:c r="H527" s="23" t="n">
        <x:f>F527*'산출기준'!$B$13+G527*'산출기준'!$B$14</x:f>
        <x:v>83.90442921089559</x:v>
      </x:c>
      <x:c r="I527" s="23" t="n">
        <x:f>IF('검색추이24개월'!AI527="","",'검색추이24개월'!AI527)</x:f>
        <x:v>91.60031792146245</x:v>
      </x:c>
      <x:c r="J527" s="23" t="n">
        <x:f>'편집평가'!L527</x:f>
        <x:v>75</x:v>
      </x:c>
      <x:c r="K527" s="23" t="n">
        <x:f>IF(I527="","",H527*'산출기준'!$B$15+I527*'산출기준'!$B$16+J527*'산출기준'!$B$17)</x:f>
        <x:v>84.43230998188653</x:v>
      </x:c>
      <x:c r="L527" s="13" t="n">
        <x:f>IF(K527="","",COUNTIF($K$5:$K$1004,"&gt;"&amp;K527)+1)</x:f>
        <x:v>111</x:v>
      </x:c>
    </x:row>
    <x:row r="528" ht="25" customHeight="1">
      <x:c r="A528" s="4" t="str">
        <x:v>K0524</x:v>
      </x:c>
      <x:c r="B528" s="4" t="str">
        <x:v>자동차·IT·테크</x:v>
      </x:c>
      <x:c r="C528" s="4" t="str">
        <x:v>엔진오일가격</x:v>
      </x:c>
      <x:c r="D528" s="13" t="n">
        <x:f>'Data &amp; Targets'!L528</x:f>
        <x:v>6060</x:v>
      </x:c>
      <x:c r="E528" s="13" t="n">
        <x:f>'Data &amp; Targets'!N528</x:f>
        <x:v>25516</x:v>
      </x:c>
      <x:c r="F528" s="23" t="n">
        <x:f>MIN(100,LOG10(1+D528/'산출기준'!$B$8)/LOG10(1+'산출기준'!$B$9/'산출기준'!$B$8)*100)</x:f>
        <x:v>59.64406035768884</x:v>
      </x:c>
      <x:c r="G528" s="23" t="n">
        <x:f>MIN(100,LOG10(1+D528/MAX(E528,'산출기준'!$B$10)*'산출기준'!$B$11)/LOG10(1+'산출기준'!$B$12*'산출기준'!$B$11)*100)</x:f>
        <x:v>69.52835922444127</x:v>
      </x:c>
      <x:c r="H528" s="23" t="n">
        <x:f>F528*'산출기준'!$B$13+G528*'산출기준'!$B$14</x:f>
        <x:v>65.5746396777403</x:v>
      </x:c>
      <x:c r="I528" s="23" t="n">
        <x:f>IF('검색추이24개월'!AI528="","",'검색추이24개월'!AI528)</x:f>
        <x:v>96.85533057483897</x:v>
      </x:c>
      <x:c r="J528" s="23" t="n">
        <x:f>'편집평가'!L528</x:f>
        <x:v>50</x:v>
      </x:c>
      <x:c r="K528" s="23" t="n">
        <x:f>IF(I528="","",H528*'산출기준'!$B$15+I528*'산출기준'!$B$16+J528*'산출기준'!$B$17)</x:f>
        <x:v>71.84391901132184</x:v>
      </x:c>
      <x:c r="L528" s="13" t="n">
        <x:f>IF(K528="","",COUNTIF($K$5:$K$1004,"&gt;"&amp;K528)+1)</x:f>
        <x:v>503</x:v>
      </x:c>
    </x:row>
    <x:row r="529" ht="25" customHeight="1">
      <x:c r="A529" s="4" t="str">
        <x:v>K0525</x:v>
      </x:c>
      <x:c r="B529" s="4" t="str">
        <x:v>자동차·IT·테크</x:v>
      </x:c>
      <x:c r="C529" s="4" t="str">
        <x:v>전기차충전방법</x:v>
      </x:c>
      <x:c r="D529" s="13" t="n">
        <x:f>'Data &amp; Targets'!L529</x:f>
        <x:v>5730</x:v>
      </x:c>
      <x:c r="E529" s="13" t="n">
        <x:f>'Data &amp; Targets'!N529</x:f>
        <x:v>5515</x:v>
      </x:c>
      <x:c r="F529" s="23" t="n">
        <x:f>MIN(100,LOG10(1+D529/'산출기준'!$B$8)/LOG10(1+'산출기준'!$B$9/'산출기준'!$B$8)*100)</x:f>
        <x:v>58.84710375781218</x:v>
      </x:c>
      <x:c r="G529" s="23" t="n">
        <x:f>MIN(100,LOG10(1+D529/MAX(E529,'산출기준'!$B$10)*'산출기준'!$B$11)/LOG10(1+'산출기준'!$B$12*'산출기준'!$B$11)*100)</x:f>
        <x:v>100</x:v>
      </x:c>
      <x:c r="H529" s="23" t="n">
        <x:f>F529*'산출기준'!$B$13+G529*'산출기준'!$B$14</x:f>
        <x:v>83.53884150312487</x:v>
      </x:c>
      <x:c r="I529" s="23" t="n">
        <x:f>IF('검색추이24개월'!AI529="","",'검색추이24개월'!AI529)</x:f>
        <x:v>97.87047312225106</x:v>
      </x:c>
      <x:c r="J529" s="23" t="n">
        <x:f>'편집평가'!L529</x:f>
        <x:v>75</x:v>
      </x:c>
      <x:c r="K529" s="23" t="n">
        <x:f>IF(I529="","",H529*'산출기준'!$B$15+I529*'산출기준'!$B$16+J529*'산출기준'!$B$17)</x:f>
        <x:v>86.13056268823775</x:v>
      </x:c>
      <x:c r="L529" s="13" t="n">
        <x:f>IF(K529="","",COUNTIF($K$5:$K$1004,"&gt;"&amp;K529)+1)</x:f>
        <x:v>70</x:v>
      </x:c>
    </x:row>
    <x:row r="530" ht="25" customHeight="1">
      <x:c r="A530" s="4" t="str">
        <x:v>K0526</x:v>
      </x:c>
      <x:c r="B530" s="4" t="str">
        <x:v>자동차·IT·테크</x:v>
      </x:c>
      <x:c r="C530" s="4" t="str">
        <x:v>자동차배터리수명</x:v>
      </x:c>
      <x:c r="D530" s="13" t="n">
        <x:f>'Data &amp; Targets'!L530</x:f>
        <x:v>5620</x:v>
      </x:c>
      <x:c r="E530" s="13" t="n">
        <x:f>'Data &amp; Targets'!N530</x:f>
        <x:v>7902</x:v>
      </x:c>
      <x:c r="F530" s="23" t="n">
        <x:f>MIN(100,LOG10(1+D530/'산출기준'!$B$8)/LOG10(1+'산출기준'!$B$9/'산출기준'!$B$8)*100)</x:f>
        <x:v>58.571392785587115</x:v>
      </x:c>
      <x:c r="G530" s="23" t="n">
        <x:f>MIN(100,LOG10(1+D530/MAX(E530,'산출기준'!$B$10)*'산출기준'!$B$11)/LOG10(1+'산출기준'!$B$12*'산출기준'!$B$11)*100)</x:f>
        <x:v>92.70285594105025</x:v>
      </x:c>
      <x:c r="H530" s="23" t="n">
        <x:f>F530*'산출기준'!$B$13+G530*'산출기준'!$B$14</x:f>
        <x:v>79.05027067886499</x:v>
      </x:c>
      <x:c r="I530" s="23" t="n">
        <x:f>IF('검색추이24개월'!AI530="","",'검색추이24개월'!AI530)</x:f>
        <x:v>87.89867990200509</x:v>
      </x:c>
      <x:c r="J530" s="23" t="n">
        <x:f>'편집평가'!L530</x:f>
        <x:v>75</x:v>
      </x:c>
      <x:c r="K530" s="23" t="n">
        <x:f>IF(I530="","",H530*'산출기준'!$B$15+I530*'산출기준'!$B$16+J530*'산출기준'!$B$17)</x:f>
        <x:v>80.89473931003403</x:v>
      </x:c>
      <x:c r="L530" s="13" t="n">
        <x:f>IF(K530="","",COUNTIF($K$5:$K$1004,"&gt;"&amp;K530)+1)</x:f>
        <x:v>221</x:v>
      </x:c>
    </x:row>
    <x:row r="531" ht="25" customHeight="1">
      <x:c r="A531" s="4" t="str">
        <x:v>K0527</x:v>
      </x:c>
      <x:c r="B531" s="4" t="str">
        <x:v>자동차·IT·테크</x:v>
      </x:c>
      <x:c r="C531" s="4" t="str">
        <x:v>타이어교체비용</x:v>
      </x:c>
      <x:c r="D531" s="13" t="n">
        <x:f>'Data &amp; Targets'!L531</x:f>
        <x:v>5510</x:v>
      </x:c>
      <x:c r="E531" s="13" t="n">
        <x:f>'Data &amp; Targets'!N531</x:f>
        <x:v>14192</x:v>
      </x:c>
      <x:c r="F531" s="23" t="n">
        <x:f>MIN(100,LOG10(1+D531/'산출기준'!$B$8)/LOG10(1+'산출기준'!$B$9/'산출기준'!$B$8)*100)</x:f>
        <x:v>58.29032786900863</x:v>
      </x:c>
      <x:c r="G531" s="23" t="n">
        <x:f>MIN(100,LOG10(1+D531/MAX(E531,'산출기준'!$B$10)*'산출기준'!$B$11)/LOG10(1+'산출기준'!$B$12*'산출기준'!$B$11)*100)</x:f>
        <x:v>79.83512147550793</x:v>
      </x:c>
      <x:c r="H531" s="23" t="n">
        <x:f>F531*'산출기준'!$B$13+G531*'산출기준'!$B$14</x:f>
        <x:v>71.21720403290821</x:v>
      </x:c>
      <x:c r="I531" s="23" t="n">
        <x:f>IF('검색추이24개월'!AI531="","",'검색추이24개월'!AI531)</x:f>
        <x:v>91.34491627822894</x:v>
      </x:c>
      <x:c r="J531" s="23" t="n">
        <x:f>'편집평가'!L531</x:f>
        <x:v>75</x:v>
      </x:c>
      <x:c r="K531" s="23" t="n">
        <x:f>IF(I531="","",H531*'산출기준'!$B$15+I531*'산출기준'!$B$16+J531*'산출기준'!$B$17)</x:f>
        <x:v>78.01207689992279</x:v>
      </x:c>
      <x:c r="L531" s="13" t="n">
        <x:f>IF(K531="","",COUNTIF($K$5:$K$1004,"&gt;"&amp;K531)+1)</x:f>
        <x:v>316</x:v>
      </x:c>
    </x:row>
    <x:row r="532" ht="25" customHeight="1">
      <x:c r="A532" s="4" t="str">
        <x:v>K0528</x:v>
      </x:c>
      <x:c r="B532" s="4" t="str">
        <x:v>자동차·IT·테크</x:v>
      </x:c>
      <x:c r="C532" s="4" t="str">
        <x:v>자동차에어컨필터교체</x:v>
      </x:c>
      <x:c r="D532" s="13" t="n">
        <x:f>'Data &amp; Targets'!L532</x:f>
        <x:v>5140</x:v>
      </x:c>
      <x:c r="E532" s="13" t="n">
        <x:f>'Data &amp; Targets'!N532</x:f>
        <x:v>10462</x:v>
      </x:c>
      <x:c r="F532" s="23" t="n">
        <x:f>MIN(100,LOG10(1+D532/'산출기준'!$B$8)/LOG10(1+'산출기준'!$B$9/'산출기준'!$B$8)*100)</x:f>
        <x:v>57.302751621463685</x:v>
      </x:c>
      <x:c r="G532" s="23" t="n">
        <x:f>MIN(100,LOG10(1+D532/MAX(E532,'산출기준'!$B$10)*'산출기준'!$B$11)/LOG10(1+'산출기준'!$B$12*'산출기준'!$B$11)*100)</x:f>
        <x:v>84.8216924352451</x:v>
      </x:c>
      <x:c r="H532" s="23" t="n">
        <x:f>F532*'산출기준'!$B$13+G532*'산출기준'!$B$14</x:f>
        <x:v>73.81411610973254</x:v>
      </x:c>
      <x:c r="I532" s="23" t="n">
        <x:f>IF('검색추이24개월'!AI532="","",'검색추이24개월'!AI532)</x:f>
        <x:v>96.62375017584488</x:v>
      </x:c>
      <x:c r="J532" s="23" t="n">
        <x:f>'편집평가'!L532</x:f>
        <x:v>62.5</x:v>
      </x:c>
      <x:c r="K532" s="23" t="n">
        <x:f>IF(I532="","",H532*'산출기준'!$B$15+I532*'산출기준'!$B$16+J532*'산출기준'!$B$17)</x:f>
        <x:v>78.39418310761974</x:v>
      </x:c>
      <x:c r="L532" s="13" t="n">
        <x:f>IF(K532="","",COUNTIF($K$5:$K$1004,"&gt;"&amp;K532)+1)</x:f>
        <x:v>303</x:v>
      </x:c>
    </x:row>
    <x:row r="533" ht="25" customHeight="1">
      <x:c r="A533" s="4" t="str">
        <x:v>K0529</x:v>
      </x:c>
      <x:c r="B533" s="4" t="str">
        <x:v>자동차·IT·테크</x:v>
      </x:c>
      <x:c r="C533" s="4" t="str">
        <x:v>타이어종류</x:v>
      </x:c>
      <x:c r="D533" s="13" t="n">
        <x:f>'Data &amp; Targets'!L533</x:f>
        <x:v>4790</x:v>
      </x:c>
      <x:c r="E533" s="13" t="n">
        <x:f>'Data &amp; Targets'!N533</x:f>
        <x:v>15212</x:v>
      </x:c>
      <x:c r="F533" s="23" t="n">
        <x:f>MIN(100,LOG10(1+D533/'산출기준'!$B$8)/LOG10(1+'산출기준'!$B$9/'산출기준'!$B$8)*100)</x:f>
        <x:v>56.30214880584269</x:v>
      </x:c>
      <x:c r="G533" s="23" t="n">
        <x:f>MIN(100,LOG10(1+D533/MAX(E533,'산출기준'!$B$10)*'산출기준'!$B$11)/LOG10(1+'산출기준'!$B$12*'산출기준'!$B$11)*100)</x:f>
        <x:v>75.42338216648537</x:v>
      </x:c>
      <x:c r="H533" s="23" t="n">
        <x:f>F533*'산출기준'!$B$13+G533*'산출기준'!$B$14</x:f>
        <x:v>67.77488882222829</x:v>
      </x:c>
      <x:c r="I533" s="23" t="n">
        <x:f>IF('검색추이24개월'!AI533="","",'검색추이24개월'!AI533)</x:f>
        <x:v>91.2572778164492</x:v>
      </x:c>
      <x:c r="J533" s="23" t="n">
        <x:f>'편집평가'!L533</x:f>
        <x:v>62.5</x:v>
      </x:c>
      <x:c r="K533" s="23" t="n">
        <x:f>IF(I533="","",H533*'산출기준'!$B$15+I533*'산출기준'!$B$16+J533*'산출기준'!$B$17)</x:f>
        <x:v>73.76462775604891</x:v>
      </x:c>
      <x:c r="L533" s="13" t="n">
        <x:f>IF(K533="","",COUNTIF($K$5:$K$1004,"&gt;"&amp;K533)+1)</x:f>
        <x:v>461</x:v>
      </x:c>
    </x:row>
    <x:row r="534" ht="25" customHeight="1">
      <x:c r="A534" s="4" t="str">
        <x:v>K0530</x:v>
      </x:c>
      <x:c r="B534" s="4" t="str">
        <x:v>자동차·IT·테크</x:v>
      </x:c>
      <x:c r="C534" s="4" t="str">
        <x:v>자동차밧데리교체</x:v>
      </x:c>
      <x:c r="D534" s="13" t="n">
        <x:f>'Data &amp; Targets'!L534</x:f>
        <x:v>4710</x:v>
      </x:c>
      <x:c r="E534" s="13" t="n">
        <x:f>'Data &amp; Targets'!N534</x:f>
        <x:v>122803</x:v>
      </x:c>
      <x:c r="F534" s="23" t="n">
        <x:f>MIN(100,LOG10(1+D534/'산출기준'!$B$8)/LOG10(1+'산출기준'!$B$9/'산출기준'!$B$8)*100)</x:f>
        <x:v>56.063390594037266</x:v>
      </x:c>
      <x:c r="G534" s="23" t="n">
        <x:f>MIN(100,LOG10(1+D534/MAX(E534,'산출기준'!$B$10)*'산출기준'!$B$11)/LOG10(1+'산출기준'!$B$12*'산출기준'!$B$11)*100)</x:f>
        <x:v>34.147887652988324</x:v>
      </x:c>
      <x:c r="H534" s="23" t="n">
        <x:f>F534*'산출기준'!$B$13+G534*'산출기준'!$B$14</x:f>
        <x:v>42.9140888294079</x:v>
      </x:c>
      <x:c r="I534" s="23" t="n">
        <x:f>IF('검색추이24개월'!AI534="","",'검색추이24개월'!AI534)</x:f>
        <x:v>97.02593322820533</x:v>
      </x:c>
      <x:c r="J534" s="23" t="n">
        <x:f>'편집평가'!L534</x:f>
        <x:v>62.5</x:v>
      </x:c>
      <x:c r="K534" s="23" t="n">
        <x:f>IF(I534="","",H534*'산출기준'!$B$15+I534*'산출기준'!$B$16+J534*'산출기준'!$B$17)</x:f>
        <x:v>63.06482438316555</x:v>
      </x:c>
      <x:c r="L534" s="13" t="n">
        <x:f>IF(K534="","",COUNTIF($K$5:$K$1004,"&gt;"&amp;K534)+1)</x:f>
        <x:v>717</x:v>
      </x:c>
    </x:row>
    <x:row r="535" ht="25" customHeight="1">
      <x:c r="A535" s="4" t="str">
        <x:v>K0531</x:v>
      </x:c>
      <x:c r="B535" s="4" t="str">
        <x:v>자동차·IT·테크</x:v>
      </x:c>
      <x:c r="C535" s="4" t="str">
        <x:v>자동차정기검사비용</x:v>
      </x:c>
      <x:c r="D535" s="13" t="n">
        <x:f>'Data &amp; Targets'!L535</x:f>
        <x:v>4610</x:v>
      </x:c>
      <x:c r="E535" s="13" t="n">
        <x:f>'Data &amp; Targets'!N535</x:f>
        <x:v>2517</x:v>
      </x:c>
      <x:c r="F535" s="23" t="n">
        <x:f>MIN(100,LOG10(1+D535/'산출기준'!$B$8)/LOG10(1+'산출기준'!$B$9/'산출기준'!$B$8)*100)</x:f>
        <x:v>55.75929561946628</x:v>
      </x:c>
      <x:c r="G535" s="23" t="n">
        <x:f>MIN(100,LOG10(1+D535/MAX(E535,'산출기준'!$B$10)*'산출기준'!$B$11)/LOG10(1+'산출기준'!$B$12*'산출기준'!$B$11)*100)</x:f>
        <x:v>100</x:v>
      </x:c>
      <x:c r="H535" s="23" t="n">
        <x:f>F535*'산출기준'!$B$13+G535*'산출기준'!$B$14</x:f>
        <x:v>82.30371824778652</x:v>
      </x:c>
      <x:c r="I535" s="23" t="n">
        <x:f>IF('검색추이24개월'!AI535="","",'검색추이24개월'!AI535)</x:f>
        <x:v>89.86992467102226</x:v>
      </x:c>
      <x:c r="J535" s="23" t="n">
        <x:f>'편집평가'!L535</x:f>
        <x:v>75</x:v>
      </x:c>
      <x:c r="K535" s="23" t="n">
        <x:f>IF(I535="","",H535*'산출기준'!$B$15+I535*'산출기준'!$B$16+J535*'산출기준'!$B$17)</x:f>
        <x:v>83.11283652519994</x:v>
      </x:c>
      <x:c r="L535" s="13" t="n">
        <x:f>IF(K535="","",COUNTIF($K$5:$K$1004,"&gt;"&amp;K535)+1)</x:f>
        <x:v>140</x:v>
      </x:c>
    </x:row>
    <x:row r="536" ht="25" customHeight="1">
      <x:c r="A536" s="4" t="str">
        <x:v>K0532</x:v>
      </x:c>
      <x:c r="B536" s="4" t="str">
        <x:v>자동차·IT·테크</x:v>
      </x:c>
      <x:c r="C536" s="4" t="str">
        <x:v>전기차충전시간</x:v>
      </x:c>
      <x:c r="D536" s="13" t="n">
        <x:f>'Data &amp; Targets'!L536</x:f>
        <x:v>4440</x:v>
      </x:c>
      <x:c r="E536" s="13" t="n">
        <x:f>'Data &amp; Targets'!N536</x:f>
        <x:v>5938</x:v>
      </x:c>
      <x:c r="F536" s="23" t="n">
        <x:f>MIN(100,LOG10(1+D536/'산출기준'!$B$8)/LOG10(1+'산출기준'!$B$9/'산출기준'!$B$8)*100)</x:f>
        <x:v>55.22720413338329</x:v>
      </x:c>
      <x:c r="G536" s="23" t="n">
        <x:f>MIN(100,LOG10(1+D536/MAX(E536,'산출기준'!$B$10)*'산출기준'!$B$11)/LOG10(1+'산출기준'!$B$12*'산출기준'!$B$11)*100)</x:f>
        <x:v>93.77300989996354</x:v>
      </x:c>
      <x:c r="H536" s="23" t="n">
        <x:f>F536*'산출기준'!$B$13+G536*'산출기준'!$B$14</x:f>
        <x:v>78.35468759333143</x:v>
      </x:c>
      <x:c r="I536" s="23" t="n">
        <x:f>IF('검색추이24개월'!AI536="","",'검색추이24개월'!AI536)</x:f>
        <x:v>97.75423961650381</x:v>
      </x:c>
      <x:c r="J536" s="23" t="n">
        <x:f>'편집평가'!L536</x:f>
        <x:v>75</x:v>
      </x:c>
      <x:c r="K536" s="23" t="n">
        <x:f>IF(I536="","",H536*'산출기준'!$B$15+I536*'산출기준'!$B$16+J536*'산출기준'!$B$17)</x:f>
        <x:v>83.50361568161685</x:v>
      </x:c>
      <x:c r="L536" s="13" t="n">
        <x:f>IF(K536="","",COUNTIF($K$5:$K$1004,"&gt;"&amp;K536)+1)</x:f>
        <x:v>128</x:v>
      </x:c>
    </x:row>
    <x:row r="537" ht="25" customHeight="1">
      <x:c r="A537" s="4" t="str">
        <x:v>K0533</x:v>
      </x:c>
      <x:c r="B537" s="4" t="str">
        <x:v>자동차·IT·테크</x:v>
      </x:c>
      <x:c r="C537" s="4" t="str">
        <x:v>가정용전기차충전기설치</x:v>
      </x:c>
      <x:c r="D537" s="13" t="n">
        <x:f>'Data &amp; Targets'!L537</x:f>
        <x:v>4410</x:v>
      </x:c>
      <x:c r="E537" s="13" t="n">
        <x:f>'Data &amp; Targets'!N537</x:f>
        <x:v>2320</x:v>
      </x:c>
      <x:c r="F537" s="23" t="n">
        <x:f>MIN(100,LOG10(1+D537/'산출기준'!$B$8)/LOG10(1+'산출기준'!$B$9/'산출기준'!$B$8)*100)</x:f>
        <x:v>55.13124098589235</x:v>
      </x:c>
      <x:c r="G537" s="23" t="n">
        <x:f>MIN(100,LOG10(1+D537/MAX(E537,'산출기준'!$B$10)*'산출기준'!$B$11)/LOG10(1+'산출기준'!$B$12*'산출기준'!$B$11)*100)</x:f>
        <x:v>100</x:v>
      </x:c>
      <x:c r="H537" s="23" t="n">
        <x:f>F537*'산출기준'!$B$13+G537*'산출기준'!$B$14</x:f>
        <x:v>82.05249639435694</x:v>
      </x:c>
      <x:c r="I537" s="23" t="n">
        <x:f>IF('검색추이24개월'!AI537="","",'검색추이24개월'!AI537)</x:f>
        <x:v>95.19987037132084</x:v>
      </x:c>
      <x:c r="J537" s="23" t="n">
        <x:f>'편집평가'!L537</x:f>
        <x:v>50</x:v>
      </x:c>
      <x:c r="K537" s="23" t="n">
        <x:f>IF(I537="","",H537*'산출기준'!$B$15+I537*'산출기준'!$B$16+J537*'산출기준'!$B$17)</x:f>
        <x:v>79.58620930857472</x:v>
      </x:c>
      <x:c r="L537" s="13" t="n">
        <x:f>IF(K537="","",COUNTIF($K$5:$K$1004,"&gt;"&amp;K537)+1)</x:f>
        <x:v>263</x:v>
      </x:c>
    </x:row>
    <x:row r="538" ht="25" customHeight="1">
      <x:c r="A538" s="4" t="str">
        <x:v>K0534</x:v>
      </x:c>
      <x:c r="B538" s="4" t="str">
        <x:v>자동차·IT·테크</x:v>
      </x:c>
      <x:c r="C538" s="4" t="str">
        <x:v>타이어교체시기</x:v>
      </x:c>
      <x:c r="D538" s="13" t="n">
        <x:f>'Data &amp; Targets'!L538</x:f>
        <x:v>4270</x:v>
      </x:c>
      <x:c r="E538" s="13" t="n">
        <x:f>'Data &amp; Targets'!N538</x:f>
        <x:v>28270</x:v>
      </x:c>
      <x:c r="F538" s="23" t="n">
        <x:f>MIN(100,LOG10(1+D538/'산출기준'!$B$8)/LOG10(1+'산출기준'!$B$9/'산출기준'!$B$8)*100)</x:f>
        <x:v>54.67480353204749</x:v>
      </x:c>
      <x:c r="G538" s="23" t="n">
        <x:f>MIN(100,LOG10(1+D538/MAX(E538,'산출기준'!$B$10)*'산출기준'!$B$11)/LOG10(1+'산출기준'!$B$12*'산출기준'!$B$11)*100)</x:f>
        <x:v>60.21705105427858</x:v>
      </x:c>
      <x:c r="H538" s="23" t="n">
        <x:f>F538*'산출기준'!$B$13+G538*'산출기준'!$B$14</x:f>
        <x:v>58.000152045386145</x:v>
      </x:c>
      <x:c r="I538" s="23" t="n">
        <x:f>IF('검색추이24개월'!AI538="","",'검색추이24개월'!AI538)</x:f>
        <x:v>85.38384864895878</x:v>
      </x:c>
      <x:c r="J538" s="23" t="n">
        <x:f>'편집평가'!L538</x:f>
        <x:v>62.5</x:v>
      </x:c>
      <x:c r="K538" s="23" t="n">
        <x:f>IF(I538="","",H538*'산출기준'!$B$15+I538*'산출기준'!$B$16+J538*'산출기준'!$B$17)</x:f>
        <x:v>67.1152306173807</x:v>
      </x:c>
      <x:c r="L538" s="13" t="n">
        <x:f>IF(K538="","",COUNTIF($K$5:$K$1004,"&gt;"&amp;K538)+1)</x:f>
        <x:v>619</x:v>
      </x:c>
    </x:row>
    <x:row r="539" ht="25" customHeight="1">
      <x:c r="A539" s="4" t="str">
        <x:v>K0535</x:v>
      </x:c>
      <x:c r="B539" s="4" t="str">
        <x:v>자동차·IT·테크</x:v>
      </x:c>
      <x:c r="C539" s="4" t="str">
        <x:v>배터리교체</x:v>
      </x:c>
      <x:c r="D539" s="13" t="n">
        <x:f>'Data &amp; Targets'!L539</x:f>
        <x:v>4220</x:v>
      </x:c>
      <x:c r="E539" s="13" t="n">
        <x:f>'Data &amp; Targets'!N539</x:f>
        <x:v>566637</x:v>
      </x:c>
      <x:c r="F539" s="23" t="n">
        <x:f>MIN(100,LOG10(1+D539/'산출기준'!$B$8)/LOG10(1+'산출기준'!$B$9/'산출기준'!$B$8)*100)</x:f>
        <x:v>54.50823796098491</x:v>
      </x:c>
      <x:c r="G539" s="23" t="n">
        <x:f>MIN(100,LOG10(1+D539/MAX(E539,'산출기준'!$B$10)*'산출기준'!$B$11)/LOG10(1+'산출기준'!$B$12*'산출기준'!$B$11)*100)</x:f>
        <x:v>12.060537481973975</x:v>
      </x:c>
      <x:c r="H539" s="23" t="n">
        <x:f>F539*'산출기준'!$B$13+G539*'산출기준'!$B$14</x:f>
        <x:v>29.03961767357835</x:v>
      </x:c>
      <x:c r="I539" s="23" t="n">
        <x:f>IF('검색추이24개월'!AI539="","",'검색추이24개월'!AI539)</x:f>
        <x:v>92.44496017455997</x:v>
      </x:c>
      <x:c r="J539" s="23" t="n">
        <x:f>'편집평가'!L539</x:f>
        <x:v>62.5</x:v>
      </x:c>
      <x:c r="K539" s="23" t="n">
        <x:f>IF(I539="","",H539*'산출기준'!$B$15+I539*'산출기준'!$B$16+J539*'산출기준'!$B$17)</x:f>
        <x:v>54.75329688915716</x:v>
      </x:c>
      <x:c r="L539" s="13" t="n">
        <x:f>IF(K539="","",COUNTIF($K$5:$K$1004,"&gt;"&amp;K539)+1)</x:f>
        <x:v>869</x:v>
      </x:c>
    </x:row>
    <x:row r="540" ht="25" customHeight="1">
      <x:c r="A540" s="4" t="str">
        <x:v>K0536</x:v>
      </x:c>
      <x:c r="B540" s="4" t="str">
        <x:v>자동차·IT·테크</x:v>
      </x:c>
      <x:c r="C540" s="4" t="str">
        <x:v>타이어위치교환비용</x:v>
      </x:c>
      <x:c r="D540" s="13" t="n">
        <x:f>'Data &amp; Targets'!L540</x:f>
        <x:v>4200</x:v>
      </x:c>
      <x:c r="E540" s="13" t="n">
        <x:f>'Data &amp; Targets'!N540</x:f>
        <x:v>431</x:v>
      </x:c>
      <x:c r="F540" s="23" t="n">
        <x:f>MIN(100,LOG10(1+D540/'산출기준'!$B$8)/LOG10(1+'산출기준'!$B$9/'산출기준'!$B$8)*100)</x:f>
        <x:v>54.441071304985144</x:v>
      </x:c>
      <x:c r="G540" s="23" t="n">
        <x:f>MIN(100,LOG10(1+D540/MAX(E540,'산출기준'!$B$10)*'산출기준'!$B$11)/LOG10(1+'산출기준'!$B$12*'산출기준'!$B$11)*100)</x:f>
        <x:v>100</x:v>
      </x:c>
      <x:c r="H540" s="23" t="n">
        <x:f>F540*'산출기준'!$B$13+G540*'산출기준'!$B$14</x:f>
        <x:v>81.77642852199406</x:v>
      </x:c>
      <x:c r="I540" s="23" t="n">
        <x:f>IF('검색추이24개월'!AI540="","",'검색추이24개월'!AI540)</x:f>
        <x:v>89.7897519191882</x:v>
      </x:c>
      <x:c r="J540" s="23" t="n">
        <x:f>'편집평가'!L540</x:f>
        <x:v>75</x:v>
      </x:c>
      <x:c r="K540" s="23" t="n">
        <x:f>IF(I540="","",H540*'산출기준'!$B$15+I540*'산출기준'!$B$16+J540*'산출기준'!$B$17)</x:f>
        <x:v>82.8251398367535</x:v>
      </x:c>
      <x:c r="L540" s="13" t="n">
        <x:f>IF(K540="","",COUNTIF($K$5:$K$1004,"&gt;"&amp;K540)+1)</x:f>
        <x:v>151</x:v>
      </x:c>
    </x:row>
    <x:row r="541" ht="25" customHeight="1">
      <x:c r="A541" s="4" t="str">
        <x:v>K0537</x:v>
      </x:c>
      <x:c r="B541" s="4" t="str">
        <x:v>자동차·IT·테크</x:v>
      </x:c>
      <x:c r="C541" s="4" t="str">
        <x:v>타이어위치교환주기</x:v>
      </x:c>
      <x:c r="D541" s="13" t="n">
        <x:f>'Data &amp; Targets'!L541</x:f>
        <x:v>4200</x:v>
      </x:c>
      <x:c r="E541" s="13" t="n">
        <x:f>'Data &amp; Targets'!N541</x:f>
        <x:v>671</x:v>
      </x:c>
      <x:c r="F541" s="23" t="n">
        <x:f>MIN(100,LOG10(1+D541/'산출기준'!$B$8)/LOG10(1+'산출기준'!$B$9/'산출기준'!$B$8)*100)</x:f>
        <x:v>54.441071304985144</x:v>
      </x:c>
      <x:c r="G541" s="23" t="n">
        <x:f>MIN(100,LOG10(1+D541/MAX(E541,'산출기준'!$B$10)*'산출기준'!$B$11)/LOG10(1+'산출기준'!$B$12*'산출기준'!$B$11)*100)</x:f>
        <x:v>100</x:v>
      </x:c>
      <x:c r="H541" s="23" t="n">
        <x:f>F541*'산출기준'!$B$13+G541*'산출기준'!$B$14</x:f>
        <x:v>81.77642852199406</x:v>
      </x:c>
      <x:c r="I541" s="23" t="n">
        <x:f>IF('검색추이24개월'!AI541="","",'검색추이24개월'!AI541)</x:f>
        <x:v>96.93381998890825</x:v>
      </x:c>
      <x:c r="J541" s="23" t="n">
        <x:f>'편집평가'!L541</x:f>
        <x:v>75</x:v>
      </x:c>
      <x:c r="K541" s="23" t="n">
        <x:f>IF(I541="","",H541*'산출기준'!$B$15+I541*'산출기준'!$B$16+J541*'산출기준'!$B$17)</x:f>
        <x:v>84.9683602576695</x:v>
      </x:c>
      <x:c r="L541" s="13" t="n">
        <x:f>IF(K541="","",COUNTIF($K$5:$K$1004,"&gt;"&amp;K541)+1)</x:f>
        <x:v>95</x:v>
      </x:c>
    </x:row>
    <x:row r="542" ht="25" customHeight="1">
      <x:c r="A542" s="4" t="str">
        <x:v>K0538</x:v>
      </x:c>
      <x:c r="B542" s="4" t="str">
        <x:v>자동차·IT·테크</x:v>
      </x:c>
      <x:c r="C542" s="4" t="str">
        <x:v>아이폰13미니배터리교체</x:v>
      </x:c>
      <x:c r="D542" s="13" t="n">
        <x:f>'Data &amp; Targets'!L542</x:f>
        <x:v>3890</x:v>
      </x:c>
      <x:c r="E542" s="13" t="n">
        <x:f>'Data &amp; Targets'!N542</x:f>
        <x:v>1107</x:v>
      </x:c>
      <x:c r="F542" s="23" t="n">
        <x:f>MIN(100,LOG10(1+D542/'산출기준'!$B$8)/LOG10(1+'산출기준'!$B$9/'산출기준'!$B$8)*100)</x:f>
        <x:v>53.35804268133547</x:v>
      </x:c>
      <x:c r="G542" s="23" t="n">
        <x:f>MIN(100,LOG10(1+D542/MAX(E542,'산출기준'!$B$10)*'산출기준'!$B$11)/LOG10(1+'산출기준'!$B$12*'산출기준'!$B$11)*100)</x:f>
        <x:v>100</x:v>
      </x:c>
      <x:c r="H542" s="23" t="n">
        <x:f>F542*'산출기준'!$B$13+G542*'산출기준'!$B$14</x:f>
        <x:v>81.34321707253419</x:v>
      </x:c>
      <x:c r="I542" s="23" t="n">
        <x:f>IF('검색추이24개월'!AI542="","",'검색추이24개월'!AI542)</x:f>
        <x:v>97.72580730987707</x:v>
      </x:c>
      <x:c r="J542" s="23" t="n">
        <x:f>'편집평가'!L542</x:f>
        <x:v>62.5</x:v>
      </x:c>
      <x:c r="K542" s="23" t="n">
        <x:f>IF(I542="","",H542*'산출기준'!$B$15+I542*'산출기준'!$B$16+J542*'산출기준'!$B$17)</x:f>
        <x:v>82.48935072923021</x:v>
      </x:c>
      <x:c r="L542" s="13" t="n">
        <x:f>IF(K542="","",COUNTIF($K$5:$K$1004,"&gt;"&amp;K542)+1)</x:f>
        <x:v>161</x:v>
      </x:c>
    </x:row>
    <x:row r="543" ht="25" customHeight="1">
      <x:c r="A543" s="4" t="str">
        <x:v>K0539</x:v>
      </x:c>
      <x:c r="B543" s="4" t="str">
        <x:v>자동차·IT·테크</x:v>
      </x:c>
      <x:c r="C543" s="4" t="str">
        <x:v>자동차정기검사예약</x:v>
      </x:c>
      <x:c r="D543" s="13" t="n">
        <x:f>'Data &amp; Targets'!L543</x:f>
        <x:v>3840</x:v>
      </x:c>
      <x:c r="E543" s="13" t="n">
        <x:f>'Data &amp; Targets'!N543</x:f>
        <x:v>4778</x:v>
      </x:c>
      <x:c r="F543" s="23" t="n">
        <x:f>MIN(100,LOG10(1+D543/'산출기준'!$B$8)/LOG10(1+'산출기준'!$B$9/'산출기준'!$B$8)*100)</x:f>
        <x:v>53.17551329659456</x:v>
      </x:c>
      <x:c r="G543" s="23" t="n">
        <x:f>MIN(100,LOG10(1+D543/MAX(E543,'산출기준'!$B$10)*'산출기준'!$B$11)/LOG10(1+'산출기준'!$B$12*'산출기준'!$B$11)*100)</x:f>
        <x:v>95.31682697487567</x:v>
      </x:c>
      <x:c r="H543" s="23" t="n">
        <x:f>F543*'산출기준'!$B$13+G543*'산출기준'!$B$14</x:f>
        <x:v>78.46030150356323</x:v>
      </x:c>
      <x:c r="I543" s="23" t="n">
        <x:f>IF('검색추이24개월'!AI543="","",'검색추이24개월'!AI543)</x:f>
        <x:v>91.59926240687827</x:v>
      </x:c>
      <x:c r="J543" s="23" t="n">
        <x:f>'편집평가'!L543</x:f>
        <x:v>50</x:v>
      </x:c>
      <x:c r="K543" s="23" t="n">
        <x:f>IF(I543="","",H543*'산출기준'!$B$15+I543*'산출기준'!$B$16+J543*'산출기준'!$B$17)</x:f>
        <x:v>76.7099294738451</x:v>
      </x:c>
      <x:c r="L543" s="13" t="n">
        <x:f>IF(K543="","",COUNTIF($K$5:$K$1004,"&gt;"&amp;K543)+1)</x:f>
        <x:v>358</x:v>
      </x:c>
    </x:row>
    <x:row r="544" ht="25" customHeight="1">
      <x:c r="A544" s="4" t="str">
        <x:v>K0540</x:v>
      </x:c>
      <x:c r="B544" s="4" t="str">
        <x:v>자동차·IT·테크</x:v>
      </x:c>
      <x:c r="C544" s="4" t="str">
        <x:v>타이어수명</x:v>
      </x:c>
      <x:c r="D544" s="13" t="n">
        <x:f>'Data &amp; Targets'!L544</x:f>
        <x:v>3810</x:v>
      </x:c>
      <x:c r="E544" s="13" t="n">
        <x:f>'Data &amp; Targets'!N544</x:f>
        <x:v>17864</x:v>
      </x:c>
      <x:c r="F544" s="23" t="n">
        <x:f>MIN(100,LOG10(1+D544/'산출기준'!$B$8)/LOG10(1+'산출기준'!$B$9/'산출기준'!$B$8)*100)</x:f>
        <x:v>53.06488049000782</x:v>
      </x:c>
      <x:c r="G544" s="23" t="n">
        <x:f>MIN(100,LOG10(1+D544/MAX(E544,'산출기준'!$B$10)*'산출기준'!$B$11)/LOG10(1+'산출기준'!$B$12*'산출기준'!$B$11)*100)</x:f>
        <x:v>67.296898982047</x:v>
      </x:c>
      <x:c r="H544" s="23" t="n">
        <x:f>F544*'산출기준'!$B$13+G544*'산출기준'!$B$14</x:f>
        <x:v>61.60409158523133</x:v>
      </x:c>
      <x:c r="I544" s="23" t="n">
        <x:f>IF('검색추이24개월'!AI544="","",'검색추이24개월'!AI544)</x:f>
        <x:v>89.48314386103938</x:v>
      </x:c>
      <x:c r="J544" s="23" t="n">
        <x:f>'편집평가'!L544</x:f>
        <x:v>75</x:v>
      </x:c>
      <x:c r="K544" s="23" t="n">
        <x:f>IF(I544="","",H544*'산출기준'!$B$15+I544*'산출기준'!$B$16+J544*'산출기준'!$B$17)</x:f>
        <x:v>72.64698895092748</x:v>
      </x:c>
      <x:c r="L544" s="13" t="n">
        <x:f>IF(K544="","",COUNTIF($K$5:$K$1004,"&gt;"&amp;K544)+1)</x:f>
        <x:v>492</x:v>
      </x:c>
    </x:row>
    <x:row r="545" ht="25" customHeight="1">
      <x:c r="A545" s="4" t="str">
        <x:v>K0541</x:v>
      </x:c>
      <x:c r="B545" s="4" t="str">
        <x:v>자동차·IT·테크</x:v>
      </x:c>
      <x:c r="C545" s="4" t="str">
        <x:v>자동차배터리교체비용</x:v>
      </x:c>
      <x:c r="D545" s="13" t="n">
        <x:f>'Data &amp; Targets'!L545</x:f>
        <x:v>3510</x:v>
      </x:c>
      <x:c r="E545" s="13" t="n">
        <x:f>'Data &amp; Targets'!N545</x:f>
        <x:v>4498</x:v>
      </x:c>
      <x:c r="F545" s="23" t="n">
        <x:f>MIN(100,LOG10(1+D545/'산출기준'!$B$8)/LOG10(1+'산출기준'!$B$9/'산출기준'!$B$8)*100)</x:f>
        <x:v>51.909395830290315</x:v>
      </x:c>
      <x:c r="G545" s="23" t="n">
        <x:f>MIN(100,LOG10(1+D545/MAX(E545,'산출기준'!$B$10)*'산출기준'!$B$11)/LOG10(1+'산출기준'!$B$12*'산출기준'!$B$11)*100)</x:f>
        <x:v>94.68629809048178</x:v>
      </x:c>
      <x:c r="H545" s="23" t="n">
        <x:f>F545*'산출기준'!$B$13+G545*'산출기준'!$B$14</x:f>
        <x:v>77.5755371864052</x:v>
      </x:c>
      <x:c r="I545" s="23" t="n">
        <x:f>IF('검색추이24개월'!AI545="","",'검색추이24개월'!AI545)</x:f>
        <x:v>95.03719889686303</x:v>
      </x:c>
      <x:c r="J545" s="23" t="n">
        <x:f>'편집평가'!L545</x:f>
        <x:v>75</x:v>
      </x:c>
      <x:c r="K545" s="23" t="n">
        <x:f>IF(I545="","",H545*'산출기준'!$B$15+I545*'산출기준'!$B$16+J545*'산출기준'!$B$17)</x:f>
        <x:v>82.29892826226151</x:v>
      </x:c>
      <x:c r="L545" s="13" t="n">
        <x:f>IF(K545="","",COUNTIF($K$5:$K$1004,"&gt;"&amp;K545)+1)</x:f>
        <x:v>167</x:v>
      </x:c>
    </x:row>
    <x:row r="546" ht="25" customHeight="1">
      <x:c r="A546" s="4" t="str">
        <x:v>K0542</x:v>
      </x:c>
      <x:c r="B546" s="4" t="str">
        <x:v>자동차·IT·테크</x:v>
      </x:c>
      <x:c r="C546" s="4" t="str">
        <x:v>자동차검사유효기간</x:v>
      </x:c>
      <x:c r="D546" s="13" t="n">
        <x:f>'Data &amp; Targets'!L546</x:f>
        <x:v>3450</x:v>
      </x:c>
      <x:c r="E546" s="13" t="n">
        <x:f>'Data &amp; Targets'!N546</x:f>
        <x:v>2202</x:v>
      </x:c>
      <x:c r="F546" s="23" t="n">
        <x:f>MIN(100,LOG10(1+D546/'산출기준'!$B$8)/LOG10(1+'산출기준'!$B$9/'산출기준'!$B$8)*100)</x:f>
        <x:v>51.66680263668532</x:v>
      </x:c>
      <x:c r="G546" s="23" t="n">
        <x:f>MIN(100,LOG10(1+D546/MAX(E546,'산출기준'!$B$10)*'산출기준'!$B$11)/LOG10(1+'산출기준'!$B$12*'산출기준'!$B$11)*100)</x:f>
        <x:v>100</x:v>
      </x:c>
      <x:c r="H546" s="23" t="n">
        <x:f>F546*'산출기준'!$B$13+G546*'산출기준'!$B$14</x:f>
        <x:v>80.66672105467413</x:v>
      </x:c>
      <x:c r="I546" s="23" t="n">
        <x:f>IF('검색추이24개월'!AI546="","",'검색추이24개월'!AI546)</x:f>
        <x:v>91.58841717729548</x:v>
      </x:c>
      <x:c r="J546" s="23" t="n">
        <x:f>'편집평가'!L546</x:f>
        <x:v>75</x:v>
      </x:c>
      <x:c r="K546" s="23" t="n">
        <x:f>IF(I546="","",H546*'산출기준'!$B$15+I546*'산출기준'!$B$16+J546*'산출기준'!$B$17)</x:f>
        <x:v>82.80988568052571</x:v>
      </x:c>
      <x:c r="L546" s="13" t="n">
        <x:f>IF(K546="","",COUNTIF($K$5:$K$1004,"&gt;"&amp;K546)+1)</x:f>
        <x:v>152</x:v>
      </x:c>
    </x:row>
    <x:row r="547" ht="25" customHeight="1">
      <x:c r="A547" s="4" t="str">
        <x:v>K0543</x:v>
      </x:c>
      <x:c r="B547" s="4" t="str">
        <x:v>자동차·IT·테크</x:v>
      </x:c>
      <x:c r="C547" s="4" t="str">
        <x:v>컴퓨터와이파이연결</x:v>
      </x:c>
      <x:c r="D547" s="13" t="n">
        <x:f>'Data &amp; Targets'!L547</x:f>
        <x:v>3230</x:v>
      </x:c>
      <x:c r="E547" s="13" t="n">
        <x:f>'Data &amp; Targets'!N547</x:f>
        <x:v>2244</x:v>
      </x:c>
      <x:c r="F547" s="23" t="n">
        <x:f>MIN(100,LOG10(1+D547/'산출기준'!$B$8)/LOG10(1+'산출기준'!$B$9/'산출기준'!$B$8)*100)</x:f>
        <x:v>50.7407993041238</x:v>
      </x:c>
      <x:c r="G547" s="23" t="n">
        <x:f>MIN(100,LOG10(1+D547/MAX(E547,'산출기준'!$B$10)*'산출기준'!$B$11)/LOG10(1+'산출기준'!$B$12*'산출기준'!$B$11)*100)</x:f>
        <x:v>100</x:v>
      </x:c>
      <x:c r="H547" s="23" t="n">
        <x:f>F547*'산출기준'!$B$13+G547*'산출기준'!$B$14</x:f>
        <x:v>80.29631972164952</x:v>
      </x:c>
      <x:c r="I547" s="23" t="n">
        <x:f>IF('검색추이24개월'!AI547="","",'검색추이24개월'!AI547)</x:f>
        <x:v>87.71925166476521</x:v>
      </x:c>
      <x:c r="J547" s="23" t="n">
        <x:f>'편집평가'!L547</x:f>
        <x:v>50</x:v>
      </x:c>
      <x:c r="K547" s="23" t="n">
        <x:f>IF(I547="","",H547*'산출기준'!$B$15+I547*'산출기준'!$B$16+J547*'산출기준'!$B$17)</x:f>
        <x:v>76.46393536025433</x:v>
      </x:c>
      <x:c r="L547" s="13" t="n">
        <x:f>IF(K547="","",COUNTIF($K$5:$K$1004,"&gt;"&amp;K547)+1)</x:f>
        <x:v>367</x:v>
      </x:c>
    </x:row>
    <x:row r="548" ht="25" customHeight="1">
      <x:c r="A548" s="4" t="str">
        <x:v>K0544</x:v>
      </x:c>
      <x:c r="B548" s="4" t="str">
        <x:v>자동차·IT·테크</x:v>
      </x:c>
      <x:c r="C548" s="4" t="str">
        <x:v>아이폰14프로배터리교체</x:v>
      </x:c>
      <x:c r="D548" s="13" t="n">
        <x:f>'Data &amp; Targets'!L548</x:f>
        <x:v>3080</x:v>
      </x:c>
      <x:c r="E548" s="13" t="n">
        <x:f>'Data &amp; Targets'!N548</x:f>
        <x:v>966</x:v>
      </x:c>
      <x:c r="F548" s="23" t="n">
        <x:f>MIN(100,LOG10(1+D548/'산출기준'!$B$8)/LOG10(1+'산출기준'!$B$9/'산출기준'!$B$8)*100)</x:f>
        <x:v>50.073658716962264</x:v>
      </x:c>
      <x:c r="G548" s="23" t="n">
        <x:f>MIN(100,LOG10(1+D548/MAX(E548,'산출기준'!$B$10)*'산출기준'!$B$11)/LOG10(1+'산출기준'!$B$12*'산출기준'!$B$11)*100)</x:f>
        <x:v>100</x:v>
      </x:c>
      <x:c r="H548" s="23" t="n">
        <x:f>F548*'산출기준'!$B$13+G548*'산출기준'!$B$14</x:f>
        <x:v>80.0294634867849</x:v>
      </x:c>
      <x:c r="I548" s="23" t="n">
        <x:f>IF('검색추이24개월'!AI548="","",'검색추이24개월'!AI548)</x:f>
        <x:v>97.8197791546241</x:v>
      </x:c>
      <x:c r="J548" s="23" t="n">
        <x:f>'편집평가'!L548</x:f>
        <x:v>62.5</x:v>
      </x:c>
      <x:c r="K548" s="23" t="n">
        <x:f>IF(I548="","",H548*'산출기준'!$B$15+I548*'산출기준'!$B$16+J548*'산출기준'!$B$17)</x:f>
        <x:v>81.86066548977968</x:v>
      </x:c>
      <x:c r="L548" s="13" t="n">
        <x:f>IF(K548="","",COUNTIF($K$5:$K$1004,"&gt;"&amp;K548)+1)</x:f>
        <x:v>181</x:v>
      </x:c>
    </x:row>
    <x:row r="549" ht="25" customHeight="1">
      <x:c r="A549" s="4" t="str">
        <x:v>K0545</x:v>
      </x:c>
      <x:c r="B549" s="4" t="str">
        <x:v>자동차·IT·테크</x:v>
      </x:c>
      <x:c r="C549" s="4" t="str">
        <x:v>엔진오일교체비용</x:v>
      </x:c>
      <x:c r="D549" s="13" t="n">
        <x:f>'Data &amp; Targets'!L549</x:f>
        <x:v>2930</x:v>
      </x:c>
      <x:c r="E549" s="13" t="n">
        <x:f>'Data &amp; Targets'!N549</x:f>
        <x:v>6565</x:v>
      </x:c>
      <x:c r="F549" s="23" t="n">
        <x:f>MIN(100,LOG10(1+D549/'산출기준'!$B$8)/LOG10(1+'산출기준'!$B$9/'산출기준'!$B$8)*100)</x:f>
        <x:v>49.37427686286204</x:v>
      </x:c>
      <x:c r="G549" s="23" t="n">
        <x:f>MIN(100,LOG10(1+D549/MAX(E549,'산출기준'!$B$10)*'산출기준'!$B$11)/LOG10(1+'산출기준'!$B$12*'산출기준'!$B$11)*100)</x:f>
        <x:v>82.78394682635655</x:v>
      </x:c>
      <x:c r="H549" s="23" t="n">
        <x:f>F549*'산출기준'!$B$13+G549*'산출기준'!$B$14</x:f>
        <x:v>69.42007884095875</x:v>
      </x:c>
      <x:c r="I549" s="23" t="n">
        <x:f>IF('검색추이24개월'!AI549="","",'검색추이24개월'!AI549)</x:f>
        <x:v>93.30161829485175</x:v>
      </x:c>
      <x:c r="J549" s="23" t="n">
        <x:f>'편집평가'!L549</x:f>
        <x:v>75</x:v>
      </x:c>
      <x:c r="K549" s="23" t="n">
        <x:f>IF(I549="","",H549*'산출기준'!$B$15+I549*'산출기준'!$B$16+J549*'산출기준'!$B$17)</x:f>
        <x:v>77.7005249089349</x:v>
      </x:c>
      <x:c r="L549" s="13" t="n">
        <x:f>IF(K549="","",COUNTIF($K$5:$K$1004,"&gt;"&amp;K549)+1)</x:f>
        <x:v>327</x:v>
      </x:c>
    </x:row>
    <x:row r="550" ht="25" customHeight="1">
      <x:c r="A550" s="4" t="str">
        <x:v>K0546</x:v>
      </x:c>
      <x:c r="B550" s="4" t="str">
        <x:v>자동차·IT·테크</x:v>
      </x:c>
      <x:c r="C550" s="4" t="str">
        <x:v>자동차점검</x:v>
      </x:c>
      <x:c r="D550" s="13" t="n">
        <x:f>'Data &amp; Targets'!L550</x:f>
        <x:v>2830</x:v>
      </x:c>
      <x:c r="E550" s="13" t="n">
        <x:f>'Data &amp; Targets'!N550</x:f>
        <x:v>190052</x:v>
      </x:c>
      <x:c r="F550" s="23" t="n">
        <x:f>MIN(100,LOG10(1+D550/'산출기준'!$B$8)/LOG10(1+'산출기준'!$B$9/'산출기준'!$B$8)*100)</x:f>
        <x:v>48.888513544228005</x:v>
      </x:c>
      <x:c r="G550" s="23" t="n">
        <x:f>MIN(100,LOG10(1+D550/MAX(E550,'산출기준'!$B$10)*'산출기준'!$B$11)/LOG10(1+'산출기준'!$B$12*'산출기준'!$B$11)*100)</x:f>
        <x:v>19.759128646162083</x:v>
      </x:c>
      <x:c r="H550" s="23" t="n">
        <x:f>F550*'산출기준'!$B$13+G550*'산출기준'!$B$14</x:f>
        <x:v>31.41088260538845</x:v>
      </x:c>
      <x:c r="I550" s="23" t="n">
        <x:f>IF('검색추이24개월'!AI550="","",'검색추이24개월'!AI550)</x:f>
        <x:v>91.43707229201353</x:v>
      </x:c>
      <x:c r="J550" s="23" t="n">
        <x:f>'편집평가'!L550</x:f>
        <x:v>50</x:v>
      </x:c>
      <x:c r="K550" s="23" t="n">
        <x:f>IF(I550="","",H550*'산출기준'!$B$15+I550*'산출기준'!$B$16+J550*'산출기준'!$B$17)</x:f>
        <x:v>53.13656299029829</x:v>
      </x:c>
      <x:c r="L550" s="13" t="n">
        <x:f>IF(K550="","",COUNTIF($K$5:$K$1004,"&gt;"&amp;K550)+1)</x:f>
        <x:v>887</x:v>
      </x:c>
    </x:row>
    <x:row r="551" ht="25" customHeight="1">
      <x:c r="A551" s="4" t="str">
        <x:v>K0547</x:v>
      </x:c>
      <x:c r="B551" s="4" t="str">
        <x:v>자동차·IT·테크</x:v>
      </x:c>
      <x:c r="C551" s="4" t="str">
        <x:v>전기차가격</x:v>
      </x:c>
      <x:c r="D551" s="13" t="n">
        <x:f>'Data &amp; Targets'!L551</x:f>
        <x:v>2790</x:v>
      </x:c>
      <x:c r="E551" s="13" t="n">
        <x:f>'Data &amp; Targets'!N551</x:f>
        <x:v>70352</x:v>
      </x:c>
      <x:c r="F551" s="23" t="n">
        <x:f>MIN(100,LOG10(1+D551/'산출기준'!$B$8)/LOG10(1+'산출기준'!$B$9/'산출기준'!$B$8)*100)</x:f>
        <x:v>48.689549746210645</x:v>
      </x:c>
      <x:c r="G551" s="23" t="n">
        <x:f>MIN(100,LOG10(1+D551/MAX(E551,'산출기준'!$B$10)*'산출기준'!$B$11)/LOG10(1+'산출기준'!$B$12*'산출기준'!$B$11)*100)</x:f>
        <x:v>34.72431091698066</x:v>
      </x:c>
      <x:c r="H551" s="23" t="n">
        <x:f>F551*'산출기준'!$B$13+G551*'산출기준'!$B$14</x:f>
        <x:v>40.31040644867266</x:v>
      </x:c>
      <x:c r="I551" s="23" t="n">
        <x:f>IF('검색추이24개월'!AI551="","",'검색추이24개월'!AI551)</x:f>
        <x:v>97.3249391837241</x:v>
      </x:c>
      <x:c r="J551" s="23" t="n">
        <x:f>'편집평가'!L551</x:f>
        <x:v>50</x:v>
      </x:c>
      <x:c r="K551" s="23" t="n">
        <x:f>IF(I551="","",H551*'산출기준'!$B$15+I551*'산출기준'!$B$16+J551*'산출기준'!$B$17)</x:f>
        <x:v>59.35268497945356</x:v>
      </x:c>
      <x:c r="L551" s="13" t="n">
        <x:f>IF(K551="","",COUNTIF($K$5:$K$1004,"&gt;"&amp;K551)+1)</x:f>
        <x:v>802</x:v>
      </x:c>
    </x:row>
    <x:row r="552" ht="25" customHeight="1">
      <x:c r="A552" s="4" t="str">
        <x:v>K0548</x:v>
      </x:c>
      <x:c r="B552" s="4" t="str">
        <x:v>자동차·IT·테크</x:v>
      </x:c>
      <x:c r="C552" s="4" t="str">
        <x:v>자동차에어컨냄새</x:v>
      </x:c>
      <x:c r="D552" s="13" t="n">
        <x:f>'Data &amp; Targets'!L552</x:f>
        <x:v>2650</x:v>
      </x:c>
      <x:c r="E552" s="13" t="n">
        <x:f>'Data &amp; Targets'!N552</x:f>
        <x:v>35632</x:v>
      </x:c>
      <x:c r="F552" s="23" t="n">
        <x:f>MIN(100,LOG10(1+D552/'산출기준'!$B$8)/LOG10(1+'산출기준'!$B$9/'산출기준'!$B$8)*100)</x:f>
        <x:v>47.97081544412569</x:v>
      </x:c>
      <x:c r="G552" s="23" t="n">
        <x:f>MIN(100,LOG10(1+D552/MAX(E552,'산출기준'!$B$10)*'산출기준'!$B$11)/LOG10(1+'산출기준'!$B$12*'산출기준'!$B$11)*100)</x:f>
        <x:v>46.209905182646565</x:v>
      </x:c>
      <x:c r="H552" s="23" t="n">
        <x:f>F552*'산출기준'!$B$13+G552*'산출기준'!$B$14</x:f>
        <x:v>46.91426928723821</x:v>
      </x:c>
      <x:c r="I552" s="23" t="n">
        <x:f>IF('검색추이24개월'!AI552="","",'검색추이24개월'!AI552)</x:f>
        <x:v>79.32337940395632</x:v>
      </x:c>
      <x:c r="J552" s="23" t="n">
        <x:f>'편집평가'!L552</x:f>
        <x:v>50</x:v>
      </x:c>
      <x:c r="K552" s="23" t="n">
        <x:f>IF(I552="","",H552*'산출기준'!$B$15+I552*'산출기준'!$B$16+J552*'산출기준'!$B$17)</x:f>
        <x:v>57.25414846480601</x:v>
      </x:c>
      <x:c r="L552" s="13" t="n">
        <x:f>IF(K552="","",COUNTIF($K$5:$K$1004,"&gt;"&amp;K552)+1)</x:f>
        <x:v>834</x:v>
      </x:c>
    </x:row>
    <x:row r="553" ht="25" customHeight="1">
      <x:c r="A553" s="4" t="str">
        <x:v>K0549</x:v>
      </x:c>
      <x:c r="B553" s="4" t="str">
        <x:v>자동차·IT·테크</x:v>
      </x:c>
      <x:c r="C553" s="4" t="str">
        <x:v>와이파이속도</x:v>
      </x:c>
      <x:c r="D553" s="13" t="n">
        <x:f>'Data &amp; Targets'!L553</x:f>
        <x:v>2320</x:v>
      </x:c>
      <x:c r="E553" s="13" t="n">
        <x:f>'Data &amp; Targets'!N553</x:f>
        <x:v>30642</x:v>
      </x:c>
      <x:c r="F553" s="23" t="n">
        <x:f>MIN(100,LOG10(1+D553/'산출기준'!$B$8)/LOG10(1+'산출기준'!$B$9/'산출기준'!$B$8)*100)</x:f>
        <x:v>46.120505575079335</x:v>
      </x:c>
      <x:c r="G553" s="23" t="n">
        <x:f>MIN(100,LOG10(1+D553/MAX(E553,'산출기준'!$B$10)*'산출기준'!$B$11)/LOG10(1+'산출기준'!$B$12*'산출기준'!$B$11)*100)</x:f>
        <x:v>46.5517696323893</x:v>
      </x:c>
      <x:c r="H553" s="23" t="n">
        <x:f>F553*'산출기준'!$B$13+G553*'산출기준'!$B$14</x:f>
        <x:v>46.37926400946532</x:v>
      </x:c>
      <x:c r="I553" s="23" t="n">
        <x:f>IF('검색추이24개월'!AI553="","",'검색추이24개월'!AI553)</x:f>
        <x:v>86.29449407870969</x:v>
      </x:c>
      <x:c r="J553" s="23" t="n">
        <x:f>'편집평가'!L553</x:f>
        <x:v>50</x:v>
      </x:c>
      <x:c r="K553" s="23" t="n">
        <x:f>IF(I553="","",H553*'산출기준'!$B$15+I553*'산출기준'!$B$16+J553*'산출기준'!$B$17)</x:f>
        <x:v>59.07798022834557</x:v>
      </x:c>
      <x:c r="L553" s="13" t="n">
        <x:f>IF(K553="","",COUNTIF($K$5:$K$1004,"&gt;"&amp;K553)+1)</x:f>
        <x:v>808</x:v>
      </x:c>
    </x:row>
    <x:row r="554" ht="25" customHeight="1">
      <x:c r="A554" s="4" t="str">
        <x:v>K0550</x:v>
      </x:c>
      <x:c r="B554" s="4" t="str">
        <x:v>자동차·IT·테크</x:v>
      </x:c>
      <x:c r="C554" s="4" t="str">
        <x:v>자동차배터리교체주기</x:v>
      </x:c>
      <x:c r="D554" s="13" t="n">
        <x:f>'Data &amp; Targets'!L554</x:f>
        <x:v>2310</x:v>
      </x:c>
      <x:c r="E554" s="13" t="n">
        <x:f>'Data &amp; Targets'!N554</x:f>
        <x:v>1752</x:v>
      </x:c>
      <x:c r="F554" s="23" t="n">
        <x:f>MIN(100,LOG10(1+D554/'산출기준'!$B$8)/LOG10(1+'산출기준'!$B$9/'산출기준'!$B$8)*100)</x:f>
        <x:v>46.06057013376909</x:v>
      </x:c>
      <x:c r="G554" s="23" t="n">
        <x:f>MIN(100,LOG10(1+D554/MAX(E554,'산출기준'!$B$10)*'산출기준'!$B$11)/LOG10(1+'산출기준'!$B$12*'산출기준'!$B$11)*100)</x:f>
        <x:v>100</x:v>
      </x:c>
      <x:c r="H554" s="23" t="n">
        <x:f>F554*'산출기준'!$B$13+G554*'산출기준'!$B$14</x:f>
        <x:v>78.42422805350763</x:v>
      </x:c>
      <x:c r="I554" s="23" t="n">
        <x:f>IF('검색추이24개월'!AI554="","",'검색추이24개월'!AI554)</x:f>
        <x:v>95.9206746017422</x:v>
      </x:c>
      <x:c r="J554" s="23" t="n">
        <x:f>'편집평가'!L554</x:f>
        <x:v>75</x:v>
      </x:c>
      <x:c r="K554" s="23" t="n">
        <x:f>IF(I554="","",H554*'산출기준'!$B$15+I554*'산출기준'!$B$16+J554*'산출기준'!$B$17)</x:f>
        <x:v>82.98831640727647</x:v>
      </x:c>
      <x:c r="L554" s="13" t="n">
        <x:f>IF(K554="","",COUNTIF($K$5:$K$1004,"&gt;"&amp;K554)+1)</x:f>
        <x:v>145</x:v>
      </x:c>
    </x:row>
    <x:row r="555" ht="25" customHeight="1">
      <x:c r="A555" s="4" t="str">
        <x:v>K0551</x:v>
      </x:c>
      <x:c r="B555" s="4" t="str">
        <x:v>자동차·IT·테크</x:v>
      </x:c>
      <x:c r="C555" s="4" t="str">
        <x:v>자동차에어컨</x:v>
      </x:c>
      <x:c r="D555" s="13" t="n">
        <x:f>'Data &amp; Targets'!L555</x:f>
        <x:v>2210</x:v>
      </x:c>
      <x:c r="E555" s="13" t="n">
        <x:f>'Data &amp; Targets'!N555</x:f>
        <x:v>86064</x:v>
      </x:c>
      <x:c r="F555" s="23" t="n">
        <x:f>MIN(100,LOG10(1+D555/'산출기준'!$B$8)/LOG10(1+'산출기준'!$B$9/'산출기준'!$B$8)*100)</x:f>
        <x:v>45.44715680064924</x:v>
      </x:c>
      <x:c r="G555" s="23" t="n">
        <x:f>MIN(100,LOG10(1+D555/MAX(E555,'산출기준'!$B$10)*'산출기준'!$B$11)/LOG10(1+'산출기준'!$B$12*'산출기준'!$B$11)*100)</x:f>
        <x:v>27.56081850394682</x:v>
      </x:c>
      <x:c r="H555" s="23" t="n">
        <x:f>F555*'산출기준'!$B$13+G555*'산출기준'!$B$14</x:f>
        <x:v>34.71535382262779</x:v>
      </x:c>
      <x:c r="I555" s="23" t="n">
        <x:f>IF('검색추이24개월'!AI555="","",'검색추이24개월'!AI555)</x:f>
        <x:v>82.33430775774376</x:v>
      </x:c>
      <x:c r="J555" s="23" t="n">
        <x:f>'편집평가'!L555</x:f>
        <x:v>50</x:v>
      </x:c>
      <x:c r="K555" s="23" t="n">
        <x:f>IF(I555="","",H555*'산출기준'!$B$15+I555*'산출기준'!$B$16+J555*'산출기준'!$B$17)</x:f>
        <x:v>52.05796923863702</x:v>
      </x:c>
      <x:c r="L555" s="13" t="n">
        <x:f>IF(K555="","",COUNTIF($K$5:$K$1004,"&gt;"&amp;K555)+1)</x:f>
        <x:v>901</x:v>
      </x:c>
    </x:row>
    <x:row r="556" ht="25" customHeight="1">
      <x:c r="A556" s="4" t="str">
        <x:v>K0552</x:v>
      </x:c>
      <x:c r="B556" s="4" t="str">
        <x:v>자동차·IT·테크</x:v>
      </x:c>
      <x:c r="C556" s="4" t="str">
        <x:v>노트북초기화</x:v>
      </x:c>
      <x:c r="D556" s="13" t="n">
        <x:f>'Data &amp; Targets'!L556</x:f>
        <x:v>2180</x:v>
      </x:c>
      <x:c r="E556" s="13" t="n">
        <x:f>'Data &amp; Targets'!N556</x:f>
        <x:v>10911</x:v>
      </x:c>
      <x:c r="F556" s="23" t="n">
        <x:f>MIN(100,LOG10(1+D556/'산출기준'!$B$8)/LOG10(1+'산출기준'!$B$9/'산출기준'!$B$8)*100)</x:f>
        <x:v>45.25794641491533</x:v>
      </x:c>
      <x:c r="G556" s="23" t="n">
        <x:f>MIN(100,LOG10(1+D556/MAX(E556,'산출기준'!$B$10)*'산출기준'!$B$11)/LOG10(1+'산출기준'!$B$12*'산출기준'!$B$11)*100)</x:f>
        <x:v>65.94761319762105</x:v>
      </x:c>
      <x:c r="H556" s="23" t="n">
        <x:f>F556*'산출기준'!$B$13+G556*'산출기준'!$B$14</x:f>
        <x:v>57.671746484538765</x:v>
      </x:c>
      <x:c r="I556" s="23" t="n">
        <x:f>IF('검색추이24개월'!AI556="","",'검색추이24개월'!AI556)</x:f>
        <x:v>83.73768041041131</x:v>
      </x:c>
      <x:c r="J556" s="23" t="n">
        <x:f>'편집평가'!L556</x:f>
        <x:v>50</x:v>
      </x:c>
      <x:c r="K556" s="23" t="n">
        <x:f>IF(I556="","",H556*'산출기준'!$B$15+I556*'산출기준'!$B$16+J556*'산출기준'!$B$17)</x:f>
        <x:v>63.95717736539278</x:v>
      </x:c>
      <x:c r="L556" s="13" t="n">
        <x:f>IF(K556="","",COUNTIF($K$5:$K$1004,"&gt;"&amp;K556)+1)</x:f>
        <x:v>695</x:v>
      </x:c>
    </x:row>
    <x:row r="557" ht="25" customHeight="1">
      <x:c r="A557" s="4" t="str">
        <x:v>K0553</x:v>
      </x:c>
      <x:c r="B557" s="4" t="str">
        <x:v>자동차·IT·테크</x:v>
      </x:c>
      <x:c r="C557" s="4" t="str">
        <x:v>타이어규격보는법</x:v>
      </x:c>
      <x:c r="D557" s="13" t="n">
        <x:f>'Data &amp; Targets'!L557</x:f>
        <x:v>2150</x:v>
      </x:c>
      <x:c r="E557" s="13" t="n">
        <x:f>'Data &amp; Targets'!N557</x:f>
        <x:v>410</x:v>
      </x:c>
      <x:c r="F557" s="23" t="n">
        <x:f>MIN(100,LOG10(1+D557/'산출기준'!$B$8)/LOG10(1+'산출기준'!$B$9/'산출기준'!$B$8)*100)</x:f>
        <x:v>45.06622985855885</x:v>
      </x:c>
      <x:c r="G557" s="23" t="n">
        <x:f>MIN(100,LOG10(1+D557/MAX(E557,'산출기준'!$B$10)*'산출기준'!$B$11)/LOG10(1+'산출기준'!$B$12*'산출기준'!$B$11)*100)</x:f>
        <x:v>100</x:v>
      </x:c>
      <x:c r="H557" s="23" t="n">
        <x:f>F557*'산출기준'!$B$13+G557*'산출기준'!$B$14</x:f>
        <x:v>78.02649194342354</x:v>
      </x:c>
      <x:c r="I557" s="23" t="n">
        <x:f>IF('검색추이24개월'!AI557="","",'검색추이24개월'!AI557)</x:f>
        <x:v>97.8092271586764</x:v>
      </x:c>
      <x:c r="J557" s="23" t="n">
        <x:f>'편집평가'!L557</x:f>
        <x:v>75</x:v>
      </x:c>
      <x:c r="K557" s="23" t="n">
        <x:f>IF(I557="","",H557*'산출기준'!$B$15+I557*'산출기준'!$B$16+J557*'산출기준'!$B$17)</x:f>
        <x:v>83.3560141193147</x:v>
      </x:c>
      <x:c r="L557" s="13" t="n">
        <x:f>IF(K557="","",COUNTIF($K$5:$K$1004,"&gt;"&amp;K557)+1)</x:f>
        <x:v>134</x:v>
      </x:c>
    </x:row>
    <x:row r="558" ht="25" customHeight="1">
      <x:c r="A558" s="4" t="str">
        <x:v>K0554</x:v>
      </x:c>
      <x:c r="B558" s="4" t="str">
        <x:v>자동차·IT·테크</x:v>
      </x:c>
      <x:c r="C558" s="4" t="str">
        <x:v>아이폰사진복구</x:v>
      </x:c>
      <x:c r="D558" s="13" t="n">
        <x:f>'Data &amp; Targets'!L558</x:f>
        <x:v>2130</x:v>
      </x:c>
      <x:c r="E558" s="13" t="n">
        <x:f>'Data &amp; Targets'!N558</x:f>
        <x:v>6161</x:v>
      </x:c>
      <x:c r="F558" s="23" t="n">
        <x:f>MIN(100,LOG10(1+D558/'산출기준'!$B$8)/LOG10(1+'산출기준'!$B$9/'산출기준'!$B$8)*100)</x:f>
        <x:v>44.93699338933245</x:v>
      </x:c>
      <x:c r="G558" s="23" t="n">
        <x:f>MIN(100,LOG10(1+D558/MAX(E558,'산출기준'!$B$10)*'산출기준'!$B$11)/LOG10(1+'산출기준'!$B$12*'산출기준'!$B$11)*100)</x:f>
        <x:v>77.38839114754715</x:v>
      </x:c>
      <x:c r="H558" s="23" t="n">
        <x:f>F558*'산출기준'!$B$13+G558*'산출기준'!$B$14</x:f>
        <x:v>64.40783204426127</x:v>
      </x:c>
      <x:c r="I558" s="23" t="n">
        <x:f>IF('검색추이24개월'!AI558="","",'검색추이24개월'!AI558)</x:f>
        <x:v>82.56041929548837</x:v>
      </x:c>
      <x:c r="J558" s="23" t="n">
        <x:f>'편집평가'!L558</x:f>
        <x:v>50</x:v>
      </x:c>
      <x:c r="K558" s="23" t="n">
        <x:f>IF(I558="","",H558*'산출기준'!$B$15+I558*'산출기준'!$B$16+J558*'산출기준'!$B$17)</x:f>
        <x:v>66.97204181077714</x:v>
      </x:c>
      <x:c r="L558" s="13" t="n">
        <x:f>IF(K558="","",COUNTIF($K$5:$K$1004,"&gt;"&amp;K558)+1)</x:f>
        <x:v>625</x:v>
      </x:c>
    </x:row>
    <x:row r="559" ht="25" customHeight="1">
      <x:c r="A559" s="4" t="str">
        <x:v>K0555</x:v>
      </x:c>
      <x:c r="B559" s="4" t="str">
        <x:v>자동차·IT·테크</x:v>
      </x:c>
      <x:c r="C559" s="4" t="str">
        <x:v>자동차에어컨수리</x:v>
      </x:c>
      <x:c r="D559" s="13" t="n">
        <x:f>'Data &amp; Targets'!L559</x:f>
        <x:v>2070</x:v>
      </x:c>
      <x:c r="E559" s="13" t="n">
        <x:f>'Data &amp; Targets'!N559</x:f>
        <x:v>17993</x:v>
      </x:c>
      <x:c r="F559" s="23" t="n">
        <x:f>MIN(100,LOG10(1+D559/'산출기준'!$B$8)/LOG10(1+'산출기준'!$B$9/'산출기준'!$B$8)*100)</x:f>
        <x:v>44.54221287112219</x:v>
      </x:c>
      <x:c r="G559" s="23" t="n">
        <x:f>MIN(100,LOG10(1+D559/MAX(E559,'산출기준'!$B$10)*'산출기준'!$B$11)/LOG10(1+'산출기준'!$B$12*'산출기준'!$B$11)*100)</x:f>
        <x:v>54.735006117844854</x:v>
      </x:c>
      <x:c r="H559" s="23" t="n">
        <x:f>F559*'산출기준'!$B$13+G559*'산출기준'!$B$14</x:f>
        <x:v>50.65788881915579</x:v>
      </x:c>
      <x:c r="I559" s="23" t="n">
        <x:f>IF('검색추이24개월'!AI559="","",'검색추이24개월'!AI559)</x:f>
        <x:v>81.23873331933247</x:v>
      </x:c>
      <x:c r="J559" s="23" t="n">
        <x:f>'편집평가'!L559</x:f>
        <x:v>50</x:v>
      </x:c>
      <x:c r="K559" s="23" t="n">
        <x:f>IF(I559="","",H559*'산출기준'!$B$15+I559*'산출기준'!$B$16+J559*'산출기준'!$B$17)</x:f>
        <x:v>59.700564405377634</x:v>
      </x:c>
      <x:c r="L559" s="13" t="n">
        <x:f>IF(K559="","",COUNTIF($K$5:$K$1004,"&gt;"&amp;K559)+1)</x:f>
        <x:v>790</x:v>
      </x:c>
    </x:row>
    <x:row r="560" ht="25" customHeight="1">
      <x:c r="A560" s="4" t="str">
        <x:v>K0556</x:v>
      </x:c>
      <x:c r="B560" s="4" t="str">
        <x:v>자동차·IT·테크</x:v>
      </x:c>
      <x:c r="C560" s="4" t="str">
        <x:v>타이어위치교환</x:v>
      </x:c>
      <x:c r="D560" s="13" t="n">
        <x:f>'Data &amp; Targets'!L560</x:f>
        <x:v>1970</x:v>
      </x:c>
      <x:c r="E560" s="13" t="n">
        <x:f>'Data &amp; Targets'!N560</x:f>
        <x:v>18256</x:v>
      </x:c>
      <x:c r="F560" s="23" t="n">
        <x:f>MIN(100,LOG10(1+D560/'산출기준'!$B$8)/LOG10(1+'산출기준'!$B$9/'산출기준'!$B$8)*100)</x:f>
        <x:v>43.859332065794746</x:v>
      </x:c>
      <x:c r="G560" s="23" t="n">
        <x:f>MIN(100,LOG10(1+D560/MAX(E560,'산출기준'!$B$10)*'산출기준'!$B$11)/LOG10(1+'산출기준'!$B$12*'산출기준'!$B$11)*100)</x:f>
        <x:v>53.461967360557864</x:v>
      </x:c>
      <x:c r="H560" s="23" t="n">
        <x:f>F560*'산출기준'!$B$13+G560*'산출기준'!$B$14</x:f>
        <x:v>49.62091324265262</x:v>
      </x:c>
      <x:c r="I560" s="23" t="n">
        <x:f>IF('검색추이24개월'!AI560="","",'검색추이24개월'!AI560)</x:f>
        <x:v>83.08098617626653</x:v>
      </x:c>
      <x:c r="J560" s="23" t="n">
        <x:f>'편집평가'!L560</x:f>
        <x:v>50</x:v>
      </x:c>
      <x:c r="K560" s="23" t="n">
        <x:f>IF(I560="","",H560*'산출기준'!$B$15+I560*'산출기준'!$B$16+J560*'산출기준'!$B$17)</x:f>
        <x:v>59.734752474206275</x:v>
      </x:c>
      <x:c r="L560" s="13" t="n">
        <x:f>IF(K560="","",COUNTIF($K$5:$K$1004,"&gt;"&amp;K560)+1)</x:f>
        <x:v>788</x:v>
      </x:c>
    </x:row>
    <x:row r="561" ht="25" customHeight="1">
      <x:c r="A561" s="4" t="str">
        <x:v>K0557</x:v>
      </x:c>
      <x:c r="B561" s="4" t="str">
        <x:v>자동차·IT·테크</x:v>
      </x:c>
      <x:c r="C561" s="4" t="str">
        <x:v>자동차타이어수명</x:v>
      </x:c>
      <x:c r="D561" s="13" t="n">
        <x:f>'Data &amp; Targets'!L561</x:f>
        <x:v>1950</x:v>
      </x:c>
      <x:c r="E561" s="13" t="n">
        <x:f>'Data &amp; Targets'!N561</x:f>
        <x:v>2329</x:v>
      </x:c>
      <x:c r="F561" s="23" t="n">
        <x:f>MIN(100,LOG10(1+D561/'산출기준'!$B$8)/LOG10(1+'산출기준'!$B$9/'산출기준'!$B$8)*100)</x:f>
        <x:v>43.7188029192683</x:v>
      </x:c>
      <x:c r="G561" s="23" t="n">
        <x:f>MIN(100,LOG10(1+D561/MAX(E561,'산출기준'!$B$10)*'산출기준'!$B$11)/LOG10(1+'산출기준'!$B$12*'산출기준'!$B$11)*100)</x:f>
        <x:v>96.19322787807958</x:v>
      </x:c>
      <x:c r="H561" s="23" t="n">
        <x:f>F561*'산출기준'!$B$13+G561*'산출기준'!$B$14</x:f>
        <x:v>75.20345789455507</x:v>
      </x:c>
      <x:c r="I561" s="23" t="n">
        <x:f>IF('검색추이24개월'!AI561="","",'검색추이24개월'!AI561)</x:f>
        <x:v>91.95068557080003</x:v>
      </x:c>
      <x:c r="J561" s="23" t="n">
        <x:f>'편집평가'!L561</x:f>
        <x:v>75</x:v>
      </x:c>
      <x:c r="K561" s="23" t="n">
        <x:f>IF(I561="","",H561*'산출기준'!$B$15+I561*'산출기준'!$B$16+J561*'산출기준'!$B$17)</x:f>
        <x:v>80.18693461851754</x:v>
      </x:c>
      <x:c r="L561" s="13" t="n">
        <x:f>IF(K561="","",COUNTIF($K$5:$K$1004,"&gt;"&amp;K561)+1)</x:f>
        <x:v>245</x:v>
      </x:c>
    </x:row>
    <x:row r="562" ht="25" customHeight="1">
      <x:c r="A562" s="4" t="str">
        <x:v>K0558</x:v>
      </x:c>
      <x:c r="B562" s="4" t="str">
        <x:v>자동차·IT·테크</x:v>
      </x:c>
      <x:c r="C562" s="4" t="str">
        <x:v>아이폰뒷면수리비용</x:v>
      </x:c>
      <x:c r="D562" s="13" t="n">
        <x:f>'Data &amp; Targets'!L562</x:f>
        <x:v>1900</x:v>
      </x:c>
      <x:c r="E562" s="13" t="n">
        <x:f>'Data &amp; Targets'!N562</x:f>
        <x:v>400</x:v>
      </x:c>
      <x:c r="F562" s="23" t="n">
        <x:f>MIN(100,LOG10(1+D562/'산출기준'!$B$8)/LOG10(1+'산출기준'!$B$9/'산출기준'!$B$8)*100)</x:f>
        <x:v>43.36139245415389</x:v>
      </x:c>
      <x:c r="G562" s="23" t="n">
        <x:f>MIN(100,LOG10(1+D562/MAX(E562,'산출기준'!$B$10)*'산출기준'!$B$11)/LOG10(1+'산출기준'!$B$12*'산출기준'!$B$11)*100)</x:f>
        <x:v>100</x:v>
      </x:c>
      <x:c r="H562" s="23" t="n">
        <x:f>F562*'산출기준'!$B$13+G562*'산출기준'!$B$14</x:f>
        <x:v>77.34455698166155</x:v>
      </x:c>
      <x:c r="I562" s="23" t="n">
        <x:f>IF('검색추이24개월'!AI562="","",'검색추이24개월'!AI562)</x:f>
        <x:v>97.78147953802375</x:v>
      </x:c>
      <x:c r="J562" s="23" t="n">
        <x:f>'편집평가'!L562</x:f>
        <x:v>75</x:v>
      </x:c>
      <x:c r="K562" s="23" t="n">
        <x:f>IF(I562="","",H562*'산출기준'!$B$15+I562*'산출기준'!$B$16+J562*'산출기준'!$B$17)</x:f>
        <x:v>83.0067223522379</x:v>
      </x:c>
      <x:c r="L562" s="13" t="n">
        <x:f>IF(K562="","",COUNTIF($K$5:$K$1004,"&gt;"&amp;K562)+1)</x:f>
        <x:v>144</x:v>
      </x:c>
    </x:row>
    <x:row r="563" ht="25" customHeight="1">
      <x:c r="A563" s="4" t="str">
        <x:v>K0559</x:v>
      </x:c>
      <x:c r="B563" s="4" t="str">
        <x:v>자동차·IT·테크</x:v>
      </x:c>
      <x:c r="C563" s="4" t="str">
        <x:v>차량블루투스연결</x:v>
      </x:c>
      <x:c r="D563" s="13" t="n">
        <x:f>'Data &amp; Targets'!L563</x:f>
        <x:v>1870</x:v>
      </x:c>
      <x:c r="E563" s="13" t="n">
        <x:f>'Data &amp; Targets'!N563</x:f>
        <x:v>2237</x:v>
      </x:c>
      <x:c r="F563" s="23" t="n">
        <x:f>MIN(100,LOG10(1+D563/'산출기준'!$B$8)/LOG10(1+'산출기준'!$B$9/'산출기준'!$B$8)*100)</x:f>
        <x:v>43.14263179043339</x:v>
      </x:c>
      <x:c r="G563" s="23" t="n">
        <x:f>MIN(100,LOG10(1+D563/MAX(E563,'산출기준'!$B$10)*'산출기준'!$B$11)/LOG10(1+'산출기준'!$B$12*'산출기준'!$B$11)*100)</x:f>
        <x:v>96.15923352488092</x:v>
      </x:c>
      <x:c r="H563" s="23" t="n">
        <x:f>F563*'산출기준'!$B$13+G563*'산출기준'!$B$14</x:f>
        <x:v>74.95259283110191</x:v>
      </x:c>
      <x:c r="I563" s="23" t="n">
        <x:f>IF('검색추이24개월'!AI563="","",'검색추이24개월'!AI563)</x:f>
        <x:v>88.54139181086329</x:v>
      </x:c>
      <x:c r="J563" s="23" t="n">
        <x:f>'편집평가'!L563</x:f>
        <x:v>50</x:v>
      </x:c>
      <x:c r="K563" s="23" t="n">
        <x:f>IF(I563="","",H563*'산출기준'!$B$15+I563*'산출기준'!$B$16+J563*'산출기준'!$B$17)</x:f>
        <x:v>74.03871395880994</x:v>
      </x:c>
      <x:c r="L563" s="13" t="n">
        <x:f>IF(K563="","",COUNTIF($K$5:$K$1004,"&gt;"&amp;K563)+1)</x:f>
        <x:v>449</x:v>
      </x:c>
    </x:row>
    <x:row r="564" ht="25" customHeight="1">
      <x:c r="A564" s="4" t="str">
        <x:v>K0560</x:v>
      </x:c>
      <x:c r="B564" s="4" t="str">
        <x:v>자동차·IT·테크</x:v>
      </x:c>
      <x:c r="C564" s="4" t="str">
        <x:v>노트북인터넷연결</x:v>
      </x:c>
      <x:c r="D564" s="13" t="n">
        <x:f>'Data &amp; Targets'!L564</x:f>
        <x:v>1860</x:v>
      </x:c>
      <x:c r="E564" s="13" t="n">
        <x:f>'Data &amp; Targets'!N564</x:f>
        <x:v>6877</x:v>
      </x:c>
      <x:c r="F564" s="23" t="n">
        <x:f>MIN(100,LOG10(1+D564/'산출기준'!$B$8)/LOG10(1+'산출기준'!$B$9/'산출기준'!$B$8)*100)</x:f>
        <x:v>43.06897062181452</x:v>
      </x:c>
      <x:c r="G564" s="23" t="n">
        <x:f>MIN(100,LOG10(1+D564/MAX(E564,'산출기준'!$B$10)*'산출기준'!$B$11)/LOG10(1+'산출기준'!$B$12*'산출기준'!$B$11)*100)</x:f>
        <x:v>72.23798723210625</x:v>
      </x:c>
      <x:c r="H564" s="23" t="n">
        <x:f>F564*'산출기준'!$B$13+G564*'산출기준'!$B$14</x:f>
        <x:v>60.570380587989554</x:v>
      </x:c>
      <x:c r="I564" s="23" t="n">
        <x:f>IF('검색추이24개월'!AI564="","",'검색추이24개월'!AI564)</x:f>
        <x:v>85.46936043376009</x:v>
      </x:c>
      <x:c r="J564" s="23" t="n">
        <x:f>'편집평가'!L564</x:f>
        <x:v>50</x:v>
      </x:c>
      <x:c r="K564" s="23" t="n">
        <x:f>IF(I564="","",H564*'산출기준'!$B$15+I564*'산출기준'!$B$16+J564*'산출기준'!$B$17)</x:f>
        <x:v>65.92599842412281</x:v>
      </x:c>
      <x:c r="L564" s="13" t="n">
        <x:f>IF(K564="","",COUNTIF($K$5:$K$1004,"&gt;"&amp;K564)+1)</x:f>
        <x:v>649</x:v>
      </x:c>
    </x:row>
    <x:row r="565" ht="25" customHeight="1">
      <x:c r="A565" s="4" t="str">
        <x:v>K0561</x:v>
      </x:c>
      <x:c r="B565" s="4" t="str">
        <x:v>자동차·IT·테크</x:v>
      </x:c>
      <x:c r="C565" s="4" t="str">
        <x:v>컴퓨터인터넷연결</x:v>
      </x:c>
      <x:c r="D565" s="13" t="n">
        <x:f>'Data &amp; Targets'!L565</x:f>
        <x:v>1790</x:v>
      </x:c>
      <x:c r="E565" s="13" t="n">
        <x:f>'Data &amp; Targets'!N565</x:f>
        <x:v>10770</x:v>
      </x:c>
      <x:c r="F565" s="23" t="n">
        <x:f>MIN(100,LOG10(1+D565/'산출기준'!$B$8)/LOG10(1+'산출기준'!$B$9/'산출기준'!$B$8)*100)</x:f>
        <x:v>42.54257121508239</x:v>
      </x:c>
      <x:c r="G565" s="23" t="n">
        <x:f>MIN(100,LOG10(1+D565/MAX(E565,'산출기준'!$B$10)*'산출기준'!$B$11)/LOG10(1+'산출기준'!$B$12*'산출기준'!$B$11)*100)</x:f>
        <x:v>62.16627086829064</x:v>
      </x:c>
      <x:c r="H565" s="23" t="n">
        <x:f>F565*'산출기준'!$B$13+G565*'산출기준'!$B$14</x:f>
        <x:v>54.31679100700734</x:v>
      </x:c>
      <x:c r="I565" s="23" t="n">
        <x:f>IF('검색추이24개월'!AI565="","",'검색추이24개월'!AI565)</x:f>
        <x:v>85.58304087408735</x:v>
      </x:c>
      <x:c r="J565" s="23" t="n">
        <x:f>'편집평가'!L565</x:f>
        <x:v>50</x:v>
      </x:c>
      <x:c r="K565" s="23" t="n">
        <x:f>IF(I565="","",H565*'산출기준'!$B$15+I565*'산출기준'!$B$16+J565*'산출기준'!$B$17)</x:f>
        <x:v>62.83330776572987</x:v>
      </x:c>
      <x:c r="L565" s="13" t="n">
        <x:f>IF(K565="","",COUNTIF($K$5:$K$1004,"&gt;"&amp;K565)+1)</x:f>
        <x:v>725</x:v>
      </x:c>
    </x:row>
    <x:row r="566" ht="25" customHeight="1">
      <x:c r="A566" s="4" t="str">
        <x:v>K0562</x:v>
      </x:c>
      <x:c r="B566" s="4" t="str">
        <x:v>자동차·IT·테크</x:v>
      </x:c>
      <x:c r="C566" s="4" t="str">
        <x:v>아이폰14프로배터리교체비용</x:v>
      </x:c>
      <x:c r="D566" s="13" t="n">
        <x:f>'Data &amp; Targets'!L566</x:f>
        <x:v>1750</x:v>
      </x:c>
      <x:c r="E566" s="13" t="n">
        <x:f>'Data &amp; Targets'!N566</x:f>
        <x:v>192</x:v>
      </x:c>
      <x:c r="F566" s="23" t="n">
        <x:f>MIN(100,LOG10(1+D566/'산출기준'!$B$8)/LOG10(1+'산출기준'!$B$9/'산출기준'!$B$8)*100)</x:f>
        <x:v>42.23294682306659</x:v>
      </x:c>
      <x:c r="G566" s="23" t="n">
        <x:f>MIN(100,LOG10(1+D566/MAX(E566,'산출기준'!$B$10)*'산출기준'!$B$11)/LOG10(1+'산출기준'!$B$12*'산출기준'!$B$11)*100)</x:f>
        <x:v>100</x:v>
      </x:c>
      <x:c r="H566" s="23" t="n">
        <x:f>F566*'산출기준'!$B$13+G566*'산출기준'!$B$14</x:f>
        <x:v>76.89317872922663</x:v>
      </x:c>
      <x:c r="I566" s="23" t="n">
        <x:f>IF('검색추이24개월'!AI566="","",'검색추이24개월'!AI566)</x:f>
        <x:v>96.91757502727572</x:v>
      </x:c>
      <x:c r="J566" s="23" t="n">
        <x:f>'편집평가'!L566</x:f>
        <x:v>75</x:v>
      </x:c>
      <x:c r="K566" s="23" t="n">
        <x:f>IF(I566="","",H566*'산출기준'!$B$15+I566*'산출기준'!$B$16+J566*'산출기준'!$B$17)</x:f>
        <x:v>82.52186187279602</x:v>
      </x:c>
      <x:c r="L566" s="13" t="n">
        <x:f>IF(K566="","",COUNTIF($K$5:$K$1004,"&gt;"&amp;K566)+1)</x:f>
        <x:v>160</x:v>
      </x:c>
    </x:row>
    <x:row r="567" ht="25" customHeight="1">
      <x:c r="A567" s="4" t="str">
        <x:v>K0563</x:v>
      </x:c>
      <x:c r="B567" s="4" t="str">
        <x:v>자동차·IT·테크</x:v>
      </x:c>
      <x:c r="C567" s="4" t="str">
        <x:v>컴퓨터초기화</x:v>
      </x:c>
      <x:c r="D567" s="13" t="n">
        <x:f>'Data &amp; Targets'!L567</x:f>
        <x:v>1750</x:v>
      </x:c>
      <x:c r="E567" s="13" t="n">
        <x:f>'Data &amp; Targets'!N567</x:f>
        <x:v>16685</x:v>
      </x:c>
      <x:c r="F567" s="23" t="n">
        <x:f>MIN(100,LOG10(1+D567/'산출기준'!$B$8)/LOG10(1+'산출기준'!$B$9/'산출기준'!$B$8)*100)</x:f>
        <x:v>42.23294682306659</x:v>
      </x:c>
      <x:c r="G567" s="23" t="n">
        <x:f>MIN(100,LOG10(1+D567/MAX(E567,'산출기준'!$B$10)*'산출기준'!$B$11)/LOG10(1+'산출기준'!$B$12*'산출기준'!$B$11)*100)</x:f>
        <x:v>52.898798170418594</x:v>
      </x:c>
      <x:c r="H567" s="23" t="n">
        <x:f>F567*'산출기준'!$B$13+G567*'산출기준'!$B$14</x:f>
        <x:v>48.63245763147779</x:v>
      </x:c>
      <x:c r="I567" s="23" t="n">
        <x:f>IF('검색추이24개월'!AI567="","",'검색추이24개월'!AI567)</x:f>
        <x:v>80.18648334138192</x:v>
      </x:c>
      <x:c r="J567" s="23" t="n">
        <x:f>'편집평가'!L567</x:f>
        <x:v>50</x:v>
      </x:c>
      <x:c r="K567" s="23" t="n">
        <x:f>IF(I567="","",H567*'산출기준'!$B$15+I567*'산출기준'!$B$16+J567*'산출기준'!$B$17)</x:f>
        <x:v>58.37217381815347</x:v>
      </x:c>
      <x:c r="L567" s="13" t="n">
        <x:f>IF(K567="","",COUNTIF($K$5:$K$1004,"&gt;"&amp;K567)+1)</x:f>
        <x:v>818</x:v>
      </x:c>
    </x:row>
    <x:row r="568" ht="25" customHeight="1">
      <x:c r="A568" s="4" t="str">
        <x:v>K0564</x:v>
      </x:c>
      <x:c r="B568" s="4" t="str">
        <x:v>자동차·IT·테크</x:v>
      </x:c>
      <x:c r="C568" s="4" t="str">
        <x:v>갤럭시백업</x:v>
      </x:c>
      <x:c r="D568" s="13" t="n">
        <x:f>'Data &amp; Targets'!L568</x:f>
        <x:v>1720</x:v>
      </x:c>
      <x:c r="E568" s="13" t="n">
        <x:f>'Data &amp; Targets'!N568</x:f>
        <x:v>7589</x:v>
      </x:c>
      <x:c r="F568" s="23" t="n">
        <x:f>MIN(100,LOG10(1+D568/'산출기준'!$B$8)/LOG10(1+'산출기준'!$B$9/'산출기준'!$B$8)*100)</x:f>
        <x:v>41.99630304971281</x:v>
      </x:c>
      <x:c r="G568" s="23" t="n">
        <x:f>MIN(100,LOG10(1+D568/MAX(E568,'산출기준'!$B$10)*'산출기준'!$B$11)/LOG10(1+'산출기준'!$B$12*'산출기준'!$B$11)*100)</x:f>
        <x:v>68.55662955731742</x:v>
      </x:c>
      <x:c r="H568" s="23" t="n">
        <x:f>F568*'산출기준'!$B$13+G568*'산출기준'!$B$14</x:f>
        <x:v>57.93249895427557</x:v>
      </x:c>
      <x:c r="I568" s="23" t="n">
        <x:f>IF('검색추이24개월'!AI568="","",'검색추이24개월'!AI568)</x:f>
        <x:v>82.67084944400332</x:v>
      </x:c>
      <x:c r="J568" s="23" t="n">
        <x:f>'편집평가'!L568</x:f>
        <x:v>50</x:v>
      </x:c>
      <x:c r="K568" s="23" t="n">
        <x:f>IF(I568="","",H568*'산출기준'!$B$15+I568*'산출기준'!$B$16+J568*'산출기준'!$B$17)</x:f>
        <x:v>63.76750431033878</x:v>
      </x:c>
      <x:c r="L568" s="13" t="n">
        <x:f>IF(K568="","",COUNTIF($K$5:$K$1004,"&gt;"&amp;K568)+1)</x:f>
        <x:v>704</x:v>
      </x:c>
    </x:row>
    <x:row r="569" ht="25" customHeight="1">
      <x:c r="A569" s="4" t="str">
        <x:v>K0565</x:v>
      </x:c>
      <x:c r="B569" s="4" t="str">
        <x:v>자동차·IT·테크</x:v>
      </x:c>
      <x:c r="C569" s="4" t="str">
        <x:v>와이파이공유기설치방법</x:v>
      </x:c>
      <x:c r="D569" s="13" t="n">
        <x:f>'Data &amp; Targets'!L569</x:f>
        <x:v>1700</x:v>
      </x:c>
      <x:c r="E569" s="13" t="n">
        <x:f>'Data &amp; Targets'!N569</x:f>
        <x:v>1660</x:v>
      </x:c>
      <x:c r="F569" s="23" t="n">
        <x:f>MIN(100,LOG10(1+D569/'산출기준'!$B$8)/LOG10(1+'산출기준'!$B$9/'산출기준'!$B$8)*100)</x:f>
        <x:v>41.83636342904993</x:v>
      </x:c>
      <x:c r="G569" s="23" t="n">
        <x:f>MIN(100,LOG10(1+D569/MAX(E569,'산출기준'!$B$10)*'산출기준'!$B$11)/LOG10(1+'산출기준'!$B$12*'산출기준'!$B$11)*100)</x:f>
        <x:v>100</x:v>
      </x:c>
      <x:c r="H569" s="23" t="n">
        <x:f>F569*'산출기준'!$B$13+G569*'산출기준'!$B$14</x:f>
        <x:v>76.73454537161997</x:v>
      </x:c>
      <x:c r="I569" s="23" t="n">
        <x:f>IF('검색추이24개월'!AI569="","",'검색추이24개월'!AI569)</x:f>
        <x:v>97.03748235348552</x:v>
      </x:c>
      <x:c r="J569" s="23" t="n">
        <x:f>'편집평가'!L569</x:f>
        <x:v>75</x:v>
      </x:c>
      <x:c r="K569" s="23" t="n">
        <x:f>IF(I569="","",H569*'산출기준'!$B$15+I569*'산출기준'!$B$16+J569*'산출기준'!$B$17)</x:f>
        <x:v>82.47851739185563</x:v>
      </x:c>
      <x:c r="L569" s="13" t="n">
        <x:f>IF(K569="","",COUNTIF($K$5:$K$1004,"&gt;"&amp;K569)+1)</x:f>
        <x:v>162</x:v>
      </x:c>
    </x:row>
    <x:row r="570" ht="25" customHeight="1">
      <x:c r="A570" s="4" t="str">
        <x:v>K0566</x:v>
      </x:c>
      <x:c r="B570" s="4" t="str">
        <x:v>자동차·IT·테크</x:v>
      </x:c>
      <x:c r="C570" s="4" t="str">
        <x:v>자동차정기점검</x:v>
      </x:c>
      <x:c r="D570" s="13" t="n">
        <x:f>'Data &amp; Targets'!L570</x:f>
        <x:v>1650</x:v>
      </x:c>
      <x:c r="E570" s="13" t="n">
        <x:f>'Data &amp; Targets'!N570</x:f>
        <x:v>6427</x:v>
      </x:c>
      <x:c r="F570" s="23" t="n">
        <x:f>MIN(100,LOG10(1+D570/'산출기준'!$B$8)/LOG10(1+'산출기준'!$B$9/'산출기준'!$B$8)*100)</x:f>
        <x:v>41.42860721441254</x:v>
      </x:c>
      <x:c r="G570" s="23" t="n">
        <x:f>MIN(100,LOG10(1+D570/MAX(E570,'산출기준'!$B$10)*'산출기준'!$B$11)/LOG10(1+'산출기준'!$B$12*'산출기준'!$B$11)*100)</x:f>
        <x:v>71.14981378363635</x:v>
      </x:c>
      <x:c r="H570" s="23" t="n">
        <x:f>F570*'산출기준'!$B$13+G570*'산출기준'!$B$14</x:f>
        <x:v>59.26133115594682</x:v>
      </x:c>
      <x:c r="I570" s="23" t="n">
        <x:f>IF('검색추이24개월'!AI570="","",'검색추이24개월'!AI570)</x:f>
        <x:v>84.8173055555262</x:v>
      </x:c>
      <x:c r="J570" s="23" t="n">
        <x:f>'편집평가'!L570</x:f>
        <x:v>50</x:v>
      </x:c>
      <x:c r="K570" s="23" t="n">
        <x:f>IF(I570="","",H570*'산출기준'!$B$15+I570*'산출기준'!$B$16+J570*'산출기준'!$B$17)</x:f>
        <x:v>65.07585724463127</x:v>
      </x:c>
      <x:c r="L570" s="13" t="n">
        <x:f>IF(K570="","",COUNTIF($K$5:$K$1004,"&gt;"&amp;K570)+1)</x:f>
        <x:v>670</x:v>
      </x:c>
    </x:row>
    <x:row r="571" ht="25" customHeight="1">
      <x:c r="A571" s="4" t="str">
        <x:v>K0567</x:v>
      </x:c>
      <x:c r="B571" s="4" t="str">
        <x:v>자동차·IT·테크</x:v>
      </x:c>
      <x:c r="C571" s="4" t="str">
        <x:v>컴퓨터청소</x:v>
      </x:c>
      <x:c r="D571" s="13" t="n">
        <x:f>'Data &amp; Targets'!L571</x:f>
        <x:v>1620</x:v>
      </x:c>
      <x:c r="E571" s="13" t="n">
        <x:f>'Data &amp; Targets'!N571</x:f>
        <x:v>8485</x:v>
      </x:c>
      <x:c r="F571" s="23" t="n">
        <x:f>MIN(100,LOG10(1+D571/'산출기준'!$B$8)/LOG10(1+'산출기준'!$B$9/'산출기준'!$B$8)*100)</x:f>
        <x:v>41.17832336931474</x:v>
      </x:c>
      <x:c r="G571" s="23" t="n">
        <x:f>MIN(100,LOG10(1+D571/MAX(E571,'산출기준'!$B$10)*'산출기준'!$B$11)/LOG10(1+'산출기준'!$B$12*'산출기준'!$B$11)*100)</x:f>
        <x:v>65.01124741334313</x:v>
      </x:c>
      <x:c r="H571" s="23" t="n">
        <x:f>F571*'산출기준'!$B$13+G571*'산출기준'!$B$14</x:f>
        <x:v>55.478077795731764</x:v>
      </x:c>
      <x:c r="I571" s="23" t="n">
        <x:f>IF('검색추이24개월'!AI571="","",'검색추이24개월'!AI571)</x:f>
        <x:v>87.35222551490989</x:v>
      </x:c>
      <x:c r="J571" s="23" t="n">
        <x:f>'편집평가'!L571</x:f>
        <x:v>62.5</x:v>
      </x:c>
      <x:c r="K571" s="23" t="n">
        <x:f>IF(I571="","",H571*'산출기준'!$B$15+I571*'산출기준'!$B$16+J571*'산출기준'!$B$17)</x:f>
        <x:v>66.44470655233884</x:v>
      </x:c>
      <x:c r="L571" s="13" t="n">
        <x:f>IF(K571="","",COUNTIF($K$5:$K$1004,"&gt;"&amp;K571)+1)</x:f>
        <x:v>635</x:v>
      </x:c>
    </x:row>
    <x:row r="572" ht="25" customHeight="1">
      <x:c r="A572" s="4" t="str">
        <x:v>K0568</x:v>
      </x:c>
      <x:c r="B572" s="4" t="str">
        <x:v>자동차·IT·테크</x:v>
      </x:c>
      <x:c r="C572" s="4" t="str">
        <x:v>경차중고차가격</x:v>
      </x:c>
      <x:c r="D572" s="13" t="n">
        <x:f>'Data &amp; Targets'!L572</x:f>
        <x:v>1590</x:v>
      </x:c>
      <x:c r="E572" s="13" t="n">
        <x:f>'Data &amp; Targets'!N572</x:f>
        <x:v>7192</x:v>
      </x:c>
      <x:c r="F572" s="23" t="n">
        <x:f>MIN(100,LOG10(1+D572/'산출기준'!$B$8)/LOG10(1+'산출기준'!$B$9/'산출기준'!$B$8)*100)</x:f>
        <x:v>40.92363547761143</x:v>
      </x:c>
      <x:c r="G572" s="23" t="n">
        <x:f>MIN(100,LOG10(1+D572/MAX(E572,'산출기준'!$B$10)*'산출기준'!$B$11)/LOG10(1+'산출기준'!$B$12*'산출기준'!$B$11)*100)</x:f>
        <x:v>68.04100646683389</x:v>
      </x:c>
      <x:c r="H572" s="23" t="n">
        <x:f>F572*'산출기준'!$B$13+G572*'산출기준'!$B$14</x:f>
        <x:v>57.19405807114491</x:v>
      </x:c>
      <x:c r="I572" s="23" t="n">
        <x:f>IF('검색추이24개월'!AI572="","",'검색추이24개월'!AI572)</x:f>
        <x:v>97.76391373818271</x:v>
      </x:c>
      <x:c r="J572" s="23" t="n">
        <x:f>'편집평가'!L572</x:f>
        <x:v>50</x:v>
      </x:c>
      <x:c r="K572" s="23" t="n">
        <x:f>IF(I572="","",H572*'산출기준'!$B$15+I572*'산출기준'!$B$16+J572*'산출기준'!$B$17)</x:f>
        <x:v>67.92620315702726</x:v>
      </x:c>
      <x:c r="L572" s="13" t="n">
        <x:f>IF(K572="","",COUNTIF($K$5:$K$1004,"&gt;"&amp;K572)+1)</x:f>
        <x:v>595</x:v>
      </x:c>
    </x:row>
    <x:row r="573" ht="25" customHeight="1">
      <x:c r="A573" s="4" t="str">
        <x:v>K0569</x:v>
      </x:c>
      <x:c r="B573" s="4" t="str">
        <x:v>자동차·IT·테크</x:v>
      </x:c>
      <x:c r="C573" s="4" t="str">
        <x:v>컴퓨터느려졌을때</x:v>
      </x:c>
      <x:c r="D573" s="13" t="n">
        <x:f>'Data &amp; Targets'!L573</x:f>
        <x:v>1560</x:v>
      </x:c>
      <x:c r="E573" s="13" t="n">
        <x:f>'Data &amp; Targets'!N573</x:f>
        <x:v>2671</x:v>
      </x:c>
      <x:c r="F573" s="23" t="n">
        <x:f>MIN(100,LOG10(1+D573/'산출기준'!$B$8)/LOG10(1+'산출기준'!$B$9/'산출기준'!$B$8)*100)</x:f>
        <x:v>40.664385769977294</x:v>
      </x:c>
      <x:c r="G573" s="23" t="n">
        <x:f>MIN(100,LOG10(1+D573/MAX(E573,'산출기준'!$B$10)*'산출기준'!$B$11)/LOG10(1+'산출기준'!$B$12*'산출기준'!$B$11)*100)</x:f>
        <x:v>88.49996283049185</x:v>
      </x:c>
      <x:c r="H573" s="23" t="n">
        <x:f>F573*'산출기준'!$B$13+G573*'산출기준'!$B$14</x:f>
        <x:v>69.36573200628604</x:v>
      </x:c>
      <x:c r="I573" s="23" t="n">
        <x:f>IF('검색추이24개월'!AI573="","",'검색추이24개월'!AI573)</x:f>
        <x:v>76.2308834095866</x:v>
      </x:c>
      <x:c r="J573" s="23" t="n">
        <x:f>'편집평가'!L573</x:f>
        <x:v>50</x:v>
      </x:c>
      <x:c r="K573" s="23" t="n">
        <x:f>IF(I573="","",H573*'산출기준'!$B$15+I573*'산출기준'!$B$16+J573*'산출기준'!$B$17)</x:f>
        <x:v>67.552131026019</x:v>
      </x:c>
      <x:c r="L573" s="13" t="n">
        <x:f>IF(K573="","",COUNTIF($K$5:$K$1004,"&gt;"&amp;K573)+1)</x:f>
        <x:v>606</x:v>
      </x:c>
    </x:row>
    <x:row r="574" ht="25" customHeight="1">
      <x:c r="A574" s="4" t="str">
        <x:v>K0570</x:v>
      </x:c>
      <x:c r="B574" s="4" t="str">
        <x:v>자동차·IT·테크</x:v>
      </x:c>
      <x:c r="C574" s="4" t="str">
        <x:v>아이폰13배터리교체비용</x:v>
      </x:c>
      <x:c r="D574" s="13" t="n">
        <x:f>'Data &amp; Targets'!L574</x:f>
        <x:v>1550</x:v>
      </x:c>
      <x:c r="E574" s="13" t="n">
        <x:f>'Data &amp; Targets'!N574</x:f>
        <x:v>568</x:v>
      </x:c>
      <x:c r="F574" s="23" t="n">
        <x:f>MIN(100,LOG10(1+D574/'산출기준'!$B$8)/LOG10(1+'산출기준'!$B$9/'산출기준'!$B$8)*100)</x:f>
        <x:v>40.57692696373867</x:v>
      </x:c>
      <x:c r="G574" s="23" t="n">
        <x:f>MIN(100,LOG10(1+D574/MAX(E574,'산출기준'!$B$10)*'산출기준'!$B$11)/LOG10(1+'산출기준'!$B$12*'산출기준'!$B$11)*100)</x:f>
        <x:v>100</x:v>
      </x:c>
      <x:c r="H574" s="23" t="n">
        <x:f>F574*'산출기준'!$B$13+G574*'산출기준'!$B$14</x:f>
        <x:v>76.23077078549547</x:v>
      </x:c>
      <x:c r="I574" s="23" t="n">
        <x:f>IF('검색추이24개월'!AI574="","",'검색추이24개월'!AI574)</x:f>
        <x:v>91.7294073233162</x:v>
      </x:c>
      <x:c r="J574" s="23" t="n">
        <x:f>'편집평가'!L574</x:f>
        <x:v>75</x:v>
      </x:c>
      <x:c r="K574" s="23" t="n">
        <x:f>IF(I574="","",H574*'산출기준'!$B$15+I574*'산출기준'!$B$16+J574*'산출기준'!$B$17)</x:f>
        <x:v>80.63420758974259</x:v>
      </x:c>
      <x:c r="L574" s="13" t="n">
        <x:f>IF(K574="","",COUNTIF($K$5:$K$1004,"&gt;"&amp;K574)+1)</x:f>
        <x:v>228</x:v>
      </x:c>
    </x:row>
    <x:row r="575" ht="25" customHeight="1">
      <x:c r="A575" s="4" t="str">
        <x:v>K0571</x:v>
      </x:c>
      <x:c r="B575" s="4" t="str">
        <x:v>자동차·IT·테크</x:v>
      </x:c>
      <x:c r="C575" s="4" t="str">
        <x:v>블루투스연결</x:v>
      </x:c>
      <x:c r="D575" s="13" t="n">
        <x:f>'Data &amp; Targets'!L575</x:f>
        <x:v>1510</x:v>
      </x:c>
      <x:c r="E575" s="13" t="n">
        <x:f>'Data &amp; Targets'!N575</x:f>
        <x:v>101316</x:v>
      </x:c>
      <x:c r="F575" s="23" t="n">
        <x:f>MIN(100,LOG10(1+D575/'산출기준'!$B$8)/LOG10(1+'산출기준'!$B$9/'산출기준'!$B$8)*100)</x:f>
        <x:v>40.221709421648434</x:v>
      </x:c>
      <x:c r="G575" s="23" t="n">
        <x:f>MIN(100,LOG10(1+D575/MAX(E575,'산출기준'!$B$10)*'산출기준'!$B$11)/LOG10(1+'산출기준'!$B$12*'산출기준'!$B$11)*100)</x:f>
        <x:v>19.770619670685978</x:v>
      </x:c>
      <x:c r="H575" s="23" t="n">
        <x:f>F575*'산출기준'!$B$13+G575*'산출기준'!$B$14</x:f>
        <x:v>27.95105557107096</x:v>
      </x:c>
      <x:c r="I575" s="23" t="n">
        <x:f>IF('검색추이24개월'!AI575="","",'검색추이24개월'!AI575)</x:f>
        <x:v>87.6931924763823</x:v>
      </x:c>
      <x:c r="J575" s="23" t="n">
        <x:f>'편집평가'!L575</x:f>
        <x:v>50</x:v>
      </x:c>
      <x:c r="K575" s="23" t="n">
        <x:f>IF(I575="","",H575*'산출기준'!$B$15+I575*'산출기준'!$B$16+J575*'산출기준'!$B$17)</x:f>
        <x:v>50.28348552845017</x:v>
      </x:c>
      <x:c r="L575" s="13" t="n">
        <x:f>IF(K575="","",COUNTIF($K$5:$K$1004,"&gt;"&amp;K575)+1)</x:f>
        <x:v>922</x:v>
      </x:c>
    </x:row>
    <x:row r="576" ht="25" customHeight="1">
      <x:c r="A576" s="4" t="str">
        <x:v>K0572</x:v>
      </x:c>
      <x:c r="B576" s="4" t="str">
        <x:v>자동차·IT·테크</x:v>
      </x:c>
      <x:c r="C576" s="4" t="str">
        <x:v>전기차급속충전</x:v>
      </x:c>
      <x:c r="D576" s="13" t="n">
        <x:f>'Data &amp; Targets'!L576</x:f>
        <x:v>1500</x:v>
      </x:c>
      <x:c r="E576" s="13" t="n">
        <x:f>'Data &amp; Targets'!N576</x:f>
        <x:v>6574</x:v>
      </x:c>
      <x:c r="F576" s="23" t="n">
        <x:f>MIN(100,LOG10(1+D576/'산출기준'!$B$8)/LOG10(1+'산출기준'!$B$9/'산출기준'!$B$8)*100)</x:f>
        <x:v>40.13152602464465</x:v>
      </x:c>
      <x:c r="G576" s="23" t="n">
        <x:f>MIN(100,LOG10(1+D576/MAX(E576,'산출기준'!$B$10)*'산출기준'!$B$11)/LOG10(1+'산출기준'!$B$12*'산출기준'!$B$11)*100)</x:f>
        <x:v>68.69606665447094</x:v>
      </x:c>
      <x:c r="H576" s="23" t="n">
        <x:f>F576*'산출기준'!$B$13+G576*'산출기준'!$B$14</x:f>
        <x:v>57.27025040254043</x:v>
      </x:c>
      <x:c r="I576" s="23" t="n">
        <x:f>IF('검색추이24개월'!AI576="","",'검색추이24개월'!AI576)</x:f>
        <x:v>97.73329480611807</x:v>
      </x:c>
      <x:c r="J576" s="23" t="n">
        <x:f>'편집평가'!L576</x:f>
        <x:v>50</x:v>
      </x:c>
      <x:c r="K576" s="23" t="n">
        <x:f>IF(I576="","",H576*'산출기준'!$B$15+I576*'산출기준'!$B$16+J576*'산출기준'!$B$17)</x:f>
        <x:v>67.95511364310563</x:v>
      </x:c>
      <x:c r="L576" s="13" t="n">
        <x:f>IF(K576="","",COUNTIF($K$5:$K$1004,"&gt;"&amp;K576)+1)</x:f>
        <x:v>594</x:v>
      </x:c>
    </x:row>
    <x:row r="577" ht="25" customHeight="1">
      <x:c r="A577" s="4" t="str">
        <x:v>K0573</x:v>
      </x:c>
      <x:c r="B577" s="4" t="str">
        <x:v>자동차·IT·테크</x:v>
      </x:c>
      <x:c r="C577" s="4" t="str">
        <x:v>전기차충전기설치비용</x:v>
      </x:c>
      <x:c r="D577" s="13" t="n">
        <x:f>'Data &amp; Targets'!L577</x:f>
        <x:v>1480</x:v>
      </x:c>
      <x:c r="E577" s="13" t="n">
        <x:f>'Data &amp; Targets'!N577</x:f>
        <x:v>1922</x:v>
      </x:c>
      <x:c r="F577" s="23" t="n">
        <x:f>MIN(100,LOG10(1+D577/'산출기준'!$B$8)/LOG10(1+'산출기준'!$B$9/'산출기준'!$B$8)*100)</x:f>
        <x:v>39.949455845449464</x:v>
      </x:c>
      <x:c r="G577" s="23" t="n">
        <x:f>MIN(100,LOG10(1+D577/MAX(E577,'산출기준'!$B$10)*'산출기준'!$B$11)/LOG10(1+'산출기준'!$B$12*'산출기준'!$B$11)*100)</x:f>
        <x:v>94.40162683515749</x:v>
      </x:c>
      <x:c r="H577" s="23" t="n">
        <x:f>F577*'산출기준'!$B$13+G577*'산출기준'!$B$14</x:f>
        <x:v>72.62075843927427</x:v>
      </x:c>
      <x:c r="I577" s="23" t="n">
        <x:f>IF('검색추이24개월'!AI577="","",'검색추이24개월'!AI577)</x:f>
        <x:v>97.56673992494551</x:v>
      </x:c>
      <x:c r="J577" s="23" t="n">
        <x:f>'편집평가'!L577</x:f>
        <x:v>75</x:v>
      </x:c>
      <x:c r="K577" s="23" t="n">
        <x:f>IF(I577="","",H577*'산출기준'!$B$15+I577*'산출기준'!$B$16+J577*'산출기준'!$B$17)</x:f>
        <x:v>80.58040119712078</x:v>
      </x:c>
      <x:c r="L577" s="13" t="n">
        <x:f>IF(K577="","",COUNTIF($K$5:$K$1004,"&gt;"&amp;K577)+1)</x:f>
        <x:v>230</x:v>
      </x:c>
    </x:row>
    <x:row r="578" ht="25" customHeight="1">
      <x:c r="A578" s="4" t="str">
        <x:v>K0574</x:v>
      </x:c>
      <x:c r="B578" s="4" t="str">
        <x:v>자동차·IT·테크</x:v>
      </x:c>
      <x:c r="C578" s="4" t="str">
        <x:v>타이어교체시간</x:v>
      </x:c>
      <x:c r="D578" s="13" t="n">
        <x:f>'Data &amp; Targets'!L578</x:f>
        <x:v>1470</x:v>
      </x:c>
      <x:c r="E578" s="13" t="n">
        <x:f>'Data &amp; Targets'!N578</x:f>
        <x:v>19760</x:v>
      </x:c>
      <x:c r="F578" s="23" t="n">
        <x:f>MIN(100,LOG10(1+D578/'산출기준'!$B$8)/LOG10(1+'산출기준'!$B$9/'산출기준'!$B$8)*100)</x:f>
        <x:v>39.857554658021726</x:v>
      </x:c>
      <x:c r="G578" s="23" t="n">
        <x:f>MIN(100,LOG10(1+D578/MAX(E578,'산출기준'!$B$10)*'산출기준'!$B$11)/LOG10(1+'산출기준'!$B$12*'산출기준'!$B$11)*100)</x:f>
        <x:v>46.21539032208633</x:v>
      </x:c>
      <x:c r="H578" s="23" t="n">
        <x:f>F578*'산출기준'!$B$13+G578*'산출기준'!$B$14</x:f>
        <x:v>43.67225605646048</x:v>
      </x:c>
      <x:c r="I578" s="23" t="n">
        <x:f>IF('검색추이24개월'!AI578="","",'검색추이24개월'!AI578)</x:f>
        <x:v>90.19351471896843</x:v>
      </x:c>
      <x:c r="J578" s="23" t="n">
        <x:f>'편집평가'!L578</x:f>
        <x:v>75</x:v>
      </x:c>
      <x:c r="K578" s="23" t="n">
        <x:f>IF(I578="","",H578*'산출기준'!$B$15+I578*'산출기준'!$B$16+J578*'산출기준'!$B$17)</x:f>
        <x:v>63.89418244392077</x:v>
      </x:c>
      <x:c r="L578" s="13" t="n">
        <x:f>IF(K578="","",COUNTIF($K$5:$K$1004,"&gt;"&amp;K578)+1)</x:f>
        <x:v>700</x:v>
      </x:c>
    </x:row>
    <x:row r="579" ht="25" customHeight="1">
      <x:c r="A579" s="4" t="str">
        <x:v>K0575</x:v>
      </x:c>
      <x:c r="B579" s="4" t="str">
        <x:v>자동차·IT·테크</x:v>
      </x:c>
      <x:c r="C579" s="4" t="str">
        <x:v>아이폰12미니배터리교체</x:v>
      </x:c>
      <x:c r="D579" s="13" t="n">
        <x:f>'Data &amp; Targets'!L579</x:f>
        <x:v>1430</x:v>
      </x:c>
      <x:c r="E579" s="13" t="n">
        <x:f>'Data &amp; Targets'!N579</x:f>
        <x:v>1053</x:v>
      </x:c>
      <x:c r="F579" s="23" t="n">
        <x:f>MIN(100,LOG10(1+D579/'산출기준'!$B$8)/LOG10(1+'산출기준'!$B$9/'산출기준'!$B$8)*100)</x:f>
        <x:v>39.48400132199756</x:v>
      </x:c>
      <x:c r="G579" s="23" t="n">
        <x:f>MIN(100,LOG10(1+D579/MAX(E579,'산출기준'!$B$10)*'산출기준'!$B$11)/LOG10(1+'산출기준'!$B$12*'산출기준'!$B$11)*100)</x:f>
        <x:v>100</x:v>
      </x:c>
      <x:c r="H579" s="23" t="n">
        <x:f>F579*'산출기준'!$B$13+G579*'산출기준'!$B$14</x:f>
        <x:v>75.79360052879903</x:v>
      </x:c>
      <x:c r="I579" s="23" t="n">
        <x:f>IF('검색추이24개월'!AI579="","",'검색추이24개월'!AI579)</x:f>
        <x:v>93.22135488942334</x:v>
      </x:c>
      <x:c r="J579" s="23" t="n">
        <x:f>'편집평가'!L579</x:f>
        <x:v>62.5</x:v>
      </x:c>
      <x:c r="K579" s="23" t="n">
        <x:f>IF(I579="","",H579*'산출기준'!$B$15+I579*'산출기준'!$B$16+J579*'산출기준'!$B$17)</x:f>
        <x:v>78.36320673122651</x:v>
      </x:c>
      <x:c r="L579" s="13" t="n">
        <x:f>IF(K579="","",COUNTIF($K$5:$K$1004,"&gt;"&amp;K579)+1)</x:f>
        <x:v>307</x:v>
      </x:c>
    </x:row>
    <x:row r="580" ht="25" customHeight="1">
      <x:c r="A580" s="4" t="str">
        <x:v>K0576</x:v>
      </x:c>
      <x:c r="B580" s="4" t="str">
        <x:v>자동차·IT·테크</x:v>
      </x:c>
      <x:c r="C580" s="4" t="str">
        <x:v>윈도우설치방법</x:v>
      </x:c>
      <x:c r="D580" s="13" t="n">
        <x:f>'Data &amp; Targets'!L580</x:f>
        <x:v>1410</x:v>
      </x:c>
      <x:c r="E580" s="13" t="n">
        <x:f>'Data &amp; Targets'!N580</x:f>
        <x:v>27913</x:v>
      </x:c>
      <x:c r="F580" s="23" t="n">
        <x:f>MIN(100,LOG10(1+D580/'산출기준'!$B$8)/LOG10(1+'산출기준'!$B$9/'산출기준'!$B$8)*100)</x:f>
        <x:v>39.29354609529147</x:v>
      </x:c>
      <x:c r="G580" s="23" t="n">
        <x:f>MIN(100,LOG10(1+D580/MAX(E580,'산출기준'!$B$10)*'산출기준'!$B$11)/LOG10(1+'산출기준'!$B$12*'산출기준'!$B$11)*100)</x:f>
        <x:v>39.008542740662556</x:v>
      </x:c>
      <x:c r="H580" s="23" t="n">
        <x:f>F580*'산출기준'!$B$13+G580*'산출기준'!$B$14</x:f>
        <x:v>39.122544082514125</x:v>
      </x:c>
      <x:c r="I580" s="23" t="n">
        <x:f>IF('검색추이24개월'!AI580="","",'검색추이24개월'!AI580)</x:f>
        <x:v>93.51308768444068</x:v>
      </x:c>
      <x:c r="J580" s="23" t="n">
        <x:f>'편집평가'!L580</x:f>
        <x:v>75</x:v>
      </x:c>
      <x:c r="K580" s="23" t="n">
        <x:f>IF(I580="","",H580*'산출기준'!$B$15+I580*'산출기준'!$B$16+J580*'산출기준'!$B$17)</x:f>
        <x:v>62.61519834658927</x:v>
      </x:c>
      <x:c r="L580" s="13" t="n">
        <x:f>IF(K580="","",COUNTIF($K$5:$K$1004,"&gt;"&amp;K580)+1)</x:f>
        <x:v>728</x:v>
      </x:c>
    </x:row>
    <x:row r="581" ht="25" customHeight="1">
      <x:c r="A581" s="4" t="str">
        <x:v>K0577</x:v>
      </x:c>
      <x:c r="B581" s="4" t="str">
        <x:v>자동차·IT·테크</x:v>
      </x:c>
      <x:c r="C581" s="4" t="str">
        <x:v>타이어교환주기</x:v>
      </x:c>
      <x:c r="D581" s="13" t="n">
        <x:f>'Data &amp; Targets'!L581</x:f>
        <x:v>1400</x:v>
      </x:c>
      <x:c r="E581" s="13" t="n">
        <x:f>'Data &amp; Targets'!N581</x:f>
        <x:v>5226</x:v>
      </x:c>
      <x:c r="F581" s="23" t="n">
        <x:f>MIN(100,LOG10(1+D581/'산출기준'!$B$8)/LOG10(1+'산출기준'!$B$9/'산출기준'!$B$8)*100)</x:f>
        <x:v>39.19737040327579</x:v>
      </x:c>
      <x:c r="G581" s="23" t="n">
        <x:f>MIN(100,LOG10(1+D581/MAX(E581,'산출기준'!$B$10)*'산출기준'!$B$11)/LOG10(1+'산출기준'!$B$12*'산출기준'!$B$11)*100)</x:f>
        <x:v>72.03809674072666</x:v>
      </x:c>
      <x:c r="H581" s="23" t="n">
        <x:f>F581*'산출기준'!$B$13+G581*'산출기준'!$B$14</x:f>
        <x:v>58.90180620574631</x:v>
      </x:c>
      <x:c r="I581" s="23" t="n">
        <x:f>IF('검색추이24개월'!AI581="","",'검색추이24개월'!AI581)</x:f>
        <x:v>88.04248505455047</x:v>
      </x:c>
      <x:c r="J581" s="23" t="n">
        <x:f>'편집평가'!L581</x:f>
        <x:v>75</x:v>
      </x:c>
      <x:c r="K581" s="23" t="n">
        <x:f>IF(I581="","",H581*'산출기준'!$B$15+I581*'산출기준'!$B$16+J581*'산출기준'!$B$17)</x:f>
        <x:v>70.86364861923829</x:v>
      </x:c>
      <x:c r="L581" s="13" t="n">
        <x:f>IF(K581="","",COUNTIF($K$5:$K$1004,"&gt;"&amp;K581)+1)</x:f>
        <x:v>525</x:v>
      </x:c>
    </x:row>
    <x:row r="582" ht="25" customHeight="1">
      <x:c r="A582" s="4" t="str">
        <x:v>K0578</x:v>
      </x:c>
      <x:c r="B582" s="4" t="str">
        <x:v>자동차·IT·테크</x:v>
      </x:c>
      <x:c r="C582" s="4" t="str">
        <x:v>아이폰수리비용</x:v>
      </x:c>
      <x:c r="D582" s="13" t="n">
        <x:f>'Data &amp; Targets'!L582</x:f>
        <x:v>1370</x:v>
      </x:c>
      <x:c r="E582" s="13" t="n">
        <x:f>'Data &amp; Targets'!N582</x:f>
        <x:v>19204</x:v>
      </x:c>
      <x:c r="F582" s="23" t="n">
        <x:f>MIN(100,LOG10(1+D582/'산출기준'!$B$8)/LOG10(1+'산출기준'!$B$9/'산출기준'!$B$8)*100)</x:f>
        <x:v>38.90494857093641</x:v>
      </x:c>
      <x:c r="G582" s="23" t="n">
        <x:f>MIN(100,LOG10(1+D582/MAX(E582,'산출기준'!$B$10)*'산출기준'!$B$11)/LOG10(1+'산출기준'!$B$12*'산출기준'!$B$11)*100)</x:f>
        <x:v>45.41689099894262</x:v>
      </x:c>
      <x:c r="H582" s="23" t="n">
        <x:f>F582*'산출기준'!$B$13+G582*'산출기준'!$B$14</x:f>
        <x:v>42.81211402774014</x:v>
      </x:c>
      <x:c r="I582" s="23" t="n">
        <x:f>IF('검색추이24개월'!AI582="","",'검색추이24개월'!AI582)</x:f>
        <x:v>94.98384175882339</x:v>
      </x:c>
      <x:c r="J582" s="23" t="n">
        <x:f>'편집평가'!L582</x:f>
        <x:v>75</x:v>
      </x:c>
      <x:c r="K582" s="23" t="n">
        <x:f>IF(I582="","",H582*'산출기준'!$B$15+I582*'산출기준'!$B$16+J582*'산출기준'!$B$17)</x:f>
        <x:v>64.90120954151709</x:v>
      </x:c>
      <x:c r="L582" s="13" t="n">
        <x:f>IF(K582="","",COUNTIF($K$5:$K$1004,"&gt;"&amp;K582)+1)</x:f>
        <x:v>673</x:v>
      </x:c>
    </x:row>
    <x:row r="583" ht="25" customHeight="1">
      <x:c r="A583" s="4" t="str">
        <x:v>K0579</x:v>
      </x:c>
      <x:c r="B583" s="4" t="str">
        <x:v>자동차·IT·테크</x:v>
      </x:c>
      <x:c r="C583" s="4" t="str">
        <x:v>아이폰13미니배터리교체비용</x:v>
      </x:c>
      <x:c r="D583" s="13" t="n">
        <x:f>'Data &amp; Targets'!L583</x:f>
        <x:v>1370</x:v>
      </x:c>
      <x:c r="E583" s="13" t="n">
        <x:f>'Data &amp; Targets'!N583</x:f>
        <x:v>164</x:v>
      </x:c>
      <x:c r="F583" s="23" t="n">
        <x:f>MIN(100,LOG10(1+D583/'산출기준'!$B$8)/LOG10(1+'산출기준'!$B$9/'산출기준'!$B$8)*100)</x:f>
        <x:v>38.90494857093641</x:v>
      </x:c>
      <x:c r="G583" s="23" t="n">
        <x:f>MIN(100,LOG10(1+D583/MAX(E583,'산출기준'!$B$10)*'산출기준'!$B$11)/LOG10(1+'산출기준'!$B$12*'산출기준'!$B$11)*100)</x:f>
        <x:v>100</x:v>
      </x:c>
      <x:c r="H583" s="23" t="n">
        <x:f>F583*'산출기준'!$B$13+G583*'산출기준'!$B$14</x:f>
        <x:v>75.56197942837457</x:v>
      </x:c>
      <x:c r="I583" s="23" t="n">
        <x:f>IF('검색추이24개월'!AI583="","",'검색추이24개월'!AI583)</x:f>
        <x:v>88.5106575266583</x:v>
      </x:c>
      <x:c r="J583" s="23" t="n">
        <x:f>'편집평가'!L583</x:f>
        <x:v>75</x:v>
      </x:c>
      <x:c r="K583" s="23" t="n">
        <x:f>IF(I583="","",H583*'산출기준'!$B$15+I583*'산출기준'!$B$16+J583*'산출기준'!$B$17)</x:f>
        <x:v>79.33418697218478</x:v>
      </x:c>
      <x:c r="L583" s="13" t="n">
        <x:f>IF(K583="","",COUNTIF($K$5:$K$1004,"&gt;"&amp;K583)+1)</x:f>
        <x:v>273</x:v>
      </x:c>
    </x:row>
    <x:row r="584" ht="25" customHeight="1">
      <x:c r="A584" s="4" t="str">
        <x:v>K0580</x:v>
      </x:c>
      <x:c r="B584" s="4" t="str">
        <x:v>자동차·IT·테크</x:v>
      </x:c>
      <x:c r="C584" s="4" t="str">
        <x:v>노트북배터리교체</x:v>
      </x:c>
      <x:c r="D584" s="13" t="n">
        <x:f>'Data &amp; Targets'!L584</x:f>
        <x:v>1350</x:v>
      </x:c>
      <x:c r="E584" s="13" t="n">
        <x:f>'Data &amp; Targets'!N584</x:f>
        <x:v>7892</x:v>
      </x:c>
      <x:c r="F584" s="23" t="n">
        <x:f>MIN(100,LOG10(1+D584/'산출기준'!$B$8)/LOG10(1+'산출기준'!$B$9/'산출기준'!$B$8)*100)</x:f>
        <x:v>38.70666617713665</x:v>
      </x:c>
      <x:c r="G584" s="23" t="n">
        <x:f>MIN(100,LOG10(1+D584/MAX(E584,'산출기준'!$B$10)*'산출기준'!$B$11)/LOG10(1+'산출기준'!$B$12*'산출기준'!$B$11)*100)</x:f>
        <x:v>62.75544704487122</x:v>
      </x:c>
      <x:c r="H584" s="23" t="n">
        <x:f>F584*'산출기준'!$B$13+G584*'산출기준'!$B$14</x:f>
        <x:v>53.13593469777739</x:v>
      </x:c>
      <x:c r="I584" s="23" t="n">
        <x:f>IF('검색추이24개월'!AI584="","",'검색추이24개월'!AI584)</x:f>
        <x:v>85.05786600599237</x:v>
      </x:c>
      <x:c r="J584" s="23" t="n">
        <x:f>'편집평가'!L584</x:f>
        <x:v>62.5</x:v>
      </x:c>
      <x:c r="K584" s="23" t="n">
        <x:f>IF(I584="","",H584*'산출기준'!$B$15+I584*'산출기준'!$B$16+J584*'산출기준'!$B$17)</x:f>
        <x:v>64.5853271506864</x:v>
      </x:c>
      <x:c r="L584" s="13" t="n">
        <x:f>IF(K584="","",COUNTIF($K$5:$K$1004,"&gt;"&amp;K584)+1)</x:f>
        <x:v>680</x:v>
      </x:c>
    </x:row>
    <x:row r="585" ht="25" customHeight="1">
      <x:c r="A585" s="4" t="str">
        <x:v>K0581</x:v>
      </x:c>
      <x:c r="B585" s="4" t="str">
        <x:v>자동차·IT·테크</x:v>
      </x:c>
      <x:c r="C585" s="4" t="str">
        <x:v>자동차엔진오일교체</x:v>
      </x:c>
      <x:c r="D585" s="13" t="n">
        <x:f>'Data &amp; Targets'!L585</x:f>
        <x:v>1310</x:v>
      </x:c>
      <x:c r="E585" s="13" t="n">
        <x:f>'Data &amp; Targets'!N585</x:f>
        <x:v>4395</x:v>
      </x:c>
      <x:c r="F585" s="23" t="n">
        <x:f>MIN(100,LOG10(1+D585/'산출기준'!$B$8)/LOG10(1+'산출기준'!$B$9/'산출기준'!$B$8)*100)</x:f>
        <x:v>38.30176177777733</x:v>
      </x:c>
      <x:c r="G585" s="23" t="n">
        <x:f>MIN(100,LOG10(1+D585/MAX(E585,'산출기준'!$B$10)*'산출기준'!$B$11)/LOG10(1+'산출기준'!$B$12*'산출기준'!$B$11)*100)</x:f>
        <x:v>74.27170945003589</x:v>
      </x:c>
      <x:c r="H585" s="23" t="n">
        <x:f>F585*'산출기준'!$B$13+G585*'산출기준'!$B$14</x:f>
        <x:v>59.883730381132466</x:v>
      </x:c>
      <x:c r="I585" s="23" t="n">
        <x:f>IF('검색추이24개월'!AI585="","",'검색추이24개월'!AI585)</x:f>
        <x:v>98.10944585367122</x:v>
      </x:c>
      <x:c r="J585" s="23" t="n">
        <x:f>'편집평가'!L585</x:f>
        <x:v>62.5</x:v>
      </x:c>
      <x:c r="K585" s="23" t="n">
        <x:f>IF(I585="","",H585*'산출기준'!$B$15+I585*'산출기준'!$B$16+J585*'산출기준'!$B$17)</x:f>
        <x:v>71.87469894666759</x:v>
      </x:c>
      <x:c r="L585" s="13" t="n">
        <x:f>IF(K585="","",COUNTIF($K$5:$K$1004,"&gt;"&amp;K585)+1)</x:f>
        <x:v>501</x:v>
      </x:c>
    </x:row>
    <x:row r="586" ht="25" customHeight="1">
      <x:c r="A586" s="4" t="str">
        <x:v>K0582</x:v>
      </x:c>
      <x:c r="B586" s="4" t="str">
        <x:v>자동차·IT·테크</x:v>
      </x:c>
      <x:c r="C586" s="4" t="str">
        <x:v>자동차종합검사예약</x:v>
      </x:c>
      <x:c r="D586" s="13" t="n">
        <x:f>'Data &amp; Targets'!L586</x:f>
        <x:v>1290</x:v>
      </x:c>
      <x:c r="E586" s="13" t="n">
        <x:f>'Data &amp; Targets'!N586</x:f>
        <x:v>3754</x:v>
      </x:c>
      <x:c r="F586" s="23" t="n">
        <x:f>MIN(100,LOG10(1+D586/'산출기준'!$B$8)/LOG10(1+'산출기준'!$B$9/'산출기준'!$B$8)*100)</x:f>
        <x:v>38.094981283986165</x:v>
      </x:c>
      <x:c r="G586" s="23" t="n">
        <x:f>MIN(100,LOG10(1+D586/MAX(E586,'산출기준'!$B$10)*'산출기준'!$B$11)/LOG10(1+'산출기준'!$B$12*'산출기준'!$B$11)*100)</x:f>
        <x:v>77.26073111891307</x:v>
      </x:c>
      <x:c r="H586" s="23" t="n">
        <x:f>F586*'산출기준'!$B$13+G586*'산출기준'!$B$14</x:f>
        <x:v>61.59443118494231</x:v>
      </x:c>
      <x:c r="I586" s="23" t="n">
        <x:f>IF('검색추이24개월'!AI586="","",'검색추이24개월'!AI586)</x:f>
        <x:v>84.2960370183659</x:v>
      </x:c>
      <x:c r="J586" s="23" t="n">
        <x:f>'편집평가'!L586</x:f>
        <x:v>50</x:v>
      </x:c>
      <x:c r="K586" s="23" t="n">
        <x:f>IF(I586="","",H586*'산출기준'!$B$15+I586*'산출기준'!$B$16+J586*'산출기준'!$B$17)</x:f>
        <x:v>66.08602669798093</x:v>
      </x:c>
      <x:c r="L586" s="13" t="n">
        <x:f>IF(K586="","",COUNTIF($K$5:$K$1004,"&gt;"&amp;K586)+1)</x:f>
        <x:v>647</x:v>
      </x:c>
    </x:row>
    <x:row r="587" ht="25" customHeight="1">
      <x:c r="A587" s="4" t="str">
        <x:v>K0583</x:v>
      </x:c>
      <x:c r="B587" s="4" t="str">
        <x:v>자동차·IT·테크</x:v>
      </x:c>
      <x:c r="C587" s="4" t="str">
        <x:v>KT공유기설정</x:v>
      </x:c>
      <x:c r="D587" s="13" t="n">
        <x:f>'Data &amp; Targets'!L587</x:f>
        <x:v>1240</x:v>
      </x:c>
      <x:c r="E587" s="13" t="n">
        <x:f>'Data &amp; Targets'!N587</x:f>
        <x:v>637</x:v>
      </x:c>
      <x:c r="F587" s="23" t="n">
        <x:f>MIN(100,LOG10(1+D587/'산출기준'!$B$8)/LOG10(1+'산출기준'!$B$9/'산출기준'!$B$8)*100)</x:f>
        <x:v>37.56472461183671</x:v>
      </x:c>
      <x:c r="G587" s="23" t="n">
        <x:f>MIN(100,LOG10(1+D587/MAX(E587,'산출기준'!$B$10)*'산출기준'!$B$11)/LOG10(1+'산출기준'!$B$12*'산출기준'!$B$11)*100)</x:f>
        <x:v>100</x:v>
      </x:c>
      <x:c r="H587" s="23" t="n">
        <x:f>F587*'산출기준'!$B$13+G587*'산출기준'!$B$14</x:f>
        <x:v>75.02588984473468</x:v>
      </x:c>
      <x:c r="I587" s="23" t="n">
        <x:f>IF('검색추이24개월'!AI587="","",'검색추이24개월'!AI587)</x:f>
        <x:v>89.67382313576445</x:v>
      </x:c>
      <x:c r="J587" s="23" t="n">
        <x:f>'편집평가'!L587</x:f>
        <x:v>50</x:v>
      </x:c>
      <x:c r="K587" s="23" t="n">
        <x:f>IF(I587="","",H587*'산출기준'!$B$15+I587*'산출기준'!$B$16+J587*'산출기준'!$B$17)</x:f>
        <x:v>74.41509186309668</x:v>
      </x:c>
      <x:c r="L587" s="13" t="n">
        <x:f>IF(K587="","",COUNTIF($K$5:$K$1004,"&gt;"&amp;K587)+1)</x:f>
        <x:v>440</x:v>
      </x:c>
    </x:row>
    <x:row r="588" ht="25" customHeight="1">
      <x:c r="A588" s="4" t="str">
        <x:v>K0584</x:v>
      </x:c>
      <x:c r="B588" s="4" t="str">
        <x:v>자동차·IT·테크</x:v>
      </x:c>
      <x:c r="C588" s="4" t="str">
        <x:v>자동차블루투스연결</x:v>
      </x:c>
      <x:c r="D588" s="13" t="n">
        <x:f>'Data &amp; Targets'!L588</x:f>
        <x:v>1210</x:v>
      </x:c>
      <x:c r="E588" s="13" t="n">
        <x:f>'Data &amp; Targets'!N588</x:f>
        <x:v>1240</x:v>
      </x:c>
      <x:c r="F588" s="23" t="n">
        <x:f>MIN(100,LOG10(1+D588/'산출기준'!$B$8)/LOG10(1+'산출기준'!$B$9/'산출기준'!$B$8)*100)</x:f>
        <x:v>37.23698860914102</x:v>
      </x:c>
      <x:c r="G588" s="23" t="n">
        <x:f>MIN(100,LOG10(1+D588/MAX(E588,'산출기준'!$B$10)*'산출기준'!$B$11)/LOG10(1+'산출기준'!$B$12*'산출기준'!$B$11)*100)</x:f>
        <x:v>99.47464923285293</x:v>
      </x:c>
      <x:c r="H588" s="23" t="n">
        <x:f>F588*'산출기준'!$B$13+G588*'산출기준'!$B$14</x:f>
        <x:v>74.57958498336816</x:v>
      </x:c>
      <x:c r="I588" s="23" t="n">
        <x:f>IF('검색추이24개월'!AI588="","",'검색추이24개월'!AI588)</x:f>
        <x:v>85.25407238894977</x:v>
      </x:c>
      <x:c r="J588" s="23" t="n">
        <x:f>'편집평가'!L588</x:f>
        <x:v>50</x:v>
      </x:c>
      <x:c r="K588" s="23" t="n">
        <x:f>IF(I588="","",H588*'산출기준'!$B$15+I588*'산출기준'!$B$16+J588*'산출기준'!$B$17)</x:f>
        <x:v>72.86601420836901</x:v>
      </x:c>
      <x:c r="L588" s="13" t="n">
        <x:f>IF(K588="","",COUNTIF($K$5:$K$1004,"&gt;"&amp;K588)+1)</x:f>
        <x:v>483</x:v>
      </x:c>
    </x:row>
    <x:row r="589" ht="25" customHeight="1">
      <x:c r="A589" s="4" t="str">
        <x:v>K0585</x:v>
      </x:c>
      <x:c r="B589" s="4" t="str">
        <x:v>자동차·IT·테크</x:v>
      </x:c>
      <x:c r="C589" s="4" t="str">
        <x:v>아이폰침수수리비용</x:v>
      </x:c>
      <x:c r="D589" s="13" t="n">
        <x:f>'Data &amp; Targets'!L589</x:f>
        <x:v>1200</x:v>
      </x:c>
      <x:c r="E589" s="13" t="n">
        <x:f>'Data &amp; Targets'!N589</x:f>
        <x:v>3458</x:v>
      </x:c>
      <x:c r="F589" s="23" t="n">
        <x:f>MIN(100,LOG10(1+D589/'산출기준'!$B$8)/LOG10(1+'산출기준'!$B$9/'산출기준'!$B$8)*100)</x:f>
        <x:v>37.12607321280225</x:v>
      </x:c>
      <x:c r="G589" s="23" t="n">
        <x:f>MIN(100,LOG10(1+D589/MAX(E589,'산출기준'!$B$10)*'산출기준'!$B$11)/LOG10(1+'산출기준'!$B$12*'산출기준'!$B$11)*100)</x:f>
        <x:v>77.46732976848915</x:v>
      </x:c>
      <x:c r="H589" s="23" t="n">
        <x:f>F589*'산출기준'!$B$13+G589*'산출기준'!$B$14</x:f>
        <x:v>61.33082714621439</x:v>
      </x:c>
      <x:c r="I589" s="23" t="n">
        <x:f>IF('검색추이24개월'!AI589="","",'검색추이24개월'!AI589)</x:f>
        <x:v>82.831944448005</x:v>
      </x:c>
      <x:c r="J589" s="23" t="n">
        <x:f>'편집평가'!L589</x:f>
        <x:v>75</x:v>
      </x:c>
      <x:c r="K589" s="23" t="n">
        <x:f>IF(I589="","",H589*'산출기준'!$B$15+I589*'산출기준'!$B$16+J589*'산출기준'!$B$17)</x:f>
        <x:v>70.5149969075087</x:v>
      </x:c>
      <x:c r="L589" s="13" t="n">
        <x:f>IF(K589="","",COUNTIF($K$5:$K$1004,"&gt;"&amp;K589)+1)</x:f>
        <x:v>534</x:v>
      </x:c>
    </x:row>
    <x:row r="590" ht="25" customHeight="1">
      <x:c r="A590" s="4" t="str">
        <x:v>K0586</x:v>
      </x:c>
      <x:c r="B590" s="4" t="str">
        <x:v>자동차·IT·테크</x:v>
      </x:c>
      <x:c r="C590" s="4" t="str">
        <x:v>타이어교환</x:v>
      </x:c>
      <x:c r="D590" s="13" t="n">
        <x:f>'Data &amp; Targets'!L590</x:f>
        <x:v>1180</x:v>
      </x:c>
      <x:c r="E590" s="13" t="n">
        <x:f>'Data &amp; Targets'!N590</x:f>
        <x:v>299749</x:v>
      </x:c>
      <x:c r="F590" s="23" t="n">
        <x:f>MIN(100,LOG10(1+D590/'산출기준'!$B$8)/LOG10(1+'산출기준'!$B$9/'산출기준'!$B$8)*100)</x:f>
        <x:v>36.90165959513575</x:v>
      </x:c>
      <x:c r="G590" s="23" t="n">
        <x:f>MIN(100,LOG10(1+D590/MAX(E590,'산출기준'!$B$10)*'산출기준'!$B$11)/LOG10(1+'산출기준'!$B$12*'산출기준'!$B$11)*100)</x:f>
        <x:v>7.192343400276203</x:v>
      </x:c>
      <x:c r="H590" s="23" t="n">
        <x:f>F590*'산출기준'!$B$13+G590*'산출기준'!$B$14</x:f>
        <x:v>19.07606987822002</x:v>
      </x:c>
      <x:c r="I590" s="23" t="n">
        <x:f>IF('검색추이24개월'!AI590="","",'검색추이24개월'!AI590)</x:f>
        <x:v>87.05038258431907</x:v>
      </x:c>
      <x:c r="J590" s="23" t="n">
        <x:f>'편집평가'!L590</x:f>
        <x:v>50</x:v>
      </x:c>
      <x:c r="K590" s="23" t="n">
        <x:f>IF(I590="","",H590*'산출기준'!$B$15+I590*'산출기준'!$B$16+J590*'산출기준'!$B$17)</x:f>
        <x:v>45.65314971440573</x:v>
      </x:c>
      <x:c r="L590" s="13" t="n">
        <x:f>IF(K590="","",COUNTIF($K$5:$K$1004,"&gt;"&amp;K590)+1)</x:f>
        <x:v>963</x:v>
      </x:c>
    </x:row>
    <x:row r="591" ht="25" customHeight="1">
      <x:c r="A591" s="4" t="str">
        <x:v>K0587</x:v>
      </x:c>
      <x:c r="B591" s="4" t="str">
        <x:v>자동차·IT·테크</x:v>
      </x:c>
      <x:c r="C591" s="4" t="str">
        <x:v>타이어가격비교표</x:v>
      </x:c>
      <x:c r="D591" s="13" t="n">
        <x:f>'Data &amp; Targets'!L591</x:f>
        <x:v>1170</x:v>
      </x:c>
      <x:c r="E591" s="13" t="n">
        <x:f>'Data &amp; Targets'!N591</x:f>
        <x:v>449</x:v>
      </x:c>
      <x:c r="F591" s="23" t="n">
        <x:f>MIN(100,LOG10(1+D591/'산출기준'!$B$8)/LOG10(1+'산출기준'!$B$9/'산출기준'!$B$8)*100)</x:f>
        <x:v>36.788134398315826</x:v>
      </x:c>
      <x:c r="G591" s="23" t="n">
        <x:f>MIN(100,LOG10(1+D591/MAX(E591,'산출기준'!$B$10)*'산출기준'!$B$11)/LOG10(1+'산출기준'!$B$12*'산출기준'!$B$11)*100)</x:f>
        <x:v>100</x:v>
      </x:c>
      <x:c r="H591" s="23" t="n">
        <x:f>F591*'산출기준'!$B$13+G591*'산출기준'!$B$14</x:f>
        <x:v>74.71525375932633</x:v>
      </x:c>
      <x:c r="I591" s="23" t="n">
        <x:f>IF('검색추이24개월'!AI591="","",'검색추이24개월'!AI591)</x:f>
        <x:v>91.68835670110853</x:v>
      </x:c>
      <x:c r="J591" s="23" t="n">
        <x:f>'편집평가'!L591</x:f>
        <x:v>75</x:v>
      </x:c>
      <x:c r="K591" s="23" t="n">
        <x:f>IF(I591="","",H591*'산출기준'!$B$15+I591*'산출기준'!$B$16+J591*'산출기준'!$B$17)</x:f>
        <x:v>79.86413388999573</x:v>
      </x:c>
      <x:c r="L591" s="13" t="n">
        <x:f>IF(K591="","",COUNTIF($K$5:$K$1004,"&gt;"&amp;K591)+1)</x:f>
        <x:v>256</x:v>
      </x:c>
    </x:row>
    <x:row r="592" ht="25" customHeight="1">
      <x:c r="A592" s="4" t="str">
        <x:v>K0588</x:v>
      </x:c>
      <x:c r="B592" s="4" t="str">
        <x:v>자동차·IT·테크</x:v>
      </x:c>
      <x:c r="C592" s="4" t="str">
        <x:v>쏘렌토타이어가격</x:v>
      </x:c>
      <x:c r="D592" s="13" t="n">
        <x:f>'Data &amp; Targets'!L592</x:f>
        <x:v>1170</x:v>
      </x:c>
      <x:c r="E592" s="13" t="n">
        <x:f>'Data &amp; Targets'!N592</x:f>
        <x:v>2342</x:v>
      </x:c>
      <x:c r="F592" s="23" t="n">
        <x:f>MIN(100,LOG10(1+D592/'산출기준'!$B$8)/LOG10(1+'산출기준'!$B$9/'산출기준'!$B$8)*100)</x:f>
        <x:v>36.788134398315826</x:v>
      </x:c>
      <x:c r="G592" s="23" t="n">
        <x:f>MIN(100,LOG10(1+D592/MAX(E592,'산출기준'!$B$10)*'산출기준'!$B$11)/LOG10(1+'산출기준'!$B$12*'산출기준'!$B$11)*100)</x:f>
        <x:v>85.1762817736508</x:v>
      </x:c>
      <x:c r="H592" s="23" t="n">
        <x:f>F592*'산출기준'!$B$13+G592*'산출기준'!$B$14</x:f>
        <x:v>65.82102282351681</x:v>
      </x:c>
      <x:c r="I592" s="23" t="n">
        <x:f>IF('검색추이24개월'!AI592="","",'검색추이24개월'!AI592)</x:f>
        <x:v>95.6348656289003</x:v>
      </x:c>
      <x:c r="J592" s="23" t="n">
        <x:f>'편집평가'!L592</x:f>
        <x:v>50</x:v>
      </x:c>
      <x:c r="K592" s="23" t="n">
        <x:f>IF(I592="","",H592*'산출기준'!$B$15+I592*'산출기준'!$B$16+J592*'산출기준'!$B$17)</x:f>
        <x:v>71.6009711004285</x:v>
      </x:c>
      <x:c r="L592" s="13" t="n">
        <x:f>IF(K592="","",COUNTIF($K$5:$K$1004,"&gt;"&amp;K592)+1)</x:f>
        <x:v>510</x:v>
      </x:c>
    </x:row>
    <x:row r="593" ht="25" customHeight="1">
      <x:c r="A593" s="4" t="str">
        <x:v>K0589</x:v>
      </x:c>
      <x:c r="B593" s="4" t="str">
        <x:v>자동차·IT·테크</x:v>
      </x:c>
      <x:c r="C593" s="4" t="str">
        <x:v>노트북청소</x:v>
      </x:c>
      <x:c r="D593" s="13" t="n">
        <x:f>'Data &amp; Targets'!L593</x:f>
        <x:v>1170</x:v>
      </x:c>
      <x:c r="E593" s="13" t="n">
        <x:f>'Data &amp; Targets'!N593</x:f>
        <x:v>16753</x:v>
      </x:c>
      <x:c r="F593" s="23" t="n">
        <x:f>MIN(100,LOG10(1+D593/'산출기준'!$B$8)/LOG10(1+'산출기준'!$B$9/'산출기준'!$B$8)*100)</x:f>
        <x:v>36.788134398315826</x:v>
      </x:c>
      <x:c r="G593" s="23" t="n">
        <x:f>MIN(100,LOG10(1+D593/MAX(E593,'산출기준'!$B$10)*'산출기준'!$B$11)/LOG10(1+'산출기준'!$B$12*'산출기준'!$B$11)*100)</x:f>
        <x:v>45.01328754338948</x:v>
      </x:c>
      <x:c r="H593" s="23" t="n">
        <x:f>F593*'산출기준'!$B$13+G593*'산출기준'!$B$14</x:f>
        <x:v>41.72322628536001</x:v>
      </x:c>
      <x:c r="I593" s="23" t="n">
        <x:f>IF('검색추이24개월'!AI593="","",'검색추이24개월'!AI593)</x:f>
        <x:v>91.50206270834283</x:v>
      </x:c>
      <x:c r="J593" s="23" t="n">
        <x:f>'편집평가'!L593</x:f>
        <x:v>62.5</x:v>
      </x:c>
      <x:c r="K593" s="23" t="n">
        <x:f>IF(I593="","",H593*'산출기준'!$B$15+I593*'산출기준'!$B$16+J593*'산출기준'!$B$17)</x:f>
        <x:v>60.81223195518285</x:v>
      </x:c>
      <x:c r="L593" s="13" t="n">
        <x:f>IF(K593="","",COUNTIF($K$5:$K$1004,"&gt;"&amp;K593)+1)</x:f>
        <x:v>768</x:v>
      </x:c>
    </x:row>
    <x:row r="594" ht="25" customHeight="1">
      <x:c r="A594" s="4" t="str">
        <x:v>K0590</x:v>
      </x:c>
      <x:c r="B594" s="4" t="str">
        <x:v>자동차·IT·테크</x:v>
      </x:c>
      <x:c r="C594" s="4" t="str">
        <x:v>차량배터리교체</x:v>
      </x:c>
      <x:c r="D594" s="13" t="n">
        <x:f>'Data &amp; Targets'!L594</x:f>
        <x:v>1160</x:v>
      </x:c>
      <x:c r="E594" s="13" t="n">
        <x:f>'Data &amp; Targets'!N594</x:f>
        <x:v>109391</x:v>
      </x:c>
      <x:c r="F594" s="23" t="n">
        <x:f>MIN(100,LOG10(1+D594/'산출기준'!$B$8)/LOG10(1+'산출기준'!$B$9/'산출기준'!$B$8)*100)</x:f>
        <x:v>36.67371175979933</x:v>
      </x:c>
      <x:c r="G594" s="23" t="n">
        <x:f>MIN(100,LOG10(1+D594/MAX(E594,'산출기준'!$B$10)*'산출기준'!$B$11)/LOG10(1+'산출기준'!$B$12*'산출기준'!$B$11)*100)</x:f>
        <x:v>15.663904105256979</x:v>
      </x:c>
      <x:c r="H594" s="23" t="n">
        <x:f>F594*'산출기준'!$B$13+G594*'산출기준'!$B$14</x:f>
        <x:v>24.067827167073922</x:v>
      </x:c>
      <x:c r="I594" s="23" t="n">
        <x:f>IF('검색추이24개월'!AI594="","",'검색추이24개월'!AI594)</x:f>
        <x:v>88.86293769142877</x:v>
      </x:c>
      <x:c r="J594" s="23" t="n">
        <x:f>'편집평가'!L594</x:f>
        <x:v>62.5</x:v>
      </x:c>
      <x:c r="K594" s="23" t="n">
        <x:f>IF(I594="","",H594*'산출기준'!$B$15+I594*'산출기준'!$B$16+J594*'산출기준'!$B$17)</x:f>
        <x:v>51.19279489096559</x:v>
      </x:c>
      <x:c r="L594" s="13" t="n">
        <x:f>IF(K594="","",COUNTIF($K$5:$K$1004,"&gt;"&amp;K594)+1)</x:f>
        <x:v>912</x:v>
      </x:c>
    </x:row>
    <x:row r="595" ht="25" customHeight="1">
      <x:c r="A595" s="4" t="str">
        <x:v>K0591</x:v>
      </x:c>
      <x:c r="B595" s="4" t="str">
        <x:v>자동차·IT·테크</x:v>
      </x:c>
      <x:c r="C595" s="4" t="str">
        <x:v>아이폰13프로배터리교체</x:v>
      </x:c>
      <x:c r="D595" s="13" t="n">
        <x:f>'Data &amp; Targets'!L595</x:f>
        <x:v>1150</x:v>
      </x:c>
      <x:c r="E595" s="13" t="n">
        <x:f>'Data &amp; Targets'!N595</x:f>
        <x:v>934</x:v>
      </x:c>
      <x:c r="F595" s="23" t="n">
        <x:f>MIN(100,LOG10(1+D595/'산출기준'!$B$8)/LOG10(1+'산출기준'!$B$9/'산출기준'!$B$8)*100)</x:f>
        <x:v>36.558377377501984</x:v>
      </x:c>
      <x:c r="G595" s="23" t="n">
        <x:f>MIN(100,LOG10(1+D595/MAX(E595,'산출기준'!$B$10)*'산출기준'!$B$11)/LOG10(1+'산출기준'!$B$12*'산출기준'!$B$11)*100)</x:f>
        <x:v>100</x:v>
      </x:c>
      <x:c r="H595" s="23" t="n">
        <x:f>F595*'산출기준'!$B$13+G595*'산출기준'!$B$14</x:f>
        <x:v>74.62335095100079</x:v>
      </x:c>
      <x:c r="I595" s="23" t="n">
        <x:f>IF('검색추이24개월'!AI595="","",'검색추이24개월'!AI595)</x:f>
        <x:v>88.499528740895</x:v>
      </x:c>
      <x:c r="J595" s="23" t="n">
        <x:f>'편집평가'!L595</x:f>
        <x:v>62.5</x:v>
      </x:c>
      <x:c r="K595" s="23" t="n">
        <x:f>IF(I595="","",H595*'산출기준'!$B$15+I595*'산출기준'!$B$16+J595*'산출기준'!$B$17)</x:f>
        <x:v>76.3615340977689</x:v>
      </x:c>
      <x:c r="L595" s="13" t="n">
        <x:f>IF(K595="","",COUNTIF($K$5:$K$1004,"&gt;"&amp;K595)+1)</x:f>
        <x:v>371</x:v>
      </x:c>
    </x:row>
    <x:row r="596" ht="25" customHeight="1">
      <x:c r="A596" s="4" t="str">
        <x:v>K0592</x:v>
      </x:c>
      <x:c r="B596" s="4" t="str">
        <x:v>자동차·IT·테크</x:v>
      </x:c>
      <x:c r="C596" s="4" t="str">
        <x:v>타이어교체공임비</x:v>
      </x:c>
      <x:c r="D596" s="13" t="n">
        <x:f>'Data &amp; Targets'!L596</x:f>
        <x:v>1130</x:v>
      </x:c>
      <x:c r="E596" s="13" t="n">
        <x:f>'Data &amp; Targets'!N596</x:f>
        <x:v>748</x:v>
      </x:c>
      <x:c r="F596" s="23" t="n">
        <x:f>MIN(100,LOG10(1+D596/'산출기준'!$B$8)/LOG10(1+'산출기준'!$B$9/'산출기준'!$B$8)*100)</x:f>
        <x:v>36.32491443888129</x:v>
      </x:c>
      <x:c r="G596" s="23" t="n">
        <x:f>MIN(100,LOG10(1+D596/MAX(E596,'산출기준'!$B$10)*'산출기준'!$B$11)/LOG10(1+'산출기준'!$B$12*'산출기준'!$B$11)*100)</x:f>
        <x:v>100</x:v>
      </x:c>
      <x:c r="H596" s="23" t="n">
        <x:f>F596*'산출기준'!$B$13+G596*'산출기준'!$B$14</x:f>
        <x:v>74.52996577555251</x:v>
      </x:c>
      <x:c r="I596" s="23" t="n">
        <x:f>IF('검색추이24개월'!AI596="","",'검색추이24개월'!AI596)</x:f>
        <x:v>90.24481361528673</x:v>
      </x:c>
      <x:c r="J596" s="23" t="n">
        <x:f>'편집평가'!L596</x:f>
        <x:v>62.5</x:v>
      </x:c>
      <x:c r="K596" s="23" t="n">
        <x:f>IF(I596="","",H596*'산출기준'!$B$15+I596*'산출기준'!$B$16+J596*'산출기준'!$B$17)</x:f>
        <x:v>76.83842697236227</x:v>
      </x:c>
      <x:c r="L596" s="13" t="n">
        <x:f>IF(K596="","",COUNTIF($K$5:$K$1004,"&gt;"&amp;K596)+1)</x:f>
        <x:v>348</x:v>
      </x:c>
    </x:row>
    <x:row r="597" ht="25" customHeight="1">
      <x:c r="A597" s="4" t="str">
        <x:v>K0593</x:v>
      </x:c>
      <x:c r="B597" s="4" t="str">
        <x:v>자동차·IT·테크</x:v>
      </x:c>
      <x:c r="C597" s="4" t="str">
        <x:v>스마트폰복구</x:v>
      </x:c>
      <x:c r="D597" s="13" t="n">
        <x:f>'Data &amp; Targets'!L597</x:f>
        <x:v>1090</x:v>
      </x:c>
      <x:c r="E597" s="13" t="n">
        <x:f>'Data &amp; Targets'!N597</x:f>
        <x:v>60690</x:v>
      </x:c>
      <x:c r="F597" s="23" t="n">
        <x:f>MIN(100,LOG10(1+D597/'산출기준'!$B$8)/LOG10(1+'산출기준'!$B$9/'산출기준'!$B$8)*100)</x:f>
        <x:v>35.846378677851256</x:v>
      </x:c>
      <x:c r="G597" s="23" t="n">
        <x:f>MIN(100,LOG10(1+D597/MAX(E597,'산출기준'!$B$10)*'산출기준'!$B$11)/LOG10(1+'산출기준'!$B$12*'산출기준'!$B$11)*100)</x:f>
        <x:v>22.278818058703756</x:v>
      </x:c>
      <x:c r="H597" s="23" t="n">
        <x:f>F597*'산출기준'!$B$13+G597*'산출기준'!$B$14</x:f>
        <x:v>27.705842306362754</x:v>
      </x:c>
      <x:c r="I597" s="23" t="n">
        <x:f>IF('검색추이24개월'!AI597="","",'검색추이24개월'!AI597)</x:f>
        <x:v>92.71706859036928</x:v>
      </x:c>
      <x:c r="J597" s="23" t="n">
        <x:f>'편집평가'!L597</x:f>
        <x:v>50</x:v>
      </x:c>
      <x:c r="K597" s="23" t="n">
        <x:f>IF(I597="","",H597*'산출기준'!$B$15+I597*'산출기준'!$B$16+J597*'산출기준'!$B$17)</x:f>
        <x:v>51.66804173029216</x:v>
      </x:c>
      <x:c r="L597" s="13" t="n">
        <x:f>IF(K597="","",COUNTIF($K$5:$K$1004,"&gt;"&amp;K597)+1)</x:f>
        <x:v>903</x:v>
      </x:c>
    </x:row>
    <x:row r="598" ht="25" customHeight="1">
      <x:c r="A598" s="4" t="str">
        <x:v>K0594</x:v>
      </x:c>
      <x:c r="B598" s="4" t="str">
        <x:v>자동차·IT·테크</x:v>
      </x:c>
      <x:c r="C598" s="4" t="str">
        <x:v>스파크타이어가격</x:v>
      </x:c>
      <x:c r="D598" s="13" t="n">
        <x:f>'Data &amp; Targets'!L598</x:f>
        <x:v>1080</x:v>
      </x:c>
      <x:c r="E598" s="13" t="n">
        <x:f>'Data &amp; Targets'!N598</x:f>
        <x:v>911</x:v>
      </x:c>
      <x:c r="F598" s="23" t="n">
        <x:f>MIN(100,LOG10(1+D598/'산출기준'!$B$8)/LOG10(1+'산출기준'!$B$9/'산출기준'!$B$8)*100)</x:f>
        <x:v>35.72423121545878</x:v>
      </x:c>
      <x:c r="G598" s="23" t="n">
        <x:f>MIN(100,LOG10(1+D598/MAX(E598,'산출기준'!$B$10)*'산출기준'!$B$11)/LOG10(1+'산출기준'!$B$12*'산출기준'!$B$11)*100)</x:f>
        <x:v>100</x:v>
      </x:c>
      <x:c r="H598" s="23" t="n">
        <x:f>F598*'산출기준'!$B$13+G598*'산출기준'!$B$14</x:f>
        <x:v>74.28969248618351</x:v>
      </x:c>
      <x:c r="I598" s="23" t="n">
        <x:f>IF('검색추이24개월'!AI598="","",'검색추이24개월'!AI598)</x:f>
        <x:v>92.74201976904378</x:v>
      </x:c>
      <x:c r="J598" s="23" t="n">
        <x:f>'편집평가'!L598</x:f>
        <x:v>50</x:v>
      </x:c>
      <x:c r="K598" s="23" t="n">
        <x:f>IF(I598="","",H598*'산출기준'!$B$15+I598*'산출기준'!$B$16+J598*'산출기준'!$B$17)</x:f>
        <x:v>74.96745217380489</x:v>
      </x:c>
      <x:c r="L598" s="13" t="n">
        <x:f>IF(K598="","",COUNTIF($K$5:$K$1004,"&gt;"&amp;K598)+1)</x:f>
        <x:v>421</x:v>
      </x:c>
    </x:row>
    <x:row r="599" ht="25" customHeight="1">
      <x:c r="A599" s="4" t="str">
        <x:v>K0595</x:v>
      </x:c>
      <x:c r="B599" s="4" t="str">
        <x:v>자동차·IT·테크</x:v>
      </x:c>
      <x:c r="C599" s="4" t="str">
        <x:v>컴퓨터본체청소</x:v>
      </x:c>
      <x:c r="D599" s="13" t="n">
        <x:f>'Data &amp; Targets'!L599</x:f>
        <x:v>1070</x:v>
      </x:c>
      <x:c r="E599" s="13" t="n">
        <x:f>'Data &amp; Targets'!N599</x:f>
        <x:v>4101</x:v>
      </x:c>
      <x:c r="F599" s="23" t="n">
        <x:f>MIN(100,LOG10(1+D599/'산출기준'!$B$8)/LOG10(1+'산출기준'!$B$9/'산출기준'!$B$8)*100)</x:f>
        <x:v>35.601044187697944</x:v>
      </x:c>
      <x:c r="G599" s="23" t="n">
        <x:f>MIN(100,LOG10(1+D599/MAX(E599,'산출기준'!$B$10)*'산출기준'!$B$11)/LOG10(1+'산출기준'!$B$12*'산출기준'!$B$11)*100)</x:f>
        <x:v>71.48694902020308</x:v>
      </x:c>
      <x:c r="H599" s="23" t="n">
        <x:f>F599*'산출기준'!$B$13+G599*'산출기준'!$B$14</x:f>
        <x:v>57.13258708720103</x:v>
      </x:c>
      <x:c r="I599" s="23" t="n">
        <x:f>IF('검색추이24개월'!AI599="","",'검색추이24개월'!AI599)</x:f>
        <x:v>89.05075873006341</x:v>
      </x:c>
      <x:c r="J599" s="23" t="n">
        <x:f>'편집평가'!L599</x:f>
        <x:v>62.5</x:v>
      </x:c>
      <x:c r="K599" s="23" t="n">
        <x:f>IF(I599="","",H599*'산출기준'!$B$15+I599*'산출기준'!$B$16+J599*'산출기준'!$B$17)</x:f>
        <x:v>67.78152116261954</x:v>
      </x:c>
      <x:c r="L599" s="13" t="n">
        <x:f>IF(K599="","",COUNTIF($K$5:$K$1004,"&gt;"&amp;K599)+1)</x:f>
        <x:v>600</x:v>
      </x:c>
    </x:row>
    <x:row r="600" ht="25" customHeight="1">
      <x:c r="A600" s="4" t="str">
        <x:v>K0596</x:v>
      </x:c>
      <x:c r="B600" s="4" t="str">
        <x:v>자동차·IT·테크</x:v>
      </x:c>
      <x:c r="C600" s="4" t="str">
        <x:v>휴대폰해킹검사</x:v>
      </x:c>
      <x:c r="D600" s="13" t="n">
        <x:f>'Data &amp; Targets'!L600</x:f>
        <x:v>1050</x:v>
      </x:c>
      <x:c r="E600" s="13" t="n">
        <x:f>'Data &amp; Targets'!N600</x:f>
        <x:v>306</x:v>
      </x:c>
      <x:c r="F600" s="23" t="n">
        <x:f>MIN(100,LOG10(1+D600/'산출기준'!$B$8)/LOG10(1+'산출기준'!$B$9/'산출기준'!$B$8)*100)</x:f>
        <x:v>35.35147958473755</x:v>
      </x:c>
      <x:c r="G600" s="23" t="n">
        <x:f>MIN(100,LOG10(1+D600/MAX(E600,'산출기준'!$B$10)*'산출기준'!$B$11)/LOG10(1+'산출기준'!$B$12*'산출기준'!$B$11)*100)</x:f>
        <x:v>100</x:v>
      </x:c>
      <x:c r="H600" s="23" t="n">
        <x:f>F600*'산출기준'!$B$13+G600*'산출기준'!$B$14</x:f>
        <x:v>74.14059183389502</x:v>
      </x:c>
      <x:c r="I600" s="23" t="n">
        <x:f>IF('검색추이24개월'!AI600="","",'검색추이24개월'!AI600)</x:f>
        <x:v>95.59337839776195</x:v>
      </x:c>
      <x:c r="J600" s="23" t="n">
        <x:f>'편집평가'!L600</x:f>
        <x:v>50</x:v>
      </x:c>
      <x:c r="K600" s="23" t="n">
        <x:f>IF(I600="","",H600*'산출기준'!$B$15+I600*'산출기준'!$B$16+J600*'산출기준'!$B$17)</x:f>
        <x:v>75.74830943627609</x:v>
      </x:c>
      <x:c r="L600" s="13" t="n">
        <x:f>IF(K600="","",COUNTIF($K$5:$K$1004,"&gt;"&amp;K600)+1)</x:f>
        <x:v>395</x:v>
      </x:c>
    </x:row>
    <x:row r="601" ht="25" customHeight="1">
      <x:c r="A601" s="4" t="str">
        <x:v>K0597</x:v>
      </x:c>
      <x:c r="B601" s="4" t="str">
        <x:v>자동차·IT·테크</x:v>
      </x:c>
      <x:c r="C601" s="4" t="str">
        <x:v>전기차충전비용</x:v>
      </x:c>
      <x:c r="D601" s="13" t="n">
        <x:f>'Data &amp; Targets'!L601</x:f>
        <x:v>450</x:v>
      </x:c>
      <x:c r="E601" s="13" t="n">
        <x:f>'Data &amp; Targets'!N601</x:f>
        <x:v>3378</x:v>
      </x:c>
      <x:c r="F601" s="23" t="n">
        <x:f>MIN(100,LOG10(1+D601/'산출기준'!$B$8)/LOG10(1+'산출기준'!$B$9/'산출기준'!$B$8)*100)</x:f>
        <x:v>24.675186002294254</x:v>
      </x:c>
      <x:c r="G601" s="23" t="n">
        <x:f>MIN(100,LOG10(1+D601/MAX(E601,'산출기준'!$B$10)*'산출기준'!$B$11)/LOG10(1+'산출기준'!$B$12*'산출기준'!$B$11)*100)</x:f>
        <x:v>57.67479607156911</x:v>
      </x:c>
      <x:c r="H601" s="23" t="n">
        <x:f>F601*'산출기준'!$B$13+G601*'산출기준'!$B$14</x:f>
        <x:v>44.47495204385917</x:v>
      </x:c>
      <x:c r="I601" s="23" t="n">
        <x:f>IF('검색추이24개월'!AI601="","",'검색추이24개월'!AI601)</x:f>
        <x:v>92.87422473775919</x:v>
      </x:c>
      <x:c r="J601" s="23" t="n">
        <x:f>'편집평가'!L601</x:f>
        <x:v>75</x:v>
      </x:c>
      <x:c r="K601" s="23" t="n">
        <x:f>IF(I601="","",H601*'산출기준'!$B$15+I601*'산출기준'!$B$16+J601*'산출기준'!$B$17)</x:f>
        <x:v>65.09974344325734</x:v>
      </x:c>
      <x:c r="L601" s="13" t="n">
        <x:f>IF(K601="","",COUNTIF($K$5:$K$1004,"&gt;"&amp;K601)+1)</x:f>
        <x:v>668</x:v>
      </x:c>
    </x:row>
    <x:row r="602" ht="25" customHeight="1">
      <x:c r="A602" s="4" t="str">
        <x:v>K0598</x:v>
      </x:c>
      <x:c r="B602" s="4" t="str">
        <x:v>자동차·IT·테크</x:v>
      </x:c>
      <x:c r="C602" s="4" t="str">
        <x:v>전기차장단점</x:v>
      </x:c>
      <x:c r="D602" s="13" t="n">
        <x:f>'Data &amp; Targets'!L602</x:f>
        <x:v>420</x:v>
      </x:c>
      <x:c r="E602" s="13" t="n">
        <x:f>'Data &amp; Targets'!N602</x:f>
        <x:v>3791</x:v>
      </x:c>
      <x:c r="F602" s="23" t="n">
        <x:f>MIN(100,LOG10(1+D602/'산출기준'!$B$8)/LOG10(1+'산출기준'!$B$9/'산출기준'!$B$8)*100)</x:f>
        <x:v>23.863325277131803</x:v>
      </x:c>
      <x:c r="G602" s="23" t="n">
        <x:f>MIN(100,LOG10(1+D602/MAX(E602,'산출기준'!$B$10)*'산출기준'!$B$11)/LOG10(1+'산출기준'!$B$12*'산출기준'!$B$11)*100)</x:f>
        <x:v>53.98467319832917</x:v>
      </x:c>
      <x:c r="H602" s="23" t="n">
        <x:f>F602*'산출기준'!$B$13+G602*'산출기준'!$B$14</x:f>
        <x:v>41.93613402985022</x:v>
      </x:c>
      <x:c r="I602" s="23" t="n">
        <x:f>IF('검색추이24개월'!AI602="","",'검색추이24개월'!AI602)</x:f>
        <x:v>97.63838785956182</x:v>
      </x:c>
      <x:c r="J602" s="23" t="n">
        <x:f>'편집평가'!L602</x:f>
        <x:v>75</x:v>
      </x:c>
      <x:c r="K602" s="23" t="n">
        <x:f>IF(I602="","",H602*'산출기준'!$B$15+I602*'산출기준'!$B$16+J602*'산출기준'!$B$17)</x:f>
        <x:v>65.25958337279366</x:v>
      </x:c>
      <x:c r="L602" s="13" t="n">
        <x:f>IF(K602="","",COUNTIF($K$5:$K$1004,"&gt;"&amp;K602)+1)</x:f>
        <x:v>664</x:v>
      </x:c>
    </x:row>
    <x:row r="603" ht="25" customHeight="1">
      <x:c r="A603" s="4" t="str">
        <x:v>K0599</x:v>
      </x:c>
      <x:c r="B603" s="4" t="str">
        <x:v>자동차·IT·테크</x:v>
      </x:c>
      <x:c r="C603" s="4" t="str">
        <x:v>하이브리드자동차장단점</x:v>
      </x:c>
      <x:c r="D603" s="13" t="n">
        <x:f>'Data &amp; Targets'!L603</x:f>
        <x:v>170</x:v>
      </x:c>
      <x:c r="E603" s="13" t="n">
        <x:f>'Data &amp; Targets'!N603</x:f>
        <x:v>852</x:v>
      </x:c>
      <x:c r="F603" s="23" t="n">
        <x:f>MIN(100,LOG10(1+D603/'산출기준'!$B$8)/LOG10(1+'산출기준'!$B$9/'산출기준'!$B$8)*100)</x:f>
        <x:v>14.376711936340152</x:v>
      </x:c>
      <x:c r="G603" s="23" t="n">
        <x:f>MIN(100,LOG10(1+D603/MAX(E603,'산출기준'!$B$10)*'산출기준'!$B$11)/LOG10(1+'산출기준'!$B$12*'산출기준'!$B$11)*100)</x:f>
        <x:v>65.91993183749153</x:v>
      </x:c>
      <x:c r="H603" s="23" t="n">
        <x:f>F603*'산출기준'!$B$13+G603*'산출기준'!$B$14</x:f>
        <x:v>45.30264387703098</x:v>
      </x:c>
      <x:c r="I603" s="23" t="n">
        <x:f>IF('검색추이24개월'!AI603="","",'검색추이24개월'!AI603)</x:f>
        <x:v>87.7658535845624</x:v>
      </x:c>
      <x:c r="J603" s="23" t="n">
        <x:f>'편집평가'!L603</x:f>
        <x:v>75</x:v>
      </x:c>
      <x:c r="K603" s="23" t="n">
        <x:f>IF(I603="","",H603*'산출기준'!$B$15+I603*'산출기준'!$B$16+J603*'산출기준'!$B$17)</x:f>
        <x:v>63.98107801388421</x:v>
      </x:c>
      <x:c r="L603" s="13" t="n">
        <x:f>IF(K603="","",COUNTIF($K$5:$K$1004,"&gt;"&amp;K603)+1)</x:f>
        <x:v>694</x:v>
      </x:c>
    </x:row>
    <x:row r="604" ht="25" customHeight="1">
      <x:c r="A604" s="4" t="str">
        <x:v>K0600</x:v>
      </x:c>
      <x:c r="B604" s="4" t="str">
        <x:v>자동차·IT·테크</x:v>
      </x:c>
      <x:c r="C604" s="4" t="str">
        <x:v>노트북배터리수명</x:v>
      </x:c>
      <x:c r="D604" s="13" t="n">
        <x:f>'Data &amp; Targets'!L604</x:f>
        <x:v>150</x:v>
      </x:c>
      <x:c r="E604" s="13" t="n">
        <x:f>'Data &amp; Targets'!N604</x:f>
        <x:v>3605</x:v>
      </x:c>
      <x:c r="F604" s="23" t="n">
        <x:f>MIN(100,LOG10(1+D604/'산출기준'!$B$8)/LOG10(1+'산출기준'!$B$9/'산출기준'!$B$8)*100)</x:f>
        <x:v>13.26274793567034</x:v>
      </x:c>
      <x:c r="G604" s="23" t="n">
        <x:f>MIN(100,LOG10(1+D604/MAX(E604,'산출기준'!$B$10)*'산출기준'!$B$11)/LOG10(1+'산출기준'!$B$12*'산출기준'!$B$11)*100)</x:f>
        <x:v>35.55938756253552</x:v>
      </x:c>
      <x:c r="H604" s="23" t="n">
        <x:f>F604*'산출기준'!$B$13+G604*'산출기준'!$B$14</x:f>
        <x:v>26.640731711789446</x:v>
      </x:c>
      <x:c r="I604" s="23" t="n">
        <x:f>IF('검색추이24개월'!AI604="","",'검색추이24개월'!AI604)</x:f>
        <x:v>77.76191228061678</x:v>
      </x:c>
      <x:c r="J604" s="23" t="n">
        <x:f>'편집평가'!L604</x:f>
        <x:v>75</x:v>
      </x:c>
      <x:c r="K604" s="23" t="n">
        <x:f>IF(I604="","",H604*'산출기준'!$B$15+I604*'산출기준'!$B$16+J604*'산출기준'!$B$17)</x:f>
        <x:v>51.64893954007976</x:v>
      </x:c>
      <x:c r="L604" s="13" t="n">
        <x:f>IF(K604="","",COUNTIF($K$5:$K$1004,"&gt;"&amp;K604)+1)</x:f>
        <x:v>905</x:v>
      </x:c>
    </x:row>
    <x:row r="605" ht="25" customHeight="1">
      <x:c r="A605" s="4" t="str">
        <x:v>K0601</x:v>
      </x:c>
      <x:c r="B605" s="4" t="str">
        <x:v>패션·뷰티</x:v>
      </x:c>
      <x:c r="C605" s="4" t="str">
        <x:v>퍼스널컬러진단</x:v>
      </x:c>
      <x:c r="D605" s="13" t="n">
        <x:f>'Data &amp; Targets'!L605</x:f>
        <x:v>36170</x:v>
      </x:c>
      <x:c r="E605" s="13" t="n">
        <x:f>'Data &amp; Targets'!N605</x:f>
        <x:v>102067</x:v>
      </x:c>
      <x:c r="F605" s="23" t="n">
        <x:f>MIN(100,LOG10(1+D605/'산출기준'!$B$8)/LOG10(1+'산출기준'!$B$9/'산출기준'!$B$8)*100)</x:f>
        <x:v>85.3059087280704</x:v>
      </x:c>
      <x:c r="G605" s="23" t="n">
        <x:f>MIN(100,LOG10(1+D605/MAX(E605,'산출기준'!$B$10)*'산출기준'!$B$11)/LOG10(1+'산출기준'!$B$12*'산출기준'!$B$11)*100)</x:f>
        <x:v>77.90909545802874</x:v>
      </x:c>
      <x:c r="H605" s="23" t="n">
        <x:f>F605*'산출기준'!$B$13+G605*'산출기준'!$B$14</x:f>
        <x:v>80.86782076604541</x:v>
      </x:c>
      <x:c r="I605" s="23" t="n">
        <x:f>IF('검색추이24개월'!AI605="","",'검색추이24개월'!AI605)</x:f>
        <x:v>88.56482821802686</x:v>
      </x:c>
      <x:c r="J605" s="23" t="n">
        <x:f>'편집평가'!L605</x:f>
        <x:v>50</x:v>
      </x:c>
      <x:c r="K605" s="23" t="n">
        <x:f>IF(I605="","",H605*'산출기준'!$B$15+I605*'산출기준'!$B$16+J605*'산출기준'!$B$17)</x:f>
        <x:v>77.00335884843076</x:v>
      </x:c>
      <x:c r="L605" s="13" t="n">
        <x:f>IF(K605="","",COUNTIF($K$5:$K$1004,"&gt;"&amp;K605)+1)</x:f>
        <x:v>344</x:v>
      </x:c>
    </x:row>
    <x:row r="606" ht="25" customHeight="1">
      <x:c r="A606" s="4" t="str">
        <x:v>K0602</x:v>
      </x:c>
      <x:c r="B606" s="4" t="str">
        <x:v>패션·뷰티</x:v>
      </x:c>
      <x:c r="C606" s="4" t="str">
        <x:v>레티놀효과</x:v>
      </x:c>
      <x:c r="D606" s="13" t="n">
        <x:f>'Data &amp; Targets'!L606</x:f>
        <x:v>13220</x:v>
      </x:c>
      <x:c r="E606" s="13" t="n">
        <x:f>'Data &amp; Targets'!N606</x:f>
        <x:v>11987</x:v>
      </x:c>
      <x:c r="F606" s="23" t="n">
        <x:f>MIN(100,LOG10(1+D606/'산출기준'!$B$8)/LOG10(1+'산출기준'!$B$9/'산출기준'!$B$8)*100)</x:f>
        <x:v>70.80656231644612</x:v>
      </x:c>
      <x:c r="G606" s="23" t="n">
        <x:f>MIN(100,LOG10(1+D606/MAX(E606,'산출기준'!$B$10)*'산출기준'!$B$11)/LOG10(1+'산출기준'!$B$12*'산출기준'!$B$11)*100)</x:f>
        <x:v>100</x:v>
      </x:c>
      <x:c r="H606" s="23" t="n">
        <x:f>F606*'산출기준'!$B$13+G606*'산출기준'!$B$14</x:f>
        <x:v>88.32262492657844</x:v>
      </x:c>
      <x:c r="I606" s="23" t="n">
        <x:f>IF('검색추이24개월'!AI606="","",'검색추이24개월'!AI606)</x:f>
        <x:v>96.63753207441991</x:v>
      </x:c>
      <x:c r="J606" s="23" t="n">
        <x:f>'편집평가'!L606</x:f>
        <x:v>62.5</x:v>
      </x:c>
      <x:c r="K606" s="23" t="n">
        <x:f>IF(I606="","",H606*'산출기준'!$B$15+I606*'산출기준'!$B$16+J606*'산출기준'!$B$17)</x:f>
        <x:v>85.65257208561519</x:v>
      </x:c>
      <x:c r="L606" s="13" t="n">
        <x:f>IF(K606="","",COUNTIF($K$5:$K$1004,"&gt;"&amp;K606)+1)</x:f>
        <x:v>81</x:v>
      </x:c>
    </x:row>
    <x:row r="607" ht="25" customHeight="1">
      <x:c r="A607" s="4" t="str">
        <x:v>K0603</x:v>
      </x:c>
      <x:c r="B607" s="4" t="str">
        <x:v>패션·뷰티</x:v>
      </x:c>
      <x:c r="C607" s="4" t="str">
        <x:v>50대헤어스타일</x:v>
      </x:c>
      <x:c r="D607" s="13" t="n">
        <x:f>'Data &amp; Targets'!L607</x:f>
        <x:v>11640</x:v>
      </x:c>
      <x:c r="E607" s="13" t="n">
        <x:f>'Data &amp; Targets'!N607</x:f>
        <x:v>5470</x:v>
      </x:c>
      <x:c r="F607" s="23" t="n">
        <x:f>MIN(100,LOG10(1+D607/'산출기준'!$B$8)/LOG10(1+'산출기준'!$B$9/'산출기준'!$B$8)*100)</x:f>
        <x:v>68.97895582662954</x:v>
      </x:c>
      <x:c r="G607" s="23" t="n">
        <x:f>MIN(100,LOG10(1+D607/MAX(E607,'산출기준'!$B$10)*'산출기준'!$B$11)/LOG10(1+'산출기준'!$B$12*'산출기준'!$B$11)*100)</x:f>
        <x:v>100</x:v>
      </x:c>
      <x:c r="H607" s="23" t="n">
        <x:f>F607*'산출기준'!$B$13+G607*'산출기준'!$B$14</x:f>
        <x:v>87.59158233065182</x:v>
      </x:c>
      <x:c r="I607" s="23" t="n">
        <x:f>IF('검색추이24개월'!AI607="","",'검색추이24개월'!AI607)</x:f>
        <x:v>96.91298519187099</x:v>
      </x:c>
      <x:c r="J607" s="23" t="n">
        <x:f>'편집평가'!L607</x:f>
        <x:v>50</x:v>
      </x:c>
      <x:c r="K607" s="23" t="n">
        <x:f>IF(I607="","",H607*'산출기준'!$B$15+I607*'산출기준'!$B$16+J607*'산출기준'!$B$17)</x:f>
        <x:v>82.8696867228872</x:v>
      </x:c>
      <x:c r="L607" s="13" t="n">
        <x:f>IF(K607="","",COUNTIF($K$5:$K$1004,"&gt;"&amp;K607)+1)</x:f>
        <x:v>149</x:v>
      </x:c>
    </x:row>
    <x:row r="608" ht="25" customHeight="1">
      <x:c r="A608" s="4" t="str">
        <x:v>K0604</x:v>
      </x:c>
      <x:c r="B608" s="4" t="str">
        <x:v>패션·뷰티</x:v>
      </x:c>
      <x:c r="C608" s="4" t="str">
        <x:v>턱여드름원인</x:v>
      </x:c>
      <x:c r="D608" s="13" t="n">
        <x:f>'Data &amp; Targets'!L608</x:f>
        <x:v>10790</x:v>
      </x:c>
      <x:c r="E608" s="13" t="n">
        <x:f>'Data &amp; Targets'!N608</x:f>
        <x:v>11482</x:v>
      </x:c>
      <x:c r="F608" s="23" t="n">
        <x:f>MIN(100,LOG10(1+D608/'산출기준'!$B$8)/LOG10(1+'산출기준'!$B$9/'산출기준'!$B$8)*100)</x:f>
        <x:v>67.89110599180661</x:v>
      </x:c>
      <x:c r="G608" s="23" t="n">
        <x:f>MIN(100,LOG10(1+D608/MAX(E608,'산출기준'!$B$10)*'산출기준'!$B$11)/LOG10(1+'산출기준'!$B$12*'산출기준'!$B$11)*100)</x:f>
        <x:v>98.66685974837398</x:v>
      </x:c>
      <x:c r="H608" s="23" t="n">
        <x:f>F608*'산출기준'!$B$13+G608*'산출기준'!$B$14</x:f>
        <x:v>86.35655824574704</x:v>
      </x:c>
      <x:c r="I608" s="23" t="n">
        <x:f>IF('검색추이24개월'!AI608="","",'검색추이24개월'!AI608)</x:f>
        <x:v>89.05352315211701</x:v>
      </x:c>
      <x:c r="J608" s="23" t="n">
        <x:f>'편집평가'!L608</x:f>
        <x:v>75</x:v>
      </x:c>
      <x:c r="K608" s="23" t="n">
        <x:f>IF(I608="","",H608*'산출기준'!$B$15+I608*'산출기준'!$B$16+J608*'산출기준'!$B$17)</x:f>
        <x:v>84.89433606850862</x:v>
      </x:c>
      <x:c r="L608" s="13" t="n">
        <x:f>IF(K608="","",COUNTIF($K$5:$K$1004,"&gt;"&amp;K608)+1)</x:f>
        <x:v>98</x:v>
      </x:c>
    </x:row>
    <x:row r="609" ht="25" customHeight="1">
      <x:c r="A609" s="4" t="str">
        <x:v>K0605</x:v>
      </x:c>
      <x:c r="B609" s="4" t="str">
        <x:v>패션·뷰티</x:v>
      </x:c>
      <x:c r="C609" s="4" t="str">
        <x:v>발각질제거</x:v>
      </x:c>
      <x:c r="D609" s="13" t="n">
        <x:f>'Data &amp; Targets'!L609</x:f>
        <x:v>10740</x:v>
      </x:c>
      <x:c r="E609" s="13" t="n">
        <x:f>'Data &amp; Targets'!N609</x:f>
        <x:v>62790</x:v>
      </x:c>
      <x:c r="F609" s="23" t="n">
        <x:f>MIN(100,LOG10(1+D609/'산출기준'!$B$8)/LOG10(1+'산출기준'!$B$9/'산출기준'!$B$8)*100)</x:f>
        <x:v>67.82449571136749</x:v>
      </x:c>
      <x:c r="G609" s="23" t="n">
        <x:f>MIN(100,LOG10(1+D609/MAX(E609,'산출기준'!$B$10)*'산출기준'!$B$11)/LOG10(1+'산출기준'!$B$12*'산출기준'!$B$11)*100)</x:f>
        <x:v>62.75389655432731</x:v>
      </x:c>
      <x:c r="H609" s="23" t="n">
        <x:f>F609*'산출기준'!$B$13+G609*'산출기준'!$B$14</x:f>
        <x:v>64.78213621714339</x:v>
      </x:c>
      <x:c r="I609" s="23" t="n">
        <x:f>IF('검색추이24개월'!AI609="","",'검색추이24개월'!AI609)</x:f>
        <x:v>97.10153529083209</x:v>
      </x:c>
      <x:c r="J609" s="23" t="n">
        <x:f>'편집평가'!L609</x:f>
        <x:v>62.5</x:v>
      </x:c>
      <x:c r="K609" s="23" t="n">
        <x:f>IF(I609="","",H609*'산출기준'!$B$15+I609*'산출기준'!$B$16+J609*'산출기준'!$B$17)</x:f>
        <x:v>74.02152869582132</x:v>
      </x:c>
      <x:c r="L609" s="13" t="n">
        <x:f>IF(K609="","",COUNTIF($K$5:$K$1004,"&gt;"&amp;K609)+1)</x:f>
        <x:v>451</x:v>
      </x:c>
    </x:row>
    <x:row r="610" ht="25" customHeight="1">
      <x:c r="A610" s="4" t="str">
        <x:v>K0606</x:v>
      </x:c>
      <x:c r="B610" s="4" t="str">
        <x:v>패션·뷰티</x:v>
      </x:c>
      <x:c r="C610" s="4" t="str">
        <x:v>남자헤어스타일</x:v>
      </x:c>
      <x:c r="D610" s="13" t="n">
        <x:f>'Data &amp; Targets'!L610</x:f>
        <x:v>10580</x:v>
      </x:c>
      <x:c r="E610" s="13" t="n">
        <x:f>'Data &amp; Targets'!N610</x:f>
        <x:v>171216</x:v>
      </x:c>
      <x:c r="F610" s="23" t="n">
        <x:f>MIN(100,LOG10(1+D610/'산출기준'!$B$8)/LOG10(1+'산출기준'!$B$9/'산출기준'!$B$8)*100)</x:f>
        <x:v>67.60925920414665</x:v>
      </x:c>
      <x:c r="G610" s="23" t="n">
        <x:f>MIN(100,LOG10(1+D610/MAX(E610,'산출기준'!$B$10)*'산출기준'!$B$11)/LOG10(1+'산출기준'!$B$12*'산출기준'!$B$11)*100)</x:f>
        <x:v>42.711905838426276</x:v>
      </x:c>
      <x:c r="H610" s="23" t="n">
        <x:f>F610*'산출기준'!$B$13+G610*'산출기준'!$B$14</x:f>
        <x:v>52.67084718471443</x:v>
      </x:c>
      <x:c r="I610" s="23" t="n">
        <x:f>IF('검색추이24개월'!AI610="","",'검색추이24개월'!AI610)</x:f>
        <x:v>85.87563399710531</x:v>
      </x:c>
      <x:c r="J610" s="23" t="n">
        <x:f>'편집평가'!L610</x:f>
        <x:v>50</x:v>
      </x:c>
      <x:c r="K610" s="23" t="n">
        <x:f>IF(I610="","",H610*'산출기준'!$B$15+I610*'산출기준'!$B$16+J610*'산출기준'!$B$17)</x:f>
        <x:v>62.098113791488814</x:v>
      </x:c>
      <x:c r="L610" s="13" t="n">
        <x:f>IF(K610="","",COUNTIF($K$5:$K$1004,"&gt;"&amp;K610)+1)</x:f>
        <x:v>736</x:v>
      </x:c>
    </x:row>
    <x:row r="611" ht="25" customHeight="1">
      <x:c r="A611" s="4" t="str">
        <x:v>K0607</x:v>
      </x:c>
      <x:c r="B611" s="4" t="str">
        <x:v>패션·뷰티</x:v>
      </x:c>
      <x:c r="C611" s="4" t="str">
        <x:v>얼굴붓기빼는법</x:v>
      </x:c>
      <x:c r="D611" s="13" t="n">
        <x:f>'Data &amp; Targets'!L611</x:f>
        <x:v>9180</x:v>
      </x:c>
      <x:c r="E611" s="13" t="n">
        <x:f>'Data &amp; Targets'!N611</x:f>
        <x:v>11506</x:v>
      </x:c>
      <x:c r="F611" s="23" t="n">
        <x:f>MIN(100,LOG10(1+D611/'산출기준'!$B$8)/LOG10(1+'산출기준'!$B$9/'산출기준'!$B$8)*100)</x:f>
        <x:v>65.57544426611122</x:v>
      </x:c>
      <x:c r="G611" s="23" t="n">
        <x:f>MIN(100,LOG10(1+D611/MAX(E611,'산출기준'!$B$10)*'산출기준'!$B$11)/LOG10(1+'산출기준'!$B$12*'산출기준'!$B$11)*100)</x:f>
        <x:v>95.16077874362485</x:v>
      </x:c>
      <x:c r="H611" s="23" t="n">
        <x:f>F611*'산출기준'!$B$13+G611*'산출기준'!$B$14</x:f>
        <x:v>83.32664495261939</x:v>
      </x:c>
      <x:c r="I611" s="23" t="n">
        <x:f>IF('검색추이24개월'!AI611="","",'검색추이24개월'!AI611)</x:f>
        <x:v>86.80409896765723</x:v>
      </x:c>
      <x:c r="J611" s="23" t="n">
        <x:f>'편집평가'!L611</x:f>
        <x:v>62.5</x:v>
      </x:c>
      <x:c r="K611" s="23" t="n">
        <x:f>IF(I611="","",H611*'산출기준'!$B$15+I611*'산출기준'!$B$16+J611*'산출기준'!$B$17)</x:f>
        <x:v>80.20455216660686</x:v>
      </x:c>
      <x:c r="L611" s="13" t="n">
        <x:f>IF(K611="","",COUNTIF($K$5:$K$1004,"&gt;"&amp;K611)+1)</x:f>
        <x:v>242</x:v>
      </x:c>
    </x:row>
    <x:row r="612" ht="25" customHeight="1">
      <x:c r="A612" s="4" t="str">
        <x:v>K0608</x:v>
      </x:c>
      <x:c r="B612" s="4" t="str">
        <x:v>패션·뷰티</x:v>
      </x:c>
      <x:c r="C612" s="4" t="str">
        <x:v>붓기빼는법</x:v>
      </x:c>
      <x:c r="D612" s="13" t="n">
        <x:f>'Data &amp; Targets'!L612</x:f>
        <x:v>8890</x:v>
      </x:c>
      <x:c r="E612" s="13" t="n">
        <x:f>'Data &amp; Targets'!N612</x:f>
        <x:v>24638</x:v>
      </x:c>
      <x:c r="F612" s="23" t="n">
        <x:f>MIN(100,LOG10(1+D612/'산출기준'!$B$8)/LOG10(1+'산출기준'!$B$9/'산출기준'!$B$8)*100)</x:f>
        <x:v>65.11590127567787</x:v>
      </x:c>
      <x:c r="G612" s="23" t="n">
        <x:f>MIN(100,LOG10(1+D612/MAX(E612,'산출기준'!$B$10)*'산출기준'!$B$11)/LOG10(1+'산출기준'!$B$12*'산출기준'!$B$11)*100)</x:f>
        <x:v>78.2892765640107</x:v>
      </x:c>
      <x:c r="H612" s="23" t="n">
        <x:f>F612*'산출기준'!$B$13+G612*'산출기준'!$B$14</x:f>
        <x:v>73.01992644867758</x:v>
      </x:c>
      <x:c r="I612" s="23" t="n">
        <x:f>IF('검색추이24개월'!AI612="","",'검색추이24개월'!AI612)</x:f>
        <x:v>86.50302836007793</x:v>
      </x:c>
      <x:c r="J612" s="23" t="n">
        <x:f>'편집평가'!L612</x:f>
        <x:v>62.5</x:v>
      </x:c>
      <x:c r="K612" s="23" t="n">
        <x:f>IF(I612="","",H612*'산출기준'!$B$15+I612*'산출기준'!$B$16+J612*'산출기준'!$B$17)</x:f>
        <x:v>74.96087173236216</x:v>
      </x:c>
      <x:c r="L612" s="13" t="n">
        <x:f>IF(K612="","",COUNTIF($K$5:$K$1004,"&gt;"&amp;K612)+1)</x:f>
        <x:v>422</x:v>
      </x:c>
    </x:row>
    <x:row r="613" ht="25" customHeight="1">
      <x:c r="A613" s="4" t="str">
        <x:v>K0609</x:v>
      </x:c>
      <x:c r="B613" s="4" t="str">
        <x:v>패션·뷰티</x:v>
      </x:c>
      <x:c r="C613" s="4" t="str">
        <x:v>얼굴피지제거</x:v>
      </x:c>
      <x:c r="D613" s="13" t="n">
        <x:f>'Data &amp; Targets'!L613</x:f>
        <x:v>8750</x:v>
      </x:c>
      <x:c r="E613" s="13" t="n">
        <x:f>'Data &amp; Targets'!N613</x:f>
        <x:v>13518</x:v>
      </x:c>
      <x:c r="F613" s="23" t="n">
        <x:f>MIN(100,LOG10(1+D613/'산출기준'!$B$8)/LOG10(1+'산출기준'!$B$9/'산출기준'!$B$8)*100)</x:f>
        <x:v>64.88872011257341</x:v>
      </x:c>
      <x:c r="G613" s="23" t="n">
        <x:f>MIN(100,LOG10(1+D613/MAX(E613,'산출기준'!$B$10)*'산출기준'!$B$11)/LOG10(1+'산출기준'!$B$12*'산출기준'!$B$11)*100)</x:f>
        <x:v>90.69173297427339</x:v>
      </x:c>
      <x:c r="H613" s="23" t="n">
        <x:f>F613*'산출기준'!$B$13+G613*'산출기준'!$B$14</x:f>
        <x:v>80.3705278295934</x:v>
      </x:c>
      <x:c r="I613" s="23" t="n">
        <x:f>IF('검색추이24개월'!AI613="","",'검색추이24개월'!AI613)</x:f>
        <x:v>95.26655493349499</x:v>
      </x:c>
      <x:c r="J613" s="23" t="n">
        <x:f>'편집평가'!L613</x:f>
        <x:v>62.5</x:v>
      </x:c>
      <x:c r="K613" s="23" t="n">
        <x:f>IF(I613="","",H613*'산출기준'!$B$15+I613*'산출기준'!$B$16+J613*'산출기준'!$B$17)</x:f>
        <x:v>81.26523039484519</x:v>
      </x:c>
      <x:c r="L613" s="13" t="n">
        <x:f>IF(K613="","",COUNTIF($K$5:$K$1004,"&gt;"&amp;K613)+1)</x:f>
        <x:v>209</x:v>
      </x:c>
    </x:row>
    <x:row r="614" ht="25" customHeight="1">
      <x:c r="A614" s="4" t="str">
        <x:v>K0610</x:v>
      </x:c>
      <x:c r="B614" s="4" t="str">
        <x:v>패션·뷰티</x:v>
      </x:c>
      <x:c r="C614" s="4" t="str">
        <x:v>블랙헤드제거</x:v>
      </x:c>
      <x:c r="D614" s="13" t="n">
        <x:f>'Data &amp; Targets'!L614</x:f>
        <x:v>8720</x:v>
      </x:c>
      <x:c r="E614" s="13" t="n">
        <x:f>'Data &amp; Targets'!N614</x:f>
        <x:v>63971</x:v>
      </x:c>
      <x:c r="F614" s="23" t="n">
        <x:f>MIN(100,LOG10(1+D614/'산출기준'!$B$8)/LOG10(1+'산출기준'!$B$9/'산출기준'!$B$8)*100)</x:f>
        <x:v>64.8395710385418</x:v>
      </x:c>
      <x:c r="G614" s="23" t="n">
        <x:f>MIN(100,LOG10(1+D614/MAX(E614,'산출기준'!$B$10)*'산출기준'!$B$11)/LOG10(1+'산출기준'!$B$12*'산출기준'!$B$11)*100)</x:f>
        <x:v>58.13834389877537</x:v>
      </x:c>
      <x:c r="H614" s="23" t="n">
        <x:f>F614*'산출기준'!$B$13+G614*'산출기준'!$B$14</x:f>
        <x:v>60.818834754681944</x:v>
      </x:c>
      <x:c r="I614" s="23" t="n">
        <x:f>IF('검색추이24개월'!AI614="","",'검색추이24개월'!AI614)</x:f>
        <x:v>87.37198305243369</x:v>
      </x:c>
      <x:c r="J614" s="23" t="n">
        <x:f>'편집평가'!L614</x:f>
        <x:v>62.5</x:v>
      </x:c>
      <x:c r="K614" s="23" t="n">
        <x:f>IF(I614="","",H614*'산출기준'!$B$15+I614*'산출기준'!$B$16+J614*'산출기준'!$B$17)</x:f>
        <x:v>69.12101229307108</x:v>
      </x:c>
      <x:c r="L614" s="13" t="n">
        <x:f>IF(K614="","",COUNTIF($K$5:$K$1004,"&gt;"&amp;K614)+1)</x:f>
        <x:v>565</x:v>
      </x:c>
    </x:row>
    <x:row r="615" ht="25" customHeight="1">
      <x:c r="A615" s="4" t="str">
        <x:v>K0611</x:v>
      </x:c>
      <x:c r="B615" s="4" t="str">
        <x:v>패션·뷰티</x:v>
      </x:c>
      <x:c r="C615" s="4" t="str">
        <x:v>여드름부위별원인</x:v>
      </x:c>
      <x:c r="D615" s="13" t="n">
        <x:f>'Data &amp; Targets'!L615</x:f>
        <x:v>8430</x:v>
      </x:c>
      <x:c r="E615" s="13" t="n">
        <x:f>'Data &amp; Targets'!N615</x:f>
        <x:v>7216</x:v>
      </x:c>
      <x:c r="F615" s="23" t="n">
        <x:f>MIN(100,LOG10(1+D615/'산출기준'!$B$8)/LOG10(1+'산출기준'!$B$9/'산출기준'!$B$8)*100)</x:f>
        <x:v>64.35565592528265</x:v>
      </x:c>
      <x:c r="G615" s="23" t="n">
        <x:f>MIN(100,LOG10(1+D615/MAX(E615,'산출기준'!$B$10)*'산출기준'!$B$11)/LOG10(1+'산출기준'!$B$12*'산출기준'!$B$11)*100)</x:f>
        <x:v>100</x:v>
      </x:c>
      <x:c r="H615" s="23" t="n">
        <x:f>F615*'산출기준'!$B$13+G615*'산출기준'!$B$14</x:f>
        <x:v>85.74226237011305</x:v>
      </x:c>
      <x:c r="I615" s="23" t="n">
        <x:f>IF('검색추이24개월'!AI615="","",'검색추이24개월'!AI615)</x:f>
        <x:v>90.09678621523175</x:v>
      </x:c>
      <x:c r="J615" s="23" t="n">
        <x:f>'편집평가'!L615</x:f>
        <x:v>75</x:v>
      </x:c>
      <x:c r="K615" s="23" t="n">
        <x:f>IF(I615="","",H615*'산출기준'!$B$15+I615*'산출기준'!$B$16+J615*'산출기준'!$B$17)</x:f>
        <x:v>84.90016704962605</x:v>
      </x:c>
      <x:c r="L615" s="13" t="n">
        <x:f>IF(K615="","",COUNTIF($K$5:$K$1004,"&gt;"&amp;K615)+1)</x:f>
        <x:v>97</x:v>
      </x:c>
    </x:row>
    <x:row r="616" ht="25" customHeight="1">
      <x:c r="A616" s="4" t="str">
        <x:v>K0612</x:v>
      </x:c>
      <x:c r="B616" s="4" t="str">
        <x:v>패션·뷰티</x:v>
      </x:c>
      <x:c r="C616" s="4" t="str">
        <x:v>옷기름얼룩제거</x:v>
      </x:c>
      <x:c r="D616" s="13" t="n">
        <x:f>'Data &amp; Targets'!L616</x:f>
        <x:v>8030</x:v>
      </x:c>
      <x:c r="E616" s="13" t="n">
        <x:f>'Data &amp; Targets'!N616</x:f>
        <x:v>1639</x:v>
      </x:c>
      <x:c r="F616" s="23" t="n">
        <x:f>MIN(100,LOG10(1+D616/'산출기준'!$B$8)/LOG10(1+'산출기준'!$B$9/'산출기준'!$B$8)*100)</x:f>
        <x:v>63.66047366048938</x:v>
      </x:c>
      <x:c r="G616" s="23" t="n">
        <x:f>MIN(100,LOG10(1+D616/MAX(E616,'산출기준'!$B$10)*'산출기준'!$B$11)/LOG10(1+'산출기준'!$B$12*'산출기준'!$B$11)*100)</x:f>
        <x:v>100</x:v>
      </x:c>
      <x:c r="H616" s="23" t="n">
        <x:f>F616*'산출기준'!$B$13+G616*'산출기준'!$B$14</x:f>
        <x:v>85.46418946419575</x:v>
      </x:c>
      <x:c r="I616" s="23" t="n">
        <x:f>IF('검색추이24개월'!AI616="","",'검색추이24개월'!AI616)</x:f>
        <x:v>97.51649946976133</x:v>
      </x:c>
      <x:c r="J616" s="23" t="n">
        <x:f>'편집평가'!L616</x:f>
        <x:v>62.5</x:v>
      </x:c>
      <x:c r="K616" s="23" t="n">
        <x:f>IF(I616="","",H616*'산출기준'!$B$15+I616*'산출기준'!$B$16+J616*'산출기준'!$B$17)</x:f>
        <x:v>84.48704457302628</x:v>
      </x:c>
      <x:c r="L616" s="13" t="n">
        <x:f>IF(K616="","",COUNTIF($K$5:$K$1004,"&gt;"&amp;K616)+1)</x:f>
        <x:v>110</x:v>
      </x:c>
    </x:row>
    <x:row r="617" ht="25" customHeight="1">
      <x:c r="A617" s="4" t="str">
        <x:v>K0613</x:v>
      </x:c>
      <x:c r="B617" s="4" t="str">
        <x:v>패션·뷰티</x:v>
      </x:c>
      <x:c r="C617" s="4" t="str">
        <x:v>붓기빼는차</x:v>
      </x:c>
      <x:c r="D617" s="13" t="n">
        <x:f>'Data &amp; Targets'!L617</x:f>
        <x:v>7790</x:v>
      </x:c>
      <x:c r="E617" s="13" t="n">
        <x:f>'Data &amp; Targets'!N617</x:f>
        <x:v>8435</x:v>
      </x:c>
      <x:c r="F617" s="23" t="n">
        <x:f>MIN(100,LOG10(1+D617/'산출기준'!$B$8)/LOG10(1+'산출기준'!$B$9/'산출기준'!$B$8)*100)</x:f>
        <x:v>63.22675167065041</x:v>
      </x:c>
      <x:c r="G617" s="23" t="n">
        <x:f>MIN(100,LOG10(1+D617/MAX(E617,'산출기준'!$B$10)*'산출기준'!$B$11)/LOG10(1+'산출기준'!$B$12*'산출기준'!$B$11)*100)</x:f>
        <x:v>98.29409860606626</x:v>
      </x:c>
      <x:c r="H617" s="23" t="n">
        <x:f>F617*'산출기준'!$B$13+G617*'산출기준'!$B$14</x:f>
        <x:v>84.26715983189992</x:v>
      </x:c>
      <x:c r="I617" s="23" t="n">
        <x:f>IF('검색추이24개월'!AI617="","",'검색추이24개월'!AI617)</x:f>
        <x:v>98.00738454262269</x:v>
      </x:c>
      <x:c r="J617" s="23" t="n">
        <x:f>'편집평가'!L617</x:f>
        <x:v>50</x:v>
      </x:c>
      <x:c r="K617" s="23" t="n">
        <x:f>IF(I617="","",H617*'산출기준'!$B$15+I617*'산출기준'!$B$16+J617*'산출기준'!$B$17)</x:f>
        <x:v>81.53579527873677</x:v>
      </x:c>
      <x:c r="L617" s="13" t="n">
        <x:f>IF(K617="","",COUNTIF($K$5:$K$1004,"&gt;"&amp;K617)+1)</x:f>
        <x:v>197</x:v>
      </x:c>
    </x:row>
    <x:row r="618" ht="25" customHeight="1">
      <x:c r="A618" s="4" t="str">
        <x:v>K0614</x:v>
      </x:c>
      <x:c r="B618" s="4" t="str">
        <x:v>패션·뷰티</x:v>
      </x:c>
      <x:c r="C618" s="4" t="str">
        <x:v>얼굴각질제거</x:v>
      </x:c>
      <x:c r="D618" s="13" t="n">
        <x:f>'Data &amp; Targets'!L618</x:f>
        <x:v>7570</x:v>
      </x:c>
      <x:c r="E618" s="13" t="n">
        <x:f>'Data &amp; Targets'!N618</x:f>
        <x:v>34144</x:v>
      </x:c>
      <x:c r="F618" s="23" t="n">
        <x:f>MIN(100,LOG10(1+D618/'산출기준'!$B$8)/LOG10(1+'산출기준'!$B$9/'산출기준'!$B$8)*100)</x:f>
        <x:v>62.81742292209953</x:v>
      </x:c>
      <x:c r="G618" s="23" t="n">
        <x:f>MIN(100,LOG10(1+D618/MAX(E618,'산출기준'!$B$10)*'산출기준'!$B$11)/LOG10(1+'산출기준'!$B$12*'산출기준'!$B$11)*100)</x:f>
        <x:v>68.09991445837977</x:v>
      </x:c>
      <x:c r="H618" s="23" t="n">
        <x:f>F618*'산출기준'!$B$13+G618*'산출기준'!$B$14</x:f>
        <x:v>65.98691784386767</x:v>
      </x:c>
      <x:c r="I618" s="23" t="n">
        <x:f>IF('검색추이24개월'!AI618="","",'검색추이24개월'!AI618)</x:f>
        <x:v>93.416273304641</x:v>
      </x:c>
      <x:c r="J618" s="23" t="n">
        <x:f>'편집평가'!L618</x:f>
        <x:v>62.5</x:v>
      </x:c>
      <x:c r="K618" s="23" t="n">
        <x:f>IF(I618="","",H618*'산출기준'!$B$15+I618*'산출기준'!$B$16+J618*'산출기준'!$B$17)</x:f>
        <x:v>73.51834091332614</x:v>
      </x:c>
      <x:c r="L618" s="13" t="n">
        <x:f>IF(K618="","",COUNTIF($K$5:$K$1004,"&gt;"&amp;K618)+1)</x:f>
        <x:v>467</x:v>
      </x:c>
    </x:row>
    <x:row r="619" ht="25" customHeight="1">
      <x:c r="A619" s="4" t="str">
        <x:v>K0615</x:v>
      </x:c>
      <x:c r="B619" s="4" t="str">
        <x:v>패션·뷰티</x:v>
      </x:c>
      <x:c r="C619" s="4" t="str">
        <x:v>신발세탁</x:v>
      </x:c>
      <x:c r="D619" s="13" t="n">
        <x:f>'Data &amp; Targets'!L619</x:f>
        <x:v>6830</x:v>
      </x:c>
      <x:c r="E619" s="13" t="n">
        <x:f>'Data &amp; Targets'!N619</x:f>
        <x:v>58621</x:v>
      </x:c>
      <x:c r="F619" s="23" t="n">
        <x:f>MIN(100,LOG10(1+D619/'산출기준'!$B$8)/LOG10(1+'산출기준'!$B$9/'산출기준'!$B$8)*100)</x:f>
        <x:v>61.34889776209379</x:v>
      </x:c>
      <x:c r="G619" s="23" t="n">
        <x:f>MIN(100,LOG10(1+D619/MAX(E619,'산출기준'!$B$10)*'산출기준'!$B$11)/LOG10(1+'산출기준'!$B$12*'산출기준'!$B$11)*100)</x:f>
        <x:v>54.987628764638984</x:v>
      </x:c>
      <x:c r="H619" s="23" t="n">
        <x:f>F619*'산출기준'!$B$13+G619*'산출기준'!$B$14</x:f>
        <x:v>57.53213636362091</x:v>
      </x:c>
      <x:c r="I619" s="23" t="n">
        <x:f>IF('검색추이24개월'!AI619="","",'검색추이24개월'!AI619)</x:f>
        <x:v>88.9767044163302</x:v>
      </x:c>
      <x:c r="J619" s="23" t="n">
        <x:f>'편집평가'!L619</x:f>
        <x:v>50</x:v>
      </x:c>
      <x:c r="K619" s="23" t="n">
        <x:f>IF(I619="","",H619*'산출기준'!$B$15+I619*'산출기준'!$B$16+J619*'산출기준'!$B$17)</x:f>
        <x:v>65.45907950670951</x:v>
      </x:c>
      <x:c r="L619" s="13" t="n">
        <x:f>IF(K619="","",COUNTIF($K$5:$K$1004,"&gt;"&amp;K619)+1)</x:f>
        <x:v>657</x:v>
      </x:c>
    </x:row>
    <x:row r="620" ht="25" customHeight="1">
      <x:c r="A620" s="4" t="str">
        <x:v>K0616</x:v>
      </x:c>
      <x:c r="B620" s="4" t="str">
        <x:v>패션·뷰티</x:v>
      </x:c>
      <x:c r="C620" s="4" t="str">
        <x:v>탈모예방</x:v>
      </x:c>
      <x:c r="D620" s="13" t="n">
        <x:f>'Data &amp; Targets'!L620</x:f>
        <x:v>6660</x:v>
      </x:c>
      <x:c r="E620" s="13" t="n">
        <x:f>'Data &amp; Targets'!N620</x:f>
        <x:v>137925</x:v>
      </x:c>
      <x:c r="F620" s="23" t="n">
        <x:f>MIN(100,LOG10(1+D620/'산출기준'!$B$8)/LOG10(1+'산출기준'!$B$9/'산출기준'!$B$8)*100)</x:f>
        <x:v>60.989398489934075</x:v>
      </x:c>
      <x:c r="G620" s="23" t="n">
        <x:f>MIN(100,LOG10(1+D620/MAX(E620,'산출기준'!$B$10)*'산출기준'!$B$11)/LOG10(1+'산출기준'!$B$12*'산출기준'!$B$11)*100)</x:f>
        <x:v>38.19609727751414</x:v>
      </x:c>
      <x:c r="H620" s="23" t="n">
        <x:f>F620*'산출기준'!$B$13+G620*'산출기준'!$B$14</x:f>
        <x:v>47.31341776248212</x:v>
      </x:c>
      <x:c r="I620" s="23" t="n">
        <x:f>IF('검색추이24개월'!AI620="","",'검색추이24개월'!AI620)</x:f>
        <x:v>89.07520216004706</x:v>
      </x:c>
      <x:c r="J620" s="23" t="n">
        <x:f>'편집평가'!L620</x:f>
        <x:v>50</x:v>
      </x:c>
      <x:c r="K620" s="23" t="n">
        <x:f>IF(I620="","",H620*'산출기준'!$B$15+I620*'산출기준'!$B$16+J620*'산출기준'!$B$17)</x:f>
        <x:v>60.379269529255176</x:v>
      </x:c>
      <x:c r="L620" s="13" t="n">
        <x:f>IF(K620="","",COUNTIF($K$5:$K$1004,"&gt;"&amp;K620)+1)</x:f>
        <x:v>775</x:v>
      </x:c>
    </x:row>
    <x:row r="621" ht="25" customHeight="1">
      <x:c r="A621" s="4" t="str">
        <x:v>K0617</x:v>
      </x:c>
      <x:c r="B621" s="4" t="str">
        <x:v>패션·뷰티</x:v>
      </x:c>
      <x:c r="C621" s="4" t="str">
        <x:v>좁쌀여드름원인</x:v>
      </x:c>
      <x:c r="D621" s="13" t="n">
        <x:f>'Data &amp; Targets'!L621</x:f>
        <x:v>6200</x:v>
      </x:c>
      <x:c r="E621" s="13" t="n">
        <x:f>'Data &amp; Targets'!N621</x:f>
        <x:v>11092</x:v>
      </x:c>
      <x:c r="F621" s="23" t="n">
        <x:f>MIN(100,LOG10(1+D621/'산출기준'!$B$8)/LOG10(1+'산출기준'!$B$9/'산출기준'!$B$8)*100)</x:f>
        <x:v>59.9693412016309</x:v>
      </x:c>
      <x:c r="G621" s="23" t="n">
        <x:f>MIN(100,LOG10(1+D621/MAX(E621,'산출기준'!$B$10)*'산출기준'!$B$11)/LOG10(1+'산출기준'!$B$12*'산출기준'!$B$11)*100)</x:f>
        <x:v>87.56494028118622</x:v>
      </x:c>
      <x:c r="H621" s="23" t="n">
        <x:f>F621*'산출기준'!$B$13+G621*'산출기준'!$B$14</x:f>
        <x:v>76.5267006493641</x:v>
      </x:c>
      <x:c r="I621" s="23" t="n">
        <x:f>IF('검색추이24개월'!AI621="","",'검색추이24개월'!AI621)</x:f>
        <x:v>94.6133902623344</x:v>
      </x:c>
      <x:c r="J621" s="23" t="n">
        <x:f>'편집평가'!L621</x:f>
        <x:v>75</x:v>
      </x:c>
      <x:c r="K621" s="23" t="n">
        <x:f>IF(I621="","",H621*'산출기준'!$B$15+I621*'산출기준'!$B$16+J621*'산출기준'!$B$17)</x:f>
        <x:v>81.64736740338238</x:v>
      </x:c>
      <x:c r="L621" s="13" t="n">
        <x:f>IF(K621="","",COUNTIF($K$5:$K$1004,"&gt;"&amp;K621)+1)</x:f>
        <x:v>189</x:v>
      </x:c>
    </x:row>
    <x:row r="622" ht="25" customHeight="1">
      <x:c r="A622" s="4" t="str">
        <x:v>K0618</x:v>
      </x:c>
      <x:c r="B622" s="4" t="str">
        <x:v>패션·뷰티</x:v>
      </x:c>
      <x:c r="C622" s="4" t="str">
        <x:v>흰옷얼룩제거</x:v>
      </x:c>
      <x:c r="D622" s="13" t="n">
        <x:f>'Data &amp; Targets'!L622</x:f>
        <x:v>6070</x:v>
      </x:c>
      <x:c r="E622" s="13" t="n">
        <x:f>'Data &amp; Targets'!N622</x:f>
        <x:v>7375</x:v>
      </x:c>
      <x:c r="F622" s="23" t="n">
        <x:f>MIN(100,LOG10(1+D622/'산출기준'!$B$8)/LOG10(1+'산출기준'!$B$9/'산출기준'!$B$8)*100)</x:f>
        <x:v>59.66753868951081</x:v>
      </x:c>
      <x:c r="G622" s="23" t="n">
        <x:f>MIN(100,LOG10(1+D622/MAX(E622,'산출기준'!$B$10)*'산출기준'!$B$11)/LOG10(1+'산출기준'!$B$12*'산출기준'!$B$11)*100)</x:f>
        <x:v>95.82652441116454</x:v>
      </x:c>
      <x:c r="H622" s="23" t="n">
        <x:f>F622*'산출기준'!$B$13+G622*'산출기준'!$B$14</x:f>
        <x:v>81.36293012250304</x:v>
      </x:c>
      <x:c r="I622" s="23" t="n">
        <x:f>IF('검색추이24개월'!AI622="","",'검색추이24개월'!AI622)</x:f>
        <x:v>85.63970861061317</x:v>
      </x:c>
      <x:c r="J622" s="23" t="n">
        <x:f>'편집평가'!L622</x:f>
        <x:v>62.5</x:v>
      </x:c>
      <x:c r="K622" s="23" t="n">
        <x:f>IF(I622="","",H622*'산출기준'!$B$15+I622*'산출기준'!$B$16+J622*'산출기준'!$B$17)</x:f>
        <x:v>78.87337764443546</x:v>
      </x:c>
      <x:c r="L622" s="13" t="n">
        <x:f>IF(K622="","",COUNTIF($K$5:$K$1004,"&gt;"&amp;K622)+1)</x:f>
        <x:v>285</x:v>
      </x:c>
    </x:row>
    <x:row r="623" ht="25" customHeight="1">
      <x:c r="A623" s="4" t="str">
        <x:v>K0619</x:v>
      </x:c>
      <x:c r="B623" s="4" t="str">
        <x:v>패션·뷰티</x:v>
      </x:c>
      <x:c r="C623" s="4" t="str">
        <x:v>옷기름때제거</x:v>
      </x:c>
      <x:c r="D623" s="13" t="n">
        <x:f>'Data &amp; Targets'!L623</x:f>
        <x:v>5800</x:v>
      </x:c>
      <x:c r="E623" s="13" t="n">
        <x:f>'Data &amp; Targets'!N623</x:f>
        <x:v>1503</x:v>
      </x:c>
      <x:c r="F623" s="23" t="n">
        <x:f>MIN(100,LOG10(1+D623/'산출기준'!$B$8)/LOG10(1+'산출기준'!$B$9/'산출기준'!$B$8)*100)</x:f>
        <x:v>59.019860657290025</x:v>
      </x:c>
      <x:c r="G623" s="23" t="n">
        <x:f>MIN(100,LOG10(1+D623/MAX(E623,'산출기준'!$B$10)*'산출기준'!$B$11)/LOG10(1+'산출기준'!$B$12*'산출기준'!$B$11)*100)</x:f>
        <x:v>100</x:v>
      </x:c>
      <x:c r="H623" s="23" t="n">
        <x:f>F623*'산출기준'!$B$13+G623*'산출기준'!$B$14</x:f>
        <x:v>83.607944262916</x:v>
      </x:c>
      <x:c r="I623" s="23" t="n">
        <x:f>IF('검색추이24개월'!AI623="","",'검색추이24개월'!AI623)</x:f>
        <x:v>97.24874873536271</x:v>
      </x:c>
      <x:c r="J623" s="23" t="n">
        <x:f>'편집평가'!L623</x:f>
        <x:v>62.5</x:v>
      </x:c>
      <x:c r="K623" s="23" t="n">
        <x:f>IF(I623="","",H623*'산출기준'!$B$15+I623*'산출기준'!$B$16+J623*'산출기준'!$B$17)</x:f>
        <x:v>83.4785967520668</x:v>
      </x:c>
      <x:c r="L623" s="13" t="n">
        <x:f>IF(K623="","",COUNTIF($K$5:$K$1004,"&gt;"&amp;K623)+1)</x:f>
        <x:v>130</x:v>
      </x:c>
    </x:row>
    <x:row r="624" ht="25" customHeight="1">
      <x:c r="A624" s="4" t="str">
        <x:v>K0620</x:v>
      </x:c>
      <x:c r="B624" s="4" t="str">
        <x:v>패션·뷰티</x:v>
      </x:c>
      <x:c r="C624" s="4" t="str">
        <x:v>40대헤어스타일</x:v>
      </x:c>
      <x:c r="D624" s="13" t="n">
        <x:f>'Data &amp; Targets'!L624</x:f>
        <x:v>5680</x:v>
      </x:c>
      <x:c r="E624" s="13" t="n">
        <x:f>'Data &amp; Targets'!N624</x:f>
        <x:v>7813</x:v>
      </x:c>
      <x:c r="F624" s="23" t="n">
        <x:f>MIN(100,LOG10(1+D624/'산출기준'!$B$8)/LOG10(1+'산출기준'!$B$9/'산출기준'!$B$8)*100)</x:f>
        <x:v>58.72243125237181</x:v>
      </x:c>
      <x:c r="G624" s="23" t="n">
        <x:f>MIN(100,LOG10(1+D624/MAX(E624,'산출기준'!$B$10)*'산출기준'!$B$11)/LOG10(1+'산출기준'!$B$12*'산출기준'!$B$11)*100)</x:f>
        <x:v>93.17186683426938</x:v>
      </x:c>
      <x:c r="H624" s="23" t="n">
        <x:f>F624*'산출기준'!$B$13+G624*'산출기준'!$B$14</x:f>
        <x:v>79.39209260151036</x:v>
      </x:c>
      <x:c r="I624" s="23" t="n">
        <x:f>IF('검색추이24개월'!AI624="","",'검색추이24개월'!AI624)</x:f>
        <x:v>92.15787967993354</x:v>
      </x:c>
      <x:c r="J624" s="23" t="n">
        <x:f>'편집평가'!L624</x:f>
        <x:v>50</x:v>
      </x:c>
      <x:c r="K624" s="23" t="n">
        <x:f>IF(I624="","",H624*'산출기준'!$B$15+I624*'산출기준'!$B$16+J624*'산출기준'!$B$17)</x:f>
        <x:v>77.34341020473524</x:v>
      </x:c>
      <x:c r="L624" s="13" t="n">
        <x:f>IF(K624="","",COUNTIF($K$5:$K$1004,"&gt;"&amp;K624)+1)</x:f>
        <x:v>336</x:v>
      </x:c>
    </x:row>
    <x:row r="625" ht="25" customHeight="1">
      <x:c r="A625" s="4" t="str">
        <x:v>K0621</x:v>
      </x:c>
      <x:c r="B625" s="4" t="str">
        <x:v>패션·뷰티</x:v>
      </x:c>
      <x:c r="C625" s="4" t="str">
        <x:v>흰옷누런때제거</x:v>
      </x:c>
      <x:c r="D625" s="13" t="n">
        <x:f>'Data &amp; Targets'!L625</x:f>
        <x:v>5310</x:v>
      </x:c>
      <x:c r="E625" s="13" t="n">
        <x:f>'Data &amp; Targets'!N625</x:f>
        <x:v>1839</x:v>
      </x:c>
      <x:c r="F625" s="23" t="n">
        <x:f>MIN(100,LOG10(1+D625/'산출기준'!$B$8)/LOG10(1+'산출기준'!$B$9/'산출기준'!$B$8)*100)</x:f>
        <x:v>57.76488402513537</x:v>
      </x:c>
      <x:c r="G625" s="23" t="n">
        <x:f>MIN(100,LOG10(1+D625/MAX(E625,'산출기준'!$B$10)*'산출기준'!$B$11)/LOG10(1+'산출기준'!$B$12*'산출기준'!$B$11)*100)</x:f>
        <x:v>100</x:v>
      </x:c>
      <x:c r="H625" s="23" t="n">
        <x:f>F625*'산출기준'!$B$13+G625*'산출기준'!$B$14</x:f>
        <x:v>83.10595361005414</x:v>
      </x:c>
      <x:c r="I625" s="23" t="n">
        <x:f>IF('검색추이24개월'!AI625="","",'검색추이24개월'!AI625)</x:f>
        <x:v>96.00157002351457</x:v>
      </x:c>
      <x:c r="J625" s="23" t="n">
        <x:f>'편집평가'!L625</x:f>
        <x:v>62.5</x:v>
      </x:c>
      <x:c r="K625" s="23" t="n">
        <x:f>IF(I625="","",H625*'산출기준'!$B$15+I625*'산출기준'!$B$16+J625*'산출기준'!$B$17)</x:f>
        <x:v>82.85344781208144</x:v>
      </x:c>
      <x:c r="L625" s="13" t="n">
        <x:f>IF(K625="","",COUNTIF($K$5:$K$1004,"&gt;"&amp;K625)+1)</x:f>
        <x:v>150</x:v>
      </x:c>
    </x:row>
    <x:row r="626" ht="25" customHeight="1">
      <x:c r="A626" s="4" t="str">
        <x:v>K0622</x:v>
      </x:c>
      <x:c r="B626" s="4" t="str">
        <x:v>패션·뷰티</x:v>
      </x:c>
      <x:c r="C626" s="4" t="str">
        <x:v>발뒤꿈치각질</x:v>
      </x:c>
      <x:c r="D626" s="13" t="n">
        <x:f>'Data &amp; Targets'!L626</x:f>
        <x:v>5310</x:v>
      </x:c>
      <x:c r="E626" s="13" t="n">
        <x:f>'Data &amp; Targets'!N626</x:f>
        <x:v>45137</x:v>
      </x:c>
      <x:c r="F626" s="23" t="n">
        <x:f>MIN(100,LOG10(1+D626/'산출기준'!$B$8)/LOG10(1+'산출기준'!$B$9/'산출기준'!$B$8)*100)</x:f>
        <x:v>57.76488402513537</x:v>
      </x:c>
      <x:c r="G626" s="23" t="n">
        <x:f>MIN(100,LOG10(1+D626/MAX(E626,'산출기준'!$B$10)*'산출기준'!$B$11)/LOG10(1+'산출기준'!$B$12*'산출기준'!$B$11)*100)</x:f>
        <x:v>55.180426189642596</x:v>
      </x:c>
      <x:c r="H626" s="23" t="n">
        <x:f>F626*'산출기준'!$B$13+G626*'산출기준'!$B$14</x:f>
        <x:v>56.214209323839704</x:v>
      </x:c>
      <x:c r="I626" s="23" t="n">
        <x:f>IF('검색추이24개월'!AI626="","",'검색추이24개월'!AI626)</x:f>
        <x:v>97.62309117574377</x:v>
      </x:c>
      <x:c r="J626" s="23" t="n">
        <x:f>'편집평가'!L626</x:f>
        <x:v>50</x:v>
      </x:c>
      <x:c r="K626" s="23" t="n">
        <x:f>IF(I626="","",H626*'산출기준'!$B$15+I626*'산출기준'!$B$16+J626*'산출기준'!$B$17)</x:f>
        <x:v>67.39403201464299</x:v>
      </x:c>
      <x:c r="L626" s="13" t="n">
        <x:f>IF(K626="","",COUNTIF($K$5:$K$1004,"&gt;"&amp;K626)+1)</x:f>
        <x:v>610</x:v>
      </x:c>
    </x:row>
    <x:row r="627" ht="25" customHeight="1">
      <x:c r="A627" s="4" t="str">
        <x:v>K0623</x:v>
      </x:c>
      <x:c r="B627" s="4" t="str">
        <x:v>패션·뷰티</x:v>
      </x:c>
      <x:c r="C627" s="4" t="str">
        <x:v>두피관리</x:v>
      </x:c>
      <x:c r="D627" s="13" t="n">
        <x:f>'Data &amp; Targets'!L627</x:f>
        <x:v>4930</x:v>
      </x:c>
      <x:c r="E627" s="13" t="n">
        <x:f>'Data &amp; Targets'!N627</x:f>
        <x:v>403708</x:v>
      </x:c>
      <x:c r="F627" s="23" t="n">
        <x:f>MIN(100,LOG10(1+D627/'산출기준'!$B$8)/LOG10(1+'산출기준'!$B$9/'산출기준'!$B$8)*100)</x:f>
        <x:v>56.71072721869051</x:v>
      </x:c>
      <x:c r="G627" s="23" t="n">
        <x:f>MIN(100,LOG10(1+D627/MAX(E627,'산출기준'!$B$10)*'산출기준'!$B$11)/LOG10(1+'산출기준'!$B$12*'산출기준'!$B$11)*100)</x:f>
        <x:v>17.291822223262862</x:v>
      </x:c>
      <x:c r="H627" s="23" t="n">
        <x:f>F627*'산출기준'!$B$13+G627*'산출기준'!$B$14</x:f>
        <x:v>33.05938422143392</x:v>
      </x:c>
      <x:c r="I627" s="23" t="n">
        <x:f>IF('검색추이24개월'!AI627="","",'검색추이24개월'!AI627)</x:f>
        <x:v>93.50085617574766</x:v>
      </x:c>
      <x:c r="J627" s="23" t="n">
        <x:f>'편집평가'!L627</x:f>
        <x:v>50</x:v>
      </x:c>
      <x:c r="K627" s="23" t="n">
        <x:f>IF(I627="","",H627*'산출기준'!$B$15+I627*'산출기준'!$B$16+J627*'산출기준'!$B$17)</x:f>
        <x:v>54.579948963441254</x:v>
      </x:c>
      <x:c r="L627" s="13" t="n">
        <x:f>IF(K627="","",COUNTIF($K$5:$K$1004,"&gt;"&amp;K627)+1)</x:f>
        <x:v>872</x:v>
      </x:c>
    </x:row>
    <x:row r="628" ht="25" customHeight="1">
      <x:c r="A628" s="4" t="str">
        <x:v>K0624</x:v>
      </x:c>
      <x:c r="B628" s="4" t="str">
        <x:v>패션·뷰티</x:v>
      </x:c>
      <x:c r="C628" s="4" t="str">
        <x:v>여드름없애는법</x:v>
      </x:c>
      <x:c r="D628" s="13" t="n">
        <x:f>'Data &amp; Targets'!L628</x:f>
        <x:v>4610</x:v>
      </x:c>
      <x:c r="E628" s="13" t="n">
        <x:f>'Data &amp; Targets'!N628</x:f>
        <x:v>26784</x:v>
      </x:c>
      <x:c r="F628" s="23" t="n">
        <x:f>MIN(100,LOG10(1+D628/'산출기준'!$B$8)/LOG10(1+'산출기준'!$B$9/'산출기준'!$B$8)*100)</x:f>
        <x:v>55.75929561946628</x:v>
      </x:c>
      <x:c r="G628" s="23" t="n">
        <x:f>MIN(100,LOG10(1+D628/MAX(E628,'산출기준'!$B$10)*'산출기준'!$B$11)/LOG10(1+'산출기준'!$B$12*'산출기준'!$B$11)*100)</x:f>
        <x:v>62.881737974528015</x:v>
      </x:c>
      <x:c r="H628" s="23" t="n">
        <x:f>F628*'산출기준'!$B$13+G628*'산출기준'!$B$14</x:f>
        <x:v>60.03276103250332</x:v>
      </x:c>
      <x:c r="I628" s="23" t="n">
        <x:f>IF('검색추이24개월'!AI628="","",'검색추이24개월'!AI628)</x:f>
        <x:v>84.07997242492499</x:v>
      </x:c>
      <x:c r="J628" s="23" t="n">
        <x:f>'편집평가'!L628</x:f>
        <x:v>62.5</x:v>
      </x:c>
      <x:c r="K628" s="23" t="n">
        <x:f>IF(I628="","",H628*'산출기준'!$B$15+I628*'산출기준'!$B$16+J628*'산출기준'!$B$17)</x:f>
        <x:v>67.74037224372915</x:v>
      </x:c>
      <x:c r="L628" s="13" t="n">
        <x:f>IF(K628="","",COUNTIF($K$5:$K$1004,"&gt;"&amp;K628)+1)</x:f>
        <x:v>601</x:v>
      </x:c>
    </x:row>
    <x:row r="629" ht="25" customHeight="1">
      <x:c r="A629" s="4" t="str">
        <x:v>K0625</x:v>
      </x:c>
      <x:c r="B629" s="4" t="str">
        <x:v>패션·뷰티</x:v>
      </x:c>
      <x:c r="C629" s="4" t="str">
        <x:v>퍼스널컬러자가진단</x:v>
      </x:c>
      <x:c r="D629" s="13" t="n">
        <x:f>'Data &amp; Targets'!L629</x:f>
        <x:v>4400</x:v>
      </x:c>
      <x:c r="E629" s="13" t="n">
        <x:f>'Data &amp; Targets'!N629</x:f>
        <x:v>3137</x:v>
      </x:c>
      <x:c r="F629" s="23" t="n">
        <x:f>MIN(100,LOG10(1+D629/'산출기준'!$B$8)/LOG10(1+'산출기준'!$B$9/'산출기준'!$B$8)*100)</x:f>
        <x:v>55.09911136472001</x:v>
      </x:c>
      <x:c r="G629" s="23" t="n">
        <x:f>MIN(100,LOG10(1+D629/MAX(E629,'산출기준'!$B$10)*'산출기준'!$B$11)/LOG10(1+'산출기준'!$B$12*'산출기준'!$B$11)*100)</x:f>
        <x:v>100</x:v>
      </x:c>
      <x:c r="H629" s="23" t="n">
        <x:f>F629*'산출기준'!$B$13+G629*'산출기준'!$B$14</x:f>
        <x:v>82.03964454588801</x:v>
      </x:c>
      <x:c r="I629" s="23" t="n">
        <x:f>IF('검색추이24개월'!AI629="","",'검색추이24개월'!AI629)</x:f>
        <x:v>85.17022845191488</x:v>
      </x:c>
      <x:c r="J629" s="23" t="n">
        <x:f>'편집평가'!L629</x:f>
        <x:v>50</x:v>
      </x:c>
      <x:c r="K629" s="23" t="n">
        <x:f>IF(I629="","",H629*'산출기준'!$B$15+I629*'산출기준'!$B$16+J629*'산출기준'!$B$17)</x:f>
        <x:v>76.57089080851847</x:v>
      </x:c>
      <x:c r="L629" s="13" t="n">
        <x:f>IF(K629="","",COUNTIF($K$5:$K$1004,"&gt;"&amp;K629)+1)</x:f>
        <x:v>364</x:v>
      </x:c>
    </x:row>
    <x:row r="630" ht="25" customHeight="1">
      <x:c r="A630" s="4" t="str">
        <x:v>K0626</x:v>
      </x:c>
      <x:c r="B630" s="4" t="str">
        <x:v>패션·뷰티</x:v>
      </x:c>
      <x:c r="C630" s="4" t="str">
        <x:v>얼굴살빼는법</x:v>
      </x:c>
      <x:c r="D630" s="13" t="n">
        <x:f>'Data &amp; Targets'!L630</x:f>
        <x:v>4180</x:v>
      </x:c>
      <x:c r="E630" s="13" t="n">
        <x:f>'Data &amp; Targets'!N630</x:f>
        <x:v>4761</x:v>
      </x:c>
      <x:c r="F630" s="23" t="n">
        <x:f>MIN(100,LOG10(1+D630/'산출기준'!$B$8)/LOG10(1+'산출기준'!$B$9/'산출기준'!$B$8)*100)</x:f>
        <x:v>54.37359151658997</x:v>
      </x:c>
      <x:c r="G630" s="23" t="n">
        <x:f>MIN(100,LOG10(1+D630/MAX(E630,'산출기준'!$B$10)*'산출기준'!$B$11)/LOG10(1+'산출기준'!$B$12*'산출기준'!$B$11)*100)</x:f>
        <x:v>97.20979681815214</x:v>
      </x:c>
      <x:c r="H630" s="23" t="n">
        <x:f>F630*'산출기준'!$B$13+G630*'산출기준'!$B$14</x:f>
        <x:v>80.07531469752726</x:v>
      </x:c>
      <x:c r="I630" s="23" t="n">
        <x:f>IF('검색추이24개월'!AI630="","",'검색추이24개월'!AI630)</x:f>
        <x:v>82.79903246532588</x:v>
      </x:c>
      <x:c r="J630" s="23" t="n">
        <x:f>'편집평가'!L630</x:f>
        <x:v>62.5</x:v>
      </x:c>
      <x:c r="K630" s="23" t="n">
        <x:f>IF(I630="","",H630*'산출기준'!$B$15+I630*'산출기준'!$B$16+J630*'산출기준'!$B$17)</x:f>
        <x:v>77.3773670883614</x:v>
      </x:c>
      <x:c r="L630" s="13" t="n">
        <x:f>IF(K630="","",COUNTIF($K$5:$K$1004,"&gt;"&amp;K630)+1)</x:f>
        <x:v>335</x:v>
      </x:c>
    </x:row>
    <x:row r="631" ht="25" customHeight="1">
      <x:c r="A631" s="4" t="str">
        <x:v>K0627</x:v>
      </x:c>
      <x:c r="B631" s="4" t="str">
        <x:v>패션·뷰티</x:v>
      </x:c>
      <x:c r="C631" s="4" t="str">
        <x:v>얼굴이붓는이유</x:v>
      </x:c>
      <x:c r="D631" s="13" t="n">
        <x:f>'Data &amp; Targets'!L631</x:f>
        <x:v>3840</x:v>
      </x:c>
      <x:c r="E631" s="13" t="n">
        <x:f>'Data &amp; Targets'!N631</x:f>
        <x:v>6402</x:v>
      </x:c>
      <x:c r="F631" s="23" t="n">
        <x:f>MIN(100,LOG10(1+D631/'산출기준'!$B$8)/LOG10(1+'산출기준'!$B$9/'산출기준'!$B$8)*100)</x:f>
        <x:v>53.17551329659456</x:v>
      </x:c>
      <x:c r="G631" s="23" t="n">
        <x:f>MIN(100,LOG10(1+D631/MAX(E631,'산출기준'!$B$10)*'산출기준'!$B$11)/LOG10(1+'산출기준'!$B$12*'산출기준'!$B$11)*100)</x:f>
        <x:v>89.06737150046014</x:v>
      </x:c>
      <x:c r="H631" s="23" t="n">
        <x:f>F631*'산출기준'!$B$13+G631*'산출기준'!$B$14</x:f>
        <x:v>74.71062821891391</x:v>
      </x:c>
      <x:c r="I631" s="23" t="n">
        <x:f>IF('검색추이24개월'!AI631="","",'검색추이24개월'!AI631)</x:f>
        <x:v>93.30227770004102</x:v>
      </x:c>
      <x:c r="J631" s="23" t="n">
        <x:f>'편집평가'!L631</x:f>
        <x:v>62.5</x:v>
      </x:c>
      <x:c r="K631" s="23" t="n">
        <x:f>IF(I631="","",H631*'산출기준'!$B$15+I631*'산출기준'!$B$16+J631*'산출기준'!$B$17)</x:f>
        <x:v>77.84599741946926</x:v>
      </x:c>
      <x:c r="L631" s="13" t="n">
        <x:f>IF(K631="","",COUNTIF($K$5:$K$1004,"&gt;"&amp;K631)+1)</x:f>
        <x:v>324</x:v>
      </x:c>
    </x:row>
    <x:row r="632" ht="25" customHeight="1">
      <x:c r="A632" s="4" t="str">
        <x:v>K0628</x:v>
      </x:c>
      <x:c r="B632" s="4" t="str">
        <x:v>패션·뷰티</x:v>
      </x:c>
      <x:c r="C632" s="4" t="str">
        <x:v>두피각질</x:v>
      </x:c>
      <x:c r="D632" s="13" t="n">
        <x:f>'Data &amp; Targets'!L632</x:f>
        <x:v>3820</x:v>
      </x:c>
      <x:c r="E632" s="13" t="n">
        <x:f>'Data &amp; Targets'!N632</x:f>
        <x:v>137105</x:v>
      </x:c>
      <x:c r="F632" s="23" t="n">
        <x:f>MIN(100,LOG10(1+D632/'산출기준'!$B$8)/LOG10(1+'산출기준'!$B$9/'산출기준'!$B$8)*100)</x:f>
        <x:v>53.10185212797569</x:v>
      </x:c>
      <x:c r="G632" s="23" t="n">
        <x:f>MIN(100,LOG10(1+D632/MAX(E632,'산출기준'!$B$10)*'산출기준'!$B$11)/LOG10(1+'산출기준'!$B$12*'산출기준'!$B$11)*100)</x:f>
        <x:v>28.847764957611904</x:v>
      </x:c>
      <x:c r="H632" s="23" t="n">
        <x:f>F632*'산출기준'!$B$13+G632*'산출기준'!$B$14</x:f>
        <x:v>38.54939982575742</x:v>
      </x:c>
      <x:c r="I632" s="23" t="n">
        <x:f>IF('검색추이24개월'!AI632="","",'검색추이24개월'!AI632)</x:f>
        <x:v>88.32056609185193</x:v>
      </x:c>
      <x:c r="J632" s="23" t="n">
        <x:f>'편집평가'!L632</x:f>
        <x:v>50</x:v>
      </x:c>
      <x:c r="K632" s="23" t="n">
        <x:f>IF(I632="","",H632*'산출기준'!$B$15+I632*'산출기준'!$B$16+J632*'산출기준'!$B$17)</x:f>
        <x:v>55.77086974043429</x:v>
      </x:c>
      <x:c r="L632" s="13" t="n">
        <x:f>IF(K632="","",COUNTIF($K$5:$K$1004,"&gt;"&amp;K632)+1)</x:f>
        <x:v>857</x:v>
      </x:c>
    </x:row>
    <x:row r="633" ht="25" customHeight="1">
      <x:c r="A633" s="4" t="str">
        <x:v>K0629</x:v>
      </x:c>
      <x:c r="B633" s="4" t="str">
        <x:v>패션·뷰티</x:v>
      </x:c>
      <x:c r="C633" s="4" t="str">
        <x:v>기미제거</x:v>
      </x:c>
      <x:c r="D633" s="13" t="n">
        <x:f>'Data &amp; Targets'!L633</x:f>
        <x:v>3800</x:v>
      </x:c>
      <x:c r="E633" s="13" t="n">
        <x:f>'Data &amp; Targets'!N633</x:f>
        <x:v>71313</x:v>
      </x:c>
      <x:c r="F633" s="23" t="n">
        <x:f>MIN(100,LOG10(1+D633/'산출기준'!$B$8)/LOG10(1+'산출기준'!$B$9/'산출기준'!$B$8)*100)</x:f>
        <x:v>53.02781417424646</x:v>
      </x:c>
      <x:c r="G633" s="23" t="n">
        <x:f>MIN(100,LOG10(1+D633/MAX(E633,'산출기준'!$B$10)*'산출기준'!$B$11)/LOG10(1+'산출기준'!$B$12*'산출기준'!$B$11)*100)</x:f>
        <x:v>39.97907457381396</x:v>
      </x:c>
      <x:c r="H633" s="23" t="n">
        <x:f>F633*'산출기준'!$B$13+G633*'산출기준'!$B$14</x:f>
        <x:v>45.19857041398696</x:v>
      </x:c>
      <x:c r="I633" s="23" t="n">
        <x:f>IF('검색추이24개월'!AI633="","",'검색추이24개월'!AI633)</x:f>
        <x:v>96.73804477577637</x:v>
      </x:c>
      <x:c r="J633" s="23" t="n">
        <x:f>'편집평가'!L633</x:f>
        <x:v>62.5</x:v>
      </x:c>
      <x:c r="K633" s="23" t="n">
        <x:f>IF(I633="","",H633*'산출기준'!$B$15+I633*'산출기준'!$B$16+J633*'산출기준'!$B$17)</x:f>
        <x:v>64.12069863972638</x:v>
      </x:c>
      <x:c r="L633" s="13" t="n">
        <x:f>IF(K633="","",COUNTIF($K$5:$K$1004,"&gt;"&amp;K633)+1)</x:f>
        <x:v>690</x:v>
      </x:c>
    </x:row>
    <x:row r="634" ht="25" customHeight="1">
      <x:c r="A634" s="4" t="str">
        <x:v>K0630</x:v>
      </x:c>
      <x:c r="B634" s="4" t="str">
        <x:v>패션·뷰티</x:v>
      </x:c>
      <x:c r="C634" s="4" t="str">
        <x:v>블랙헤드없애는법</x:v>
      </x:c>
      <x:c r="D634" s="13" t="n">
        <x:f>'Data &amp; Targets'!L634</x:f>
        <x:v>3420</x:v>
      </x:c>
      <x:c r="E634" s="13" t="n">
        <x:f>'Data &amp; Targets'!N634</x:f>
        <x:v>6544</x:v>
      </x:c>
      <x:c r="F634" s="23" t="n">
        <x:f>MIN(100,LOG10(1+D634/'산출기준'!$B$8)/LOG10(1+'산출기준'!$B$9/'산출기준'!$B$8)*100)</x:f>
        <x:v>51.5439640912687</x:v>
      </x:c>
      <x:c r="G634" s="23" t="n">
        <x:f>MIN(100,LOG10(1+D634/MAX(E634,'산출기준'!$B$10)*'산출기준'!$B$11)/LOG10(1+'산출기준'!$B$12*'산출기준'!$B$11)*100)</x:f>
        <x:v>86.13460610193503</x:v>
      </x:c>
      <x:c r="H634" s="23" t="n">
        <x:f>F634*'산출기준'!$B$13+G634*'산출기준'!$B$14</x:f>
        <x:v>72.2983492976685</x:v>
      </x:c>
      <x:c r="I634" s="23" t="n">
        <x:f>IF('검색추이24개월'!AI634="","",'검색추이24개월'!AI634)</x:f>
        <x:v>86.57725152932946</x:v>
      </x:c>
      <x:c r="J634" s="23" t="n">
        <x:f>'편집평가'!L634</x:f>
        <x:v>62.5</x:v>
      </x:c>
      <x:c r="K634" s="23" t="n">
        <x:f>IF(I634="","",H634*'산출기준'!$B$15+I634*'산출기준'!$B$16+J634*'산출기준'!$B$17)</x:f>
        <x:v>74.62235010763308</x:v>
      </x:c>
      <x:c r="L634" s="13" t="n">
        <x:f>IF(K634="","",COUNTIF($K$5:$K$1004,"&gt;"&amp;K634)+1)</x:f>
        <x:v>433</x:v>
      </x:c>
    </x:row>
    <x:row r="635" ht="25" customHeight="1">
      <x:c r="A635" s="4" t="str">
        <x:v>K0631</x:v>
      </x:c>
      <x:c r="B635" s="4" t="str">
        <x:v>패션·뷰티</x:v>
      </x:c>
      <x:c r="C635" s="4" t="str">
        <x:v>옷에묻은기름</x:v>
      </x:c>
      <x:c r="D635" s="13" t="n">
        <x:f>'Data &amp; Targets'!L635</x:f>
        <x:v>3310</x:v>
      </x:c>
      <x:c r="E635" s="13" t="n">
        <x:f>'Data &amp; Targets'!N635</x:f>
        <x:v>1353</x:v>
      </x:c>
      <x:c r="F635" s="23" t="n">
        <x:f>MIN(100,LOG10(1+D635/'산출기준'!$B$8)/LOG10(1+'산출기준'!$B$9/'산출기준'!$B$8)*100)</x:f>
        <x:v>51.08442110083534</x:v>
      </x:c>
      <x:c r="G635" s="23" t="n">
        <x:f>MIN(100,LOG10(1+D635/MAX(E635,'산출기준'!$B$10)*'산출기준'!$B$11)/LOG10(1+'산출기준'!$B$12*'산출기준'!$B$11)*100)</x:f>
        <x:v>100</x:v>
      </x:c>
      <x:c r="H635" s="23" t="n">
        <x:f>F635*'산출기준'!$B$13+G635*'산출기준'!$B$14</x:f>
        <x:v>80.43376844033413</x:v>
      </x:c>
      <x:c r="I635" s="23" t="n">
        <x:f>IF('검색추이24개월'!AI635="","",'검색추이24개월'!AI635)</x:f>
        <x:v>92.1248825216066</x:v>
      </x:c>
      <x:c r="J635" s="23" t="n">
        <x:f>'편집평가'!L635</x:f>
        <x:v>50</x:v>
      </x:c>
      <x:c r="K635" s="23" t="n">
        <x:f>IF(I635="","",H635*'산출기준'!$B$15+I635*'산출기준'!$B$16+J635*'산출기준'!$B$17)</x:f>
        <x:v>77.85434897664905</x:v>
      </x:c>
      <x:c r="L635" s="13" t="n">
        <x:f>IF(K635="","",COUNTIF($K$5:$K$1004,"&gt;"&amp;K635)+1)</x:f>
        <x:v>323</x:v>
      </x:c>
    </x:row>
    <x:row r="636" ht="25" customHeight="1">
      <x:c r="A636" s="4" t="str">
        <x:v>K0632</x:v>
      </x:c>
      <x:c r="B636" s="4" t="str">
        <x:v>패션·뷰티</x:v>
      </x:c>
      <x:c r="C636" s="4" t="str">
        <x:v>얼굴홍조원인</x:v>
      </x:c>
      <x:c r="D636" s="13" t="n">
        <x:f>'Data &amp; Targets'!L636</x:f>
        <x:v>3210</x:v>
      </x:c>
      <x:c r="E636" s="13" t="n">
        <x:f>'Data &amp; Targets'!N636</x:f>
        <x:v>11286</x:v>
      </x:c>
      <x:c r="F636" s="23" t="n">
        <x:f>MIN(100,LOG10(1+D636/'산출기준'!$B$8)/LOG10(1+'산출기준'!$B$9/'산출기준'!$B$8)*100)</x:f>
        <x:v>50.65360392961992</x:v>
      </x:c>
      <x:c r="G636" s="23" t="n">
        <x:f>MIN(100,LOG10(1+D636/MAX(E636,'산출기준'!$B$10)*'산출기준'!$B$11)/LOG10(1+'산출기준'!$B$12*'산출기준'!$B$11)*100)</x:f>
        <x:v>73.29024262699568</x:v>
      </x:c>
      <x:c r="H636" s="23" t="n">
        <x:f>F636*'산출기준'!$B$13+G636*'산출기준'!$B$14</x:f>
        <x:v>64.23558714804537</x:v>
      </x:c>
      <x:c r="I636" s="23" t="n">
        <x:f>IF('검색추이24개월'!AI636="","",'검색추이24개월'!AI636)</x:f>
        <x:v>96.701842296657</x:v>
      </x:c>
      <x:c r="J636" s="23" t="n">
        <x:f>'편집평가'!L636</x:f>
        <x:v>75</x:v>
      </x:c>
      <x:c r="K636" s="23" t="n">
        <x:f>IF(I636="","",H636*'산출기준'!$B$15+I636*'산출기준'!$B$16+J636*'산출기준'!$B$17)</x:f>
        <x:v>76.12834626301978</x:v>
      </x:c>
      <x:c r="L636" s="13" t="n">
        <x:f>IF(K636="","",COUNTIF($K$5:$K$1004,"&gt;"&amp;K636)+1)</x:f>
        <x:v>378</x:v>
      </x:c>
    </x:row>
    <x:row r="637" ht="25" customHeight="1">
      <x:c r="A637" s="4" t="str">
        <x:v>K0633</x:v>
      </x:c>
      <x:c r="B637" s="4" t="str">
        <x:v>패션·뷰티</x:v>
      </x:c>
      <x:c r="C637" s="4" t="str">
        <x:v>원형탈모증치료</x:v>
      </x:c>
      <x:c r="D637" s="13" t="n">
        <x:f>'Data &amp; Targets'!L637</x:f>
        <x:v>3010</x:v>
      </x:c>
      <x:c r="E637" s="13" t="n">
        <x:f>'Data &amp; Targets'!N637</x:f>
        <x:v>1521</x:v>
      </x:c>
      <x:c r="F637" s="23" t="n">
        <x:f>MIN(100,LOG10(1+D637/'산출기준'!$B$8)/LOG10(1+'산출기준'!$B$9/'산출기준'!$B$8)*100)</x:f>
        <x:v>49.751480968410924</x:v>
      </x:c>
      <x:c r="G637" s="23" t="n">
        <x:f>MIN(100,LOG10(1+D637/MAX(E637,'산출기준'!$B$10)*'산출기준'!$B$11)/LOG10(1+'산출기준'!$B$12*'산출기준'!$B$11)*100)</x:f>
        <x:v>100</x:v>
      </x:c>
      <x:c r="H637" s="23" t="n">
        <x:f>F637*'산출기준'!$B$13+G637*'산출기준'!$B$14</x:f>
        <x:v>79.90059238736437</x:v>
      </x:c>
      <x:c r="I637" s="23" t="str">
        <x:f>IF('검색추이24개월'!AI637="","",'검색추이24개월'!AI637)</x:f>
      </x:c>
      <x:c r="J637" s="23" t="n">
        <x:f>'편집평가'!L637</x:f>
        <x:v>50</x:v>
      </x:c>
      <x:c r="K637" s="23" t="str">
        <x:f>IF(I637="","",H637*'산출기준'!$B$15+I637*'산출기준'!$B$16+J637*'산출기준'!$B$17)</x:f>
      </x:c>
      <x:c r="L637" s="13" t="str">
        <x:f>IF(K637="","",COUNTIF($K$5:$K$1004,"&gt;"&amp;K637)+1)</x:f>
      </x:c>
    </x:row>
    <x:row r="638" ht="25" customHeight="1">
      <x:c r="A638" s="4" t="str">
        <x:v>K0634</x:v>
      </x:c>
      <x:c r="B638" s="4" t="str">
        <x:v>패션·뷰티</x:v>
      </x:c>
      <x:c r="C638" s="4" t="str">
        <x:v>코모공축소</x:v>
      </x:c>
      <x:c r="D638" s="13" t="n">
        <x:f>'Data &amp; Targets'!L638</x:f>
        <x:v>3000</x:v>
      </x:c>
      <x:c r="E638" s="13" t="n">
        <x:f>'Data &amp; Targets'!N638</x:f>
        <x:v>5109</x:v>
      </x:c>
      <x:c r="F638" s="23" t="n">
        <x:f>MIN(100,LOG10(1+D638/'산출기준'!$B$8)/LOG10(1+'산출기준'!$B$9/'산출기준'!$B$8)*100)</x:f>
        <x:v>49.704864540372455</x:v>
      </x:c>
      <x:c r="G638" s="23" t="n">
        <x:f>MIN(100,LOG10(1+D638/MAX(E638,'산출기준'!$B$10)*'산출기준'!$B$11)/LOG10(1+'산출기준'!$B$12*'산출기준'!$B$11)*100)</x:f>
        <x:v>88.61448762909178</x:v>
      </x:c>
      <x:c r="H638" s="23" t="n">
        <x:f>F638*'산출기준'!$B$13+G638*'산출기준'!$B$14</x:f>
        <x:v>73.05063839360406</x:v>
      </x:c>
      <x:c r="I638" s="23" t="n">
        <x:f>IF('검색추이24개월'!AI638="","",'검색추이24개월'!AI638)</x:f>
        <x:v>89.16765732766713</x:v>
      </x:c>
      <x:c r="J638" s="23" t="n">
        <x:f>'편집평가'!L638</x:f>
        <x:v>50</x:v>
      </x:c>
      <x:c r="K638" s="23" t="n">
        <x:f>IF(I638="","",H638*'산출기준'!$B$15+I638*'산출기준'!$B$16+J638*'산출기준'!$B$17)</x:f>
        <x:v>73.27561639510216</x:v>
      </x:c>
      <x:c r="L638" s="13" t="n">
        <x:f>IF(K638="","",COUNTIF($K$5:$K$1004,"&gt;"&amp;K638)+1)</x:f>
        <x:v>472</x:v>
      </x:c>
    </x:row>
    <x:row r="639" ht="25" customHeight="1">
      <x:c r="A639" s="4" t="str">
        <x:v>K0635</x:v>
      </x:c>
      <x:c r="B639" s="4" t="str">
        <x:v>패션·뷰티</x:v>
      </x:c>
      <x:c r="C639" s="4" t="str">
        <x:v>과산화수소세탁</x:v>
      </x:c>
      <x:c r="D639" s="13" t="n">
        <x:f>'Data &amp; Targets'!L639</x:f>
        <x:v>2980</x:v>
      </x:c>
      <x:c r="E639" s="13" t="n">
        <x:f>'Data &amp; Targets'!N639</x:f>
        <x:v>587</x:v>
      </x:c>
      <x:c r="F639" s="23" t="n">
        <x:f>MIN(100,LOG10(1+D639/'산출기준'!$B$8)/LOG10(1+'산출기준'!$B$9/'산출기준'!$B$8)*100)</x:f>
        <x:v>49.611178851527335</x:v>
      </x:c>
      <x:c r="G639" s="23" t="n">
        <x:f>MIN(100,LOG10(1+D639/MAX(E639,'산출기준'!$B$10)*'산출기준'!$B$11)/LOG10(1+'산출기준'!$B$12*'산출기준'!$B$11)*100)</x:f>
        <x:v>100</x:v>
      </x:c>
      <x:c r="H639" s="23" t="n">
        <x:f>F639*'산출기준'!$B$13+G639*'산출기준'!$B$14</x:f>
        <x:v>79.84447154061094</x:v>
      </x:c>
      <x:c r="I639" s="23" t="n">
        <x:f>IF('검색추이24개월'!AI639="","",'검색추이24개월'!AI639)</x:f>
        <x:v>97.02905796360359</x:v>
      </x:c>
      <x:c r="J639" s="23" t="n">
        <x:f>'편집평가'!L639</x:f>
        <x:v>50</x:v>
      </x:c>
      <x:c r="K639" s="23" t="n">
        <x:f>IF(I639="","",H639*'산출기준'!$B$15+I639*'산출기준'!$B$16+J639*'산출기준'!$B$17)</x:f>
        <x:v>79.03095315938654</x:v>
      </x:c>
      <x:c r="L639" s="13" t="n">
        <x:f>IF(K639="","",COUNTIF($K$5:$K$1004,"&gt;"&amp;K639)+1)</x:f>
        <x:v>280</x:v>
      </x:c>
    </x:row>
    <x:row r="640" ht="25" customHeight="1">
      <x:c r="A640" s="4" t="str">
        <x:v>K0636</x:v>
      </x:c>
      <x:c r="B640" s="4" t="str">
        <x:v>패션·뷰티</x:v>
      </x:c>
      <x:c r="C640" s="4" t="str">
        <x:v>옷얼룩제거</x:v>
      </x:c>
      <x:c r="D640" s="13" t="n">
        <x:f>'Data &amp; Targets'!L640</x:f>
        <x:v>2950</x:v>
      </x:c>
      <x:c r="E640" s="13" t="n">
        <x:f>'Data &amp; Targets'!N640</x:f>
        <x:v>19070</x:v>
      </x:c>
      <x:c r="F640" s="23" t="n">
        <x:f>MIN(100,LOG10(1+D640/'산출기준'!$B$8)/LOG10(1+'산출기준'!$B$9/'산출기준'!$B$8)*100)</x:f>
        <x:v>49.46950344577335</x:v>
      </x:c>
      <x:c r="G640" s="23" t="n">
        <x:f>MIN(100,LOG10(1+D640/MAX(E640,'산출기준'!$B$10)*'산출기준'!$B$11)/LOG10(1+'산출기준'!$B$12*'산출기준'!$B$11)*100)</x:f>
        <x:v>60.70262869981315</x:v>
      </x:c>
      <x:c r="H640" s="23" t="n">
        <x:f>F640*'산출기준'!$B$13+G640*'산출기준'!$B$14</x:f>
        <x:v>56.209378598197226</x:v>
      </x:c>
      <x:c r="I640" s="23" t="n">
        <x:f>IF('검색추이24개월'!AI640="","",'검색추이24개월'!AI640)</x:f>
        <x:v>91.6773245492574</x:v>
      </x:c>
      <x:c r="J640" s="23" t="n">
        <x:f>'편집평가'!L640</x:f>
        <x:v>62.5</x:v>
      </x:c>
      <x:c r="K640" s="23" t="n">
        <x:f>IF(I640="","",H640*'산출기준'!$B$15+I640*'산출기준'!$B$16+J640*'산출기준'!$B$17)</x:f>
        <x:v>68.10788666387583</x:v>
      </x:c>
      <x:c r="L640" s="13" t="n">
        <x:f>IF(K640="","",COUNTIF($K$5:$K$1004,"&gt;"&amp;K640)+1)</x:f>
        <x:v>592</x:v>
      </x:c>
    </x:row>
    <x:row r="641" ht="25" customHeight="1">
      <x:c r="A641" s="4" t="str">
        <x:v>K0637</x:v>
      </x:c>
      <x:c r="B641" s="4" t="str">
        <x:v>패션·뷰티</x:v>
      </x:c>
      <x:c r="C641" s="4" t="str">
        <x:v>여드름흉터치료</x:v>
      </x:c>
      <x:c r="D641" s="13" t="n">
        <x:f>'Data &amp; Targets'!L641</x:f>
        <x:v>2870</x:v>
      </x:c>
      <x:c r="E641" s="13" t="n">
        <x:f>'Data &amp; Targets'!N641</x:f>
        <x:v>71555</x:v>
      </x:c>
      <x:c r="F641" s="23" t="n">
        <x:f>MIN(100,LOG10(1+D641/'산출기준'!$B$8)/LOG10(1+'산출기준'!$B$9/'산출기준'!$B$8)*100)</x:f>
        <x:v>49.08477944479554</x:v>
      </x:c>
      <x:c r="G641" s="23" t="n">
        <x:f>MIN(100,LOG10(1+D641/MAX(E641,'산출기준'!$B$10)*'산출기준'!$B$11)/LOG10(1+'산출기준'!$B$12*'산출기준'!$B$11)*100)</x:f>
        <x:v>34.920337933624204</x:v>
      </x:c>
      <x:c r="H641" s="23" t="n">
        <x:f>F641*'산출기준'!$B$13+G641*'산출기준'!$B$14</x:f>
        <x:v>40.58611453809274</x:v>
      </x:c>
      <x:c r="I641" s="23" t="n">
        <x:f>IF('검색추이24개월'!AI641="","",'검색추이24개월'!AI641)</x:f>
        <x:v>96.37543332517808</x:v>
      </x:c>
      <x:c r="J641" s="23" t="n">
        <x:f>'편집평가'!L641</x:f>
        <x:v>50</x:v>
      </x:c>
      <x:c r="K641" s="23" t="n">
        <x:f>IF(I641="","",H641*'산출기준'!$B$15+I641*'산출기준'!$B$16+J641*'산출기준'!$B$17)</x:f>
        <x:v>59.205687266599796</x:v>
      </x:c>
      <x:c r="L641" s="13" t="n">
        <x:f>IF(K641="","",COUNTIF($K$5:$K$1004,"&gt;"&amp;K641)+1)</x:f>
        <x:v>803</x:v>
      </x:c>
    </x:row>
    <x:row r="642" ht="25" customHeight="1">
      <x:c r="A642" s="4" t="str">
        <x:v>K0638</x:v>
      </x:c>
      <x:c r="B642" s="4" t="str">
        <x:v>패션·뷰티</x:v>
      </x:c>
      <x:c r="C642" s="4" t="str">
        <x:v>남자코디</x:v>
      </x:c>
      <x:c r="D642" s="13" t="n">
        <x:f>'Data &amp; Targets'!L642</x:f>
        <x:v>2860</x:v>
      </x:c>
      <x:c r="E642" s="13" t="n">
        <x:f>'Data &amp; Targets'!N642</x:f>
        <x:v>227950</x:v>
      </x:c>
      <x:c r="F642" s="23" t="n">
        <x:f>MIN(100,LOG10(1+D642/'산출기준'!$B$8)/LOG10(1+'산출기준'!$B$9/'산출기준'!$B$8)*100)</x:f>
        <x:v>49.03596189971885</x:v>
      </x:c>
      <x:c r="G642" s="23" t="n">
        <x:f>MIN(100,LOG10(1+D642/MAX(E642,'산출기준'!$B$10)*'산출기준'!$B$11)/LOG10(1+'산출기준'!$B$12*'산출기준'!$B$11)*100)</x:f>
        <x:v>17.616001030368004</x:v>
      </x:c>
      <x:c r="H642" s="23" t="n">
        <x:f>F642*'산출기준'!$B$13+G642*'산출기준'!$B$14</x:f>
        <x:v>30.183985378108346</x:v>
      </x:c>
      <x:c r="I642" s="23" t="n">
        <x:f>IF('검색추이24개월'!AI642="","",'검색추이24개월'!AI642)</x:f>
        <x:v>93.01588848143442</x:v>
      </x:c>
      <x:c r="J642" s="23" t="n">
        <x:f>'편집평가'!L642</x:f>
        <x:v>50</x:v>
      </x:c>
      <x:c r="K642" s="23" t="n">
        <x:f>IF(I642="","",H642*'산출기준'!$B$15+I642*'산출기준'!$B$16+J642*'산출기준'!$B$17)</x:f>
        <x:v>52.9967592334845</x:v>
      </x:c>
      <x:c r="L642" s="13" t="n">
        <x:f>IF(K642="","",COUNTIF($K$5:$K$1004,"&gt;"&amp;K642)+1)</x:f>
        <x:v>892</x:v>
      </x:c>
    </x:row>
    <x:row r="643" ht="25" customHeight="1">
      <x:c r="A643" s="4" t="str">
        <x:v>K0639</x:v>
      </x:c>
      <x:c r="B643" s="4" t="str">
        <x:v>패션·뷰티</x:v>
      </x:c>
      <x:c r="C643" s="4" t="str">
        <x:v>헤어스타일추천</x:v>
      </x:c>
      <x:c r="D643" s="13" t="n">
        <x:f>'Data &amp; Targets'!L643</x:f>
        <x:v>2760</x:v>
      </x:c>
      <x:c r="E643" s="13" t="n">
        <x:f>'Data &amp; Targets'!N643</x:f>
        <x:v>193217</x:v>
      </x:c>
      <x:c r="F643" s="23" t="n">
        <x:f>MIN(100,LOG10(1+D643/'산출기준'!$B$8)/LOG10(1+'산출기준'!$B$9/'산출기준'!$B$8)*100)</x:f>
        <x:v>48.53851127942596</x:v>
      </x:c>
      <x:c r="G643" s="23" t="n">
        <x:f>MIN(100,LOG10(1+D643/MAX(E643,'산출기준'!$B$10)*'산출기준'!$B$11)/LOG10(1+'산출기준'!$B$12*'산출기준'!$B$11)*100)</x:f>
        <x:v>19.22488123860491</x:v>
      </x:c>
      <x:c r="H643" s="23" t="n">
        <x:f>F643*'산출기준'!$B$13+G643*'산출기준'!$B$14</x:f>
        <x:v>30.950333254933334</x:v>
      </x:c>
      <x:c r="I643" s="23" t="n">
        <x:f>IF('검색추이24개월'!AI643="","",'검색추이24개월'!AI643)</x:f>
        <x:v>96.82868435199946</x:v>
      </x:c>
      <x:c r="J643" s="23" t="n">
        <x:f>'편집평가'!L643</x:f>
        <x:v>50</x:v>
      </x:c>
      <x:c r="K643" s="23" t="n">
        <x:f>IF(I643="","",H643*'산출기준'!$B$15+I643*'산출기준'!$B$16+J643*'산출기준'!$B$17)</x:f>
        <x:v>54.5237719330665</x:v>
      </x:c>
      <x:c r="L643" s="13" t="n">
        <x:f>IF(K643="","",COUNTIF($K$5:$K$1004,"&gt;"&amp;K643)+1)</x:f>
        <x:v>873</x:v>
      </x:c>
    </x:row>
    <x:row r="644" ht="25" customHeight="1">
      <x:c r="A644" s="4" t="str">
        <x:v>K0640</x:v>
      </x:c>
      <x:c r="B644" s="4" t="str">
        <x:v>패션·뷰티</x:v>
      </x:c>
      <x:c r="C644" s="4" t="str">
        <x:v>눈붓기빨리빼는법</x:v>
      </x:c>
      <x:c r="D644" s="13" t="n">
        <x:f>'Data &amp; Targets'!L644</x:f>
        <x:v>2740</x:v>
      </x:c>
      <x:c r="E644" s="13" t="n">
        <x:f>'Data &amp; Targets'!N644</x:f>
        <x:v>1437</x:v>
      </x:c>
      <x:c r="F644" s="23" t="n">
        <x:f>MIN(100,LOG10(1+D644/'산출기준'!$B$8)/LOG10(1+'산출기준'!$B$9/'산출기준'!$B$8)*100)</x:f>
        <x:v>48.4369362071764</x:v>
      </x:c>
      <x:c r="G644" s="23" t="n">
        <x:f>MIN(100,LOG10(1+D644/MAX(E644,'산출기준'!$B$10)*'산출기준'!$B$11)/LOG10(1+'산출기준'!$B$12*'산출기준'!$B$11)*100)</x:f>
        <x:v>100</x:v>
      </x:c>
      <x:c r="H644" s="23" t="n">
        <x:f>F644*'산출기준'!$B$13+G644*'산출기준'!$B$14</x:f>
        <x:v>79.37477448287056</x:v>
      </x:c>
      <x:c r="I644" s="23" t="n">
        <x:f>IF('검색추이24개월'!AI644="","",'검색추이24개월'!AI644)</x:f>
        <x:v>82.03713879333945</x:v>
      </x:c>
      <x:c r="J644" s="23" t="n">
        <x:f>'편집평가'!L644</x:f>
        <x:v>62.5</x:v>
      </x:c>
      <x:c r="K644" s="23" t="n">
        <x:f>IF(I644="","",H644*'산출기준'!$B$15+I644*'산출기준'!$B$16+J644*'산출기준'!$B$17)</x:f>
        <x:v>76.79852887943711</x:v>
      </x:c>
      <x:c r="L644" s="13" t="n">
        <x:f>IF(K644="","",COUNTIF($K$5:$K$1004,"&gt;"&amp;K644)+1)</x:f>
        <x:v>351</x:v>
      </x:c>
    </x:row>
    <x:row r="645" ht="25" customHeight="1">
      <x:c r="A645" s="4" t="str">
        <x:v>K0641</x:v>
      </x:c>
      <x:c r="B645" s="4" t="str">
        <x:v>패션·뷰티</x:v>
      </x:c>
      <x:c r="C645" s="4" t="str">
        <x:v>클렌징오일사용법</x:v>
      </x:c>
      <x:c r="D645" s="13" t="n">
        <x:f>'Data &amp; Targets'!L645</x:f>
        <x:v>2560</x:v>
      </x:c>
      <x:c r="E645" s="13" t="n">
        <x:f>'Data &amp; Targets'!N645</x:f>
        <x:v>4527</x:v>
      </x:c>
      <x:c r="F645" s="23" t="n">
        <x:f>MIN(100,LOG10(1+D645/'산출기준'!$B$8)/LOG10(1+'산출기준'!$B$9/'산출기준'!$B$8)*100)</x:f>
        <x:v>47.48918322605242</x:v>
      </x:c>
      <x:c r="G645" s="23" t="n">
        <x:f>MIN(100,LOG10(1+D645/MAX(E645,'산출기준'!$B$10)*'산출기준'!$B$11)/LOG10(1+'산출기준'!$B$12*'산출기준'!$B$11)*100)</x:f>
        <x:v>87.81237715056314</x:v>
      </x:c>
      <x:c r="H645" s="23" t="n">
        <x:f>F645*'산출기준'!$B$13+G645*'산출기준'!$B$14</x:f>
        <x:v>71.68309958075885</x:v>
      </x:c>
      <x:c r="I645" s="23" t="n">
        <x:f>IF('검색추이24개월'!AI645="","",'검색추이24개월'!AI645)</x:f>
        <x:v>87.95706238702033</x:v>
      </x:c>
      <x:c r="J645" s="23" t="n">
        <x:f>'편집평가'!L645</x:f>
        <x:v>62.5</x:v>
      </x:c>
      <x:c r="K645" s="23" t="n">
        <x:f>IF(I645="","",H645*'산출기준'!$B$15+I645*'산출기준'!$B$16+J645*'산출기준'!$B$17)</x:f>
        <x:v>74.72866850648552</x:v>
      </x:c>
      <x:c r="L645" s="13" t="n">
        <x:f>IF(K645="","",COUNTIF($K$5:$K$1004,"&gt;"&amp;K645)+1)</x:f>
        <x:v>428</x:v>
      </x:c>
    </x:row>
    <x:row r="646" ht="25" customHeight="1">
      <x:c r="A646" s="4" t="str">
        <x:v>K0642</x:v>
      </x:c>
      <x:c r="B646" s="4" t="str">
        <x:v>패션·뷰티</x:v>
      </x:c>
      <x:c r="C646" s="4" t="str">
        <x:v>피부좋아지는법</x:v>
      </x:c>
      <x:c r="D646" s="13" t="n">
        <x:f>'Data &amp; Targets'!L646</x:f>
        <x:v>2500</x:v>
      </x:c>
      <x:c r="E646" s="13" t="n">
        <x:f>'Data &amp; Targets'!N646</x:f>
        <x:v>18941</x:v>
      </x:c>
      <x:c r="F646" s="23" t="n">
        <x:f>MIN(100,LOG10(1+D646/'산출기준'!$B$8)/LOG10(1+'산출기준'!$B$9/'산출기준'!$B$8)*100)</x:f>
        <x:v>47.15895471896341</x:v>
      </x:c>
      <x:c r="G646" s="23" t="n">
        <x:f>MIN(100,LOG10(1+D646/MAX(E646,'산출기준'!$B$10)*'산출기준'!$B$11)/LOG10(1+'산출기준'!$B$12*'산출기준'!$B$11)*100)</x:f>
        <x:v>57.48849093612854</x:v>
      </x:c>
      <x:c r="H646" s="23" t="n">
        <x:f>F646*'산출기준'!$B$13+G646*'산출기준'!$B$14</x:f>
        <x:v>53.356676449262494</x:v>
      </x:c>
      <x:c r="I646" s="23" t="n">
        <x:f>IF('검색추이24개월'!AI646="","",'검색추이24개월'!AI646)</x:f>
        <x:v>82.08895369581752</x:v>
      </x:c>
      <x:c r="J646" s="23" t="n">
        <x:f>'편집평가'!L646</x:f>
        <x:v>50</x:v>
      </x:c>
      <x:c r="K646" s="23" t="n">
        <x:f>IF(I646="","",H646*'산출기준'!$B$15+I646*'산출기준'!$B$16+J646*'산출기준'!$B$17)</x:f>
        <x:v>61.30502433337651</x:v>
      </x:c>
      <x:c r="L646" s="13" t="n">
        <x:f>IF(K646="","",COUNTIF($K$5:$K$1004,"&gt;"&amp;K646)+1)</x:f>
        <x:v>752</x:v>
      </x:c>
    </x:row>
    <x:row r="647" ht="25" customHeight="1">
      <x:c r="A647" s="4" t="str">
        <x:v>K0643</x:v>
      </x:c>
      <x:c r="B647" s="4" t="str">
        <x:v>패션·뷰티</x:v>
      </x:c>
      <x:c r="C647" s="4" t="str">
        <x:v>중년여성헤어스타일</x:v>
      </x:c>
      <x:c r="D647" s="13" t="n">
        <x:f>'Data &amp; Targets'!L647</x:f>
        <x:v>2490</x:v>
      </x:c>
      <x:c r="E647" s="13" t="n">
        <x:f>'Data &amp; Targets'!N647</x:f>
        <x:v>3853</x:v>
      </x:c>
      <x:c r="F647" s="23" t="n">
        <x:f>MIN(100,LOG10(1+D647/'산출기준'!$B$8)/LOG10(1+'산출기준'!$B$9/'산출기준'!$B$8)*100)</x:f>
        <x:v>47.103176659977485</x:v>
      </x:c>
      <x:c r="G647" s="23" t="n">
        <x:f>MIN(100,LOG10(1+D647/MAX(E647,'산출기준'!$B$10)*'산출기준'!$B$11)/LOG10(1+'산출기준'!$B$12*'산출기준'!$B$11)*100)</x:f>
        <x:v>90.65757245743981</x:v>
      </x:c>
      <x:c r="H647" s="23" t="n">
        <x:f>F647*'산출기준'!$B$13+G647*'산출기준'!$B$14</x:f>
        <x:v>73.23581413845488</x:v>
      </x:c>
      <x:c r="I647" s="23" t="n">
        <x:f>IF('검색추이24개월'!AI647="","",'검색추이24개월'!AI647)</x:f>
        <x:v>87.55569556888314</x:v>
      </x:c>
      <x:c r="J647" s="23" t="n">
        <x:f>'편집평가'!L647</x:f>
        <x:v>50</x:v>
      </x:c>
      <x:c r="K647" s="23" t="n">
        <x:f>IF(I647="","",H647*'산출기준'!$B$15+I647*'산출기준'!$B$16+J647*'산출기준'!$B$17)</x:f>
        <x:v>72.88461573989238</x:v>
      </x:c>
      <x:c r="L647" s="13" t="n">
        <x:f>IF(K647="","",COUNTIF($K$5:$K$1004,"&gt;"&amp;K647)+1)</x:f>
        <x:v>481</x:v>
      </x:c>
    </x:row>
    <x:row r="648" ht="25" customHeight="1">
      <x:c r="A648" s="4" t="str">
        <x:v>K0644</x:v>
      </x:c>
      <x:c r="B648" s="4" t="str">
        <x:v>패션·뷰티</x:v>
      </x:c>
      <x:c r="C648" s="4" t="str">
        <x:v>퍼스널컬러진단사이트</x:v>
      </x:c>
      <x:c r="D648" s="13" t="n">
        <x:f>'Data &amp; Targets'!L648</x:f>
        <x:v>2370</x:v>
      </x:c>
      <x:c r="E648" s="13" t="n">
        <x:f>'Data &amp; Targets'!N648</x:f>
        <x:v>205</x:v>
      </x:c>
      <x:c r="F648" s="23" t="n">
        <x:f>MIN(100,LOG10(1+D648/'산출기준'!$B$8)/LOG10(1+'산출기준'!$B$9/'산출기준'!$B$8)*100)</x:f>
        <x:v>46.41651565395104</x:v>
      </x:c>
      <x:c r="G648" s="23" t="n">
        <x:f>MIN(100,LOG10(1+D648/MAX(E648,'산출기준'!$B$10)*'산출기준'!$B$11)/LOG10(1+'산출기준'!$B$12*'산출기준'!$B$11)*100)</x:f>
        <x:v>100</x:v>
      </x:c>
      <x:c r="H648" s="23" t="n">
        <x:f>F648*'산출기준'!$B$13+G648*'산출기준'!$B$14</x:f>
        <x:v>78.56660626158042</x:v>
      </x:c>
      <x:c r="I648" s="23" t="n">
        <x:f>IF('검색추이24개월'!AI648="","",'검색추이24개월'!AI648)</x:f>
        <x:v>97.52086091497992</x:v>
      </x:c>
      <x:c r="J648" s="23" t="n">
        <x:f>'편집평가'!L648</x:f>
        <x:v>50</x:v>
      </x:c>
      <x:c r="K648" s="23" t="n">
        <x:f>IF(I648="","",H648*'산출기준'!$B$15+I648*'산출기준'!$B$16+J648*'산출기준'!$B$17)</x:f>
        <x:v>78.53956140528419</x:v>
      </x:c>
      <x:c r="L648" s="13" t="n">
        <x:f>IF(K648="","",COUNTIF($K$5:$K$1004,"&gt;"&amp;K648)+1)</x:f>
        <x:v>298</x:v>
      </x:c>
    </x:row>
    <x:row r="649" ht="25" customHeight="1">
      <x:c r="A649" s="4" t="str">
        <x:v>K0645</x:v>
      </x:c>
      <x:c r="B649" s="4" t="str">
        <x:v>패션·뷰티</x:v>
      </x:c>
      <x:c r="C649" s="4" t="str">
        <x:v>기미치료</x:v>
      </x:c>
      <x:c r="D649" s="13" t="n">
        <x:f>'Data &amp; Targets'!L649</x:f>
        <x:v>2320</x:v>
      </x:c>
      <x:c r="E649" s="13" t="n">
        <x:f>'Data &amp; Targets'!N649</x:f>
        <x:v>103617</x:v>
      </x:c>
      <x:c r="F649" s="23" t="n">
        <x:f>MIN(100,LOG10(1+D649/'산출기준'!$B$8)/LOG10(1+'산출기준'!$B$9/'산출기준'!$B$8)*100)</x:f>
        <x:v>46.120505575079335</x:v>
      </x:c>
      <x:c r="G649" s="23" t="n">
        <x:f>MIN(100,LOG10(1+D649/MAX(E649,'산출기준'!$B$10)*'산출기준'!$B$11)/LOG10(1+'산출기준'!$B$12*'산출기준'!$B$11)*100)</x:f>
        <x:v>25.465623606922883</x:v>
      </x:c>
      <x:c r="H649" s="23" t="n">
        <x:f>F649*'산출기준'!$B$13+G649*'산출기준'!$B$14</x:f>
        <x:v>33.72757639418546</x:v>
      </x:c>
      <x:c r="I649" s="23" t="n">
        <x:f>IF('검색추이24개월'!AI649="","",'검색추이24개월'!AI649)</x:f>
        <x:v>92.12835669193169</x:v>
      </x:c>
      <x:c r="J649" s="23" t="n">
        <x:f>'편집평가'!L649</x:f>
        <x:v>50</x:v>
      </x:c>
      <x:c r="K649" s="23" t="n">
        <x:f>IF(I649="","",H649*'산출기준'!$B$15+I649*'산출기준'!$B$16+J649*'산출기준'!$B$17)</x:f>
        <x:v>54.50229520467224</x:v>
      </x:c>
      <x:c r="L649" s="13" t="n">
        <x:f>IF(K649="","",COUNTIF($K$5:$K$1004,"&gt;"&amp;K649)+1)</x:f>
        <x:v>874</x:v>
      </x:c>
    </x:row>
    <x:row r="650" ht="25" customHeight="1">
      <x:c r="A650" s="4" t="str">
        <x:v>K0646</x:v>
      </x:c>
      <x:c r="B650" s="4" t="str">
        <x:v>패션·뷰티</x:v>
      </x:c>
      <x:c r="C650" s="4" t="str">
        <x:v>흰운동화세탁법</x:v>
      </x:c>
      <x:c r="D650" s="13" t="n">
        <x:f>'Data &amp; Targets'!L650</x:f>
        <x:v>2220</x:v>
      </x:c>
      <x:c r="E650" s="13" t="n">
        <x:f>'Data &amp; Targets'!N650</x:f>
        <x:v>1011</x:v>
      </x:c>
      <x:c r="F650" s="23" t="n">
        <x:f>MIN(100,LOG10(1+D650/'산출기준'!$B$8)/LOG10(1+'산출기준'!$B$9/'산출기준'!$B$8)*100)</x:f>
        <x:v>45.5096812537889</x:v>
      </x:c>
      <x:c r="G650" s="23" t="n">
        <x:f>MIN(100,LOG10(1+D650/MAX(E650,'산출기준'!$B$10)*'산출기준'!$B$11)/LOG10(1+'산출기준'!$B$12*'산출기준'!$B$11)*100)</x:f>
        <x:v>100</x:v>
      </x:c>
      <x:c r="H650" s="23" t="n">
        <x:f>F650*'산출기준'!$B$13+G650*'산출기준'!$B$14</x:f>
        <x:v>78.20387250151556</x:v>
      </x:c>
      <x:c r="I650" s="23" t="n">
        <x:f>IF('검색추이24개월'!AI650="","",'검색추이24개월'!AI650)</x:f>
        <x:v>93.60907921290921</x:v>
      </x:c>
      <x:c r="J650" s="23" t="n">
        <x:f>'편집평가'!L650</x:f>
        <x:v>50</x:v>
      </x:c>
      <x:c r="K650" s="23" t="n">
        <x:f>IF(I650="","",H650*'산출기준'!$B$15+I650*'산출기준'!$B$16+J650*'산출기준'!$B$17)</x:f>
        <x:v>77.18466001463054</x:v>
      </x:c>
      <x:c r="L650" s="13" t="n">
        <x:f>IF(K650="","",COUNTIF($K$5:$K$1004,"&gt;"&amp;K650)+1)</x:f>
        <x:v>341</x:v>
      </x:c>
    </x:row>
    <x:row r="651" ht="25" customHeight="1">
      <x:c r="A651" s="4" t="str">
        <x:v>K0647</x:v>
      </x:c>
      <x:c r="B651" s="4" t="str">
        <x:v>패션·뷰티</x:v>
      </x:c>
      <x:c r="C651" s="4" t="str">
        <x:v>두피각질제거</x:v>
      </x:c>
      <x:c r="D651" s="13" t="n">
        <x:f>'Data &amp; Targets'!L651</x:f>
        <x:v>1980</x:v>
      </x:c>
      <x:c r="E651" s="13" t="n">
        <x:f>'Data &amp; Targets'!N651</x:f>
        <x:v>15436</x:v>
      </x:c>
      <x:c r="F651" s="23" t="n">
        <x:f>MIN(100,LOG10(1+D651/'산출기준'!$B$8)/LOG10(1+'산출기준'!$B$9/'산출기준'!$B$8)*100)</x:f>
        <x:v>43.92908828945416</x:v>
      </x:c>
      <x:c r="G651" s="23" t="n">
        <x:f>MIN(100,LOG10(1+D651/MAX(E651,'산출기준'!$B$10)*'산출기준'!$B$11)/LOG10(1+'산출기준'!$B$12*'산출기준'!$B$11)*100)</x:f>
        <x:v>56.91367253924607</x:v>
      </x:c>
      <x:c r="H651" s="23" t="n">
        <x:f>F651*'산출기준'!$B$13+G651*'산출기준'!$B$14</x:f>
        <x:v>51.719838839329306</x:v>
      </x:c>
      <x:c r="I651" s="23" t="n">
        <x:f>IF('검색추이24개월'!AI651="","",'검색추이24개월'!AI651)</x:f>
        <x:v>89.24801983435913</x:v>
      </x:c>
      <x:c r="J651" s="23" t="n">
        <x:f>'편집평가'!L651</x:f>
        <x:v>62.5</x:v>
      </x:c>
      <x:c r="K651" s="23" t="n">
        <x:f>IF(I651="","",H651*'산출기준'!$B$15+I651*'산출기준'!$B$16+J651*'산출기준'!$B$17)</x:f>
        <x:v>65.13432536997239</x:v>
      </x:c>
      <x:c r="L651" s="13" t="n">
        <x:f>IF(K651="","",COUNTIF($K$5:$K$1004,"&gt;"&amp;K651)+1)</x:f>
        <x:v>667</x:v>
      </x:c>
    </x:row>
    <x:row r="652" ht="25" customHeight="1">
      <x:c r="A652" s="4" t="str">
        <x:v>K0648</x:v>
      </x:c>
      <x:c r="B652" s="4" t="str">
        <x:v>패션·뷰티</x:v>
      </x:c>
      <x:c r="C652" s="4" t="str">
        <x:v>모공관리</x:v>
      </x:c>
      <x:c r="D652" s="13" t="n">
        <x:f>'Data &amp; Targets'!L652</x:f>
        <x:v>1820</x:v>
      </x:c>
      <x:c r="E652" s="13" t="n">
        <x:f>'Data &amp; Targets'!N652</x:f>
        <x:v>475347</x:v>
      </x:c>
      <x:c r="F652" s="23" t="n">
        <x:f>MIN(100,LOG10(1+D652/'산출기준'!$B$8)/LOG10(1+'산출기준'!$B$9/'산출기준'!$B$8)*100)</x:f>
        <x:v>42.77051905041879</x:v>
      </x:c>
      <x:c r="G652" s="23" t="n">
        <x:f>MIN(100,LOG10(1+D652/MAX(E652,'산출기준'!$B$10)*'산출기준'!$B$11)/LOG10(1+'산출기준'!$B$12*'산출기준'!$B$11)*100)</x:f>
        <x:v>7.024019687557321</x:v>
      </x:c>
      <x:c r="H652" s="23" t="n">
        <x:f>F652*'산출기준'!$B$13+G652*'산출기준'!$B$14</x:f>
        <x:v>21.32261943270191</x:v>
      </x:c>
      <x:c r="I652" s="23" t="n">
        <x:f>IF('검색추이24개월'!AI652="","",'검색추이24개월'!AI652)</x:f>
        <x:v>86.2604796187247</x:v>
      </x:c>
      <x:c r="J652" s="23" t="n">
        <x:f>'편집평가'!L652</x:f>
        <x:v>50</x:v>
      </x:c>
      <x:c r="K652" s="23" t="n">
        <x:f>IF(I652="","",H652*'산출기준'!$B$15+I652*'산출기준'!$B$16+J652*'산출기준'!$B$17)</x:f>
        <x:v>46.53945360196836</x:v>
      </x:c>
      <x:c r="L652" s="13" t="n">
        <x:f>IF(K652="","",COUNTIF($K$5:$K$1004,"&gt;"&amp;K652)+1)</x:f>
        <x:v>956</x:v>
      </x:c>
    </x:row>
    <x:row r="653" ht="25" customHeight="1">
      <x:c r="A653" s="4" t="str">
        <x:v>K0649</x:v>
      </x:c>
      <x:c r="B653" s="4" t="str">
        <x:v>패션·뷰티</x:v>
      </x:c>
      <x:c r="C653" s="4" t="str">
        <x:v>여드름치료</x:v>
      </x:c>
      <x:c r="D653" s="13" t="n">
        <x:f>'Data &amp; Targets'!L653</x:f>
        <x:v>1820</x:v>
      </x:c>
      <x:c r="E653" s="13" t="n">
        <x:f>'Data &amp; Targets'!N653</x:f>
        <x:v>313359</x:v>
      </x:c>
      <x:c r="F653" s="23" t="n">
        <x:f>MIN(100,LOG10(1+D653/'산출기준'!$B$8)/LOG10(1+'산출기준'!$B$9/'산출기준'!$B$8)*100)</x:f>
        <x:v>42.77051905041879</x:v>
      </x:c>
      <x:c r="G653" s="23" t="n">
        <x:f>MIN(100,LOG10(1+D653/MAX(E653,'산출기준'!$B$10)*'산출기준'!$B$11)/LOG10(1+'산출기준'!$B$12*'산출기준'!$B$11)*100)</x:f>
        <x:v>9.922454948243269</x:v>
      </x:c>
      <x:c r="H653" s="23" t="n">
        <x:f>F653*'산출기준'!$B$13+G653*'산출기준'!$B$14</x:f>
        <x:v>23.06168058911348</x:v>
      </x:c>
      <x:c r="I653" s="23" t="n">
        <x:f>IF('검색추이24개월'!AI653="","",'검색추이24개월'!AI653)</x:f>
        <x:v>90.51018376639881</x:v>
      </x:c>
      <x:c r="J653" s="23" t="n">
        <x:f>'편집평가'!L653</x:f>
        <x:v>50</x:v>
      </x:c>
      <x:c r="K653" s="23" t="n">
        <x:f>IF(I653="","",H653*'산출기준'!$B$15+I653*'산출기준'!$B$16+J653*'산출기준'!$B$17)</x:f>
        <x:v>48.68389542447638</x:v>
      </x:c>
      <x:c r="L653" s="13" t="n">
        <x:f>IF(K653="","",COUNTIF($K$5:$K$1004,"&gt;"&amp;K653)+1)</x:f>
        <x:v>936</x:v>
      </x:c>
    </x:row>
    <x:row r="654" ht="25" customHeight="1">
      <x:c r="A654" s="4" t="str">
        <x:v>K0650</x:v>
      </x:c>
      <x:c r="B654" s="4" t="str">
        <x:v>패션·뷰티</x:v>
      </x:c>
      <x:c r="C654" s="4" t="str">
        <x:v>나비존모공</x:v>
      </x:c>
      <x:c r="D654" s="13" t="n">
        <x:f>'Data &amp; Targets'!L654</x:f>
        <x:v>1780</x:v>
      </x:c>
      <x:c r="E654" s="13" t="n">
        <x:f>'Data &amp; Targets'!N654</x:f>
        <x:v>10410</x:v>
      </x:c>
      <x:c r="F654" s="23" t="n">
        <x:f>MIN(100,LOG10(1+D654/'산출기준'!$B$8)/LOG10(1+'산출기준'!$B$9/'산출기준'!$B$8)*100)</x:f>
        <x:v>42.46578382865543</x:v>
      </x:c>
      <x:c r="G654" s="23" t="n">
        <x:f>MIN(100,LOG10(1+D654/MAX(E654,'산출기준'!$B$10)*'산출기준'!$B$11)/LOG10(1+'산출기준'!$B$12*'산출기준'!$B$11)*100)</x:f>
        <x:v>62.74708420063215</x:v>
      </x:c>
      <x:c r="H654" s="23" t="n">
        <x:f>F654*'산출기준'!$B$13+G654*'산출기준'!$B$14</x:f>
        <x:v>54.634564051841465</x:v>
      </x:c>
      <x:c r="I654" s="23" t="n">
        <x:f>IF('검색추이24개월'!AI654="","",'검색추이24개월'!AI654)</x:f>
        <x:v>86.24901036267947</x:v>
      </x:c>
      <x:c r="J654" s="23" t="n">
        <x:f>'편집평가'!L654</x:f>
        <x:v>50</x:v>
      </x:c>
      <x:c r="K654" s="23" t="n">
        <x:f>IF(I654="","",H654*'산출기준'!$B$15+I654*'산출기준'!$B$16+J654*'산출기준'!$B$17)</x:f>
        <x:v>63.191985134724575</x:v>
      </x:c>
      <x:c r="L654" s="13" t="n">
        <x:f>IF(K654="","",COUNTIF($K$5:$K$1004,"&gt;"&amp;K654)+1)</x:f>
        <x:v>715</x:v>
      </x:c>
    </x:row>
    <x:row r="655" ht="25" customHeight="1">
      <x:c r="A655" s="4" t="str">
        <x:v>K0651</x:v>
      </x:c>
      <x:c r="B655" s="4" t="str">
        <x:v>패션·뷰티</x:v>
      </x:c>
      <x:c r="C655" s="4" t="str">
        <x:v>모공축소</x:v>
      </x:c>
      <x:c r="D655" s="13" t="n">
        <x:f>'Data &amp; Targets'!L655</x:f>
        <x:v>1760</x:v>
      </x:c>
      <x:c r="E655" s="13" t="n">
        <x:f>'Data &amp; Targets'!N655</x:f>
        <x:v>63148</x:v>
      </x:c>
      <x:c r="F655" s="23" t="n">
        <x:f>MIN(100,LOG10(1+D655/'산출기준'!$B$8)/LOG10(1+'산출기준'!$B$9/'산출기준'!$B$8)*100)</x:f>
        <x:v>42.310976059985435</x:v>
      </x:c>
      <x:c r="G655" s="23" t="n">
        <x:f>MIN(100,LOG10(1+D655/MAX(E655,'산출기준'!$B$10)*'산출기준'!$B$11)/LOG10(1+'산출기준'!$B$12*'산출기준'!$B$11)*100)</x:f>
        <x:v>28.853015313695995</x:v>
      </x:c>
      <x:c r="H655" s="23" t="n">
        <x:f>F655*'산출기준'!$B$13+G655*'산출기준'!$B$14</x:f>
        <x:v>34.23619961221177</x:v>
      </x:c>
      <x:c r="I655" s="23" t="n">
        <x:f>IF('검색추이24개월'!AI655="","",'검색추이24개월'!AI655)</x:f>
        <x:v>80.82510851982445</x:v>
      </x:c>
      <x:c r="J655" s="23" t="n">
        <x:f>'편집평가'!L655</x:f>
        <x:v>50</x:v>
      </x:c>
      <x:c r="K655" s="23" t="n">
        <x:f>IF(I655="","",H655*'산출기준'!$B$15+I655*'산출기준'!$B$16+J655*'산출기준'!$B$17)</x:f>
        <x:v>51.36563236205322</x:v>
      </x:c>
      <x:c r="L655" s="13" t="n">
        <x:f>IF(K655="","",COUNTIF($K$5:$K$1004,"&gt;"&amp;K655)+1)</x:f>
        <x:v>911</x:v>
      </x:c>
    </x:row>
    <x:row r="656" ht="25" customHeight="1">
      <x:c r="A656" s="4" t="str">
        <x:v>K0652</x:v>
      </x:c>
      <x:c r="B656" s="4" t="str">
        <x:v>패션·뷰티</x:v>
      </x:c>
      <x:c r="C656" s="4" t="str">
        <x:v>각질제거</x:v>
      </x:c>
      <x:c r="D656" s="13" t="n">
        <x:f>'Data &amp; Targets'!L656</x:f>
        <x:v>1760</x:v>
      </x:c>
      <x:c r="E656" s="13" t="n">
        <x:f>'Data &amp; Targets'!N656</x:f>
        <x:v>360705</x:v>
      </x:c>
      <x:c r="F656" s="23" t="n">
        <x:f>MIN(100,LOG10(1+D656/'산출기준'!$B$8)/LOG10(1+'산출기준'!$B$9/'산출기준'!$B$8)*100)</x:f>
        <x:v>42.310976059985435</x:v>
      </x:c>
      <x:c r="G656" s="23" t="n">
        <x:f>MIN(100,LOG10(1+D656/MAX(E656,'산출기준'!$B$10)*'산출기준'!$B$11)/LOG10(1+'산출기준'!$B$12*'산출기준'!$B$11)*100)</x:f>
        <x:v>8.610569196021153</x:v>
      </x:c>
      <x:c r="H656" s="23" t="n">
        <x:f>F656*'산출기준'!$B$13+G656*'산출기준'!$B$14</x:f>
        <x:v>22.09073194160687</x:v>
      </x:c>
      <x:c r="I656" s="23" t="n">
        <x:f>IF('검색추이24개월'!AI656="","",'검색추이24개월'!AI656)</x:f>
        <x:v>83.4599663749972</x:v>
      </x:c>
      <x:c r="J656" s="23" t="n">
        <x:f>'편집평가'!L656</x:f>
        <x:v>62.5</x:v>
      </x:c>
      <x:c r="K656" s="23" t="n">
        <x:f>IF(I656="","",H656*'산출기준'!$B$15+I656*'산출기준'!$B$16+J656*'산출기준'!$B$17)</x:f>
        <x:v>48.58335588330259</x:v>
      </x:c>
      <x:c r="L656" s="13" t="n">
        <x:f>IF(K656="","",COUNTIF($K$5:$K$1004,"&gt;"&amp;K656)+1)</x:f>
        <x:v>937</x:v>
      </x:c>
    </x:row>
    <x:row r="657" ht="25" customHeight="1">
      <x:c r="A657" s="4" t="str">
        <x:v>K0653</x:v>
      </x:c>
      <x:c r="B657" s="4" t="str">
        <x:v>패션·뷰티</x:v>
      </x:c>
      <x:c r="C657" s="4" t="str">
        <x:v>팔꿈치각질</x:v>
      </x:c>
      <x:c r="D657" s="13" t="n">
        <x:f>'Data &amp; Targets'!L657</x:f>
        <x:v>1750</x:v>
      </x:c>
      <x:c r="E657" s="13" t="n">
        <x:f>'Data &amp; Targets'!N657</x:f>
        <x:v>11455</x:v>
      </x:c>
      <x:c r="F657" s="23" t="n">
        <x:f>MIN(100,LOG10(1+D657/'산출기준'!$B$8)/LOG10(1+'산출기준'!$B$9/'산출기준'!$B$8)*100)</x:f>
        <x:v>42.23294682306659</x:v>
      </x:c>
      <x:c r="G657" s="23" t="n">
        <x:f>MIN(100,LOG10(1+D657/MAX(E657,'산출기준'!$B$10)*'산출기준'!$B$11)/LOG10(1+'산출기준'!$B$12*'산출기준'!$B$11)*100)</x:f>
        <x:v>60.44833709153473</x:v>
      </x:c>
      <x:c r="H657" s="23" t="n">
        <x:f>F657*'산출기준'!$B$13+G657*'산출기준'!$B$14</x:f>
        <x:v>53.16218098414747</x:v>
      </x:c>
      <x:c r="I657" s="23" t="n">
        <x:f>IF('검색추이24개월'!AI657="","",'검색추이24개월'!AI657)</x:f>
        <x:v>91.09975414570222</x:v>
      </x:c>
      <x:c r="J657" s="23" t="n">
        <x:f>'편집평가'!L657</x:f>
        <x:v>50</x:v>
      </x:c>
      <x:c r="K657" s="23" t="n">
        <x:f>IF(I657="","",H657*'산출기준'!$B$15+I657*'산출기준'!$B$16+J657*'산출기준'!$B$17)</x:f>
        <x:v>63.9110167357844</x:v>
      </x:c>
      <x:c r="L657" s="13" t="n">
        <x:f>IF(K657="","",COUNTIF($K$5:$K$1004,"&gt;"&amp;K657)+1)</x:f>
        <x:v>699</x:v>
      </x:c>
    </x:row>
    <x:row r="658" ht="25" customHeight="1">
      <x:c r="A658" s="4" t="str">
        <x:v>K0654</x:v>
      </x:c>
      <x:c r="B658" s="4" t="str">
        <x:v>패션·뷰티</x:v>
      </x:c>
      <x:c r="C658" s="4" t="str">
        <x:v>좁쌀여드름없애기</x:v>
      </x:c>
      <x:c r="D658" s="13" t="n">
        <x:f>'Data &amp; Targets'!L658</x:f>
        <x:v>1570</x:v>
      </x:c>
      <x:c r="E658" s="13" t="n">
        <x:f>'Data &amp; Targets'!N658</x:f>
        <x:v>4315</x:v>
      </x:c>
      <x:c r="F658" s="23" t="n">
        <x:f>MIN(100,LOG10(1+D658/'산출기준'!$B$8)/LOG10(1+'산출기준'!$B$9/'산출기준'!$B$8)*100)</x:f>
        <x:v>40.75131929493316</x:v>
      </x:c>
      <x:c r="G658" s="23" t="n">
        <x:f>MIN(100,LOG10(1+D658/MAX(E658,'산출기준'!$B$10)*'산출기준'!$B$11)/LOG10(1+'산출기준'!$B$12*'산출기준'!$B$11)*100)</x:f>
        <x:v>78.46515898074347</x:v>
      </x:c>
      <x:c r="H658" s="23" t="n">
        <x:f>F658*'산출기준'!$B$13+G658*'산출기준'!$B$14</x:f>
        <x:v>63.379623106419345</x:v>
      </x:c>
      <x:c r="I658" s="23" t="n">
        <x:f>IF('검색추이24개월'!AI658="","",'검색추이24개월'!AI658)</x:f>
        <x:v>79.51758396049995</x:v>
      </x:c>
      <x:c r="J658" s="23" t="n">
        <x:f>'편집평가'!L658</x:f>
        <x:v>50</x:v>
      </x:c>
      <x:c r="K658" s="23" t="n">
        <x:f>IF(I658="","",H658*'산출기준'!$B$15+I658*'산출기준'!$B$16+J658*'산출기준'!$B$17)</x:f>
        <x:v>65.54508674135965</x:v>
      </x:c>
      <x:c r="L658" s="13" t="n">
        <x:f>IF(K658="","",COUNTIF($K$5:$K$1004,"&gt;"&amp;K658)+1)</x:f>
        <x:v>654</x:v>
      </x:c>
    </x:row>
    <x:row r="659" ht="25" customHeight="1">
      <x:c r="A659" s="4" t="str">
        <x:v>K0655</x:v>
      </x:c>
      <x:c r="B659" s="4" t="str">
        <x:v>패션·뷰티</x:v>
      </x:c>
      <x:c r="C659" s="4" t="str">
        <x:v>자외선차단</x:v>
      </x:c>
      <x:c r="D659" s="13" t="n">
        <x:f>'Data &amp; Targets'!L659</x:f>
        <x:v>1530</x:v>
      </x:c>
      <x:c r="E659" s="13" t="n">
        <x:f>'Data &amp; Targets'!N659</x:f>
        <x:v>578690</x:v>
      </x:c>
      <x:c r="F659" s="23" t="n">
        <x:f>MIN(100,LOG10(1+D659/'산출기준'!$B$8)/LOG10(1+'산출기준'!$B$9/'산출기준'!$B$8)*100)</x:f>
        <x:v>40.40040784439846</x:v>
      </x:c>
      <x:c r="G659" s="23" t="n">
        <x:f>MIN(100,LOG10(1+D659/MAX(E659,'산출기준'!$B$10)*'산출기준'!$B$11)/LOG10(1+'산출기준'!$B$12*'산출기준'!$B$11)*100)</x:f>
        <x:v>5.083074164960761</x:v>
      </x:c>
      <x:c r="H659" s="23" t="n">
        <x:f>F659*'산출기준'!$B$13+G659*'산출기준'!$B$14</x:f>
        <x:v>19.21000763673584</x:v>
      </x:c>
      <x:c r="I659" s="23" t="n">
        <x:f>IF('검색추이24개월'!AI659="","",'검색추이24개월'!AI659)</x:f>
        <x:v>89.89330138077861</x:v>
      </x:c>
      <x:c r="J659" s="23" t="n">
        <x:f>'편집평가'!L659</x:f>
        <x:v>50</x:v>
      </x:c>
      <x:c r="K659" s="23" t="n">
        <x:f>IF(I659="","",H659*'산출기준'!$B$15+I659*'산출기준'!$B$16+J659*'산출기준'!$B$17)</x:f>
        <x:v>46.5729942326015</x:v>
      </x:c>
      <x:c r="L659" s="13" t="n">
        <x:f>IF(K659="","",COUNTIF($K$5:$K$1004,"&gt;"&amp;K659)+1)</x:f>
        <x:v>954</x:v>
      </x:c>
    </x:row>
    <x:row r="660" ht="25" customHeight="1">
      <x:c r="A660" s="4" t="str">
        <x:v>K0656</x:v>
      </x:c>
      <x:c r="B660" s="4" t="str">
        <x:v>패션·뷰티</x:v>
      </x:c>
      <x:c r="C660" s="4" t="str">
        <x:v>두피뾰루지원인</x:v>
      </x:c>
      <x:c r="D660" s="13" t="n">
        <x:f>'Data &amp; Targets'!L660</x:f>
        <x:v>1480</x:v>
      </x:c>
      <x:c r="E660" s="13" t="n">
        <x:f>'Data &amp; Targets'!N660</x:f>
        <x:v>1679</x:v>
      </x:c>
      <x:c r="F660" s="23" t="n">
        <x:f>MIN(100,LOG10(1+D660/'산출기준'!$B$8)/LOG10(1+'산출기준'!$B$9/'산출기준'!$B$8)*100)</x:f>
        <x:v>39.949455845449464</x:v>
      </x:c>
      <x:c r="G660" s="23" t="n">
        <x:f>MIN(100,LOG10(1+D660/MAX(E660,'산출기준'!$B$10)*'산출기준'!$B$11)/LOG10(1+'산출기준'!$B$12*'산출기준'!$B$11)*100)</x:f>
        <x:v>97.2952841977382</x:v>
      </x:c>
      <x:c r="H660" s="23" t="n">
        <x:f>F660*'산출기준'!$B$13+G660*'산출기준'!$B$14</x:f>
        <x:v>74.3569528568227</x:v>
      </x:c>
      <x:c r="I660" s="23" t="n">
        <x:f>IF('검색추이24개월'!AI660="","",'검색추이24개월'!AI660)</x:f>
        <x:v>97.61297421099144</x:v>
      </x:c>
      <x:c r="J660" s="23" t="n">
        <x:f>'편집평가'!L660</x:f>
        <x:v>75</x:v>
      </x:c>
      <x:c r="K660" s="23" t="n">
        <x:f>IF(I660="","",H660*'산출기준'!$B$15+I660*'산출기준'!$B$16+J660*'산출기준'!$B$17)</x:f>
        <x:v>81.46236869170878</x:v>
      </x:c>
      <x:c r="L660" s="13" t="n">
        <x:f>IF(K660="","",COUNTIF($K$5:$K$1004,"&gt;"&amp;K660)+1)</x:f>
        <x:v>199</x:v>
      </x:c>
    </x:row>
    <x:row r="661" ht="25" customHeight="1">
      <x:c r="A661" s="4" t="str">
        <x:v>K0657</x:v>
      </x:c>
      <x:c r="B661" s="4" t="str">
        <x:v>패션·뷰티</x:v>
      </x:c>
      <x:c r="C661" s="4" t="str">
        <x:v>발바닥각질</x:v>
      </x:c>
      <x:c r="D661" s="13" t="n">
        <x:f>'Data &amp; Targets'!L661</x:f>
        <x:v>1480</x:v>
      </x:c>
      <x:c r="E661" s="13" t="n">
        <x:f>'Data &amp; Targets'!N661</x:f>
        <x:v>27962</x:v>
      </x:c>
      <x:c r="F661" s="23" t="n">
        <x:f>MIN(100,LOG10(1+D661/'산출기준'!$B$8)/LOG10(1+'산출기준'!$B$9/'산출기준'!$B$8)*100)</x:f>
        <x:v>39.949455845449464</x:v>
      </x:c>
      <x:c r="G661" s="23" t="n">
        <x:f>MIN(100,LOG10(1+D661/MAX(E661,'산출기준'!$B$10)*'산출기준'!$B$11)/LOG10(1+'산출기준'!$B$12*'산출기준'!$B$11)*100)</x:f>
        <x:v>39.85641567446758</x:v>
      </x:c>
      <x:c r="H661" s="23" t="n">
        <x:f>F661*'산출기준'!$B$13+G661*'산출기준'!$B$14</x:f>
        <x:v>39.89363174286033</x:v>
      </x:c>
      <x:c r="I661" s="23" t="n">
        <x:f>IF('검색추이24개월'!AI661="","",'검색추이24개월'!AI661)</x:f>
        <x:v>91.26768354790269</x:v>
      </x:c>
      <x:c r="J661" s="23" t="n">
        <x:f>'편집평가'!L661</x:f>
        <x:v>50</x:v>
      </x:c>
      <x:c r="K661" s="23" t="n">
        <x:f>IF(I661="","",H661*'산출기준'!$B$15+I661*'산출기준'!$B$16+J661*'산출기준'!$B$17)</x:f>
        <x:v>57.32712093580097</x:v>
      </x:c>
      <x:c r="L661" s="13" t="n">
        <x:f>IF(K661="","",COUNTIF($K$5:$K$1004,"&gt;"&amp;K661)+1)</x:f>
        <x:v>832</x:v>
      </x:c>
    </x:row>
    <x:row r="662" ht="25" customHeight="1">
      <x:c r="A662" s="4" t="str">
        <x:v>K0658</x:v>
      </x:c>
      <x:c r="B662" s="4" t="str">
        <x:v>패션·뷰티</x:v>
      </x:c>
      <x:c r="C662" s="4" t="str">
        <x:v>50대여성헤어스타일</x:v>
      </x:c>
      <x:c r="D662" s="13" t="n">
        <x:f>'Data &amp; Targets'!L662</x:f>
        <x:v>1470</x:v>
      </x:c>
      <x:c r="E662" s="13" t="n">
        <x:f>'Data &amp; Targets'!N662</x:f>
        <x:v>1737</x:v>
      </x:c>
      <x:c r="F662" s="23" t="n">
        <x:f>MIN(100,LOG10(1+D662/'산출기준'!$B$8)/LOG10(1+'산출기준'!$B$9/'산출기준'!$B$8)*100)</x:f>
        <x:v>39.857554658021726</x:v>
      </x:c>
      <x:c r="G662" s="23" t="n">
        <x:f>MIN(100,LOG10(1+D662/MAX(E662,'산출기준'!$B$10)*'산출기준'!$B$11)/LOG10(1+'산출기준'!$B$12*'산출기준'!$B$11)*100)</x:f>
        <x:v>96.42262086441404</x:v>
      </x:c>
      <x:c r="H662" s="23" t="n">
        <x:f>F662*'산출기준'!$B$13+G662*'산출기준'!$B$14</x:f>
        <x:v>73.79659438185712</x:v>
      </x:c>
      <x:c r="I662" s="23" t="n">
        <x:f>IF('검색추이24개월'!AI662="","",'검색추이24개월'!AI662)</x:f>
        <x:v>97.21939521927847</x:v>
      </x:c>
      <x:c r="J662" s="23" t="n">
        <x:f>'편집평가'!L662</x:f>
        <x:v>50</x:v>
      </x:c>
      <x:c r="K662" s="23" t="n">
        <x:f>IF(I662="","",H662*'산출기준'!$B$15+I662*'산출기준'!$B$16+J662*'산출기준'!$B$17)</x:f>
        <x:v>76.0641157567121</x:v>
      </x:c>
      <x:c r="L662" s="13" t="n">
        <x:f>IF(K662="","",COUNTIF($K$5:$K$1004,"&gt;"&amp;K662)+1)</x:f>
        <x:v>380</x:v>
      </x:c>
    </x:row>
    <x:row r="663" ht="25" customHeight="1">
      <x:c r="A663" s="4" t="str">
        <x:v>K0659</x:v>
      </x:c>
      <x:c r="B663" s="4" t="str">
        <x:v>패션·뷰티</x:v>
      </x:c>
      <x:c r="C663" s="4" t="str">
        <x:v>향수뿌리는법</x:v>
      </x:c>
      <x:c r="D663" s="13" t="n">
        <x:f>'Data &amp; Targets'!L663</x:f>
        <x:v>1470</x:v>
      </x:c>
      <x:c r="E663" s="13" t="n">
        <x:f>'Data &amp; Targets'!N663</x:f>
        <x:v>1734</x:v>
      </x:c>
      <x:c r="F663" s="23" t="n">
        <x:f>MIN(100,LOG10(1+D663/'산출기준'!$B$8)/LOG10(1+'산출기준'!$B$9/'산출기준'!$B$8)*100)</x:f>
        <x:v>39.857554658021726</x:v>
      </x:c>
      <x:c r="G663" s="23" t="n">
        <x:f>MIN(100,LOG10(1+D663/MAX(E663,'산출기준'!$B$10)*'산출기준'!$B$11)/LOG10(1+'산출기준'!$B$12*'산출기준'!$B$11)*100)</x:f>
        <x:v>96.45963915810762</x:v>
      </x:c>
      <x:c r="H663" s="23" t="n">
        <x:f>F663*'산출기준'!$B$13+G663*'산출기준'!$B$14</x:f>
        <x:v>73.81880535807326</x:v>
      </x:c>
      <x:c r="I663" s="23" t="n">
        <x:f>IF('검색추이24개월'!AI663="","",'검색추이24개월'!AI663)</x:f>
        <x:v>88.81286417803861</x:v>
      </x:c>
      <x:c r="J663" s="23" t="n">
        <x:f>'편집평가'!L663</x:f>
        <x:v>50</x:v>
      </x:c>
      <x:c r="K663" s="23" t="n">
        <x:f>IF(I663="","",H663*'산출기준'!$B$15+I663*'산출기준'!$B$16+J663*'산출기준'!$B$17)</x:f>
        <x:v>73.55326193244821</x:v>
      </x:c>
      <x:c r="L663" s="13" t="n">
        <x:f>IF(K663="","",COUNTIF($K$5:$K$1004,"&gt;"&amp;K663)+1)</x:f>
        <x:v>466</x:v>
      </x:c>
    </x:row>
    <x:row r="664" ht="25" customHeight="1">
      <x:c r="A664" s="4" t="str">
        <x:v>K0660</x:v>
      </x:c>
      <x:c r="B664" s="4" t="str">
        <x:v>패션·뷰티</x:v>
      </x:c>
      <x:c r="C664" s="4" t="str">
        <x:v>얼굴형헤어스타일</x:v>
      </x:c>
      <x:c r="D664" s="13" t="n">
        <x:f>'Data &amp; Targets'!L664</x:f>
        <x:v>1410</x:v>
      </x:c>
      <x:c r="E664" s="13" t="n">
        <x:f>'Data &amp; Targets'!N664</x:f>
        <x:v>80153</x:v>
      </x:c>
      <x:c r="F664" s="23" t="n">
        <x:f>MIN(100,LOG10(1+D664/'산출기준'!$B$8)/LOG10(1+'산출기준'!$B$9/'산출기준'!$B$8)*100)</x:f>
        <x:v>39.29354609529147</x:v>
      </x:c>
      <x:c r="G664" s="23" t="n">
        <x:f>MIN(100,LOG10(1+D664/MAX(E664,'산출기준'!$B$10)*'산출기준'!$B$11)/LOG10(1+'산출기준'!$B$12*'산출기준'!$B$11)*100)</x:f>
        <x:v>21.991136695084805</x:v>
      </x:c>
      <x:c r="H664" s="23" t="n">
        <x:f>F664*'산출기준'!$B$13+G664*'산출기준'!$B$14</x:f>
        <x:v>28.91210045516747</x:v>
      </x:c>
      <x:c r="I664" s="23" t="n">
        <x:f>IF('검색추이24개월'!AI664="","",'검색추이24개월'!AI664)</x:f>
        <x:v>85.2913545297159</x:v>
      </x:c>
      <x:c r="J664" s="23" t="n">
        <x:f>'편집평가'!L664</x:f>
        <x:v>50</x:v>
      </x:c>
      <x:c r="K664" s="23" t="n">
        <x:f>IF(I664="","",H664*'산출기준'!$B$15+I664*'산출기준'!$B$16+J664*'산출기준'!$B$17)</x:f>
        <x:v>50.04345658649851</x:v>
      </x:c>
      <x:c r="L664" s="13" t="n">
        <x:f>IF(K664="","",COUNTIF($K$5:$K$1004,"&gt;"&amp;K664)+1)</x:f>
        <x:v>923</x:v>
      </x:c>
    </x:row>
    <x:row r="665" ht="25" customHeight="1">
      <x:c r="A665" s="4" t="str">
        <x:v>K0661</x:v>
      </x:c>
      <x:c r="B665" s="4" t="str">
        <x:v>패션·뷰티</x:v>
      </x:c>
      <x:c r="C665" s="4" t="str">
        <x:v>두피각질원인</x:v>
      </x:c>
      <x:c r="D665" s="13" t="n">
        <x:f>'Data &amp; Targets'!L665</x:f>
        <x:v>1400</x:v>
      </x:c>
      <x:c r="E665" s="13" t="n">
        <x:f>'Data &amp; Targets'!N665</x:f>
        <x:v>5928</x:v>
      </x:c>
      <x:c r="F665" s="23" t="n">
        <x:f>MIN(100,LOG10(1+D665/'산출기준'!$B$8)/LOG10(1+'산출기준'!$B$9/'산출기준'!$B$8)*100)</x:f>
        <x:v>39.19737040327579</x:v>
      </x:c>
      <x:c r="G665" s="23" t="n">
        <x:f>MIN(100,LOG10(1+D665/MAX(E665,'산출기준'!$B$10)*'산출기준'!$B$11)/LOG10(1+'산출기준'!$B$12*'산출기준'!$B$11)*100)</x:f>
        <x:v>69.41154515252768</x:v>
      </x:c>
      <x:c r="H665" s="23" t="n">
        <x:f>F665*'산출기준'!$B$13+G665*'산출기준'!$B$14</x:f>
        <x:v>57.325875252826926</x:v>
      </x:c>
      <x:c r="I665" s="23" t="n">
        <x:f>IF('검색추이24개월'!AI665="","",'검색추이24개월'!AI665)</x:f>
        <x:v>97.40871847648188</x:v>
      </x:c>
      <x:c r="J665" s="23" t="n">
        <x:f>'편집평가'!L665</x:f>
        <x:v>75</x:v>
      </x:c>
      <x:c r="K665" s="23" t="n">
        <x:f>IF(I665="","",H665*'산출기준'!$B$15+I665*'산출기준'!$B$16+J665*'산출기준'!$B$17)</x:f>
        <x:v>72.88555316935802</x:v>
      </x:c>
      <x:c r="L665" s="13" t="n">
        <x:f>IF(K665="","",COUNTIF($K$5:$K$1004,"&gt;"&amp;K665)+1)</x:f>
        <x:v>480</x:v>
      </x:c>
    </x:row>
    <x:row r="666" ht="25" customHeight="1">
      <x:c r="A666" s="4" t="str">
        <x:v>K0662</x:v>
      </x:c>
      <x:c r="B666" s="4" t="str">
        <x:v>패션·뷰티</x:v>
      </x:c>
      <x:c r="C666" s="4" t="str">
        <x:v>탈모관리</x:v>
      </x:c>
      <x:c r="D666" s="13" t="n">
        <x:f>'Data &amp; Targets'!L666</x:f>
        <x:v>1380</x:v>
      </x:c>
      <x:c r="E666" s="13" t="n">
        <x:f>'Data &amp; Targets'!N666</x:f>
        <x:v>428156</x:v>
      </x:c>
      <x:c r="F666" s="23" t="n">
        <x:f>MIN(100,LOG10(1+D666/'산출기준'!$B$8)/LOG10(1+'산출기준'!$B$9/'산출기준'!$B$8)*100)</x:f>
        <x:v>39.00308039355768</x:v>
      </x:c>
      <x:c r="G666" s="23" t="n">
        <x:f>MIN(100,LOG10(1+D666/MAX(E666,'산출기준'!$B$10)*'산출기준'!$B$11)/LOG10(1+'산출기준'!$B$12*'산출기준'!$B$11)*100)</x:f>
        <x:v>6.053624004578927</x:v>
      </x:c>
      <x:c r="H666" s="23" t="n">
        <x:f>F666*'산출기준'!$B$13+G666*'산출기준'!$B$14</x:f>
        <x:v>19.23340656017043</x:v>
      </x:c>
      <x:c r="I666" s="23" t="n">
        <x:f>IF('검색추이24개월'!AI666="","",'검색추이24개월'!AI666)</x:f>
        <x:v>89.43565373683711</x:v>
      </x:c>
      <x:c r="J666" s="23" t="n">
        <x:f>'편집평가'!L666</x:f>
        <x:v>50</x:v>
      </x:c>
      <x:c r="K666" s="23" t="n">
        <x:f>IF(I666="","",H666*'산출기준'!$B$15+I666*'산출기준'!$B$16+J666*'산출기준'!$B$17)</x:f>
        <x:v>46.44739940113635</x:v>
      </x:c>
      <x:c r="L666" s="13" t="n">
        <x:f>IF(K666="","",COUNTIF($K$5:$K$1004,"&gt;"&amp;K666)+1)</x:f>
        <x:v>957</x:v>
      </x:c>
    </x:row>
    <x:row r="667" ht="25" customHeight="1">
      <x:c r="A667" s="4" t="str">
        <x:v>K0663</x:v>
      </x:c>
      <x:c r="B667" s="4" t="str">
        <x:v>패션·뷰티</x:v>
      </x:c>
      <x:c r="C667" s="4" t="str">
        <x:v>발바닥각질제거</x:v>
      </x:c>
      <x:c r="D667" s="13" t="n">
        <x:f>'Data &amp; Targets'!L667</x:f>
        <x:v>1320</x:v>
      </x:c>
      <x:c r="E667" s="13" t="n">
        <x:f>'Data &amp; Targets'!N667</x:f>
        <x:v>8810</x:v>
      </x:c>
      <x:c r="F667" s="23" t="n">
        <x:f>MIN(100,LOG10(1+D667/'산출기준'!$B$8)/LOG10(1+'산출기준'!$B$9/'산출기준'!$B$8)*100)</x:f>
        <x:v>38.40405470101524</x:v>
      </x:c>
      <x:c r="G667" s="23" t="n">
        <x:f>MIN(100,LOG10(1+D667/MAX(E667,'산출기준'!$B$10)*'산출기준'!$B$11)/LOG10(1+'산출기준'!$B$12*'산출기준'!$B$11)*100)</x:f>
        <x:v>60.053123507120354</x:v>
      </x:c>
      <x:c r="H667" s="23" t="n">
        <x:f>F667*'산출기준'!$B$13+G667*'산출기준'!$B$14</x:f>
        <x:v>51.39349598467831</x:v>
      </x:c>
      <x:c r="I667" s="23" t="n">
        <x:f>IF('검색추이24개월'!AI667="","",'검색추이24개월'!AI667)</x:f>
        <x:v>96.38456059085198</x:v>
      </x:c>
      <x:c r="J667" s="23" t="n">
        <x:f>'편집평가'!L667</x:f>
        <x:v>62.5</x:v>
      </x:c>
      <x:c r="K667" s="23" t="n">
        <x:f>IF(I667="","",H667*'산출기준'!$B$15+I667*'산출기준'!$B$16+J667*'산출기준'!$B$17)</x:f>
        <x:v>67.11211616959474</x:v>
      </x:c>
      <x:c r="L667" s="13" t="n">
        <x:f>IF(K667="","",COUNTIF($K$5:$K$1004,"&gt;"&amp;K667)+1)</x:f>
        <x:v>620</x:v>
      </x:c>
    </x:row>
    <x:row r="668" ht="25" customHeight="1">
      <x:c r="A668" s="4" t="str">
        <x:v>K0664</x:v>
      </x:c>
      <x:c r="B668" s="4" t="str">
        <x:v>패션·뷰티</x:v>
      </x:c>
      <x:c r="C668" s="4" t="str">
        <x:v>지루성두피염치료</x:v>
      </x:c>
      <x:c r="D668" s="13" t="n">
        <x:f>'Data &amp; Targets'!L668</x:f>
        <x:v>1290</x:v>
      </x:c>
      <x:c r="E668" s="13" t="n">
        <x:f>'Data &amp; Targets'!N668</x:f>
        <x:v>10230</x:v>
      </x:c>
      <x:c r="F668" s="23" t="n">
        <x:f>MIN(100,LOG10(1+D668/'산출기준'!$B$8)/LOG10(1+'산출기준'!$B$9/'산출기준'!$B$8)*100)</x:f>
        <x:v>38.094981283986165</x:v>
      </x:c>
      <x:c r="G668" s="23" t="n">
        <x:f>MIN(100,LOG10(1+D668/MAX(E668,'산출기준'!$B$10)*'산출기준'!$B$11)/LOG10(1+'산출기준'!$B$12*'산출기준'!$B$11)*100)</x:f>
        <x:v>56.570628056850325</x:v>
      </x:c>
      <x:c r="H668" s="23" t="n">
        <x:f>F668*'산출기준'!$B$13+G668*'산출기준'!$B$14</x:f>
        <x:v>49.180369347704655</x:v>
      </x:c>
      <x:c r="I668" s="23" t="n">
        <x:f>IF('검색추이24개월'!AI668="","",'검색추이24개월'!AI668)</x:f>
        <x:v>98.08963546716149</x:v>
      </x:c>
      <x:c r="J668" s="23" t="n">
        <x:f>'편집평가'!L668</x:f>
        <x:v>50</x:v>
      </x:c>
      <x:c r="K668" s="23" t="n">
        <x:f>IF(I668="","",H668*'산출기준'!$B$15+I668*'산출기준'!$B$16+J668*'산출기준'!$B$17)</x:f>
        <x:v>64.01707531400078</x:v>
      </x:c>
      <x:c r="L668" s="13" t="n">
        <x:f>IF(K668="","",COUNTIF($K$5:$K$1004,"&gt;"&amp;K668)+1)</x:f>
        <x:v>693</x:v>
      </x:c>
    </x:row>
    <x:row r="669" ht="25" customHeight="1">
      <x:c r="A669" s="4" t="str">
        <x:v>K0665</x:v>
      </x:c>
      <x:c r="B669" s="4" t="str">
        <x:v>패션·뷰티</x:v>
      </x:c>
      <x:c r="C669" s="4" t="str">
        <x:v>발뒷꿈치각질제거</x:v>
      </x:c>
      <x:c r="D669" s="13" t="n">
        <x:f>'Data &amp; Targets'!L669</x:f>
        <x:v>1190</x:v>
      </x:c>
      <x:c r="E669" s="13" t="n">
        <x:f>'Data &amp; Targets'!N669</x:f>
        <x:v>5087</x:v>
      </x:c>
      <x:c r="F669" s="23" t="n">
        <x:f>MIN(100,LOG10(1+D669/'산출기준'!$B$8)/LOG10(1+'산출기준'!$B$9/'산출기준'!$B$8)*100)</x:f>
        <x:v>37.01430131843663</x:v>
      </x:c>
      <x:c r="G669" s="23" t="n">
        <x:f>MIN(100,LOG10(1+D669/MAX(E669,'산출기준'!$B$10)*'산출기준'!$B$11)/LOG10(1+'산출기준'!$B$12*'산출기준'!$B$11)*100)</x:f>
        <x:v>69.21367827765094</x:v>
      </x:c>
      <x:c r="H669" s="23" t="n">
        <x:f>F669*'산출기준'!$B$13+G669*'산출기준'!$B$14</x:f>
        <x:v>56.33392749396522</x:v>
      </x:c>
      <x:c r="I669" s="23" t="n">
        <x:f>IF('검색추이24개월'!AI669="","",'검색추이24개월'!AI669)</x:f>
        <x:v>97.28933352798627</x:v>
      </x:c>
      <x:c r="J669" s="23" t="n">
        <x:f>'편집평가'!L669</x:f>
        <x:v>62.5</x:v>
      </x:c>
      <x:c r="K669" s="23" t="n">
        <x:f>IF(I669="","",H669*'산출기준'!$B$15+I669*'산출기준'!$B$16+J669*'산출기준'!$B$17)</x:f>
        <x:v>69.85376380537849</x:v>
      </x:c>
      <x:c r="L669" s="13" t="n">
        <x:f>IF(K669="","",COUNTIF($K$5:$K$1004,"&gt;"&amp;K669)+1)</x:f>
        <x:v>548</x:v>
      </x:c>
    </x:row>
    <x:row r="670" ht="25" customHeight="1">
      <x:c r="A670" s="4" t="str">
        <x:v>K0666</x:v>
      </x:c>
      <x:c r="B670" s="4" t="str">
        <x:v>패션·뷰티</x:v>
      </x:c>
      <x:c r="C670" s="4" t="str">
        <x:v>향수뿌리는위치</x:v>
      </x:c>
      <x:c r="D670" s="13" t="n">
        <x:f>'Data &amp; Targets'!L670</x:f>
        <x:v>1180</x:v>
      </x:c>
      <x:c r="E670" s="13" t="n">
        <x:f>'Data &amp; Targets'!N670</x:f>
        <x:v>1040</x:v>
      </x:c>
      <x:c r="F670" s="23" t="n">
        <x:f>MIN(100,LOG10(1+D670/'산출기준'!$B$8)/LOG10(1+'산출기준'!$B$9/'산출기준'!$B$8)*100)</x:f>
        <x:v>36.90165959513575</x:v>
      </x:c>
      <x:c r="G670" s="23" t="n">
        <x:f>MIN(100,LOG10(1+D670/MAX(E670,'산출기준'!$B$10)*'산출기준'!$B$11)/LOG10(1+'산출기준'!$B$12*'산출기준'!$B$11)*100)</x:f>
        <x:v>100</x:v>
      </x:c>
      <x:c r="H670" s="23" t="n">
        <x:f>F670*'산출기준'!$B$13+G670*'산출기준'!$B$14</x:f>
        <x:v>74.7606638380543</x:v>
      </x:c>
      <x:c r="I670" s="23" t="n">
        <x:f>IF('검색추이24개월'!AI670="","",'검색추이24개월'!AI670)</x:f>
        <x:v>90.83839669672209</x:v>
      </x:c>
      <x:c r="J670" s="23" t="n">
        <x:f>'편집평가'!L670</x:f>
        <x:v>50</x:v>
      </x:c>
      <x:c r="K670" s="23" t="n">
        <x:f>IF(I670="","",H670*'산출기준'!$B$15+I670*'산출기준'!$B$16+J670*'산출기준'!$B$17)</x:f>
        <x:v>74.63185092804378</x:v>
      </x:c>
      <x:c r="L670" s="13" t="n">
        <x:f>IF(K670="","",COUNTIF($K$5:$K$1004,"&gt;"&amp;K670)+1)</x:f>
        <x:v>432</x:v>
      </x:c>
    </x:row>
    <x:row r="671" ht="25" customHeight="1">
      <x:c r="A671" s="4" t="str">
        <x:v>K0667</x:v>
      </x:c>
      <x:c r="B671" s="4" t="str">
        <x:v>패션·뷰티</x:v>
      </x:c>
      <x:c r="C671" s="4" t="str">
        <x:v>얼굴윤곽관리</x:v>
      </x:c>
      <x:c r="D671" s="13" t="n">
        <x:f>'Data &amp; Targets'!L671</x:f>
        <x:v>1150</x:v>
      </x:c>
      <x:c r="E671" s="13" t="n">
        <x:f>'Data &amp; Targets'!N671</x:f>
        <x:v>109177</x:v>
      </x:c>
      <x:c r="F671" s="23" t="n">
        <x:f>MIN(100,LOG10(1+D671/'산출기준'!$B$8)/LOG10(1+'산출기준'!$B$9/'산출기준'!$B$8)*100)</x:f>
        <x:v>36.558377377501984</x:v>
      </x:c>
      <x:c r="G671" s="23" t="n">
        <x:f>MIN(100,LOG10(1+D671/MAX(E671,'산출기준'!$B$10)*'산출기준'!$B$11)/LOG10(1+'산출기준'!$B$12*'산출기준'!$B$11)*100)</x:f>
        <x:v>15.58931120776158</x:v>
      </x:c>
      <x:c r="H671" s="23" t="n">
        <x:f>F671*'산출기준'!$B$13+G671*'산출기준'!$B$14</x:f>
        <x:v>23.976937675657744</x:v>
      </x:c>
      <x:c r="I671" s="23" t="n">
        <x:f>IF('검색추이24개월'!AI671="","",'검색추이24개월'!AI671)</x:f>
        <x:v>96.85703819461949</x:v>
      </x:c>
      <x:c r="J671" s="23" t="n">
        <x:f>'편집평가'!L671</x:f>
        <x:v>50</x:v>
      </x:c>
      <x:c r="K671" s="23" t="n">
        <x:f>IF(I671="","",H671*'산출기준'!$B$15+I671*'산출기준'!$B$16+J671*'산출기준'!$B$17)</x:f>
        <x:v>51.04558029621472</x:v>
      </x:c>
      <x:c r="L671" s="13" t="n">
        <x:f>IF(K671="","",COUNTIF($K$5:$K$1004,"&gt;"&amp;K671)+1)</x:f>
        <x:v>915</x:v>
      </x:c>
    </x:row>
    <x:row r="672" ht="25" customHeight="1">
      <x:c r="A672" s="4" t="str">
        <x:v>K0668</x:v>
      </x:c>
      <x:c r="B672" s="4" t="str">
        <x:v>패션·뷰티</x:v>
      </x:c>
      <x:c r="C672" s="4" t="str">
        <x:v>남자옷코디</x:v>
      </x:c>
      <x:c r="D672" s="13" t="n">
        <x:f>'Data &amp; Targets'!L672</x:f>
        <x:v>1150</x:v>
      </x:c>
      <x:c r="E672" s="13" t="n">
        <x:f>'Data &amp; Targets'!N672</x:f>
        <x:v>11720</x:v>
      </x:c>
      <x:c r="F672" s="23" t="n">
        <x:f>MIN(100,LOG10(1+D672/'산출기준'!$B$8)/LOG10(1+'산출기준'!$B$9/'산출기준'!$B$8)*100)</x:f>
        <x:v>36.558377377501984</x:v>
      </x:c>
      <x:c r="G672" s="23" t="n">
        <x:f>MIN(100,LOG10(1+D672/MAX(E672,'산출기준'!$B$10)*'산출기준'!$B$11)/LOG10(1+'산출기준'!$B$12*'산출기준'!$B$11)*100)</x:f>
        <x:v>51.58441984840471</x:v>
      </x:c>
      <x:c r="H672" s="23" t="n">
        <x:f>F672*'산출기준'!$B$13+G672*'산출기준'!$B$14</x:f>
        <x:v>45.57400286004362</x:v>
      </x:c>
      <x:c r="I672" s="23" t="n">
        <x:f>IF('검색추이24개월'!AI672="","",'검색추이24개월'!AI672)</x:f>
        <x:v>90.7754772899221</x:v>
      </x:c>
      <x:c r="J672" s="23" t="n">
        <x:f>'편집평가'!L672</x:f>
        <x:v>50</x:v>
      </x:c>
      <x:c r="K672" s="23" t="n">
        <x:f>IF(I672="","",H672*'산출기준'!$B$15+I672*'산출기준'!$B$16+J672*'산출기준'!$B$17)</x:f>
        <x:v>60.019644616998434</x:v>
      </x:c>
      <x:c r="L672" s="13" t="n">
        <x:f>IF(K672="","",COUNTIF($K$5:$K$1004,"&gt;"&amp;K672)+1)</x:f>
        <x:v>783</x:v>
      </x:c>
    </x:row>
    <x:row r="673" ht="25" customHeight="1">
      <x:c r="A673" s="4" t="str">
        <x:v>K0669</x:v>
      </x:c>
      <x:c r="B673" s="4" t="str">
        <x:v>패션·뷰티</x:v>
      </x:c>
      <x:c r="C673" s="4" t="str">
        <x:v>퍼스널컬러테스트</x:v>
      </x:c>
      <x:c r="D673" s="13" t="n">
        <x:f>'Data &amp; Targets'!L673</x:f>
        <x:v>1140</x:v>
      </x:c>
      <x:c r="E673" s="13" t="n">
        <x:f>'Data &amp; Targets'!N673</x:f>
        <x:v>6939</x:v>
      </x:c>
      <x:c r="F673" s="23" t="n">
        <x:f>MIN(100,LOG10(1+D673/'산출기준'!$B$8)/LOG10(1+'산출기준'!$B$9/'산출기준'!$B$8)*100)</x:f>
        <x:v>36.44211660470204</x:v>
      </x:c>
      <x:c r="G673" s="23" t="n">
        <x:f>MIN(100,LOG10(1+D673/MAX(E673,'산출기준'!$B$10)*'산출기준'!$B$11)/LOG10(1+'산출기준'!$B$12*'산출기준'!$B$11)*100)</x:f>
        <x:v>61.92966367618801</x:v>
      </x:c>
      <x:c r="H673" s="23" t="n">
        <x:f>F673*'산출기준'!$B$13+G673*'산출기준'!$B$14</x:f>
        <x:v>51.73464484759362</x:v>
      </x:c>
      <x:c r="I673" s="23" t="n">
        <x:f>IF('검색추이24개월'!AI673="","",'검색추이24개월'!AI673)</x:f>
        <x:v>79.37387569218319</x:v>
      </x:c>
      <x:c r="J673" s="23" t="n">
        <x:f>'편집평가'!L673</x:f>
        <x:v>50</x:v>
      </x:c>
      <x:c r="K673" s="23" t="n">
        <x:f>IF(I673="","",H673*'산출기준'!$B$15+I673*'산출기준'!$B$16+J673*'산출기준'!$B$17)</x:f>
        <x:v>59.67948513145177</x:v>
      </x:c>
      <x:c r="L673" s="13" t="n">
        <x:f>IF(K673="","",COUNTIF($K$5:$K$1004,"&gt;"&amp;K673)+1)</x:f>
        <x:v>792</x:v>
      </x:c>
    </x:row>
    <x:row r="674" ht="25" customHeight="1">
      <x:c r="A674" s="4" t="str">
        <x:v>K0670</x:v>
      </x:c>
      <x:c r="B674" s="4" t="str">
        <x:v>패션·뷰티</x:v>
      </x:c>
      <x:c r="C674" s="4" t="str">
        <x:v>여성탈모원인</x:v>
      </x:c>
      <x:c r="D674" s="13" t="n">
        <x:f>'Data &amp; Targets'!L674</x:f>
        <x:v>1140</x:v>
      </x:c>
      <x:c r="E674" s="13" t="n">
        <x:f>'Data &amp; Targets'!N674</x:f>
        <x:v>14143</x:v>
      </x:c>
      <x:c r="F674" s="23" t="n">
        <x:f>MIN(100,LOG10(1+D674/'산출기준'!$B$8)/LOG10(1+'산출기준'!$B$9/'산출기준'!$B$8)*100)</x:f>
        <x:v>36.44211660470204</x:v>
      </x:c>
      <x:c r="G674" s="23" t="n">
        <x:f>MIN(100,LOG10(1+D674/MAX(E674,'산출기준'!$B$10)*'산출기준'!$B$11)/LOG10(1+'산출기준'!$B$12*'산출기준'!$B$11)*100)</x:f>
        <x:v>47.75448480162643</x:v>
      </x:c>
      <x:c r="H674" s="23" t="n">
        <x:f>F674*'산출기준'!$B$13+G674*'산출기준'!$B$14</x:f>
        <x:v>43.229537522856674</x:v>
      </x:c>
      <x:c r="I674" s="23" t="n">
        <x:f>IF('검색추이24개월'!AI674="","",'검색추이24개월'!AI674)</x:f>
        <x:v>90.5211925029607</x:v>
      </x:c>
      <x:c r="J674" s="23" t="n">
        <x:f>'편집평가'!L674</x:f>
        <x:v>75</x:v>
      </x:c>
      <x:c r="K674" s="23" t="n">
        <x:f>IF(I674="","",H674*'산출기준'!$B$15+I674*'산출기준'!$B$16+J674*'산출기준'!$B$17)</x:f>
        <x:v>63.77112651231654</x:v>
      </x:c>
      <x:c r="L674" s="13" t="n">
        <x:f>IF(K674="","",COUNTIF($K$5:$K$1004,"&gt;"&amp;K674)+1)</x:f>
        <x:v>703</x:v>
      </x:c>
    </x:row>
    <x:row r="675" ht="25" customHeight="1">
      <x:c r="A675" s="4" t="str">
        <x:v>K0671</x:v>
      </x:c>
      <x:c r="B675" s="4" t="str">
        <x:v>패션·뷰티</x:v>
      </x:c>
      <x:c r="C675" s="4" t="str">
        <x:v>기미제거비용</x:v>
      </x:c>
      <x:c r="D675" s="13" t="n">
        <x:f>'Data &amp; Targets'!L675</x:f>
        <x:v>1130</x:v>
      </x:c>
      <x:c r="E675" s="13" t="n">
        <x:f>'Data &amp; Targets'!N675</x:f>
        <x:v>3064</x:v>
      </x:c>
      <x:c r="F675" s="23" t="n">
        <x:f>MIN(100,LOG10(1+D675/'산출기준'!$B$8)/LOG10(1+'산출기준'!$B$9/'산출기준'!$B$8)*100)</x:f>
        <x:v>36.32491443888129</x:v>
      </x:c>
      <x:c r="G675" s="23" t="n">
        <x:f>MIN(100,LOG10(1+D675/MAX(E675,'산출기준'!$B$10)*'산출기준'!$B$11)/LOG10(1+'산출기준'!$B$12*'산출기준'!$B$11)*100)</x:f>
        <x:v>78.75028394078991</x:v>
      </x:c>
      <x:c r="H675" s="23" t="n">
        <x:f>F675*'산출기준'!$B$13+G675*'산출기준'!$B$14</x:f>
        <x:v>61.78013614002646</x:v>
      </x:c>
      <x:c r="I675" s="23" t="n">
        <x:f>IF('검색추이24개월'!AI675="","",'검색추이24개월'!AI675)</x:f>
        <x:v>97.12488772513682</x:v>
      </x:c>
      <x:c r="J675" s="23" t="n">
        <x:f>'편집평가'!L675</x:f>
        <x:v>75</x:v>
      </x:c>
      <x:c r="K675" s="23" t="n">
        <x:f>IF(I675="","",H675*'산출기준'!$B$15+I675*'산출기준'!$B$16+J675*'산출기준'!$B$17)</x:f>
        <x:v>75.02753438755427</x:v>
      </x:c>
      <x:c r="L675" s="13" t="n">
        <x:f>IF(K675="","",COUNTIF($K$5:$K$1004,"&gt;"&amp;K675)+1)</x:f>
        <x:v>419</x:v>
      </x:c>
    </x:row>
    <x:row r="676" ht="25" customHeight="1">
      <x:c r="A676" s="4" t="str">
        <x:v>K0672</x:v>
      </x:c>
      <x:c r="B676" s="4" t="str">
        <x:v>패션·뷰티</x:v>
      </x:c>
      <x:c r="C676" s="4" t="str">
        <x:v>피부장벽</x:v>
      </x:c>
      <x:c r="D676" s="13" t="n">
        <x:f>'Data &amp; Targets'!L676</x:f>
        <x:v>1130</x:v>
      </x:c>
      <x:c r="E676" s="13" t="n">
        <x:f>'Data &amp; Targets'!N676</x:f>
        <x:v>388870</x:v>
      </x:c>
      <x:c r="F676" s="23" t="n">
        <x:f>MIN(100,LOG10(1+D676/'산출기준'!$B$8)/LOG10(1+'산출기준'!$B$9/'산출기준'!$B$8)*100)</x:f>
        <x:v>36.32491443888129</x:v>
      </x:c>
      <x:c r="G676" s="23" t="n">
        <x:f>MIN(100,LOG10(1+D676/MAX(E676,'산출기준'!$B$10)*'산출기준'!$B$11)/LOG10(1+'산출기준'!$B$12*'산출기준'!$B$11)*100)</x:f>
        <x:v>5.527396815474979</x:v>
      </x:c>
      <x:c r="H676" s="23" t="n">
        <x:f>F676*'산출기준'!$B$13+G676*'산출기준'!$B$14</x:f>
        <x:v>17.8464038648375</x:v>
      </x:c>
      <x:c r="I676" s="23" t="n">
        <x:f>IF('검색추이24개월'!AI676="","",'검색추이24개월'!AI676)</x:f>
        <x:v>87.2583393652574</x:v>
      </x:c>
      <x:c r="J676" s="23" t="n">
        <x:f>'편집평가'!L676</x:f>
        <x:v>50</x:v>
      </x:c>
      <x:c r="K676" s="23" t="n">
        <x:f>IF(I676="","",H676*'산출기준'!$B$15+I676*'산출기준'!$B$16+J676*'산출기준'!$B$17)</x:f>
        <x:v>45.10070374199597</x:v>
      </x:c>
      <x:c r="L676" s="13" t="n">
        <x:f>IF(K676="","",COUNTIF($K$5:$K$1004,"&gt;"&amp;K676)+1)</x:f>
        <x:v>965</x:v>
      </x:c>
    </x:row>
    <x:row r="677" ht="25" customHeight="1">
      <x:c r="A677" s="4" t="str">
        <x:v>K0673</x:v>
      </x:c>
      <x:c r="B677" s="4" t="str">
        <x:v>패션·뷰티</x:v>
      </x:c>
      <x:c r="C677" s="4" t="str">
        <x:v>얼굴흉터제거</x:v>
      </x:c>
      <x:c r="D677" s="13" t="n">
        <x:f>'Data &amp; Targets'!L677</x:f>
        <x:v>1100</x:v>
      </x:c>
      <x:c r="E677" s="13" t="n">
        <x:f>'Data &amp; Targets'!N677</x:f>
        <x:v>8014</x:v>
      </x:c>
      <x:c r="F677" s="23" t="n">
        <x:f>MIN(100,LOG10(1+D677/'산출기준'!$B$8)/LOG10(1+'산출기준'!$B$9/'산출기준'!$B$8)*100)</x:f>
        <x:v>35.96750397376655</x:v>
      </x:c>
      <x:c r="G677" s="23" t="n">
        <x:f>MIN(100,LOG10(1+D677/MAX(E677,'산출기준'!$B$10)*'산출기준'!$B$11)/LOG10(1+'산출기준'!$B$12*'산출기준'!$B$11)*100)</x:f>
        <x:v>58.278288496845796</x:v>
      </x:c>
      <x:c r="H677" s="23" t="n">
        <x:f>F677*'산출기준'!$B$13+G677*'산출기준'!$B$14</x:f>
        <x:v>49.35397468761409</x:v>
      </x:c>
      <x:c r="I677" s="23" t="n">
        <x:f>IF('검색추이24개월'!AI677="","",'검색추이24개월'!AI677)</x:f>
        <x:v>94.02234341313309</x:v>
      </x:c>
      <x:c r="J677" s="23" t="n">
        <x:f>'편집평가'!L677</x:f>
        <x:v>62.5</x:v>
      </x:c>
      <x:c r="K677" s="23" t="n">
        <x:f>IF(I677="","",H677*'산출기준'!$B$15+I677*'산출기준'!$B$16+J677*'산출기준'!$B$17)</x:f>
        <x:v>65.38369036774696</x:v>
      </x:c>
      <x:c r="L677" s="13" t="n">
        <x:f>IF(K677="","",COUNTIF($K$5:$K$1004,"&gt;"&amp;K677)+1)</x:f>
        <x:v>659</x:v>
      </x:c>
    </x:row>
    <x:row r="678" ht="25" customHeight="1">
      <x:c r="A678" s="4" t="str">
        <x:v>K0674</x:v>
      </x:c>
      <x:c r="B678" s="4" t="str">
        <x:v>패션·뷰티</x:v>
      </x:c>
      <x:c r="C678" s="4" t="str">
        <x:v>탈모원인</x:v>
      </x:c>
      <x:c r="D678" s="13" t="n">
        <x:f>'Data &amp; Targets'!L678</x:f>
        <x:v>1070</x:v>
      </x:c>
      <x:c r="E678" s="13" t="n">
        <x:f>'Data &amp; Targets'!N678</x:f>
        <x:v>113479</x:v>
      </x:c>
      <x:c r="F678" s="23" t="n">
        <x:f>MIN(100,LOG10(1+D678/'산출기준'!$B$8)/LOG10(1+'산출기준'!$B$9/'산출기준'!$B$8)*100)</x:f>
        <x:v>35.601044187697944</x:v>
      </x:c>
      <x:c r="G678" s="23" t="n">
        <x:f>MIN(100,LOG10(1+D678/MAX(E678,'산출기준'!$B$10)*'산출기준'!$B$11)/LOG10(1+'산출기준'!$B$12*'산출기준'!$B$11)*100)</x:f>
        <x:v>14.391491014290523</x:v>
      </x:c>
      <x:c r="H678" s="23" t="n">
        <x:f>F678*'산출기준'!$B$13+G678*'산출기준'!$B$14</x:f>
        <x:v>22.875312283653493</x:v>
      </x:c>
      <x:c r="I678" s="23" t="n">
        <x:f>IF('검색추이24개월'!AI678="","",'검색추이24개월'!AI678)</x:f>
        <x:v>85.97169154965381</x:v>
      </x:c>
      <x:c r="J678" s="23" t="n">
        <x:f>'편집평가'!L678</x:f>
        <x:v>75</x:v>
      </x:c>
      <x:c r="K678" s="23" t="n">
        <x:f>IF(I678="","",H678*'산출기준'!$B$15+I678*'산출기준'!$B$16+J678*'산출기준'!$B$17)</x:f>
        <x:v>52.22916360672289</x:v>
      </x:c>
      <x:c r="L678" s="13" t="n">
        <x:f>IF(K678="","",COUNTIF($K$5:$K$1004,"&gt;"&amp;K678)+1)</x:f>
        <x:v>899</x:v>
      </x:c>
    </x:row>
    <x:row r="679" ht="25" customHeight="1">
      <x:c r="A679" s="4" t="str">
        <x:v>K0675</x:v>
      </x:c>
      <x:c r="B679" s="4" t="str">
        <x:v>패션·뷰티</x:v>
      </x:c>
      <x:c r="C679" s="4" t="str">
        <x:v>몸붓기빼는법</x:v>
      </x:c>
      <x:c r="D679" s="13" t="n">
        <x:f>'Data &amp; Targets'!L679</x:f>
        <x:v>1050</x:v>
      </x:c>
      <x:c r="E679" s="13" t="n">
        <x:f>'Data &amp; Targets'!N679</x:f>
        <x:v>3537</x:v>
      </x:c>
      <x:c r="F679" s="23" t="n">
        <x:f>MIN(100,LOG10(1+D679/'산출기준'!$B$8)/LOG10(1+'산출기준'!$B$9/'산출기준'!$B$8)*100)</x:f>
        <x:v>35.35147958473755</x:v>
      </x:c>
      <x:c r="G679" s="23" t="n">
        <x:f>MIN(100,LOG10(1+D679/MAX(E679,'산출기준'!$B$10)*'산출기준'!$B$11)/LOG10(1+'산출기준'!$B$12*'산출기준'!$B$11)*100)</x:f>
        <x:v>74.18684313781321</x:v>
      </x:c>
      <x:c r="H679" s="23" t="n">
        <x:f>F679*'산출기준'!$B$13+G679*'산출기준'!$B$14</x:f>
        <x:v>58.65269771658295</x:v>
      </x:c>
      <x:c r="I679" s="23" t="n">
        <x:f>IF('검색추이24개월'!AI679="","",'검색추이24개월'!AI679)</x:f>
        <x:v>85.87448328812249</x:v>
      </x:c>
      <x:c r="J679" s="23" t="n">
        <x:f>'편집평가'!L679</x:f>
        <x:v>62.5</x:v>
      </x:c>
      <x:c r="K679" s="23" t="n">
        <x:f>IF(I679="","",H679*'산출기준'!$B$15+I679*'산출기준'!$B$16+J679*'산출기준'!$B$17)</x:f>
        <x:v>67.58869384472823</x:v>
      </x:c>
      <x:c r="L679" s="13" t="n">
        <x:f>IF(K679="","",COUNTIF($K$5:$K$1004,"&gt;"&amp;K679)+1)</x:f>
        <x:v>605</x:v>
      </x:c>
    </x:row>
    <x:row r="680" ht="25" customHeight="1">
      <x:c r="A680" s="4" t="str">
        <x:v>K0676</x:v>
      </x:c>
      <x:c r="B680" s="4" t="str">
        <x:v>패션·뷰티</x:v>
      </x:c>
      <x:c r="C680" s="4" t="str">
        <x:v>아침얼굴붓기빼는법</x:v>
      </x:c>
      <x:c r="D680" s="13" t="n">
        <x:f>'Data &amp; Targets'!L680</x:f>
        <x:v>1040</x:v>
      </x:c>
      <x:c r="E680" s="13" t="n">
        <x:f>'Data &amp; Targets'!N680</x:f>
        <x:v>5647</x:v>
      </x:c>
      <x:c r="F680" s="23" t="n">
        <x:f>MIN(100,LOG10(1+D680/'산출기준'!$B$8)/LOG10(1+'산출기준'!$B$9/'산출기준'!$B$8)*100)</x:f>
        <x:v>35.22506490875418</x:v>
      </x:c>
      <x:c r="G680" s="23" t="n">
        <x:f>MIN(100,LOG10(1+D680/MAX(E680,'산출기준'!$B$10)*'산출기준'!$B$11)/LOG10(1+'산출기준'!$B$12*'산출기준'!$B$11)*100)</x:f>
        <x:v>64.27008077457332</x:v>
      </x:c>
      <x:c r="H680" s="23" t="n">
        <x:f>F680*'산출기준'!$B$13+G680*'산출기준'!$B$14</x:f>
        <x:v>52.65207442824566</x:v>
      </x:c>
      <x:c r="I680" s="23" t="n">
        <x:f>IF('검색추이24개월'!AI680="","",'검색추이24개월'!AI680)</x:f>
        <x:v>80.37499167133296</x:v>
      </x:c>
      <x:c r="J680" s="23" t="n">
        <x:f>'편집평가'!L680</x:f>
        <x:v>62.5</x:v>
      </x:c>
      <x:c r="K680" s="23" t="n">
        <x:f>IF(I680="","",H680*'산출기준'!$B$15+I680*'산출기준'!$B$16+J680*'산출기준'!$B$17)</x:f>
        <x:v>62.93853471552272</x:v>
      </x:c>
      <x:c r="L680" s="13" t="n">
        <x:f>IF(K680="","",COUNTIF($K$5:$K$1004,"&gt;"&amp;K680)+1)</x:f>
        <x:v>722</x:v>
      </x:c>
    </x:row>
    <x:row r="681" ht="25" customHeight="1">
      <x:c r="A681" s="4" t="str">
        <x:v>K0677</x:v>
      </x:c>
      <x:c r="B681" s="4" t="str">
        <x:v>패션·뷰티</x:v>
      </x:c>
      <x:c r="C681" s="4" t="str">
        <x:v>얼굴형관리</x:v>
      </x:c>
      <x:c r="D681" s="13" t="n">
        <x:f>'Data &amp; Targets'!L681</x:f>
        <x:v>1020</x:v>
      </x:c>
      <x:c r="E681" s="13" t="n">
        <x:f>'Data &amp; Targets'!N681</x:f>
        <x:v>56255</x:v>
      </x:c>
      <x:c r="F681" s="23" t="n">
        <x:f>MIN(100,LOG10(1+D681/'산출기준'!$B$8)/LOG10(1+'산출기준'!$B$9/'산출기준'!$B$8)*100)</x:f>
        <x:v>34.968874355394384</x:v>
      </x:c>
      <x:c r="G681" s="23" t="n">
        <x:f>MIN(100,LOG10(1+D681/MAX(E681,'산출기준'!$B$10)*'산출기준'!$B$11)/LOG10(1+'산출기준'!$B$12*'산출기준'!$B$11)*100)</x:f>
        <x:v>22.411391561810355</x:v>
      </x:c>
      <x:c r="H681" s="23" t="n">
        <x:f>F681*'산출기준'!$B$13+G681*'산출기준'!$B$14</x:f>
        <x:v>27.434384679243966</x:v>
      </x:c>
      <x:c r="I681" s="23" t="n">
        <x:f>IF('검색추이24개월'!AI681="","",'검색추이24개월'!AI681)</x:f>
        <x:v>86.93051707157991</x:v>
      </x:c>
      <x:c r="J681" s="23" t="n">
        <x:f>'편집평가'!L681</x:f>
        <x:v>50</x:v>
      </x:c>
      <x:c r="K681" s="23" t="n">
        <x:f>IF(I681="","",H681*'산출기준'!$B$15+I681*'산출기준'!$B$16+J681*'산출기준'!$B$17)</x:f>
        <x:v>49.796347461095955</x:v>
      </x:c>
      <x:c r="L681" s="13" t="n">
        <x:f>IF(K681="","",COUNTIF($K$5:$K$1004,"&gt;"&amp;K681)+1)</x:f>
        <x:v>926</x:v>
      </x:c>
    </x:row>
    <x:row r="682" ht="25" customHeight="1">
      <x:c r="A682" s="4" t="str">
        <x:v>K0678</x:v>
      </x:c>
      <x:c r="B682" s="4" t="str">
        <x:v>패션·뷰티</x:v>
      </x:c>
      <x:c r="C682" s="4" t="str">
        <x:v>흰색옷얼룩제거</x:v>
      </x:c>
      <x:c r="D682" s="13" t="n">
        <x:f>'Data &amp; Targets'!L682</x:f>
        <x:v>1000</x:v>
      </x:c>
      <x:c r="E682" s="13" t="n">
        <x:f>'Data &amp; Targets'!N682</x:f>
        <x:v>470</x:v>
      </x:c>
      <x:c r="F682" s="23" t="n">
        <x:f>MIN(100,LOG10(1+D682/'산출기준'!$B$8)/LOG10(1+'산출기준'!$B$9/'산출기준'!$B$8)*100)</x:f>
        <x:v>34.70806750845529</x:v>
      </x:c>
      <x:c r="G682" s="23" t="n">
        <x:f>MIN(100,LOG10(1+D682/MAX(E682,'산출기준'!$B$10)*'산출기준'!$B$11)/LOG10(1+'산출기준'!$B$12*'산출기준'!$B$11)*100)</x:f>
        <x:v>100</x:v>
      </x:c>
      <x:c r="H682" s="23" t="n">
        <x:f>F682*'산출기준'!$B$13+G682*'산출기준'!$B$14</x:f>
        <x:v>73.88322700338212</x:v>
      </x:c>
      <x:c r="I682" s="23" t="n">
        <x:f>IF('검색추이24개월'!AI682="","",'검색추이24개월'!AI682)</x:f>
        <x:v>88.6589594970487</x:v>
      </x:c>
      <x:c r="J682" s="23" t="n">
        <x:f>'편집평가'!L682</x:f>
        <x:v>62.5</x:v>
      </x:c>
      <x:c r="K682" s="23" t="n">
        <x:f>IF(I682="","",H682*'산출기준'!$B$15+I682*'산출기준'!$B$16+J682*'산출기준'!$B$17)</x:f>
        <x:v>76.03930135080567</x:v>
      </x:c>
      <x:c r="L682" s="13" t="n">
        <x:f>IF(K682="","",COUNTIF($K$5:$K$1004,"&gt;"&amp;K682)+1)</x:f>
        <x:v>383</x:v>
      </x:c>
    </x:row>
    <x:row r="683" ht="25" customHeight="1">
      <x:c r="A683" s="4" t="str">
        <x:v>K0679</x:v>
      </x:c>
      <x:c r="B683" s="4" t="str">
        <x:v>패션·뷰티</x:v>
      </x:c>
      <x:c r="C683" s="4" t="str">
        <x:v>여드름흉터없애는법</x:v>
      </x:c>
      <x:c r="D683" s="13" t="n">
        <x:f>'Data &amp; Targets'!L683</x:f>
        <x:v>1000</x:v>
      </x:c>
      <x:c r="E683" s="13" t="n">
        <x:f>'Data &amp; Targets'!N683</x:f>
        <x:v>5170</x:v>
      </x:c>
      <x:c r="F683" s="23" t="n">
        <x:f>MIN(100,LOG10(1+D683/'산출기준'!$B$8)/LOG10(1+'산출기준'!$B$9/'산출기준'!$B$8)*100)</x:f>
        <x:v>34.70806750845529</x:v>
      </x:c>
      <x:c r="G683" s="23" t="n">
        <x:f>MIN(100,LOG10(1+D683/MAX(E683,'산출기준'!$B$10)*'산출기준'!$B$11)/LOG10(1+'산출기준'!$B$12*'산출기준'!$B$11)*100)</x:f>
        <x:v>65.27901902058251</x:v>
      </x:c>
      <x:c r="H683" s="23" t="n">
        <x:f>F683*'산출기준'!$B$13+G683*'산출기준'!$B$14</x:f>
        <x:v>53.05063841573162</x:v>
      </x:c>
      <x:c r="I683" s="23" t="n">
        <x:f>IF('검색추이24개월'!AI683="","",'검색추이24개월'!AI683)</x:f>
        <x:v>83.02688563906405</x:v>
      </x:c>
      <x:c r="J683" s="23" t="n">
        <x:f>'편집평가'!L683</x:f>
        <x:v>62.5</x:v>
      </x:c>
      <x:c r="K683" s="23" t="n">
        <x:f>IF(I683="","",H683*'산출기준'!$B$15+I683*'산출기준'!$B$16+J683*'산출기준'!$B$17)</x:f>
        <x:v>63.93338489958502</x:v>
      </x:c>
      <x:c r="L683" s="13" t="n">
        <x:f>IF(K683="","",COUNTIF($K$5:$K$1004,"&gt;"&amp;K683)+1)</x:f>
        <x:v>697</x:v>
      </x:c>
    </x:row>
    <x:row r="684" ht="25" customHeight="1">
      <x:c r="A684" s="4" t="str">
        <x:v>K0680</x:v>
      </x:c>
      <x:c r="B684" s="4" t="str">
        <x:v>패션·뷰티</x:v>
      </x:c>
      <x:c r="C684" s="4" t="str">
        <x:v>코모공관리</x:v>
      </x:c>
      <x:c r="D684" s="13" t="n">
        <x:f>'Data &amp; Targets'!L684</x:f>
        <x:v>990</x:v>
      </x:c>
      <x:c r="E684" s="13" t="n">
        <x:f>'Data &amp; Targets'!N684</x:f>
        <x:v>16978</x:v>
      </x:c>
      <x:c r="F684" s="23" t="n">
        <x:f>MIN(100,LOG10(1+D684/'산출기준'!$B$8)/LOG10(1+'산출기준'!$B$9/'산출기준'!$B$8)*100)</x:f>
        <x:v>34.575880394351714</x:v>
      </x:c>
      <x:c r="G684" s="23" t="n">
        <x:f>MIN(100,LOG10(1+D684/MAX(E684,'산출기준'!$B$10)*'산출기준'!$B$11)/LOG10(1+'산출기준'!$B$12*'산출기준'!$B$11)*100)</x:f>
        <x:v>41.634495190745035</x:v>
      </x:c>
      <x:c r="H684" s="23" t="n">
        <x:f>F684*'산출기준'!$B$13+G684*'산출기준'!$B$14</x:f>
        <x:v>38.81104927218771</x:v>
      </x:c>
      <x:c r="I684" s="23" t="n">
        <x:f>IF('검색추이24개월'!AI684="","",'검색추이24개월'!AI684)</x:f>
        <x:v>94.08921705966068</x:v>
      </x:c>
      <x:c r="J684" s="23" t="n">
        <x:f>'편집평가'!L684</x:f>
        <x:v>50</x:v>
      </x:c>
      <x:c r="K684" s="23" t="n">
        <x:f>IF(I684="","",H684*'산출기준'!$B$15+I684*'산출기준'!$B$16+J684*'산출기준'!$B$17)</x:f>
        <x:v>57.632289753992055</x:v>
      </x:c>
      <x:c r="L684" s="13" t="n">
        <x:f>IF(K684="","",COUNTIF($K$5:$K$1004,"&gt;"&amp;K684)+1)</x:f>
        <x:v>830</x:v>
      </x:c>
    </x:row>
    <x:row r="685" ht="25" customHeight="1">
      <x:c r="A685" s="4" t="str">
        <x:v>K0681</x:v>
      </x:c>
      <x:c r="B685" s="4" t="str">
        <x:v>패션·뷰티</x:v>
      </x:c>
      <x:c r="C685" s="4" t="str">
        <x:v>탈모증상</x:v>
      </x:c>
      <x:c r="D685" s="13" t="n">
        <x:f>'Data &amp; Targets'!L685</x:f>
        <x:v>980</x:v>
      </x:c>
      <x:c r="E685" s="13" t="n">
        <x:f>'Data &amp; Targets'!N685</x:f>
        <x:v>116535</x:v>
      </x:c>
      <x:c r="F685" s="23" t="n">
        <x:f>MIN(100,LOG10(1+D685/'산출기준'!$B$8)/LOG10(1+'산출기준'!$B$9/'산출기준'!$B$8)*100)</x:f>
        <x:v>34.442474948662586</x:v>
      </x:c>
      <x:c r="G685" s="23" t="n">
        <x:f>MIN(100,LOG10(1+D685/MAX(E685,'산출기준'!$B$10)*'산출기준'!$B$11)/LOG10(1+'산출기준'!$B$12*'산출기준'!$B$11)*100)</x:f>
        <x:v>13.223516827414105</x:v>
      </x:c>
      <x:c r="H685" s="23" t="n">
        <x:f>F685*'산출기준'!$B$13+G685*'산출기준'!$B$14</x:f>
        <x:v>21.7111000759135</x:v>
      </x:c>
      <x:c r="I685" s="23" t="n">
        <x:f>IF('검색추이24개월'!AI685="","",'검색추이24개월'!AI685)</x:f>
        <x:v>83.89817369696212</x:v>
      </x:c>
      <x:c r="J685" s="23" t="n">
        <x:f>'편집평가'!L685</x:f>
        <x:v>75</x:v>
      </x:c>
      <x:c r="K685" s="23" t="n">
        <x:f>IF(I685="","",H685*'산출기준'!$B$15+I685*'산출기준'!$B$16+J685*'산출기준'!$B$17)</x:f>
        <x:v>51.025002147045385</x:v>
      </x:c>
      <x:c r="L685" s="13" t="n">
        <x:f>IF(K685="","",COUNTIF($K$5:$K$1004,"&gt;"&amp;K685)+1)</x:f>
        <x:v>916</x:v>
      </x:c>
    </x:row>
    <x:row r="686" ht="25" customHeight="1">
      <x:c r="A686" s="4" t="str">
        <x:v>K0682</x:v>
      </x:c>
      <x:c r="B686" s="4" t="str">
        <x:v>패션·뷰티</x:v>
      </x:c>
      <x:c r="C686" s="4" t="str">
        <x:v>기미주근깨제거</x:v>
      </x:c>
      <x:c r="D686" s="13" t="n">
        <x:f>'Data &amp; Targets'!L686</x:f>
        <x:v>970</x:v>
      </x:c>
      <x:c r="E686" s="13" t="n">
        <x:f>'Data &amp; Targets'!N686</x:f>
        <x:v>13940</x:v>
      </x:c>
      <x:c r="F686" s="23" t="n">
        <x:f>MIN(100,LOG10(1+D686/'산출기준'!$B$8)/LOG10(1+'산출기준'!$B$9/'산출기준'!$B$8)*100)</x:f>
        <x:v>34.30782850426764</x:v>
      </x:c>
      <x:c r="G686" s="23" t="n">
        <x:f>MIN(100,LOG10(1+D686/MAX(E686,'산출기준'!$B$10)*'산출기준'!$B$11)/LOG10(1+'산출기준'!$B$12*'산출기준'!$B$11)*100)</x:f>
        <x:v>44.94415913356002</x:v>
      </x:c>
      <x:c r="H686" s="23" t="n">
        <x:f>F686*'산출기준'!$B$13+G686*'산출기준'!$B$14</x:f>
        <x:v>40.68962688184307</x:v>
      </x:c>
      <x:c r="I686" s="23" t="n">
        <x:f>IF('검색추이24개월'!AI686="","",'검색추이24개월'!AI686)</x:f>
        <x:v>97.07884944303048</x:v>
      </x:c>
      <x:c r="J686" s="23" t="n">
        <x:f>'편집평가'!L686</x:f>
        <x:v>62.5</x:v>
      </x:c>
      <x:c r="K686" s="23" t="n">
        <x:f>IF(I686="","",H686*'산출기준'!$B$15+I686*'산출기준'!$B$16+J686*'산출기준'!$B$17)</x:f>
        <x:v>61.96846827383068</x:v>
      </x:c>
      <x:c r="L686" s="13" t="n">
        <x:f>IF(K686="","",COUNTIF($K$5:$K$1004,"&gt;"&amp;K686)+1)</x:f>
        <x:v>738</x:v>
      </x:c>
    </x:row>
    <x:row r="687" ht="25" customHeight="1">
      <x:c r="A687" s="4" t="str">
        <x:v>K0683</x:v>
      </x:c>
      <x:c r="B687" s="4" t="str">
        <x:v>패션·뷰티</x:v>
      </x:c>
      <x:c r="C687" s="4" t="str">
        <x:v>레티놀효능</x:v>
      </x:c>
      <x:c r="D687" s="13" t="n">
        <x:f>'Data &amp; Targets'!L687</x:f>
        <x:v>960</x:v>
      </x:c>
      <x:c r="E687" s="13" t="n">
        <x:f>'Data &amp; Targets'!N687</x:f>
        <x:v>3019</x:v>
      </x:c>
      <x:c r="F687" s="23" t="n">
        <x:f>MIN(100,LOG10(1+D687/'산출기준'!$B$8)/LOG10(1+'산출기준'!$B$9/'산출기준'!$B$8)*100)</x:f>
        <x:v>34.17191775551805</x:v>
      </x:c>
      <x:c r="G687" s="23" t="n">
        <x:f>MIN(100,LOG10(1+D687/MAX(E687,'산출기준'!$B$10)*'산출기준'!$B$11)/LOG10(1+'산출기준'!$B$12*'산출기준'!$B$11)*100)</x:f>
        <x:v>75.6293597848799</x:v>
      </x:c>
      <x:c r="H687" s="23" t="n">
        <x:f>F687*'산출기준'!$B$13+G687*'산출기준'!$B$14</x:f>
        <x:v>59.04638297313515</x:v>
      </x:c>
      <x:c r="I687" s="23" t="n">
        <x:f>IF('검색추이24개월'!AI687="","",'검색추이24개월'!AI687)</x:f>
        <x:v>97.92024093746257</x:v>
      </x:c>
      <x:c r="J687" s="23" t="n">
        <x:f>'편집평가'!L687</x:f>
        <x:v>62.5</x:v>
      </x:c>
      <x:c r="K687" s="23" t="n">
        <x:f>IF(I687="","",H687*'산출기준'!$B$15+I687*'산출기준'!$B$16+J687*'산출기준'!$B$17)</x:f>
        <x:v>71.39926376780635</x:v>
      </x:c>
      <x:c r="L687" s="13" t="n">
        <x:f>IF(K687="","",COUNTIF($K$5:$K$1004,"&gt;"&amp;K687)+1)</x:f>
        <x:v>520</x:v>
      </x:c>
    </x:row>
    <x:row r="688" ht="25" customHeight="1">
      <x:c r="A688" s="4" t="str">
        <x:v>K0684</x:v>
      </x:c>
      <x:c r="B688" s="4" t="str">
        <x:v>패션·뷰티</x:v>
      </x:c>
      <x:c r="C688" s="4" t="str">
        <x:v>두피모낭염치료</x:v>
      </x:c>
      <x:c r="D688" s="13" t="n">
        <x:f>'Data &amp; Targets'!L688</x:f>
        <x:v>930</x:v>
      </x:c>
      <x:c r="E688" s="13" t="n">
        <x:f>'Data &amp; Targets'!N688</x:f>
        <x:v>807</x:v>
      </x:c>
      <x:c r="F688" s="23" t="n">
        <x:f>MIN(100,LOG10(1+D688/'산출기준'!$B$8)/LOG10(1+'산출기준'!$B$9/'산출기준'!$B$8)*100)</x:f>
        <x:v>33.75635653212083</x:v>
      </x:c>
      <x:c r="G688" s="23" t="n">
        <x:f>MIN(100,LOG10(1+D688/MAX(E688,'산출기준'!$B$10)*'산출기준'!$B$11)/LOG10(1+'산출기준'!$B$12*'산출기준'!$B$11)*100)</x:f>
        <x:v>100</x:v>
      </x:c>
      <x:c r="H688" s="23" t="n">
        <x:f>F688*'산출기준'!$B$13+G688*'산출기준'!$B$14</x:f>
        <x:v>73.50254261284833</x:v>
      </x:c>
      <x:c r="I688" s="23" t="n">
        <x:f>IF('검색추이24개월'!AI688="","",'검색추이24개월'!AI688)</x:f>
        <x:v>97.07699786378805</x:v>
      </x:c>
      <x:c r="J688" s="23" t="n">
        <x:f>'편집평가'!L688</x:f>
        <x:v>50</x:v>
      </x:c>
      <x:c r="K688" s="23" t="n">
        <x:f>IF(I688="","",H688*'산출기준'!$B$15+I688*'산출기준'!$B$16+J688*'산출기준'!$B$17)</x:f>
        <x:v>75.87437066556058</x:v>
      </x:c>
      <x:c r="L688" s="13" t="n">
        <x:f>IF(K688="","",COUNTIF($K$5:$K$1004,"&gt;"&amp;K688)+1)</x:f>
        <x:v>391</x:v>
      </x:c>
    </x:row>
    <x:row r="689" ht="25" customHeight="1">
      <x:c r="A689" s="4" t="str">
        <x:v>K0685</x:v>
      </x:c>
      <x:c r="B689" s="4" t="str">
        <x:v>패션·뷰티</x:v>
      </x:c>
      <x:c r="C689" s="4" t="str">
        <x:v>여드름관리</x:v>
      </x:c>
      <x:c r="D689" s="13" t="n">
        <x:f>'Data &amp; Targets'!L689</x:f>
        <x:v>920</x:v>
      </x:c>
      <x:c r="E689" s="13" t="n">
        <x:f>'Data &amp; Targets'!N689</x:f>
        <x:v>554901</x:v>
      </x:c>
      <x:c r="F689" s="23" t="n">
        <x:f>MIN(100,LOG10(1+D689/'산출기준'!$B$8)/LOG10(1+'산출기준'!$B$9/'산출기준'!$B$8)*100)</x:f>
        <x:v>33.6151418667145</x:v>
      </x:c>
      <x:c r="G689" s="23" t="n">
        <x:f>MIN(100,LOG10(1+D689/MAX(E689,'산출기준'!$B$10)*'산출기준'!$B$11)/LOG10(1+'산출기준'!$B$12*'산출기준'!$B$11)*100)</x:f>
        <x:v>3.323933770877474</x:v>
      </x:c>
      <x:c r="H689" s="23" t="n">
        <x:f>F689*'산출기준'!$B$13+G689*'산출기준'!$B$14</x:f>
        <x:v>15.440417009212286</x:v>
      </x:c>
      <x:c r="I689" s="23" t="n">
        <x:f>IF('검색추이24개월'!AI689="","",'검색추이24개월'!AI689)</x:f>
        <x:v>89.65260776598538</x:v>
      </x:c>
      <x:c r="J689" s="23" t="n">
        <x:f>'편집평가'!L689</x:f>
        <x:v>50</x:v>
      </x:c>
      <x:c r="K689" s="23" t="n">
        <x:f>IF(I689="","",H689*'산출기준'!$B$15+I689*'산출기준'!$B$16+J689*'산출기준'!$B$17)</x:f>
        <x:v>44.61599083440176</x:v>
      </x:c>
      <x:c r="L689" s="13" t="n">
        <x:f>IF(K689="","",COUNTIF($K$5:$K$1004,"&gt;"&amp;K689)+1)</x:f>
        <x:v>967</x:v>
      </x:c>
    </x:row>
    <x:row r="690" ht="25" customHeight="1">
      <x:c r="A690" s="4" t="str">
        <x:v>K0686</x:v>
      </x:c>
      <x:c r="B690" s="4" t="str">
        <x:v>패션·뷰티</x:v>
      </x:c>
      <x:c r="C690" s="4" t="str">
        <x:v>지성피부관리</x:v>
      </x:c>
      <x:c r="D690" s="13" t="n">
        <x:f>'Data &amp; Targets'!L690</x:f>
        <x:v>920</x:v>
      </x:c>
      <x:c r="E690" s="13" t="n">
        <x:f>'Data &amp; Targets'!N690</x:f>
        <x:v>39037</x:v>
      </x:c>
      <x:c r="F690" s="23" t="n">
        <x:f>MIN(100,LOG10(1+D690/'산출기준'!$B$8)/LOG10(1+'산출기준'!$B$9/'산출기준'!$B$8)*100)</x:f>
        <x:v>33.6151418667145</x:v>
      </x:c>
      <x:c r="G690" s="23" t="n">
        <x:f>MIN(100,LOG10(1+D690/MAX(E690,'산출기준'!$B$10)*'산출기준'!$B$11)/LOG10(1+'산출기준'!$B$12*'산출기준'!$B$11)*100)</x:f>
        <x:v>26.239180695734106</x:v>
      </x:c>
      <x:c r="H690" s="23" t="n">
        <x:f>F690*'산출기준'!$B$13+G690*'산출기준'!$B$14</x:f>
        <x:v>29.189565164126265</x:v>
      </x:c>
      <x:c r="I690" s="23" t="n">
        <x:f>IF('검색추이24개월'!AI690="","",'검색추이24개월'!AI690)</x:f>
        <x:v>92.99795772948895</x:v>
      </x:c>
      <x:c r="J690" s="23" t="n">
        <x:f>'편집평가'!L690</x:f>
        <x:v>50</x:v>
      </x:c>
      <x:c r="K690" s="23" t="n">
        <x:f>IF(I690="","",H690*'산출기준'!$B$15+I690*'산출기준'!$B$16+J690*'산출기준'!$B$17)</x:f>
        <x:v>52.49416990090981</x:v>
      </x:c>
      <x:c r="L690" s="13" t="n">
        <x:f>IF(K690="","",COUNTIF($K$5:$K$1004,"&gt;"&amp;K690)+1)</x:f>
        <x:v>897</x:v>
      </x:c>
    </x:row>
    <x:row r="691" ht="25" customHeight="1">
      <x:c r="A691" s="4" t="str">
        <x:v>K0687</x:v>
      </x:c>
      <x:c r="B691" s="4" t="str">
        <x:v>패션·뷰티</x:v>
      </x:c>
      <x:c r="C691" s="4" t="str">
        <x:v>남자피부관리</x:v>
      </x:c>
      <x:c r="D691" s="13" t="n">
        <x:f>'Data &amp; Targets'!L691</x:f>
        <x:v>900</x:v>
      </x:c>
      <x:c r="E691" s="13" t="n">
        <x:f>'Data &amp; Targets'!N691</x:f>
        <x:v>62612</x:v>
      </x:c>
      <x:c r="F691" s="23" t="n">
        <x:f>MIN(100,LOG10(1+D691/'산출기준'!$B$8)/LOG10(1+'산출기준'!$B$9/'산출기준'!$B$8)*100)</x:f>
        <x:v>33.32851094799273</x:v>
      </x:c>
      <x:c r="G691" s="23" t="n">
        <x:f>MIN(100,LOG10(1+D691/MAX(E691,'산출기준'!$B$10)*'산출기준'!$B$11)/LOG10(1+'산출기준'!$B$12*'산출기준'!$B$11)*100)</x:f>
        <x:v>19.304843642562535</x:v>
      </x:c>
      <x:c r="H691" s="23" t="n">
        <x:f>F691*'산출기준'!$B$13+G691*'산출기준'!$B$14</x:f>
        <x:v>24.914310564734613</x:v>
      </x:c>
      <x:c r="I691" s="23" t="n">
        <x:f>IF('검색추이24개월'!AI691="","",'검색추이24개월'!AI691)</x:f>
        <x:v>87.73785031988174</x:v>
      </x:c>
      <x:c r="J691" s="23" t="n">
        <x:f>'편집평가'!L691</x:f>
        <x:v>50</x:v>
      </x:c>
      <x:c r="K691" s="23" t="n">
        <x:f>IF(I691="","",H691*'산출기준'!$B$15+I691*'산출기준'!$B$16+J691*'산출기준'!$B$17)</x:f>
        <x:v>48.77851037833183</x:v>
      </x:c>
      <x:c r="L691" s="13" t="n">
        <x:f>IF(K691="","",COUNTIF($K$5:$K$1004,"&gt;"&amp;K691)+1)</x:f>
        <x:v>935</x:v>
      </x:c>
    </x:row>
    <x:row r="692" ht="25" customHeight="1">
      <x:c r="A692" s="4" t="str">
        <x:v>K0688</x:v>
      </x:c>
      <x:c r="B692" s="4" t="str">
        <x:v>패션·뷰티</x:v>
      </x:c>
      <x:c r="C692" s="4" t="str">
        <x:v>얼굴각질</x:v>
      </x:c>
      <x:c r="D692" s="13" t="n">
        <x:f>'Data &amp; Targets'!L692</x:f>
        <x:v>870</x:v>
      </x:c>
      <x:c r="E692" s="13" t="n">
        <x:f>'Data &amp; Targets'!N692</x:f>
        <x:v>132964</x:v>
      </x:c>
      <x:c r="F692" s="23" t="n">
        <x:f>MIN(100,LOG10(1+D692/'산출기준'!$B$8)/LOG10(1+'산출기준'!$B$9/'산출기준'!$B$8)*100)</x:f>
        <x:v>32.887632548662324</x:v>
      </x:c>
      <x:c r="G692" s="23" t="n">
        <x:f>MIN(100,LOG10(1+D692/MAX(E692,'산출기준'!$B$10)*'산출기준'!$B$11)/LOG10(1+'산출기준'!$B$12*'산출기준'!$B$11)*100)</x:f>
        <x:v>10.907309568004344</x:v>
      </x:c>
      <x:c r="H692" s="23" t="n">
        <x:f>F692*'산출기준'!$B$13+G692*'산출기준'!$B$14</x:f>
        <x:v>19.699438760267537</x:v>
      </x:c>
      <x:c r="I692" s="23" t="n">
        <x:f>IF('검색추이24개월'!AI692="","",'검색추이24개월'!AI692)</x:f>
        <x:v>81.69914476525793</x:v>
      </x:c>
      <x:c r="J692" s="23" t="n">
        <x:f>'편집평가'!L692</x:f>
        <x:v>50</x:v>
      </x:c>
      <x:c r="K692" s="23" t="n">
        <x:f>IF(I692="","",H692*'산출기준'!$B$15+I692*'산출기준'!$B$16+J692*'산출기준'!$B$17)</x:f>
        <x:v>44.35946280971115</x:v>
      </x:c>
      <x:c r="L692" s="13" t="n">
        <x:f>IF(K692="","",COUNTIF($K$5:$K$1004,"&gt;"&amp;K692)+1)</x:f>
        <x:v>970</x:v>
      </x:c>
    </x:row>
    <x:row r="693" ht="25" customHeight="1">
      <x:c r="A693" s="4" t="str">
        <x:v>K0689</x:v>
      </x:c>
      <x:c r="B693" s="4" t="str">
        <x:v>패션·뷰티</x:v>
      </x:c>
      <x:c r="C693" s="4" t="str">
        <x:v>잡티제거</x:v>
      </x:c>
      <x:c r="D693" s="13" t="n">
        <x:f>'Data &amp; Targets'!L693</x:f>
        <x:v>860</x:v>
      </x:c>
      <x:c r="E693" s="13" t="n">
        <x:f>'Data &amp; Targets'!N693</x:f>
        <x:v>70205</x:v>
      </x:c>
      <x:c r="F693" s="23" t="n">
        <x:f>MIN(100,LOG10(1+D693/'산출기준'!$B$8)/LOG10(1+'산출기준'!$B$9/'산출기준'!$B$8)*100)</x:f>
        <x:v>32.737637544257566</x:v>
      </x:c>
      <x:c r="G693" s="23" t="n">
        <x:f>MIN(100,LOG10(1+D693/MAX(E693,'산출기준'!$B$10)*'산출기준'!$B$11)/LOG10(1+'산출기준'!$B$12*'산출기준'!$B$11)*100)</x:f>
        <x:v>17.328902043869444</x:v>
      </x:c>
      <x:c r="H693" s="23" t="n">
        <x:f>F693*'산출기준'!$B$13+G693*'산출기준'!$B$14</x:f>
        <x:v>23.492396244024693</x:v>
      </x:c>
      <x:c r="I693" s="23" t="n">
        <x:f>IF('검색추이24개월'!AI693="","",'검색추이24개월'!AI693)</x:f>
        <x:v>80.68446188091413</x:v>
      </x:c>
      <x:c r="J693" s="23" t="n">
        <x:f>'편집평가'!L693</x:f>
        <x:v>62.5</x:v>
      </x:c>
      <x:c r="K693" s="23" t="n">
        <x:f>IF(I693="","",H693*'산출기준'!$B$15+I693*'산출기준'!$B$16+J693*'산출기준'!$B$17)</x:f>
        <x:v>48.45153668628659</x:v>
      </x:c>
      <x:c r="L693" s="13" t="n">
        <x:f>IF(K693="","",COUNTIF($K$5:$K$1004,"&gt;"&amp;K693)+1)</x:f>
        <x:v>943</x:v>
      </x:c>
    </x:row>
    <x:row r="694" ht="25" customHeight="1">
      <x:c r="A694" s="4" t="str">
        <x:v>K0690</x:v>
      </x:c>
      <x:c r="B694" s="4" t="str">
        <x:v>패션·뷰티</x:v>
      </x:c>
      <x:c r="C694" s="4" t="str">
        <x:v>얼굴피지관리</x:v>
      </x:c>
      <x:c r="D694" s="13" t="n">
        <x:f>'Data &amp; Targets'!L694</x:f>
        <x:v>830</x:v>
      </x:c>
      <x:c r="E694" s="13" t="n">
        <x:f>'Data &amp; Targets'!N694</x:f>
        <x:v>14163</x:v>
      </x:c>
      <x:c r="F694" s="23" t="n">
        <x:f>MIN(100,LOG10(1+D694/'산출기준'!$B$8)/LOG10(1+'산출기준'!$B$9/'산출기준'!$B$8)*100)</x:f>
        <x:v>32.278094553824104</x:v>
      </x:c>
      <x:c r="G694" s="23" t="n">
        <x:f>MIN(100,LOG10(1+D694/MAX(E694,'산출기준'!$B$10)*'산출기준'!$B$11)/LOG10(1+'산출기준'!$B$12*'산출기준'!$B$11)*100)</x:f>
        <x:v>41.72712377286219</x:v>
      </x:c>
      <x:c r="H694" s="23" t="n">
        <x:f>F694*'산출기준'!$B$13+G694*'산출기준'!$B$14</x:f>
        <x:v>37.947512085246956</x:v>
      </x:c>
      <x:c r="I694" s="23" t="n">
        <x:f>IF('검색추이24개월'!AI694="","",'검색추이24개월'!AI694)</x:f>
        <x:v>78.86494566242345</x:v>
      </x:c>
      <x:c r="J694" s="23" t="n">
        <x:f>'편집평가'!L694</x:f>
        <x:v>50</x:v>
      </x:c>
      <x:c r="K694" s="23" t="n">
        <x:f>IF(I694="","",H694*'산출기준'!$B$15+I694*'산출기준'!$B$16+J694*'산출기준'!$B$17)</x:f>
        <x:v>52.63323974135051</x:v>
      </x:c>
      <x:c r="L694" s="13" t="n">
        <x:f>IF(K694="","",COUNTIF($K$5:$K$1004,"&gt;"&amp;K694)+1)</x:f>
        <x:v>894</x:v>
      </x:c>
    </x:row>
    <x:row r="695" ht="25" customHeight="1">
      <x:c r="A695" s="4" t="str">
        <x:v>K0691</x:v>
      </x:c>
      <x:c r="B695" s="4" t="str">
        <x:v>패션·뷰티</x:v>
      </x:c>
      <x:c r="C695" s="4" t="str">
        <x:v>여드름자국없애는법</x:v>
      </x:c>
      <x:c r="D695" s="13" t="n">
        <x:f>'Data &amp; Targets'!L695</x:f>
        <x:v>820</x:v>
      </x:c>
      <x:c r="E695" s="13" t="n">
        <x:f>'Data &amp; Targets'!N695</x:f>
        <x:v>3158</x:v>
      </x:c>
      <x:c r="F695" s="23" t="n">
        <x:f>MIN(100,LOG10(1+D695/'산출기준'!$B$8)/LOG10(1+'산출기준'!$B$9/'산출기준'!$B$8)*100)</x:f>
        <x:v>32.12161315522846</x:v>
      </x:c>
      <x:c r="G695" s="23" t="n">
        <x:f>MIN(100,LOG10(1+D695/MAX(E695,'산출기준'!$B$10)*'산출기준'!$B$11)/LOG10(1+'산출기준'!$B$12*'산출기준'!$B$11)*100)</x:f>
        <x:v>71.38642266630669</x:v>
      </x:c>
      <x:c r="H695" s="23" t="n">
        <x:f>F695*'산출기준'!$B$13+G695*'산출기준'!$B$14</x:f>
        <x:v>55.68049886187539</x:v>
      </x:c>
      <x:c r="I695" s="23" t="n">
        <x:f>IF('검색추이24개월'!AI695="","",'검색추이24개월'!AI695)</x:f>
        <x:v>97.51417504990211</x:v>
      </x:c>
      <x:c r="J695" s="23" t="n">
        <x:f>'편집평가'!L695</x:f>
        <x:v>62.5</x:v>
      </x:c>
      <x:c r="K695" s="23" t="n">
        <x:f>IF(I695="","",H695*'산출기준'!$B$15+I695*'산출기준'!$B$16+J695*'산출기준'!$B$17)</x:f>
        <x:v>69.59450194590832</x:v>
      </x:c>
      <x:c r="L695" s="13" t="n">
        <x:f>IF(K695="","",COUNTIF($K$5:$K$1004,"&gt;"&amp;K695)+1)</x:f>
        <x:v>555</x:v>
      </x:c>
    </x:row>
    <x:row r="696" ht="25" customHeight="1">
      <x:c r="A696" s="4" t="str">
        <x:v>K0692</x:v>
      </x:c>
      <x:c r="B696" s="4" t="str">
        <x:v>패션·뷰티</x:v>
      </x:c>
      <x:c r="C696" s="4" t="str">
        <x:v>명품신발세탁</x:v>
      </x:c>
      <x:c r="D696" s="13" t="n">
        <x:f>'Data &amp; Targets'!L696</x:f>
        <x:v>790</x:v>
      </x:c>
      <x:c r="E696" s="13" t="n">
        <x:f>'Data &amp; Targets'!N696</x:f>
        <x:v>24250</x:v>
      </x:c>
      <x:c r="F696" s="23" t="n">
        <x:f>MIN(100,LOG10(1+D696/'산출기준'!$B$8)/LOG10(1+'산출기준'!$B$9/'산출기준'!$B$8)*100)</x:f>
        <x:v>31.641755230379875</x:v>
      </x:c>
      <x:c r="G696" s="23" t="n">
        <x:f>MIN(100,LOG10(1+D696/MAX(E696,'산출기준'!$B$10)*'산출기준'!$B$11)/LOG10(1+'산출기준'!$B$12*'산출기준'!$B$11)*100)</x:f>
        <x:v>31.39108955380464</x:v>
      </x:c>
      <x:c r="H696" s="23" t="n">
        <x:f>F696*'산출기준'!$B$13+G696*'산출기준'!$B$14</x:f>
        <x:v>31.491355824434734</x:v>
      </x:c>
      <x:c r="I696" s="23" t="n">
        <x:f>IF('검색추이24개월'!AI696="","",'검색추이24개월'!AI696)</x:f>
        <x:v>89.46743947573547</x:v>
      </x:c>
      <x:c r="J696" s="23" t="n">
        <x:f>'편집평가'!L696</x:f>
        <x:v>50</x:v>
      </x:c>
      <x:c r="K696" s="23" t="n">
        <x:f>IF(I696="","",H696*'산출기준'!$B$15+I696*'산출기준'!$B$16+J696*'산출기준'!$B$17)</x:f>
        <x:v>52.58590975493801</x:v>
      </x:c>
      <x:c r="L696" s="13" t="n">
        <x:f>IF(K696="","",COUNTIF($K$5:$K$1004,"&gt;"&amp;K696)+1)</x:f>
        <x:v>895</x:v>
      </x:c>
    </x:row>
    <x:row r="697" ht="25" customHeight="1">
      <x:c r="A697" s="4" t="str">
        <x:v>K0693</x:v>
      </x:c>
      <x:c r="B697" s="4" t="str">
        <x:v>패션·뷰티</x:v>
      </x:c>
      <x:c r="C697" s="4" t="str">
        <x:v>두피가려움원인</x:v>
      </x:c>
      <x:c r="D697" s="13" t="n">
        <x:f>'Data &amp; Targets'!L697</x:f>
        <x:v>790</x:v>
      </x:c>
      <x:c r="E697" s="13" t="n">
        <x:f>'Data &amp; Targets'!N697</x:f>
        <x:v>4905</x:v>
      </x:c>
      <x:c r="F697" s="23" t="n">
        <x:f>MIN(100,LOG10(1+D697/'산출기준'!$B$8)/LOG10(1+'산출기준'!$B$9/'산출기준'!$B$8)*100)</x:f>
        <x:v>31.641755230379875</x:v>
      </x:c>
      <x:c r="G697" s="23" t="n">
        <x:f>MIN(100,LOG10(1+D697/MAX(E697,'산출기준'!$B$10)*'산출기준'!$B$11)/LOG10(1+'산출기준'!$B$12*'산출기준'!$B$11)*100)</x:f>
        <x:v>61.52450630648314</x:v>
      </x:c>
      <x:c r="H697" s="23" t="n">
        <x:f>F697*'산출기준'!$B$13+G697*'산출기준'!$B$14</x:f>
        <x:v>49.57140587604184</x:v>
      </x:c>
      <x:c r="I697" s="23" t="n">
        <x:f>IF('검색추이24개월'!AI697="","",'검색추이24개월'!AI697)</x:f>
        <x:v>97.53598150520865</x:v>
      </x:c>
      <x:c r="J697" s="23" t="n">
        <x:f>'편집평가'!L697</x:f>
        <x:v>75</x:v>
      </x:c>
      <x:c r="K697" s="23" t="n">
        <x:f>IF(I697="","",H697*'산출기준'!$B$15+I697*'산출기준'!$B$16+J697*'산출기준'!$B$17)</x:f>
        <x:v>69.04649738958352</x:v>
      </x:c>
      <x:c r="L697" s="13" t="n">
        <x:f>IF(K697="","",COUNTIF($K$5:$K$1004,"&gt;"&amp;K697)+1)</x:f>
        <x:v>567</x:v>
      </x:c>
    </x:row>
    <x:row r="698" ht="25" customHeight="1">
      <x:c r="A698" s="4" t="str">
        <x:v>K0694</x:v>
      </x:c>
      <x:c r="B698" s="4" t="str">
        <x:v>패션·뷰티</x:v>
      </x:c>
      <x:c r="C698" s="4" t="str">
        <x:v>가디건코디</x:v>
      </x:c>
      <x:c r="D698" s="13" t="n">
        <x:f>'Data &amp; Targets'!L698</x:f>
        <x:v>780</x:v>
      </x:c>
      <x:c r="E698" s="13" t="n">
        <x:f>'Data &amp; Targets'!N698</x:f>
        <x:v>74482</x:v>
      </x:c>
      <x:c r="F698" s="23" t="n">
        <x:f>MIN(100,LOG10(1+D698/'산출기준'!$B$8)/LOG10(1+'산출기준'!$B$9/'산출기준'!$B$8)*100)</x:f>
        <x:v>31.478201078946338</x:v>
      </x:c>
      <x:c r="G698" s="23" t="n">
        <x:f>MIN(100,LOG10(1+D698/MAX(E698,'산출기준'!$B$10)*'산출기준'!$B$11)/LOG10(1+'산출기준'!$B$12*'산출기준'!$B$11)*100)</x:f>
        <x:v>15.524818219262265</x:v>
      </x:c>
      <x:c r="H698" s="23" t="n">
        <x:f>F698*'산출기준'!$B$13+G698*'산출기준'!$B$14</x:f>
        <x:v>21.906171363135897</x:v>
      </x:c>
      <x:c r="I698" s="23" t="n">
        <x:f>IF('검색추이24개월'!AI698="","",'검색추이24개월'!AI698)</x:f>
        <x:v>84.57093940989965</x:v>
      </x:c>
      <x:c r="J698" s="23" t="n">
        <x:f>'편집평가'!L698</x:f>
        <x:v>50</x:v>
      </x:c>
      <x:c r="K698" s="23" t="n">
        <x:f>IF(I698="","",H698*'산출기준'!$B$15+I698*'산출기준'!$B$16+J698*'산출기준'!$B$17)</x:f>
        <x:v>46.32436750453785</x:v>
      </x:c>
      <x:c r="L698" s="13" t="n">
        <x:f>IF(K698="","",COUNTIF($K$5:$K$1004,"&gt;"&amp;K698)+1)</x:f>
        <x:v>958</x:v>
      </x:c>
    </x:row>
    <x:row r="699" ht="25" customHeight="1">
      <x:c r="A699" s="4" t="str">
        <x:v>K0695</x:v>
      </x:c>
      <x:c r="B699" s="4" t="str">
        <x:v>패션·뷰티</x:v>
      </x:c>
      <x:c r="C699" s="4" t="str">
        <x:v>얼굴홍조치료</x:v>
      </x:c>
      <x:c r="D699" s="13" t="n">
        <x:f>'Data &amp; Targets'!L699</x:f>
        <x:v>780</x:v>
      </x:c>
      <x:c r="E699" s="13" t="n">
        <x:f>'Data &amp; Targets'!N699</x:f>
        <x:v>13258</x:v>
      </x:c>
      <x:c r="F699" s="23" t="n">
        <x:f>MIN(100,LOG10(1+D699/'산출기준'!$B$8)/LOG10(1+'산출기준'!$B$9/'산출기준'!$B$8)*100)</x:f>
        <x:v>31.478201078946338</x:v>
      </x:c>
      <x:c r="G699" s="23" t="n">
        <x:f>MIN(100,LOG10(1+D699/MAX(E699,'산출기준'!$B$10)*'산출기준'!$B$11)/LOG10(1+'산출기준'!$B$12*'산출기준'!$B$11)*100)</x:f>
        <x:v>41.79933132826862</x:v>
      </x:c>
      <x:c r="H699" s="23" t="n">
        <x:f>F699*'산출기준'!$B$13+G699*'산출기준'!$B$14</x:f>
        <x:v>37.670879228539704</x:v>
      </x:c>
      <x:c r="I699" s="23" t="n">
        <x:f>IF('검색추이24개월'!AI699="","",'검색추이24개월'!AI699)</x:f>
        <x:v>81.67026613845738</x:v>
      </x:c>
      <x:c r="J699" s="23" t="n">
        <x:f>'편집평가'!L699</x:f>
        <x:v>50</x:v>
      </x:c>
      <x:c r="K699" s="23" t="n">
        <x:f>IF(I699="","",H699*'산출기준'!$B$15+I699*'산출기준'!$B$16+J699*'산출기준'!$B$17)</x:f>
        <x:v>53.336519455807064</x:v>
      </x:c>
      <x:c r="L699" s="13" t="n">
        <x:f>IF(K699="","",COUNTIF($K$5:$K$1004,"&gt;"&amp;K699)+1)</x:f>
        <x:v>885</x:v>
      </x:c>
    </x:row>
    <x:row r="700" ht="25" customHeight="1">
      <x:c r="A700" s="4" t="str">
        <x:v>K0696</x:v>
      </x:c>
      <x:c r="B700" s="4" t="str">
        <x:v>패션·뷰티</x:v>
      </x:c>
      <x:c r="C700" s="4" t="str">
        <x:v>옷잘입는법</x:v>
      </x:c>
      <x:c r="D700" s="13" t="n">
        <x:f>'Data &amp; Targets'!L700</x:f>
        <x:v>540</x:v>
      </x:c>
      <x:c r="E700" s="13" t="n">
        <x:f>'Data &amp; Targets'!N700</x:f>
        <x:v>3441</x:v>
      </x:c>
      <x:c r="F700" s="23" t="n">
        <x:f>MIN(100,LOG10(1+D700/'산출기준'!$B$8)/LOG10(1+'산출기준'!$B$9/'산출기준'!$B$8)*100)</x:f>
        <x:v>26.868778088974477</x:v>
      </x:c>
      <x:c r="G700" s="23" t="n">
        <x:f>MIN(100,LOG10(1+D700/MAX(E700,'산출기준'!$B$10)*'산출기준'!$B$11)/LOG10(1+'산출기준'!$B$12*'산출기준'!$B$11)*100)</x:f>
        <x:v>60.99507471086615</x:v>
      </x:c>
      <x:c r="H700" s="23" t="n">
        <x:f>F700*'산출기준'!$B$13+G700*'산출기준'!$B$14</x:f>
        <x:v>47.344556062109476</x:v>
      </x:c>
      <x:c r="I700" s="23" t="n">
        <x:f>IF('검색추이24개월'!AI700="","",'검색추이24개월'!AI700)</x:f>
        <x:v>83.79386924396894</x:v>
      </x:c>
      <x:c r="J700" s="23" t="n">
        <x:f>'편집평가'!L700</x:f>
        <x:v>50</x:v>
      </x:c>
      <x:c r="K700" s="23" t="n">
        <x:f>IF(I700="","",H700*'산출기준'!$B$15+I700*'산출기준'!$B$16+J700*'산출기준'!$B$17)</x:f>
        <x:v>58.81043880424542</x:v>
      </x:c>
      <x:c r="L700" s="13" t="n">
        <x:f>IF(K700="","",COUNTIF($K$5:$K$1004,"&gt;"&amp;K700)+1)</x:f>
        <x:v>812</x:v>
      </x:c>
    </x:row>
    <x:row r="701" ht="25" customHeight="1">
      <x:c r="A701" s="4" t="str">
        <x:v>K0697</x:v>
      </x:c>
      <x:c r="B701" s="4" t="str">
        <x:v>패션·뷰티</x:v>
      </x:c>
      <x:c r="C701" s="4" t="str">
        <x:v>선크림바르는순서</x:v>
      </x:c>
      <x:c r="D701" s="13" t="n">
        <x:f>'Data &amp; Targets'!L701</x:f>
        <x:v>380</x:v>
      </x:c>
      <x:c r="E701" s="13" t="n">
        <x:f>'Data &amp; Targets'!N701</x:f>
        <x:v>1166</x:v>
      </x:c>
      <x:c r="F701" s="23" t="n">
        <x:f>MIN(100,LOG10(1+D701/'산출기준'!$B$8)/LOG10(1+'산출기준'!$B$9/'산출기준'!$B$8)*100)</x:f>
        <x:v>22.704756038096367</x:v>
      </x:c>
      <x:c r="G701" s="23" t="n">
        <x:f>MIN(100,LOG10(1+D701/MAX(E701,'산출기준'!$B$10)*'산출기준'!$B$11)/LOG10(1+'산출기준'!$B$12*'산출기준'!$B$11)*100)</x:f>
        <x:v>76.14600578126604</x:v>
      </x:c>
      <x:c r="H701" s="23" t="n">
        <x:f>F701*'산출기준'!$B$13+G701*'산출기준'!$B$14</x:f>
        <x:v>54.76950588399817</x:v>
      </x:c>
      <x:c r="I701" s="23" t="n">
        <x:f>IF('검색추이24개월'!AI701="","",'검색추이24개월'!AI701)</x:f>
        <x:v>83.9549060612153</x:v>
      </x:c>
      <x:c r="J701" s="23" t="n">
        <x:f>'편집평가'!L701</x:f>
        <x:v>62.5</x:v>
      </x:c>
      <x:c r="K701" s="23" t="n">
        <x:f>IF(I701="","",H701*'산출기준'!$B$15+I701*'산출기준'!$B$16+J701*'산출기준'!$B$17)</x:f>
        <x:v>65.07122476036368</x:v>
      </x:c>
      <x:c r="L701" s="13" t="n">
        <x:f>IF(K701="","",COUNTIF($K$5:$K$1004,"&gt;"&amp;K701)+1)</x:f>
        <x:v>671</x:v>
      </x:c>
    </x:row>
    <x:row r="702" ht="25" customHeight="1">
      <x:c r="A702" s="4" t="str">
        <x:v>K0698</x:v>
      </x:c>
      <x:c r="B702" s="4" t="str">
        <x:v>패션·뷰티</x:v>
      </x:c>
      <x:c r="C702" s="4" t="str">
        <x:v>옷에묻은기름때제거</x:v>
      </x:c>
      <x:c r="D702" s="13" t="n">
        <x:f>'Data &amp; Targets'!L702</x:f>
        <x:v>310</x:v>
      </x:c>
      <x:c r="E702" s="13" t="n">
        <x:f>'Data &amp; Targets'!N702</x:f>
        <x:v>499</x:v>
      </x:c>
      <x:c r="F702" s="23" t="n">
        <x:f>MIN(100,LOG10(1+D702/'산출기준'!$B$8)/LOG10(1+'산출기준'!$B$9/'산출기준'!$B$8)*100)</x:f>
        <x:v>20.423173477436897</x:v>
      </x:c>
      <x:c r="G702" s="23" t="n">
        <x:f>MIN(100,LOG10(1+D702/MAX(E702,'산출기준'!$B$10)*'산출기준'!$B$11)/LOG10(1+'산출기준'!$B$12*'산출기준'!$B$11)*100)</x:f>
        <x:v>89.81574733315067</x:v>
      </x:c>
      <x:c r="H702" s="23" t="n">
        <x:f>F702*'산출기준'!$B$13+G702*'산출기준'!$B$14</x:f>
        <x:v>62.05871779086516</x:v>
      </x:c>
      <x:c r="I702" s="23" t="n">
        <x:f>IF('검색추이24개월'!AI702="","",'검색추이24개월'!AI702)</x:f>
        <x:v>87.5674498304979</x:v>
      </x:c>
      <x:c r="J702" s="23" t="n">
        <x:f>'편집평가'!L702</x:f>
        <x:v>62.5</x:v>
      </x:c>
      <x:c r="K702" s="23" t="n">
        <x:f>IF(I702="","",H702*'산출기준'!$B$15+I702*'산출기준'!$B$16+J702*'산출기준'!$B$17)</x:f>
        <x:v>69.79959384458195</x:v>
      </x:c>
      <x:c r="L702" s="13" t="n">
        <x:f>IF(K702="","",COUNTIF($K$5:$K$1004,"&gt;"&amp;K702)+1)</x:f>
        <x:v>550</x:v>
      </x:c>
    </x:row>
    <x:row r="703" ht="25" customHeight="1">
      <x:c r="A703" s="4" t="str">
        <x:v>K0699</x:v>
      </x:c>
      <x:c r="B703" s="4" t="str">
        <x:v>패션·뷰티</x:v>
      </x:c>
      <x:c r="C703" s="4" t="str">
        <x:v>피부좋아지는습관</x:v>
      </x:c>
      <x:c r="D703" s="13" t="n">
        <x:f>'Data &amp; Targets'!L703</x:f>
        <x:v>150</x:v>
      </x:c>
      <x:c r="E703" s="13" t="n">
        <x:f>'Data &amp; Targets'!N703</x:f>
        <x:v>8798</x:v>
      </x:c>
      <x:c r="F703" s="23" t="n">
        <x:f>MIN(100,LOG10(1+D703/'산출기준'!$B$8)/LOG10(1+'산출기준'!$B$9/'산출기준'!$B$8)*100)</x:f>
        <x:v>13.26274793567034</x:v>
      </x:c>
      <x:c r="G703" s="23" t="n">
        <x:f>MIN(100,LOG10(1+D703/MAX(E703,'산출기준'!$B$10)*'산출기준'!$B$11)/LOG10(1+'산출기준'!$B$12*'산출기준'!$B$11)*100)</x:f>
        <x:v>21.56123804297746</x:v>
      </x:c>
      <x:c r="H703" s="23" t="n">
        <x:f>F703*'산출기준'!$B$13+G703*'산출기준'!$B$14</x:f>
        <x:v>18.24184200005461</x:v>
      </x:c>
      <x:c r="I703" s="23" t="n">
        <x:f>IF('검색추이24개월'!AI703="","",'검색추이24개월'!AI703)</x:f>
        <x:v>79.67121594690391</x:v>
      </x:c>
      <x:c r="J703" s="23" t="n">
        <x:f>'편집평가'!L703</x:f>
        <x:v>50</x:v>
      </x:c>
      <x:c r="K703" s="23" t="n">
        <x:f>IF(I703="","",H703*'산출기준'!$B$15+I703*'산출기준'!$B$16+J703*'산출기준'!$B$17)</x:f>
        <x:v>43.02228578409848</x:v>
      </x:c>
      <x:c r="L703" s="13" t="n">
        <x:f>IF(K703="","",COUNTIF($K$5:$K$1004,"&gt;"&amp;K703)+1)</x:f>
        <x:v>973</x:v>
      </x:c>
    </x:row>
    <x:row r="704" ht="25" customHeight="1">
      <x:c r="A704" s="4" t="str">
        <x:v>K0700</x:v>
      </x:c>
      <x:c r="B704" s="4" t="str">
        <x:v>패션·뷰티</x:v>
      </x:c>
      <x:c r="C704" s="4" t="str">
        <x:v>모공줄이는방법</x:v>
      </x:c>
      <x:c r="D704" s="13" t="n">
        <x:f>'Data &amp; Targets'!L704</x:f>
        <x:v>120</x:v>
      </x:c>
      <x:c r="E704" s="13" t="n">
        <x:f>'Data &amp; Targets'!N704</x:f>
        <x:v>8252</x:v>
      </x:c>
      <x:c r="F704" s="23" t="n">
        <x:f>MIN(100,LOG10(1+D704/'산출기준'!$B$8)/LOG10(1+'산출기준'!$B$9/'산출기준'!$B$8)*100)</x:f>
        <x:v>11.412438066623915</x:v>
      </x:c>
      <x:c r="G704" s="23" t="n">
        <x:f>MIN(100,LOG10(1+D704/MAX(E704,'산출기준'!$B$10)*'산출기준'!$B$11)/LOG10(1+'산출기준'!$B$12*'산출기준'!$B$11)*100)</x:f>
        <x:v>19.453402259430923</x:v>
      </x:c>
      <x:c r="H704" s="23" t="n">
        <x:f>F704*'산출기준'!$B$13+G704*'산출기준'!$B$14</x:f>
        <x:v>16.23701658230812</x:v>
      </x:c>
      <x:c r="I704" s="23" t="n">
        <x:f>IF('검색추이24개월'!AI704="","",'검색추이24개월'!AI704)</x:f>
        <x:v>75.58262188214981</x:v>
      </x:c>
      <x:c r="J704" s="23" t="n">
        <x:f>'편집평가'!L704</x:f>
        <x:v>75</x:v>
      </x:c>
      <x:c r="K704" s="23" t="n">
        <x:f>IF(I704="","",H704*'산출기준'!$B$15+I704*'산출기준'!$B$16+J704*'산출기준'!$B$17)</x:f>
        <x:v>45.793294855799004</x:v>
      </x:c>
      <x:c r="L704" s="13" t="n">
        <x:f>IF(K704="","",COUNTIF($K$5:$K$1004,"&gt;"&amp;K704)+1)</x:f>
        <x:v>961</x:v>
      </x:c>
    </x:row>
    <x:row r="705" ht="25" customHeight="1">
      <x:c r="A705" s="4" t="str">
        <x:v>K0701</x:v>
      </x:c>
      <x:c r="B705" s="4" t="str">
        <x:v>스포츠</x:v>
      </x:c>
      <x:c r="C705" s="4" t="str">
        <x:v>고관절스트레칭</x:v>
      </x:c>
      <x:c r="D705" s="13" t="n">
        <x:f>'Data &amp; Targets'!L705</x:f>
        <x:v>11100</x:v>
      </x:c>
      <x:c r="E705" s="13" t="n">
        <x:f>'Data &amp; Targets'!N705</x:f>
        <x:v>23553</x:v>
      </x:c>
      <x:c r="F705" s="23" t="n">
        <x:f>MIN(100,LOG10(1+D705/'산출기준'!$B$8)/LOG10(1+'산출기준'!$B$9/'산출기준'!$B$8)*100)</x:f>
        <x:v>68.29738530338713</x:v>
      </x:c>
      <x:c r="G705" s="23" t="n">
        <x:f>MIN(100,LOG10(1+D705/MAX(E705,'산출기준'!$B$10)*'산출기준'!$B$11)/LOG10(1+'산출기준'!$B$12*'산출기준'!$B$11)*100)</x:f>
        <x:v>83.93841529519548</x:v>
      </x:c>
      <x:c r="H705" s="23" t="n">
        <x:f>F705*'산출기준'!$B$13+G705*'산출기준'!$B$14</x:f>
        <x:v>77.68200329847214</x:v>
      </x:c>
      <x:c r="I705" s="23" t="n">
        <x:f>IF('검색추이24개월'!AI705="","",'검색추이24개월'!AI705)</x:f>
        <x:v>91.03644098089248</x:v>
      </x:c>
      <x:c r="J705" s="23" t="n">
        <x:f>'편집평가'!L705</x:f>
        <x:v>50</x:v>
      </x:c>
      <x:c r="K705" s="23" t="n">
        <x:f>IF(I705="","",H705*'산출기준'!$B$15+I705*'산출기준'!$B$16+J705*'산출기준'!$B$17)</x:f>
        <x:v>76.15193394350382</x:v>
      </x:c>
      <x:c r="L705" s="13" t="n">
        <x:f>IF(K705="","",COUNTIF($K$5:$K$1004,"&gt;"&amp;K705)+1)</x:f>
        <x:v>377</x:v>
      </x:c>
    </x:row>
    <x:row r="706" ht="25" customHeight="1">
      <x:c r="A706" s="4" t="str">
        <x:v>K0702</x:v>
      </x:c>
      <x:c r="B706" s="4" t="str">
        <x:v>스포츠</x:v>
      </x:c>
      <x:c r="C706" s="4" t="str">
        <x:v>스쿼트자세</x:v>
      </x:c>
      <x:c r="D706" s="13" t="n">
        <x:f>'Data &amp; Targets'!L706</x:f>
        <x:v>8360</x:v>
      </x:c>
      <x:c r="E706" s="13" t="n">
        <x:f>'Data &amp; Targets'!N706</x:f>
        <x:v>46373</x:v>
      </x:c>
      <x:c r="F706" s="23" t="n">
        <x:f>MIN(100,LOG10(1+D706/'산출기준'!$B$8)/LOG10(1+'산출기준'!$B$9/'산출기준'!$B$8)*100)</x:f>
        <x:v>64.23638424538271</x:v>
      </x:c>
      <x:c r="G706" s="23" t="n">
        <x:f>MIN(100,LOG10(1+D706/MAX(E706,'산출기준'!$B$10)*'산출기준'!$B$11)/LOG10(1+'산출기준'!$B$12*'산출기준'!$B$11)*100)</x:f>
        <x:v>63.83143116284974</x:v>
      </x:c>
      <x:c r="H706" s="23" t="n">
        <x:f>F706*'산출기준'!$B$13+G706*'산출기준'!$B$14</x:f>
        <x:v>63.993412395862926</x:v>
      </x:c>
      <x:c r="I706" s="23" t="n">
        <x:f>IF('검색추이24개월'!AI706="","",'검색추이24개월'!AI706)</x:f>
        <x:v>89.5304196884522</x:v>
      </x:c>
      <x:c r="J706" s="23" t="n">
        <x:f>'편집평가'!L706</x:f>
        <x:v>50</x:v>
      </x:c>
      <x:c r="K706" s="23" t="n">
        <x:f>IF(I706="","",H706*'산출기준'!$B$15+I706*'산출기준'!$B$16+J706*'산출기준'!$B$17)</x:f>
        <x:v>68.85583210446713</x:v>
      </x:c>
      <x:c r="L706" s="13" t="n">
        <x:f>IF(K706="","",COUNTIF($K$5:$K$1004,"&gt;"&amp;K706)+1)</x:f>
        <x:v>573</x:v>
      </x:c>
    </x:row>
    <x:row r="707" ht="25" customHeight="1">
      <x:c r="A707" s="4" t="str">
        <x:v>K0703</x:v>
      </x:c>
      <x:c r="B707" s="4" t="str">
        <x:v>스포츠</x:v>
      </x:c>
      <x:c r="C707" s="4" t="str">
        <x:v>골프그립잡는법</x:v>
      </x:c>
      <x:c r="D707" s="13" t="n">
        <x:f>'Data &amp; Targets'!L707</x:f>
        <x:v>6700</x:v>
      </x:c>
      <x:c r="E707" s="13" t="n">
        <x:f>'Data &amp; Targets'!N707</x:f>
        <x:v>2476</x:v>
      </x:c>
      <x:c r="F707" s="23" t="n">
        <x:f>MIN(100,LOG10(1+D707/'산출기준'!$B$8)/LOG10(1+'산출기준'!$B$9/'산출기준'!$B$8)*100)</x:f>
        <x:v>61.074793359424184</x:v>
      </x:c>
      <x:c r="G707" s="23" t="n">
        <x:f>MIN(100,LOG10(1+D707/MAX(E707,'산출기준'!$B$10)*'산출기준'!$B$11)/LOG10(1+'산출기준'!$B$12*'산출기준'!$B$11)*100)</x:f>
        <x:v>100</x:v>
      </x:c>
      <x:c r="H707" s="23" t="n">
        <x:f>F707*'산출기준'!$B$13+G707*'산출기준'!$B$14</x:f>
        <x:v>84.42991734376967</x:v>
      </x:c>
      <x:c r="I707" s="23" t="n">
        <x:f>IF('검색추이24개월'!AI707="","",'검색추이24개월'!AI707)</x:f>
        <x:v>92.64245662237741</x:v>
      </x:c>
      <x:c r="J707" s="23" t="n">
        <x:f>'편집평가'!L707</x:f>
        <x:v>50</x:v>
      </x:c>
      <x:c r="K707" s="23" t="n">
        <x:f>IF(I707="","",H707*'산출기준'!$B$15+I707*'산출기준'!$B$16+J707*'산출기준'!$B$17)</x:f>
        <x:v>80.00769565859807</x:v>
      </x:c>
      <x:c r="L707" s="13" t="n">
        <x:f>IF(K707="","",COUNTIF($K$5:$K$1004,"&gt;"&amp;K707)+1)</x:f>
        <x:v>252</x:v>
      </x:c>
    </x:row>
    <x:row r="708" ht="25" customHeight="1">
      <x:c r="A708" s="4" t="str">
        <x:v>K0704</x:v>
      </x:c>
      <x:c r="B708" s="4" t="str">
        <x:v>스포츠</x:v>
      </x:c>
      <x:c r="C708" s="4" t="str">
        <x:v>근력운동종류</x:v>
      </x:c>
      <x:c r="D708" s="13" t="n">
        <x:f>'Data &amp; Targets'!L708</x:f>
        <x:v>6680</x:v>
      </x:c>
      <x:c r="E708" s="13" t="n">
        <x:f>'Data &amp; Targets'!N708</x:f>
        <x:v>4961</x:v>
      </x:c>
      <x:c r="F708" s="23" t="n">
        <x:f>MIN(100,LOG10(1+D708/'산출기준'!$B$8)/LOG10(1+'산출기준'!$B$9/'산출기준'!$B$8)*100)</x:f>
        <x:v>61.0321589003377</x:v>
      </x:c>
      <x:c r="G708" s="23" t="n">
        <x:f>MIN(100,LOG10(1+D708/MAX(E708,'산출기준'!$B$10)*'산출기준'!$B$11)/LOG10(1+'산출기준'!$B$12*'산출기준'!$B$11)*100)</x:f>
        <x:v>100</x:v>
      </x:c>
      <x:c r="H708" s="23" t="n">
        <x:f>F708*'산출기준'!$B$13+G708*'산출기준'!$B$14</x:f>
        <x:v>84.41286356013508</x:v>
      </x:c>
      <x:c r="I708" s="23" t="n">
        <x:f>IF('검색추이24개월'!AI708="","",'검색추이24개월'!AI708)</x:f>
        <x:v>92.87380043847149</x:v>
      </x:c>
      <x:c r="J708" s="23" t="n">
        <x:f>'편집평가'!L708</x:f>
        <x:v>62.5</x:v>
      </x:c>
      <x:c r="K708" s="23" t="n">
        <x:f>IF(I708="","",H708*'산출기준'!$B$15+I708*'산출기준'!$B$16+J708*'산출기준'!$B$17)</x:f>
        <x:v>82.56857191160898</x:v>
      </x:c>
      <x:c r="L708" s="13" t="n">
        <x:f>IF(K708="","",COUNTIF($K$5:$K$1004,"&gt;"&amp;K708)+1)</x:f>
        <x:v>157</x:v>
      </x:c>
    </x:row>
    <x:row r="709" ht="25" customHeight="1">
      <x:c r="A709" s="4" t="str">
        <x:v>K0705</x:v>
      </x:c>
      <x:c r="B709" s="4" t="str">
        <x:v>스포츠</x:v>
      </x:c>
      <x:c r="C709" s="4" t="str">
        <x:v>달리기칼로리</x:v>
      </x:c>
      <x:c r="D709" s="13" t="n">
        <x:f>'Data &amp; Targets'!L709</x:f>
        <x:v>6600</x:v>
      </x:c>
      <x:c r="E709" s="13" t="n">
        <x:f>'Data &amp; Targets'!N709</x:f>
        <x:v>5650</x:v>
      </x:c>
      <x:c r="F709" s="23" t="n">
        <x:f>MIN(100,LOG10(1+D709/'산출기준'!$B$8)/LOG10(1+'산출기준'!$B$9/'산출기준'!$B$8)*100)</x:f>
        <x:v>60.86035405366829</x:v>
      </x:c>
      <x:c r="G709" s="23" t="n">
        <x:f>MIN(100,LOG10(1+D709/MAX(E709,'산출기준'!$B$10)*'산출기준'!$B$11)/LOG10(1+'산출기준'!$B$12*'산출기준'!$B$11)*100)</x:f>
        <x:v>100</x:v>
      </x:c>
      <x:c r="H709" s="23" t="n">
        <x:f>F709*'산출기준'!$B$13+G709*'산출기준'!$B$14</x:f>
        <x:v>84.34414162146732</x:v>
      </x:c>
      <x:c r="I709" s="23" t="n">
        <x:f>IF('검색추이24개월'!AI709="","",'검색추이24개월'!AI709)</x:f>
        <x:v>82.15266279872635</x:v>
      </x:c>
      <x:c r="J709" s="23" t="n">
        <x:f>'편집평가'!L709</x:f>
        <x:v>75</x:v>
      </x:c>
      <x:c r="K709" s="23" t="n">
        <x:f>IF(I709="","",H709*'산출기준'!$B$15+I709*'산출기준'!$B$16+J709*'산출기준'!$B$17)</x:f>
        <x:v>81.81786965035157</x:v>
      </x:c>
      <x:c r="L709" s="13" t="n">
        <x:f>IF(K709="","",COUNTIF($K$5:$K$1004,"&gt;"&amp;K709)+1)</x:f>
        <x:v>183</x:v>
      </x:c>
    </x:row>
    <x:row r="710" ht="25" customHeight="1">
      <x:c r="A710" s="4" t="str">
        <x:v>K0706</x:v>
      </x:c>
      <x:c r="B710" s="4" t="str">
        <x:v>스포츠</x:v>
      </x:c>
      <x:c r="C710" s="4" t="str">
        <x:v>골프그립교체</x:v>
      </x:c>
      <x:c r="D710" s="13" t="n">
        <x:f>'Data &amp; Targets'!L710</x:f>
        <x:v>5990</x:v>
      </x:c>
      <x:c r="E710" s="13" t="n">
        <x:f>'Data &amp; Targets'!N710</x:f>
        <x:v>24816</x:v>
      </x:c>
      <x:c r="F710" s="23" t="n">
        <x:f>MIN(100,LOG10(1+D710/'산출기준'!$B$8)/LOG10(1+'산출기준'!$B$9/'산출기준'!$B$8)*100)</x:f>
        <x:v>59.478636975492094</x:v>
      </x:c>
      <x:c r="G710" s="23" t="n">
        <x:f>MIN(100,LOG10(1+D710/MAX(E710,'산출기준'!$B$10)*'산출기준'!$B$11)/LOG10(1+'산출기준'!$B$12*'산출기준'!$B$11)*100)</x:f>
        <x:v>69.86527946325434</x:v>
      </x:c>
      <x:c r="H710" s="23" t="n">
        <x:f>F710*'산출기준'!$B$13+G710*'산출기준'!$B$14</x:f>
        <x:v>65.71062246814944</x:v>
      </x:c>
      <x:c r="I710" s="23" t="n">
        <x:f>IF('검색추이24개월'!AI710="","",'검색추이24개월'!AI710)</x:f>
        <x:v>92.16790908960141</x:v>
      </x:c>
      <x:c r="J710" s="23" t="n">
        <x:f>'편집평가'!L710</x:f>
        <x:v>62.5</x:v>
      </x:c>
      <x:c r="K710" s="23" t="n">
        <x:f>IF(I710="","",H710*'산출기준'!$B$15+I710*'산출기준'!$B$16+J710*'산출기준'!$B$17)</x:f>
        <x:v>73.00568396095514</x:v>
      </x:c>
      <x:c r="L710" s="13" t="n">
        <x:f>IF(K710="","",COUNTIF($K$5:$K$1004,"&gt;"&amp;K710)+1)</x:f>
        <x:v>478</x:v>
      </x:c>
    </x:row>
    <x:row r="711" ht="25" customHeight="1">
      <x:c r="A711" s="4" t="str">
        <x:v>K0707</x:v>
      </x:c>
      <x:c r="B711" s="4" t="str">
        <x:v>스포츠</x:v>
      </x:c>
      <x:c r="C711" s="4" t="str">
        <x:v>근력운동</x:v>
      </x:c>
      <x:c r="D711" s="13" t="n">
        <x:f>'Data &amp; Targets'!L711</x:f>
        <x:v>5630</x:v>
      </x:c>
      <x:c r="E711" s="13" t="n">
        <x:f>'Data &amp; Targets'!N711</x:f>
        <x:v>607764</x:v>
      </x:c>
      <x:c r="F711" s="23" t="n">
        <x:f>MIN(100,LOG10(1+D711/'산출기준'!$B$8)/LOG10(1+'산출기준'!$B$9/'산출기준'!$B$8)*100)</x:f>
        <x:v>58.59667556650419</x:v>
      </x:c>
      <x:c r="G711" s="23" t="n">
        <x:f>MIN(100,LOG10(1+D711/MAX(E711,'산출기준'!$B$10)*'산출기준'!$B$11)/LOG10(1+'산출기준'!$B$12*'산출기준'!$B$11)*100)</x:f>
        <x:v>14.206024632022372</x:v>
      </x:c>
      <x:c r="H711" s="23" t="n">
        <x:f>F711*'산출기준'!$B$13+G711*'산출기준'!$B$14</x:f>
        <x:v>31.962285005815097</x:v>
      </x:c>
      <x:c r="I711" s="23" t="n">
        <x:f>IF('검색추이24개월'!AI711="","",'검색추이24개월'!AI711)</x:f>
        <x:v>84.68832517691965</x:v>
      </x:c>
      <x:c r="J711" s="23" t="n">
        <x:f>'편집평가'!L711</x:f>
        <x:v>50</x:v>
      </x:c>
      <x:c r="K711" s="23" t="n">
        <x:f>IF(I711="","",H711*'산출기준'!$B$15+I711*'산출기준'!$B$16+J711*'산출기준'!$B$17)</x:f>
        <x:v>51.38764005598344</x:v>
      </x:c>
      <x:c r="L711" s="13" t="n">
        <x:f>IF(K711="","",COUNTIF($K$5:$K$1004,"&gt;"&amp;K711)+1)</x:f>
        <x:v>910</x:v>
      </x:c>
    </x:row>
    <x:row r="712" ht="25" customHeight="1">
      <x:c r="A712" s="4" t="str">
        <x:v>K0708</x:v>
      </x:c>
      <x:c r="B712" s="4" t="str">
        <x:v>스포츠</x:v>
      </x:c>
      <x:c r="C712" s="4" t="str">
        <x:v>러닝케이던스뜻</x:v>
      </x:c>
      <x:c r="D712" s="13" t="n">
        <x:f>'Data &amp; Targets'!L712</x:f>
        <x:v>5320</x:v>
      </x:c>
      <x:c r="E712" s="13" t="n">
        <x:f>'Data &amp; Targets'!N712</x:f>
        <x:v>170</x:v>
      </x:c>
      <x:c r="F712" s="23" t="n">
        <x:f>MIN(100,LOG10(1+D712/'산출기준'!$B$8)/LOG10(1+'산출기준'!$B$9/'산출기준'!$B$8)*100)</x:f>
        <x:v>57.79161420520632</x:v>
      </x:c>
      <x:c r="G712" s="23" t="n">
        <x:f>MIN(100,LOG10(1+D712/MAX(E712,'산출기준'!$B$10)*'산출기준'!$B$11)/LOG10(1+'산출기준'!$B$12*'산출기준'!$B$11)*100)</x:f>
        <x:v>100</x:v>
      </x:c>
      <x:c r="H712" s="23" t="n">
        <x:f>F712*'산출기준'!$B$13+G712*'산출기준'!$B$14</x:f>
        <x:v>83.11664568208253</x:v>
      </x:c>
      <x:c r="I712" s="23" t="n">
        <x:f>IF('검색추이24개월'!AI712="","",'검색추이24개월'!AI712)</x:f>
        <x:v>91.72498059596698</x:v>
      </x:c>
      <x:c r="J712" s="23" t="n">
        <x:f>'편집평가'!L712</x:f>
        <x:v>62.5</x:v>
      </x:c>
      <x:c r="K712" s="23" t="n">
        <x:f>IF(I712="","",H712*'산출기준'!$B$15+I712*'산출기준'!$B$16+J712*'산출기준'!$B$17)</x:f>
        <x:v>81.57581701983136</x:v>
      </x:c>
      <x:c r="L712" s="13" t="n">
        <x:f>IF(K712="","",COUNTIF($K$5:$K$1004,"&gt;"&amp;K712)+1)</x:f>
        <x:v>193</x:v>
      </x:c>
    </x:row>
    <x:row r="713" ht="25" customHeight="1">
      <x:c r="A713" s="4" t="str">
        <x:v>K0709</x:v>
      </x:c>
      <x:c r="B713" s="4" t="str">
        <x:v>스포츠</x:v>
      </x:c>
      <x:c r="C713" s="4" t="str">
        <x:v>수영칼로리</x:v>
      </x:c>
      <x:c r="D713" s="13" t="n">
        <x:f>'Data &amp; Targets'!L713</x:f>
        <x:v>4920</x:v>
      </x:c>
      <x:c r="E713" s="13" t="n">
        <x:f>'Data &amp; Targets'!N713</x:f>
        <x:v>5741</x:v>
      </x:c>
      <x:c r="F713" s="23" t="n">
        <x:f>MIN(100,LOG10(1+D713/'산출기준'!$B$8)/LOG10(1+'산출기준'!$B$9/'산출기준'!$B$8)*100)</x:f>
        <x:v>56.68192245615974</x:v>
      </x:c>
      <x:c r="G713" s="23" t="n">
        <x:f>MIN(100,LOG10(1+D713/MAX(E713,'산출기준'!$B$10)*'산출기준'!$B$11)/LOG10(1+'산출기준'!$B$12*'산출기준'!$B$11)*100)</x:f>
        <x:v>96.69187259455228</x:v>
      </x:c>
      <x:c r="H713" s="23" t="n">
        <x:f>F713*'산출기준'!$B$13+G713*'산출기준'!$B$14</x:f>
        <x:v>80.68789253919526</x:v>
      </x:c>
      <x:c r="I713" s="23" t="n">
        <x:f>IF('검색추이24개월'!AI713="","",'검색추이24개월'!AI713)</x:f>
        <x:v>82.5260452931379</x:v>
      </x:c>
      <x:c r="J713" s="23" t="n">
        <x:f>'편집평가'!L713</x:f>
        <x:v>75</x:v>
      </x:c>
      <x:c r="K713" s="23" t="n">
        <x:f>IF(I713="","",H713*'산출기준'!$B$15+I713*'산출기준'!$B$16+J713*'산출기준'!$B$17)</x:f>
        <x:v>80.101759857539</x:v>
      </x:c>
      <x:c r="L713" s="13" t="n">
        <x:f>IF(K713="","",COUNTIF($K$5:$K$1004,"&gt;"&amp;K713)+1)</x:f>
        <x:v>249</x:v>
      </x:c>
    </x:row>
    <x:row r="714" ht="25" customHeight="1">
      <x:c r="A714" s="4" t="str">
        <x:v>K0710</x:v>
      </x:c>
      <x:c r="B714" s="4" t="str">
        <x:v>스포츠</x:v>
      </x:c>
      <x:c r="C714" s="4" t="str">
        <x:v>유산소운동</x:v>
      </x:c>
      <x:c r="D714" s="13" t="n">
        <x:f>'Data &amp; Targets'!L714</x:f>
        <x:v>4910</x:v>
      </x:c>
      <x:c r="E714" s="13" t="n">
        <x:f>'Data &amp; Targets'!N714</x:f>
        <x:v>503100</x:v>
      </x:c>
      <x:c r="F714" s="23" t="n">
        <x:f>MIN(100,LOG10(1+D714/'산출기준'!$B$8)/LOG10(1+'산출기준'!$B$9/'산출기준'!$B$8)*100)</x:f>
        <x:v>56.65306025637771</x:v>
      </x:c>
      <x:c r="G714" s="23" t="n">
        <x:f>MIN(100,LOG10(1+D714/MAX(E714,'산출기준'!$B$10)*'산출기준'!$B$11)/LOG10(1+'산출기준'!$B$12*'산출기준'!$B$11)*100)</x:f>
        <x:v>14.756902777198972</x:v>
      </x:c>
      <x:c r="H714" s="23" t="n">
        <x:f>F714*'산출기준'!$B$13+G714*'산출기준'!$B$14</x:f>
        <x:v>31.515365768870467</x:v>
      </x:c>
      <x:c r="I714" s="23" t="n">
        <x:f>IF('검색추이24개월'!AI714="","",'검색추이24개월'!AI714)</x:f>
        <x:v>83.86189535164533</x:v>
      </x:c>
      <x:c r="J714" s="23" t="n">
        <x:f>'편집평가'!L714</x:f>
        <x:v>50</x:v>
      </x:c>
      <x:c r="K714" s="23" t="n">
        <x:f>IF(I714="","",H714*'산출기준'!$B$15+I714*'산출기준'!$B$16+J714*'산출기준'!$B$17)</x:f>
        <x:v>50.91625148992883</x:v>
      </x:c>
      <x:c r="L714" s="13" t="n">
        <x:f>IF(K714="","",COUNTIF($K$5:$K$1004,"&gt;"&amp;K714)+1)</x:f>
        <x:v>917</x:v>
      </x:c>
    </x:row>
    <x:row r="715" ht="25" customHeight="1">
      <x:c r="A715" s="4" t="str">
        <x:v>K0711</x:v>
      </x:c>
      <x:c r="B715" s="4" t="str">
        <x:v>스포츠</x:v>
      </x:c>
      <x:c r="C715" s="4" t="str">
        <x:v>요가자세</x:v>
      </x:c>
      <x:c r="D715" s="13" t="n">
        <x:f>'Data &amp; Targets'!L715</x:f>
        <x:v>4870</x:v>
      </x:c>
      <x:c r="E715" s="13" t="n">
        <x:f>'Data &amp; Targets'!N715</x:f>
        <x:v>131631</x:v>
      </x:c>
      <x:c r="F715" s="23" t="n">
        <x:f>MIN(100,LOG10(1+D715/'산출기준'!$B$8)/LOG10(1+'산출기준'!$B$9/'산출기준'!$B$8)*100)</x:f>
        <x:v>56.537032473596206</x:v>
      </x:c>
      <x:c r="G715" s="23" t="n">
        <x:f>MIN(100,LOG10(1+D715/MAX(E715,'산출기준'!$B$10)*'산출기준'!$B$11)/LOG10(1+'산출기준'!$B$12*'산출기준'!$B$11)*100)</x:f>
        <x:v>33.531224440319846</x:v>
      </x:c>
      <x:c r="H715" s="23" t="n">
        <x:f>F715*'산출기준'!$B$13+G715*'산출기준'!$B$14</x:f>
        <x:v>42.733547653630396</x:v>
      </x:c>
      <x:c r="I715" s="23" t="n">
        <x:f>IF('검색추이24개월'!AI715="","",'검색추이24개월'!AI715)</x:f>
        <x:v>94.8806935808622</x:v>
      </x:c>
      <x:c r="J715" s="23" t="n">
        <x:f>'편집평가'!L715</x:f>
        <x:v>50</x:v>
      </x:c>
      <x:c r="K715" s="23" t="n">
        <x:f>IF(I715="","",H715*'산출기준'!$B$15+I715*'산출기준'!$B$16+J715*'산출기준'!$B$17)</x:f>
        <x:v>59.830981901073855</x:v>
      </x:c>
      <x:c r="L715" s="13" t="n">
        <x:f>IF(K715="","",COUNTIF($K$5:$K$1004,"&gt;"&amp;K715)+1)</x:f>
        <x:v>785</x:v>
      </x:c>
    </x:row>
    <x:row r="716" ht="25" customHeight="1">
      <x:c r="A716" s="4" t="str">
        <x:v>K0712</x:v>
      </x:c>
      <x:c r="B716" s="4" t="str">
        <x:v>스포츠</x:v>
      </x:c>
      <x:c r="C716" s="4" t="str">
        <x:v>자전거칼로리</x:v>
      </x:c>
      <x:c r="D716" s="13" t="n">
        <x:f>'Data &amp; Targets'!L716</x:f>
        <x:v>4860</x:v>
      </x:c>
      <x:c r="E716" s="13" t="n">
        <x:f>'Data &amp; Targets'!N716</x:f>
        <x:v>9224</x:v>
      </x:c>
      <x:c r="F716" s="23" t="n">
        <x:f>MIN(100,LOG10(1+D716/'산출기준'!$B$8)/LOG10(1+'산출기준'!$B$9/'산출기준'!$B$8)*100)</x:f>
        <x:v>56.50787961702471</x:v>
      </x:c>
      <x:c r="G716" s="23" t="n">
        <x:f>MIN(100,LOG10(1+D716/MAX(E716,'산출기준'!$B$10)*'산출기준'!$B$11)/LOG10(1+'산출기준'!$B$12*'산출기준'!$B$11)*100)</x:f>
        <x:v>86.30763569359652</x:v>
      </x:c>
      <x:c r="H716" s="23" t="n">
        <x:f>F716*'산출기준'!$B$13+G716*'산출기준'!$B$14</x:f>
        <x:v>74.3877332629678</x:v>
      </x:c>
      <x:c r="I716" s="23" t="n">
        <x:f>IF('검색추이24개월'!AI716="","",'검색추이24개월'!AI716)</x:f>
        <x:v>81.54772213245381</x:v>
      </x:c>
      <x:c r="J716" s="23" t="n">
        <x:f>'편집평가'!L716</x:f>
        <x:v>75</x:v>
      </x:c>
      <x:c r="K716" s="23" t="n">
        <x:f>IF(I716="","",H716*'산출기준'!$B$15+I716*'산출기준'!$B$16+J716*'산출기준'!$B$17)</x:f>
        <x:v>76.65818327122004</x:v>
      </x:c>
      <x:c r="L716" s="13" t="n">
        <x:f>IF(K716="","",COUNTIF($K$5:$K$1004,"&gt;"&amp;K716)+1)</x:f>
        <x:v>362</x:v>
      </x:c>
    </x:row>
    <x:row r="717" ht="25" customHeight="1">
      <x:c r="A717" s="4" t="str">
        <x:v>K0713</x:v>
      </x:c>
      <x:c r="B717" s="4" t="str">
        <x:v>스포츠</x:v>
      </x:c>
      <x:c r="C717" s="4" t="str">
        <x:v>유산소운동종류</x:v>
      </x:c>
      <x:c r="D717" s="13" t="n">
        <x:f>'Data &amp; Targets'!L717</x:f>
        <x:v>4510</x:v>
      </x:c>
      <x:c r="E717" s="13" t="n">
        <x:f>'Data &amp; Targets'!N717</x:f>
        <x:v>6983</x:v>
      </x:c>
      <x:c r="F717" s="23" t="n">
        <x:f>MIN(100,LOG10(1+D717/'산출기준'!$B$8)/LOG10(1+'산출기준'!$B$9/'산출기준'!$B$8)*100)</x:f>
        <x:v>55.44867450603459</x:v>
      </x:c>
      <x:c r="G717" s="23" t="n">
        <x:f>MIN(100,LOG10(1+D717/MAX(E717,'산출기준'!$B$10)*'산출기준'!$B$11)/LOG10(1+'산출기준'!$B$12*'산출기준'!$B$11)*100)</x:f>
        <x:v>90.64451137065232</x:v>
      </x:c>
      <x:c r="H717" s="23" t="n">
        <x:f>F717*'산출기준'!$B$13+G717*'산출기준'!$B$14</x:f>
        <x:v>76.56617662480524</x:v>
      </x:c>
      <x:c r="I717" s="23" t="n">
        <x:f>IF('검색추이24개월'!AI717="","",'검색추이24개월'!AI717)</x:f>
        <x:v>87.00258752712261</x:v>
      </x:c>
      <x:c r="J717" s="23" t="n">
        <x:f>'편집평가'!L717</x:f>
        <x:v>62.5</x:v>
      </x:c>
      <x:c r="K717" s="23" t="n">
        <x:f>IF(I717="","",H717*'산출기준'!$B$15+I717*'산출기준'!$B$16+J717*'산출기준'!$B$17)</x:f>
        <x:v>76.8838645705394</x:v>
      </x:c>
      <x:c r="L717" s="13" t="n">
        <x:f>IF(K717="","",COUNTIF($K$5:$K$1004,"&gt;"&amp;K717)+1)</x:f>
        <x:v>347</x:v>
      </x:c>
    </x:row>
    <x:row r="718" ht="25" customHeight="1">
      <x:c r="A718" s="4" t="str">
        <x:v>K0714</x:v>
      </x:c>
      <x:c r="B718" s="4" t="str">
        <x:v>스포츠</x:v>
      </x:c>
      <x:c r="C718" s="4" t="str">
        <x:v>필라테스가격</x:v>
      </x:c>
      <x:c r="D718" s="13" t="n">
        <x:f>'Data &amp; Targets'!L718</x:f>
        <x:v>4310</x:v>
      </x:c>
      <x:c r="E718" s="13" t="n">
        <x:f>'Data &amp; Targets'!N718</x:f>
        <x:v>89034</x:v>
      </x:c>
      <x:c r="F718" s="23" t="n">
        <x:f>MIN(100,LOG10(1+D718/'산출기준'!$B$8)/LOG10(1+'산출기준'!$B$9/'산출기준'!$B$8)*100)</x:f>
        <x:v>54.80668953238064</x:v>
      </x:c>
      <x:c r="G718" s="23" t="n">
        <x:f>MIN(100,LOG10(1+D718/MAX(E718,'산출기준'!$B$10)*'산출기준'!$B$11)/LOG10(1+'산출기준'!$B$12*'산출기준'!$B$11)*100)</x:f>
        <x:v>38.24116549851821</x:v>
      </x:c>
      <x:c r="H718" s="23" t="n">
        <x:f>F718*'산출기준'!$B$13+G718*'산출기준'!$B$14</x:f>
        <x:v>44.86737511206318</x:v>
      </x:c>
      <x:c r="I718" s="23" t="n">
        <x:f>IF('검색추이24개월'!AI718="","",'검색추이24개월'!AI718)</x:f>
        <x:v>88.96818730623082</x:v>
      </x:c>
      <x:c r="J718" s="23" t="n">
        <x:f>'편집평가'!L718</x:f>
        <x:v>50</x:v>
      </x:c>
      <x:c r="K718" s="23" t="n">
        <x:f>IF(I718="","",H718*'산출기준'!$B$15+I718*'산출기준'!$B$16+J718*'산출기준'!$B$17)</x:f>
        <x:v>59.12414374790083</x:v>
      </x:c>
      <x:c r="L718" s="13" t="n">
        <x:f>IF(K718="","",COUNTIF($K$5:$K$1004,"&gt;"&amp;K718)+1)</x:f>
        <x:v>806</x:v>
      </x:c>
    </x:row>
    <x:row r="719" ht="25" customHeight="1">
      <x:c r="A719" s="4" t="str">
        <x:v>K0715</x:v>
      </x:c>
      <x:c r="B719" s="4" t="str">
        <x:v>스포츠</x:v>
      </x:c>
      <x:c r="C719" s="4" t="str">
        <x:v>근육통푸는법</x:v>
      </x:c>
      <x:c r="D719" s="13" t="n">
        <x:f>'Data &amp; Targets'!L719</x:f>
        <x:v>4270</x:v>
      </x:c>
      <x:c r="E719" s="13" t="n">
        <x:f>'Data &amp; Targets'!N719</x:f>
        <x:v>4576</x:v>
      </x:c>
      <x:c r="F719" s="23" t="n">
        <x:f>MIN(100,LOG10(1+D719/'산출기준'!$B$8)/LOG10(1+'산출기준'!$B$9/'산출기준'!$B$8)*100)</x:f>
        <x:v>54.67480353204749</x:v>
      </x:c>
      <x:c r="G719" s="23" t="n">
        <x:f>MIN(100,LOG10(1+D719/MAX(E719,'산출기준'!$B$10)*'산출기준'!$B$11)/LOG10(1+'산출기준'!$B$12*'산출기준'!$B$11)*100)</x:f>
        <x:v>98.51570190042756</x:v>
      </x:c>
      <x:c r="H719" s="23" t="n">
        <x:f>F719*'산출기준'!$B$13+G719*'산출기준'!$B$14</x:f>
        <x:v>80.97934255307553</x:v>
      </x:c>
      <x:c r="I719" s="23" t="n">
        <x:f>IF('검색추이24개월'!AI719="","",'검색추이24개월'!AI719)</x:f>
        <x:v>83.29462537505441</x:v>
      </x:c>
      <x:c r="J719" s="23" t="n">
        <x:f>'편집평가'!L719</x:f>
        <x:v>62.5</x:v>
      </x:c>
      <x:c r="K719" s="23" t="n">
        <x:f>IF(I719="","",H719*'산출기준'!$B$15+I719*'산출기준'!$B$16+J719*'산출기준'!$B$17)</x:f>
        <x:v>77.97805888905408</x:v>
      </x:c>
      <x:c r="L719" s="13" t="n">
        <x:f>IF(K719="","",COUNTIF($K$5:$K$1004,"&gt;"&amp;K719)+1)</x:f>
        <x:v>317</x:v>
      </x:c>
    </x:row>
    <x:row r="720" ht="25" customHeight="1">
      <x:c r="A720" s="4" t="str">
        <x:v>K0716</x:v>
      </x:c>
      <x:c r="B720" s="4" t="str">
        <x:v>스포츠</x:v>
      </x:c>
      <x:c r="C720" s="4" t="str">
        <x:v>하체근력운동</x:v>
      </x:c>
      <x:c r="D720" s="13" t="n">
        <x:f>'Data &amp; Targets'!L720</x:f>
        <x:v>4000</x:v>
      </x:c>
      <x:c r="E720" s="13" t="n">
        <x:f>'Data &amp; Targets'!N720</x:f>
        <x:v>31495</x:v>
      </x:c>
      <x:c r="F720" s="23" t="n">
        <x:f>MIN(100,LOG10(1+D720/'산출기준'!$B$8)/LOG10(1+'산출기준'!$B$9/'산출기준'!$B$8)*100)</x:f>
        <x:v>53.751684425429794</x:v>
      </x:c>
      <x:c r="G720" s="23" t="n">
        <x:f>MIN(100,LOG10(1+D720/MAX(E720,'산출기준'!$B$10)*'산출기준'!$B$11)/LOG10(1+'산출기준'!$B$12*'산출기준'!$B$11)*100)</x:f>
        <x:v>56.71416619231412</x:v>
      </x:c>
      <x:c r="H720" s="23" t="n">
        <x:f>F720*'산출기준'!$B$13+G720*'산출기준'!$B$14</x:f>
        <x:v>55.52917348556039</x:v>
      </x:c>
      <x:c r="I720" s="23" t="n">
        <x:f>IF('검색추이24개월'!AI720="","",'검색추이24개월'!AI720)</x:f>
        <x:v>91.43483870923691</x:v>
      </x:c>
      <x:c r="J720" s="23" t="n">
        <x:f>'편집평가'!L720</x:f>
        <x:v>50</x:v>
      </x:c>
      <x:c r="K720" s="23" t="n">
        <x:f>IF(I720="","",H720*'산출기준'!$B$15+I720*'산출기준'!$B$16+J720*'산출기준'!$B$17)</x:f>
        <x:v>65.19503835555128</x:v>
      </x:c>
      <x:c r="L720" s="13" t="n">
        <x:f>IF(K720="","",COUNTIF($K$5:$K$1004,"&gt;"&amp;K720)+1)</x:f>
        <x:v>665</x:v>
      </x:c>
    </x:row>
    <x:row r="721" ht="25" customHeight="1">
      <x:c r="A721" s="4" t="str">
        <x:v>K0717</x:v>
      </x:c>
      <x:c r="B721" s="4" t="str">
        <x:v>스포츠</x:v>
      </x:c>
      <x:c r="C721" s="4" t="str">
        <x:v>햄스트링스트레칭</x:v>
      </x:c>
      <x:c r="D721" s="13" t="n">
        <x:f>'Data &amp; Targets'!L721</x:f>
        <x:v>3910</x:v>
      </x:c>
      <x:c r="E721" s="13" t="n">
        <x:f>'Data &amp; Targets'!N721</x:f>
        <x:v>11916</x:v>
      </x:c>
      <x:c r="F721" s="23" t="n">
        <x:f>MIN(100,LOG10(1+D721/'산출기준'!$B$8)/LOG10(1+'산출기준'!$B$9/'산출기준'!$B$8)*100)</x:f>
        <x:v>53.43041477408461</x:v>
      </x:c>
      <x:c r="G721" s="23" t="n">
        <x:f>MIN(100,LOG10(1+D721/MAX(E721,'산출기준'!$B$10)*'산출기준'!$B$11)/LOG10(1+'산출기준'!$B$12*'산출기준'!$B$11)*100)</x:f>
        <x:v>76.289363534431</x:v>
      </x:c>
      <x:c r="H721" s="23" t="n">
        <x:f>F721*'산출기준'!$B$13+G721*'산출기준'!$B$14</x:f>
        <x:v>67.14578403029245</x:v>
      </x:c>
      <x:c r="I721" s="23" t="n">
        <x:f>IF('검색추이24개월'!AI721="","",'검색추이24개월'!AI721)</x:f>
        <x:v>90.15448711575799</x:v>
      </x:c>
      <x:c r="J721" s="23" t="n">
        <x:f>'편집평가'!L721</x:f>
        <x:v>50</x:v>
      </x:c>
      <x:c r="K721" s="23" t="n">
        <x:f>IF(I721="","",H721*'산출기준'!$B$15+I721*'산출기준'!$B$16+J721*'산출기준'!$B$17)</x:f>
        <x:v>70.61923814987362</x:v>
      </x:c>
      <x:c r="L721" s="13" t="n">
        <x:f>IF(K721="","",COUNTIF($K$5:$K$1004,"&gt;"&amp;K721)+1)</x:f>
        <x:v>530</x:v>
      </x:c>
    </x:row>
    <x:row r="722" ht="25" customHeight="1">
      <x:c r="A722" s="4" t="str">
        <x:v>K0718</x:v>
      </x:c>
      <x:c r="B722" s="4" t="str">
        <x:v>스포츠</x:v>
      </x:c>
      <x:c r="C722" s="4" t="str">
        <x:v>스크린골프가격</x:v>
      </x:c>
      <x:c r="D722" s="13" t="n">
        <x:f>'Data &amp; Targets'!L722</x:f>
        <x:v>3890</x:v>
      </x:c>
      <x:c r="E722" s="13" t="n">
        <x:f>'Data &amp; Targets'!N722</x:f>
        <x:v>20543</x:v>
      </x:c>
      <x:c r="F722" s="23" t="n">
        <x:f>MIN(100,LOG10(1+D722/'산출기준'!$B$8)/LOG10(1+'산출기준'!$B$9/'산출기준'!$B$8)*100)</x:f>
        <x:v>53.35804268133547</x:v>
      </x:c>
      <x:c r="G722" s="23" t="n">
        <x:f>MIN(100,LOG10(1+D722/MAX(E722,'산출기준'!$B$10)*'산출기준'!$B$11)/LOG10(1+'산출기준'!$B$12*'산출기준'!$B$11)*100)</x:f>
        <x:v>64.8416794892973</x:v>
      </x:c>
      <x:c r="H722" s="23" t="n">
        <x:f>F722*'산출기준'!$B$13+G722*'산출기준'!$B$14</x:f>
        <x:v>60.24822476611257</x:v>
      </x:c>
      <x:c r="I722" s="23" t="n">
        <x:f>IF('검색추이24개월'!AI722="","",'검색추이24개월'!AI722)</x:f>
        <x:v>90.77753635875588</x:v>
      </x:c>
      <x:c r="J722" s="23" t="n">
        <x:f>'편집평가'!L722</x:f>
        <x:v>50</x:v>
      </x:c>
      <x:c r="K722" s="23" t="n">
        <x:f>IF(I722="","",H722*'산출기준'!$B$15+I722*'산출기준'!$B$16+J722*'산출기준'!$B$17)</x:f>
        <x:v>67.35737329068306</x:v>
      </x:c>
      <x:c r="L722" s="13" t="n">
        <x:f>IF(K722="","",COUNTIF($K$5:$K$1004,"&gt;"&amp;K722)+1)</x:f>
        <x:v>612</x:v>
      </x:c>
    </x:row>
    <x:row r="723" ht="25" customHeight="1">
      <x:c r="A723" s="4" t="str">
        <x:v>K0719</x:v>
      </x:c>
      <x:c r="B723" s="4" t="str">
        <x:v>스포츠</x:v>
      </x:c>
      <x:c r="C723" s="4" t="str">
        <x:v>러닝페이스</x:v>
      </x:c>
      <x:c r="D723" s="13" t="n">
        <x:f>'Data &amp; Targets'!L723</x:f>
        <x:v>3470</x:v>
      </x:c>
      <x:c r="E723" s="13" t="n">
        <x:f>'Data &amp; Targets'!N723</x:f>
        <x:v>44413</x:v>
      </x:c>
      <x:c r="F723" s="23" t="n">
        <x:f>MIN(100,LOG10(1+D723/'산출기준'!$B$8)/LOG10(1+'산출기준'!$B$9/'산출기준'!$B$8)*100)</x:f>
        <x:v>51.748119639295474</x:v>
      </x:c>
      <x:c r="G723" s="23" t="n">
        <x:f>MIN(100,LOG10(1+D723/MAX(E723,'산출기준'!$B$10)*'산출기준'!$B$11)/LOG10(1+'산출기준'!$B$12*'산출기준'!$B$11)*100)</x:f>
        <x:v>47.154370968140604</x:v>
      </x:c>
      <x:c r="H723" s="23" t="n">
        <x:f>F723*'산출기준'!$B$13+G723*'산출기준'!$B$14</x:f>
        <x:v>48.991870436602554</x:v>
      </x:c>
      <x:c r="I723" s="23" t="n">
        <x:f>IF('검색추이24개월'!AI723="","",'검색추이24개월'!AI723)</x:f>
        <x:v>96.19756060584571</x:v>
      </x:c>
      <x:c r="J723" s="23" t="n">
        <x:f>'편집평가'!L723</x:f>
        <x:v>75</x:v>
      </x:c>
      <x:c r="K723" s="23" t="n">
        <x:f>IF(I723="","",H723*'산출기준'!$B$15+I723*'산출기준'!$B$16+J723*'산출기준'!$B$17)</x:f>
        <x:v>68.35520340005499</x:v>
      </x:c>
      <x:c r="L723" s="13" t="n">
        <x:f>IF(K723="","",COUNTIF($K$5:$K$1004,"&gt;"&amp;K723)+1)</x:f>
        <x:v>585</x:v>
      </x:c>
    </x:row>
    <x:row r="724" ht="25" customHeight="1">
      <x:c r="A724" s="4" t="str">
        <x:v>K0720</x:v>
      </x:c>
      <x:c r="B724" s="4" t="str">
        <x:v>스포츠</x:v>
      </x:c>
      <x:c r="C724" s="4" t="str">
        <x:v>플랭크효과</x:v>
      </x:c>
      <x:c r="D724" s="13" t="n">
        <x:f>'Data &amp; Targets'!L724</x:f>
        <x:v>3340</x:v>
      </x:c>
      <x:c r="E724" s="13" t="n">
        <x:f>'Data &amp; Targets'!N724</x:f>
        <x:v>6701</x:v>
      </x:c>
      <x:c r="F724" s="23" t="n">
        <x:f>MIN(100,LOG10(1+D724/'산출기준'!$B$8)/LOG10(1+'산출기준'!$B$9/'산출기준'!$B$8)*100)</x:f>
        <x:v>51.2112048754759</x:v>
      </x:c>
      <x:c r="G724" s="23" t="n">
        <x:f>MIN(100,LOG10(1+D724/MAX(E724,'산출기준'!$B$10)*'산출기준'!$B$11)/LOG10(1+'산출기준'!$B$12*'산출기준'!$B$11)*100)</x:f>
        <x:v>85.12775509260392</x:v>
      </x:c>
      <x:c r="H724" s="23" t="n">
        <x:f>F724*'산출기준'!$B$13+G724*'산출기준'!$B$14</x:f>
        <x:v>71.56113500575272</x:v>
      </x:c>
      <x:c r="I724" s="23" t="n">
        <x:f>IF('검색추이24개월'!AI724="","",'검색추이24개월'!AI724)</x:f>
        <x:v>90.98303274391304</x:v>
      </x:c>
      <x:c r="J724" s="23" t="n">
        <x:f>'편집평가'!L724</x:f>
        <x:v>62.5</x:v>
      </x:c>
      <x:c r="K724" s="23" t="n">
        <x:f>IF(I724="","",H724*'산출기준'!$B$15+I724*'산출기준'!$B$16+J724*'산출기준'!$B$17)</x:f>
        <x:v>75.57547732605028</x:v>
      </x:c>
      <x:c r="L724" s="13" t="n">
        <x:f>IF(K724="","",COUNTIF($K$5:$K$1004,"&gt;"&amp;K724)+1)</x:f>
        <x:v>399</x:v>
      </x:c>
    </x:row>
    <x:row r="725" ht="25" customHeight="1">
      <x:c r="A725" s="4" t="str">
        <x:v>K0721</x:v>
      </x:c>
      <x:c r="B725" s="4" t="str">
        <x:v>스포츠</x:v>
      </x:c>
      <x:c r="C725" s="4" t="str">
        <x:v>실내자전거효과</x:v>
      </x:c>
      <x:c r="D725" s="13" t="n">
        <x:f>'Data &amp; Targets'!L725</x:f>
        <x:v>3220</x:v>
      </x:c>
      <x:c r="E725" s="13" t="n">
        <x:f>'Data &amp; Targets'!N725</x:f>
        <x:v>5818</x:v>
      </x:c>
      <x:c r="F725" s="23" t="n">
        <x:f>MIN(100,LOG10(1+D725/'산출기준'!$B$8)/LOG10(1+'산출기준'!$B$9/'산출기준'!$B$8)*100)</x:f>
        <x:v>50.69726727613879</x:v>
      </x:c>
      <x:c r="G725" s="23" t="n">
        <x:f>MIN(100,LOG10(1+D725/MAX(E725,'산출기준'!$B$10)*'산출기준'!$B$11)/LOG10(1+'산출기준'!$B$12*'산출기준'!$B$11)*100)</x:f>
        <x:v>87.35420887816481</x:v>
      </x:c>
      <x:c r="H725" s="23" t="n">
        <x:f>F725*'산출기준'!$B$13+G725*'산출기준'!$B$14</x:f>
        <x:v>72.6914322373544</x:v>
      </x:c>
      <x:c r="I725" s="23" t="n">
        <x:f>IF('검색추이24개월'!AI725="","",'검색추이24개월'!AI725)</x:f>
        <x:v>89.86044755483468</x:v>
      </x:c>
      <x:c r="J725" s="23" t="n">
        <x:f>'편집평가'!L725</x:f>
        <x:v>62.5</x:v>
      </x:c>
      <x:c r="K725" s="23" t="n">
        <x:f>IF(I725="","",H725*'산출기준'!$B$15+I725*'산출기준'!$B$16+J725*'산출기준'!$B$17)</x:f>
        <x:v>75.8038503851276</x:v>
      </x:c>
      <x:c r="L725" s="13" t="n">
        <x:f>IF(K725="","",COUNTIF($K$5:$K$1004,"&gt;"&amp;K725)+1)</x:f>
        <x:v>394</x:v>
      </x:c>
    </x:row>
    <x:row r="726" ht="25" customHeight="1">
      <x:c r="A726" s="4" t="str">
        <x:v>K0722</x:v>
      </x:c>
      <x:c r="B726" s="4" t="str">
        <x:v>스포츠</x:v>
      </x:c>
      <x:c r="C726" s="4" t="str">
        <x:v>맨몸운동</x:v>
      </x:c>
      <x:c r="D726" s="13" t="n">
        <x:f>'Data &amp; Targets'!L726</x:f>
        <x:v>3100</x:v>
      </x:c>
      <x:c r="E726" s="13" t="n">
        <x:f>'Data &amp; Targets'!N726</x:f>
        <x:v>87373</x:v>
      </x:c>
      <x:c r="F726" s="23" t="n">
        <x:f>MIN(100,LOG10(1+D726/'산출기준'!$B$8)/LOG10(1+'산출기준'!$B$9/'산출기준'!$B$8)*100)</x:f>
        <x:v>50.164407530806145</x:v>
      </x:c>
      <x:c r="G726" s="23" t="n">
        <x:f>MIN(100,LOG10(1+D726/MAX(E726,'산출기준'!$B$10)*'산출기준'!$B$11)/LOG10(1+'산출기준'!$B$12*'산출기준'!$B$11)*100)</x:f>
        <x:v>32.82014132052148</x:v>
      </x:c>
      <x:c r="H726" s="23" t="n">
        <x:f>F726*'산출기준'!$B$13+G726*'산출기준'!$B$14</x:f>
        <x:v>39.75784780463535</x:v>
      </x:c>
      <x:c r="I726" s="23" t="n">
        <x:f>IF('검색추이24개월'!AI726="","",'검색추이24개월'!AI726)</x:f>
        <x:v>87.77394165402377</x:v>
      </x:c>
      <x:c r="J726" s="23" t="n">
        <x:f>'편집평가'!L726</x:f>
        <x:v>50</x:v>
      </x:c>
      <x:c r="K726" s="23" t="n">
        <x:f>IF(I726="","",H726*'산출기준'!$B$15+I726*'산출기준'!$B$16+J726*'산출기준'!$B$17)</x:f>
        <x:v>56.211106398524805</x:v>
      </x:c>
      <x:c r="L726" s="13" t="n">
        <x:f>IF(K726="","",COUNTIF($K$5:$K$1004,"&gt;"&amp;K726)+1)</x:f>
        <x:v>852</x:v>
      </x:c>
    </x:row>
    <x:row r="727" ht="25" customHeight="1">
      <x:c r="A727" s="4" t="str">
        <x:v>K0723</x:v>
      </x:c>
      <x:c r="B727" s="4" t="str">
        <x:v>스포츠</x:v>
      </x:c>
      <x:c r="C727" s="4" t="str">
        <x:v>종아리스트레칭</x:v>
      </x:c>
      <x:c r="D727" s="13" t="n">
        <x:f>'Data &amp; Targets'!L727</x:f>
        <x:v>2900</x:v>
      </x:c>
      <x:c r="E727" s="13" t="n">
        <x:f>'Data &amp; Targets'!N727</x:f>
        <x:v>31622</x:v>
      </x:c>
      <x:c r="F727" s="23" t="n">
        <x:f>MIN(100,LOG10(1+D727/'산출기준'!$B$8)/LOG10(1+'산출기준'!$B$9/'산출기준'!$B$8)*100)</x:f>
        <x:v>49.23025190943695</x:v>
      </x:c>
      <x:c r="G727" s="23" t="n">
        <x:f>MIN(100,LOG10(1+D727/MAX(E727,'산출기준'!$B$10)*'산출기준'!$B$11)/LOG10(1+'산출기준'!$B$12*'산출기준'!$B$11)*100)</x:f>
        <x:v>50.259226244971615</x:v>
      </x:c>
      <x:c r="H727" s="23" t="n">
        <x:f>F727*'산출기준'!$B$13+G727*'산출기준'!$B$14</x:f>
        <x:v>49.84763651075775</x:v>
      </x:c>
      <x:c r="I727" s="23" t="n">
        <x:f>IF('검색추이24개월'!AI727="","",'검색추이24개월'!AI727)</x:f>
        <x:v>93.39242551905325</x:v>
      </x:c>
      <x:c r="J727" s="23" t="n">
        <x:f>'편집평가'!L727</x:f>
        <x:v>50</x:v>
      </x:c>
      <x:c r="K727" s="23" t="n">
        <x:f>IF(I727="","",H727*'산출기준'!$B$15+I727*'산출기준'!$B$16+J727*'산출기준'!$B$17)</x:f>
        <x:v>62.94154591109485</x:v>
      </x:c>
      <x:c r="L727" s="13" t="n">
        <x:f>IF(K727="","",COUNTIF($K$5:$K$1004,"&gt;"&amp;K727)+1)</x:f>
        <x:v>721</x:v>
      </x:c>
    </x:row>
    <x:row r="728" ht="25" customHeight="1">
      <x:c r="A728" s="4" t="str">
        <x:v>K0724</x:v>
      </x:c>
      <x:c r="B728" s="4" t="str">
        <x:v>스포츠</x:v>
      </x:c>
      <x:c r="C728" s="4" t="str">
        <x:v>실내자전거운동효과</x:v>
      </x:c>
      <x:c r="D728" s="13" t="n">
        <x:f>'Data &amp; Targets'!L728</x:f>
        <x:v>2750</x:v>
      </x:c>
      <x:c r="E728" s="13" t="n">
        <x:f>'Data &amp; Targets'!N728</x:f>
        <x:v>4359</x:v>
      </x:c>
      <x:c r="F728" s="23" t="n">
        <x:f>MIN(100,LOG10(1+D728/'산출기준'!$B$8)/LOG10(1+'산출기준'!$B$9/'산출기준'!$B$8)*100)</x:f>
        <x:v>48.48781284442458</x:v>
      </x:c>
      <x:c r="G728" s="23" t="n">
        <x:f>MIN(100,LOG10(1+D728/MAX(E728,'산출기준'!$B$10)*'산출기준'!$B$11)/LOG10(1+'산출기준'!$B$12*'산출기준'!$B$11)*100)</x:f>
        <x:v>90.14401692429574</x:v>
      </x:c>
      <x:c r="H728" s="23" t="n">
        <x:f>F728*'산출기준'!$B$13+G728*'산출기준'!$B$14</x:f>
        <x:v>73.48153529234727</x:v>
      </x:c>
      <x:c r="I728" s="23" t="n">
        <x:f>IF('검색추이24개월'!AI728="","",'검색추이24개월'!AI728)</x:f>
        <x:v>91.48767624318113</x:v>
      </x:c>
      <x:c r="J728" s="23" t="n">
        <x:f>'편집평가'!L728</x:f>
        <x:v>62.5</x:v>
      </x:c>
      <x:c r="K728" s="23" t="n">
        <x:f>IF(I728="","",H728*'산출기준'!$B$15+I728*'산출기준'!$B$16+J728*'산출기준'!$B$17)</x:f>
        <x:v>76.68707051912797</x:v>
      </x:c>
      <x:c r="L728" s="13" t="n">
        <x:f>IF(K728="","",COUNTIF($K$5:$K$1004,"&gt;"&amp;K728)+1)</x:f>
        <x:v>360</x:v>
      </x:c>
    </x:row>
    <x:row r="729" ht="25" customHeight="1">
      <x:c r="A729" s="4" t="str">
        <x:v>K0725</x:v>
      </x:c>
      <x:c r="B729" s="4" t="str">
        <x:v>스포츠</x:v>
      </x:c>
      <x:c r="C729" s="4" t="str">
        <x:v>가슴운동</x:v>
      </x:c>
      <x:c r="D729" s="13" t="n">
        <x:f>'Data &amp; Targets'!L729</x:f>
        <x:v>2680</x:v>
      </x:c>
      <x:c r="E729" s="13" t="n">
        <x:f>'Data &amp; Targets'!N729</x:f>
        <x:v>239501</x:v>
      </x:c>
      <x:c r="F729" s="23" t="n">
        <x:f>MIN(100,LOG10(1+D729/'산출기준'!$B$8)/LOG10(1+'산출기준'!$B$9/'산출기준'!$B$8)*100)</x:f>
        <x:v>48.12786279014766</x:v>
      </x:c>
      <x:c r="G729" s="23" t="n">
        <x:f>MIN(100,LOG10(1+D729/MAX(E729,'산출기준'!$B$10)*'산출기준'!$B$11)/LOG10(1+'산출기준'!$B$12*'산출기준'!$B$11)*100)</x:f>
        <x:v>16.271321331901508</x:v>
      </x:c>
      <x:c r="H729" s="23" t="n">
        <x:f>F729*'산출기준'!$B$13+G729*'산출기준'!$B$14</x:f>
        <x:v>29.013937915199968</x:v>
      </x:c>
      <x:c r="I729" s="23" t="n">
        <x:f>IF('검색추이24개월'!AI729="","",'검색추이24개월'!AI729)</x:f>
        <x:v>83.27594877355199</x:v>
      </x:c>
      <x:c r="J729" s="23" t="n">
        <x:f>'편집평가'!L729</x:f>
        <x:v>50</x:v>
      </x:c>
      <x:c r="K729" s="23" t="n">
        <x:f>IF(I729="","",H729*'산출기준'!$B$15+I729*'산출기준'!$B$16+J729*'산출기준'!$B$17)</x:f>
        <x:v>49.48975358966558</x:v>
      </x:c>
      <x:c r="L729" s="13" t="n">
        <x:f>IF(K729="","",COUNTIF($K$5:$K$1004,"&gt;"&amp;K729)+1)</x:f>
        <x:v>928</x:v>
      </x:c>
    </x:row>
    <x:row r="730" ht="25" customHeight="1">
      <x:c r="A730" s="4" t="str">
        <x:v>K0726</x:v>
      </x:c>
      <x:c r="B730" s="4" t="str">
        <x:v>스포츠</x:v>
      </x:c>
      <x:c r="C730" s="4" t="str">
        <x:v>하체운동</x:v>
      </x:c>
      <x:c r="D730" s="13" t="n">
        <x:f>'Data &amp; Targets'!L730</x:f>
        <x:v>2670</x:v>
      </x:c>
      <x:c r="E730" s="13" t="n">
        <x:f>'Data &amp; Targets'!N730</x:f>
        <x:v>403024</x:v>
      </x:c>
      <x:c r="F730" s="23" t="n">
        <x:f>MIN(100,LOG10(1+D730/'산출기준'!$B$8)/LOG10(1+'산출기준'!$B$9/'산출기준'!$B$8)*100)</x:f>
        <x:v>48.07570277552255</x:v>
      </x:c>
      <x:c r="G730" s="23" t="n">
        <x:f>MIN(100,LOG10(1+D730/MAX(E730,'산출기준'!$B$10)*'산출기준'!$B$11)/LOG10(1+'산출기준'!$B$12*'산출기준'!$B$11)*100)</x:f>
        <x:v>11.014174326774974</x:v>
      </x:c>
      <x:c r="H730" s="23" t="n">
        <x:f>F730*'산출기준'!$B$13+G730*'산출기준'!$B$14</x:f>
        <x:v>25.838785706274003</x:v>
      </x:c>
      <x:c r="I730" s="23" t="n">
        <x:f>IF('검색추이24개월'!AI730="","",'검색추이24개월'!AI730)</x:f>
        <x:v>85.3325791253172</x:v>
      </x:c>
      <x:c r="J730" s="23" t="n">
        <x:f>'편집평가'!L730</x:f>
        <x:v>50</x:v>
      </x:c>
      <x:c r="K730" s="23" t="n">
        <x:f>IF(I730="","",H730*'산출기준'!$B$15+I730*'산출기준'!$B$16+J730*'산출기준'!$B$17)</x:f>
        <x:v>48.519166590732155</x:v>
      </x:c>
      <x:c r="L730" s="13" t="n">
        <x:f>IF(K730="","",COUNTIF($K$5:$K$1004,"&gt;"&amp;K730)+1)</x:f>
        <x:v>941</x:v>
      </x:c>
    </x:row>
    <x:row r="731" ht="25" customHeight="1">
      <x:c r="A731" s="4" t="str">
        <x:v>K0727</x:v>
      </x:c>
      <x:c r="B731" s="4" t="str">
        <x:v>스포츠</x:v>
      </x:c>
      <x:c r="C731" s="4" t="str">
        <x:v>어깨스트레칭</x:v>
      </x:c>
      <x:c r="D731" s="13" t="n">
        <x:f>'Data &amp; Targets'!L731</x:f>
        <x:v>2550</x:v>
      </x:c>
      <x:c r="E731" s="13" t="n">
        <x:f>'Data &amp; Targets'!N731</x:f>
        <x:v>149729</x:v>
      </x:c>
      <x:c r="F731" s="23" t="n">
        <x:f>MIN(100,LOG10(1+D731/'산출기준'!$B$8)/LOG10(1+'산출기준'!$B$9/'산출기준'!$B$8)*100)</x:f>
        <x:v>47.43466569118846</x:v>
      </x:c>
      <x:c r="G731" s="23" t="n">
        <x:f>MIN(100,LOG10(1+D731/MAX(E731,'산출기준'!$B$10)*'산출기준'!$B$11)/LOG10(1+'산출기준'!$B$12*'산출기준'!$B$11)*100)</x:f>
        <x:v>21.54636504648352</x:v>
      </x:c>
      <x:c r="H731" s="23" t="n">
        <x:f>F731*'산출기준'!$B$13+G731*'산출기준'!$B$14</x:f>
        <x:v>31.901685304365493</x:v>
      </x:c>
      <x:c r="I731" s="23" t="n">
        <x:f>IF('검색추이24개월'!AI731="","",'검색추이24개월'!AI731)</x:f>
        <x:v>90.48758907101319</x:v>
      </x:c>
      <x:c r="J731" s="23" t="n">
        <x:f>'편집평가'!L731</x:f>
        <x:v>50</x:v>
      </x:c>
      <x:c r="K731" s="23" t="n">
        <x:f>IF(I731="","",H731*'산출기준'!$B$15+I731*'산출기준'!$B$16+J731*'산출기준'!$B$17)</x:f>
        <x:v>53.097119373486706</x:v>
      </x:c>
      <x:c r="L731" s="13" t="n">
        <x:f>IF(K731="","",COUNTIF($K$5:$K$1004,"&gt;"&amp;K731)+1)</x:f>
        <x:v>888</x:v>
      </x:c>
    </x:row>
    <x:row r="732" ht="25" customHeight="1">
      <x:c r="A732" s="4" t="str">
        <x:v>K0728</x:v>
      </x:c>
      <x:c r="B732" s="4" t="str">
        <x:v>스포츠</x:v>
      </x:c>
      <x:c r="C732" s="4" t="str">
        <x:v>요가효과</x:v>
      </x:c>
      <x:c r="D732" s="13" t="n">
        <x:f>'Data &amp; Targets'!L732</x:f>
        <x:v>2400</x:v>
      </x:c>
      <x:c r="E732" s="13" t="n">
        <x:f>'Data &amp; Targets'!N732</x:f>
        <x:v>64147</x:v>
      </x:c>
      <x:c r="F732" s="23" t="n">
        <x:f>MIN(100,LOG10(1+D732/'산출기준'!$B$8)/LOG10(1+'산출기준'!$B$9/'산출기준'!$B$8)*100)</x:f>
        <x:v>46.59125888366314</x:v>
      </x:c>
      <x:c r="G732" s="23" t="n">
        <x:f>MIN(100,LOG10(1+D732/MAX(E732,'산출기준'!$B$10)*'산출기준'!$B$11)/LOG10(1+'산출기준'!$B$12*'산출기준'!$B$11)*100)</x:f>
        <x:v>33.72249558619561</x:v>
      </x:c>
      <x:c r="H732" s="23" t="n">
        <x:f>F732*'산출기준'!$B$13+G732*'산출기준'!$B$14</x:f>
        <x:v>38.87000090518262</x:v>
      </x:c>
      <x:c r="I732" s="23" t="n">
        <x:f>IF('검색추이24개월'!AI732="","",'검색추이24개월'!AI732)</x:f>
        <x:v>86.64006174737796</x:v>
      </x:c>
      <x:c r="J732" s="23" t="n">
        <x:f>'편집평가'!L732</x:f>
        <x:v>62.5</x:v>
      </x:c>
      <x:c r="K732" s="23" t="n">
        <x:f>IF(I732="","",H732*'산출기준'!$B$15+I732*'산출기준'!$B$16+J732*'산출기준'!$B$17)</x:f>
        <x:v>57.927018976804696</x:v>
      </x:c>
      <x:c r="L732" s="13" t="n">
        <x:f>IF(K732="","",COUNTIF($K$5:$K$1004,"&gt;"&amp;K732)+1)</x:f>
        <x:v>826</x:v>
      </x:c>
    </x:row>
    <x:row r="733" ht="25" customHeight="1">
      <x:c r="A733" s="4" t="str">
        <x:v>K0729</x:v>
      </x:c>
      <x:c r="B733" s="4" t="str">
        <x:v>스포츠</x:v>
      </x:c>
      <x:c r="C733" s="4" t="str">
        <x:v>필라테스효과</x:v>
      </x:c>
      <x:c r="D733" s="13" t="n">
        <x:f>'Data &amp; Targets'!L733</x:f>
        <x:v>2360</x:v>
      </x:c>
      <x:c r="E733" s="13" t="n">
        <x:f>'Data &amp; Targets'!N733</x:f>
        <x:v>141138</x:v>
      </x:c>
      <x:c r="F733" s="23" t="n">
        <x:f>MIN(100,LOG10(1+D733/'산출기준'!$B$8)/LOG10(1+'산출기준'!$B$9/'산출기준'!$B$8)*100)</x:f>
        <x:v>46.35779594504245</x:v>
      </x:c>
      <x:c r="G733" s="23" t="n">
        <x:f>MIN(100,LOG10(1+D733/MAX(E733,'산출기준'!$B$10)*'산출기준'!$B$11)/LOG10(1+'산출기준'!$B$12*'산출기준'!$B$11)*100)</x:f>
        <x:v>21.296801014895266</x:v>
      </x:c>
      <x:c r="H733" s="23" t="n">
        <x:f>F733*'산출기준'!$B$13+G733*'산출기준'!$B$14</x:f>
        <x:v>31.32119898695414</x:v>
      </x:c>
      <x:c r="I733" s="23" t="n">
        <x:f>IF('검색추이24개월'!AI733="","",'검색추이24개월'!AI733)</x:f>
        <x:v>85.6455800082575</x:v>
      </x:c>
      <x:c r="J733" s="23" t="n">
        <x:f>'편집평가'!L733</x:f>
        <x:v>62.5</x:v>
      </x:c>
      <x:c r="K733" s="23" t="n">
        <x:f>IF(I733="","",H733*'산출기준'!$B$15+I733*'산출기준'!$B$16+J733*'산출기준'!$B$17)</x:f>
        <x:v>53.85427349595432</x:v>
      </x:c>
      <x:c r="L733" s="13" t="n">
        <x:f>IF(K733="","",COUNTIF($K$5:$K$1004,"&gt;"&amp;K733)+1)</x:f>
        <x:v>880</x:v>
      </x:c>
    </x:row>
    <x:row r="734" ht="25" customHeight="1">
      <x:c r="A734" s="4" t="str">
        <x:v>K0730</x:v>
      </x:c>
      <x:c r="B734" s="4" t="str">
        <x:v>스포츠</x:v>
      </x:c>
      <x:c r="C734" s="4" t="str">
        <x:v>드라이버잘치는법</x:v>
      </x:c>
      <x:c r="D734" s="13" t="n">
        <x:f>'Data &amp; Targets'!L734</x:f>
        <x:v>2130</x:v>
      </x:c>
      <x:c r="E734" s="13" t="n">
        <x:f>'Data &amp; Targets'!N734</x:f>
        <x:v>1720</x:v>
      </x:c>
      <x:c r="F734" s="23" t="n">
        <x:f>MIN(100,LOG10(1+D734/'산출기준'!$B$8)/LOG10(1+'산출기준'!$B$9/'산출기준'!$B$8)*100)</x:f>
        <x:v>44.93699338933245</x:v>
      </x:c>
      <x:c r="G734" s="23" t="n">
        <x:f>MIN(100,LOG10(1+D734/MAX(E734,'산출기준'!$B$10)*'산출기준'!$B$11)/LOG10(1+'산출기준'!$B$12*'산출기준'!$B$11)*100)</x:f>
        <x:v>100</x:v>
      </x:c>
      <x:c r="H734" s="23" t="n">
        <x:f>F734*'산출기준'!$B$13+G734*'산출기준'!$B$14</x:f>
        <x:v>77.97479735573299</x:v>
      </x:c>
      <x:c r="I734" s="23" t="n">
        <x:f>IF('검색추이24개월'!AI734="","",'검색추이24개월'!AI734)</x:f>
        <x:v>93.33544531674926</x:v>
      </x:c>
      <x:c r="J734" s="23" t="n">
        <x:f>'편집평가'!L734</x:f>
        <x:v>62.5</x:v>
      </x:c>
      <x:c r="K734" s="23" t="n">
        <x:f>IF(I734="","",H734*'산출기준'!$B$15+I734*'산출기준'!$B$16+J734*'산출기준'!$B$17)</x:f>
        <x:v>79.48803227289127</x:v>
      </x:c>
      <x:c r="L734" s="13" t="n">
        <x:f>IF(K734="","",COUNTIF($K$5:$K$1004,"&gt;"&amp;K734)+1)</x:f>
        <x:v>268</x:v>
      </x:c>
    </x:row>
    <x:row r="735" ht="25" customHeight="1">
      <x:c r="A735" s="4" t="str">
        <x:v>K0731</x:v>
      </x:c>
      <x:c r="B735" s="4" t="str">
        <x:v>스포츠</x:v>
      </x:c>
      <x:c r="C735" s="4" t="str">
        <x:v>무산소운동</x:v>
      </x:c>
      <x:c r="D735" s="13" t="n">
        <x:f>'Data &amp; Targets'!L735</x:f>
        <x:v>2060</x:v>
      </x:c>
      <x:c r="E735" s="13" t="n">
        <x:f>'Data &amp; Targets'!N735</x:f>
        <x:v>21443</x:v>
      </x:c>
      <x:c r="F735" s="23" t="n">
        <x:f>MIN(100,LOG10(1+D735/'산출기준'!$B$8)/LOG10(1+'산출기준'!$B$9/'산출기준'!$B$8)*100)</x:f>
        <x:v>44.475356454823746</x:v>
      </x:c>
      <x:c r="G735" s="23" t="n">
        <x:f>MIN(100,LOG10(1+D735/MAX(E735,'산출기준'!$B$10)*'산출기준'!$B$11)/LOG10(1+'산출기준'!$B$12*'산출기준'!$B$11)*100)</x:f>
        <x:v>51.16879173887513</x:v>
      </x:c>
      <x:c r="H735" s="23" t="n">
        <x:f>F735*'산출기준'!$B$13+G735*'산출기준'!$B$14</x:f>
        <x:v>48.49141762525457</x:v>
      </x:c>
      <x:c r="I735" s="23" t="n">
        <x:f>IF('검색추이24개월'!AI735="","",'검색추이24개월'!AI735)</x:f>
        <x:v>86.31207481875308</x:v>
      </x:c>
      <x:c r="J735" s="23" t="n">
        <x:f>'편집평가'!L735</x:f>
        <x:v>50</x:v>
      </x:c>
      <x:c r="K735" s="23" t="n">
        <x:f>IF(I735="","",H735*'산출기준'!$B$15+I735*'산출기준'!$B$16+J735*'산출기준'!$B$17)</x:f>
        <x:v>60.13933125825321</x:v>
      </x:c>
      <x:c r="L735" s="13" t="n">
        <x:f>IF(K735="","",COUNTIF($K$5:$K$1004,"&gt;"&amp;K735)+1)</x:f>
        <x:v>780</x:v>
      </x:c>
    </x:row>
    <x:row r="736" ht="25" customHeight="1">
      <x:c r="A736" s="4" t="str">
        <x:v>K0732</x:v>
      </x:c>
      <x:c r="B736" s="4" t="str">
        <x:v>스포츠</x:v>
      </x:c>
      <x:c r="C736" s="4" t="str">
        <x:v>골프그립종류</x:v>
      </x:c>
      <x:c r="D736" s="13" t="n">
        <x:f>'Data &amp; Targets'!L736</x:f>
        <x:v>1990</x:v>
      </x:c>
      <x:c r="E736" s="13" t="n">
        <x:f>'Data &amp; Targets'!N736</x:f>
        <x:v>2763</x:v>
      </x:c>
      <x:c r="F736" s="23" t="n">
        <x:f>MIN(100,LOG10(1+D736/'산출기준'!$B$8)/LOG10(1+'산출기준'!$B$9/'산출기준'!$B$8)*100)</x:f>
        <x:v>43.998509949604085</x:v>
      </x:c>
      <x:c r="G736" s="23" t="n">
        <x:f>MIN(100,LOG10(1+D736/MAX(E736,'산출기준'!$B$10)*'산출기준'!$B$11)/LOG10(1+'산출기준'!$B$12*'산출기준'!$B$11)*100)</x:f>
        <x:v>92.97214839046087</x:v>
      </x:c>
      <x:c r="H736" s="23" t="n">
        <x:f>F736*'산출기준'!$B$13+G736*'산출기준'!$B$14</x:f>
        <x:v>73.38269301411816</x:v>
      </x:c>
      <x:c r="I736" s="23" t="n">
        <x:f>IF('검색추이24개월'!AI736="","",'검색추이24개월'!AI736)</x:f>
        <x:v>97.32033762995893</x:v>
      </x:c>
      <x:c r="J736" s="23" t="n">
        <x:f>'편집평가'!L736</x:f>
        <x:v>62.5</x:v>
      </x:c>
      <x:c r="K736" s="23" t="n">
        <x:f>IF(I736="","",H736*'산출기준'!$B$15+I736*'산출기준'!$B$16+J736*'산출기준'!$B$17)</x:f>
        <x:v>78.38744779604676</x:v>
      </x:c>
      <x:c r="L736" s="13" t="n">
        <x:f>IF(K736="","",COUNTIF($K$5:$K$1004,"&gt;"&amp;K736)+1)</x:f>
        <x:v>304</x:v>
      </x:c>
    </x:row>
    <x:row r="737" ht="25" customHeight="1">
      <x:c r="A737" s="4" t="str">
        <x:v>K0733</x:v>
      </x:c>
      <x:c r="B737" s="4" t="str">
        <x:v>스포츠</x:v>
      </x:c>
      <x:c r="C737" s="4" t="str">
        <x:v>패시브스트레칭</x:v>
      </x:c>
      <x:c r="D737" s="13" t="n">
        <x:f>'Data &amp; Targets'!L737</x:f>
        <x:v>1870</x:v>
      </x:c>
      <x:c r="E737" s="13" t="n">
        <x:f>'Data &amp; Targets'!N737</x:f>
        <x:v>2702</x:v>
      </x:c>
      <x:c r="F737" s="23" t="n">
        <x:f>MIN(100,LOG10(1+D737/'산출기준'!$B$8)/LOG10(1+'산출기준'!$B$9/'산출기준'!$B$8)*100)</x:f>
        <x:v>43.14263179043339</x:v>
      </x:c>
      <x:c r="G737" s="23" t="n">
        <x:f>MIN(100,LOG10(1+D737/MAX(E737,'산출기준'!$B$10)*'산출기준'!$B$11)/LOG10(1+'산출기준'!$B$12*'산출기준'!$B$11)*100)</x:f>
        <x:v>92.12028515389233</x:v>
      </x:c>
      <x:c r="H737" s="23" t="n">
        <x:f>F737*'산출기준'!$B$13+G737*'산출기준'!$B$14</x:f>
        <x:v>72.52922380850875</x:v>
      </x:c>
      <x:c r="I737" s="23" t="n">
        <x:f>IF('검색추이24개월'!AI737="","",'검색추이24개월'!AI737)</x:f>
        <x:v>97.32121700877696</x:v>
      </x:c>
      <x:c r="J737" s="23" t="n">
        <x:f>'편집평가'!L737</x:f>
        <x:v>50</x:v>
      </x:c>
      <x:c r="K737" s="23" t="n">
        <x:f>IF(I737="","",H737*'산출기준'!$B$15+I737*'산출기준'!$B$16+J737*'산출기준'!$B$17)</x:f>
        <x:v>75.46097700688746</x:v>
      </x:c>
      <x:c r="L737" s="13" t="n">
        <x:f>IF(K737="","",COUNTIF($K$5:$K$1004,"&gt;"&amp;K737)+1)</x:f>
        <x:v>401</x:v>
      </x:c>
    </x:row>
    <x:row r="738" ht="25" customHeight="1">
      <x:c r="A738" s="4" t="str">
        <x:v>K0734</x:v>
      </x:c>
      <x:c r="B738" s="4" t="str">
        <x:v>스포츠</x:v>
      </x:c>
      <x:c r="C738" s="4" t="str">
        <x:v>러닝무릎통증</x:v>
      </x:c>
      <x:c r="D738" s="13" t="n">
        <x:f>'Data &amp; Targets'!L738</x:f>
        <x:v>1860</x:v>
      </x:c>
      <x:c r="E738" s="13" t="n">
        <x:f>'Data &amp; Targets'!N738</x:f>
        <x:v>11596</x:v>
      </x:c>
      <x:c r="F738" s="23" t="n">
        <x:f>MIN(100,LOG10(1+D738/'산출기준'!$B$8)/LOG10(1+'산출기준'!$B$9/'산출기준'!$B$8)*100)</x:f>
        <x:v>43.06897062181452</x:v>
      </x:c>
      <x:c r="G738" s="23" t="n">
        <x:f>MIN(100,LOG10(1+D738/MAX(E738,'산출기준'!$B$10)*'산출기준'!$B$11)/LOG10(1+'산출기준'!$B$12*'산출기준'!$B$11)*100)</x:f>
        <x:v>61.4407428968992</x:v>
      </x:c>
      <x:c r="H738" s="23" t="n">
        <x:f>F738*'산출기준'!$B$13+G738*'산출기준'!$B$14</x:f>
        <x:v>54.09203398686533</x:v>
      </x:c>
      <x:c r="I738" s="23" t="n">
        <x:f>IF('검색추이24개월'!AI738="","",'검색추이24개월'!AI738)</x:f>
        <x:v>94.4150748020578</x:v>
      </x:c>
      <x:c r="J738" s="23" t="n">
        <x:f>'편집평가'!L738</x:f>
        <x:v>50</x:v>
      </x:c>
      <x:c r="K738" s="23" t="n">
        <x:f>IF(I738="","",H738*'산출기준'!$B$15+I738*'산출기준'!$B$16+J738*'산출기준'!$B$17)</x:f>
        <x:v>65.37053943405</x:v>
      </x:c>
      <x:c r="L738" s="13" t="n">
        <x:f>IF(K738="","",COUNTIF($K$5:$K$1004,"&gt;"&amp;K738)+1)</x:f>
        <x:v>660</x:v>
      </x:c>
    </x:row>
    <x:row r="739" ht="25" customHeight="1">
      <x:c r="A739" s="4" t="str">
        <x:v>K0735</x:v>
      </x:c>
      <x:c r="B739" s="4" t="str">
        <x:v>스포츠</x:v>
      </x:c>
      <x:c r="C739" s="4" t="str">
        <x:v>족저근막염스트레칭</x:v>
      </x:c>
      <x:c r="D739" s="13" t="n">
        <x:f>'Data &amp; Targets'!L739</x:f>
        <x:v>1850</x:v>
      </x:c>
      <x:c r="E739" s="13" t="n">
        <x:f>'Data &amp; Targets'!N739</x:f>
        <x:v>6796</x:v>
      </x:c>
      <x:c r="F739" s="23" t="n">
        <x:f>MIN(100,LOG10(1+D739/'산출기준'!$B$8)/LOG10(1+'산출기준'!$B$9/'산출기준'!$B$8)*100)</x:f>
        <x:v>42.9949326680853</x:v>
      </x:c>
      <x:c r="G739" s="23" t="n">
        <x:f>MIN(100,LOG10(1+D739/MAX(E739,'산출기준'!$B$10)*'산출기준'!$B$11)/LOG10(1+'산출기준'!$B$12*'산출기준'!$B$11)*100)</x:f>
        <x:v>72.37293351660729</x:v>
      </x:c>
      <x:c r="H739" s="23" t="n">
        <x:f>F739*'산출기준'!$B$13+G739*'산출기준'!$B$14</x:f>
        <x:v>60.62173317719849</x:v>
      </x:c>
      <x:c r="I739" s="23" t="n">
        <x:f>IF('검색추이24개월'!AI739="","",'검색추이24개월'!AI739)</x:f>
        <x:v>88.5474814647215</x:v>
      </x:c>
      <x:c r="J739" s="23" t="n">
        <x:f>'편집평가'!L739</x:f>
        <x:v>50</x:v>
      </x:c>
      <x:c r="K739" s="23" t="n">
        <x:f>IF(I739="","",H739*'산출기준'!$B$15+I739*'산출기준'!$B$16+J739*'산출기준'!$B$17)</x:f>
        <x:v>66.8751110280157</x:v>
      </x:c>
      <x:c r="L739" s="13" t="n">
        <x:f>IF(K739="","",COUNTIF($K$5:$K$1004,"&gt;"&amp;K739)+1)</x:f>
        <x:v>628</x:v>
      </x:c>
    </x:row>
    <x:row r="740" ht="25" customHeight="1">
      <x:c r="A740" s="4" t="str">
        <x:v>K0736</x:v>
      </x:c>
      <x:c r="B740" s="4" t="str">
        <x:v>스포츠</x:v>
      </x:c>
      <x:c r="C740" s="4" t="str">
        <x:v>헬스장가격</x:v>
      </x:c>
      <x:c r="D740" s="13" t="n">
        <x:f>'Data &amp; Targets'!L740</x:f>
        <x:v>1740</x:v>
      </x:c>
      <x:c r="E740" s="13" t="n">
        <x:f>'Data &amp; Targets'!N740</x:f>
        <x:v>177401</x:v>
      </x:c>
      <x:c r="F740" s="23" t="n">
        <x:f>MIN(100,LOG10(1+D740/'산출기준'!$B$8)/LOG10(1+'산출기준'!$B$9/'산출기준'!$B$8)*100)</x:f>
        <x:v>42.15449466138978</x:v>
      </x:c>
      <x:c r="G740" s="23" t="n">
        <x:f>MIN(100,LOG10(1+D740/MAX(E740,'산출기준'!$B$10)*'산출기준'!$B$11)/LOG10(1+'산출기준'!$B$12*'산출기준'!$B$11)*100)</x:f>
        <x:v>14.810345952534645</x:v>
      </x:c>
      <x:c r="H740" s="23" t="n">
        <x:f>F740*'산출기준'!$B$13+G740*'산출기준'!$B$14</x:f>
        <x:v>25.748005436076703</x:v>
      </x:c>
      <x:c r="I740" s="23" t="n">
        <x:f>IF('검색추이24개월'!AI740="","",'검색추이24개월'!AI740)</x:f>
        <x:v>85.63718312947279</x:v>
      </x:c>
      <x:c r="J740" s="23" t="n">
        <x:f>'편집평가'!L740</x:f>
        <x:v>50</x:v>
      </x:c>
      <x:c r="K740" s="23" t="n">
        <x:f>IF(I740="","",H740*'산출기준'!$B$15+I740*'산출기준'!$B$16+J740*'산출기준'!$B$17)</x:f>
        <x:v>48.56515765688019</x:v>
      </x:c>
      <x:c r="L740" s="13" t="n">
        <x:f>IF(K740="","",COUNTIF($K$5:$K$1004,"&gt;"&amp;K740)+1)</x:f>
        <x:v>939</x:v>
      </x:c>
    </x:row>
    <x:row r="741" ht="25" customHeight="1">
      <x:c r="A741" s="4" t="str">
        <x:v>K0737</x:v>
      </x:c>
      <x:c r="B741" s="4" t="str">
        <x:v>스포츠</x:v>
      </x:c>
      <x:c r="C741" s="4" t="str">
        <x:v>등운동루틴</x:v>
      </x:c>
      <x:c r="D741" s="13" t="n">
        <x:f>'Data &amp; Targets'!L741</x:f>
        <x:v>1630</x:v>
      </x:c>
      <x:c r="E741" s="13" t="n">
        <x:f>'Data &amp; Targets'!N741</x:f>
        <x:v>32896</x:v>
      </x:c>
      <x:c r="F741" s="23" t="n">
        <x:f>MIN(100,LOG10(1+D741/'산출기준'!$B$8)/LOG10(1+'산출기준'!$B$9/'산출기준'!$B$8)*100)</x:f>
        <x:v>41.26223310224795</x:v>
      </x:c>
      <x:c r="G741" s="23" t="n">
        <x:f>MIN(100,LOG10(1+D741/MAX(E741,'산출기준'!$B$10)*'산출기준'!$B$11)/LOG10(1+'산출기준'!$B$12*'산출기준'!$B$11)*100)</x:f>
        <x:v>38.660590331660835</x:v>
      </x:c>
      <x:c r="H741" s="23" t="n">
        <x:f>F741*'산출기준'!$B$13+G741*'산출기준'!$B$14</x:f>
        <x:v>39.70124743989568</x:v>
      </x:c>
      <x:c r="I741" s="23" t="n">
        <x:f>IF('검색추이24개월'!AI741="","",'검색추이24개월'!AI741)</x:f>
        <x:v>80.90043765559116</x:v>
      </x:c>
      <x:c r="J741" s="23" t="n">
        <x:f>'편집평가'!L741</x:f>
        <x:v>50</x:v>
      </x:c>
      <x:c r="K741" s="23" t="n">
        <x:f>IF(I741="","",H741*'산출기준'!$B$15+I741*'산출기준'!$B$16+J741*'산출기준'!$B$17)</x:f>
        <x:v>54.12075501662519</x:v>
      </x:c>
      <x:c r="L741" s="13" t="n">
        <x:f>IF(K741="","",COUNTIF($K$5:$K$1004,"&gt;"&amp;K741)+1)</x:f>
        <x:v>878</x:v>
      </x:c>
    </x:row>
    <x:row r="742" ht="25" customHeight="1">
      <x:c r="A742" s="4" t="str">
        <x:v>K0738</x:v>
      </x:c>
      <x:c r="B742" s="4" t="str">
        <x:v>스포츠</x:v>
      </x:c>
      <x:c r="C742" s="4" t="str">
        <x:v>달리기효과</x:v>
      </x:c>
      <x:c r="D742" s="13" t="n">
        <x:f>'Data &amp; Targets'!L742</x:f>
        <x:v>1510</x:v>
      </x:c>
      <x:c r="E742" s="13" t="n">
        <x:f>'Data &amp; Targets'!N742</x:f>
        <x:v>17442</x:v>
      </x:c>
      <x:c r="F742" s="23" t="n">
        <x:f>MIN(100,LOG10(1+D742/'산출기준'!$B$8)/LOG10(1+'산출기준'!$B$9/'산출기준'!$B$8)*100)</x:f>
        <x:v>40.221709421648434</x:v>
      </x:c>
      <x:c r="G742" s="23" t="n">
        <x:f>MIN(100,LOG10(1+D742/MAX(E742,'산출기준'!$B$10)*'산출기준'!$B$11)/LOG10(1+'산출기준'!$B$12*'산출기준'!$B$11)*100)</x:f>
        <x:v>49.13653669080681</x:v>
      </x:c>
      <x:c r="H742" s="23" t="n">
        <x:f>F742*'산출기준'!$B$13+G742*'산출기준'!$B$14</x:f>
        <x:v>45.57060578314346</x:v>
      </x:c>
      <x:c r="I742" s="23" t="n">
        <x:f>IF('검색추이24개월'!AI742="","",'검색추이24개월'!AI742)</x:f>
        <x:v>80.34322759897078</x:v>
      </x:c>
      <x:c r="J742" s="23" t="n">
        <x:f>'편집평가'!L742</x:f>
        <x:v>62.5</x:v>
      </x:c>
      <x:c r="K742" s="23" t="n">
        <x:f>IF(I742="","",H742*'산출기준'!$B$15+I742*'산출기준'!$B$16+J742*'산출기준'!$B$17)</x:f>
        <x:v>59.38827117126297</x:v>
      </x:c>
      <x:c r="L742" s="13" t="n">
        <x:f>IF(K742="","",COUNTIF($K$5:$K$1004,"&gt;"&amp;K742)+1)</x:f>
        <x:v>800</x:v>
      </x:c>
    </x:row>
    <x:row r="743" ht="25" customHeight="1">
      <x:c r="A743" s="4" t="str">
        <x:v>K0739</x:v>
      </x:c>
      <x:c r="B743" s="4" t="str">
        <x:v>스포츠</x:v>
      </x:c>
      <x:c r="C743" s="4" t="str">
        <x:v>수영효과</x:v>
      </x:c>
      <x:c r="D743" s="13" t="n">
        <x:f>'Data &amp; Targets'!L743</x:f>
        <x:v>1480</x:v>
      </x:c>
      <x:c r="E743" s="13" t="n">
        <x:f>'Data &amp; Targets'!N743</x:f>
        <x:v>14835</x:v>
      </x:c>
      <x:c r="F743" s="23" t="n">
        <x:f>MIN(100,LOG10(1+D743/'산출기준'!$B$8)/LOG10(1+'산출기준'!$B$9/'산출기준'!$B$8)*100)</x:f>
        <x:v>39.949455845449464</x:v>
      </x:c>
      <x:c r="G743" s="23" t="n">
        <x:f>MIN(100,LOG10(1+D743/MAX(E743,'산출기준'!$B$10)*'산출기준'!$B$11)/LOG10(1+'산출기준'!$B$12*'산출기준'!$B$11)*100)</x:f>
        <x:v>51.910847304889515</x:v>
      </x:c>
      <x:c r="H743" s="23" t="n">
        <x:f>F743*'산출기준'!$B$13+G743*'산출기준'!$B$14</x:f>
        <x:v>47.12629072111349</x:v>
      </x:c>
      <x:c r="I743" s="23" t="n">
        <x:f>IF('검색추이24개월'!AI743="","",'검색추이24개월'!AI743)</x:f>
        <x:v>84.92310635279675</x:v>
      </x:c>
      <x:c r="J743" s="23" t="n">
        <x:f>'편집평가'!L743</x:f>
        <x:v>62.5</x:v>
      </x:c>
      <x:c r="K743" s="23" t="n">
        <x:f>IF(I743="","",H743*'산출기준'!$B$15+I743*'산출기준'!$B$16+J743*'산출기준'!$B$17)</x:f>
        <x:v>61.54007726639577</x:v>
      </x:c>
      <x:c r="L743" s="13" t="n">
        <x:f>IF(K743="","",COUNTIF($K$5:$K$1004,"&gt;"&amp;K743)+1)</x:f>
        <x:v>746</x:v>
      </x:c>
    </x:row>
    <x:row r="744" ht="25" customHeight="1">
      <x:c r="A744" s="4" t="str">
        <x:v>K0740</x:v>
      </x:c>
      <x:c r="B744" s="4" t="str">
        <x:v>스포츠</x:v>
      </x:c>
      <x:c r="C744" s="4" t="str">
        <x:v>골프채그립교체</x:v>
      </x:c>
      <x:c r="D744" s="13" t="n">
        <x:f>'Data &amp; Targets'!L744</x:f>
        <x:v>1430</x:v>
      </x:c>
      <x:c r="E744" s="13" t="n">
        <x:f>'Data &amp; Targets'!N744</x:f>
        <x:v>9194</x:v>
      </x:c>
      <x:c r="F744" s="23" t="n">
        <x:f>MIN(100,LOG10(1+D744/'산출기준'!$B$8)/LOG10(1+'산출기준'!$B$9/'산출기준'!$B$8)*100)</x:f>
        <x:v>39.48400132199756</x:v>
      </x:c>
      <x:c r="G744" s="23" t="n">
        <x:f>MIN(100,LOG10(1+D744/MAX(E744,'산출기준'!$B$10)*'산출기준'!$B$11)/LOG10(1+'산출기준'!$B$12*'산출기준'!$B$11)*100)</x:f>
        <x:v>60.81325320132736</x:v>
      </x:c>
      <x:c r="H744" s="23" t="n">
        <x:f>F744*'산출기준'!$B$13+G744*'산출기준'!$B$14</x:f>
        <x:v>52.281552449595445</x:v>
      </x:c>
      <x:c r="I744" s="23" t="n">
        <x:f>IF('검색추이24개월'!AI744="","",'검색추이24개월'!AI744)</x:f>
        <x:v>86.4862664445092</x:v>
      </x:c>
      <x:c r="J744" s="23" t="n">
        <x:f>'편집평가'!L744</x:f>
        <x:v>62.5</x:v>
      </x:c>
      <x:c r="K744" s="23" t="n">
        <x:f>IF(I744="","",H744*'산출기준'!$B$15+I744*'산출기준'!$B$16+J744*'산출기준'!$B$17)</x:f>
        <x:v>64.58665615815048</x:v>
      </x:c>
      <x:c r="L744" s="13" t="n">
        <x:f>IF(K744="","",COUNTIF($K$5:$K$1004,"&gt;"&amp;K744)+1)</x:f>
        <x:v>679</x:v>
      </x:c>
    </x:row>
    <x:row r="745" ht="25" customHeight="1">
      <x:c r="A745" s="4" t="str">
        <x:v>K0741</x:v>
      </x:c>
      <x:c r="B745" s="4" t="str">
        <x:v>스포츠</x:v>
      </x:c>
      <x:c r="C745" s="4" t="str">
        <x:v>골프그립교체비용</x:v>
      </x:c>
      <x:c r="D745" s="13" t="n">
        <x:f>'Data &amp; Targets'!L745</x:f>
        <x:v>1400</x:v>
      </x:c>
      <x:c r="E745" s="13" t="n">
        <x:f>'Data &amp; Targets'!N745</x:f>
        <x:v>871</x:v>
      </x:c>
      <x:c r="F745" s="23" t="n">
        <x:f>MIN(100,LOG10(1+D745/'산출기준'!$B$8)/LOG10(1+'산출기준'!$B$9/'산출기준'!$B$8)*100)</x:f>
        <x:v>39.19737040327579</x:v>
      </x:c>
      <x:c r="G745" s="23" t="n">
        <x:f>MIN(100,LOG10(1+D745/MAX(E745,'산출기준'!$B$10)*'산출기준'!$B$11)/LOG10(1+'산출기준'!$B$12*'산출기준'!$B$11)*100)</x:f>
        <x:v>100</x:v>
      </x:c>
      <x:c r="H745" s="23" t="n">
        <x:f>F745*'산출기준'!$B$13+G745*'산출기준'!$B$14</x:f>
        <x:v>75.67894816131032</x:v>
      </x:c>
      <x:c r="I745" s="23" t="n">
        <x:f>IF('검색추이24개월'!AI745="","",'검색추이24개월'!AI745)</x:f>
        <x:v>97.75398853918063</x:v>
      </x:c>
      <x:c r="J745" s="23" t="n">
        <x:f>'편집평가'!L745</x:f>
        <x:v>75</x:v>
      </x:c>
      <x:c r="K745" s="23" t="n">
        <x:f>IF(I745="","",H745*'산출기준'!$B$15+I745*'산출기준'!$B$16+J745*'산출기준'!$B$17)</x:f>
        <x:v>82.16567064240934</x:v>
      </x:c>
      <x:c r="L745" s="13" t="n">
        <x:f>IF(K745="","",COUNTIF($K$5:$K$1004,"&gt;"&amp;K745)+1)</x:f>
        <x:v>173</x:v>
      </x:c>
    </x:row>
    <x:row r="746" ht="25" customHeight="1">
      <x:c r="A746" s="4" t="str">
        <x:v>K0742</x:v>
      </x:c>
      <x:c r="B746" s="4" t="str">
        <x:v>스포츠</x:v>
      </x:c>
      <x:c r="C746" s="4" t="str">
        <x:v>골프연습</x:v>
      </x:c>
      <x:c r="D746" s="13" t="n">
        <x:f>'Data &amp; Targets'!L746</x:f>
        <x:v>1400</x:v>
      </x:c>
      <x:c r="E746" s="13" t="n">
        <x:f>'Data &amp; Targets'!N746</x:f>
        <x:v>425843</x:v>
      </x:c>
      <x:c r="F746" s="23" t="n">
        <x:f>MIN(100,LOG10(1+D746/'산출기준'!$B$8)/LOG10(1+'산출기준'!$B$9/'산출기준'!$B$8)*100)</x:f>
        <x:v>39.19737040327579</x:v>
      </x:c>
      <x:c r="G746" s="23" t="n">
        <x:f>MIN(100,LOG10(1+D746/MAX(E746,'산출기준'!$B$10)*'산출기준'!$B$11)/LOG10(1+'산출기준'!$B$12*'산출기준'!$B$11)*100)</x:f>
        <x:v>6.159014045014831</x:v>
      </x:c>
      <x:c r="H746" s="23" t="n">
        <x:f>F746*'산출기준'!$B$13+G746*'산출기준'!$B$14</x:f>
        <x:v>19.374356588319216</x:v>
      </x:c>
      <x:c r="I746" s="23" t="n">
        <x:f>IF('검색추이24개월'!AI746="","",'검색추이24개월'!AI746)</x:f>
        <x:v>86.41893970659004</x:v>
      </x:c>
      <x:c r="J746" s="23" t="n">
        <x:f>'편집평가'!L746</x:f>
        <x:v>50</x:v>
      </x:c>
      <x:c r="K746" s="23" t="n">
        <x:f>IF(I746="","",H746*'산출기준'!$B$15+I746*'산출기준'!$B$16+J746*'산출기준'!$B$17)</x:f>
        <x:v>45.61286020613662</x:v>
      </x:c>
      <x:c r="L746" s="13" t="n">
        <x:f>IF(K746="","",COUNTIF($K$5:$K$1004,"&gt;"&amp;K746)+1)</x:f>
        <x:v>964</x:v>
      </x:c>
    </x:row>
    <x:row r="747" ht="25" customHeight="1">
      <x:c r="A747" s="4" t="str">
        <x:v>K0743</x:v>
      </x:c>
      <x:c r="B747" s="4" t="str">
        <x:v>스포츠</x:v>
      </x:c>
      <x:c r="C747" s="4" t="str">
        <x:v>맨몸운동루틴</x:v>
      </x:c>
      <x:c r="D747" s="13" t="n">
        <x:f>'Data &amp; Targets'!L747</x:f>
        <x:v>1370</x:v>
      </x:c>
      <x:c r="E747" s="13" t="n">
        <x:f>'Data &amp; Targets'!N747</x:f>
        <x:v>5516</x:v>
      </x:c>
      <x:c r="F747" s="23" t="n">
        <x:f>MIN(100,LOG10(1+D747/'산출기준'!$B$8)/LOG10(1+'산출기준'!$B$9/'산출기준'!$B$8)*100)</x:f>
        <x:v>38.90494857093641</x:v>
      </x:c>
      <x:c r="G747" s="23" t="n">
        <x:f>MIN(100,LOG10(1+D747/MAX(E747,'산출기준'!$B$10)*'산출기준'!$B$11)/LOG10(1+'산출기준'!$B$12*'산출기준'!$B$11)*100)</x:f>
        <x:v>70.45972694125953</x:v>
      </x:c>
      <x:c r="H747" s="23" t="n">
        <x:f>F747*'산출기준'!$B$13+G747*'산출기준'!$B$14</x:f>
        <x:v>57.83781559313028</x:v>
      </x:c>
      <x:c r="I747" s="23" t="n">
        <x:f>IF('검색추이24개월'!AI747="","",'검색추이24개월'!AI747)</x:f>
        <x:v>86.87648113528965</x:v>
      </x:c>
      <x:c r="J747" s="23" t="n">
        <x:f>'편집평가'!L747</x:f>
        <x:v>50</x:v>
      </x:c>
      <x:c r="K747" s="23" t="n">
        <x:f>IF(I747="","",H747*'산출기준'!$B$15+I747*'산출기준'!$B$16+J747*'산출기준'!$B$17)</x:f>
        <x:v>64.98185213715203</x:v>
      </x:c>
      <x:c r="L747" s="13" t="n">
        <x:f>IF(K747="","",COUNTIF($K$5:$K$1004,"&gt;"&amp;K747)+1)</x:f>
        <x:v>672</x:v>
      </x:c>
    </x:row>
    <x:row r="748" ht="25" customHeight="1">
      <x:c r="A748" s="4" t="str">
        <x:v>K0744</x:v>
      </x:c>
      <x:c r="B748" s="4" t="str">
        <x:v>스포츠</x:v>
      </x:c>
      <x:c r="C748" s="4" t="str">
        <x:v>아킬레스건스트레칭</x:v>
      </x:c>
      <x:c r="D748" s="13" t="n">
        <x:f>'Data &amp; Targets'!L748</x:f>
        <x:v>1360</x:v>
      </x:c>
      <x:c r="E748" s="13" t="n">
        <x:f>'Data &amp; Targets'!N748</x:f>
        <x:v>3218</x:v>
      </x:c>
      <x:c r="F748" s="23" t="n">
        <x:f>MIN(100,LOG10(1+D748/'산출기준'!$B$8)/LOG10(1+'산출기준'!$B$9/'산출기준'!$B$8)*100)</x:f>
        <x:v>38.80614690133831</x:v>
      </x:c>
      <x:c r="G748" s="23" t="n">
        <x:f>MIN(100,LOG10(1+D748/MAX(E748,'산출기준'!$B$10)*'산출기준'!$B$11)/LOG10(1+'산출기준'!$B$12*'산출기준'!$B$11)*100)</x:f>
        <x:v>81.62909262212604</x:v>
      </x:c>
      <x:c r="H748" s="23" t="n">
        <x:f>F748*'산출기준'!$B$13+G748*'산출기준'!$B$14</x:f>
        <x:v>64.49991433381095</x:v>
      </x:c>
      <x:c r="I748" s="23" t="n">
        <x:f>IF('검색추이24개월'!AI748="","",'검색추이24개월'!AI748)</x:f>
        <x:v>92.78500341441872</x:v>
      </x:c>
      <x:c r="J748" s="23" t="n">
        <x:f>'편집평가'!L748</x:f>
        <x:v>50</x:v>
      </x:c>
      <x:c r="K748" s="23" t="n">
        <x:f>IF(I748="","",H748*'산출기준'!$B$15+I748*'산출기준'!$B$16+J748*'산출기준'!$B$17)</x:f>
        <x:v>70.08545819123108</x:v>
      </x:c>
      <x:c r="L748" s="13" t="n">
        <x:f>IF(K748="","",COUNTIF($K$5:$K$1004,"&gt;"&amp;K748)+1)</x:f>
        <x:v>542</x:v>
      </x:c>
    </x:row>
    <x:row r="749" ht="25" customHeight="1">
      <x:c r="A749" s="4" t="str">
        <x:v>K0745</x:v>
      </x:c>
      <x:c r="B749" s="4" t="str">
        <x:v>스포츠</x:v>
      </x:c>
      <x:c r="C749" s="4" t="str">
        <x:v>탁구규칙</x:v>
      </x:c>
      <x:c r="D749" s="13" t="n">
        <x:f>'Data &amp; Targets'!L749</x:f>
        <x:v>1350</x:v>
      </x:c>
      <x:c r="E749" s="13" t="n">
        <x:f>'Data &amp; Targets'!N749</x:f>
        <x:v>1115</x:v>
      </x:c>
      <x:c r="F749" s="23" t="n">
        <x:f>MIN(100,LOG10(1+D749/'산출기준'!$B$8)/LOG10(1+'산출기준'!$B$9/'산출기준'!$B$8)*100)</x:f>
        <x:v>38.70666617713665</x:v>
      </x:c>
      <x:c r="G749" s="23" t="n">
        <x:f>MIN(100,LOG10(1+D749/MAX(E749,'산출기준'!$B$10)*'산출기준'!$B$11)/LOG10(1+'산출기준'!$B$12*'산출기준'!$B$11)*100)</x:f>
        <x:v>100</x:v>
      </x:c>
      <x:c r="H749" s="23" t="n">
        <x:f>F749*'산출기준'!$B$13+G749*'산출기준'!$B$14</x:f>
        <x:v>75.48266647085467</x:v>
      </x:c>
      <x:c r="I749" s="23" t="n">
        <x:f>IF('검색추이24개월'!AI749="","",'검색추이24개월'!AI749)</x:f>
        <x:v>88.41182556543822</x:v>
      </x:c>
      <x:c r="J749" s="23" t="n">
        <x:f>'편집평가'!L749</x:f>
        <x:v>50</x:v>
      </x:c>
      <x:c r="K749" s="23" t="n">
        <x:f>IF(I749="","",H749*'산출기준'!$B$15+I749*'산출기준'!$B$16+J749*'산출기준'!$B$17)</x:f>
        <x:v>74.2648809050588</x:v>
      </x:c>
      <x:c r="L749" s="13" t="n">
        <x:f>IF(K749="","",COUNTIF($K$5:$K$1004,"&gt;"&amp;K749)+1)</x:f>
        <x:v>447</x:v>
      </x:c>
    </x:row>
    <x:row r="750" ht="25" customHeight="1">
      <x:c r="A750" s="4" t="str">
        <x:v>K0746</x:v>
      </x:c>
      <x:c r="B750" s="4" t="str">
        <x:v>스포츠</x:v>
      </x:c>
      <x:c r="C750" s="4" t="str">
        <x:v>헬스PT가격</x:v>
      </x:c>
      <x:c r="D750" s="13" t="n">
        <x:f>'Data &amp; Targets'!L750</x:f>
        <x:v>1290</x:v>
      </x:c>
      <x:c r="E750" s="13" t="n">
        <x:f>'Data &amp; Targets'!N750</x:f>
        <x:v>22571</x:v>
      </x:c>
      <x:c r="F750" s="23" t="n">
        <x:f>MIN(100,LOG10(1+D750/'산출기준'!$B$8)/LOG10(1+'산출기준'!$B$9/'산출기준'!$B$8)*100)</x:f>
        <x:v>38.094981283986165</x:v>
      </x:c>
      <x:c r="G750" s="23" t="n">
        <x:f>MIN(100,LOG10(1+D750/MAX(E750,'산출기준'!$B$10)*'산출기준'!$B$11)/LOG10(1+'산출기준'!$B$12*'산출기준'!$B$11)*100)</x:f>
        <x:v>41.264106942266274</x:v>
      </x:c>
      <x:c r="H750" s="23" t="n">
        <x:f>F750*'산출기준'!$B$13+G750*'산출기준'!$B$14</x:f>
        <x:v>39.99645667895423</x:v>
      </x:c>
      <x:c r="I750" s="23" t="n">
        <x:f>IF('검색추이24개월'!AI750="","",'검색추이24개월'!AI750)</x:f>
        <x:v>81.36938045232884</x:v>
      </x:c>
      <x:c r="J750" s="23" t="n">
        <x:f>'편집평가'!L750</x:f>
        <x:v>50</x:v>
      </x:c>
      <x:c r="K750" s="23" t="n">
        <x:f>IF(I750="","",H750*'산출기준'!$B$15+I750*'산출기준'!$B$16+J750*'산출기준'!$B$17)</x:f>
        <x:v>54.40904247517577</x:v>
      </x:c>
      <x:c r="L750" s="13" t="n">
        <x:f>IF(K750="","",COUNTIF($K$5:$K$1004,"&gt;"&amp;K750)+1)</x:f>
        <x:v>875</x:v>
      </x:c>
    </x:row>
    <x:row r="751" ht="25" customHeight="1">
      <x:c r="A751" s="4" t="str">
        <x:v>K0747</x:v>
      </x:c>
      <x:c r="B751" s="4" t="str">
        <x:v>스포츠</x:v>
      </x:c>
      <x:c r="C751" s="4" t="str">
        <x:v>걷기운동</x:v>
      </x:c>
      <x:c r="D751" s="13" t="n">
        <x:f>'Data &amp; Targets'!L751</x:f>
        <x:v>1240</x:v>
      </x:c>
      <x:c r="E751" s="13" t="n">
        <x:f>'Data &amp; Targets'!N751</x:f>
        <x:v>510278</x:v>
      </x:c>
      <x:c r="F751" s="23" t="n">
        <x:f>MIN(100,LOG10(1+D751/'산출기준'!$B$8)/LOG10(1+'산출기준'!$B$9/'산출기준'!$B$8)*100)</x:f>
        <x:v>37.56472461183671</x:v>
      </x:c>
      <x:c r="G751" s="23" t="n">
        <x:f>MIN(100,LOG10(1+D751/MAX(E751,'산출기준'!$B$10)*'산출기준'!$B$11)/LOG10(1+'산출기준'!$B$12*'산출기준'!$B$11)*100)</x:f>
        <x:v>4.71345586957941</x:v>
      </x:c>
      <x:c r="H751" s="23" t="n">
        <x:f>F751*'산출기준'!$B$13+G751*'산출기준'!$B$14</x:f>
        <x:v>17.853963366482333</x:v>
      </x:c>
      <x:c r="I751" s="23" t="n">
        <x:f>IF('검색추이24개월'!AI751="","",'검색추이24개월'!AI751)</x:f>
        <x:v>84.84692630372277</x:v>
      </x:c>
      <x:c r="J751" s="23" t="n">
        <x:f>'편집평가'!L751</x:f>
        <x:v>50</x:v>
      </x:c>
      <x:c r="K751" s="23" t="n">
        <x:f>IF(I751="","",H751*'산출기준'!$B$15+I751*'산출기준'!$B$16+J751*'산출기준'!$B$17)</x:f>
        <x:v>44.38105957435799</x:v>
      </x:c>
      <x:c r="L751" s="13" t="n">
        <x:f>IF(K751="","",COUNTIF($K$5:$K$1004,"&gt;"&amp;K751)+1)</x:f>
        <x:v>969</x:v>
      </x:c>
    </x:row>
    <x:row r="752" ht="25" customHeight="1">
      <x:c r="A752" s="4" t="str">
        <x:v>K0748</x:v>
      </x:c>
      <x:c r="B752" s="4" t="str">
        <x:v>스포츠</x:v>
      </x:c>
      <x:c r="C752" s="4" t="str">
        <x:v>자전거운동</x:v>
      </x:c>
      <x:c r="D752" s="13" t="n">
        <x:f>'Data &amp; Targets'!L752</x:f>
        <x:v>1160</x:v>
      </x:c>
      <x:c r="E752" s="13" t="n">
        <x:f>'Data &amp; Targets'!N752</x:f>
        <x:v>259985</x:v>
      </x:c>
      <x:c r="F752" s="23" t="n">
        <x:f>MIN(100,LOG10(1+D752/'산출기준'!$B$8)/LOG10(1+'산출기준'!$B$9/'산출기준'!$B$8)*100)</x:f>
        <x:v>36.67371175979933</x:v>
      </x:c>
      <x:c r="G752" s="23" t="n">
        <x:f>MIN(100,LOG10(1+D752/MAX(E752,'산출기준'!$B$10)*'산출기준'!$B$11)/LOG10(1+'산출기준'!$B$12*'산출기준'!$B$11)*100)</x:f>
        <x:v>7.993839176837736</x:v>
      </x:c>
      <x:c r="H752" s="23" t="n">
        <x:f>F752*'산출기준'!$B$13+G752*'산출기준'!$B$14</x:f>
        <x:v>19.465788210022374</x:v>
      </x:c>
      <x:c r="I752" s="23" t="n">
        <x:f>IF('검색추이24개월'!AI752="","",'검색추이24개월'!AI752)</x:f>
        <x:v>83.85435517863132</x:v>
      </x:c>
      <x:c r="J752" s="23" t="n">
        <x:f>'편집평가'!L752</x:f>
        <x:v>50</x:v>
      </x:c>
      <x:c r="K752" s="23" t="n">
        <x:f>IF(I752="","",H752*'산출기준'!$B$15+I752*'산출기준'!$B$16+J752*'산출기준'!$B$17)</x:f>
        <x:v>44.889200658600586</x:v>
      </x:c>
      <x:c r="L752" s="13" t="n">
        <x:f>IF(K752="","",COUNTIF($K$5:$K$1004,"&gt;"&amp;K752)+1)</x:f>
        <x:v>966</x:v>
      </x:c>
    </x:row>
    <x:row r="753" ht="25" customHeight="1">
      <x:c r="A753" s="4" t="str">
        <x:v>K0749</x:v>
      </x:c>
      <x:c r="B753" s="4" t="str">
        <x:v>스포츠</x:v>
      </x:c>
      <x:c r="C753" s="4" t="str">
        <x:v>발목스트레칭</x:v>
      </x:c>
      <x:c r="D753" s="13" t="n">
        <x:f>'Data &amp; Targets'!L753</x:f>
        <x:v>1140</x:v>
      </x:c>
      <x:c r="E753" s="13" t="n">
        <x:f>'Data &amp; Targets'!N753</x:f>
        <x:v>22987</x:v>
      </x:c>
      <x:c r="F753" s="23" t="n">
        <x:f>MIN(100,LOG10(1+D753/'산출기준'!$B$8)/LOG10(1+'산출기준'!$B$9/'산출기준'!$B$8)*100)</x:f>
        <x:v>36.44211660470204</x:v>
      </x:c>
      <x:c r="G753" s="23" t="n">
        <x:f>MIN(100,LOG10(1+D753/MAX(E753,'산출기준'!$B$10)*'산출기준'!$B$11)/LOG10(1+'산출기준'!$B$12*'산출기준'!$B$11)*100)</x:f>
        <x:v>38.67628560422061</x:v>
      </x:c>
      <x:c r="H753" s="23" t="n">
        <x:f>F753*'산출기준'!$B$13+G753*'산출기준'!$B$14</x:f>
        <x:v>37.78261800441318</x:v>
      </x:c>
      <x:c r="I753" s="23" t="n">
        <x:f>IF('검색추이24개월'!AI753="","",'검색추이24개월'!AI753)</x:f>
        <x:v>94.34370786304464</x:v>
      </x:c>
      <x:c r="J753" s="23" t="n">
        <x:f>'편집평가'!L753</x:f>
        <x:v>50</x:v>
      </x:c>
      <x:c r="K753" s="23" t="n">
        <x:f>IF(I753="","",H753*'산출기준'!$B$15+I753*'산출기준'!$B$16+J753*'산출기준'!$B$17)</x:f>
        <x:v>57.19442136111998</x:v>
      </x:c>
      <x:c r="L753" s="13" t="n">
        <x:f>IF(K753="","",COUNTIF($K$5:$K$1004,"&gt;"&amp;K753)+1)</x:f>
        <x:v>836</x:v>
      </x:c>
    </x:row>
    <x:row r="754" ht="25" customHeight="1">
      <x:c r="A754" s="4" t="str">
        <x:v>K0750</x:v>
      </x:c>
      <x:c r="B754" s="4" t="str">
        <x:v>스포츠</x:v>
      </x:c>
      <x:c r="C754" s="4" t="str">
        <x:v>아이언샤프트교체비용</x:v>
      </x:c>
      <x:c r="D754" s="13" t="n">
        <x:f>'Data &amp; Targets'!L754</x:f>
        <x:v>1080</x:v>
      </x:c>
      <x:c r="E754" s="13" t="n">
        <x:f>'Data &amp; Targets'!N754</x:f>
        <x:v>82</x:v>
      </x:c>
      <x:c r="F754" s="23" t="n">
        <x:f>MIN(100,LOG10(1+D754/'산출기준'!$B$8)/LOG10(1+'산출기준'!$B$9/'산출기준'!$B$8)*100)</x:f>
        <x:v>35.72423121545878</x:v>
      </x:c>
      <x:c r="G754" s="23" t="n">
        <x:f>MIN(100,LOG10(1+D754/MAX(E754,'산출기준'!$B$10)*'산출기준'!$B$11)/LOG10(1+'산출기준'!$B$12*'산출기준'!$B$11)*100)</x:f>
        <x:v>100</x:v>
      </x:c>
      <x:c r="H754" s="23" t="n">
        <x:f>F754*'산출기준'!$B$13+G754*'산출기준'!$B$14</x:f>
        <x:v>74.28969248618351</x:v>
      </x:c>
      <x:c r="I754" s="23" t="n">
        <x:f>IF('검색추이24개월'!AI754="","",'검색추이24개월'!AI754)</x:f>
        <x:v>95.10878484271521</x:v>
      </x:c>
      <x:c r="J754" s="23" t="n">
        <x:f>'편집평가'!L754</x:f>
        <x:v>75</x:v>
      </x:c>
      <x:c r="K754" s="23" t="n">
        <x:f>IF(I754="","",H754*'산출기준'!$B$15+I754*'산출기준'!$B$16+J754*'산출기준'!$B$17)</x:f>
        <x:v>80.67748169590632</x:v>
      </x:c>
      <x:c r="L754" s="13" t="n">
        <x:f>IF(K754="","",COUNTIF($K$5:$K$1004,"&gt;"&amp;K754)+1)</x:f>
        <x:v>227</x:v>
      </x:c>
    </x:row>
    <x:row r="755" ht="25" customHeight="1">
      <x:c r="A755" s="4" t="str">
        <x:v>K0751</x:v>
      </x:c>
      <x:c r="B755" s="4" t="str">
        <x:v>스포츠</x:v>
      </x:c>
      <x:c r="C755" s="4" t="str">
        <x:v>필라테스종류</x:v>
      </x:c>
      <x:c r="D755" s="13" t="n">
        <x:f>'Data &amp; Targets'!L755</x:f>
        <x:v>1050</x:v>
      </x:c>
      <x:c r="E755" s="13" t="n">
        <x:f>'Data &amp; Targets'!N755</x:f>
        <x:v>21833</x:v>
      </x:c>
      <x:c r="F755" s="23" t="n">
        <x:f>MIN(100,LOG10(1+D755/'산출기준'!$B$8)/LOG10(1+'산출기준'!$B$9/'산출기준'!$B$8)*100)</x:f>
        <x:v>35.35147958473755</x:v>
      </x:c>
      <x:c r="G755" s="23" t="n">
        <x:f>MIN(100,LOG10(1+D755/MAX(E755,'산출기준'!$B$10)*'산출기준'!$B$11)/LOG10(1+'산출기준'!$B$12*'산출기준'!$B$11)*100)</x:f>
        <x:v>38.12356941509583</x:v>
      </x:c>
      <x:c r="H755" s="23" t="n">
        <x:f>F755*'산출기준'!$B$13+G755*'산출기준'!$B$14</x:f>
        <x:v>37.014733482952515</x:v>
      </x:c>
      <x:c r="I755" s="23" t="n">
        <x:f>IF('검색추이24개월'!AI755="","",'검색추이24개월'!AI755)</x:f>
        <x:v>91.43430525646875</x:v>
      </x:c>
      <x:c r="J755" s="23" t="n">
        <x:f>'편집평가'!L755</x:f>
        <x:v>62.5</x:v>
      </x:c>
      <x:c r="K755" s="23" t="n">
        <x:f>IF(I755="","",H755*'산출기준'!$B$15+I755*'산출기준'!$B$16+J755*'산출기준'!$B$17)</x:f>
        <x:v>58.43765831841688</x:v>
      </x:c>
      <x:c r="L755" s="13" t="n">
        <x:f>IF(K755="","",COUNTIF($K$5:$K$1004,"&gt;"&amp;K755)+1)</x:f>
        <x:v>817</x:v>
      </x:c>
    </x:row>
    <x:row r="756" ht="25" customHeight="1">
      <x:c r="A756" s="4" t="str">
        <x:v>K0752</x:v>
      </x:c>
      <x:c r="B756" s="4" t="str">
        <x:v>스포츠</x:v>
      </x:c>
      <x:c r="C756" s="4" t="str">
        <x:v>수영영법</x:v>
      </x:c>
      <x:c r="D756" s="13" t="n">
        <x:f>'Data &amp; Targets'!L756</x:f>
        <x:v>1030</x:v>
      </x:c>
      <x:c r="E756" s="13" t="n">
        <x:f>'Data &amp; Targets'!N756</x:f>
        <x:v>12677</x:v>
      </x:c>
      <x:c r="F756" s="23" t="n">
        <x:f>MIN(100,LOG10(1+D756/'산출기준'!$B$8)/LOG10(1+'산출기준'!$B$9/'산출기준'!$B$8)*100)</x:f>
        <x:v>35.097536432732305</x:v>
      </x:c>
      <x:c r="G756" s="23" t="n">
        <x:f>MIN(100,LOG10(1+D756/MAX(E756,'산출기준'!$B$10)*'산출기준'!$B$11)/LOG10(1+'산출기준'!$B$12*'산출기준'!$B$11)*100)</x:f>
        <x:v>47.90801211884531</x:v>
      </x:c>
      <x:c r="H756" s="23" t="n">
        <x:f>F756*'산출기준'!$B$13+G756*'산출기준'!$B$14</x:f>
        <x:v>42.78382184440011</x:v>
      </x:c>
      <x:c r="I756" s="23" t="n">
        <x:f>IF('검색추이24개월'!AI756="","",'검색추이24개월'!AI756)</x:f>
        <x:v>90.93394700861533</x:v>
      </x:c>
      <x:c r="J756" s="23" t="n">
        <x:f>'편집평가'!L756</x:f>
        <x:v>50</x:v>
      </x:c>
      <x:c r="K756" s="23" t="n">
        <x:f>IF(I756="","",H756*'산출기준'!$B$15+I756*'산출기준'!$B$16+J756*'산출기준'!$B$17)</x:f>
        <x:v>58.67209502478465</x:v>
      </x:c>
      <x:c r="L756" s="13" t="n">
        <x:f>IF(K756="","",COUNTIF($K$5:$K$1004,"&gt;"&amp;K756)+1)</x:f>
        <x:v>813</x:v>
      </x:c>
    </x:row>
    <x:row r="757" ht="25" customHeight="1">
      <x:c r="A757" s="4" t="str">
        <x:v>K0753</x:v>
      </x:c>
      <x:c r="B757" s="4" t="str">
        <x:v>스포츠</x:v>
      </x:c>
      <x:c r="C757" s="4" t="str">
        <x:v>다리근력운동</x:v>
      </x:c>
      <x:c r="D757" s="13" t="n">
        <x:f>'Data &amp; Targets'!L757</x:f>
        <x:v>990</x:v>
      </x:c>
      <x:c r="E757" s="13" t="n">
        <x:f>'Data &amp; Targets'!N757</x:f>
        <x:v>9792</x:v>
      </x:c>
      <x:c r="F757" s="23" t="n">
        <x:f>MIN(100,LOG10(1+D757/'산출기준'!$B$8)/LOG10(1+'산출기준'!$B$9/'산출기준'!$B$8)*100)</x:f>
        <x:v>34.575880394351714</x:v>
      </x:c>
      <x:c r="G757" s="23" t="n">
        <x:f>MIN(100,LOG10(1+D757/MAX(E757,'산출기준'!$B$10)*'산출기준'!$B$11)/LOG10(1+'산출기준'!$B$12*'산출기준'!$B$11)*100)</x:f>
        <x:v>52.1735470991497</x:v>
      </x:c>
      <x:c r="H757" s="23" t="n">
        <x:f>F757*'산출기준'!$B$13+G757*'산출기준'!$B$14</x:f>
        <x:v>45.134480417230506</x:v>
      </x:c>
      <x:c r="I757" s="23" t="n">
        <x:f>IF('검색추이24개월'!AI757="","",'검색추이24개월'!AI757)</x:f>
        <x:v>89.40794418191375</x:v>
      </x:c>
      <x:c r="J757" s="23" t="n">
        <x:f>'편집평가'!L757</x:f>
        <x:v>50</x:v>
      </x:c>
      <x:c r="K757" s="23" t="n">
        <x:f>IF(I757="","",H757*'산출기준'!$B$15+I757*'산출기준'!$B$16+J757*'산출기준'!$B$17)</x:f>
        <x:v>59.38962346318938</x:v>
      </x:c>
      <x:c r="L757" s="13" t="n">
        <x:f>IF(K757="","",COUNTIF($K$5:$K$1004,"&gt;"&amp;K757)+1)</x:f>
        <x:v>799</x:v>
      </x:c>
    </x:row>
    <x:row r="758" ht="25" customHeight="1">
      <x:c r="A758" s="4" t="str">
        <x:v>K0754</x:v>
      </x:c>
      <x:c r="B758" s="4" t="str">
        <x:v>스포츠</x:v>
      </x:c>
      <x:c r="C758" s="4" t="str">
        <x:v>드라이버샤프트교체</x:v>
      </x:c>
      <x:c r="D758" s="13" t="n">
        <x:f>'Data &amp; Targets'!L758</x:f>
        <x:v>980</x:v>
      </x:c>
      <x:c r="E758" s="13" t="n">
        <x:f>'Data &amp; Targets'!N758</x:f>
        <x:v>8825</x:v>
      </x:c>
      <x:c r="F758" s="23" t="n">
        <x:f>MIN(100,LOG10(1+D758/'산출기준'!$B$8)/LOG10(1+'산출기준'!$B$9/'산출기준'!$B$8)*100)</x:f>
        <x:v>34.442474948662586</x:v>
      </x:c>
      <x:c r="G758" s="23" t="n">
        <x:f>MIN(100,LOG10(1+D758/MAX(E758,'산출기준'!$B$10)*'산출기준'!$B$11)/LOG10(1+'산출기준'!$B$12*'산출기준'!$B$11)*100)</x:f>
        <x:v>54.03116494165631</x:v>
      </x:c>
      <x:c r="H758" s="23" t="n">
        <x:f>F758*'산출기준'!$B$13+G758*'산출기준'!$B$14</x:f>
        <x:v>46.195688944458816</x:v>
      </x:c>
      <x:c r="I758" s="23" t="n">
        <x:f>IF('검색추이24개월'!AI758="","",'검색추이24개월'!AI758)</x:f>
        <x:v>88.58201590793539</x:v>
      </x:c>
      <x:c r="J758" s="23" t="n">
        <x:f>'편집평가'!L758</x:f>
        <x:v>62.5</x:v>
      </x:c>
      <x:c r="K758" s="23" t="n">
        <x:f>IF(I758="","",H758*'산출기준'!$B$15+I758*'산출기준'!$B$16+J758*'산출기준'!$B$17)</x:f>
        <x:v>62.17244924461002</x:v>
      </x:c>
      <x:c r="L758" s="13" t="n">
        <x:f>IF(K758="","",COUNTIF($K$5:$K$1004,"&gt;"&amp;K758)+1)</x:f>
        <x:v>734</x:v>
      </x:c>
    </x:row>
    <x:row r="759" ht="25" customHeight="1">
      <x:c r="A759" s="4" t="str">
        <x:v>K0755</x:v>
      </x:c>
      <x:c r="B759" s="4" t="str">
        <x:v>스포츠</x:v>
      </x:c>
      <x:c r="C759" s="4" t="str">
        <x:v>플랭크시간</x:v>
      </x:c>
      <x:c r="D759" s="13" t="n">
        <x:f>'Data &amp; Targets'!L759</x:f>
        <x:v>950</x:v>
      </x:c>
      <x:c r="E759" s="13" t="n">
        <x:f>'Data &amp; Targets'!N759</x:f>
        <x:v>8423</x:v>
      </x:c>
      <x:c r="F759" s="23" t="n">
        <x:f>MIN(100,LOG10(1+D759/'산출기준'!$B$8)/LOG10(1+'산출기준'!$B$9/'산출기준'!$B$8)*100)</x:f>
        <x:v>34.03471873402552</x:v>
      </x:c>
      <x:c r="G759" s="23" t="n">
        <x:f>MIN(100,LOG10(1+D759/MAX(E759,'산출기준'!$B$10)*'산출기준'!$B$11)/LOG10(1+'산출기준'!$B$12*'산출기준'!$B$11)*100)</x:f>
        <x:v>54.34010457563148</x:v>
      </x:c>
      <x:c r="H759" s="23" t="n">
        <x:f>F759*'산출기준'!$B$13+G759*'산출기준'!$B$14</x:f>
        <x:v>46.21795023898909</x:v>
      </x:c>
      <x:c r="I759" s="23" t="n">
        <x:f>IF('검색추이24개월'!AI759="","",'검색추이24개월'!AI759)</x:f>
        <x:v>93.26321728415242</x:v>
      </x:c>
      <x:c r="J759" s="23" t="n">
        <x:f>'편집평가'!L759</x:f>
        <x:v>75</x:v>
      </x:c>
      <x:c r="K759" s="23" t="n">
        <x:f>IF(I759="","",H759*'산출기준'!$B$15+I759*'산출기준'!$B$16+J759*'산출기준'!$B$17)</x:f>
        <x:v>66.08794030474027</x:v>
      </x:c>
      <x:c r="L759" s="13" t="n">
        <x:f>IF(K759="","",COUNTIF($K$5:$K$1004,"&gt;"&amp;K759)+1)</x:f>
        <x:v>646</x:v>
      </x:c>
    </x:row>
    <x:row r="760" ht="25" customHeight="1">
      <x:c r="A760" s="4" t="str">
        <x:v>K0756</x:v>
      </x:c>
      <x:c r="B760" s="4" t="str">
        <x:v>스포츠</x:v>
      </x:c>
      <x:c r="C760" s="4" t="str">
        <x:v>배드민턴서브규칙</x:v>
      </x:c>
      <x:c r="D760" s="13" t="n">
        <x:f>'Data &amp; Targets'!L760</x:f>
        <x:v>940</x:v>
      </x:c>
      <x:c r="E760" s="13" t="n">
        <x:f>'Data &amp; Targets'!N760</x:f>
        <x:v>185</x:v>
      </x:c>
      <x:c r="F760" s="23" t="n">
        <x:f>MIN(100,LOG10(1+D760/'산출기준'!$B$8)/LOG10(1+'산출기준'!$B$9/'산출기준'!$B$8)*100)</x:f>
        <x:v>33.896206783292996</x:v>
      </x:c>
      <x:c r="G760" s="23" t="n">
        <x:f>MIN(100,LOG10(1+D760/MAX(E760,'산출기준'!$B$10)*'산출기준'!$B$11)/LOG10(1+'산출기준'!$B$12*'산출기준'!$B$11)*100)</x:f>
        <x:v>100</x:v>
      </x:c>
      <x:c r="H760" s="23" t="n">
        <x:f>F760*'산출기준'!$B$13+G760*'산출기준'!$B$14</x:f>
        <x:v>73.5584827133172</x:v>
      </x:c>
      <x:c r="I760" s="23" t="n">
        <x:f>IF('검색추이24개월'!AI760="","",'검색추이24개월'!AI760)</x:f>
        <x:v>90.62352990567898</x:v>
      </x:c>
      <x:c r="J760" s="23" t="n">
        <x:f>'편집평가'!L760</x:f>
        <x:v>50</x:v>
      </x:c>
      <x:c r="K760" s="23" t="n">
        <x:f>IF(I760="","",H760*'산출기준'!$B$15+I760*'산출기준'!$B$16+J760*'산출기준'!$B$17)</x:f>
        <x:v>73.9663003283623</x:v>
      </x:c>
      <x:c r="L760" s="13" t="n">
        <x:f>IF(K760="","",COUNTIF($K$5:$K$1004,"&gt;"&amp;K760)+1)</x:f>
        <x:v>453</x:v>
      </x:c>
    </x:row>
    <x:row r="761" ht="25" customHeight="1">
      <x:c r="A761" s="4" t="str">
        <x:v>K0757</x:v>
      </x:c>
      <x:c r="B761" s="4" t="str">
        <x:v>스포츠</x:v>
      </x:c>
      <x:c r="C761" s="4" t="str">
        <x:v>골프필드준비물</x:v>
      </x:c>
      <x:c r="D761" s="13" t="n">
        <x:f>'Data &amp; Targets'!L761</x:f>
        <x:v>910</x:v>
      </x:c>
      <x:c r="E761" s="13" t="n">
        <x:f>'Data &amp; Targets'!N761</x:f>
        <x:v>2683</x:v>
      </x:c>
      <x:c r="F761" s="23" t="n">
        <x:f>MIN(100,LOG10(1+D761/'산출기준'!$B$8)/LOG10(1+'산출기준'!$B$9/'산출기준'!$B$8)*100)</x:f>
        <x:v>33.47253590141782</x:v>
      </x:c>
      <x:c r="G761" s="23" t="n">
        <x:f>MIN(100,LOG10(1+D761/MAX(E761,'산출기준'!$B$10)*'산출기준'!$B$11)/LOG10(1+'산출기준'!$B$12*'산출기준'!$B$11)*100)</x:f>
        <x:v>76.98566393399825</x:v>
      </x:c>
      <x:c r="H761" s="23" t="n">
        <x:f>F761*'산출기준'!$B$13+G761*'산출기준'!$B$14</x:f>
        <x:v>59.58041272096608</x:v>
      </x:c>
      <x:c r="I761" s="23" t="n">
        <x:f>IF('검색추이24개월'!AI761="","",'검색추이24개월'!AI761)</x:f>
        <x:v>91.77066402546099</x:v>
      </x:c>
      <x:c r="J761" s="23" t="n">
        <x:f>'편집평가'!L761</x:f>
        <x:v>62.5</x:v>
      </x:c>
      <x:c r="K761" s="23" t="n">
        <x:f>IF(I761="","",H761*'산출기준'!$B$15+I761*'산출기준'!$B$16+J761*'산출기준'!$B$17)</x:f>
        <x:v>69.82140556812134</x:v>
      </x:c>
      <x:c r="L761" s="13" t="n">
        <x:f>IF(K761="","",COUNTIF($K$5:$K$1004,"&gt;"&amp;K761)+1)</x:f>
        <x:v>549</x:v>
      </x:c>
    </x:row>
    <x:row r="762" ht="25" customHeight="1">
      <x:c r="A762" s="4" t="str">
        <x:v>K0758</x:v>
      </x:c>
      <x:c r="B762" s="4" t="str">
        <x:v>스포츠</x:v>
      </x:c>
      <x:c r="C762" s="4" t="str">
        <x:v>하체운동루틴</x:v>
      </x:c>
      <x:c r="D762" s="13" t="n">
        <x:f>'Data &amp; Targets'!L762</x:f>
        <x:v>900</x:v>
      </x:c>
      <x:c r="E762" s="13" t="n">
        <x:f>'Data &amp; Targets'!N762</x:f>
        <x:v>31191</x:v>
      </x:c>
      <x:c r="F762" s="23" t="n">
        <x:f>MIN(100,LOG10(1+D762/'산출기준'!$B$8)/LOG10(1+'산출기준'!$B$9/'산출기준'!$B$8)*100)</x:f>
        <x:v>33.32851094799273</x:v>
      </x:c>
      <x:c r="G762" s="23" t="n">
        <x:f>MIN(100,LOG10(1+D762/MAX(E762,'산출기준'!$B$10)*'산출기준'!$B$11)/LOG10(1+'산출기준'!$B$12*'산출기준'!$B$11)*100)</x:f>
        <x:v>29.40851093347505</x:v>
      </x:c>
      <x:c r="H762" s="23" t="n">
        <x:f>F762*'산출기준'!$B$13+G762*'산출기준'!$B$14</x:f>
        <x:v>30.97651093928212</x:v>
      </x:c>
      <x:c r="I762" s="23" t="n">
        <x:f>IF('검색추이24개월'!AI762="","",'검색추이24개월'!AI762)</x:f>
        <x:v>84.33111885404261</x:v>
      </x:c>
      <x:c r="J762" s="23" t="n">
        <x:f>'편집평가'!L762</x:f>
        <x:v>50</x:v>
      </x:c>
      <x:c r="K762" s="23" t="n">
        <x:f>IF(I762="","",H762*'산출기준'!$B$15+I762*'산출기준'!$B$16+J762*'산출기준'!$B$17)</x:f>
        <x:v>50.787591125853844</x:v>
      </x:c>
      <x:c r="L762" s="13" t="n">
        <x:f>IF(K762="","",COUNTIF($K$5:$K$1004,"&gt;"&amp;K762)+1)</x:f>
        <x:v>919</x:v>
      </x:c>
    </x:row>
    <x:row r="763" ht="25" customHeight="1">
      <x:c r="A763" s="4" t="str">
        <x:v>K0759</x:v>
      </x:c>
      <x:c r="B763" s="4" t="str">
        <x:v>스포츠</x:v>
      </x:c>
      <x:c r="C763" s="4" t="str">
        <x:v>푸쉬업자세</x:v>
      </x:c>
      <x:c r="D763" s="13" t="n">
        <x:f>'Data &amp; Targets'!L763</x:f>
        <x:v>890</x:v>
      </x:c>
      <x:c r="E763" s="13" t="n">
        <x:f>'Data &amp; Targets'!N763</x:f>
        <x:v>5557</x:v>
      </x:c>
      <x:c r="F763" s="23" t="n">
        <x:f>MIN(100,LOG10(1+D763/'산출기준'!$B$8)/LOG10(1+'산출기준'!$B$9/'산출기준'!$B$8)*100)</x:f>
        <x:v>33.183038483351325</x:v>
      </x:c>
      <x:c r="G763" s="23" t="n">
        <x:f>MIN(100,LOG10(1+D763/MAX(E763,'산출기준'!$B$10)*'산출기준'!$B$11)/LOG10(1+'산출기준'!$B$12*'산출기준'!$B$11)*100)</x:f>
        <x:v>61.40997667614958</x:v>
      </x:c>
      <x:c r="H763" s="23" t="n">
        <x:f>F763*'산출기준'!$B$13+G763*'산출기준'!$B$14</x:f>
        <x:v>50.119201399030274</x:v>
      </x:c>
      <x:c r="I763" s="23" t="n">
        <x:f>IF('검색추이24개월'!AI763="","",'검색추이24개월'!AI763)</x:f>
        <x:v>85.86488350496036</x:v>
      </x:c>
      <x:c r="J763" s="23" t="n">
        <x:f>'편집평가'!L763</x:f>
        <x:v>50</x:v>
      </x:c>
      <x:c r="K763" s="23" t="n">
        <x:f>IF(I763="","",H763*'산출기준'!$B$15+I763*'산출기준'!$B$16+J763*'산출기준'!$B$17)</x:f>
        <x:v>60.819065751003244</x:v>
      </x:c>
      <x:c r="L763" s="13" t="n">
        <x:f>IF(K763="","",COUNTIF($K$5:$K$1004,"&gt;"&amp;K763)+1)</x:f>
        <x:v>767</x:v>
      </x:c>
    </x:row>
    <x:row r="764" ht="25" customHeight="1">
      <x:c r="A764" s="4" t="str">
        <x:v>K0760</x:v>
      </x:c>
      <x:c r="B764" s="4" t="str">
        <x:v>스포츠</x:v>
      </x:c>
      <x:c r="C764" s="4" t="str">
        <x:v>골프자세</x:v>
      </x:c>
      <x:c r="D764" s="13" t="n">
        <x:f>'Data &amp; Targets'!L764</x:f>
        <x:v>850</x:v>
      </x:c>
      <x:c r="E764" s="13" t="n">
        <x:f>'Data &amp; Targets'!N764</x:f>
        <x:v>51286</x:v>
      </x:c>
      <x:c r="F764" s="23" t="n">
        <x:f>MIN(100,LOG10(1+D764/'산출기준'!$B$8)/LOG10(1+'산출기준'!$B$9/'산출기준'!$B$8)*100)</x:f>
        <x:v>32.5860718829803</x:v>
      </x:c>
      <x:c r="G764" s="23" t="n">
        <x:f>MIN(100,LOG10(1+D764/MAX(E764,'산출기준'!$B$10)*'산출기준'!$B$11)/LOG10(1+'산출기준'!$B$12*'산출기준'!$B$11)*100)</x:f>
        <x:v>21.176864283658386</x:v>
      </x:c>
      <x:c r="H764" s="23" t="n">
        <x:f>F764*'산출기준'!$B$13+G764*'산출기준'!$B$14</x:f>
        <x:v>25.74054732338715</x:v>
      </x:c>
      <x:c r="I764" s="23" t="n">
        <x:f>IF('검색추이24개월'!AI764="","",'검색추이24개월'!AI764)</x:f>
        <x:v>84.33234896728021</x:v>
      </x:c>
      <x:c r="J764" s="23" t="n">
        <x:f>'편집평가'!L764</x:f>
        <x:v>50</x:v>
      </x:c>
      <x:c r="K764" s="23" t="n">
        <x:f>IF(I764="","",H764*'산출기준'!$B$15+I764*'산출기준'!$B$16+J764*'산출기준'!$B$17)</x:f>
        <x:v>48.16997835187764</x:v>
      </x:c>
      <x:c r="L764" s="13" t="n">
        <x:f>IF(K764="","",COUNTIF($K$5:$K$1004,"&gt;"&amp;K764)+1)</x:f>
        <x:v>947</x:v>
      </x:c>
    </x:row>
    <x:row r="765" ht="25" customHeight="1">
      <x:c r="A765" s="4" t="str">
        <x:v>K0761</x:v>
      </x:c>
      <x:c r="B765" s="4" t="str">
        <x:v>스포츠</x:v>
      </x:c>
      <x:c r="C765" s="4" t="str">
        <x:v>아이언샤프트교체</x:v>
      </x:c>
      <x:c r="D765" s="13" t="n">
        <x:f>'Data &amp; Targets'!L765</x:f>
        <x:v>850</x:v>
      </x:c>
      <x:c r="E765" s="13" t="n">
        <x:f>'Data &amp; Targets'!N765</x:f>
        <x:v>6181</x:v>
      </x:c>
      <x:c r="F765" s="23" t="n">
        <x:f>MIN(100,LOG10(1+D765/'산출기준'!$B$8)/LOG10(1+'산출기준'!$B$9/'산출기준'!$B$8)*100)</x:f>
        <x:v>32.5860718829803</x:v>
      </x:c>
      <x:c r="G765" s="23" t="n">
        <x:f>MIN(100,LOG10(1+D765/MAX(E765,'산출기준'!$B$10)*'산출기준'!$B$11)/LOG10(1+'산출기준'!$B$12*'산출기준'!$B$11)*100)</x:f>
        <x:v>58.316277149084385</x:v>
      </x:c>
      <x:c r="H765" s="23" t="n">
        <x:f>F765*'산출기준'!$B$13+G765*'산출기준'!$B$14</x:f>
        <x:v>48.024195042642745</x:v>
      </x:c>
      <x:c r="I765" s="23" t="n">
        <x:f>IF('검색추이24개월'!AI765="","",'검색추이24개월'!AI765)</x:f>
        <x:v>86.49138634488835</x:v>
      </x:c>
      <x:c r="J765" s="23" t="n">
        <x:f>'편집평가'!L765</x:f>
        <x:v>62.5</x:v>
      </x:c>
      <x:c r="K765" s="23" t="n">
        <x:f>IF(I765="","",H765*'산출기준'!$B$15+I765*'산출기준'!$B$16+J765*'산출기준'!$B$17)</x:f>
        <x:v>62.45951342478788</x:v>
      </x:c>
      <x:c r="L765" s="13" t="n">
        <x:f>IF(K765="","",COUNTIF($K$5:$K$1004,"&gt;"&amp;K765)+1)</x:f>
        <x:v>731</x:v>
      </x:c>
    </x:row>
    <x:row r="766" ht="25" customHeight="1">
      <x:c r="A766" s="4" t="str">
        <x:v>K0762</x:v>
      </x:c>
      <x:c r="B766" s="4" t="str">
        <x:v>스포츠</x:v>
      </x:c>
      <x:c r="C766" s="4" t="str">
        <x:v>퍼팅연습</x:v>
      </x:c>
      <x:c r="D766" s="13" t="n">
        <x:f>'Data &amp; Targets'!L766</x:f>
        <x:v>830</x:v>
      </x:c>
      <x:c r="E766" s="13" t="n">
        <x:f>'Data &amp; Targets'!N766</x:f>
        <x:v>20120</x:v>
      </x:c>
      <x:c r="F766" s="23" t="n">
        <x:f>MIN(100,LOG10(1+D766/'산출기준'!$B$8)/LOG10(1+'산출기준'!$B$9/'산출기준'!$B$8)*100)</x:f>
        <x:v>32.278094553824104</x:v>
      </x:c>
      <x:c r="G766" s="23" t="n">
        <x:f>MIN(100,LOG10(1+D766/MAX(E766,'산출기준'!$B$10)*'산출기준'!$B$11)/LOG10(1+'산출기준'!$B$12*'산출기준'!$B$11)*100)</x:f>
        <x:v>35.40923812143224</x:v>
      </x:c>
      <x:c r="H766" s="23" t="n">
        <x:f>F766*'산출기준'!$B$13+G766*'산출기준'!$B$14</x:f>
        <x:v>34.156780694388985</x:v>
      </x:c>
      <x:c r="I766" s="23" t="n">
        <x:f>IF('검색추이24개월'!AI766="","",'검색추이24개월'!AI766)</x:f>
        <x:v>85.01969178351763</x:v>
      </x:c>
      <x:c r="J766" s="23" t="n">
        <x:f>'편집평가'!L766</x:f>
        <x:v>50</x:v>
      </x:c>
      <x:c r="K766" s="23" t="n">
        <x:f>IF(I766="","",H766*'산출기준'!$B$15+I766*'산출기준'!$B$16+J766*'산출기준'!$B$17)</x:f>
        <x:v>52.584297882249786</x:v>
      </x:c>
      <x:c r="L766" s="13" t="n">
        <x:f>IF(K766="","",COUNTIF($K$5:$K$1004,"&gt;"&amp;K766)+1)</x:f>
        <x:v>896</x:v>
      </x:c>
    </x:row>
    <x:row r="767" ht="25" customHeight="1">
      <x:c r="A767" s="4" t="str">
        <x:v>K0763</x:v>
      </x:c>
      <x:c r="B767" s="4" t="str">
        <x:v>스포츠</x:v>
      </x:c>
      <x:c r="C767" s="4" t="str">
        <x:v>그룹필라테스가격</x:v>
      </x:c>
      <x:c r="D767" s="13" t="n">
        <x:f>'Data &amp; Targets'!L767</x:f>
        <x:v>820</x:v>
      </x:c>
      <x:c r="E767" s="13" t="n">
        <x:f>'Data &amp; Targets'!N767</x:f>
        <x:v>6065</x:v>
      </x:c>
      <x:c r="F767" s="23" t="n">
        <x:f>MIN(100,LOG10(1+D767/'산출기준'!$B$8)/LOG10(1+'산출기준'!$B$9/'산출기준'!$B$8)*100)</x:f>
        <x:v>32.12161315522846</x:v>
      </x:c>
      <x:c r="G767" s="23" t="n">
        <x:f>MIN(100,LOG10(1+D767/MAX(E767,'산출기준'!$B$10)*'산출기준'!$B$11)/LOG10(1+'산출기준'!$B$12*'산출기준'!$B$11)*100)</x:f>
        <x:v>57.97336442298305</x:v>
      </x:c>
      <x:c r="H767" s="23" t="n">
        <x:f>F767*'산출기준'!$B$13+G767*'산출기준'!$B$14</x:f>
        <x:v>47.63266391588121</x:v>
      </x:c>
      <x:c r="I767" s="23" t="n">
        <x:f>IF('검색추이24개월'!AI767="","",'검색추이24개월'!AI767)</x:f>
        <x:v>96.73609103366977</x:v>
      </x:c>
      <x:c r="J767" s="23" t="n">
        <x:f>'편집평가'!L767</x:f>
        <x:v>50</x:v>
      </x:c>
      <x:c r="K767" s="23" t="n">
        <x:f>IF(I767="","",H767*'산출기준'!$B$15+I767*'산출기준'!$B$16+J767*'산출기준'!$B$17)</x:f>
        <x:v>62.83715926804153</x:v>
      </x:c>
      <x:c r="L767" s="13" t="n">
        <x:f>IF(K767="","",COUNTIF($K$5:$K$1004,"&gt;"&amp;K767)+1)</x:f>
        <x:v>724</x:v>
      </x:c>
    </x:row>
    <x:row r="768" ht="25" customHeight="1">
      <x:c r="A768" s="4" t="str">
        <x:v>K0764</x:v>
      </x:c>
      <x:c r="B768" s="4" t="str">
        <x:v>스포츠</x:v>
      </x:c>
      <x:c r="C768" s="4" t="str">
        <x:v>골프채그립교체비용</x:v>
      </x:c>
      <x:c r="D768" s="13" t="n">
        <x:f>'Data &amp; Targets'!L768</x:f>
        <x:v>800</x:v>
      </x:c>
      <x:c r="E768" s="13" t="n">
        <x:f>'Data &amp; Targets'!N768</x:f>
        <x:v>369</x:v>
      </x:c>
      <x:c r="F768" s="23" t="n">
        <x:f>MIN(100,LOG10(1+D768/'산출기준'!$B$8)/LOG10(1+'산출기준'!$B$9/'산출기준'!$B$8)*100)</x:f>
        <x:v>31.803481922888604</x:v>
      </x:c>
      <x:c r="G768" s="23" t="n">
        <x:f>MIN(100,LOG10(1+D768/MAX(E768,'산출기준'!$B$10)*'산출기준'!$B$11)/LOG10(1+'산출기준'!$B$12*'산출기준'!$B$11)*100)</x:f>
        <x:v>100</x:v>
      </x:c>
      <x:c r="H768" s="23" t="n">
        <x:f>F768*'산출기준'!$B$13+G768*'산출기준'!$B$14</x:f>
        <x:v>72.72139276915544</x:v>
      </x:c>
      <x:c r="I768" s="23" t="n">
        <x:f>IF('검색추이24개월'!AI768="","",'검색추이24개월'!AI768)</x:f>
        <x:v>96.53644060504557</x:v>
      </x:c>
      <x:c r="J768" s="23" t="n">
        <x:f>'편집평가'!L768</x:f>
        <x:v>75</x:v>
      </x:c>
      <x:c r="K768" s="23" t="n">
        <x:f>IF(I768="","",H768*'산출기준'!$B$15+I768*'산출기준'!$B$16+J768*'산출기준'!$B$17)</x:f>
        <x:v>80.32162856609139</x:v>
      </x:c>
      <x:c r="L768" s="13" t="n">
        <x:f>IF(K768="","",COUNTIF($K$5:$K$1004,"&gt;"&amp;K768)+1)</x:f>
        <x:v>235</x:v>
      </x:c>
    </x:row>
    <x:row r="769" ht="25" customHeight="1">
      <x:c r="A769" s="4" t="str">
        <x:v>K0765</x:v>
      </x:c>
      <x:c r="B769" s="4" t="str">
        <x:v>스포츠</x:v>
      </x:c>
      <x:c r="C769" s="4" t="str">
        <x:v>다리스트레칭</x:v>
      </x:c>
      <x:c r="D769" s="13" t="n">
        <x:f>'Data &amp; Targets'!L769</x:f>
        <x:v>800</x:v>
      </x:c>
      <x:c r="E769" s="13" t="n">
        <x:f>'Data &amp; Targets'!N769</x:f>
        <x:v>79487</x:v>
      </x:c>
      <x:c r="F769" s="23" t="n">
        <x:f>MIN(100,LOG10(1+D769/'산출기준'!$B$8)/LOG10(1+'산출기준'!$B$9/'산출기준'!$B$8)*100)</x:f>
        <x:v>31.803481922888604</x:v>
      </x:c>
      <x:c r="G769" s="23" t="n">
        <x:f>MIN(100,LOG10(1+D769/MAX(E769,'산출기준'!$B$10)*'산출기준'!$B$11)/LOG10(1+'산출기준'!$B$12*'산출기준'!$B$11)*100)</x:f>
        <x:v>15.088856843138526</x:v>
      </x:c>
      <x:c r="H769" s="23" t="n">
        <x:f>F769*'산출기준'!$B$13+G769*'산출기준'!$B$14</x:f>
        <x:v>21.77470687503856</x:v>
      </x:c>
      <x:c r="I769" s="23" t="n">
        <x:f>IF('검색추이24개월'!AI769="","",'검색추이24개월'!AI769)</x:f>
        <x:v>91.84340648132364</x:v>
      </x:c>
      <x:c r="J769" s="23" t="n">
        <x:f>'편집평가'!L769</x:f>
        <x:v>50</x:v>
      </x:c>
      <x:c r="K769" s="23" t="n">
        <x:f>IF(I769="","",H769*'산출기준'!$B$15+I769*'산출기준'!$B$16+J769*'산출기준'!$B$17)</x:f>
        <x:v>48.44037538191637</x:v>
      </x:c>
      <x:c r="L769" s="13" t="n">
        <x:f>IF(K769="","",COUNTIF($K$5:$K$1004,"&gt;"&amp;K769)+1)</x:f>
        <x:v>944</x:v>
      </x:c>
    </x:row>
    <x:row r="770" ht="25" customHeight="1">
      <x:c r="A770" s="4" t="str">
        <x:v>K0766</x:v>
      </x:c>
      <x:c r="B770" s="4" t="str">
        <x:v>스포츠</x:v>
      </x:c>
      <x:c r="C770" s="4" t="str">
        <x:v>초보수영</x:v>
      </x:c>
      <x:c r="D770" s="13" t="n">
        <x:f>'Data &amp; Targets'!L770</x:f>
        <x:v>780</x:v>
      </x:c>
      <x:c r="E770" s="13" t="n">
        <x:f>'Data &amp; Targets'!N770</x:f>
        <x:v>17308</x:v>
      </x:c>
      <x:c r="F770" s="23" t="n">
        <x:f>MIN(100,LOG10(1+D770/'산출기준'!$B$8)/LOG10(1+'산출기준'!$B$9/'산출기준'!$B$8)*100)</x:f>
        <x:v>31.478201078946338</x:v>
      </x:c>
      <x:c r="G770" s="23" t="n">
        <x:f>MIN(100,LOG10(1+D770/MAX(E770,'산출기준'!$B$10)*'산출기준'!$B$11)/LOG10(1+'산출기준'!$B$12*'산출기준'!$B$11)*100)</x:f>
        <x:v>36.96425529917411</x:v>
      </x:c>
      <x:c r="H770" s="23" t="n">
        <x:f>F770*'산출기준'!$B$13+G770*'산출기준'!$B$14</x:f>
        <x:v>34.769833611083</x:v>
      </x:c>
      <x:c r="I770" s="23" t="n">
        <x:f>IF('검색추이24개월'!AI770="","",'검색추이24개월'!AI770)</x:f>
        <x:v>97.76797514704464</x:v>
      </x:c>
      <x:c r="J770" s="23" t="n">
        <x:f>'편집평가'!L770</x:f>
        <x:v>50</x:v>
      </x:c>
      <x:c r="K770" s="23" t="n">
        <x:f>IF(I770="","",H770*'산출기준'!$B$15+I770*'산출기준'!$B$16+J770*'산출기준'!$B$17)</x:f>
        <x:v>56.71530934965489</x:v>
      </x:c>
      <x:c r="L770" s="13" t="n">
        <x:f>IF(K770="","",COUNTIF($K$5:$K$1004,"&gt;"&amp;K770)+1)</x:f>
        <x:v>844</x:v>
      </x:c>
    </x:row>
    <x:row r="771" ht="25" customHeight="1">
      <x:c r="A771" s="4" t="str">
        <x:v>K0767</x:v>
      </x:c>
      <x:c r="B771" s="4" t="str">
        <x:v>스포츠</x:v>
      </x:c>
      <x:c r="C771" s="4" t="str">
        <x:v>러닝호흡법</x:v>
      </x:c>
      <x:c r="D771" s="13" t="n">
        <x:f>'Data &amp; Targets'!L771</x:f>
        <x:v>750</x:v>
      </x:c>
      <x:c r="E771" s="13" t="n">
        <x:f>'Data &amp; Targets'!N771</x:f>
        <x:v>679</x:v>
      </x:c>
      <x:c r="F771" s="23" t="n">
        <x:f>MIN(100,LOG10(1+D771/'산출기준'!$B$8)/LOG10(1+'산출기준'!$B$9/'산출기준'!$B$8)*100)</x:f>
        <x:v>30.97614884094046</x:v>
      </x:c>
      <x:c r="G771" s="23" t="n">
        <x:f>MIN(100,LOG10(1+D771/MAX(E771,'산출기준'!$B$10)*'산출기준'!$B$11)/LOG10(1+'산출기준'!$B$12*'산출기준'!$B$11)*100)</x:f>
        <x:v>100</x:v>
      </x:c>
      <x:c r="H771" s="23" t="n">
        <x:f>F771*'산출기준'!$B$13+G771*'산출기준'!$B$14</x:f>
        <x:v>72.39045953637618</x:v>
      </x:c>
      <x:c r="I771" s="23" t="n">
        <x:f>IF('검색추이24개월'!AI771="","",'검색추이24개월'!AI771)</x:f>
        <x:v>95.49049237960855</x:v>
      </x:c>
      <x:c r="J771" s="23" t="n">
        <x:f>'편집평가'!L771</x:f>
        <x:v>50</x:v>
      </x:c>
      <x:c r="K771" s="23" t="n">
        <x:f>IF(I771="","",H771*'산출기준'!$B$15+I771*'산출기준'!$B$16+J771*'산출기준'!$B$17)</x:f>
        <x:v>74.84237748207066</x:v>
      </x:c>
      <x:c r="L771" s="13" t="n">
        <x:f>IF(K771="","",COUNTIF($K$5:$K$1004,"&gt;"&amp;K771)+1)</x:f>
        <x:v>425</x:v>
      </x:c>
    </x:row>
    <x:row r="772" ht="25" customHeight="1">
      <x:c r="A772" s="4" t="str">
        <x:v>K0768</x:v>
      </x:c>
      <x:c r="B772" s="4" t="str">
        <x:v>스포츠</x:v>
      </x:c>
      <x:c r="C772" s="4" t="str">
        <x:v>스쿼트무릎통증</x:v>
      </x:c>
      <x:c r="D772" s="13" t="n">
        <x:f>'Data &amp; Targets'!L772</x:f>
        <x:v>750</x:v>
      </x:c>
      <x:c r="E772" s="13" t="n">
        <x:f>'Data &amp; Targets'!N772</x:f>
        <x:v>7373</x:v>
      </x:c>
      <x:c r="F772" s="23" t="n">
        <x:f>MIN(100,LOG10(1+D772/'산출기준'!$B$8)/LOG10(1+'산출기준'!$B$9/'산출기준'!$B$8)*100)</x:f>
        <x:v>30.97614884094046</x:v>
      </x:c>
      <x:c r="G772" s="23" t="n">
        <x:f>MIN(100,LOG10(1+D772/MAX(E772,'산출기준'!$B$10)*'산출기준'!$B$11)/LOG10(1+'산출기준'!$B$12*'산출기준'!$B$11)*100)</x:f>
        <x:v>52.294041412407566</x:v>
      </x:c>
      <x:c r="H772" s="23" t="n">
        <x:f>F772*'산출기준'!$B$13+G772*'산출기준'!$B$14</x:f>
        <x:v>43.766884383820724</x:v>
      </x:c>
      <x:c r="I772" s="23" t="n">
        <x:f>IF('검색추이24개월'!AI772="","",'검색추이24개월'!AI772)</x:f>
        <x:v>84.73516835687097</x:v>
      </x:c>
      <x:c r="J772" s="23" t="n">
        <x:f>'편집평가'!L772</x:f>
        <x:v>50</x:v>
      </x:c>
      <x:c r="K772" s="23" t="n">
        <x:f>IF(I772="","",H772*'산출기준'!$B$15+I772*'산출기준'!$B$16+J772*'산출기준'!$B$17)</x:f>
        <x:v>57.303992698971655</x:v>
      </x:c>
      <x:c r="L772" s="13" t="n">
        <x:f>IF(K772="","",COUNTIF($K$5:$K$1004,"&gt;"&amp;K772)+1)</x:f>
        <x:v>833</x:v>
      </x:c>
    </x:row>
    <x:row r="773" ht="25" customHeight="1">
      <x:c r="A773" s="4" t="str">
        <x:v>K0769</x:v>
      </x:c>
      <x:c r="B773" s="4" t="str">
        <x:v>스포츠</x:v>
      </x:c>
      <x:c r="C773" s="4" t="str">
        <x:v>러닝발목통증</x:v>
      </x:c>
      <x:c r="D773" s="13" t="n">
        <x:f>'Data &amp; Targets'!L773</x:f>
        <x:v>730</x:v>
      </x:c>
      <x:c r="E773" s="13" t="n">
        <x:f>'Data &amp; Targets'!N773</x:f>
        <x:v>2844</x:v>
      </x:c>
      <x:c r="F773" s="23" t="n">
        <x:f>MIN(100,LOG10(1+D773/'산출기준'!$B$8)/LOG10(1+'산출기준'!$B$9/'산출기준'!$B$8)*100)</x:f>
        <x:v>30.631504263816257</x:v>
      </x:c>
      <x:c r="G773" s="23" t="n">
        <x:f>MIN(100,LOG10(1+D773/MAX(E773,'산출기준'!$B$10)*'산출기준'!$B$11)/LOG10(1+'산출기준'!$B$12*'산출기준'!$B$11)*100)</x:f>
        <x:v>71.14585795211865</x:v>
      </x:c>
      <x:c r="H773" s="23" t="n">
        <x:f>F773*'산출기준'!$B$13+G773*'산출기준'!$B$14</x:f>
        <x:v>54.94011647679769</x:v>
      </x:c>
      <x:c r="I773" s="23" t="n">
        <x:f>IF('검색추이24개월'!AI773="","",'검색추이24개월'!AI773)</x:f>
        <x:v>95.95291237834732</x:v>
      </x:c>
      <x:c r="J773" s="23" t="n">
        <x:f>'편집평가'!L773</x:f>
        <x:v>50</x:v>
      </x:c>
      <x:c r="K773" s="23" t="n">
        <x:f>IF(I773="","",H773*'산출기준'!$B$15+I773*'산출기준'!$B$16+J773*'산출기준'!$B$17)</x:f>
        <x:v>66.25593195190304</x:v>
      </x:c>
      <x:c r="L773" s="13" t="n">
        <x:f>IF(K773="","",COUNTIF($K$5:$K$1004,"&gt;"&amp;K773)+1)</x:f>
        <x:v>642</x:v>
      </x:c>
    </x:row>
    <x:row r="774" ht="25" customHeight="1">
      <x:c r="A774" s="4" t="str">
        <x:v>K0770</x:v>
      </x:c>
      <x:c r="B774" s="4" t="str">
        <x:v>스포츠</x:v>
      </x:c>
      <x:c r="C774" s="4" t="str">
        <x:v>배드민턴규칙</x:v>
      </x:c>
      <x:c r="D774" s="13" t="n">
        <x:f>'Data &amp; Targets'!L774</x:f>
        <x:v>720</x:v>
      </x:c>
      <x:c r="E774" s="13" t="n">
        <x:f>'Data &amp; Targets'!N774</x:f>
        <x:v>1548</x:v>
      </x:c>
      <x:c r="F774" s="23" t="n">
        <x:f>MIN(100,LOG10(1+D774/'산출기준'!$B$8)/LOG10(1+'산출기준'!$B$9/'산출기준'!$B$8)*100)</x:f>
        <x:v>30.45605498359813</x:v>
      </x:c>
      <x:c r="G774" s="23" t="n">
        <x:f>MIN(100,LOG10(1+D774/MAX(E774,'산출기준'!$B$10)*'산출기준'!$B$11)/LOG10(1+'산출기준'!$B$12*'산출기준'!$B$11)*100)</x:f>
        <x:v>83.6592341420943</x:v>
      </x:c>
      <x:c r="H774" s="23" t="n">
        <x:f>F774*'산출기준'!$B$13+G774*'산출기준'!$B$14</x:f>
        <x:v>62.377962478695835</x:v>
      </x:c>
      <x:c r="I774" s="23" t="n">
        <x:f>IF('검색추이24개월'!AI774="","",'검색추이24개월'!AI774)</x:f>
        <x:v>86.15817347859439</x:v>
      </x:c>
      <x:c r="J774" s="23" t="n">
        <x:f>'편집평가'!L774</x:f>
        <x:v>50</x:v>
      </x:c>
      <x:c r="K774" s="23" t="n">
        <x:f>IF(I774="","",H774*'산출기준'!$B$15+I774*'산출기준'!$B$16+J774*'산출기준'!$B$17)</x:f>
        <x:v>67.03643328292624</x:v>
      </x:c>
      <x:c r="L774" s="13" t="n">
        <x:f>IF(K774="","",COUNTIF($K$5:$K$1004,"&gt;"&amp;K774)+1)</x:f>
        <x:v>622</x:v>
      </x:c>
    </x:row>
    <x:row r="775" ht="25" customHeight="1">
      <x:c r="A775" s="4" t="str">
        <x:v>K0771</x:v>
      </x:c>
      <x:c r="B775" s="4" t="str">
        <x:v>스포츠</x:v>
      </x:c>
      <x:c r="C775" s="4" t="str">
        <x:v>러닝초보</x:v>
      </x:c>
      <x:c r="D775" s="13" t="n">
        <x:f>'Data &amp; Targets'!L775</x:f>
        <x:v>710</x:v>
      </x:c>
      <x:c r="E775" s="13" t="n">
        <x:f>'Data &amp; Targets'!N775</x:f>
        <x:v>21592</x:v>
      </x:c>
      <x:c r="F775" s="23" t="n">
        <x:f>MIN(100,LOG10(1+D775/'산출기준'!$B$8)/LOG10(1+'산출기준'!$B$9/'산출기준'!$B$8)*100)</x:f>
        <x:v>30.27845289778447</x:v>
      </x:c>
      <x:c r="G775" s="23" t="n">
        <x:f>MIN(100,LOG10(1+D775/MAX(E775,'산출기준'!$B$10)*'산출기준'!$B$11)/LOG10(1+'산출기준'!$B$12*'산출기준'!$B$11)*100)</x:f>
        <x:v>31.545868928082392</x:v>
      </x:c>
      <x:c r="H775" s="23" t="n">
        <x:f>F775*'산출기준'!$B$13+G775*'산출기준'!$B$14</x:f>
        <x:v>31.038902515963223</x:v>
      </x:c>
      <x:c r="I775" s="23" t="n">
        <x:f>IF('검색추이24개월'!AI775="","",'검색추이24개월'!AI775)</x:f>
        <x:v>87.20407948793593</x:v>
      </x:c>
      <x:c r="J775" s="23" t="n">
        <x:f>'편집평가'!L775</x:f>
        <x:v>50</x:v>
      </x:c>
      <x:c r="K775" s="23" t="n">
        <x:f>IF(I775="","",H775*'산출기준'!$B$15+I775*'산출기준'!$B$16+J775*'산출기준'!$B$17)</x:f>
        <x:v>51.68067510436239</x:v>
      </x:c>
      <x:c r="L775" s="13" t="n">
        <x:f>IF(K775="","",COUNTIF($K$5:$K$1004,"&gt;"&amp;K775)+1)</x:f>
        <x:v>902</x:v>
      </x:c>
    </x:row>
    <x:row r="776" ht="25" customHeight="1">
      <x:c r="A776" s="4" t="str">
        <x:v>K0772</x:v>
      </x:c>
      <x:c r="B776" s="4" t="str">
        <x:v>스포츠</x:v>
      </x:c>
      <x:c r="C776" s="4" t="str">
        <x:v>골프그립세척</x:v>
      </x:c>
      <x:c r="D776" s="13" t="n">
        <x:f>'Data &amp; Targets'!L776</x:f>
        <x:v>700</x:v>
      </x:c>
      <x:c r="E776" s="13" t="n">
        <x:f>'Data &amp; Targets'!N776</x:f>
        <x:v>321</x:v>
      </x:c>
      <x:c r="F776" s="23" t="n">
        <x:f>MIN(100,LOG10(1+D776/'산출기준'!$B$8)/LOG10(1+'산출기준'!$B$9/'산출기준'!$B$8)*100)</x:f>
        <x:v>30.098644518483585</x:v>
      </x:c>
      <x:c r="G776" s="23" t="n">
        <x:f>MIN(100,LOG10(1+D776/MAX(E776,'산출기준'!$B$10)*'산출기준'!$B$11)/LOG10(1+'산출기준'!$B$12*'산출기준'!$B$11)*100)</x:f>
        <x:v>100</x:v>
      </x:c>
      <x:c r="H776" s="23" t="n">
        <x:f>F776*'산출기준'!$B$13+G776*'산출기준'!$B$14</x:f>
        <x:v>72.03945780739343</x:v>
      </x:c>
      <x:c r="I776" s="23" t="n">
        <x:f>IF('검색추이24개월'!AI776="","",'검색추이24개월'!AI776)</x:f>
        <x:v>86.16008246212236</x:v>
      </x:c>
      <x:c r="J776" s="23" t="n">
        <x:f>'편집평가'!L776</x:f>
        <x:v>62.5</x:v>
      </x:c>
      <x:c r="K776" s="23" t="n">
        <x:f>IF(I776="","",H776*'산출기준'!$B$15+I776*'산출기준'!$B$16+J776*'산출기준'!$B$17)</x:f>
        <x:v>74.36775364233343</x:v>
      </x:c>
      <x:c r="L776" s="13" t="n">
        <x:f>IF(K776="","",COUNTIF($K$5:$K$1004,"&gt;"&amp;K776)+1)</x:f>
        <x:v>441</x:v>
      </x:c>
    </x:row>
    <x:row r="777" ht="25" customHeight="1">
      <x:c r="A777" s="4" t="str">
        <x:v>K0773</x:v>
      </x:c>
      <x:c r="B777" s="4" t="str">
        <x:v>스포츠</x:v>
      </x:c>
      <x:c r="C777" s="4" t="str">
        <x:v>골프그립미끄럼방지</x:v>
      </x:c>
      <x:c r="D777" s="13" t="n">
        <x:f>'Data &amp; Targets'!L777</x:f>
        <x:v>700</x:v>
      </x:c>
      <x:c r="E777" s="13" t="n">
        <x:f>'Data &amp; Targets'!N777</x:f>
        <x:v>593</x:v>
      </x:c>
      <x:c r="F777" s="23" t="n">
        <x:f>MIN(100,LOG10(1+D777/'산출기준'!$B$8)/LOG10(1+'산출기준'!$B$9/'산출기준'!$B$8)*100)</x:f>
        <x:v>30.098644518483585</x:v>
      </x:c>
      <x:c r="G777" s="23" t="n">
        <x:f>MIN(100,LOG10(1+D777/MAX(E777,'산출기준'!$B$10)*'산출기준'!$B$11)/LOG10(1+'산출기준'!$B$12*'산출기준'!$B$11)*100)</x:f>
        <x:v>100</x:v>
      </x:c>
      <x:c r="H777" s="23" t="n">
        <x:f>F777*'산출기준'!$B$13+G777*'산출기준'!$B$14</x:f>
        <x:v>72.03945780739343</x:v>
      </x:c>
      <x:c r="I777" s="23" t="n">
        <x:f>IF('검색추이24개월'!AI777="","",'검색추이24개월'!AI777)</x:f>
        <x:v>80.49722770241405</x:v>
      </x:c>
      <x:c r="J777" s="23" t="n">
        <x:f>'편집평가'!L777</x:f>
        <x:v>50</x:v>
      </x:c>
      <x:c r="K777" s="23" t="n">
        <x:f>IF(I777="","",H777*'산출기준'!$B$15+I777*'산출기준'!$B$16+J777*'산출기준'!$B$17)</x:f>
        <x:v>70.16889721442092</x:v>
      </x:c>
      <x:c r="L777" s="13" t="n">
        <x:f>IF(K777="","",COUNTIF($K$5:$K$1004,"&gt;"&amp;K777)+1)</x:f>
        <x:v>540</x:v>
      </x:c>
    </x:row>
    <x:row r="778" ht="25" customHeight="1">
      <x:c r="A778" s="4" t="str">
        <x:v>K0774</x:v>
      </x:c>
      <x:c r="B778" s="4" t="str">
        <x:v>스포츠</x:v>
      </x:c>
      <x:c r="C778" s="4" t="str">
        <x:v>러닝종아리통증</x:v>
      </x:c>
      <x:c r="D778" s="13" t="n">
        <x:f>'Data &amp; Targets'!L778</x:f>
        <x:v>690</x:v>
      </x:c>
      <x:c r="E778" s="13" t="n">
        <x:f>'Data &amp; Targets'!N778</x:f>
        <x:v>1346</x:v>
      </x:c>
      <x:c r="F778" s="23" t="n">
        <x:f>MIN(100,LOG10(1+D778/'산출기준'!$B$8)/LOG10(1+'산출기준'!$B$9/'산출기준'!$B$8)*100)</x:f>
        <x:v>29.91657433928834</x:v>
      </x:c>
      <x:c r="G778" s="23" t="n">
        <x:f>MIN(100,LOG10(1+D778/MAX(E778,'산출기준'!$B$10)*'산출기준'!$B$11)/LOG10(1+'산출기준'!$B$12*'산출기준'!$B$11)*100)</x:f>
        <x:v>85.7244936014119</x:v>
      </x:c>
      <x:c r="H778" s="23" t="n">
        <x:f>F778*'산출기준'!$B$13+G778*'산출기준'!$B$14</x:f>
        <x:v>63.40132589656247</x:v>
      </x:c>
      <x:c r="I778" s="23" t="n">
        <x:f>IF('검색추이24개월'!AI778="","",'검색추이24개월'!AI778)</x:f>
        <x:v>96.14908523830385</x:v>
      </x:c>
      <x:c r="J778" s="23" t="n">
        <x:f>'편집평가'!L778</x:f>
        <x:v>50</x:v>
      </x:c>
      <x:c r="K778" s="23" t="n">
        <x:f>IF(I778="","",H778*'산출기준'!$B$15+I778*'산출기준'!$B$16+J778*'산출기준'!$B$17)</x:f>
        <x:v>70.54538851977239</x:v>
      </x:c>
      <x:c r="L778" s="13" t="n">
        <x:f>IF(K778="","",COUNTIF($K$5:$K$1004,"&gt;"&amp;K778)+1)</x:f>
        <x:v>532</x:v>
      </x:c>
    </x:row>
    <x:row r="779" ht="25" customHeight="1">
      <x:c r="A779" s="4" t="str">
        <x:v>K0775</x:v>
      </x:c>
      <x:c r="B779" s="4" t="str">
        <x:v>스포츠</x:v>
      </x:c>
      <x:c r="C779" s="4" t="str">
        <x:v>수영호흡법</x:v>
      </x:c>
      <x:c r="D779" s="13" t="n">
        <x:f>'Data &amp; Targets'!L779</x:f>
        <x:v>690</x:v>
      </x:c>
      <x:c r="E779" s="13" t="n">
        <x:f>'Data &amp; Targets'!N779</x:f>
        <x:v>2413</x:v>
      </x:c>
      <x:c r="F779" s="23" t="n">
        <x:f>MIN(100,LOG10(1+D779/'산출기준'!$B$8)/LOG10(1+'산출기준'!$B$9/'산출기준'!$B$8)*100)</x:f>
        <x:v>29.91657433928834</x:v>
      </x:c>
      <x:c r="G779" s="23" t="n">
        <x:f>MIN(100,LOG10(1+D779/MAX(E779,'산출기준'!$B$10)*'산출기준'!$B$11)/LOG10(1+'산출기준'!$B$12*'산출기준'!$B$11)*100)</x:f>
        <x:v>73.40239819516427</x:v>
      </x:c>
      <x:c r="H779" s="23" t="n">
        <x:f>F779*'산출기준'!$B$13+G779*'산출기준'!$B$14</x:f>
        <x:v>56.0080686528139</x:v>
      </x:c>
      <x:c r="I779" s="23" t="n">
        <x:f>IF('검색추이24개월'!AI779="","",'검색추이24개월'!AI779)</x:f>
        <x:v>85.04768345722027</x:v>
      </x:c>
      <x:c r="J779" s="23" t="n">
        <x:f>'편집평가'!L779</x:f>
        <x:v>50</x:v>
      </x:c>
      <x:c r="K779" s="23" t="n">
        <x:f>IF(I779="","",H779*'산출기준'!$B$15+I779*'산출기준'!$B$16+J779*'산출기준'!$B$17)</x:f>
        <x:v>63.518339363573034</x:v>
      </x:c>
      <x:c r="L779" s="13" t="n">
        <x:f>IF(K779="","",COUNTIF($K$5:$K$1004,"&gt;"&amp;K779)+1)</x:f>
        <x:v>706</x:v>
      </x:c>
    </x:row>
    <x:row r="780" ht="25" customHeight="1">
      <x:c r="A780" s="4" t="str">
        <x:v>K0776</x:v>
      </x:c>
      <x:c r="B780" s="4" t="str">
        <x:v>스포츠</x:v>
      </x:c>
      <x:c r="C780" s="4" t="str">
        <x:v>골프규칙</x:v>
      </x:c>
      <x:c r="D780" s="13" t="n">
        <x:f>'Data &amp; Targets'!L780</x:f>
        <x:v>690</x:v>
      </x:c>
      <x:c r="E780" s="13" t="n">
        <x:f>'Data &amp; Targets'!N780</x:f>
        <x:v>4909</x:v>
      </x:c>
      <x:c r="F780" s="23" t="n">
        <x:f>MIN(100,LOG10(1+D780/'산출기준'!$B$8)/LOG10(1+'산출기준'!$B$9/'산출기준'!$B$8)*100)</x:f>
        <x:v>29.91657433928834</x:v>
      </x:c>
      <x:c r="G780" s="23" t="n">
        <x:f>MIN(100,LOG10(1+D780/MAX(E780,'산출기준'!$B$10)*'산출기준'!$B$11)/LOG10(1+'산출기준'!$B$12*'산출기준'!$B$11)*100)</x:f>
        <x:v>58.75825651280048</x:v>
      </x:c>
      <x:c r="H780" s="23" t="n">
        <x:f>F780*'산출기준'!$B$13+G780*'산출기준'!$B$14</x:f>
        <x:v>47.221583643395626</x:v>
      </x:c>
      <x:c r="I780" s="23" t="n">
        <x:f>IF('검색추이24개월'!AI780="","",'검색추이24개월'!AI780)</x:f>
        <x:v>86.64828926017043</x:v>
      </x:c>
      <x:c r="J780" s="23" t="n">
        <x:f>'편집평가'!L780</x:f>
        <x:v>50</x:v>
      </x:c>
      <x:c r="K780" s="23" t="n">
        <x:f>IF(I780="","",H780*'산출기준'!$B$15+I780*'산출기준'!$B$16+J780*'산출기준'!$B$17)</x:f>
        <x:v>59.60527859974894</x:v>
      </x:c>
      <x:c r="L780" s="13" t="n">
        <x:f>IF(K780="","",COUNTIF($K$5:$K$1004,"&gt;"&amp;K780)+1)</x:f>
        <x:v>794</x:v>
      </x:c>
    </x:row>
    <x:row r="781" ht="25" customHeight="1">
      <x:c r="A781" s="4" t="str">
        <x:v>K0777</x:v>
      </x:c>
      <x:c r="B781" s="4" t="str">
        <x:v>스포츠</x:v>
      </x:c>
      <x:c r="C781" s="4" t="str">
        <x:v>아이언종류</x:v>
      </x:c>
      <x:c r="D781" s="13" t="n">
        <x:f>'Data &amp; Targets'!L781</x:f>
        <x:v>650</x:v>
      </x:c>
      <x:c r="E781" s="13" t="n">
        <x:f>'Data &amp; Targets'!N781</x:f>
        <x:v>6803</x:v>
      </x:c>
      <x:c r="F781" s="23" t="n">
        <x:f>MIN(100,LOG10(1+D781/'산출기준'!$B$8)/LOG10(1+'산출기준'!$B$9/'산출기준'!$B$8)*100)</x:f>
        <x:v>29.164488897114627</x:v>
      </x:c>
      <x:c r="G781" s="23" t="n">
        <x:f>MIN(100,LOG10(1+D781/MAX(E781,'산출기준'!$B$10)*'산출기준'!$B$11)/LOG10(1+'산출기준'!$B$12*'산출기준'!$B$11)*100)</x:f>
        <x:v>51.06177743243624</x:v>
      </x:c>
      <x:c r="H781" s="23" t="n">
        <x:f>F781*'산출기준'!$B$13+G781*'산출기준'!$B$14</x:f>
        <x:v>42.30286201830759</x:v>
      </x:c>
      <x:c r="I781" s="23" t="n">
        <x:f>IF('검색추이24개월'!AI781="","",'검색추이24개월'!AI781)</x:f>
        <x:v>84.08486234227713</x:v>
      </x:c>
      <x:c r="J781" s="23" t="n">
        <x:f>'편집평가'!L781</x:f>
        <x:v>62.5</x:v>
      </x:c>
      <x:c r="K781" s="23" t="n">
        <x:f>IF(I781="","",H781*'산출기준'!$B$15+I781*'산출기준'!$B$16+J781*'산출기준'!$B$17)</x:f>
        <x:v>58.87688971183694</x:v>
      </x:c>
      <x:c r="L781" s="13" t="n">
        <x:f>IF(K781="","",COUNTIF($K$5:$K$1004,"&gt;"&amp;K781)+1)</x:f>
        <x:v>811</x:v>
      </x:c>
    </x:row>
    <x:row r="782" ht="25" customHeight="1">
      <x:c r="A782" s="4" t="str">
        <x:v>K0778</x:v>
      </x:c>
      <x:c r="B782" s="4" t="str">
        <x:v>스포츠</x:v>
      </x:c>
      <x:c r="C782" s="4" t="str">
        <x:v>요가필라테스차이</x:v>
      </x:c>
      <x:c r="D782" s="13" t="n">
        <x:f>'Data &amp; Targets'!L782</x:f>
        <x:v>650</x:v>
      </x:c>
      <x:c r="E782" s="13" t="n">
        <x:f>'Data &amp; Targets'!N782</x:f>
        <x:v>1172</x:v>
      </x:c>
      <x:c r="F782" s="23" t="n">
        <x:f>MIN(100,LOG10(1+D782/'산출기준'!$B$8)/LOG10(1+'산출기준'!$B$9/'산출기준'!$B$8)*100)</x:f>
        <x:v>29.164488897114627</x:v>
      </x:c>
      <x:c r="G782" s="23" t="n">
        <x:f>MIN(100,LOG10(1+D782/MAX(E782,'산출기준'!$B$10)*'산출기준'!$B$11)/LOG10(1+'산출기준'!$B$12*'산출기준'!$B$11)*100)</x:f>
        <x:v>87.39849169422415</x:v>
      </x:c>
      <x:c r="H782" s="23" t="n">
        <x:f>F782*'산출기준'!$B$13+G782*'산출기준'!$B$14</x:f>
        <x:v>64.10489057538034</x:v>
      </x:c>
      <x:c r="I782" s="23" t="n">
        <x:f>IF('검색추이24개월'!AI782="","",'검색추이24개월'!AI782)</x:f>
        <x:v>88.08865324675384</x:v>
      </x:c>
      <x:c r="J782" s="23" t="n">
        <x:f>'편집평가'!L782</x:f>
        <x:v>87.5</x:v>
      </x:c>
      <x:c r="K782" s="23" t="n">
        <x:f>IF(I782="","",H782*'산출기준'!$B$15+I782*'산출기준'!$B$16+J782*'산출기준'!$B$17)</x:f>
        <x:v>75.97904126171632</x:v>
      </x:c>
      <x:c r="L782" s="13" t="n">
        <x:f>IF(K782="","",COUNTIF($K$5:$K$1004,"&gt;"&amp;K782)+1)</x:f>
        <x:v>386</x:v>
      </x:c>
    </x:row>
    <x:row r="783" ht="25" customHeight="1">
      <x:c r="A783" s="4" t="str">
        <x:v>K0779</x:v>
      </x:c>
      <x:c r="B783" s="4" t="str">
        <x:v>스포츠</x:v>
      </x:c>
      <x:c r="C783" s="4" t="str">
        <x:v>홈트근력운동</x:v>
      </x:c>
      <x:c r="D783" s="13" t="n">
        <x:f>'Data &amp; Targets'!L783</x:f>
        <x:v>640</x:v>
      </x:c>
      <x:c r="E783" s="13" t="n">
        <x:f>'Data &amp; Targets'!N783</x:f>
        <x:v>9639</x:v>
      </x:c>
      <x:c r="F783" s="23" t="n">
        <x:f>MIN(100,LOG10(1+D783/'산출기준'!$B$8)/LOG10(1+'산출기준'!$B$9/'산출기준'!$B$8)*100)</x:f>
        <x:v>28.970198887396386</x:v>
      </x:c>
      <x:c r="G783" s="23" t="n">
        <x:f>MIN(100,LOG10(1+D783/MAX(E783,'산출기준'!$B$10)*'산출기준'!$B$11)/LOG10(1+'산출기준'!$B$12*'산출기준'!$B$11)*100)</x:f>
        <x:v>44.05859826356658</x:v>
      </x:c>
      <x:c r="H783" s="23" t="n">
        <x:f>F783*'산출기준'!$B$13+G783*'산출기준'!$B$14</x:f>
        <x:v>38.023238513098505</x:v>
      </x:c>
      <x:c r="I783" s="23" t="n">
        <x:f>IF('검색추이24개월'!AI783="","",'검색추이24개월'!AI783)</x:f>
        <x:v>90.88294130716596</x:v>
      </x:c>
      <x:c r="J783" s="23" t="n">
        <x:f>'편집평가'!L783</x:f>
        <x:v>50</x:v>
      </x:c>
      <x:c r="K783" s="23" t="n">
        <x:f>IF(I783="","",H783*'산출기준'!$B$15+I783*'산출기준'!$B$16+J783*'산출기준'!$B$17)</x:f>
        <x:v>56.27650164869904</x:v>
      </x:c>
      <x:c r="L783" s="13" t="n">
        <x:f>IF(K783="","",COUNTIF($K$5:$K$1004,"&gt;"&amp;K783)+1)</x:f>
        <x:v>850</x:v>
      </x:c>
    </x:row>
    <x:row r="784" ht="25" customHeight="1">
      <x:c r="A784" s="4" t="str">
        <x:v>K0780</x:v>
      </x:c>
      <x:c r="B784" s="4" t="str">
        <x:v>스포츠</x:v>
      </x:c>
      <x:c r="C784" s="4" t="str">
        <x:v>러닝초보페이스</x:v>
      </x:c>
      <x:c r="D784" s="13" t="n">
        <x:f>'Data &amp; Targets'!L784</x:f>
        <x:v>640</x:v>
      </x:c>
      <x:c r="E784" s="13" t="n">
        <x:f>'Data &amp; Targets'!N784</x:f>
        <x:v>1241</x:v>
      </x:c>
      <x:c r="F784" s="23" t="n">
        <x:f>MIN(100,LOG10(1+D784/'산출기준'!$B$8)/LOG10(1+'산출기준'!$B$9/'산출기준'!$B$8)*100)</x:f>
        <x:v>28.970198887396386</x:v>
      </x:c>
      <x:c r="G784" s="23" t="n">
        <x:f>MIN(100,LOG10(1+D784/MAX(E784,'산출기준'!$B$10)*'산출기준'!$B$11)/LOG10(1+'산출기준'!$B$12*'산출기준'!$B$11)*100)</x:f>
        <x:v>85.85194221849564</x:v>
      </x:c>
      <x:c r="H784" s="23" t="n">
        <x:f>F784*'산출기준'!$B$13+G784*'산출기준'!$B$14</x:f>
        <x:v>63.099244886055935</x:v>
      </x:c>
      <x:c r="I784" s="23" t="n">
        <x:f>IF('검색추이24개월'!AI784="","",'검색추이24개월'!AI784)</x:f>
        <x:v>93.71740236839524</x:v>
      </x:c>
      <x:c r="J784" s="23" t="n">
        <x:f>'편집평가'!L784</x:f>
        <x:v>75</x:v>
      </x:c>
      <x:c r="K784" s="23" t="n">
        <x:f>IF(I784="","",H784*'산출기준'!$B$15+I784*'산출기준'!$B$16+J784*'산출기준'!$B$17)</x:f>
        <x:v>74.66484315354654</x:v>
      </x:c>
      <x:c r="L784" s="13" t="n">
        <x:f>IF(K784="","",COUNTIF($K$5:$K$1004,"&gt;"&amp;K784)+1)</x:f>
        <x:v>430</x:v>
      </x:c>
    </x:row>
    <x:row r="785" ht="25" customHeight="1">
      <x:c r="A785" s="4" t="str">
        <x:v>K0781</x:v>
      </x:c>
      <x:c r="B785" s="4" t="str">
        <x:v>스포츠</x:v>
      </x:c>
      <x:c r="C785" s="4" t="str">
        <x:v>가슴운동루틴</x:v>
      </x:c>
      <x:c r="D785" s="13" t="n">
        <x:f>'Data &amp; Targets'!L785</x:f>
        <x:v>640</x:v>
      </x:c>
      <x:c r="E785" s="13" t="n">
        <x:f>'Data &amp; Targets'!N785</x:f>
        <x:v>18724</x:v>
      </x:c>
      <x:c r="F785" s="23" t="n">
        <x:f>MIN(100,LOG10(1+D785/'산출기준'!$B$8)/LOG10(1+'산출기준'!$B$9/'산출기준'!$B$8)*100)</x:f>
        <x:v>28.970198887396386</x:v>
      </x:c>
      <x:c r="G785" s="23" t="n">
        <x:f>MIN(100,LOG10(1+D785/MAX(E785,'산출기준'!$B$10)*'산출기준'!$B$11)/LOG10(1+'산출기준'!$B$12*'산출기준'!$B$11)*100)</x:f>
        <x:v>32.19208765255544</x:v>
      </x:c>
      <x:c r="H785" s="23" t="n">
        <x:f>F785*'산출기준'!$B$13+G785*'산출기준'!$B$14</x:f>
        <x:v>30.90333214649182</x:v>
      </x:c>
      <x:c r="I785" s="23" t="n">
        <x:f>IF('검색추이24개월'!AI785="","",'검색추이24개월'!AI785)</x:f>
        <x:v>81.2176005717679</x:v>
      </x:c>
      <x:c r="J785" s="23" t="n">
        <x:f>'편집평가'!L785</x:f>
        <x:v>50</x:v>
      </x:c>
      <x:c r="K785" s="23" t="n">
        <x:f>IF(I785="","",H785*'산출기준'!$B$15+I785*'산출기준'!$B$16+J785*'산출기준'!$B$17)</x:f>
        <x:v>49.816946244776275</x:v>
      </x:c>
      <x:c r="L785" s="13" t="n">
        <x:f>IF(K785="","",COUNTIF($K$5:$K$1004,"&gt;"&amp;K785)+1)</x:f>
        <x:v>925</x:v>
      </x:c>
    </x:row>
    <x:row r="786" ht="25" customHeight="1">
      <x:c r="A786" s="4" t="str">
        <x:v>K0782</x:v>
      </x:c>
      <x:c r="B786" s="4" t="str">
        <x:v>스포츠</x:v>
      </x:c>
      <x:c r="C786" s="4" t="str">
        <x:v>아이언그립교체</x:v>
      </x:c>
      <x:c r="D786" s="13" t="n">
        <x:f>'Data &amp; Targets'!L786</x:f>
        <x:v>540</x:v>
      </x:c>
      <x:c r="E786" s="13" t="n">
        <x:f>'Data &amp; Targets'!N786</x:f>
        <x:v>7422</x:v>
      </x:c>
      <x:c r="F786" s="23" t="n">
        <x:f>MIN(100,LOG10(1+D786/'산출기준'!$B$8)/LOG10(1+'산출기준'!$B$9/'산출기준'!$B$8)*100)</x:f>
        <x:v>26.868778088974477</x:v>
      </x:c>
      <x:c r="G786" s="23" t="n">
        <x:f>MIN(100,LOG10(1+D786/MAX(E786,'산출기준'!$B$10)*'산출기준'!$B$11)/LOG10(1+'산출기준'!$B$12*'산출기준'!$B$11)*100)</x:f>
        <x:v>45.79120971631118</x:v>
      </x:c>
      <x:c r="H786" s="23" t="n">
        <x:f>F786*'산출기준'!$B$13+G786*'산출기준'!$B$14</x:f>
        <x:v>38.2222370653765</x:v>
      </x:c>
      <x:c r="I786" s="23" t="n">
        <x:f>IF('검색추이24개월'!AI786="","",'검색추이24개월'!AI786)</x:f>
        <x:v>88.56363427345116</x:v>
      </x:c>
      <x:c r="J786" s="23" t="n">
        <x:f>'편집평가'!L786</x:f>
        <x:v>62.5</x:v>
      </x:c>
      <x:c r="K786" s="23" t="n">
        <x:f>IF(I786="","",H786*'산출기준'!$B$15+I786*'산출기준'!$B$16+J786*'산출기준'!$B$17)</x:f>
        <x:v>58.1802088147236</x:v>
      </x:c>
      <x:c r="L786" s="13" t="n">
        <x:f>IF(K786="","",COUNTIF($K$5:$K$1004,"&gt;"&amp;K786)+1)</x:f>
        <x:v>823</x:v>
      </x:c>
    </x:row>
    <x:row r="787" ht="25" customHeight="1">
      <x:c r="A787" s="4" t="str">
        <x:v>K0783</x:v>
      </x:c>
      <x:c r="B787" s="4" t="str">
        <x:v>스포츠</x:v>
      </x:c>
      <x:c r="C787" s="4" t="str">
        <x:v>요가가격</x:v>
      </x:c>
      <x:c r="D787" s="13" t="n">
        <x:f>'Data &amp; Targets'!L787</x:f>
        <x:v>480</x:v>
      </x:c>
      <x:c r="E787" s="13" t="n">
        <x:f>'Data &amp; Targets'!N787</x:f>
        <x:v>36639</x:v>
      </x:c>
      <x:c r="F787" s="23" t="n">
        <x:f>MIN(100,LOG10(1+D787/'산출기준'!$B$8)/LOG10(1+'산출기준'!$B$9/'산출기준'!$B$8)*100)</x:f>
        <x:v>25.443918241466474</x:v>
      </x:c>
      <x:c r="G787" s="23" t="n">
        <x:f>MIN(100,LOG10(1+D787/MAX(E787,'산출기준'!$B$10)*'산출기준'!$B$11)/LOG10(1+'산출기준'!$B$12*'산출기준'!$B$11)*100)</x:f>
        <x:v>18.14214609094099</x:v>
      </x:c>
      <x:c r="H787" s="23" t="n">
        <x:f>F787*'산출기준'!$B$13+G787*'산출기준'!$B$14</x:f>
        <x:v>21.062854951151184</x:v>
      </x:c>
      <x:c r="I787" s="23" t="n">
        <x:f>IF('검색추이24개월'!AI787="","",'검색추이24개월'!AI787)</x:f>
        <x:v>89.41667285515476</x:v>
      </x:c>
      <x:c r="J787" s="23" t="n">
        <x:f>'편집평가'!L787</x:f>
        <x:v>50</x:v>
      </x:c>
      <x:c r="K787" s="23" t="n">
        <x:f>IF(I787="","",H787*'산출기준'!$B$15+I787*'산출기준'!$B$16+J787*'산출기준'!$B$17)</x:f>
        <x:v>47.35642933212202</x:v>
      </x:c>
      <x:c r="L787" s="13" t="n">
        <x:f>IF(K787="","",COUNTIF($K$5:$K$1004,"&gt;"&amp;K787)+1)</x:f>
        <x:v>953</x:v>
      </x:c>
    </x:row>
    <x:row r="788" ht="25" customHeight="1">
      <x:c r="A788" s="4" t="str">
        <x:v>K0784</x:v>
      </x:c>
      <x:c r="B788" s="4" t="str">
        <x:v>스포츠</x:v>
      </x:c>
      <x:c r="C788" s="4" t="str">
        <x:v>러닝전스트레칭</x:v>
      </x:c>
      <x:c r="D788" s="13" t="n">
        <x:f>'Data &amp; Targets'!L788</x:f>
        <x:v>480</x:v>
      </x:c>
      <x:c r="E788" s="13" t="n">
        <x:f>'Data &amp; Targets'!N788</x:f>
        <x:v>1379</x:v>
      </x:c>
      <x:c r="F788" s="23" t="n">
        <x:f>MIN(100,LOG10(1+D788/'산출기준'!$B$8)/LOG10(1+'산출기준'!$B$9/'산출기준'!$B$8)*100)</x:f>
        <x:v>25.443918241466474</x:v>
      </x:c>
      <x:c r="G788" s="23" t="n">
        <x:f>MIN(100,LOG10(1+D788/MAX(E788,'산출기준'!$B$10)*'산출기준'!$B$11)/LOG10(1+'산출기준'!$B$12*'산출기준'!$B$11)*100)</x:f>
        <x:v>77.5313801823755</x:v>
      </x:c>
      <x:c r="H788" s="23" t="n">
        <x:f>F788*'산출기준'!$B$13+G788*'산출기준'!$B$14</x:f>
        <x:v>56.69639540601189</x:v>
      </x:c>
      <x:c r="I788" s="23" t="n">
        <x:f>IF('검색추이24개월'!AI788="","",'검색추이24개월'!AI788)</x:f>
        <x:v>95.2146107018099</x:v>
      </x:c>
      <x:c r="J788" s="23" t="n">
        <x:f>'편집평가'!L788</x:f>
        <x:v>50</x:v>
      </x:c>
      <x:c r="K788" s="23" t="n">
        <x:f>IF(I788="","",H788*'산출기준'!$B$15+I788*'산출기준'!$B$16+J788*'산출기준'!$B$17)</x:f>
        <x:v>66.91258091354891</x:v>
      </x:c>
      <x:c r="L788" s="13" t="n">
        <x:f>IF(K788="","",COUNTIF($K$5:$K$1004,"&gt;"&amp;K788)+1)</x:f>
        <x:v>627</x:v>
      </x:c>
    </x:row>
    <x:row r="789" ht="25" customHeight="1">
      <x:c r="A789" s="4" t="str">
        <x:v>K0785</x:v>
      </x:c>
      <x:c r="B789" s="4" t="str">
        <x:v>스포츠</x:v>
      </x:c>
      <x:c r="C789" s="4" t="str">
        <x:v>근육통있을때운동</x:v>
      </x:c>
      <x:c r="D789" s="13" t="n">
        <x:f>'Data &amp; Targets'!L789</x:f>
        <x:v>470</x:v>
      </x:c>
      <x:c r="E789" s="13" t="n">
        <x:f>'Data &amp; Targets'!N789</x:f>
        <x:v>1290</x:v>
      </x:c>
      <x:c r="F789" s="23" t="n">
        <x:f>MIN(100,LOG10(1+D789/'산출기준'!$B$8)/LOG10(1+'산출기준'!$B$9/'산출기준'!$B$8)*100)</x:f>
        <x:v>25.192183402593045</x:v>
      </x:c>
      <x:c r="G789" s="23" t="n">
        <x:f>MIN(100,LOG10(1+D789/MAX(E789,'산출기준'!$B$10)*'산출기준'!$B$11)/LOG10(1+'산출기준'!$B$12*'산출기준'!$B$11)*100)</x:f>
        <x:v>78.49377428590522</x:v>
      </x:c>
      <x:c r="H789" s="23" t="n">
        <x:f>F789*'산출기준'!$B$13+G789*'산출기준'!$B$14</x:f>
        <x:v>57.173137932580346</x:v>
      </x:c>
      <x:c r="I789" s="23" t="n">
        <x:f>IF('검색추이24개월'!AI789="","",'검색추이24개월'!AI789)</x:f>
        <x:v>83.05071445132229</x:v>
      </x:c>
      <x:c r="J789" s="23" t="n">
        <x:f>'편집평가'!L789</x:f>
        <x:v>50</x:v>
      </x:c>
      <x:c r="K789" s="23" t="n">
        <x:f>IF(I789="","",H789*'산출기준'!$B$15+I789*'산출기준'!$B$16+J789*'산출기준'!$B$17)</x:f>
        <x:v>63.50178330168686</x:v>
      </x:c>
      <x:c r="L789" s="13" t="n">
        <x:f>IF(K789="","",COUNTIF($K$5:$K$1004,"&gt;"&amp;K789)+1)</x:f>
        <x:v>707</x:v>
      </x:c>
    </x:row>
    <x:row r="790" ht="25" customHeight="1">
      <x:c r="A790" s="4" t="str">
        <x:v>K0786</x:v>
      </x:c>
      <x:c r="B790" s="4" t="str">
        <x:v>스포츠</x:v>
      </x:c>
      <x:c r="C790" s="4" t="str">
        <x:v>수영초보</x:v>
      </x:c>
      <x:c r="D790" s="13" t="n">
        <x:f>'Data &amp; Targets'!L790</x:f>
        <x:v>440</x:v>
      </x:c>
      <x:c r="E790" s="13" t="n">
        <x:f>'Data &amp; Targets'!N790</x:f>
        <x:v>17308</x:v>
      </x:c>
      <x:c r="F790" s="23" t="n">
        <x:f>MIN(100,LOG10(1+D790/'산출기준'!$B$8)/LOG10(1+'산출기준'!$B$9/'산출기준'!$B$8)*100)</x:f>
        <x:v>24.409593442501382</x:v>
      </x:c>
      <x:c r="G790" s="23" t="n">
        <x:f>MIN(100,LOG10(1+D790/MAX(E790,'산출기준'!$B$10)*'산출기준'!$B$11)/LOG10(1+'산출기준'!$B$12*'산출기준'!$B$11)*100)</x:f>
        <x:v>27.40430099623175</x:v>
      </x:c>
      <x:c r="H790" s="23" t="n">
        <x:f>F790*'산출기준'!$B$13+G790*'산출기준'!$B$14</x:f>
        <x:v>26.2064179747396</x:v>
      </x:c>
      <x:c r="I790" s="23" t="n">
        <x:f>IF('검색추이24개월'!AI790="","",'검색추이24개월'!AI790)</x:f>
        <x:v>81.493215276967</x:v>
      </x:c>
      <x:c r="J790" s="23" t="n">
        <x:f>'편집평가'!L790</x:f>
        <x:v>50</x:v>
      </x:c>
      <x:c r="K790" s="23" t="n">
        <x:f>IF(I790="","",H790*'산출기준'!$B$15+I790*'산출기준'!$B$16+J790*'산출기준'!$B$17)</x:f>
        <x:v>47.5511735704599</x:v>
      </x:c>
      <x:c r="L790" s="13" t="n">
        <x:f>IF(K790="","",COUNTIF($K$5:$K$1004,"&gt;"&amp;K790)+1)</x:f>
        <x:v>950</x:v>
      </x:c>
    </x:row>
    <x:row r="791" ht="25" customHeight="1">
      <x:c r="A791" s="4" t="str">
        <x:v>K0787</x:v>
      </x:c>
      <x:c r="B791" s="4" t="str">
        <x:v>스포츠</x:v>
      </x:c>
      <x:c r="C791" s="4" t="str">
        <x:v>수영잘하는법</x:v>
      </x:c>
      <x:c r="D791" s="13" t="n">
        <x:f>'Data &amp; Targets'!L791</x:f>
        <x:v>430</x:v>
      </x:c>
      <x:c r="E791" s="13" t="n">
        <x:f>'Data &amp; Targets'!N791</x:f>
        <x:v>983</x:v>
      </x:c>
      <x:c r="F791" s="23" t="n">
        <x:f>MIN(100,LOG10(1+D791/'산출기준'!$B$8)/LOG10(1+'산출기준'!$B$9/'산출기준'!$B$8)*100)</x:f>
        <x:v>24.139036249356856</x:v>
      </x:c>
      <x:c r="G791" s="23" t="n">
        <x:f>MIN(100,LOG10(1+D791/MAX(E791,'산출기준'!$B$10)*'산출기준'!$B$11)/LOG10(1+'산출기준'!$B$12*'산출기준'!$B$11)*100)</x:f>
        <x:v>82.35861535119142</x:v>
      </x:c>
      <x:c r="H791" s="23" t="n">
        <x:f>F791*'산출기준'!$B$13+G791*'산출기준'!$B$14</x:f>
        <x:v>59.07078371045759</x:v>
      </x:c>
      <x:c r="I791" s="23" t="n">
        <x:f>IF('검색추이24개월'!AI791="","",'검색추이24개월'!AI791)</x:f>
        <x:v>82.33619456614453</x:v>
      </x:c>
      <x:c r="J791" s="23" t="n">
        <x:f>'편집평가'!L791</x:f>
        <x:v>62.5</x:v>
      </x:c>
      <x:c r="K791" s="23" t="n">
        <x:f>IF(I791="","",H791*'산출기준'!$B$15+I791*'산출기준'!$B$16+J791*'산출기준'!$B$17)</x:f>
        <x:v>66.73625022507215</x:v>
      </x:c>
      <x:c r="L791" s="13" t="n">
        <x:f>IF(K791="","",COUNTIF($K$5:$K$1004,"&gt;"&amp;K791)+1)</x:f>
        <x:v>630</x:v>
      </x:c>
    </x:row>
    <x:row r="792" ht="25" customHeight="1">
      <x:c r="A792" s="4" t="str">
        <x:v>K0788</x:v>
      </x:c>
      <x:c r="B792" s="4" t="str">
        <x:v>스포츠</x:v>
      </x:c>
      <x:c r="C792" s="4" t="str">
        <x:v>마라톤준비물</x:v>
      </x:c>
      <x:c r="D792" s="13" t="n">
        <x:f>'Data &amp; Targets'!L792</x:f>
        <x:v>430</x:v>
      </x:c>
      <x:c r="E792" s="13" t="n">
        <x:f>'Data &amp; Targets'!N792</x:f>
        <x:v>3987</x:v>
      </x:c>
      <x:c r="F792" s="23" t="n">
        <x:f>MIN(100,LOG10(1+D792/'산출기준'!$B$8)/LOG10(1+'산출기준'!$B$9/'산출기준'!$B$8)*100)</x:f>
        <x:v>24.139036249356856</x:v>
      </x:c>
      <x:c r="G792" s="23" t="n">
        <x:f>MIN(100,LOG10(1+D792/MAX(E792,'산출기준'!$B$10)*'산출기준'!$B$11)/LOG10(1+'산출기준'!$B$12*'산출기준'!$B$11)*100)</x:f>
        <x:v>53.45108302816071</x:v>
      </x:c>
      <x:c r="H792" s="23" t="n">
        <x:f>F792*'산출기준'!$B$13+G792*'산출기준'!$B$14</x:f>
        <x:v>41.726264316639174</x:v>
      </x:c>
      <x:c r="I792" s="23" t="n">
        <x:f>IF('검색추이24개월'!AI792="","",'검색추이24개월'!AI792)</x:f>
        <x:v>91.84316697841183</x:v>
      </x:c>
      <x:c r="J792" s="23" t="n">
        <x:f>'편집평가'!L792</x:f>
        <x:v>62.5</x:v>
      </x:c>
      <x:c r="K792" s="23" t="n">
        <x:f>IF(I792="","",H792*'산출기준'!$B$15+I792*'산출기준'!$B$16+J792*'산출기준'!$B$17)</x:f>
        <x:v>60.916082251843136</x:v>
      </x:c>
      <x:c r="L792" s="13" t="n">
        <x:f>IF(K792="","",COUNTIF($K$5:$K$1004,"&gt;"&amp;K792)+1)</x:f>
        <x:v>764</x:v>
      </x:c>
    </x:row>
    <x:row r="793" ht="25" customHeight="1">
      <x:c r="A793" s="4" t="str">
        <x:v>K0789</x:v>
      </x:c>
      <x:c r="B793" s="4" t="str">
        <x:v>스포츠</x:v>
      </x:c>
      <x:c r="C793" s="4" t="str">
        <x:v>러닝후스트레칭</x:v>
      </x:c>
      <x:c r="D793" s="13" t="n">
        <x:f>'Data &amp; Targets'!L793</x:f>
        <x:v>420</x:v>
      </x:c>
      <x:c r="E793" s="13" t="n">
        <x:f>'Data &amp; Targets'!N793</x:f>
        <x:v>1717</x:v>
      </x:c>
      <x:c r="F793" s="23" t="n">
        <x:f>MIN(100,LOG10(1+D793/'산출기준'!$B$8)/LOG10(1+'산출기준'!$B$9/'산출기준'!$B$8)*100)</x:f>
        <x:v>23.863325277131803</x:v>
      </x:c>
      <x:c r="G793" s="23" t="n">
        <x:f>MIN(100,LOG10(1+D793/MAX(E793,'산출기준'!$B$10)*'산출기준'!$B$11)/LOG10(1+'산출기준'!$B$12*'산출기준'!$B$11)*100)</x:f>
        <x:v>70.14244695765848</x:v>
      </x:c>
      <x:c r="H793" s="23" t="n">
        <x:f>F793*'산출기준'!$B$13+G793*'산출기준'!$B$14</x:f>
        <x:v>51.63079828544781</x:v>
      </x:c>
      <x:c r="I793" s="23" t="n">
        <x:f>IF('검색추이24개월'!AI793="","",'검색추이24개월'!AI793)</x:f>
        <x:v>94.25225463182582</x:v>
      </x:c>
      <x:c r="J793" s="23" t="n">
        <x:f>'편집평가'!L793</x:f>
        <x:v>50</x:v>
      </x:c>
      <x:c r="K793" s="23" t="n">
        <x:f>IF(I793="","",H793*'산출기준'!$B$15+I793*'산출기준'!$B$16+J793*'산출기준'!$B$17)</x:f>
        <x:v>64.09107553227165</x:v>
      </x:c>
      <x:c r="L793" s="13" t="n">
        <x:f>IF(K793="","",COUNTIF($K$5:$K$1004,"&gt;"&amp;K793)+1)</x:f>
        <x:v>692</x:v>
      </x:c>
    </x:row>
    <x:row r="794" ht="25" customHeight="1">
      <x:c r="A794" s="4" t="str">
        <x:v>K0790</x:v>
      </x:c>
      <x:c r="B794" s="4" t="str">
        <x:v>스포츠</x:v>
      </x:c>
      <x:c r="C794" s="4" t="str">
        <x:v>운동후근육통푸는법</x:v>
      </x:c>
      <x:c r="D794" s="13" t="n">
        <x:f>'Data &amp; Targets'!L794</x:f>
        <x:v>380</x:v>
      </x:c>
      <x:c r="E794" s="13" t="n">
        <x:f>'Data &amp; Targets'!N794</x:f>
        <x:v>1287</x:v>
      </x:c>
      <x:c r="F794" s="23" t="n">
        <x:f>MIN(100,LOG10(1+D794/'산출기준'!$B$8)/LOG10(1+'산출기준'!$B$9/'산출기준'!$B$8)*100)</x:f>
        <x:v>22.704756038096367</x:v>
      </x:c>
      <x:c r="G794" s="23" t="n">
        <x:f>MIN(100,LOG10(1+D794/MAX(E794,'산출기준'!$B$10)*'산출기준'!$B$11)/LOG10(1+'산출기준'!$B$12*'산출기준'!$B$11)*100)</x:f>
        <x:v>74.07346642974063</x:v>
      </x:c>
      <x:c r="H794" s="23" t="n">
        <x:f>F794*'산출기준'!$B$13+G794*'산출기준'!$B$14</x:f>
        <x:v>53.525982273082924</x:v>
      </x:c>
      <x:c r="I794" s="23" t="n">
        <x:f>IF('검색추이24개월'!AI794="","",'검색추이24개월'!AI794)</x:f>
        <x:v>96.17732054940686</x:v>
      </x:c>
      <x:c r="J794" s="23" t="n">
        <x:f>'편집평가'!L794</x:f>
        <x:v>62.5</x:v>
      </x:c>
      <x:c r="K794" s="23" t="n">
        <x:f>IF(I794="","",H794*'산출기준'!$B$15+I794*'산출기준'!$B$16+J794*'산출기준'!$B$17)</x:f>
        <x:v>68.11618730136351</x:v>
      </x:c>
      <x:c r="L794" s="13" t="n">
        <x:f>IF(K794="","",COUNTIF($K$5:$K$1004,"&gt;"&amp;K794)+1)</x:f>
        <x:v>591</x:v>
      </x:c>
    </x:row>
    <x:row r="795" ht="25" customHeight="1">
      <x:c r="A795" s="4" t="str">
        <x:v>K0791</x:v>
      </x:c>
      <x:c r="B795" s="4" t="str">
        <x:v>스포츠</x:v>
      </x:c>
      <x:c r="C795" s="4" t="str">
        <x:v>스쿼트호흡법</x:v>
      </x:c>
      <x:c r="D795" s="13" t="n">
        <x:f>'Data &amp; Targets'!L795</x:f>
        <x:v>370</x:v>
      </x:c>
      <x:c r="E795" s="13" t="n">
        <x:f>'Data &amp; Targets'!N795</x:f>
        <x:v>519</x:v>
      </x:c>
      <x:c r="F795" s="23" t="n">
        <x:f>MIN(100,LOG10(1+D795/'산출기준'!$B$8)/LOG10(1+'산출기준'!$B$9/'산출기준'!$B$8)*100)</x:f>
        <x:v>22.400020816333008</x:v>
      </x:c>
      <x:c r="G795" s="23" t="n">
        <x:f>MIN(100,LOG10(1+D795/MAX(E795,'산출기준'!$B$10)*'산출기준'!$B$11)/LOG10(1+'산출기준'!$B$12*'산출기준'!$B$11)*100)</x:f>
        <x:v>92.75378295162957</x:v>
      </x:c>
      <x:c r="H795" s="23" t="n">
        <x:f>F795*'산출기준'!$B$13+G795*'산출기준'!$B$14</x:f>
        <x:v>64.61227809751095</x:v>
      </x:c>
      <x:c r="I795" s="23" t="n">
        <x:f>IF('검색추이24개월'!AI795="","",'검색추이24개월'!AI795)</x:f>
        <x:v>97.73575762513714</x:v>
      </x:c>
      <x:c r="J795" s="23" t="n">
        <x:f>'편집평가'!L795</x:f>
        <x:v>50</x:v>
      </x:c>
      <x:c r="K795" s="23" t="n">
        <x:f>IF(I795="","",H795*'산출기준'!$B$15+I795*'산출기준'!$B$16+J795*'산출기준'!$B$17)</x:f>
        <x:v>71.62686633629662</x:v>
      </x:c>
      <x:c r="L795" s="13" t="n">
        <x:f>IF(K795="","",COUNTIF($K$5:$K$1004,"&gt;"&amp;K795)+1)</x:f>
        <x:v>507</x:v>
      </x:c>
    </x:row>
    <x:row r="796" ht="25" customHeight="1">
      <x:c r="A796" s="4" t="str">
        <x:v>K0792</x:v>
      </x:c>
      <x:c r="B796" s="4" t="str">
        <x:v>스포츠</x:v>
      </x:c>
      <x:c r="C796" s="4" t="str">
        <x:v>러닝발바닥통증</x:v>
      </x:c>
      <x:c r="D796" s="13" t="n">
        <x:f>'Data &amp; Targets'!L796</x:f>
        <x:v>350</x:v>
      </x:c>
      <x:c r="E796" s="13" t="n">
        <x:f>'Data &amp; Targets'!N796</x:f>
        <x:v>1723</x:v>
      </x:c>
      <x:c r="F796" s="23" t="n">
        <x:f>MIN(100,LOG10(1+D796/'산출기준'!$B$8)/LOG10(1+'산출기준'!$B$9/'산출기준'!$B$8)*100)</x:f>
        <x:v>21.770600416727408</x:v>
      </x:c>
      <x:c r="G796" s="23" t="n">
        <x:f>MIN(100,LOG10(1+D796/MAX(E796,'산출기준'!$B$10)*'산출기준'!$B$11)/LOG10(1+'산출기준'!$B$12*'산출기준'!$B$11)*100)</x:f>
        <x:v>66.28941309445152</x:v>
      </x:c>
      <x:c r="H796" s="23" t="n">
        <x:f>F796*'산출기준'!$B$13+G796*'산출기준'!$B$14</x:f>
        <x:v>48.481888023361876</x:v>
      </x:c>
      <x:c r="I796" s="23" t="n">
        <x:f>IF('검색추이24개월'!AI796="","",'검색추이24개월'!AI796)</x:f>
        <x:v>95.57392898898652</x:v>
      </x:c>
      <x:c r="J796" s="23" t="n">
        <x:f>'편집평가'!L796</x:f>
        <x:v>50</x:v>
      </x:c>
      <x:c r="K796" s="23" t="n">
        <x:f>IF(I796="","",H796*'산출기준'!$B$15+I796*'산출기준'!$B$16+J796*'산출기준'!$B$17)</x:f>
        <x:v>62.91312270837689</x:v>
      </x:c>
      <x:c r="L796" s="13" t="n">
        <x:f>IF(K796="","",COUNTIF($K$5:$K$1004,"&gt;"&amp;K796)+1)</x:f>
        <x:v>723</x:v>
      </x:c>
    </x:row>
    <x:row r="797" ht="25" customHeight="1">
      <x:c r="A797" s="4" t="str">
        <x:v>K0793</x:v>
      </x:c>
      <x:c r="B797" s="4" t="str">
        <x:v>스포츠</x:v>
      </x:c>
      <x:c r="C797" s="4" t="str">
        <x:v>헬스장가격비교</x:v>
      </x:c>
      <x:c r="D797" s="13" t="n">
        <x:f>'Data &amp; Targets'!L797</x:f>
        <x:v>300</x:v>
      </x:c>
      <x:c r="E797" s="13" t="n">
        <x:f>'Data &amp; Targets'!N797</x:f>
        <x:v>3507</x:v>
      </x:c>
      <x:c r="F797" s="23" t="n">
        <x:f>MIN(100,LOG10(1+D797/'산출기준'!$B$8)/LOG10(1+'산출기준'!$B$9/'산출기준'!$B$8)*100)</x:f>
        <x:v>20.065763012322392</x:v>
      </x:c>
      <x:c r="G797" s="23" t="n">
        <x:f>MIN(100,LOG10(1+D797/MAX(E797,'산출기준'!$B$10)*'산출기준'!$B$11)/LOG10(1+'산출기준'!$B$12*'산출기준'!$B$11)*100)</x:f>
        <x:v>48.90432206120421</x:v>
      </x:c>
      <x:c r="H797" s="23" t="n">
        <x:f>F797*'산출기준'!$B$13+G797*'산출기준'!$B$14</x:f>
        <x:v>37.36889844165148</x:v>
      </x:c>
      <x:c r="I797" s="23" t="n">
        <x:f>IF('검색추이24개월'!AI797="","",'검색추이24개월'!AI797)</x:f>
        <x:v>69.70611592840578</x:v>
      </x:c>
      <x:c r="J797" s="23" t="n">
        <x:f>'편집평가'!L797</x:f>
        <x:v>75</x:v>
      </x:c>
      <x:c r="K797" s="23" t="n">
        <x:f>IF(I797="","",H797*'산출기준'!$B$15+I797*'산출기준'!$B$16+J797*'산출기준'!$B$17)</x:f>
        <x:v>54.59628399934748</x:v>
      </x:c>
      <x:c r="L797" s="13" t="n">
        <x:f>IF(K797="","",COUNTIF($K$5:$K$1004,"&gt;"&amp;K797)+1)</x:f>
        <x:v>871</x:v>
      </x:c>
    </x:row>
    <x:row r="798" ht="25" customHeight="1">
      <x:c r="A798" s="4" t="str">
        <x:v>K0794</x:v>
      </x:c>
      <x:c r="B798" s="4" t="str">
        <x:v>스포츠</x:v>
      </x:c>
      <x:c r="C798" s="4" t="str">
        <x:v>맨몸근력운동</x:v>
      </x:c>
      <x:c r="D798" s="13" t="n">
        <x:f>'Data &amp; Targets'!L798</x:f>
        <x:v>290</x:v>
      </x:c>
      <x:c r="E798" s="13" t="n">
        <x:f>'Data &amp; Targets'!N798</x:f>
        <x:v>5569</x:v>
      </x:c>
      <x:c r="F798" s="23" t="n">
        <x:f>MIN(100,LOG10(1+D798/'산출기준'!$B$8)/LOG10(1+'산출기준'!$B$9/'산출기준'!$B$8)*100)</x:f>
        <x:v>19.699303226253694</x:v>
      </x:c>
      <x:c r="G798" s="23" t="n">
        <x:f>MIN(100,LOG10(1+D798/MAX(E798,'산출기준'!$B$10)*'산출기준'!$B$11)/LOG10(1+'산출기준'!$B$12*'산출기준'!$B$11)*100)</x:f>
        <x:v>39.560003155498435</x:v>
      </x:c>
      <x:c r="H798" s="23" t="n">
        <x:f>F798*'산출기준'!$B$13+G798*'산출기준'!$B$14</x:f>
        <x:v>31.61572318380054</x:v>
      </x:c>
      <x:c r="I798" s="23" t="n">
        <x:f>IF('검색추이24개월'!AI798="","",'검색추이24개월'!AI798)</x:f>
        <x:v>79.69590983681884</x:v>
      </x:c>
      <x:c r="J798" s="23" t="n">
        <x:f>'편집평가'!L798</x:f>
        <x:v>50</x:v>
      </x:c>
      <x:c r="K798" s="23" t="n">
        <x:f>IF(I798="","",H798*'산출기준'!$B$15+I798*'산출기준'!$B$16+J798*'산출기준'!$B$17)</x:f>
        <x:v>49.716634542945926</x:v>
      </x:c>
      <x:c r="L798" s="13" t="n">
        <x:f>IF(K798="","",COUNTIF($K$5:$K$1004,"&gt;"&amp;K798)+1)</x:f>
        <x:v>927</x:v>
      </x:c>
    </x:row>
    <x:row r="799" ht="25" customHeight="1">
      <x:c r="A799" s="4" t="str">
        <x:v>K0795</x:v>
      </x:c>
      <x:c r="B799" s="4" t="str">
        <x:v>스포츠</x:v>
      </x:c>
      <x:c r="C799" s="4" t="str">
        <x:v>스트레칭효과</x:v>
      </x:c>
      <x:c r="D799" s="13" t="n">
        <x:f>'Data &amp; Targets'!L799</x:f>
        <x:v>280</x:v>
      </x:c>
      <x:c r="E799" s="13" t="n">
        <x:f>'Data &amp; Targets'!N799</x:f>
        <x:v>71235</x:v>
      </x:c>
      <x:c r="F799" s="23" t="n">
        <x:f>MIN(100,LOG10(1+D799/'산출기준'!$B$8)/LOG10(1+'산출기준'!$B$9/'산출기준'!$B$8)*100)</x:f>
        <x:v>19.323323947309955</x:v>
      </x:c>
      <x:c r="G799" s="23" t="n">
        <x:f>MIN(100,LOG10(1+D799/MAX(E799,'산출기준'!$B$10)*'산출기준'!$B$11)/LOG10(1+'산출기준'!$B$12*'산출기준'!$B$11)*100)</x:f>
        <x:v>7.183051943395884</x:v>
      </x:c>
      <x:c r="H799" s="23" t="n">
        <x:f>F799*'산출기준'!$B$13+G799*'산출기준'!$B$14</x:f>
        <x:v>12.039160744961514</x:v>
      </x:c>
      <x:c r="I799" s="23" t="n">
        <x:f>IF('검색추이24개월'!AI799="","",'검색추이24개월'!AI799)</x:f>
        <x:v>78.9344017944835</x:v>
      </x:c>
      <x:c r="J799" s="23" t="n">
        <x:f>'편집평가'!L799</x:f>
        <x:v>62.5</x:v>
      </x:c>
      <x:c r="K799" s="23" t="n">
        <x:f>IF(I799="","",H799*'산출기준'!$B$15+I799*'산출기준'!$B$16+J799*'산출기준'!$B$17)</x:f>
        <x:v>42.199900910825804</x:v>
      </x:c>
      <x:c r="L799" s="13" t="n">
        <x:f>IF(K799="","",COUNTIF($K$5:$K$1004,"&gt;"&amp;K799)+1)</x:f>
        <x:v>976</x:v>
      </x:c>
    </x:row>
    <x:row r="800" ht="25" customHeight="1">
      <x:c r="A800" s="4" t="str">
        <x:v>K0796</x:v>
      </x:c>
      <x:c r="B800" s="4" t="str">
        <x:v>스포츠</x:v>
      </x:c>
      <x:c r="C800" s="4" t="str">
        <x:v>근력운동시간</x:v>
      </x:c>
      <x:c r="D800" s="13" t="n">
        <x:f>'Data &amp; Targets'!L800</x:f>
        <x:v>280</x:v>
      </x:c>
      <x:c r="E800" s="13" t="n">
        <x:f>'Data &amp; Targets'!N800</x:f>
        <x:v>16566</x:v>
      </x:c>
      <x:c r="F800" s="23" t="n">
        <x:f>MIN(100,LOG10(1+D800/'산출기준'!$B$8)/LOG10(1+'산출기준'!$B$9/'산출기준'!$B$8)*100)</x:f>
        <x:v>19.323323947309955</x:v>
      </x:c>
      <x:c r="G800" s="23" t="n">
        <x:f>MIN(100,LOG10(1+D800/MAX(E800,'산출기준'!$B$10)*'산출기준'!$B$11)/LOG10(1+'산출기준'!$B$12*'산출기준'!$B$11)*100)</x:f>
        <x:v>21.44296840521152</x:v>
      </x:c>
      <x:c r="H800" s="23" t="n">
        <x:f>F800*'산출기준'!$B$13+G800*'산출기준'!$B$14</x:f>
        <x:v>20.595110622050896</x:v>
      </x:c>
      <x:c r="I800" s="23" t="n">
        <x:f>IF('검색추이24개월'!AI800="","",'검색추이24개월'!AI800)</x:f>
        <x:v>79.73269207464192</x:v>
      </x:c>
      <x:c r="J800" s="23" t="n">
        <x:f>'편집평가'!L800</x:f>
        <x:v>75</x:v>
      </x:c>
      <x:c r="K800" s="23" t="n">
        <x:f>IF(I800="","",H800*'산출기준'!$B$15+I800*'산출기준'!$B$16+J800*'산출기준'!$B$17)</x:f>
        <x:v>49.21736293341802</x:v>
      </x:c>
      <x:c r="L800" s="13" t="n">
        <x:f>IF(K800="","",COUNTIF($K$5:$K$1004,"&gt;"&amp;K800)+1)</x:f>
        <x:v>931</x:v>
      </x:c>
    </x:row>
    <x:row r="801" ht="25" customHeight="1">
      <x:c r="A801" s="4" t="str">
        <x:v>K0797</x:v>
      </x:c>
      <x:c r="B801" s="4" t="str">
        <x:v>스포츠</x:v>
      </x:c>
      <x:c r="C801" s="4" t="str">
        <x:v>수영초보준비물</x:v>
      </x:c>
      <x:c r="D801" s="13" t="n">
        <x:f>'Data &amp; Targets'!L801</x:f>
        <x:v>230</x:v>
      </x:c>
      <x:c r="E801" s="13" t="n">
        <x:f>'Data &amp; Targets'!N801</x:f>
        <x:v>929</x:v>
      </x:c>
      <x:c r="F801" s="23" t="n">
        <x:f>MIN(100,LOG10(1+D801/'산출기준'!$B$8)/LOG10(1+'산출기준'!$B$9/'산출기준'!$B$8)*100)</x:f>
        <x:v>17.281297521907003</x:v>
      </x:c>
      <x:c r="G801" s="23" t="n">
        <x:f>MIN(100,LOG10(1+D801/MAX(E801,'산출기준'!$B$10)*'산출기준'!$B$11)/LOG10(1+'산출기준'!$B$12*'산출기준'!$B$11)*100)</x:f>
        <x:v>70.39334380999058</x:v>
      </x:c>
      <x:c r="H801" s="23" t="n">
        <x:f>F801*'산출기준'!$B$13+G801*'산출기준'!$B$14</x:f>
        <x:v>49.14852529475715</x:v>
      </x:c>
      <x:c r="I801" s="23" t="n">
        <x:f>IF('검색추이24개월'!AI801="","",'검색추이24개월'!AI801)</x:f>
        <x:v>87.55193781195686</x:v>
      </x:c>
      <x:c r="J801" s="23" t="n">
        <x:f>'편집평가'!L801</x:f>
        <x:v>62.5</x:v>
      </x:c>
      <x:c r="K801" s="23" t="n">
        <x:f>IF(I801="","",H801*'산출기준'!$B$15+I801*'산출기준'!$B$16+J801*'산출기준'!$B$17)</x:f>
        <x:v>63.33984399096563</x:v>
      </x:c>
      <x:c r="L801" s="13" t="n">
        <x:f>IF(K801="","",COUNTIF($K$5:$K$1004,"&gt;"&amp;K801)+1)</x:f>
        <x:v>708</x:v>
      </x:c>
    </x:row>
    <x:row r="802" ht="25" customHeight="1">
      <x:c r="A802" s="4" t="str">
        <x:v>K0798</x:v>
      </x:c>
      <x:c r="B802" s="4" t="str">
        <x:v>스포츠</x:v>
      </x:c>
      <x:c r="C802" s="4" t="str">
        <x:v>달리기자세</x:v>
      </x:c>
      <x:c r="D802" s="13" t="n">
        <x:f>'Data &amp; Targets'!L802</x:f>
        <x:v>220</x:v>
      </x:c>
      <x:c r="E802" s="13" t="n">
        <x:f>'Data &amp; Targets'!N802</x:f>
        <x:v>11240</x:v>
      </x:c>
      <x:c r="F802" s="23" t="n">
        <x:f>MIN(100,LOG10(1+D802/'산출기준'!$B$8)/LOG10(1+'산출기준'!$B$9/'산출기준'!$B$8)*100)</x:f>
        <x:v>16.83589658281328</x:v>
      </x:c>
      <x:c r="G802" s="23" t="n">
        <x:f>MIN(100,LOG10(1+D802/MAX(E802,'산출기준'!$B$10)*'산출기준'!$B$11)/LOG10(1+'산출기준'!$B$12*'산출기준'!$B$11)*100)</x:f>
        <x:v>23.493972076460903</x:v>
      </x:c>
      <x:c r="H802" s="23" t="n">
        <x:f>F802*'산출기준'!$B$13+G802*'산출기준'!$B$14</x:f>
        <x:v>20.830741879001856</x:v>
      </x:c>
      <x:c r="I802" s="23" t="n">
        <x:f>IF('검색추이24개월'!AI802="","",'검색추이24개월'!AI802)</x:f>
        <x:v>78.65910287072037</x:v>
      </x:c>
      <x:c r="J802" s="23" t="n">
        <x:f>'편집평가'!L802</x:f>
        <x:v>50</x:v>
      </x:c>
      <x:c r="K802" s="23" t="n">
        <x:f>IF(I802="","",H802*'산출기준'!$B$15+I802*'산출기준'!$B$16+J802*'산출기준'!$B$17)</x:f>
        <x:v>44.01310180071704</x:v>
      </x:c>
      <x:c r="L802" s="13" t="n">
        <x:f>IF(K802="","",COUNTIF($K$5:$K$1004,"&gt;"&amp;K802)+1)</x:f>
        <x:v>971</x:v>
      </x:c>
    </x:row>
    <x:row r="803" ht="25" customHeight="1">
      <x:c r="A803" s="4" t="str">
        <x:v>K0799</x:v>
      </x:c>
      <x:c r="B803" s="4" t="str">
        <x:v>스포츠</x:v>
      </x:c>
      <x:c r="C803" s="4" t="str">
        <x:v>근력운동유산소순서</x:v>
      </x:c>
      <x:c r="D803" s="13" t="n">
        <x:f>'Data &amp; Targets'!L803</x:f>
        <x:v>180</x:v>
      </x:c>
      <x:c r="E803" s="13" t="n">
        <x:f>'Data &amp; Targets'!N803</x:f>
        <x:v>2093</x:v>
      </x:c>
      <x:c r="F803" s="23" t="n">
        <x:f>MIN(100,LOG10(1+D803/'산출기준'!$B$8)/LOG10(1+'산출기준'!$B$9/'산출기준'!$B$8)*100)</x:f>
        <x:v>14.903111343072023</x:v>
      </x:c>
      <x:c r="G803" s="23" t="n">
        <x:f>MIN(100,LOG10(1+D803/MAX(E803,'산출기준'!$B$10)*'산출기준'!$B$11)/LOG10(1+'산출기준'!$B$12*'산출기준'!$B$11)*100)</x:f>
        <x:v>49.0078870960143</x:v>
      </x:c>
      <x:c r="H803" s="23" t="n">
        <x:f>F803*'산출기준'!$B$13+G803*'산출기준'!$B$14</x:f>
        <x:v>35.36597679483739</x:v>
      </x:c>
      <x:c r="I803" s="23" t="str">
        <x:f>IF('검색추이24개월'!AI803="","",'검색추이24개월'!AI803)</x:f>
      </x:c>
      <x:c r="J803" s="23" t="n">
        <x:f>'편집평가'!L803</x:f>
        <x:v>62.5</x:v>
      </x:c>
      <x:c r="K803" s="23" t="str">
        <x:f>IF(I803="","",H803*'산출기준'!$B$15+I803*'산출기준'!$B$16+J803*'산출기준'!$B$17)</x:f>
      </x:c>
      <x:c r="L803" s="13" t="str">
        <x:f>IF(K803="","",COUNTIF($K$5:$K$1004,"&gt;"&amp;K803)+1)</x:f>
      </x:c>
    </x:row>
    <x:row r="804" ht="25" customHeight="1">
      <x:c r="A804" s="4" t="str">
        <x:v>K0800</x:v>
      </x:c>
      <x:c r="B804" s="4" t="str">
        <x:v>스포츠</x:v>
      </x:c>
      <x:c r="C804" s="4" t="str">
        <x:v>러닝페이스계산</x:v>
      </x:c>
      <x:c r="D804" s="13" t="n">
        <x:f>'Data &amp; Targets'!L804</x:f>
        <x:v>130</x:v>
      </x:c>
      <x:c r="E804" s="13" t="n">
        <x:f>'Data &amp; Targets'!N804</x:f>
        <x:v>109</x:v>
      </x:c>
      <x:c r="F804" s="23" t="n">
        <x:f>MIN(100,LOG10(1+D804/'산출기준'!$B$8)/LOG10(1+'산출기준'!$B$9/'산출기준'!$B$8)*100)</x:f>
        <x:v>12.055850142906069</x:v>
      </x:c>
      <x:c r="G804" s="23" t="n">
        <x:f>MIN(100,LOG10(1+D804/MAX(E804,'산출기준'!$B$10)*'산출기준'!$B$11)/LOG10(1+'산출기준'!$B$12*'산출기준'!$B$11)*100)</x:f>
        <x:v>100</x:v>
      </x:c>
      <x:c r="H804" s="23" t="n">
        <x:f>F804*'산출기준'!$B$13+G804*'산출기준'!$B$14</x:f>
        <x:v>64.82234005716242</x:v>
      </x:c>
      <x:c r="I804" s="23" t="n">
        <x:f>IF('검색추이24개월'!AI804="","",'검색추이24개월'!AI804)</x:f>
        <x:v>69.25084839896115</x:v>
      </x:c>
      <x:c r="J804" s="23" t="n">
        <x:f>'편집평가'!L804</x:f>
        <x:v>75</x:v>
      </x:c>
      <x:c r="K804" s="23" t="n">
        <x:f>IF(I804="","",H804*'산출기준'!$B$15+I804*'산출기준'!$B$16+J804*'산출기준'!$B$17)</x:f>
        <x:v>68.18642454826956</x:v>
      </x:c>
      <x:c r="L804" s="13" t="n">
        <x:f>IF(K804="","",COUNTIF($K$5:$K$1004,"&gt;"&amp;K804)+1)</x:f>
        <x:v>590</x:v>
      </x:c>
    </x:row>
    <x:row r="805" ht="25" customHeight="1">
      <x:c r="A805" s="4" t="str">
        <x:v>K0801</x:v>
      </x:c>
      <x:c r="B805" s="4" t="str">
        <x:v>방송·연예</x:v>
      </x:c>
      <x:c r="C805" s="4" t="str">
        <x:v>김혜수나이</x:v>
      </x:c>
      <x:c r="D805" s="13" t="n">
        <x:f>'Data &amp; Targets'!L805</x:f>
        <x:v>48060</x:v>
      </x:c>
      <x:c r="E805" s="13" t="n">
        <x:f>'Data &amp; Targets'!N805</x:f>
        <x:v>4715</x:v>
      </x:c>
      <x:c r="F805" s="23" t="n">
        <x:f>MIN(100,LOG10(1+D805/'산출기준'!$B$8)/LOG10(1+'산출기준'!$B$9/'산출기준'!$B$8)*100)</x:f>
        <x:v>89.40994566037953</x:v>
      </x:c>
      <x:c r="G805" s="23" t="n">
        <x:f>MIN(100,LOG10(1+D805/MAX(E805,'산출기준'!$B$10)*'산출기준'!$B$11)/LOG10(1+'산출기준'!$B$12*'산출기준'!$B$11)*100)</x:f>
        <x:v>100</x:v>
      </x:c>
      <x:c r="H805" s="23" t="n">
        <x:f>F805*'산출기준'!$B$13+G805*'산출기준'!$B$14</x:f>
        <x:v>95.76397826415182</x:v>
      </x:c>
      <x:c r="I805" s="23" t="n">
        <x:f>IF('검색추이24개월'!AI805="","",'검색추이24개월'!AI805)</x:f>
        <x:v>89.8156174673313</x:v>
      </x:c>
      <x:c r="J805" s="23" t="n">
        <x:f>'편집평가'!L805</x:f>
        <x:v>50</x:v>
      </x:c>
      <x:c r="K805" s="23" t="n">
        <x:f>IF(I805="","",H805*'산출기준'!$B$15+I805*'산출기준'!$B$16+J805*'산출기준'!$B$17)</x:f>
        <x:v>84.82667437227529</x:v>
      </x:c>
      <x:c r="L805" s="13" t="n">
        <x:f>IF(K805="","",COUNTIF($K$5:$K$1004,"&gt;"&amp;K805)+1)</x:f>
        <x:v>100</x:v>
      </x:c>
    </x:row>
    <x:row r="806" ht="25" customHeight="1">
      <x:c r="A806" s="4" t="str">
        <x:v>K0802</x:v>
      </x:c>
      <x:c r="B806" s="4" t="str">
        <x:v>방송·연예</x:v>
      </x:c>
      <x:c r="C806" s="4" t="str">
        <x:v>엄정화나이</x:v>
      </x:c>
      <x:c r="D806" s="13" t="n">
        <x:f>'Data &amp; Targets'!L806</x:f>
        <x:v>35210</x:v>
      </x:c>
      <x:c r="E806" s="13" t="n">
        <x:f>'Data &amp; Targets'!N806</x:f>
        <x:v>2886</x:v>
      </x:c>
      <x:c r="F806" s="23" t="n">
        <x:f>MIN(100,LOG10(1+D806/'산출기준'!$B$8)/LOG10(1+'산출기준'!$B$9/'산출기준'!$B$8)*100)</x:f>
        <x:v>84.91763697416748</x:v>
      </x:c>
      <x:c r="G806" s="23" t="n">
        <x:f>MIN(100,LOG10(1+D806/MAX(E806,'산출기준'!$B$10)*'산출기준'!$B$11)/LOG10(1+'산출기준'!$B$12*'산출기준'!$B$11)*100)</x:f>
        <x:v>100</x:v>
      </x:c>
      <x:c r="H806" s="23" t="n">
        <x:f>F806*'산출기준'!$B$13+G806*'산출기준'!$B$14</x:f>
        <x:v>93.967054789667</x:v>
      </x:c>
      <x:c r="I806" s="23" t="n">
        <x:f>IF('검색추이24개월'!AI806="","",'검색추이24개월'!AI806)</x:f>
        <x:v>93.26032490423512</x:v>
      </x:c>
      <x:c r="J806" s="23" t="n">
        <x:f>'편집평가'!L806</x:f>
        <x:v>50</x:v>
      </x:c>
      <x:c r="K806" s="23" t="n">
        <x:f>IF(I806="","",H806*'산출기준'!$B$15+I806*'산출기준'!$B$16+J806*'산출기준'!$B$17)</x:f>
        <x:v>84.96162486610403</x:v>
      </x:c>
      <x:c r="L806" s="13" t="n">
        <x:f>IF(K806="","",COUNTIF($K$5:$K$1004,"&gt;"&amp;K806)+1)</x:f>
        <x:v>96</x:v>
      </x:c>
    </x:row>
    <x:row r="807" ht="25" customHeight="1">
      <x:c r="A807" s="4" t="str">
        <x:v>K0803</x:v>
      </x:c>
      <x:c r="B807" s="4" t="str">
        <x:v>방송·연예</x:v>
      </x:c>
      <x:c r="C807" s="4" t="str">
        <x:v>유재석나이</x:v>
      </x:c>
      <x:c r="D807" s="13" t="n">
        <x:f>'Data &amp; Targets'!L807</x:f>
        <x:v>32530</x:v>
      </x:c>
      <x:c r="E807" s="13" t="n">
        <x:f>'Data &amp; Targets'!N807</x:f>
        <x:v>4029</x:v>
      </x:c>
      <x:c r="F807" s="23" t="n">
        <x:f>MIN(100,LOG10(1+D807/'산출기준'!$B$8)/LOG10(1+'산출기준'!$B$9/'산출기준'!$B$8)*100)</x:f>
        <x:v>83.77511416280049</x:v>
      </x:c>
      <x:c r="G807" s="23" t="n">
        <x:f>MIN(100,LOG10(1+D807/MAX(E807,'산출기준'!$B$10)*'산출기준'!$B$11)/LOG10(1+'산출기준'!$B$12*'산출기준'!$B$11)*100)</x:f>
        <x:v>100</x:v>
      </x:c>
      <x:c r="H807" s="23" t="n">
        <x:f>F807*'산출기준'!$B$13+G807*'산출기준'!$B$14</x:f>
        <x:v>93.5100456651202</x:v>
      </x:c>
      <x:c r="I807" s="23" t="n">
        <x:f>IF('검색추이24개월'!AI807="","",'검색추이24개월'!AI807)</x:f>
        <x:v>97.00109806919323</x:v>
      </x:c>
      <x:c r="J807" s="23" t="n">
        <x:f>'편집평가'!L807</x:f>
        <x:v>50</x:v>
      </x:c>
      <x:c r="K807" s="23" t="n">
        <x:f>IF(I807="","",H807*'산출기준'!$B$15+I807*'산출기준'!$B$16+J807*'산출기준'!$B$17)</x:f>
        <x:v>85.85535225331807</x:v>
      </x:c>
      <x:c r="L807" s="13" t="n">
        <x:f>IF(K807="","",COUNTIF($K$5:$K$1004,"&gt;"&amp;K807)+1)</x:f>
        <x:v>77</x:v>
      </x:c>
    </x:row>
    <x:row r="808" ht="25" customHeight="1">
      <x:c r="A808" s="4" t="str">
        <x:v>K0804</x:v>
      </x:c>
      <x:c r="B808" s="4" t="str">
        <x:v>방송·연예</x:v>
      </x:c>
      <x:c r="C808" s="4" t="str">
        <x:v>신동엽나이</x:v>
      </x:c>
      <x:c r="D808" s="13" t="n">
        <x:f>'Data &amp; Targets'!L808</x:f>
        <x:v>31260</x:v>
      </x:c>
      <x:c r="E808" s="13" t="n">
        <x:f>'Data &amp; Targets'!N808</x:f>
        <x:v>1583</x:v>
      </x:c>
      <x:c r="F808" s="23" t="n">
        <x:f>MIN(100,LOG10(1+D808/'산출기준'!$B$8)/LOG10(1+'산출기준'!$B$9/'산출기준'!$B$8)*100)</x:f>
        <x:v>83.20049664645917</x:v>
      </x:c>
      <x:c r="G808" s="23" t="n">
        <x:f>MIN(100,LOG10(1+D808/MAX(E808,'산출기준'!$B$10)*'산출기준'!$B$11)/LOG10(1+'산출기준'!$B$12*'산출기준'!$B$11)*100)</x:f>
        <x:v>100</x:v>
      </x:c>
      <x:c r="H808" s="23" t="n">
        <x:f>F808*'산출기준'!$B$13+G808*'산출기준'!$B$14</x:f>
        <x:v>93.28019865858367</x:v>
      </x:c>
      <x:c r="I808" s="23" t="n">
        <x:f>IF('검색추이24개월'!AI808="","",'검색추이24개월'!AI808)</x:f>
        <x:v>96.17090754827392</x:v>
      </x:c>
      <x:c r="J808" s="23" t="n">
        <x:f>'편집평가'!L808</x:f>
        <x:v>50</x:v>
      </x:c>
      <x:c r="K808" s="23" t="n">
        <x:f>IF(I808="","",H808*'산출기준'!$B$15+I808*'산출기준'!$B$16+J808*'산출기준'!$B$17)</x:f>
        <x:v>85.491371593774</x:v>
      </x:c>
      <x:c r="L808" s="13" t="n">
        <x:f>IF(K808="","",COUNTIF($K$5:$K$1004,"&gt;"&amp;K808)+1)</x:f>
        <x:v>83</x:v>
      </x:c>
    </x:row>
    <x:row r="809" ht="25" customHeight="1">
      <x:c r="A809" s="4" t="str">
        <x:v>K0805</x:v>
      </x:c>
      <x:c r="B809" s="4" t="str">
        <x:v>방송·연예</x:v>
      </x:c>
      <x:c r="C809" s="4" t="str">
        <x:v>박진영나이</x:v>
      </x:c>
      <x:c r="D809" s="13" t="n">
        <x:f>'Data &amp; Targets'!L809</x:f>
        <x:v>21320</x:v>
      </x:c>
      <x:c r="E809" s="13" t="n">
        <x:f>'Data &amp; Targets'!N809</x:f>
        <x:v>1784</x:v>
      </x:c>
      <x:c r="F809" s="23" t="n">
        <x:f>MIN(100,LOG10(1+D809/'산출기준'!$B$8)/LOG10(1+'산출기준'!$B$9/'산출기준'!$B$8)*100)</x:f>
        <x:v>77.68274210690119</x:v>
      </x:c>
      <x:c r="G809" s="23" t="n">
        <x:f>MIN(100,LOG10(1+D809/MAX(E809,'산출기준'!$B$10)*'산출기준'!$B$11)/LOG10(1+'산출기준'!$B$12*'산출기준'!$B$11)*100)</x:f>
        <x:v>100</x:v>
      </x:c>
      <x:c r="H809" s="23" t="n">
        <x:f>F809*'산출기준'!$B$13+G809*'산출기준'!$B$14</x:f>
        <x:v>91.07309684276048</x:v>
      </x:c>
      <x:c r="I809" s="23" t="n">
        <x:f>IF('검색추이24개월'!AI809="","",'검색추이24개월'!AI809)</x:f>
        <x:v>92.45535141373546</x:v>
      </x:c>
      <x:c r="J809" s="23" t="n">
        <x:f>'편집평가'!L809</x:f>
        <x:v>50</x:v>
      </x:c>
      <x:c r="K809" s="23" t="n">
        <x:f>IF(I809="","",H809*'산출기준'!$B$15+I809*'산출기준'!$B$16+J809*'산출기준'!$B$17)</x:f>
        <x:v>83.27315384550087</x:v>
      </x:c>
      <x:c r="L809" s="13" t="n">
        <x:f>IF(K809="","",COUNTIF($K$5:$K$1004,"&gt;"&amp;K809)+1)</x:f>
        <x:v>137</x:v>
      </x:c>
    </x:row>
    <x:row r="810" ht="25" customHeight="1">
      <x:c r="A810" s="4" t="str">
        <x:v>K0806</x:v>
      </x:c>
      <x:c r="B810" s="4" t="str">
        <x:v>방송·연예</x:v>
      </x:c>
      <x:c r="C810" s="4" t="str">
        <x:v>이효리나이</x:v>
      </x:c>
      <x:c r="D810" s="13" t="n">
        <x:f>'Data &amp; Targets'!L810</x:f>
        <x:v>15490</x:v>
      </x:c>
      <x:c r="E810" s="13" t="n">
        <x:f>'Data &amp; Targets'!N810</x:f>
        <x:v>2560</x:v>
      </x:c>
      <x:c r="F810" s="23" t="n">
        <x:f>MIN(100,LOG10(1+D810/'산출기준'!$B$8)/LOG10(1+'산출기준'!$B$9/'산출기준'!$B$8)*100)</x:f>
        <x:v>73.08429575733459</x:v>
      </x:c>
      <x:c r="G810" s="23" t="n">
        <x:f>MIN(100,LOG10(1+D810/MAX(E810,'산출기준'!$B$10)*'산출기준'!$B$11)/LOG10(1+'산출기준'!$B$12*'산출기준'!$B$11)*100)</x:f>
        <x:v>100</x:v>
      </x:c>
      <x:c r="H810" s="23" t="n">
        <x:f>F810*'산출기준'!$B$13+G810*'산출기준'!$B$14</x:f>
        <x:v>89.23371830293384</x:v>
      </x:c>
      <x:c r="I810" s="23" t="n">
        <x:f>IF('검색추이24개월'!AI810="","",'검색추이24개월'!AI810)</x:f>
        <x:v>95.81395956443087</x:v>
      </x:c>
      <x:c r="J810" s="23" t="n">
        <x:f>'편집평가'!L810</x:f>
        <x:v>50</x:v>
      </x:c>
      <x:c r="K810" s="23" t="n">
        <x:f>IF(I810="","",H810*'산출기준'!$B$15+I810*'산출기준'!$B$16+J810*'산출기준'!$B$17)</x:f>
        <x:v>83.36104702079618</x:v>
      </x:c>
      <x:c r="L810" s="13" t="n">
        <x:f>IF(K810="","",COUNTIF($K$5:$K$1004,"&gt;"&amp;K810)+1)</x:f>
        <x:v>133</x:v>
      </x:c>
    </x:row>
    <x:row r="811" ht="25" customHeight="1">
      <x:c r="A811" s="4" t="str">
        <x:v>K0807</x:v>
      </x:c>
      <x:c r="B811" s="4" t="str">
        <x:v>방송·연예</x:v>
      </x:c>
      <x:c r="C811" s="4" t="str">
        <x:v>아이유나이</x:v>
      </x:c>
      <x:c r="D811" s="13" t="n">
        <x:f>'Data &amp; Targets'!L811</x:f>
        <x:v>14330</x:v>
      </x:c>
      <x:c r="E811" s="13" t="n">
        <x:f>'Data &amp; Targets'!N811</x:f>
        <x:v>5651</x:v>
      </x:c>
      <x:c r="F811" s="23" t="n">
        <x:f>MIN(100,LOG10(1+D811/'산출기준'!$B$8)/LOG10(1+'산출기준'!$B$9/'산출기준'!$B$8)*100)</x:f>
        <x:v>71.96513155548149</x:v>
      </x:c>
      <x:c r="G811" s="23" t="n">
        <x:f>MIN(100,LOG10(1+D811/MAX(E811,'산출기준'!$B$10)*'산출기준'!$B$11)/LOG10(1+'산출기준'!$B$12*'산출기준'!$B$11)*100)</x:f>
        <x:v>100</x:v>
      </x:c>
      <x:c r="H811" s="23" t="n">
        <x:f>F811*'산출기준'!$B$13+G811*'산출기준'!$B$14</x:f>
        <x:v>88.7860526221926</x:v>
      </x:c>
      <x:c r="I811" s="23" t="n">
        <x:f>IF('검색추이24개월'!AI811="","",'검색추이24개월'!AI811)</x:f>
        <x:v>92.68783013441808</x:v>
      </x:c>
      <x:c r="J811" s="23" t="n">
        <x:f>'편집평가'!L811</x:f>
        <x:v>62.5</x:v>
      </x:c>
      <x:c r="K811" s="23" t="n">
        <x:f>IF(I811="","",H811*'산출기준'!$B$15+I811*'산출기준'!$B$16+J811*'산출기준'!$B$17)</x:f>
        <x:v>84.69937535142172</x:v>
      </x:c>
      <x:c r="L811" s="13" t="n">
        <x:f>IF(K811="","",COUNTIF($K$5:$K$1004,"&gt;"&amp;K811)+1)</x:f>
        <x:v>105</x:v>
      </x:c>
    </x:row>
    <x:row r="812" ht="25" customHeight="1">
      <x:c r="A812" s="4" t="str">
        <x:v>K0808</x:v>
      </x:c>
      <x:c r="B812" s="4" t="str">
        <x:v>방송·연예</x:v>
      </x:c>
      <x:c r="C812" s="4" t="str">
        <x:v>공유나이</x:v>
      </x:c>
      <x:c r="D812" s="13" t="n">
        <x:f>'Data &amp; Targets'!L812</x:f>
        <x:v>14290</x:v>
      </x:c>
      <x:c r="E812" s="13" t="n">
        <x:f>'Data &amp; Targets'!N812</x:f>
        <x:v>47955</x:v>
      </x:c>
      <x:c r="F812" s="23" t="n">
        <x:f>MIN(100,LOG10(1+D812/'산출기준'!$B$8)/LOG10(1+'산출기준'!$B$9/'산출기준'!$B$8)*100)</x:f>
        <x:v>71.92495279714987</x:v>
      </x:c>
      <x:c r="G812" s="23" t="n">
        <x:f>MIN(100,LOG10(1+D812/MAX(E812,'산출기준'!$B$10)*'산출기준'!$B$11)/LOG10(1+'산출기준'!$B$12*'산출기준'!$B$11)*100)</x:f>
        <x:v>74.26620239312955</x:v>
      </x:c>
      <x:c r="H812" s="23" t="n">
        <x:f>F812*'산출기준'!$B$13+G812*'산출기준'!$B$14</x:f>
        <x:v>73.32970255473768</x:v>
      </x:c>
      <x:c r="I812" s="23" t="n">
        <x:f>IF('검색추이24개월'!AI812="","",'검색추이24개월'!AI812)</x:f>
        <x:v>87.01624559810152</x:v>
      </x:c>
      <x:c r="J812" s="23" t="n">
        <x:f>'편집평가'!L812</x:f>
        <x:v>50</x:v>
      </x:c>
      <x:c r="K812" s="23" t="n">
        <x:f>IF(I812="","",H812*'산출기준'!$B$15+I812*'산출기준'!$B$16+J812*'산출기준'!$B$17)</x:f>
        <x:v>72.7697249567993</x:v>
      </x:c>
      <x:c r="L812" s="13" t="n">
        <x:f>IF(K812="","",COUNTIF($K$5:$K$1004,"&gt;"&amp;K812)+1)</x:f>
        <x:v>487</x:v>
      </x:c>
    </x:row>
    <x:row r="813" ht="25" customHeight="1">
      <x:c r="A813" s="4" t="str">
        <x:v>K0809</x:v>
      </x:c>
      <x:c r="B813" s="4" t="str">
        <x:v>방송·연예</x:v>
      </x:c>
      <x:c r="C813" s="4" t="str">
        <x:v>김희애나이</x:v>
      </x:c>
      <x:c r="D813" s="13" t="n">
        <x:f>'Data &amp; Targets'!L813</x:f>
        <x:v>13740</x:v>
      </x:c>
      <x:c r="E813" s="13" t="n">
        <x:f>'Data &amp; Targets'!N813</x:f>
        <x:v>3122</x:v>
      </x:c>
      <x:c r="F813" s="23" t="n">
        <x:f>MIN(100,LOG10(1+D813/'산출기준'!$B$8)/LOG10(1+'산출기준'!$B$9/'산출기준'!$B$8)*100)</x:f>
        <x:v>71.36087762073144</x:v>
      </x:c>
      <x:c r="G813" s="23" t="n">
        <x:f>MIN(100,LOG10(1+D813/MAX(E813,'산출기준'!$B$10)*'산출기준'!$B$11)/LOG10(1+'산출기준'!$B$12*'산출기준'!$B$11)*100)</x:f>
        <x:v>100</x:v>
      </x:c>
      <x:c r="H813" s="23" t="n">
        <x:f>F813*'산출기준'!$B$13+G813*'산출기준'!$B$14</x:f>
        <x:v>88.54435104829258</x:v>
      </x:c>
      <x:c r="I813" s="23" t="n">
        <x:f>IF('검색추이24개월'!AI813="","",'검색추이24개월'!AI813)</x:f>
        <x:v>93.2227113663105</x:v>
      </x:c>
      <x:c r="J813" s="23" t="n">
        <x:f>'편집평가'!L813</x:f>
        <x:v>50</x:v>
      </x:c>
      <x:c r="K813" s="23" t="n">
        <x:f>IF(I813="","",H813*'산출기준'!$B$15+I813*'산출기준'!$B$16+J813*'산출기준'!$B$17)</x:f>
        <x:v>82.23898893403944</x:v>
      </x:c>
      <x:c r="L813" s="13" t="n">
        <x:f>IF(K813="","",COUNTIF($K$5:$K$1004,"&gt;"&amp;K813)+1)</x:f>
        <x:v>171</x:v>
      </x:c>
    </x:row>
    <x:row r="814" ht="25" customHeight="1">
      <x:c r="A814" s="4" t="str">
        <x:v>K0810</x:v>
      </x:c>
      <x:c r="B814" s="4" t="str">
        <x:v>방송·연예</x:v>
      </x:c>
      <x:c r="C814" s="4" t="str">
        <x:v>전지현나이</x:v>
      </x:c>
      <x:c r="D814" s="13" t="n">
        <x:f>'Data &amp; Targets'!L814</x:f>
        <x:v>10920</x:v>
      </x:c>
      <x:c r="E814" s="13" t="n">
        <x:f>'Data &amp; Targets'!N814</x:f>
        <x:v>2436</x:v>
      </x:c>
      <x:c r="F814" s="23" t="n">
        <x:f>MIN(100,LOG10(1+D814/'산출기준'!$B$8)/LOG10(1+'산출기준'!$B$9/'산출기준'!$B$8)*100)</x:f>
        <x:v>68.0628716306081</x:v>
      </x:c>
      <x:c r="G814" s="23" t="n">
        <x:f>MIN(100,LOG10(1+D814/MAX(E814,'산출기준'!$B$10)*'산출기준'!$B$11)/LOG10(1+'산출기준'!$B$12*'산출기준'!$B$11)*100)</x:f>
        <x:v>100</x:v>
      </x:c>
      <x:c r="H814" s="23" t="n">
        <x:f>F814*'산출기준'!$B$13+G814*'산출기준'!$B$14</x:f>
        <x:v>87.22514865224323</x:v>
      </x:c>
      <x:c r="I814" s="23" t="n">
        <x:f>IF('검색추이24개월'!AI814="","",'검색추이24개월'!AI814)</x:f>
        <x:v>95.09243849360404</x:v>
      </x:c>
      <x:c r="J814" s="23" t="n">
        <x:f>'편집평가'!L814</x:f>
        <x:v>50</x:v>
      </x:c>
      <x:c r="K814" s="23" t="n">
        <x:f>IF(I814="","",H814*'산출기준'!$B$15+I814*'산출기준'!$B$16+J814*'산출기준'!$B$17)</x:f>
        <x:v>82.14030587420282</x:v>
      </x:c>
      <x:c r="L814" s="13" t="n">
        <x:f>IF(K814="","",COUNTIF($K$5:$K$1004,"&gt;"&amp;K814)+1)</x:f>
        <x:v>174</x:v>
      </x:c>
    </x:row>
    <x:row r="815" ht="25" customHeight="1">
      <x:c r="A815" s="4" t="str">
        <x:v>K0811</x:v>
      </x:c>
      <x:c r="B815" s="4" t="str">
        <x:v>방송·연예</x:v>
      </x:c>
      <x:c r="C815" s="4" t="str">
        <x:v>박보검나이</x:v>
      </x:c>
      <x:c r="D815" s="13" t="n">
        <x:f>'Data &amp; Targets'!L815</x:f>
        <x:v>10840</x:v>
      </x:c>
      <x:c r="E815" s="13" t="n">
        <x:f>'Data &amp; Targets'!N815</x:f>
        <x:v>1413</x:v>
      </x:c>
      <x:c r="F815" s="23" t="n">
        <x:f>MIN(100,LOG10(1+D815/'산출기준'!$B$8)/LOG10(1+'산출기준'!$B$9/'산출기준'!$B$8)*100)</x:f>
        <x:v>67.9574111393375</x:v>
      </x:c>
      <x:c r="G815" s="23" t="n">
        <x:f>MIN(100,LOG10(1+D815/MAX(E815,'산출기준'!$B$10)*'산출기준'!$B$11)/LOG10(1+'산출기준'!$B$12*'산출기준'!$B$11)*100)</x:f>
        <x:v>100</x:v>
      </x:c>
      <x:c r="H815" s="23" t="n">
        <x:f>F815*'산출기준'!$B$13+G815*'산출기준'!$B$14</x:f>
        <x:v>87.182964455735</x:v>
      </x:c>
      <x:c r="I815" s="23" t="n">
        <x:f>IF('검색추이24개월'!AI815="","",'검색추이24개월'!AI815)</x:f>
        <x:v>84.83435112257868</x:v>
      </x:c>
      <x:c r="J815" s="23" t="n">
        <x:f>'편집평가'!L815</x:f>
        <x:v>50</x:v>
      </x:c>
      <x:c r="K815" s="23" t="n">
        <x:f>IF(I815="","",H815*'산출기준'!$B$15+I815*'산출기준'!$B$16+J815*'산출기준'!$B$17)</x:f>
        <x:v>79.04178756464111</x:v>
      </x:c>
      <x:c r="L815" s="13" t="n">
        <x:f>IF(K815="","",COUNTIF($K$5:$K$1004,"&gt;"&amp;K815)+1)</x:f>
        <x:v>279</x:v>
      </x:c>
    </x:row>
    <x:row r="816" ht="25" customHeight="1">
      <x:c r="A816" s="4" t="str">
        <x:v>K0812</x:v>
      </x:c>
      <x:c r="B816" s="4" t="str">
        <x:v>방송·연예</x:v>
      </x:c>
      <x:c r="C816" s="4" t="str">
        <x:v>현빈나이</x:v>
      </x:c>
      <x:c r="D816" s="13" t="n">
        <x:f>'Data &amp; Targets'!L816</x:f>
        <x:v>10710</x:v>
      </x:c>
      <x:c r="E816" s="13" t="n">
        <x:f>'Data &amp; Targets'!N816</x:f>
        <x:v>1625</x:v>
      </x:c>
      <x:c r="F816" s="23" t="n">
        <x:f>MIN(100,LOG10(1+D816/'산출기준'!$B$8)/LOG10(1+'산출기준'!$B$9/'산출기준'!$B$8)*100)</x:f>
        <x:v>67.78438190723182</x:v>
      </x:c>
      <x:c r="G816" s="23" t="n">
        <x:f>MIN(100,LOG10(1+D816/MAX(E816,'산출기준'!$B$10)*'산출기준'!$B$11)/LOG10(1+'산출기준'!$B$12*'산출기준'!$B$11)*100)</x:f>
        <x:v>100</x:v>
      </x:c>
      <x:c r="H816" s="23" t="n">
        <x:f>F816*'산출기준'!$B$13+G816*'산출기준'!$B$14</x:f>
        <x:v>87.11375276289273</x:v>
      </x:c>
      <x:c r="I816" s="23" t="n">
        <x:f>IF('검색추이24개월'!AI816="","",'검색추이24개월'!AI816)</x:f>
        <x:v>92.81430775936977</x:v>
      </x:c>
      <x:c r="J816" s="23" t="n">
        <x:f>'편집평가'!L816</x:f>
        <x:v>50</x:v>
      </x:c>
      <x:c r="K816" s="23" t="n">
        <x:f>IF(I816="","",H816*'산출기준'!$B$15+I816*'산출기준'!$B$16+J816*'산출기준'!$B$17)</x:f>
        <x:v>81.40116870925729</x:v>
      </x:c>
      <x:c r="L816" s="13" t="n">
        <x:f>IF(K816="","",COUNTIF($K$5:$K$1004,"&gt;"&amp;K816)+1)</x:f>
        <x:v>202</x:v>
      </x:c>
    </x:row>
    <x:row r="817" ht="25" customHeight="1">
      <x:c r="A817" s="4" t="str">
        <x:v>K0813</x:v>
      </x:c>
      <x:c r="B817" s="4" t="str">
        <x:v>방송·연예</x:v>
      </x:c>
      <x:c r="C817" s="4" t="str">
        <x:v>서장훈나이</x:v>
      </x:c>
      <x:c r="D817" s="13" t="n">
        <x:f>'Data &amp; Targets'!L817</x:f>
        <x:v>10450</x:v>
      </x:c>
      <x:c r="E817" s="13" t="n">
        <x:f>'Data &amp; Targets'!N817</x:f>
        <x:v>2000</x:v>
      </x:c>
      <x:c r="F817" s="23" t="n">
        <x:f>MIN(100,LOG10(1+D817/'산출기준'!$B$8)/LOG10(1+'산출기준'!$B$9/'산출기준'!$B$8)*100)</x:f>
        <x:v>67.43199175145533</x:v>
      </x:c>
      <x:c r="G817" s="23" t="n">
        <x:f>MIN(100,LOG10(1+D817/MAX(E817,'산출기준'!$B$10)*'산출기준'!$B$11)/LOG10(1+'산출기준'!$B$12*'산출기준'!$B$11)*100)</x:f>
        <x:v>100</x:v>
      </x:c>
      <x:c r="H817" s="23" t="n">
        <x:f>F817*'산출기준'!$B$13+G817*'산출기준'!$B$14</x:f>
        <x:v>86.97279670058214</x:v>
      </x:c>
      <x:c r="I817" s="23" t="n">
        <x:f>IF('검색추이24개월'!AI817="","",'검색추이24개월'!AI817)</x:f>
        <x:v>92.41499552899035</x:v>
      </x:c>
      <x:c r="J817" s="23" t="n">
        <x:f>'편집평가'!L817</x:f>
        <x:v>50</x:v>
      </x:c>
      <x:c r="K817" s="23" t="n">
        <x:f>IF(I817="","",H817*'산출기준'!$B$15+I817*'산출기준'!$B$16+J817*'산출기준'!$B$17)</x:f>
        <x:v>81.21089700898817</x:v>
      </x:c>
      <x:c r="L817" s="13" t="n">
        <x:f>IF(K817="","",COUNTIF($K$5:$K$1004,"&gt;"&amp;K817)+1)</x:f>
        <x:v>211</x:v>
      </x:c>
    </x:row>
    <x:row r="818" ht="25" customHeight="1">
      <x:c r="A818" s="4" t="str">
        <x:v>K0814</x:v>
      </x:c>
      <x:c r="B818" s="4" t="str">
        <x:v>방송·연예</x:v>
      </x:c>
      <x:c r="C818" s="4" t="str">
        <x:v>이영애나이</x:v>
      </x:c>
      <x:c r="D818" s="13" t="n">
        <x:f>'Data &amp; Targets'!L818</x:f>
        <x:v>10430</x:v>
      </x:c>
      <x:c r="E818" s="13" t="n">
        <x:f>'Data &amp; Targets'!N818</x:f>
        <x:v>4062</x:v>
      </x:c>
      <x:c r="F818" s="23" t="n">
        <x:f>MIN(100,LOG10(1+D818/'산출기준'!$B$8)/LOG10(1+'산출기준'!$B$9/'산출기준'!$B$8)*100)</x:f>
        <x:v>67.40452611058672</x:v>
      </x:c>
      <x:c r="G818" s="23" t="n">
        <x:f>MIN(100,LOG10(1+D818/MAX(E818,'산출기준'!$B$10)*'산출기준'!$B$11)/LOG10(1+'산출기준'!$B$12*'산출기준'!$B$11)*100)</x:f>
        <x:v>100</x:v>
      </x:c>
      <x:c r="H818" s="23" t="n">
        <x:f>F818*'산출기준'!$B$13+G818*'산출기준'!$B$14</x:f>
        <x:v>86.96181044423469</x:v>
      </x:c>
      <x:c r="I818" s="23" t="n">
        <x:f>IF('검색추이24개월'!AI818="","",'검색추이24개월'!AI818)</x:f>
        <x:v>91.5633753129935</x:v>
      </x:c>
      <x:c r="J818" s="23" t="n">
        <x:f>'편집평가'!L818</x:f>
        <x:v>50</x:v>
      </x:c>
      <x:c r="K818" s="23" t="n">
        <x:f>IF(I818="","",H818*'산출기준'!$B$15+I818*'산출기준'!$B$16+J818*'산출기준'!$B$17)</x:f>
        <x:v>80.94991781601539</x:v>
      </x:c>
      <x:c r="L818" s="13" t="n">
        <x:f>IF(K818="","",COUNTIF($K$5:$K$1004,"&gt;"&amp;K818)+1)</x:f>
        <x:v>217</x:v>
      </x:c>
    </x:row>
    <x:row r="819" ht="25" customHeight="1">
      <x:c r="A819" s="4" t="str">
        <x:v>K0815</x:v>
      </x:c>
      <x:c r="B819" s="4" t="str">
        <x:v>방송·연예</x:v>
      </x:c>
      <x:c r="C819" s="4" t="str">
        <x:v>장나라나이</x:v>
      </x:c>
      <x:c r="D819" s="13" t="n">
        <x:f>'Data &amp; Targets'!L819</x:f>
        <x:v>10420</x:v>
      </x:c>
      <x:c r="E819" s="13" t="n">
        <x:f>'Data &amp; Targets'!N819</x:f>
        <x:v>1766</x:v>
      </x:c>
      <x:c r="F819" s="23" t="n">
        <x:f>MIN(100,LOG10(1+D819/'산출기준'!$B$8)/LOG10(1+'산출기준'!$B$9/'산출기준'!$B$8)*100)</x:f>
        <x:v>67.3907737215285</x:v>
      </x:c>
      <x:c r="G819" s="23" t="n">
        <x:f>MIN(100,LOG10(1+D819/MAX(E819,'산출기준'!$B$10)*'산출기준'!$B$11)/LOG10(1+'산출기준'!$B$12*'산출기준'!$B$11)*100)</x:f>
        <x:v>100</x:v>
      </x:c>
      <x:c r="H819" s="23" t="n">
        <x:f>F819*'산출기준'!$B$13+G819*'산출기준'!$B$14</x:f>
        <x:v>86.9563094886114</x:v>
      </x:c>
      <x:c r="I819" s="23" t="n">
        <x:f>IF('검색추이24개월'!AI819="","",'검색추이24개월'!AI819)</x:f>
        <x:v>95.36723348740904</x:v>
      </x:c>
      <x:c r="J819" s="23" t="n">
        <x:f>'편집평가'!L819</x:f>
        <x:v>50</x:v>
      </x:c>
      <x:c r="K819" s="23" t="n">
        <x:f>IF(I819="","",H819*'산출기준'!$B$15+I819*'산출기준'!$B$16+J819*'산출기준'!$B$17)</x:f>
        <x:v>82.0883247905284</x:v>
      </x:c>
      <x:c r="L819" s="13" t="n">
        <x:f>IF(K819="","",COUNTIF($K$5:$K$1004,"&gt;"&amp;K819)+1)</x:f>
        <x:v>178</x:v>
      </x:c>
    </x:row>
    <x:row r="820" ht="25" customHeight="1">
      <x:c r="A820" s="4" t="str">
        <x:v>K0816</x:v>
      </x:c>
      <x:c r="B820" s="4" t="str">
        <x:v>방송·연예</x:v>
      </x:c>
      <x:c r="C820" s="4" t="str">
        <x:v>손예진나이</x:v>
      </x:c>
      <x:c r="D820" s="13" t="n">
        <x:f>'Data &amp; Targets'!L820</x:f>
        <x:v>9710</x:v>
      </x:c>
      <x:c r="E820" s="13" t="n">
        <x:f>'Data &amp; Targets'!N820</x:f>
        <x:v>2356</x:v>
      </x:c>
      <x:c r="F820" s="23" t="n">
        <x:f>MIN(100,LOG10(1+D820/'산출기준'!$B$8)/LOG10(1+'산출기준'!$B$9/'산출기준'!$B$8)*100)</x:f>
        <x:v>66.37936231724049</x:v>
      </x:c>
      <x:c r="G820" s="23" t="n">
        <x:f>MIN(100,LOG10(1+D820/MAX(E820,'산출기준'!$B$10)*'산출기준'!$B$11)/LOG10(1+'산출기준'!$B$12*'산출기준'!$B$11)*100)</x:f>
        <x:v>100</x:v>
      </x:c>
      <x:c r="H820" s="23" t="n">
        <x:f>F820*'산출기준'!$B$13+G820*'산출기준'!$B$14</x:f>
        <x:v>86.55174492689619</x:v>
      </x:c>
      <x:c r="I820" s="23" t="n">
        <x:f>IF('검색추이24개월'!AI820="","",'검색추이24개월'!AI820)</x:f>
        <x:v>96.10561157082729</x:v>
      </x:c>
      <x:c r="J820" s="23" t="n">
        <x:f>'편집평가'!L820</x:f>
        <x:v>50</x:v>
      </x:c>
      <x:c r="K820" s="23" t="n">
        <x:f>IF(I820="","",H820*'산출기준'!$B$15+I820*'산출기준'!$B$16+J820*'산출기준'!$B$17)</x:f>
        <x:v>82.10755593469628</x:v>
      </x:c>
      <x:c r="L820" s="13" t="n">
        <x:f>IF(K820="","",COUNTIF($K$5:$K$1004,"&gt;"&amp;K820)+1)</x:f>
        <x:v>177</x:v>
      </x:c>
    </x:row>
    <x:row r="821" ht="25" customHeight="1">
      <x:c r="A821" s="4" t="str">
        <x:v>K0817</x:v>
      </x:c>
      <x:c r="B821" s="4" t="str">
        <x:v>방송·연예</x:v>
      </x:c>
      <x:c r="C821" s="4" t="str">
        <x:v>차승원나이</x:v>
      </x:c>
      <x:c r="D821" s="13" t="n">
        <x:f>'Data &amp; Targets'!L821</x:f>
        <x:v>9340</x:v>
      </x:c>
      <x:c r="E821" s="13" t="n">
        <x:f>'Data &amp; Targets'!N821</x:f>
        <x:v>991</x:v>
      </x:c>
      <x:c r="F821" s="23" t="n">
        <x:f>MIN(100,LOG10(1+D821/'산출기준'!$B$8)/LOG10(1+'산출기준'!$B$9/'산출기준'!$B$8)*100)</x:f>
        <x:v>65.82287573394227</x:v>
      </x:c>
      <x:c r="G821" s="23" t="n">
        <x:f>MIN(100,LOG10(1+D821/MAX(E821,'산출기준'!$B$10)*'산출기준'!$B$11)/LOG10(1+'산출기준'!$B$12*'산출기준'!$B$11)*100)</x:f>
        <x:v>100</x:v>
      </x:c>
      <x:c r="H821" s="23" t="n">
        <x:f>F821*'산출기준'!$B$13+G821*'산출기준'!$B$14</x:f>
        <x:v>86.3291502935769</x:v>
      </x:c>
      <x:c r="I821" s="23" t="n">
        <x:f>IF('검색추이24개월'!AI821="","",'검색추이24개월'!AI821)</x:f>
        <x:v>85.42066650819012</x:v>
      </x:c>
      <x:c r="J821" s="23" t="n">
        <x:f>'편집평가'!L821</x:f>
        <x:v>50</x:v>
      </x:c>
      <x:c r="K821" s="23" t="n">
        <x:f>IF(I821="","",H821*'산출기준'!$B$15+I821*'산출기준'!$B$16+J821*'산출기준'!$B$17)</x:f>
        <x:v>78.79077509924548</x:v>
      </x:c>
      <x:c r="L821" s="13" t="n">
        <x:f>IF(K821="","",COUNTIF($K$5:$K$1004,"&gt;"&amp;K821)+1)</x:f>
        <x:v>292</x:v>
      </x:c>
    </x:row>
    <x:row r="822" ht="25" customHeight="1">
      <x:c r="A822" s="4" t="str">
        <x:v>K0818</x:v>
      </x:c>
      <x:c r="B822" s="4" t="str">
        <x:v>방송·연예</x:v>
      </x:c>
      <x:c r="C822" s="4" t="str">
        <x:v>조인성나이</x:v>
      </x:c>
      <x:c r="D822" s="13" t="n">
        <x:f>'Data &amp; Targets'!L822</x:f>
        <x:v>9170</x:v>
      </x:c>
      <x:c r="E822" s="13" t="n">
        <x:f>'Data &amp; Targets'!N822</x:f>
        <x:v>1214</x:v>
      </x:c>
      <x:c r="F822" s="23" t="n">
        <x:f>MIN(100,LOG10(1+D822/'산출기준'!$B$8)/LOG10(1+'산출기준'!$B$9/'산출기준'!$B$8)*100)</x:f>
        <x:v>65.55983845500961</x:v>
      </x:c>
      <x:c r="G822" s="23" t="n">
        <x:f>MIN(100,LOG10(1+D822/MAX(E822,'산출기준'!$B$10)*'산출기준'!$B$11)/LOG10(1+'산출기준'!$B$12*'산출기준'!$B$11)*100)</x:f>
        <x:v>100</x:v>
      </x:c>
      <x:c r="H822" s="23" t="n">
        <x:f>F822*'산출기준'!$B$13+G822*'산출기준'!$B$14</x:f>
        <x:v>86.22393538200384</x:v>
      </x:c>
      <x:c r="I822" s="23" t="n">
        <x:f>IF('검색추이24개월'!AI822="","",'검색추이24개월'!AI822)</x:f>
        <x:v>94.33037330574959</x:v>
      </x:c>
      <x:c r="J822" s="23" t="n">
        <x:f>'편집평가'!L822</x:f>
        <x:v>50</x:v>
      </x:c>
      <x:c r="K822" s="23" t="n">
        <x:f>IF(I822="","",H822*'산출기준'!$B$15+I822*'산출기준'!$B$16+J822*'산출기준'!$B$17)</x:f>
        <x:v>81.4110796827268</x:v>
      </x:c>
      <x:c r="L822" s="13" t="n">
        <x:f>IF(K822="","",COUNTIF($K$5:$K$1004,"&gt;"&amp;K822)+1)</x:f>
        <x:v>200</x:v>
      </x:c>
    </x:row>
    <x:row r="823" ht="25" customHeight="1">
      <x:c r="A823" s="4" t="str">
        <x:v>K0819</x:v>
      </x:c>
      <x:c r="B823" s="4" t="str">
        <x:v>방송·연예</x:v>
      </x:c>
      <x:c r="C823" s="4" t="str">
        <x:v>이병헌나이</x:v>
      </x:c>
      <x:c r="D823" s="13" t="n">
        <x:f>'Data &amp; Targets'!L823</x:f>
        <x:v>8120</x:v>
      </x:c>
      <x:c r="E823" s="13" t="n">
        <x:f>'Data &amp; Targets'!N823</x:f>
        <x:v>1835</x:v>
      </x:c>
      <x:c r="F823" s="23" t="n">
        <x:f>MIN(100,LOG10(1+D823/'산출기준'!$B$8)/LOG10(1+'산출기준'!$B$9/'산출기준'!$B$8)*100)</x:f>
        <x:v>63.81982633488631</x:v>
      </x:c>
      <x:c r="G823" s="23" t="n">
        <x:f>MIN(100,LOG10(1+D823/MAX(E823,'산출기준'!$B$10)*'산출기준'!$B$11)/LOG10(1+'산출기준'!$B$12*'산출기준'!$B$11)*100)</x:f>
        <x:v>100</x:v>
      </x:c>
      <x:c r="H823" s="23" t="n">
        <x:f>F823*'산출기준'!$B$13+G823*'산출기준'!$B$14</x:f>
        <x:v>85.52793053395453</x:v>
      </x:c>
      <x:c r="I823" s="23" t="n">
        <x:f>IF('검색추이24개월'!AI823="","",'검색추이24개월'!AI823)</x:f>
        <x:v>84.98608097324949</x:v>
      </x:c>
      <x:c r="J823" s="23" t="n">
        <x:f>'편집평가'!L823</x:f>
        <x:v>50</x:v>
      </x:c>
      <x:c r="K823" s="23" t="n">
        <x:f>IF(I823="","",H823*'산출기준'!$B$15+I823*'산출기준'!$B$16+J823*'산출기준'!$B$17)</x:f>
        <x:v>78.25978955895211</x:v>
      </x:c>
      <x:c r="L823" s="13" t="n">
        <x:f>IF(K823="","",COUNTIF($K$5:$K$1004,"&gt;"&amp;K823)+1)</x:f>
        <x:v>312</x:v>
      </x:c>
    </x:row>
    <x:row r="824" ht="25" customHeight="1">
      <x:c r="A824" s="4" t="str">
        <x:v>K0820</x:v>
      </x:c>
      <x:c r="B824" s="4" t="str">
        <x:v>방송·연예</x:v>
      </x:c>
      <x:c r="C824" s="4" t="str">
        <x:v>송혜교나이</x:v>
      </x:c>
      <x:c r="D824" s="13" t="n">
        <x:f>'Data &amp; Targets'!L824</x:f>
        <x:v>8090</x:v>
      </x:c>
      <x:c r="E824" s="13" t="n">
        <x:f>'Data &amp; Targets'!N824</x:f>
        <x:v>3695</x:v>
      </x:c>
      <x:c r="F824" s="23" t="n">
        <x:f>MIN(100,LOG10(1+D824/'산출기준'!$B$8)/LOG10(1+'산출기준'!$B$9/'산출기준'!$B$8)*100)</x:f>
        <x:v>63.76690346644042</x:v>
      </x:c>
      <x:c r="G824" s="23" t="n">
        <x:f>MIN(100,LOG10(1+D824/MAX(E824,'산출기준'!$B$10)*'산출기준'!$B$11)/LOG10(1+'산출기준'!$B$12*'산출기준'!$B$11)*100)</x:f>
        <x:v>100</x:v>
      </x:c>
      <x:c r="H824" s="23" t="n">
        <x:f>F824*'산출기준'!$B$13+G824*'산출기준'!$B$14</x:f>
        <x:v>85.50676138657617</x:v>
      </x:c>
      <x:c r="I824" s="23" t="n">
        <x:f>IF('검색추이24개월'!AI824="","",'검색추이24개월'!AI824)</x:f>
        <x:v>82.47148772336472</x:v>
      </x:c>
      <x:c r="J824" s="23" t="n">
        <x:f>'편집평가'!L824</x:f>
        <x:v>50</x:v>
      </x:c>
      <x:c r="K824" s="23" t="n">
        <x:f>IF(I824="","",H824*'산출기준'!$B$15+I824*'산출기준'!$B$16+J824*'산출기준'!$B$17)</x:f>
        <x:v>77.4948270102975</x:v>
      </x:c>
      <x:c r="L824" s="13" t="n">
        <x:f>IF(K824="","",COUNTIF($K$5:$K$1004,"&gt;"&amp;K824)+1)</x:f>
        <x:v>330</x:v>
      </x:c>
    </x:row>
    <x:row r="825" ht="25" customHeight="1">
      <x:c r="A825" s="4" t="str">
        <x:v>K0821</x:v>
      </x:c>
      <x:c r="B825" s="4" t="str">
        <x:v>방송·연예</x:v>
      </x:c>
      <x:c r="C825" s="4" t="str">
        <x:v>김종국나이</x:v>
      </x:c>
      <x:c r="D825" s="13" t="n">
        <x:f>'Data &amp; Targets'!L825</x:f>
        <x:v>7920</x:v>
      </x:c>
      <x:c r="E825" s="13" t="n">
        <x:f>'Data &amp; Targets'!N825</x:f>
        <x:v>2487</x:v>
      </x:c>
      <x:c r="F825" s="23" t="n">
        <x:f>MIN(100,LOG10(1+D825/'산출기준'!$B$8)/LOG10(1+'산출기준'!$B$9/'산출기준'!$B$8)*100)</x:f>
        <x:v>63.46329628024577</x:v>
      </x:c>
      <x:c r="G825" s="23" t="n">
        <x:f>MIN(100,LOG10(1+D825/MAX(E825,'산출기준'!$B$10)*'산출기준'!$B$11)/LOG10(1+'산출기준'!$B$12*'산출기준'!$B$11)*100)</x:f>
        <x:v>100</x:v>
      </x:c>
      <x:c r="H825" s="23" t="n">
        <x:f>F825*'산출기준'!$B$13+G825*'산출기준'!$B$14</x:f>
        <x:v>85.38531851209831</x:v>
      </x:c>
      <x:c r="I825" s="23" t="n">
        <x:f>IF('검색추이24개월'!AI825="","",'검색추이24개월'!AI825)</x:f>
        <x:v>80.09876895760962</x:v>
      </x:c>
      <x:c r="J825" s="23" t="n">
        <x:f>'편집평가'!L825</x:f>
        <x:v>50</x:v>
      </x:c>
      <x:c r="K825" s="23" t="n">
        <x:f>IF(I825="","",H825*'산출기준'!$B$15+I825*'산출기준'!$B$16+J825*'산출기준'!$B$17)</x:f>
        <x:v>76.72228994333204</x:v>
      </x:c>
      <x:c r="L825" s="13" t="n">
        <x:f>IF(K825="","",COUNTIF($K$5:$K$1004,"&gt;"&amp;K825)+1)</x:f>
        <x:v>357</x:v>
      </x:c>
    </x:row>
    <x:row r="826" ht="25" customHeight="1">
      <x:c r="A826" s="4" t="str">
        <x:v>K0822</x:v>
      </x:c>
      <x:c r="B826" s="4" t="str">
        <x:v>방송·연예</x:v>
      </x:c>
      <x:c r="C826" s="4" t="str">
        <x:v>수지나이</x:v>
      </x:c>
      <x:c r="D826" s="13" t="n">
        <x:f>'Data &amp; Targets'!L826</x:f>
        <x:v>7680</x:v>
      </x:c>
      <x:c r="E826" s="13" t="n">
        <x:f>'Data &amp; Targets'!N826</x:f>
        <x:v>7736</x:v>
      </x:c>
      <x:c r="F826" s="23" t="n">
        <x:f>MIN(100,LOG10(1+D826/'산출기준'!$B$8)/LOG10(1+'산출기준'!$B$9/'산출기준'!$B$8)*100)</x:f>
        <x:v>63.02353420070177</x:v>
      </x:c>
      <x:c r="G826" s="23" t="n">
        <x:f>MIN(100,LOG10(1+D826/MAX(E826,'산출기준'!$B$10)*'산출기준'!$B$11)/LOG10(1+'산출기준'!$B$12*'산출기준'!$B$11)*100)</x:f>
        <x:v>99.84414233926047</x:v>
      </x:c>
      <x:c r="H826" s="23" t="n">
        <x:f>F826*'산출기준'!$B$13+G826*'산출기준'!$B$14</x:f>
        <x:v>85.115899083837</x:v>
      </x:c>
      <x:c r="I826" s="23" t="n">
        <x:f>IF('검색추이24개월'!AI826="","",'검색추이24개월'!AI826)</x:f>
        <x:v>90.35498942605616</x:v>
      </x:c>
      <x:c r="J826" s="23" t="n">
        <x:f>'편집평가'!L826</x:f>
        <x:v>50</x:v>
      </x:c>
      <x:c r="K826" s="23" t="n">
        <x:f>IF(I826="","",H826*'산출기준'!$B$15+I826*'산출기준'!$B$16+J826*'산출기준'!$B$17)</x:f>
        <x:v>79.66444636973534</x:v>
      </x:c>
      <x:c r="L826" s="13" t="n">
        <x:f>IF(K826="","",COUNTIF($K$5:$K$1004,"&gt;"&amp;K826)+1)</x:f>
        <x:v>261</x:v>
      </x:c>
    </x:row>
    <x:row r="827" ht="25" customHeight="1">
      <x:c r="A827" s="4" t="str">
        <x:v>K0823</x:v>
      </x:c>
      <x:c r="B827" s="4" t="str">
        <x:v>방송·연예</x:v>
      </x:c>
      <x:c r="C827" s="4" t="str">
        <x:v>강호동나이</x:v>
      </x:c>
      <x:c r="D827" s="13" t="n">
        <x:f>'Data &amp; Targets'!L827</x:f>
        <x:v>7670</x:v>
      </x:c>
      <x:c r="E827" s="13" t="n">
        <x:f>'Data &amp; Targets'!N827</x:f>
        <x:v>1318</x:v>
      </x:c>
      <x:c r="F827" s="23" t="n">
        <x:f>MIN(100,LOG10(1+D827/'산출기준'!$B$8)/LOG10(1+'산출기준'!$B$9/'산출기준'!$B$8)*100)</x:f>
        <x:v>63.00491762142171</x:v>
      </x:c>
      <x:c r="G827" s="23" t="n">
        <x:f>MIN(100,LOG10(1+D827/MAX(E827,'산출기준'!$B$10)*'산출기준'!$B$11)/LOG10(1+'산출기준'!$B$12*'산출기준'!$B$11)*100)</x:f>
        <x:v>100</x:v>
      </x:c>
      <x:c r="H827" s="23" t="n">
        <x:f>F827*'산출기준'!$B$13+G827*'산출기준'!$B$14</x:f>
        <x:v>85.20196704856869</x:v>
      </x:c>
      <x:c r="I827" s="23" t="n">
        <x:f>IF('검색추이24개월'!AI827="","",'검색추이24개월'!AI827)</x:f>
        <x:v>96.78721879387507</x:v>
      </x:c>
      <x:c r="J827" s="23" t="n">
        <x:f>'편집평가'!L827</x:f>
        <x:v>50</x:v>
      </x:c>
      <x:c r="K827" s="23" t="n">
        <x:f>IF(I827="","",H827*'산출기준'!$B$15+I827*'산출기준'!$B$16+J827*'산출기준'!$B$17)</x:f>
        <x:v>81.63714916244686</x:v>
      </x:c>
      <x:c r="L827" s="13" t="n">
        <x:f>IF(K827="","",COUNTIF($K$5:$K$1004,"&gt;"&amp;K827)+1)</x:f>
        <x:v>191</x:v>
      </x:c>
    </x:row>
    <x:row r="828" ht="25" customHeight="1">
      <x:c r="A828" s="4" t="str">
        <x:v>K0824</x:v>
      </x:c>
      <x:c r="B828" s="4" t="str">
        <x:v>방송·연예</x:v>
      </x:c>
      <x:c r="C828" s="4" t="str">
        <x:v>임영웅나이</x:v>
      </x:c>
      <x:c r="D828" s="13" t="n">
        <x:f>'Data &amp; Targets'!L828</x:f>
        <x:v>7060</x:v>
      </x:c>
      <x:c r="E828" s="13" t="n">
        <x:f>'Data &amp; Targets'!N828</x:f>
        <x:v>4431</x:v>
      </x:c>
      <x:c r="F828" s="23" t="n">
        <x:f>MIN(100,LOG10(1+D828/'산출기준'!$B$8)/LOG10(1+'산출기준'!$B$9/'산출기준'!$B$8)*100)</x:f>
        <x:v>61.8214889715618</x:v>
      </x:c>
      <x:c r="G828" s="23" t="n">
        <x:f>MIN(100,LOG10(1+D828/MAX(E828,'산출기준'!$B$10)*'산출기준'!$B$11)/LOG10(1+'산출기준'!$B$12*'산출기준'!$B$11)*100)</x:f>
        <x:v>100</x:v>
      </x:c>
      <x:c r="H828" s="23" t="n">
        <x:f>F828*'산출기준'!$B$13+G828*'산출기준'!$B$14</x:f>
        <x:v>84.72859558862473</x:v>
      </x:c>
      <x:c r="I828" s="23" t="n">
        <x:f>IF('검색추이24개월'!AI828="","",'검색추이24개월'!AI828)</x:f>
        <x:v>91.95596343539209</x:v>
      </x:c>
      <x:c r="J828" s="23" t="n">
        <x:f>'편집평가'!L828</x:f>
        <x:v>50</x:v>
      </x:c>
      <x:c r="K828" s="23" t="n">
        <x:f>IF(I828="","",H828*'산출기준'!$B$15+I828*'산출기준'!$B$16+J828*'산출기준'!$B$17)</x:f>
        <x:v>79.95108682492999</x:v>
      </x:c>
      <x:c r="L828" s="13" t="n">
        <x:f>IF(K828="","",COUNTIF($K$5:$K$1004,"&gt;"&amp;K828)+1)</x:f>
        <x:v>254</x:v>
      </x:c>
    </x:row>
    <x:row r="829" ht="25" customHeight="1">
      <x:c r="A829" s="4" t="str">
        <x:v>K0825</x:v>
      </x:c>
      <x:c r="B829" s="4" t="str">
        <x:v>방송·연예</x:v>
      </x:c>
      <x:c r="C829" s="4" t="str">
        <x:v>진성나이</x:v>
      </x:c>
      <x:c r="D829" s="13" t="n">
        <x:f>'Data &amp; Targets'!L829</x:f>
        <x:v>6780</x:v>
      </x:c>
      <x:c r="E829" s="13" t="n">
        <x:f>'Data &amp; Targets'!N829</x:f>
        <x:v>1568</x:v>
      </x:c>
      <x:c r="F829" s="23" t="n">
        <x:f>MIN(100,LOG10(1+D829/'산출기준'!$B$8)/LOG10(1+'산출기준'!$B$9/'산출기준'!$B$8)*100)</x:f>
        <x:v>61.24408638163706</x:v>
      </x:c>
      <x:c r="G829" s="23" t="n">
        <x:f>MIN(100,LOG10(1+D829/MAX(E829,'산출기준'!$B$10)*'산출기준'!$B$11)/LOG10(1+'산출기준'!$B$12*'산출기준'!$B$11)*100)</x:f>
        <x:v>100</x:v>
      </x:c>
      <x:c r="H829" s="23" t="n">
        <x:f>F829*'산출기준'!$B$13+G829*'산출기준'!$B$14</x:f>
        <x:v>84.49763455265483</x:v>
      </x:c>
      <x:c r="I829" s="23" t="n">
        <x:f>IF('검색추이24개월'!AI829="","",'검색추이24개월'!AI829)</x:f>
        <x:v>88.68841518272659</x:v>
      </x:c>
      <x:c r="J829" s="23" t="n">
        <x:f>'편집평가'!L829</x:f>
        <x:v>50</x:v>
      </x:c>
      <x:c r="K829" s="23" t="n">
        <x:f>IF(I829="","",H829*'산출기준'!$B$15+I829*'산출기준'!$B$16+J829*'산출기준'!$B$17)</x:f>
        <x:v>78.8553418311454</x:v>
      </x:c>
      <x:c r="L829" s="13" t="n">
        <x:f>IF(K829="","",COUNTIF($K$5:$K$1004,"&gt;"&amp;K829)+1)</x:f>
        <x:v>287</x:v>
      </x:c>
    </x:row>
    <x:row r="830" ht="25" customHeight="1">
      <x:c r="A830" s="4" t="str">
        <x:v>K0826</x:v>
      </x:c>
      <x:c r="B830" s="4" t="str">
        <x:v>방송·연예</x:v>
      </x:c>
      <x:c r="C830" s="4" t="str">
        <x:v>장민호나이</x:v>
      </x:c>
      <x:c r="D830" s="13" t="n">
        <x:f>'Data &amp; Targets'!L830</x:f>
        <x:v>5900</x:v>
      </x:c>
      <x:c r="E830" s="13" t="n">
        <x:f>'Data &amp; Targets'!N830</x:f>
        <x:v>1764</x:v>
      </x:c>
      <x:c r="F830" s="23" t="n">
        <x:f>MIN(100,LOG10(1+D830/'산출기준'!$B$8)/LOG10(1+'산출기준'!$B$9/'산출기준'!$B$8)*100)</x:f>
        <x:v>59.26313341559811</x:v>
      </x:c>
      <x:c r="G830" s="23" t="n">
        <x:f>MIN(100,LOG10(1+D830/MAX(E830,'산출기준'!$B$10)*'산출기준'!$B$11)/LOG10(1+'산출기준'!$B$12*'산출기준'!$B$11)*100)</x:f>
        <x:v>100</x:v>
      </x:c>
      <x:c r="H830" s="23" t="n">
        <x:f>F830*'산출기준'!$B$13+G830*'산출기준'!$B$14</x:f>
        <x:v>83.70525336623925</x:v>
      </x:c>
      <x:c r="I830" s="23" t="n">
        <x:f>IF('검색추이24개월'!AI830="","",'검색추이24개월'!AI830)</x:f>
        <x:v>91.6982522471969</x:v>
      </x:c>
      <x:c r="J830" s="23" t="n">
        <x:f>'편집평가'!L830</x:f>
        <x:v>50</x:v>
      </x:c>
      <x:c r="K830" s="23" t="n">
        <x:f>IF(I830="","",H830*'산출기준'!$B$15+I830*'산출기준'!$B$16+J830*'산출기준'!$B$17)</x:f>
        <x:v>79.3621023572787</x:v>
      </x:c>
      <x:c r="L830" s="13" t="n">
        <x:f>IF(K830="","",COUNTIF($K$5:$K$1004,"&gt;"&amp;K830)+1)</x:f>
        <x:v>271</x:v>
      </x:c>
    </x:row>
    <x:row r="831" ht="25" customHeight="1">
      <x:c r="A831" s="4" t="str">
        <x:v>K0827</x:v>
      </x:c>
      <x:c r="B831" s="4" t="str">
        <x:v>방송·연예</x:v>
      </x:c>
      <x:c r="C831" s="4" t="str">
        <x:v>이찬원나이</x:v>
      </x:c>
      <x:c r="D831" s="13" t="n">
        <x:f>'Data &amp; Targets'!L831</x:f>
        <x:v>5500</x:v>
      </x:c>
      <x:c r="E831" s="13" t="n">
        <x:f>'Data &amp; Targets'!N831</x:f>
        <x:v>2728</x:v>
      </x:c>
      <x:c r="F831" s="23" t="n">
        <x:f>MIN(100,LOG10(1+D831/'산출기준'!$B$8)/LOG10(1+'산출기준'!$B$9/'산출기준'!$B$8)*100)</x:f>
        <x:v>58.264503797225956</x:v>
      </x:c>
      <x:c r="G831" s="23" t="n">
        <x:f>MIN(100,LOG10(1+D831/MAX(E831,'산출기준'!$B$10)*'산출기준'!$B$11)/LOG10(1+'산출기준'!$B$12*'산출기준'!$B$11)*100)</x:f>
        <x:v>100</x:v>
      </x:c>
      <x:c r="H831" s="23" t="n">
        <x:f>F831*'산출기준'!$B$13+G831*'산출기준'!$B$14</x:f>
        <x:v>83.30580151889038</x:v>
      </x:c>
      <x:c r="I831" s="23" t="n">
        <x:f>IF('검색추이24개월'!AI831="","",'검색추이24개월'!AI831)</x:f>
        <x:v>85.05788983934363</x:v>
      </x:c>
      <x:c r="J831" s="23" t="n">
        <x:f>'편집평가'!L831</x:f>
        <x:v>50</x:v>
      </x:c>
      <x:c r="K831" s="23" t="n">
        <x:f>IF(I831="","",H831*'산출기준'!$B$15+I831*'산출기준'!$B$16+J831*'산출기준'!$B$17)</x:f>
        <x:v>77.17026771124827</x:v>
      </x:c>
      <x:c r="L831" s="13" t="n">
        <x:f>IF(K831="","",COUNTIF($K$5:$K$1004,"&gt;"&amp;K831)+1)</x:f>
        <x:v>342</x:v>
      </x:c>
    </x:row>
    <x:row r="832" ht="25" customHeight="1">
      <x:c r="A832" s="4" t="str">
        <x:v>K0828</x:v>
      </x:c>
      <x:c r="B832" s="4" t="str">
        <x:v>방송·연예</x:v>
      </x:c>
      <x:c r="C832" s="4" t="str">
        <x:v>이경규나이</x:v>
      </x:c>
      <x:c r="D832" s="13" t="n">
        <x:f>'Data &amp; Targets'!L832</x:f>
        <x:v>5330</x:v>
      </x:c>
      <x:c r="E832" s="13" t="n">
        <x:f>'Data &amp; Targets'!N832</x:f>
        <x:v>1159</x:v>
      </x:c>
      <x:c r="F832" s="23" t="n">
        <x:f>MIN(100,LOG10(1+D832/'산출기준'!$B$8)/LOG10(1+'산출기준'!$B$9/'산출기준'!$B$8)*100)</x:f>
        <x:v>57.818295113027915</x:v>
      </x:c>
      <x:c r="G832" s="23" t="n">
        <x:f>MIN(100,LOG10(1+D832/MAX(E832,'산출기준'!$B$10)*'산출기준'!$B$11)/LOG10(1+'산출기준'!$B$12*'산출기준'!$B$11)*100)</x:f>
        <x:v>100</x:v>
      </x:c>
      <x:c r="H832" s="23" t="n">
        <x:f>F832*'산출기준'!$B$13+G832*'산출기준'!$B$14</x:f>
        <x:v>83.12731804521117</x:v>
      </x:c>
      <x:c r="I832" s="23" t="n">
        <x:f>IF('검색추이24개월'!AI832="","",'검색추이24개월'!AI832)</x:f>
        <x:v>93.30524220993446</x:v>
      </x:c>
      <x:c r="J832" s="23" t="n">
        <x:f>'편집평가'!L832</x:f>
        <x:v>50</x:v>
      </x:c>
      <x:c r="K832" s="23" t="n">
        <x:f>IF(I832="","",H832*'산출기준'!$B$15+I832*'산출기준'!$B$16+J832*'산출기준'!$B$17)</x:f>
        <x:v>79.55523168558592</x:v>
      </x:c>
      <x:c r="L832" s="13" t="n">
        <x:f>IF(K832="","",COUNTIF($K$5:$K$1004,"&gt;"&amp;K832)+1)</x:f>
        <x:v>265</x:v>
      </x:c>
    </x:row>
    <x:row r="833" ht="25" customHeight="1">
      <x:c r="A833" s="4" t="str">
        <x:v>K0829</x:v>
      </x:c>
      <x:c r="B833" s="4" t="str">
        <x:v>방송·연예</x:v>
      </x:c>
      <x:c r="C833" s="4" t="str">
        <x:v>한혜진나이</x:v>
      </x:c>
      <x:c r="D833" s="13" t="n">
        <x:f>'Data &amp; Targets'!L833</x:f>
        <x:v>5270</x:v>
      </x:c>
      <x:c r="E833" s="13" t="n">
        <x:f>'Data &amp; Targets'!N833</x:f>
        <x:v>2614</x:v>
      </x:c>
      <x:c r="F833" s="23" t="n">
        <x:f>MIN(100,LOG10(1+D833/'산출기준'!$B$8)/LOG10(1+'산출기준'!$B$9/'산출기준'!$B$8)*100)</x:f>
        <x:v>57.657466920683696</x:v>
      </x:c>
      <x:c r="G833" s="23" t="n">
        <x:f>MIN(100,LOG10(1+D833/MAX(E833,'산출기준'!$B$10)*'산출기준'!$B$11)/LOG10(1+'산출기준'!$B$12*'산출기준'!$B$11)*100)</x:f>
        <x:v>100</x:v>
      </x:c>
      <x:c r="H833" s="23" t="n">
        <x:f>F833*'산출기준'!$B$13+G833*'산출기준'!$B$14</x:f>
        <x:v>83.06298676827348</x:v>
      </x:c>
      <x:c r="I833" s="23" t="n">
        <x:f>IF('검색추이24개월'!AI833="","",'검색추이24개월'!AI833)</x:f>
        <x:v>94.85112888741699</x:v>
      </x:c>
      <x:c r="J833" s="23" t="n">
        <x:f>'편집평가'!L833</x:f>
        <x:v>50</x:v>
      </x:c>
      <x:c r="K833" s="23" t="n">
        <x:f>IF(I833="","",H833*'산출기준'!$B$15+I833*'산출기준'!$B$16+J833*'산출기준'!$B$17)</x:f>
        <x:v>79.98683205036184</x:v>
      </x:c>
      <x:c r="L833" s="13" t="n">
        <x:f>IF(K833="","",COUNTIF($K$5:$K$1004,"&gt;"&amp;K833)+1)</x:f>
        <x:v>253</x:v>
      </x:c>
    </x:row>
    <x:row r="834" ht="25" customHeight="1">
      <x:c r="A834" s="4" t="str">
        <x:v>K0830</x:v>
      </x:c>
      <x:c r="B834" s="4" t="str">
        <x:v>방송·연예</x:v>
      </x:c>
      <x:c r="C834" s="4" t="str">
        <x:v>이승기나이</x:v>
      </x:c>
      <x:c r="D834" s="13" t="n">
        <x:f>'Data &amp; Targets'!L834</x:f>
        <x:v>4570</x:v>
      </x:c>
      <x:c r="E834" s="13" t="n">
        <x:f>'Data &amp; Targets'!N834</x:f>
        <x:v>1632</x:v>
      </x:c>
      <x:c r="F834" s="23" t="n">
        <x:f>MIN(100,LOG10(1+D834/'산출기준'!$B$8)/LOG10(1+'산출기준'!$B$9/'산출기준'!$B$8)*100)</x:f>
        <x:v>55.63584592961668</x:v>
      </x:c>
      <x:c r="G834" s="23" t="n">
        <x:f>MIN(100,LOG10(1+D834/MAX(E834,'산출기준'!$B$10)*'산출기준'!$B$11)/LOG10(1+'산출기준'!$B$12*'산출기준'!$B$11)*100)</x:f>
        <x:v>100</x:v>
      </x:c>
      <x:c r="H834" s="23" t="n">
        <x:f>F834*'산출기준'!$B$13+G834*'산출기준'!$B$14</x:f>
        <x:v>82.25433837184667</x:v>
      </x:c>
      <x:c r="I834" s="23" t="n">
        <x:f>IF('검색추이24개월'!AI834="","",'검색추이24개월'!AI834)</x:f>
        <x:v>94.7147498989262</x:v>
      </x:c>
      <x:c r="J834" s="23" t="n">
        <x:f>'편집평가'!L834</x:f>
        <x:v>50</x:v>
      </x:c>
      <x:c r="K834" s="23" t="n">
        <x:f>IF(I834="","",H834*'산출기준'!$B$15+I834*'산출기준'!$B$16+J834*'산출기준'!$B$17)</x:f>
        <x:v>79.54159415560119</x:v>
      </x:c>
      <x:c r="L834" s="13" t="n">
        <x:f>IF(K834="","",COUNTIF($K$5:$K$1004,"&gt;"&amp;K834)+1)</x:f>
        <x:v>266</x:v>
      </x:c>
    </x:row>
    <x:row r="835" ht="25" customHeight="1">
      <x:c r="A835" s="4" t="str">
        <x:v>K0831</x:v>
      </x:c>
      <x:c r="B835" s="4" t="str">
        <x:v>방송·연예</x:v>
      </x:c>
      <x:c r="C835" s="4" t="str">
        <x:v>박진영식단</x:v>
      </x:c>
      <x:c r="D835" s="13" t="n">
        <x:f>'Data &amp; Targets'!L835</x:f>
        <x:v>4440</x:v>
      </x:c>
      <x:c r="E835" s="13" t="n">
        <x:f>'Data &amp; Targets'!N835</x:f>
        <x:v>1049</x:v>
      </x:c>
      <x:c r="F835" s="23" t="n">
        <x:f>MIN(100,LOG10(1+D835/'산출기준'!$B$8)/LOG10(1+'산출기준'!$B$9/'산출기준'!$B$8)*100)</x:f>
        <x:v>55.22720413338329</x:v>
      </x:c>
      <x:c r="G835" s="23" t="n">
        <x:f>MIN(100,LOG10(1+D835/MAX(E835,'산출기준'!$B$10)*'산출기준'!$B$11)/LOG10(1+'산출기준'!$B$12*'산출기준'!$B$11)*100)</x:f>
        <x:v>100</x:v>
      </x:c>
      <x:c r="H835" s="23" t="n">
        <x:f>F835*'산출기준'!$B$13+G835*'산출기준'!$B$14</x:f>
        <x:v>82.09088165335332</x:v>
      </x:c>
      <x:c r="I835" s="23" t="n">
        <x:f>IF('검색추이24개월'!AI835="","",'검색추이24개월'!AI835)</x:f>
        <x:v>93.93404591287965</x:v>
      </x:c>
      <x:c r="J835" s="23" t="n">
        <x:f>'편집평가'!L835</x:f>
        <x:v>37.5</x:v>
      </x:c>
      <x:c r="K835" s="23" t="n">
        <x:f>IF(I835="","",H835*'산출기준'!$B$15+I835*'산출기준'!$B$16+J835*'산출기준'!$B$17)</x:f>
        <x:v>76.72565460054055</x:v>
      </x:c>
      <x:c r="L835" s="13" t="n">
        <x:f>IF(K835="","",COUNTIF($K$5:$K$1004,"&gt;"&amp;K835)+1)</x:f>
        <x:v>356</x:v>
      </x:c>
    </x:row>
    <x:row r="836" ht="25" customHeight="1">
      <x:c r="A836" s="4" t="str">
        <x:v>K0832</x:v>
      </x:c>
      <x:c r="B836" s="4" t="str">
        <x:v>방송·연예</x:v>
      </x:c>
      <x:c r="C836" s="4" t="str">
        <x:v>장도연키</x:v>
      </x:c>
      <x:c r="D836" s="13" t="n">
        <x:f>'Data &amp; Targets'!L836</x:f>
        <x:v>3470</x:v>
      </x:c>
      <x:c r="E836" s="13" t="n">
        <x:f>'Data &amp; Targets'!N836</x:f>
        <x:v>990</x:v>
      </x:c>
      <x:c r="F836" s="23" t="n">
        <x:f>MIN(100,LOG10(1+D836/'산출기준'!$B$8)/LOG10(1+'산출기준'!$B$9/'산출기준'!$B$8)*100)</x:f>
        <x:v>51.748119639295474</x:v>
      </x:c>
      <x:c r="G836" s="23" t="n">
        <x:f>MIN(100,LOG10(1+D836/MAX(E836,'산출기준'!$B$10)*'산출기준'!$B$11)/LOG10(1+'산출기준'!$B$12*'산출기준'!$B$11)*100)</x:f>
        <x:v>100</x:v>
      </x:c>
      <x:c r="H836" s="23" t="n">
        <x:f>F836*'산출기준'!$B$13+G836*'산출기준'!$B$14</x:f>
        <x:v>80.6992478557182</x:v>
      </x:c>
      <x:c r="I836" s="23" t="n">
        <x:f>IF('검색추이24개월'!AI836="","",'검색추이24개월'!AI836)</x:f>
        <x:v>92.42587205608108</x:v>
      </x:c>
      <x:c r="J836" s="23" t="n">
        <x:f>'편집평가'!L836</x:f>
        <x:v>50</x:v>
      </x:c>
      <x:c r="K836" s="23" t="n">
        <x:f>IF(I836="","",H836*'산출기준'!$B$15+I836*'산출기준'!$B$16+J836*'산출기준'!$B$17)</x:f>
        <x:v>78.07738554468342</x:v>
      </x:c>
      <x:c r="L836" s="13" t="n">
        <x:f>IF(K836="","",COUNTIF($K$5:$K$1004,"&gt;"&amp;K836)+1)</x:f>
        <x:v>315</x:v>
      </x:c>
    </x:row>
    <x:row r="837" ht="25" customHeight="1">
      <x:c r="A837" s="4" t="str">
        <x:v>K0833</x:v>
      </x:c>
      <x:c r="B837" s="4" t="str">
        <x:v>방송·연예</x:v>
      </x:c>
      <x:c r="C837" s="4" t="str">
        <x:v>한혜진키</x:v>
      </x:c>
      <x:c r="D837" s="13" t="n">
        <x:f>'Data &amp; Targets'!L837</x:f>
        <x:v>2600</x:v>
      </x:c>
      <x:c r="E837" s="13" t="n">
        <x:f>'Data &amp; Targets'!N837</x:f>
        <x:v>1237</x:v>
      </x:c>
      <x:c r="F837" s="23" t="n">
        <x:f>MIN(100,LOG10(1+D837/'산출기준'!$B$8)/LOG10(1+'산출기준'!$B$9/'산출기준'!$B$8)*100)</x:f>
        <x:v>47.70522288433299</x:v>
      </x:c>
      <x:c r="G837" s="23" t="n">
        <x:f>MIN(100,LOG10(1+D837/MAX(E837,'산출기준'!$B$10)*'산출기준'!$B$11)/LOG10(1+'산출기준'!$B$12*'산출기준'!$B$11)*100)</x:f>
        <x:v>100</x:v>
      </x:c>
      <x:c r="H837" s="23" t="n">
        <x:f>F837*'산출기준'!$B$13+G837*'산출기준'!$B$14</x:f>
        <x:v>79.0820891537332</x:v>
      </x:c>
      <x:c r="I837" s="23" t="n">
        <x:f>IF('검색추이24개월'!AI837="","",'검색추이24개월'!AI837)</x:f>
        <x:v>89.46375768721873</x:v>
      </x:c>
      <x:c r="J837" s="23" t="n">
        <x:f>'편집평가'!L837</x:f>
        <x:v>50</x:v>
      </x:c>
      <x:c r="K837" s="23" t="n">
        <x:f>IF(I837="","",H837*'산출기준'!$B$15+I837*'산출기준'!$B$16+J837*'산출기준'!$B$17)</x:f>
        <x:v>76.38017188303222</x:v>
      </x:c>
      <x:c r="L837" s="13" t="n">
        <x:f>IF(K837="","",COUNTIF($K$5:$K$1004,"&gt;"&amp;K837)+1)</x:f>
        <x:v>370</x:v>
      </x:c>
    </x:row>
    <x:row r="838" ht="25" customHeight="1">
      <x:c r="A838" s="4" t="str">
        <x:v>K0834</x:v>
      </x:c>
      <x:c r="B838" s="4" t="str">
        <x:v>방송·연예</x:v>
      </x:c>
      <x:c r="C838" s="4" t="str">
        <x:v>서장훈재산</x:v>
      </x:c>
      <x:c r="D838" s="13" t="n">
        <x:f>'Data &amp; Targets'!L838</x:f>
        <x:v>2320</x:v>
      </x:c>
      <x:c r="E838" s="13" t="n">
        <x:f>'Data &amp; Targets'!N838</x:f>
        <x:v>728</x:v>
      </x:c>
      <x:c r="F838" s="23" t="n">
        <x:f>MIN(100,LOG10(1+D838/'산출기준'!$B$8)/LOG10(1+'산출기준'!$B$9/'산출기준'!$B$8)*100)</x:f>
        <x:v>46.120505575079335</x:v>
      </x:c>
      <x:c r="G838" s="23" t="n">
        <x:f>MIN(100,LOG10(1+D838/MAX(E838,'산출기준'!$B$10)*'산출기준'!$B$11)/LOG10(1+'산출기준'!$B$12*'산출기준'!$B$11)*100)</x:f>
        <x:v>100</x:v>
      </x:c>
      <x:c r="H838" s="23" t="n">
        <x:f>F838*'산출기준'!$B$13+G838*'산출기준'!$B$14</x:f>
        <x:v>78.44820223003174</x:v>
      </x:c>
      <x:c r="I838" s="23" t="n">
        <x:f>IF('검색추이24개월'!AI838="","",'검색추이24개월'!AI838)</x:f>
        <x:v>82.99363579795572</x:v>
      </x:c>
      <x:c r="J838" s="23" t="n">
        <x:f>'편집평가'!L838</x:f>
        <x:v>25</x:v>
      </x:c>
      <x:c r="K838" s="23" t="n">
        <x:f>IF(I838="","",H838*'산출기준'!$B$15+I838*'산출기준'!$B$16+J838*'산출기준'!$B$17)</x:f>
        <x:v>69.12219185440259</x:v>
      </x:c>
      <x:c r="L838" s="13" t="n">
        <x:f>IF(K838="","",COUNTIF($K$5:$K$1004,"&gt;"&amp;K838)+1)</x:f>
        <x:v>564</x:v>
      </x:c>
    </x:row>
    <x:row r="839" ht="25" customHeight="1">
      <x:c r="A839" s="4" t="str">
        <x:v>K0835</x:v>
      </x:c>
      <x:c r="B839" s="4" t="str">
        <x:v>방송·연예</x:v>
      </x:c>
      <x:c r="C839" s="4" t="str">
        <x:v>정해인학력</x:v>
      </x:c>
      <x:c r="D839" s="13" t="n">
        <x:f>'Data &amp; Targets'!L839</x:f>
        <x:v>2140</x:v>
      </x:c>
      <x:c r="E839" s="13" t="n">
        <x:f>'Data &amp; Targets'!N839</x:f>
        <x:v>259</x:v>
      </x:c>
      <x:c r="F839" s="23" t="n">
        <x:f>MIN(100,LOG10(1+D839/'산출기준'!$B$8)/LOG10(1+'산출기준'!$B$9/'산출기준'!$B$8)*100)</x:f>
        <x:v>45.00175586155555</x:v>
      </x:c>
      <x:c r="G839" s="23" t="n">
        <x:f>MIN(100,LOG10(1+D839/MAX(E839,'산출기준'!$B$10)*'산출기준'!$B$11)/LOG10(1+'산출기준'!$B$12*'산출기준'!$B$11)*100)</x:f>
        <x:v>100</x:v>
      </x:c>
      <x:c r="H839" s="23" t="n">
        <x:f>F839*'산출기준'!$B$13+G839*'산출기준'!$B$14</x:f>
        <x:v>78.00070234462223</x:v>
      </x:c>
      <x:c r="I839" s="23" t="str">
        <x:f>IF('검색추이24개월'!AI839="","",'검색추이24개월'!AI839)</x:f>
      </x:c>
      <x:c r="J839" s="23" t="n">
        <x:f>'편집평가'!L839</x:f>
        <x:v>50</x:v>
      </x:c>
      <x:c r="K839" s="23" t="str">
        <x:f>IF(I839="","",H839*'산출기준'!$B$15+I839*'산출기준'!$B$16+J839*'산출기준'!$B$17)</x:f>
      </x:c>
      <x:c r="L839" s="13" t="str">
        <x:f>IF(K839="","",COUNTIF($K$5:$K$1004,"&gt;"&amp;K839)+1)</x:f>
      </x:c>
    </x:row>
    <x:row r="840" ht="25" customHeight="1">
      <x:c r="A840" s="4" t="str">
        <x:v>K0836</x:v>
      </x:c>
      <x:c r="B840" s="4" t="str">
        <x:v>방송·연예</x:v>
      </x:c>
      <x:c r="C840" s="4" t="str">
        <x:v>션마라톤</x:v>
      </x:c>
      <x:c r="D840" s="13" t="n">
        <x:f>'Data &amp; Targets'!L840</x:f>
        <x:v>1630</x:v>
      </x:c>
      <x:c r="E840" s="13" t="n">
        <x:f>'Data &amp; Targets'!N840</x:f>
        <x:v>2418</x:v>
      </x:c>
      <x:c r="F840" s="23" t="n">
        <x:f>MIN(100,LOG10(1+D840/'산출기준'!$B$8)/LOG10(1+'산출기준'!$B$9/'산출기준'!$B$8)*100)</x:f>
        <x:v>41.26223310224795</x:v>
      </x:c>
      <x:c r="G840" s="23" t="n">
        <x:f>MIN(100,LOG10(1+D840/MAX(E840,'산출기준'!$B$10)*'산출기준'!$B$11)/LOG10(1+'산출기준'!$B$12*'산출기준'!$B$11)*100)</x:f>
        <x:v>91.55849421790838</x:v>
      </x:c>
      <x:c r="H840" s="23" t="n">
        <x:f>F840*'산출기준'!$B$13+G840*'산출기준'!$B$14</x:f>
        <x:v>71.4399897716442</x:v>
      </x:c>
      <x:c r="I840" s="23" t="n">
        <x:f>IF('검색추이24개월'!AI840="","",'검색추이24개월'!AI840)</x:f>
        <x:v>95.3386444316229</x:v>
      </x:c>
      <x:c r="J840" s="23" t="n">
        <x:f>'편집평가'!L840</x:f>
        <x:v>37.5</x:v>
      </x:c>
      <x:c r="K840" s="23" t="n">
        <x:f>IF(I840="","",H840*'산출기준'!$B$15+I840*'산출기준'!$B$16+J840*'산출기준'!$B$17)</x:f>
        <x:v>71.82158821530896</x:v>
      </x:c>
      <x:c r="L840" s="13" t="n">
        <x:f>IF(K840="","",COUNTIF($K$5:$K$1004,"&gt;"&amp;K840)+1)</x:f>
        <x:v>504</x:v>
      </x:c>
    </x:row>
    <x:row r="841" ht="25" customHeight="1">
      <x:c r="A841" s="4" t="str">
        <x:v>K0837</x:v>
      </x:c>
      <x:c r="B841" s="4" t="str">
        <x:v>방송·연예</x:v>
      </x:c>
      <x:c r="C841" s="4" t="str">
        <x:v>아이유데뷔</x:v>
      </x:c>
      <x:c r="D841" s="13" t="n">
        <x:f>'Data &amp; Targets'!L841</x:f>
        <x:v>1480</x:v>
      </x:c>
      <x:c r="E841" s="13" t="n">
        <x:f>'Data &amp; Targets'!N841</x:f>
        <x:v>6710</x:v>
      </x:c>
      <x:c r="F841" s="23" t="n">
        <x:f>MIN(100,LOG10(1+D841/'산출기준'!$B$8)/LOG10(1+'산출기준'!$B$9/'산출기준'!$B$8)*100)</x:f>
        <x:v>39.949455845449464</x:v>
      </x:c>
      <x:c r="G841" s="23" t="n">
        <x:f>MIN(100,LOG10(1+D841/MAX(E841,'산출기준'!$B$10)*'산출기준'!$B$11)/LOG10(1+'산출기준'!$B$12*'산출기준'!$B$11)*100)</x:f>
        <x:v>67.9928819690958</x:v>
      </x:c>
      <x:c r="H841" s="23" t="n">
        <x:f>F841*'산출기준'!$B$13+G841*'산출기준'!$B$14</x:f>
        <x:v>56.77551151963727</x:v>
      </x:c>
      <x:c r="I841" s="23" t="n">
        <x:f>IF('검색추이24개월'!AI841="","",'검색추이24개월'!AI841)</x:f>
        <x:v>87.89304755698114</x:v>
      </x:c>
      <x:c r="J841" s="23" t="n">
        <x:f>'편집평가'!L841</x:f>
        <x:v>62.5</x:v>
      </x:c>
      <x:c r="K841" s="23" t="n">
        <x:f>IF(I841="","",H841*'산출기준'!$B$15+I841*'산출기준'!$B$16+J841*'산출기준'!$B$17)</x:f>
        <x:v>67.25567002691298</x:v>
      </x:c>
      <x:c r="L841" s="13" t="n">
        <x:f>IF(K841="","",COUNTIF($K$5:$K$1004,"&gt;"&amp;K841)+1)</x:f>
        <x:v>613</x:v>
      </x:c>
    </x:row>
    <x:row r="842" ht="25" customHeight="1">
      <x:c r="A842" s="4" t="str">
        <x:v>K0838</x:v>
      </x:c>
      <x:c r="B842" s="4" t="str">
        <x:v>방송·연예</x:v>
      </x:c>
      <x:c r="C842" s="4" t="str">
        <x:v>연예인다이어트</x:v>
      </x:c>
      <x:c r="D842" s="13" t="n">
        <x:f>'Data &amp; Targets'!L842</x:f>
        <x:v>1340</x:v>
      </x:c>
      <x:c r="E842" s="13" t="n">
        <x:f>'Data &amp; Targets'!N842</x:f>
        <x:v>59833</x:v>
      </x:c>
      <x:c r="F842" s="23" t="n">
        <x:f>MIN(100,LOG10(1+D842/'산출기준'!$B$8)/LOG10(1+'산출기준'!$B$9/'산출기준'!$B$8)*100)</x:f>
        <x:v>38.60649699954068</x:v>
      </x:c>
      <x:c r="G842" s="23" t="n">
        <x:f>MIN(100,LOG10(1+D842/MAX(E842,'산출기준'!$B$10)*'산출기준'!$B$11)/LOG10(1+'산출기준'!$B$12*'산출기준'!$B$11)*100)</x:f>
        <x:v>25.469315721989457</x:v>
      </x:c>
      <x:c r="H842" s="23" t="n">
        <x:f>F842*'산출기준'!$B$13+G842*'산출기준'!$B$14</x:f>
        <x:v>30.724188233009947</x:v>
      </x:c>
      <x:c r="I842" s="23" t="n">
        <x:f>IF('검색추이24개월'!AI842="","",'검색추이24개월'!AI842)</x:f>
        <x:v>94.0955161375756</x:v>
      </x:c>
      <x:c r="J842" s="23" t="n">
        <x:f>'편집평가'!L842</x:f>
        <x:v>37.5</x:v>
      </x:c>
      <x:c r="K842" s="23" t="n">
        <x:f>IF(I842="","",H842*'산출기준'!$B$15+I842*'산출기준'!$B$16+J842*'산출기준'!$B$17)</x:f>
        <x:v>51.09074895777765</x:v>
      </x:c>
      <x:c r="L842" s="13" t="n">
        <x:f>IF(K842="","",COUNTIF($K$5:$K$1004,"&gt;"&amp;K842)+1)</x:f>
        <x:v>914</x:v>
      </x:c>
    </x:row>
    <x:row r="843" ht="25" customHeight="1">
      <x:c r="A843" s="4" t="str">
        <x:v>K0839</x:v>
      </x:c>
      <x:c r="B843" s="4" t="str">
        <x:v>방송·연예</x:v>
      </x:c>
      <x:c r="C843" s="4" t="str">
        <x:v>차승원키</x:v>
      </x:c>
      <x:c r="D843" s="13" t="n">
        <x:f>'Data &amp; Targets'!L843</x:f>
        <x:v>1260</x:v>
      </x:c>
      <x:c r="E843" s="13" t="n">
        <x:f>'Data &amp; Targets'!N843</x:f>
        <x:v>536</x:v>
      </x:c>
      <x:c r="F843" s="23" t="n">
        <x:f>MIN(100,LOG10(1+D843/'산출기준'!$B$8)/LOG10(1+'산출기준'!$B$9/'산출기준'!$B$8)*100)</x:f>
        <x:v>37.77916391759261</x:v>
      </x:c>
      <x:c r="G843" s="23" t="n">
        <x:f>MIN(100,LOG10(1+D843/MAX(E843,'산출기준'!$B$10)*'산출기준'!$B$11)/LOG10(1+'산출기준'!$B$12*'산출기준'!$B$11)*100)</x:f>
        <x:v>100</x:v>
      </x:c>
      <x:c r="H843" s="23" t="n">
        <x:f>F843*'산출기준'!$B$13+G843*'산출기준'!$B$14</x:f>
        <x:v>75.11166556703705</x:v>
      </x:c>
      <x:c r="I843" s="23" t="n">
        <x:f>IF('검색추이24개월'!AI843="","",'검색추이24개월'!AI843)</x:f>
        <x:v>83.72175693914144</x:v>
      </x:c>
      <x:c r="J843" s="23" t="n">
        <x:f>'편집평가'!L843</x:f>
        <x:v>50</x:v>
      </x:c>
      <x:c r="K843" s="23" t="n">
        <x:f>IF(I843="","",H843*'산출기준'!$B$15+I843*'산출기준'!$B$16+J843*'산출기준'!$B$17)</x:f>
        <x:v>72.67235986526096</x:v>
      </x:c>
      <x:c r="L843" s="13" t="n">
        <x:f>IF(K843="","",COUNTIF($K$5:$K$1004,"&gt;"&amp;K843)+1)</x:f>
        <x:v>490</x:v>
      </x:c>
    </x:row>
    <x:row r="844" ht="25" customHeight="1">
      <x:c r="A844" s="4" t="str">
        <x:v>K0840</x:v>
      </x:c>
      <x:c r="B844" s="4" t="str">
        <x:v>방송·연예</x:v>
      </x:c>
      <x:c r="C844" s="4" t="str">
        <x:v>이효리요가</x:v>
      </x:c>
      <x:c r="D844" s="13" t="n">
        <x:f>'Data &amp; Targets'!L844</x:f>
        <x:v>1160</x:v>
      </x:c>
      <x:c r="E844" s="13" t="n">
        <x:f>'Data &amp; Targets'!N844</x:f>
        <x:v>5582</x:v>
      </x:c>
      <x:c r="F844" s="23" t="n">
        <x:f>MIN(100,LOG10(1+D844/'산출기준'!$B$8)/LOG10(1+'산출기준'!$B$9/'산출기준'!$B$8)*100)</x:f>
        <x:v>36.67371175979933</x:v>
      </x:c>
      <x:c r="G844" s="23" t="n">
        <x:f>MIN(100,LOG10(1+D844/MAX(E844,'산출기준'!$B$10)*'산출기준'!$B$11)/LOG10(1+'산출기준'!$B$12*'산출기준'!$B$11)*100)</x:f>
        <x:v>66.75972568651252</x:v>
      </x:c>
      <x:c r="H844" s="23" t="n">
        <x:f>F844*'산출기준'!$B$13+G844*'산출기준'!$B$14</x:f>
        <x:v>54.72532011582725</x:v>
      </x:c>
      <x:c r="I844" s="23" t="n">
        <x:f>IF('검색추이24개월'!AI844="","",'검색추이24개월'!AI844)</x:f>
        <x:v>93.93151226107605</x:v>
      </x:c>
      <x:c r="J844" s="23" t="n">
        <x:f>'편집평가'!L844</x:f>
        <x:v>37.5</x:v>
      </x:c>
      <x:c r="K844" s="23" t="n">
        <x:f>IF(I844="","",H844*'산출기준'!$B$15+I844*'산출기준'!$B$16+J844*'산출기준'!$B$17)</x:f>
        <x:v>63.042113736236445</x:v>
      </x:c>
      <x:c r="L844" s="13" t="n">
        <x:f>IF(K844="","",COUNTIF($K$5:$K$1004,"&gt;"&amp;K844)+1)</x:f>
        <x:v>718</x:v>
      </x:c>
    </x:row>
    <x:row r="845" ht="25" customHeight="1">
      <x:c r="A845" s="4" t="str">
        <x:v>K0841</x:v>
      </x:c>
      <x:c r="B845" s="4" t="str">
        <x:v>방송·연예</x:v>
      </x:c>
      <x:c r="C845" s="4" t="str">
        <x:v>이효리제주도집</x:v>
      </x:c>
      <x:c r="D845" s="13" t="n">
        <x:f>'Data &amp; Targets'!L845</x:f>
        <x:v>1150</x:v>
      </x:c>
      <x:c r="E845" s="13" t="n">
        <x:f>'Data &amp; Targets'!N845</x:f>
        <x:v>859</x:v>
      </x:c>
      <x:c r="F845" s="23" t="n">
        <x:f>MIN(100,LOG10(1+D845/'산출기준'!$B$8)/LOG10(1+'산출기준'!$B$9/'산출기준'!$B$8)*100)</x:f>
        <x:v>36.558377377501984</x:v>
      </x:c>
      <x:c r="G845" s="23" t="n">
        <x:f>MIN(100,LOG10(1+D845/MAX(E845,'산출기준'!$B$10)*'산출기준'!$B$11)/LOG10(1+'산출기준'!$B$12*'산출기준'!$B$11)*100)</x:f>
        <x:v>100</x:v>
      </x:c>
      <x:c r="H845" s="23" t="n">
        <x:f>F845*'산출기준'!$B$13+G845*'산출기준'!$B$14</x:f>
        <x:v>74.62335095100079</x:v>
      </x:c>
      <x:c r="I845" s="23" t="n">
        <x:f>IF('검색추이24개월'!AI845="","",'검색추이24개월'!AI845)</x:f>
        <x:v>97.24539300777342</x:v>
      </x:c>
      <x:c r="J845" s="23" t="n">
        <x:f>'편집평가'!L845</x:f>
        <x:v>25</x:v>
      </x:c>
      <x:c r="K845" s="23" t="n">
        <x:f>IF(I845="","",H845*'산출기준'!$B$15+I845*'산출기준'!$B$16+J845*'산출기준'!$B$17)</x:f>
        <x:v>71.48529337783242</x:v>
      </x:c>
      <x:c r="L845" s="13" t="n">
        <x:f>IF(K845="","",COUNTIF($K$5:$K$1004,"&gt;"&amp;K845)+1)</x:f>
        <x:v>517</x:v>
      </x:c>
    </x:row>
    <x:row r="846" ht="25" customHeight="1">
      <x:c r="A846" s="4" t="str">
        <x:v>K0842</x:v>
      </x:c>
      <x:c r="B846" s="4" t="str">
        <x:v>방송·연예</x:v>
      </x:c>
      <x:c r="C846" s="4" t="str">
        <x:v>정해인데뷔</x:v>
      </x:c>
      <x:c r="D846" s="13" t="n">
        <x:f>'Data &amp; Targets'!L846</x:f>
        <x:v>1110</x:v>
      </x:c>
      <x:c r="E846" s="13" t="n">
        <x:f>'Data &amp; Targets'!N846</x:f>
        <x:v>460</x:v>
      </x:c>
      <x:c r="F846" s="23" t="n">
        <x:f>MIN(100,LOG10(1+D846/'산출기준'!$B$8)/LOG10(1+'산출기준'!$B$9/'산출기준'!$B$8)*100)</x:f>
        <x:v>36.087624068918174</x:v>
      </x:c>
      <x:c r="G846" s="23" t="n">
        <x:f>MIN(100,LOG10(1+D846/MAX(E846,'산출기준'!$B$10)*'산출기준'!$B$11)/LOG10(1+'산출기준'!$B$12*'산출기준'!$B$11)*100)</x:f>
        <x:v>100</x:v>
      </x:c>
      <x:c r="H846" s="23" t="n">
        <x:f>F846*'산출기준'!$B$13+G846*'산출기준'!$B$14</x:f>
        <x:v>74.43504962756727</x:v>
      </x:c>
      <x:c r="I846" s="23" t="n">
        <x:f>IF('검색추이24개월'!AI846="","",'검색추이24개월'!AI846)</x:f>
        <x:v>71.16069630377437</x:v>
      </x:c>
      <x:c r="J846" s="23" t="n">
        <x:f>'편집평가'!L846</x:f>
        <x:v>50</x:v>
      </x:c>
      <x:c r="K846" s="23" t="n">
        <x:f>IF(I846="","",H846*'산출기준'!$B$15+I846*'산출기준'!$B$16+J846*'산출기준'!$B$17)</x:f>
        <x:v>68.56573370491594</x:v>
      </x:c>
      <x:c r="L846" s="13" t="n">
        <x:f>IF(K846="","",COUNTIF($K$5:$K$1004,"&gt;"&amp;K846)+1)</x:f>
        <x:v>581</x:v>
      </x:c>
    </x:row>
    <x:row r="847" ht="25" customHeight="1">
      <x:c r="A847" s="4" t="str">
        <x:v>K0843</x:v>
      </x:c>
      <x:c r="B847" s="4" t="str">
        <x:v>방송·연예</x:v>
      </x:c>
      <x:c r="C847" s="4" t="str">
        <x:v>전현무재산</x:v>
      </x:c>
      <x:c r="D847" s="13" t="n">
        <x:f>'Data &amp; Targets'!L847</x:f>
        <x:v>1080</x:v>
      </x:c>
      <x:c r="E847" s="13" t="n">
        <x:f>'Data &amp; Targets'!N847</x:f>
        <x:v>479</x:v>
      </x:c>
      <x:c r="F847" s="23" t="n">
        <x:f>MIN(100,LOG10(1+D847/'산출기준'!$B$8)/LOG10(1+'산출기준'!$B$9/'산출기준'!$B$8)*100)</x:f>
        <x:v>35.72423121545878</x:v>
      </x:c>
      <x:c r="G847" s="23" t="n">
        <x:f>MIN(100,LOG10(1+D847/MAX(E847,'산출기준'!$B$10)*'산출기준'!$B$11)/LOG10(1+'산출기준'!$B$12*'산출기준'!$B$11)*100)</x:f>
        <x:v>100</x:v>
      </x:c>
      <x:c r="H847" s="23" t="n">
        <x:f>F847*'산출기준'!$B$13+G847*'산출기준'!$B$14</x:f>
        <x:v>74.28969248618351</x:v>
      </x:c>
      <x:c r="I847" s="23" t="n">
        <x:f>IF('검색추이24개월'!AI847="","",'검색추이24개월'!AI847)</x:f>
        <x:v>83.57780187539953</x:v>
      </x:c>
      <x:c r="J847" s="23" t="n">
        <x:f>'편집평가'!L847</x:f>
        <x:v>25</x:v>
      </x:c>
      <x:c r="K847" s="23" t="n">
        <x:f>IF(I847="","",H847*'산출기준'!$B$15+I847*'산출기준'!$B$16+J847*'산출기준'!$B$17)</x:f>
        <x:v>67.21818680571161</x:v>
      </x:c>
      <x:c r="L847" s="13" t="n">
        <x:f>IF(K847="","",COUNTIF($K$5:$K$1004,"&gt;"&amp;K847)+1)</x:f>
        <x:v>615</x:v>
      </x:c>
    </x:row>
    <x:row r="848" ht="25" customHeight="1">
      <x:c r="A848" s="4" t="str">
        <x:v>K0844</x:v>
      </x:c>
      <x:c r="B848" s="4" t="str">
        <x:v>방송·연예</x:v>
      </x:c>
      <x:c r="C848" s="4" t="str">
        <x:v>박진영학력</x:v>
      </x:c>
      <x:c r="D848" s="13" t="n">
        <x:f>'Data &amp; Targets'!L848</x:f>
        <x:v>1020</x:v>
      </x:c>
      <x:c r="E848" s="13" t="n">
        <x:f>'Data &amp; Targets'!N848</x:f>
        <x:v>283</x:v>
      </x:c>
      <x:c r="F848" s="23" t="n">
        <x:f>MIN(100,LOG10(1+D848/'산출기준'!$B$8)/LOG10(1+'산출기준'!$B$9/'산출기준'!$B$8)*100)</x:f>
        <x:v>34.968874355394384</x:v>
      </x:c>
      <x:c r="G848" s="23" t="n">
        <x:f>MIN(100,LOG10(1+D848/MAX(E848,'산출기준'!$B$10)*'산출기준'!$B$11)/LOG10(1+'산출기준'!$B$12*'산출기준'!$B$11)*100)</x:f>
        <x:v>100</x:v>
      </x:c>
      <x:c r="H848" s="23" t="n">
        <x:f>F848*'산출기준'!$B$13+G848*'산출기준'!$B$14</x:f>
        <x:v>73.98754974215775</x:v>
      </x:c>
      <x:c r="I848" s="23" t="n">
        <x:f>IF('검색추이24개월'!AI848="","",'검색추이24개월'!AI848)</x:f>
        <x:v>95.49978020983497</x:v>
      </x:c>
      <x:c r="J848" s="23" t="n">
        <x:f>'편집평가'!L848</x:f>
        <x:v>50</x:v>
      </x:c>
      <x:c r="K848" s="23" t="n">
        <x:f>IF(I848="","",H848*'산출기준'!$B$15+I848*'산출기준'!$B$16+J848*'산출기준'!$B$17)</x:f>
        <x:v>75.64370893402936</x:v>
      </x:c>
      <x:c r="L848" s="13" t="n">
        <x:f>IF(K848="","",COUNTIF($K$5:$K$1004,"&gt;"&amp;K848)+1)</x:f>
        <x:v>397</x:v>
      </x:c>
    </x:row>
    <x:row r="849" ht="25" customHeight="1">
      <x:c r="A849" s="4" t="str">
        <x:v>K0845</x:v>
      </x:c>
      <x:c r="B849" s="4" t="str">
        <x:v>방송·연예</x:v>
      </x:c>
      <x:c r="C849" s="4" t="str">
        <x:v>공유재산</x:v>
      </x:c>
      <x:c r="D849" s="13" t="n">
        <x:f>'Data &amp; Targets'!L849</x:f>
        <x:v>1010</x:v>
      </x:c>
      <x:c r="E849" s="13" t="n">
        <x:f>'Data &amp; Targets'!N849</x:f>
        <x:v>26030</x:v>
      </x:c>
      <x:c r="F849" s="23" t="n">
        <x:f>MIN(100,LOG10(1+D849/'산출기준'!$B$8)/LOG10(1+'산출기준'!$B$9/'산출기준'!$B$8)*100)</x:f>
        <x:v>34.83905834267957</x:v>
      </x:c>
      <x:c r="G849" s="23" t="n">
        <x:f>MIN(100,LOG10(1+D849/MAX(E849,'산출기준'!$B$10)*'산출기준'!$B$11)/LOG10(1+'산출기준'!$B$12*'산출기준'!$B$11)*100)</x:f>
        <x:v>34.34739253816586</x:v>
      </x:c>
      <x:c r="H849" s="23" t="n">
        <x:f>F849*'산출기준'!$B$13+G849*'산출기준'!$B$14</x:f>
        <x:v>34.544058859971344</x:v>
      </x:c>
      <x:c r="I849" s="23" t="n">
        <x:f>IF('검색추이24개월'!AI849="","",'검색추이24개월'!AI849)</x:f>
        <x:v>87.35683630107458</x:v>
      </x:c>
      <x:c r="J849" s="23" t="n">
        <x:f>'편집평가'!L849</x:f>
        <x:v>25</x:v>
      </x:c>
      <x:c r="K849" s="23" t="n">
        <x:f>IF(I849="","",H849*'산출기준'!$B$15+I849*'산출기준'!$B$16+J849*'산출기준'!$B$17)</x:f>
        <x:v>48.47908032030804</x:v>
      </x:c>
      <x:c r="L849" s="13" t="n">
        <x:f>IF(K849="","",COUNTIF($K$5:$K$1004,"&gt;"&amp;K849)+1)</x:f>
        <x:v>942</x:v>
      </x:c>
    </x:row>
    <x:row r="850" ht="25" customHeight="1">
      <x:c r="A850" s="4" t="str">
        <x:v>K0846</x:v>
      </x:c>
      <x:c r="B850" s="4" t="str">
        <x:v>방송·연예</x:v>
      </x:c>
      <x:c r="C850" s="4" t="str">
        <x:v>정우성학력</x:v>
      </x:c>
      <x:c r="D850" s="13" t="n">
        <x:f>'Data &amp; Targets'!L850</x:f>
        <x:v>760</x:v>
      </x:c>
      <x:c r="E850" s="13" t="n">
        <x:f>'Data &amp; Targets'!N850</x:f>
        <x:v>314</x:v>
      </x:c>
      <x:c r="F850" s="23" t="n">
        <x:f>MIN(100,LOG10(1+D850/'산출기준'!$B$8)/LOG10(1+'산출기준'!$B$9/'산출기준'!$B$8)*100)</x:f>
        <x:v>31.14544186315351</x:v>
      </x:c>
      <x:c r="G850" s="23" t="n">
        <x:f>MIN(100,LOG10(1+D850/MAX(E850,'산출기준'!$B$10)*'산출기준'!$B$11)/LOG10(1+'산출기준'!$B$12*'산출기준'!$B$11)*100)</x:f>
        <x:v>100</x:v>
      </x:c>
      <x:c r="H850" s="23" t="n">
        <x:f>F850*'산출기준'!$B$13+G850*'산출기준'!$B$14</x:f>
        <x:v>72.4581767452614</x:v>
      </x:c>
      <x:c r="I850" s="23" t="n">
        <x:f>IF('검색추이24개월'!AI850="","",'검색추이24개월'!AI850)</x:f>
        <x:v>74.55023805823613</x:v>
      </x:c>
      <x:c r="J850" s="23" t="n">
        <x:f>'편집평가'!L850</x:f>
        <x:v>50</x:v>
      </x:c>
      <x:c r="K850" s="23" t="n">
        <x:f>IF(I850="","",H850*'산출기준'!$B$15+I850*'산출기준'!$B$16+J850*'산출기준'!$B$17)</x:f>
        <x:v>68.59415979010154</x:v>
      </x:c>
      <x:c r="L850" s="13" t="n">
        <x:f>IF(K850="","",COUNTIF($K$5:$K$1004,"&gt;"&amp;K850)+1)</x:f>
        <x:v>579</x:v>
      </x:c>
    </x:row>
    <x:row r="851" ht="25" customHeight="1">
      <x:c r="A851" s="4" t="str">
        <x:v>K0847</x:v>
      </x:c>
      <x:c r="B851" s="4" t="str">
        <x:v>방송·연예</x:v>
      </x:c>
      <x:c r="C851" s="4" t="str">
        <x:v>유재석기부</x:v>
      </x:c>
      <x:c r="D851" s="13" t="n">
        <x:f>'Data &amp; Targets'!L851</x:f>
        <x:v>730</x:v>
      </x:c>
      <x:c r="E851" s="13" t="n">
        <x:f>'Data &amp; Targets'!N851</x:f>
        <x:v>1779</x:v>
      </x:c>
      <x:c r="F851" s="23" t="n">
        <x:f>MIN(100,LOG10(1+D851/'산출기준'!$B$8)/LOG10(1+'산출기준'!$B$9/'산출기준'!$B$8)*100)</x:f>
        <x:v>30.631504263816257</x:v>
      </x:c>
      <x:c r="G851" s="23" t="n">
        <x:f>MIN(100,LOG10(1+D851/MAX(E851,'산출기준'!$B$10)*'산출기준'!$B$11)/LOG10(1+'산출기준'!$B$12*'산출기준'!$B$11)*100)</x:f>
        <x:v>81.0051584692981</x:v>
      </x:c>
      <x:c r="H851" s="23" t="n">
        <x:f>F851*'산출기준'!$B$13+G851*'산출기준'!$B$14</x:f>
        <x:v>60.85569678710536</x:v>
      </x:c>
      <x:c r="I851" s="23" t="n">
        <x:f>IF('검색추이24개월'!AI851="","",'검색추이24개월'!AI851)</x:f>
        <x:v>72.49135509661463</x:v>
      </x:c>
      <x:c r="J851" s="23" t="n">
        <x:f>'편집평가'!L851</x:f>
        <x:v>37.5</x:v>
      </x:c>
      <x:c r="K851" s="23" t="n">
        <x:f>IF(I851="","",H851*'산출기준'!$B$15+I851*'산출기준'!$B$16+J851*'산출기준'!$B$17)</x:f>
        <x:v>59.675254922537064</x:v>
      </x:c>
      <x:c r="L851" s="13" t="n">
        <x:f>IF(K851="","",COUNTIF($K$5:$K$1004,"&gt;"&amp;K851)+1)</x:f>
        <x:v>793</x:v>
      </x:c>
    </x:row>
    <x:row r="852" ht="25" customHeight="1">
      <x:c r="A852" s="4" t="str">
        <x:v>K0848</x:v>
      </x:c>
      <x:c r="B852" s="4" t="str">
        <x:v>방송·연예</x:v>
      </x:c>
      <x:c r="C852" s="4" t="str">
        <x:v>최화정학력</x:v>
      </x:c>
      <x:c r="D852" s="13" t="n">
        <x:f>'Data &amp; Targets'!L852</x:f>
        <x:v>710</x:v>
      </x:c>
      <x:c r="E852" s="13" t="n">
        <x:f>'Data &amp; Targets'!N852</x:f>
        <x:v>136</x:v>
      </x:c>
      <x:c r="F852" s="23" t="n">
        <x:f>MIN(100,LOG10(1+D852/'산출기준'!$B$8)/LOG10(1+'산출기준'!$B$9/'산출기준'!$B$8)*100)</x:f>
        <x:v>30.27845289778447</x:v>
      </x:c>
      <x:c r="G852" s="23" t="n">
        <x:f>MIN(100,LOG10(1+D852/MAX(E852,'산출기준'!$B$10)*'산출기준'!$B$11)/LOG10(1+'산출기준'!$B$12*'산출기준'!$B$11)*100)</x:f>
        <x:v>100</x:v>
      </x:c>
      <x:c r="H852" s="23" t="n">
        <x:f>F852*'산출기준'!$B$13+G852*'산출기준'!$B$14</x:f>
        <x:v>72.11138115911379</x:v>
      </x:c>
      <x:c r="I852" s="23" t="n">
        <x:f>IF('검색추이24개월'!AI852="","",'검색추이24개월'!AI852)</x:f>
        <x:v>81.95292960260493</x:v>
      </x:c>
      <x:c r="J852" s="23" t="n">
        <x:f>'편집평가'!L852</x:f>
        <x:v>50</x:v>
      </x:c>
      <x:c r="K852" s="23" t="n">
        <x:f>IF(I852="","",H852*'산출기준'!$B$15+I852*'산출기준'!$B$16+J852*'산출기준'!$B$17)</x:f>
        <x:v>70.64156946033837</x:v>
      </x:c>
      <x:c r="L852" s="13" t="n">
        <x:f>IF(K852="","",COUNTIF($K$5:$K$1004,"&gt;"&amp;K852)+1)</x:f>
        <x:v>529</x:v>
      </x:c>
    </x:row>
    <x:row r="853" ht="25" customHeight="1">
      <x:c r="A853" s="4" t="str">
        <x:v>K0849</x:v>
      </x:c>
      <x:c r="B853" s="4" t="str">
        <x:v>방송·연예</x:v>
      </x:c>
      <x:c r="C853" s="4" t="str">
        <x:v>연예인축가비용</x:v>
      </x:c>
      <x:c r="D853" s="13" t="n">
        <x:f>'Data &amp; Targets'!L853</x:f>
        <x:v>700</x:v>
      </x:c>
      <x:c r="E853" s="13" t="n">
        <x:f>'Data &amp; Targets'!N853</x:f>
        <x:v>862</x:v>
      </x:c>
      <x:c r="F853" s="23" t="n">
        <x:f>MIN(100,LOG10(1+D853/'산출기준'!$B$8)/LOG10(1+'산출기준'!$B$9/'산출기준'!$B$8)*100)</x:f>
        <x:v>30.098644518483585</x:v>
      </x:c>
      <x:c r="G853" s="23" t="n">
        <x:f>MIN(100,LOG10(1+D853/MAX(E853,'산출기준'!$B$10)*'산출기준'!$B$11)/LOG10(1+'산출기준'!$B$12*'산출기준'!$B$11)*100)</x:f>
        <x:v>95.53887739086913</x:v>
      </x:c>
      <x:c r="H853" s="23" t="n">
        <x:f>F853*'산출기준'!$B$13+G853*'산출기준'!$B$14</x:f>
        <x:v>69.36278424191491</x:v>
      </x:c>
      <x:c r="I853" s="23" t="n">
        <x:f>IF('검색추이24개월'!AI853="","",'검색추이24개월'!AI853)</x:f>
        <x:v>89.28078092857423</x:v>
      </x:c>
      <x:c r="J853" s="23" t="n">
        <x:f>'편집평가'!L853</x:f>
        <x:v>62.5</x:v>
      </x:c>
      <x:c r="K853" s="23" t="n">
        <x:f>IF(I853="","",H853*'산출기준'!$B$15+I853*'산출기준'!$B$16+J853*'산출기준'!$B$17)</x:f>
        <x:v>73.96562639952973</x:v>
      </x:c>
      <x:c r="L853" s="13" t="n">
        <x:f>IF(K853="","",COUNTIF($K$5:$K$1004,"&gt;"&amp;K853)+1)</x:f>
        <x:v>454</x:v>
      </x:c>
    </x:row>
    <x:row r="854" ht="25" customHeight="1">
      <x:c r="A854" s="4" t="str">
        <x:v>K0850</x:v>
      </x:c>
      <x:c r="B854" s="4" t="str">
        <x:v>방송·연예</x:v>
      </x:c>
      <x:c r="C854" s="4" t="str">
        <x:v>기안84마라톤</x:v>
      </x:c>
      <x:c r="D854" s="13" t="n">
        <x:f>'Data &amp; Targets'!L854</x:f>
        <x:v>680</x:v>
      </x:c>
      <x:c r="E854" s="13" t="n">
        <x:f>'Data &amp; Targets'!N854</x:f>
        <x:v>4015</x:v>
      </x:c>
      <x:c r="F854" s="23" t="n">
        <x:f>MIN(100,LOG10(1+D854/'산출기준'!$B$8)/LOG10(1+'산출기준'!$B$9/'산출기준'!$B$8)*100)</x:f>
        <x:v>29.73218473241489</x:v>
      </x:c>
      <x:c r="G854" s="23" t="n">
        <x:f>MIN(100,LOG10(1+D854/MAX(E854,'산출기준'!$B$10)*'산출기준'!$B$11)/LOG10(1+'산출기준'!$B$12*'산출기준'!$B$11)*100)</x:f>
        <x:v>62.55171609750605</x:v>
      </x:c>
      <x:c r="H854" s="23" t="n">
        <x:f>F854*'산출기준'!$B$13+G854*'산출기준'!$B$14</x:f>
        <x:v>49.423903551469586</x:v>
      </x:c>
      <x:c r="I854" s="23" t="n">
        <x:f>IF('검색추이24개월'!AI854="","",'검색추이24개월'!AI854)</x:f>
        <x:v>93.00517705983637</x:v>
      </x:c>
      <x:c r="J854" s="23" t="n">
        <x:f>'편집평가'!L854</x:f>
        <x:v>37.5</x:v>
      </x:c>
      <x:c r="K854" s="23" t="n">
        <x:f>IF(I854="","",H854*'산출기준'!$B$15+I854*'산출기준'!$B$16+J854*'산출기준'!$B$17)</x:f>
        <x:v>60.1135048936857</x:v>
      </x:c>
      <x:c r="L854" s="13" t="n">
        <x:f>IF(K854="","",COUNTIF($K$5:$K$1004,"&gt;"&amp;K854)+1)</x:f>
        <x:v>781</x:v>
      </x:c>
    </x:row>
    <x:row r="855" ht="25" customHeight="1">
      <x:c r="A855" s="4" t="str">
        <x:v>K0851</x:v>
      </x:c>
      <x:c r="B855" s="4" t="str">
        <x:v>방송·연예</x:v>
      </x:c>
      <x:c r="C855" s="4" t="str">
        <x:v>임영웅데뷔</x:v>
      </x:c>
      <x:c r="D855" s="13" t="n">
        <x:f>'Data &amp; Targets'!L855</x:f>
        <x:v>670</x:v>
      </x:c>
      <x:c r="E855" s="13" t="n">
        <x:f>'Data &amp; Targets'!N855</x:f>
        <x:v>35680</x:v>
      </x:c>
      <x:c r="F855" s="23" t="n">
        <x:f>MIN(100,LOG10(1+D855/'산출기준'!$B$8)/LOG10(1+'산출기준'!$B$9/'산출기준'!$B$8)*100)</x:f>
        <x:v>29.54541583920508</x:v>
      </x:c>
      <x:c r="G855" s="23" t="n">
        <x:f>MIN(100,LOG10(1+D855/MAX(E855,'산출기준'!$B$10)*'산출기준'!$B$11)/LOG10(1+'산출기준'!$B$12*'산출기준'!$B$11)*100)</x:f>
        <x:v>22.903563285809835</x:v>
      </x:c>
      <x:c r="H855" s="23" t="n">
        <x:f>F855*'산출기준'!$B$13+G855*'산출기준'!$B$14</x:f>
        <x:v>25.560304307167932</x:v>
      </x:c>
      <x:c r="I855" s="23" t="n">
        <x:f>IF('검색추이24개월'!AI855="","",'검색추이24개월'!AI855)</x:f>
        <x:v>95.67458431171177</x:v>
      </x:c>
      <x:c r="J855" s="23" t="n">
        <x:f>'편집평가'!L855</x:f>
        <x:v>50</x:v>
      </x:c>
      <x:c r="K855" s="23" t="n">
        <x:f>IF(I855="","",H855*'산출기준'!$B$15+I855*'산출기준'!$B$16+J855*'산출기준'!$B$17)</x:f>
        <x:v>51.482527447097496</x:v>
      </x:c>
      <x:c r="L855" s="13" t="n">
        <x:f>IF(K855="","",COUNTIF($K$5:$K$1004,"&gt;"&amp;K855)+1)</x:f>
        <x:v>908</x:v>
      </x:c>
    </x:row>
    <x:row r="856" ht="25" customHeight="1">
      <x:c r="A856" s="4" t="str">
        <x:v>K0852</x:v>
      </x:c>
      <x:c r="B856" s="4" t="str">
        <x:v>방송·연예</x:v>
      </x:c>
      <x:c r="C856" s="4" t="str">
        <x:v>유재석학력</x:v>
      </x:c>
      <x:c r="D856" s="13" t="n">
        <x:f>'Data &amp; Targets'!L856</x:f>
        <x:v>530</x:v>
      </x:c>
      <x:c r="E856" s="13" t="n">
        <x:f>'Data &amp; Targets'!N856</x:f>
        <x:v>998</x:v>
      </x:c>
      <x:c r="F856" s="23" t="n">
        <x:f>MIN(100,LOG10(1+D856/'산출기준'!$B$8)/LOG10(1+'산출기준'!$B$9/'산출기준'!$B$8)*100)</x:f>
        <x:v>26.640830253638235</x:v>
      </x:c>
      <x:c r="G856" s="23" t="n">
        <x:f>MIN(100,LOG10(1+D856/MAX(E856,'산출기준'!$B$10)*'산출기준'!$B$11)/LOG10(1+'산출기준'!$B$12*'산출기준'!$B$11)*100)</x:f>
        <x:v>86.47551016161907</x:v>
      </x:c>
      <x:c r="H856" s="23" t="n">
        <x:f>F856*'산출기준'!$B$13+G856*'산출기준'!$B$14</x:f>
        <x:v>62.54163819842674</x:v>
      </x:c>
      <x:c r="I856" s="23" t="n">
        <x:f>IF('검색추이24개월'!AI856="","",'검색추이24개월'!AI856)</x:f>
        <x:v>85.905174232357</x:v>
      </x:c>
      <x:c r="J856" s="23" t="n">
        <x:f>'편집평가'!L856</x:f>
        <x:v>50</x:v>
      </x:c>
      <x:c r="K856" s="23" t="n">
        <x:f>IF(I856="","",H856*'산출기준'!$B$15+I856*'산출기준'!$B$16+J856*'산출기준'!$B$17)</x:f>
        <x:v>67.04237136892047</x:v>
      </x:c>
      <x:c r="L856" s="13" t="n">
        <x:f>IF(K856="","",COUNTIF($K$5:$K$1004,"&gt;"&amp;K856)+1)</x:f>
        <x:v>621</x:v>
      </x:c>
    </x:row>
    <x:row r="857" ht="25" customHeight="1">
      <x:c r="A857" s="4" t="str">
        <x:v>K0853</x:v>
      </x:c>
      <x:c r="B857" s="4" t="str">
        <x:v>방송·연예</x:v>
      </x:c>
      <x:c r="C857" s="4" t="str">
        <x:v>엄정화데뷔</x:v>
      </x:c>
      <x:c r="D857" s="13" t="n">
        <x:f>'Data &amp; Targets'!L857</x:f>
        <x:v>530</x:v>
      </x:c>
      <x:c r="E857" s="13" t="n">
        <x:f>'Data &amp; Targets'!N857</x:f>
        <x:v>879</x:v>
      </x:c>
      <x:c r="F857" s="23" t="n">
        <x:f>MIN(100,LOG10(1+D857/'산출기준'!$B$8)/LOG10(1+'산출기준'!$B$9/'산출기준'!$B$8)*100)</x:f>
        <x:v>26.640830253638235</x:v>
      </x:c>
      <x:c r="G857" s="23" t="n">
        <x:f>MIN(100,LOG10(1+D857/MAX(E857,'산출기준'!$B$10)*'산출기준'!$B$11)/LOG10(1+'산출기준'!$B$12*'산출기준'!$B$11)*100)</x:f>
        <x:v>89.17884501359407</x:v>
      </x:c>
      <x:c r="H857" s="23" t="n">
        <x:f>F857*'산출기준'!$B$13+G857*'산출기준'!$B$14</x:f>
        <x:v>64.16363910961174</x:v>
      </x:c>
      <x:c r="I857" s="23" t="n">
        <x:f>IF('검색추이24개월'!AI857="","",'검색추이24개월'!AI857)</x:f>
        <x:v>93.31713492534935</x:v>
      </x:c>
      <x:c r="J857" s="23" t="n">
        <x:f>'편집평가'!L857</x:f>
        <x:v>50</x:v>
      </x:c>
      <x:c r="K857" s="23" t="n">
        <x:f>IF(I857="","",H857*'산출기준'!$B$15+I857*'산출기준'!$B$16+J857*'산출기준'!$B$17)</x:f>
        <x:v>70.07696003241067</x:v>
      </x:c>
      <x:c r="L857" s="13" t="n">
        <x:f>IF(K857="","",COUNTIF($K$5:$K$1004,"&gt;"&amp;K857)+1)</x:f>
        <x:v>543</x:v>
      </x:c>
    </x:row>
    <x:row r="858" ht="25" customHeight="1">
      <x:c r="A858" s="4" t="str">
        <x:v>K0854</x:v>
      </x:c>
      <x:c r="B858" s="4" t="str">
        <x:v>방송·연예</x:v>
      </x:c>
      <x:c r="C858" s="4" t="str">
        <x:v>유재석데뷔</x:v>
      </x:c>
      <x:c r="D858" s="13" t="n">
        <x:f>'Data &amp; Targets'!L858</x:f>
        <x:v>500</x:v>
      </x:c>
      <x:c r="E858" s="13" t="n">
        <x:f>'Data &amp; Targets'!N858</x:f>
        <x:v>3396</x:v>
      </x:c>
      <x:c r="F858" s="23" t="n">
        <x:f>MIN(100,LOG10(1+D858/'산출기준'!$B$8)/LOG10(1+'산출기준'!$B$9/'산출기준'!$B$8)*100)</x:f>
        <x:v>25.93462246760551</x:v>
      </x:c>
      <x:c r="G858" s="23" t="n">
        <x:f>MIN(100,LOG10(1+D858/MAX(E858,'산출기준'!$B$10)*'산출기준'!$B$11)/LOG10(1+'산출기준'!$B$12*'산출기준'!$B$11)*100)</x:f>
        <x:v>59.698063317967176</x:v>
      </x:c>
      <x:c r="H858" s="23" t="n">
        <x:f>F858*'산출기준'!$B$13+G858*'산출기준'!$B$14</x:f>
        <x:v>46.192686977822504</x:v>
      </x:c>
      <x:c r="I858" s="23" t="n">
        <x:f>IF('검색추이24개월'!AI858="","",'검색추이24개월'!AI858)</x:f>
        <x:v>94.71049213220844</x:v>
      </x:c>
      <x:c r="J858" s="23" t="n">
        <x:f>'편집평가'!L858</x:f>
        <x:v>50</x:v>
      </x:c>
      <x:c r="K858" s="23" t="n">
        <x:f>IF(I858="","",H858*'산출기준'!$B$15+I858*'산출기준'!$B$16+J858*'산출기준'!$B$17)</x:f>
        <x:v>61.509491128573785</x:v>
      </x:c>
      <x:c r="L858" s="13" t="n">
        <x:f>IF(K858="","",COUNTIF($K$5:$K$1004,"&gt;"&amp;K858)+1)</x:f>
        <x:v>748</x:v>
      </x:c>
    </x:row>
    <x:row r="859" ht="25" customHeight="1">
      <x:c r="A859" s="4" t="str">
        <x:v>K0855</x:v>
      </x:c>
      <x:c r="B859" s="4" t="str">
        <x:v>방송·연예</x:v>
      </x:c>
      <x:c r="C859" s="4" t="str">
        <x:v>아이유기부</x:v>
      </x:c>
      <x:c r="D859" s="13" t="n">
        <x:f>'Data &amp; Targets'!L859</x:f>
        <x:v>480</x:v>
      </x:c>
      <x:c r="E859" s="13" t="n">
        <x:f>'Data &amp; Targets'!N859</x:f>
        <x:v>3224</x:v>
      </x:c>
      <x:c r="F859" s="23" t="n">
        <x:f>MIN(100,LOG10(1+D859/'산출기준'!$B$8)/LOG10(1+'산출기준'!$B$9/'산출기준'!$B$8)*100)</x:f>
        <x:v>25.443918241466474</x:v>
      </x:c>
      <x:c r="G859" s="23" t="n">
        <x:f>MIN(100,LOG10(1+D859/MAX(E859,'산출기준'!$B$10)*'산출기준'!$B$11)/LOG10(1+'산출기준'!$B$12*'산출기준'!$B$11)*100)</x:f>
        <x:v>59.92444482175701</x:v>
      </x:c>
      <x:c r="H859" s="23" t="n">
        <x:f>F859*'산출기준'!$B$13+G859*'산출기준'!$B$14</x:f>
        <x:v>46.13223418964079</x:v>
      </x:c>
      <x:c r="I859" s="23" t="n">
        <x:f>IF('검색추이24개월'!AI859="","",'검색추이24개월'!AI859)</x:f>
        <x:v>73.3667564911797</x:v>
      </x:c>
      <x:c r="J859" s="23" t="n">
        <x:f>'편집평가'!L859</x:f>
        <x:v>50</x:v>
      </x:c>
      <x:c r="K859" s="23" t="n">
        <x:f>IF(I859="","",H859*'산출기준'!$B$15+I859*'산출기준'!$B$16+J859*'산출기준'!$B$17)</x:f>
        <x:v>55.076144042174306</x:v>
      </x:c>
      <x:c r="L859" s="13" t="n">
        <x:f>IF(K859="","",COUNTIF($K$5:$K$1004,"&gt;"&amp;K859)+1)</x:f>
        <x:v>863</x:v>
      </x:c>
    </x:row>
    <x:row r="860" ht="25" customHeight="1">
      <x:c r="A860" s="4" t="str">
        <x:v>K0856</x:v>
      </x:c>
      <x:c r="B860" s="4" t="str">
        <x:v>방송·연예</x:v>
      </x:c>
      <x:c r="C860" s="4" t="str">
        <x:v>엄정화식단</x:v>
      </x:c>
      <x:c r="D860" s="13" t="n">
        <x:f>'Data &amp; Targets'!L860</x:f>
        <x:v>450</x:v>
      </x:c>
      <x:c r="E860" s="13" t="n">
        <x:f>'Data &amp; Targets'!N860</x:f>
        <x:v>943</x:v>
      </x:c>
      <x:c r="F860" s="23" t="n">
        <x:f>MIN(100,LOG10(1+D860/'산출기준'!$B$8)/LOG10(1+'산출기준'!$B$9/'산출기준'!$B$8)*100)</x:f>
        <x:v>24.675186002294254</x:v>
      </x:c>
      <x:c r="G860" s="23" t="n">
        <x:f>MIN(100,LOG10(1+D860/MAX(E860,'산출기준'!$B$10)*'산출기준'!$B$11)/LOG10(1+'산출기준'!$B$12*'산출기준'!$B$11)*100)</x:f>
        <x:v>84.20344560591981</x:v>
      </x:c>
      <x:c r="H860" s="23" t="n">
        <x:f>F860*'산출기준'!$B$13+G860*'산출기준'!$B$14</x:f>
        <x:v>60.392141764469585</x:v>
      </x:c>
      <x:c r="I860" s="23" t="str">
        <x:f>IF('검색추이24개월'!AI860="","",'검색추이24개월'!AI860)</x:f>
      </x:c>
      <x:c r="J860" s="23" t="n">
        <x:f>'편집평가'!L860</x:f>
        <x:v>37.5</x:v>
      </x:c>
      <x:c r="K860" s="23" t="str">
        <x:f>IF(I860="","",H860*'산출기준'!$B$15+I860*'산출기준'!$B$16+J860*'산출기준'!$B$17)</x:f>
      </x:c>
      <x:c r="L860" s="13" t="str">
        <x:f>IF(K860="","",COUNTIF($K$5:$K$1004,"&gt;"&amp;K860)+1)</x:f>
      </x:c>
    </x:row>
    <x:row r="861" ht="25" customHeight="1">
      <x:c r="A861" s="4" t="str">
        <x:v>K0857</x:v>
      </x:c>
      <x:c r="B861" s="4" t="str">
        <x:v>방송·연예</x:v>
      </x:c>
      <x:c r="C861" s="4" t="str">
        <x:v>김혜수데뷔</x:v>
      </x:c>
      <x:c r="D861" s="13" t="n">
        <x:f>'Data &amp; Targets'!L861</x:f>
        <x:v>410</x:v>
      </x:c>
      <x:c r="E861" s="13" t="n">
        <x:f>'Data &amp; Targets'!N861</x:f>
        <x:v>969</x:v>
      </x:c>
      <x:c r="F861" s="23" t="n">
        <x:f>MIN(100,LOG10(1+D861/'산출기준'!$B$8)/LOG10(1+'산출기준'!$B$9/'산출기준'!$B$8)*100)</x:f>
        <x:v>23.58226036055321</x:v>
      </x:c>
      <x:c r="G861" s="23" t="n">
        <x:f>MIN(100,LOG10(1+D861/MAX(E861,'산출기준'!$B$10)*'산출기준'!$B$11)/LOG10(1+'산출기준'!$B$12*'산출기준'!$B$11)*100)</x:f>
        <x:v>81.65381388977208</x:v>
      </x:c>
      <x:c r="H861" s="23" t="n">
        <x:f>F861*'산출기준'!$B$13+G861*'산출기준'!$B$14</x:f>
        <x:v>58.42519247808453</x:v>
      </x:c>
      <x:c r="I861" s="23" t="n">
        <x:f>IF('검색추이24개월'!AI861="","",'검색추이24개월'!AI861)</x:f>
        <x:v>89.70699149189207</x:v>
      </x:c>
      <x:c r="J861" s="23" t="n">
        <x:f>'편집평가'!L861</x:f>
        <x:v>50</x:v>
      </x:c>
      <x:c r="K861" s="23" t="n">
        <x:f>IF(I861="","",H861*'산출기준'!$B$15+I861*'산출기준'!$B$16+J861*'산출기준'!$B$17)</x:f>
        <x:v>66.12469368660989</x:v>
      </x:c>
      <x:c r="L861" s="13" t="n">
        <x:f>IF(K861="","",COUNTIF($K$5:$K$1004,"&gt;"&amp;K861)+1)</x:f>
        <x:v>645</x:v>
      </x:c>
    </x:row>
    <x:row r="862" ht="25" customHeight="1">
      <x:c r="A862" s="4" t="str">
        <x:v>K0858</x:v>
      </x:c>
      <x:c r="B862" s="4" t="str">
        <x:v>방송·연예</x:v>
      </x:c>
      <x:c r="C862" s="4" t="str">
        <x:v>박진영데뷔</x:v>
      </x:c>
      <x:c r="D862" s="13" t="n">
        <x:f>'Data &amp; Targets'!L862</x:f>
        <x:v>380</x:v>
      </x:c>
      <x:c r="E862" s="13" t="n">
        <x:f>'Data &amp; Targets'!N862</x:f>
        <x:v>2490</x:v>
      </x:c>
      <x:c r="F862" s="23" t="n">
        <x:f>MIN(100,LOG10(1+D862/'산출기준'!$B$8)/LOG10(1+'산출기준'!$B$9/'산출기준'!$B$8)*100)</x:f>
        <x:v>22.704756038096367</x:v>
      </x:c>
      <x:c r="G862" s="23" t="n">
        <x:f>MIN(100,LOG10(1+D862/MAX(E862,'산출기준'!$B$10)*'산출기준'!$B$11)/LOG10(1+'산출기준'!$B$12*'산출기준'!$B$11)*100)</x:f>
        <x:v>60.42685796374807</x:v>
      </x:c>
      <x:c r="H862" s="23" t="n">
        <x:f>F862*'산출기준'!$B$13+G862*'산출기준'!$B$14</x:f>
        <x:v>45.33801719348739</x:v>
      </x:c>
      <x:c r="I862" s="23" t="n">
        <x:f>IF('검색추이24개월'!AI862="","",'검색추이24개월'!AI862)</x:f>
        <x:v>88.38137083917277</x:v>
      </x:c>
      <x:c r="J862" s="23" t="n">
        <x:f>'편집평가'!L862</x:f>
        <x:v>50</x:v>
      </x:c>
      <x:c r="K862" s="23" t="n">
        <x:f>IF(I862="","",H862*'산출기준'!$B$15+I862*'산출기준'!$B$16+J862*'산출기준'!$B$17)</x:f>
        <x:v>59.183419848495525</x:v>
      </x:c>
      <x:c r="L862" s="13" t="n">
        <x:f>IF(K862="","",COUNTIF($K$5:$K$1004,"&gt;"&amp;K862)+1)</x:f>
        <x:v>805</x:v>
      </x:c>
    </x:row>
    <x:row r="863" ht="25" customHeight="1">
      <x:c r="A863" s="4" t="str">
        <x:v>K0859</x:v>
      </x:c>
      <x:c r="B863" s="4" t="str">
        <x:v>방송·연예</x:v>
      </x:c>
      <x:c r="C863" s="4" t="str">
        <x:v>션기부</x:v>
      </x:c>
      <x:c r="D863" s="13" t="n">
        <x:f>'Data &amp; Targets'!L863</x:f>
        <x:v>370</x:v>
      </x:c>
      <x:c r="E863" s="13" t="n">
        <x:f>'Data &amp; Targets'!N863</x:f>
        <x:v>5</x:v>
      </x:c>
      <x:c r="F863" s="23" t="n">
        <x:f>MIN(100,LOG10(1+D863/'산출기준'!$B$8)/LOG10(1+'산출기준'!$B$9/'산출기준'!$B$8)*100)</x:f>
        <x:v>22.400020816333008</x:v>
      </x:c>
      <x:c r="G863" s="23" t="n">
        <x:f>MIN(100,LOG10(1+D863/MAX(E863,'산출기준'!$B$10)*'산출기준'!$B$11)/LOG10(1+'산출기준'!$B$12*'산출기준'!$B$11)*100)</x:f>
        <x:v>100</x:v>
      </x:c>
      <x:c r="H863" s="23" t="n">
        <x:f>F863*'산출기준'!$B$13+G863*'산출기준'!$B$14</x:f>
        <x:v>68.9600083265332</x:v>
      </x:c>
      <x:c r="I863" s="23" t="n">
        <x:f>IF('검색추이24개월'!AI863="","",'검색추이24개월'!AI863)</x:f>
        <x:v>87.75339998673644</x:v>
      </x:c>
      <x:c r="J863" s="23" t="n">
        <x:f>'편집평가'!L863</x:f>
        <x:v>37.5</x:v>
      </x:c>
      <x:c r="K863" s="23" t="n">
        <x:f>IF(I863="","",H863*'산출기준'!$B$15+I863*'산출기준'!$B$16+J863*'산출기준'!$B$17)</x:f>
        <x:v>68.30602415928753</x:v>
      </x:c>
      <x:c r="L863" s="13" t="n">
        <x:f>IF(K863="","",COUNTIF($K$5:$K$1004,"&gt;"&amp;K863)+1)</x:f>
        <x:v>588</x:v>
      </x:c>
    </x:row>
    <x:row r="864" ht="25" customHeight="1">
      <x:c r="A864" s="4" t="str">
        <x:v>K0860</x:v>
      </x:c>
      <x:c r="B864" s="4" t="str">
        <x:v>방송·연예</x:v>
      </x:c>
      <x:c r="C864" s="4" t="str">
        <x:v>전현무학력</x:v>
      </x:c>
      <x:c r="D864" s="13" t="n">
        <x:f>'Data &amp; Targets'!L864</x:f>
        <x:v>360</x:v>
      </x:c>
      <x:c r="E864" s="13" t="n">
        <x:f>'Data &amp; Targets'!N864</x:f>
        <x:v>679</x:v>
      </x:c>
      <x:c r="F864" s="23" t="n">
        <x:f>MIN(100,LOG10(1+D864/'산출기준'!$B$8)/LOG10(1+'산출기준'!$B$9/'산출기준'!$B$8)*100)</x:f>
        <x:v>22.088731649067263</x:v>
      </x:c>
      <x:c r="G864" s="23" t="n">
        <x:f>MIN(100,LOG10(1+D864/MAX(E864,'산출기준'!$B$10)*'산출기준'!$B$11)/LOG10(1+'산출기준'!$B$12*'산출기준'!$B$11)*100)</x:f>
        <x:v>86.44061452065806</x:v>
      </x:c>
      <x:c r="H864" s="23" t="n">
        <x:f>F864*'산출기준'!$B$13+G864*'산출기준'!$B$14</x:f>
        <x:v>60.69986137202174</x:v>
      </x:c>
      <x:c r="I864" s="23" t="n">
        <x:f>IF('검색추이24개월'!AI864="","",'검색추이24개월'!AI864)</x:f>
        <x:v>83.33722119253198</x:v>
      </x:c>
      <x:c r="J864" s="23" t="n">
        <x:f>'편집평가'!L864</x:f>
        <x:v>50</x:v>
      </x:c>
      <x:c r="K864" s="23" t="n">
        <x:f>IF(I864="","",H864*'산출기준'!$B$15+I864*'산출기준'!$B$16+J864*'산출기준'!$B$17)</x:f>
        <x:v>65.35109704377047</x:v>
      </x:c>
      <x:c r="L864" s="13" t="n">
        <x:f>IF(K864="","",COUNTIF($K$5:$K$1004,"&gt;"&amp;K864)+1)</x:f>
        <x:v>661</x:v>
      </x:c>
    </x:row>
    <x:row r="865" ht="25" customHeight="1">
      <x:c r="A865" s="4" t="str">
        <x:v>K0861</x:v>
      </x:c>
      <x:c r="B865" s="4" t="str">
        <x:v>방송·연예</x:v>
      </x:c>
      <x:c r="C865" s="4" t="str">
        <x:v>수지피부관리</x:v>
      </x:c>
      <x:c r="D865" s="13" t="n">
        <x:f>'Data &amp; Targets'!L865</x:f>
        <x:v>340</x:v>
      </x:c>
      <x:c r="E865" s="13" t="n">
        <x:f>'Data &amp; Targets'!N865</x:f>
        <x:v>5302</x:v>
      </x:c>
      <x:c r="F865" s="23" t="n">
        <x:f>MIN(100,LOG10(1+D865/'산출기준'!$B$8)/LOG10(1+'산출기준'!$B$9/'산출기준'!$B$8)*100)</x:f>
        <x:v>21.44531957278511</x:v>
      </x:c>
      <x:c r="G865" s="23" t="n">
        <x:f>MIN(100,LOG10(1+D865/MAX(E865,'산출기준'!$B$10)*'산출기준'!$B$11)/LOG10(1+'산출기준'!$B$12*'산출기준'!$B$11)*100)</x:f>
        <x:v>43.40496186370001</x:v>
      </x:c>
      <x:c r="H865" s="23" t="n">
        <x:f>F865*'산출기준'!$B$13+G865*'산출기준'!$B$14</x:f>
        <x:v>34.62110494733405</x:v>
      </x:c>
      <x:c r="I865" s="23" t="n">
        <x:f>IF('검색추이24개월'!AI865="","",'검색추이24개월'!AI865)</x:f>
        <x:v>94.97758748414802</x:v>
      </x:c>
      <x:c r="J865" s="23" t="n">
        <x:f>'편집평가'!L865</x:f>
        <x:v>37.5</x:v>
      </x:c>
      <x:c r="K865" s="23" t="n">
        <x:f>IF(I865="","",H865*'산출기준'!$B$15+I865*'산출기준'!$B$16+J865*'산출기준'!$B$17)</x:f>
        <x:v>53.30382871891143</x:v>
      </x:c>
      <x:c r="L865" s="13" t="n">
        <x:f>IF(K865="","",COUNTIF($K$5:$K$1004,"&gt;"&amp;K865)+1)</x:f>
        <x:v>886</x:v>
      </x:c>
    </x:row>
    <x:row r="866" ht="25" customHeight="1">
      <x:c r="A866" s="4" t="str">
        <x:v>K0862</x:v>
      </x:c>
      <x:c r="B866" s="4" t="str">
        <x:v>방송·연예</x:v>
      </x:c>
      <x:c r="C866" s="4" t="str">
        <x:v>전지현식단</x:v>
      </x:c>
      <x:c r="D866" s="13" t="n">
        <x:f>'Data &amp; Targets'!L866</x:f>
        <x:v>340</x:v>
      </x:c>
      <x:c r="E866" s="13" t="n">
        <x:f>'Data &amp; Targets'!N866</x:f>
        <x:v>402</x:v>
      </x:c>
      <x:c r="F866" s="23" t="n">
        <x:f>MIN(100,LOG10(1+D866/'산출기준'!$B$8)/LOG10(1+'산출기준'!$B$9/'산출기준'!$B$8)*100)</x:f>
        <x:v>21.44531957278511</x:v>
      </x:c>
      <x:c r="G866" s="23" t="n">
        <x:f>MIN(100,LOG10(1+D866/MAX(E866,'산출기준'!$B$10)*'산출기준'!$B$11)/LOG10(1+'산출기준'!$B$12*'산출기준'!$B$11)*100)</x:f>
        <x:v>96.40957102530136</x:v>
      </x:c>
      <x:c r="H866" s="23" t="n">
        <x:f>F866*'산출기준'!$B$13+G866*'산출기준'!$B$14</x:f>
        <x:v>66.42387044429485</x:v>
      </x:c>
      <x:c r="I866" s="23" t="str">
        <x:f>IF('검색추이24개월'!AI866="","",'검색추이24개월'!AI866)</x:f>
      </x:c>
      <x:c r="J866" s="23" t="n">
        <x:f>'편집평가'!L866</x:f>
        <x:v>37.5</x:v>
      </x:c>
      <x:c r="K866" s="23" t="str">
        <x:f>IF(I866="","",H866*'산출기준'!$B$15+I866*'산출기준'!$B$16+J866*'산출기준'!$B$17)</x:f>
      </x:c>
      <x:c r="L866" s="13" t="str">
        <x:f>IF(K866="","",COUNTIF($K$5:$K$1004,"&gt;"&amp;K866)+1)</x:f>
      </x:c>
    </x:row>
    <x:row r="867" ht="25" customHeight="1">
      <x:c r="A867" s="4" t="str">
        <x:v>K0863</x:v>
      </x:c>
      <x:c r="B867" s="4" t="str">
        <x:v>방송·연예</x:v>
      </x:c>
      <x:c r="C867" s="4" t="str">
        <x:v>박보검데뷔</x:v>
      </x:c>
      <x:c r="D867" s="13" t="n">
        <x:f>'Data &amp; Targets'!L867</x:f>
        <x:v>340</x:v>
      </x:c>
      <x:c r="E867" s="13" t="n">
        <x:f>'Data &amp; Targets'!N867</x:f>
        <x:v>945</x:v>
      </x:c>
      <x:c r="F867" s="23" t="n">
        <x:f>MIN(100,LOG10(1+D867/'산출기준'!$B$8)/LOG10(1+'산출기준'!$B$9/'산출기준'!$B$8)*100)</x:f>
        <x:v>21.44531957278511</x:v>
      </x:c>
      <x:c r="G867" s="23" t="n">
        <x:f>MIN(100,LOG10(1+D867/MAX(E867,'산출기준'!$B$10)*'산출기준'!$B$11)/LOG10(1+'산출기준'!$B$12*'산출기준'!$B$11)*100)</x:f>
        <x:v>78.22863423052124</x:v>
      </x:c>
      <x:c r="H867" s="23" t="n">
        <x:f>F867*'산출기준'!$B$13+G867*'산출기준'!$B$14</x:f>
        <x:v>55.51530836742678</x:v>
      </x:c>
      <x:c r="I867" s="23" t="n">
        <x:f>IF('검색추이24개월'!AI867="","",'검색추이24개월'!AI867)</x:f>
        <x:v>89.87121915805776</x:v>
      </x:c>
      <x:c r="J867" s="23" t="n">
        <x:f>'편집평가'!L867</x:f>
        <x:v>50</x:v>
      </x:c>
      <x:c r="K867" s="23" t="n">
        <x:f>IF(I867="","",H867*'산출기준'!$B$15+I867*'산출기준'!$B$16+J867*'산출기준'!$B$17)</x:f>
        <x:v>64.71901993113072</x:v>
      </x:c>
      <x:c r="L867" s="13" t="n">
        <x:f>IF(K867="","",COUNTIF($K$5:$K$1004,"&gt;"&amp;K867)+1)</x:f>
        <x:v>676</x:v>
      </x:c>
    </x:row>
    <x:row r="868" ht="25" customHeight="1">
      <x:c r="A868" s="4" t="str">
        <x:v>K0864</x:v>
      </x:c>
      <x:c r="B868" s="4" t="str">
        <x:v>방송·연예</x:v>
      </x:c>
      <x:c r="C868" s="4" t="str">
        <x:v>연예인출연료</x:v>
      </x:c>
      <x:c r="D868" s="13" t="n">
        <x:f>'Data &amp; Targets'!L868</x:f>
        <x:v>310</x:v>
      </x:c>
      <x:c r="E868" s="13" t="n">
        <x:f>'Data &amp; Targets'!N868</x:f>
        <x:v>2270</x:v>
      </x:c>
      <x:c r="F868" s="23" t="n">
        <x:f>MIN(100,LOG10(1+D868/'산출기준'!$B$8)/LOG10(1+'산출기준'!$B$9/'산출기준'!$B$8)*100)</x:f>
        <x:v>20.423173477436897</x:v>
      </x:c>
      <x:c r="G868" s="23" t="n">
        <x:f>MIN(100,LOG10(1+D868/MAX(E868,'산출기준'!$B$10)*'산출기준'!$B$11)/LOG10(1+'산출기준'!$B$12*'산출기준'!$B$11)*100)</x:f>
        <x:v>58.17564782413734</x:v>
      </x:c>
      <x:c r="H868" s="23" t="n">
        <x:f>F868*'산출기준'!$B$13+G868*'산출기준'!$B$14</x:f>
        <x:v>43.074658085457166</x:v>
      </x:c>
      <x:c r="I868" s="23" t="n">
        <x:f>IF('검색추이24개월'!AI868="","",'검색추이24개월'!AI868)</x:f>
        <x:v>80.55995762537628</x:v>
      </x:c>
      <x:c r="J868" s="23" t="n">
        <x:f>'편집평가'!L868</x:f>
        <x:v>25</x:v>
      </x:c>
      <x:c r="K868" s="23" t="n">
        <x:f>IF(I868="","",H868*'산출기준'!$B$15+I868*'산출기준'!$B$16+J868*'산출기준'!$B$17)</x:f>
        <x:v>50.70531633034147</x:v>
      </x:c>
      <x:c r="L868" s="13" t="n">
        <x:f>IF(K868="","",COUNTIF($K$5:$K$1004,"&gt;"&amp;K868)+1)</x:f>
        <x:v>921</x:v>
      </x:c>
    </x:row>
    <x:row r="869" ht="25" customHeight="1">
      <x:c r="A869" s="4" t="str">
        <x:v>K0865</x:v>
      </x:c>
      <x:c r="B869" s="4" t="str">
        <x:v>방송·연예</x:v>
      </x:c>
      <x:c r="C869" s="4" t="str">
        <x:v>박보검학력</x:v>
      </x:c>
      <x:c r="D869" s="13" t="n">
        <x:f>'Data &amp; Targets'!L869</x:f>
        <x:v>310</x:v>
      </x:c>
      <x:c r="E869" s="13" t="n">
        <x:f>'Data &amp; Targets'!N869</x:f>
        <x:v>226</x:v>
      </x:c>
      <x:c r="F869" s="23" t="n">
        <x:f>MIN(100,LOG10(1+D869/'산출기준'!$B$8)/LOG10(1+'산출기준'!$B$9/'산출기준'!$B$8)*100)</x:f>
        <x:v>20.423173477436897</x:v>
      </x:c>
      <x:c r="G869" s="23" t="n">
        <x:f>MIN(100,LOG10(1+D869/MAX(E869,'산출기준'!$B$10)*'산출기준'!$B$11)/LOG10(1+'산출기준'!$B$12*'산출기준'!$B$11)*100)</x:f>
        <x:v>100</x:v>
      </x:c>
      <x:c r="H869" s="23" t="n">
        <x:f>F869*'산출기준'!$B$13+G869*'산출기준'!$B$14</x:f>
        <x:v>68.16926939097476</x:v>
      </x:c>
      <x:c r="I869" s="23" t="n">
        <x:f>IF('검색추이24개월'!AI869="","",'검색추이24개월'!AI869)</x:f>
        <x:v>84.4768358892458</x:v>
      </x:c>
      <x:c r="J869" s="23" t="n">
        <x:f>'편집평가'!L869</x:f>
        <x:v>50</x:v>
      </x:c>
      <x:c r="K869" s="23" t="n">
        <x:f>IF(I869="","",H869*'산출기준'!$B$15+I869*'산출기준'!$B$16+J869*'산출기준'!$B$17)</x:f>
        <x:v>69.42768546226112</x:v>
      </x:c>
      <x:c r="L869" s="13" t="n">
        <x:f>IF(K869="","",COUNTIF($K$5:$K$1004,"&gt;"&amp;K869)+1)</x:f>
        <x:v>558</x:v>
      </x:c>
    </x:row>
    <x:row r="870" ht="25" customHeight="1">
      <x:c r="A870" s="4" t="str">
        <x:v>K0866</x:v>
      </x:c>
      <x:c r="B870" s="4" t="str">
        <x:v>방송·연예</x:v>
      </x:c>
      <x:c r="C870" s="4" t="str">
        <x:v>엄정화다이어트</x:v>
      </x:c>
      <x:c r="D870" s="13" t="n">
        <x:f>'Data &amp; Targets'!L870</x:f>
        <x:v>280</x:v>
      </x:c>
      <x:c r="E870" s="13" t="n">
        <x:f>'Data &amp; Targets'!N870</x:f>
        <x:v>1396</x:v>
      </x:c>
      <x:c r="F870" s="23" t="n">
        <x:f>MIN(100,LOG10(1+D870/'산출기준'!$B$8)/LOG10(1+'산출기준'!$B$9/'산출기준'!$B$8)*100)</x:f>
        <x:v>19.323323947309955</x:v>
      </x:c>
      <x:c r="G870" s="23" t="n">
        <x:f>MIN(100,LOG10(1+D870/MAX(E870,'산출기준'!$B$10)*'산출기준'!$B$11)/LOG10(1+'산출기준'!$B$12*'산출기준'!$B$11)*100)</x:f>
        <x:v>66.02747631847524</x:v>
      </x:c>
      <x:c r="H870" s="23" t="n">
        <x:f>F870*'산출기준'!$B$13+G870*'산출기준'!$B$14</x:f>
        <x:v>47.34581537000912</x:v>
      </x:c>
      <x:c r="I870" s="23" t="str">
        <x:f>IF('검색추이24개월'!AI870="","",'검색추이24개월'!AI870)</x:f>
      </x:c>
      <x:c r="J870" s="23" t="n">
        <x:f>'편집평가'!L870</x:f>
        <x:v>37.5</x:v>
      </x:c>
      <x:c r="K870" s="23" t="str">
        <x:f>IF(I870="","",H870*'산출기준'!$B$15+I870*'산출기준'!$B$16+J870*'산출기준'!$B$17)</x:f>
      </x:c>
      <x:c r="L870" s="13" t="str">
        <x:f>IF(K870="","",COUNTIF($K$5:$K$1004,"&gt;"&amp;K870)+1)</x:f>
      </x:c>
    </x:row>
    <x:row r="871" ht="25" customHeight="1">
      <x:c r="A871" s="4" t="str">
        <x:v>K0867</x:v>
      </x:c>
      <x:c r="B871" s="4" t="str">
        <x:v>방송·연예</x:v>
      </x:c>
      <x:c r="C871" s="4" t="str">
        <x:v>이찬원학력</x:v>
      </x:c>
      <x:c r="D871" s="13" t="n">
        <x:f>'Data &amp; Targets'!L871</x:f>
        <x:v>280</x:v>
      </x:c>
      <x:c r="E871" s="13" t="n">
        <x:f>'Data &amp; Targets'!N871</x:f>
        <x:v>578</x:v>
      </x:c>
      <x:c r="F871" s="23" t="n">
        <x:f>MIN(100,LOG10(1+D871/'산출기준'!$B$8)/LOG10(1+'산출기준'!$B$9/'산출기준'!$B$8)*100)</x:f>
        <x:v>19.323323947309955</x:v>
      </x:c>
      <x:c r="G871" s="23" t="n">
        <x:f>MIN(100,LOG10(1+D871/MAX(E871,'산출기준'!$B$10)*'산출기준'!$B$11)/LOG10(1+'산출기준'!$B$12*'산출기준'!$B$11)*100)</x:f>
        <x:v>84.52257285853891</x:v>
      </x:c>
      <x:c r="H871" s="23" t="n">
        <x:f>F871*'산출기준'!$B$13+G871*'산출기준'!$B$14</x:f>
        <x:v>58.442873294047324</x:v>
      </x:c>
      <x:c r="I871" s="23" t="n">
        <x:f>IF('검색추이24개월'!AI871="","",'검색추이24개월'!AI871)</x:f>
        <x:v>75.59173957798095</x:v>
      </x:c>
      <x:c r="J871" s="23" t="n">
        <x:f>'편집평가'!L871</x:f>
        <x:v>50</x:v>
      </x:c>
      <x:c r="K871" s="23" t="n">
        <x:f>IF(I871="","",H871*'산출기준'!$B$15+I871*'산출기준'!$B$16+J871*'산출기준'!$B$17)</x:f>
        <x:v>61.89895852041795</x:v>
      </x:c>
      <x:c r="L871" s="13" t="n">
        <x:f>IF(K871="","",COUNTIF($K$5:$K$1004,"&gt;"&amp;K871)+1)</x:f>
        <x:v>740</x:v>
      </x:c>
    </x:row>
    <x:row r="872" ht="25" customHeight="1">
      <x:c r="A872" s="4" t="str">
        <x:v>K0868</x:v>
      </x:c>
      <x:c r="B872" s="4" t="str">
        <x:v>방송·연예</x:v>
      </x:c>
      <x:c r="C872" s="4" t="str">
        <x:v>비데뷔</x:v>
      </x:c>
      <x:c r="D872" s="13" t="n">
        <x:f>'Data &amp; Targets'!L872</x:f>
        <x:v>270</x:v>
      </x:c>
      <x:c r="E872" s="13" t="n">
        <x:f>'Data &amp; Targets'!N872</x:f>
        <x:v>5</x:v>
      </x:c>
      <x:c r="F872" s="23" t="n">
        <x:f>MIN(100,LOG10(1+D872/'산출기준'!$B$8)/LOG10(1+'산출기준'!$B$9/'산출기준'!$B$8)*100)</x:f>
        <x:v>18.93731738123519</x:v>
      </x:c>
      <x:c r="G872" s="23" t="n">
        <x:f>MIN(100,LOG10(1+D872/MAX(E872,'산출기준'!$B$10)*'산출기준'!$B$11)/LOG10(1+'산출기준'!$B$12*'산출기준'!$B$11)*100)</x:f>
        <x:v>100</x:v>
      </x:c>
      <x:c r="H872" s="23" t="n">
        <x:f>F872*'산출기준'!$B$13+G872*'산출기준'!$B$14</x:f>
        <x:v>67.57492695249408</x:v>
      </x:c>
      <x:c r="I872" s="23" t="n">
        <x:f>IF('검색추이24개월'!AI872="","",'검색추이24개월'!AI872)</x:f>
        <x:v>94.7761741385239</x:v>
      </x:c>
      <x:c r="J872" s="23" t="n">
        <x:f>'편집평가'!L872</x:f>
        <x:v>50</x:v>
      </x:c>
      <x:c r="K872" s="23" t="n">
        <x:f>IF(I872="","",H872*'산출기준'!$B$15+I872*'산출기준'!$B$16+J872*'산출기준'!$B$17)</x:f>
        <x:v>72.22031571780421</x:v>
      </x:c>
      <x:c r="L872" s="13" t="n">
        <x:f>IF(K872="","",COUNTIF($K$5:$K$1004,"&gt;"&amp;K872)+1)</x:f>
        <x:v>494</x:v>
      </x:c>
    </x:row>
    <x:row r="873" ht="25" customHeight="1">
      <x:c r="A873" s="4" t="str">
        <x:v>K0869</x:v>
      </x:c>
      <x:c r="B873" s="4" t="str">
        <x:v>방송·연예</x:v>
      </x:c>
      <x:c r="C873" s="4" t="str">
        <x:v>한혜진식단</x:v>
      </x:c>
      <x:c r="D873" s="13" t="n">
        <x:f>'Data &amp; Targets'!L873</x:f>
        <x:v>260</x:v>
      </x:c>
      <x:c r="E873" s="13" t="n">
        <x:f>'Data &amp; Targets'!N873</x:f>
        <x:v>1023</x:v>
      </x:c>
      <x:c r="F873" s="23" t="n">
        <x:f>MIN(100,LOG10(1+D873/'산출기준'!$B$8)/LOG10(1+'산출기준'!$B$9/'산출기준'!$B$8)*100)</x:f>
        <x:v>18.540733987218264</x:v>
      </x:c>
      <x:c r="G873" s="23" t="n">
        <x:f>MIN(100,LOG10(1+D873/MAX(E873,'산출기준'!$B$10)*'산출기준'!$B$11)/LOG10(1+'산출기준'!$B$12*'산출기준'!$B$11)*100)</x:f>
        <x:v>70.93961807323791</x:v>
      </x:c>
      <x:c r="H873" s="23" t="n">
        <x:f>F873*'산출기준'!$B$13+G873*'산출기준'!$B$14</x:f>
        <x:v>49.98006443883005</x:v>
      </x:c>
      <x:c r="I873" s="23" t="n">
        <x:f>IF('검색추이24개월'!AI873="","",'검색추이24개월'!AI873)</x:f>
        <x:v>89.58564877145159</x:v>
      </x:c>
      <x:c r="J873" s="23" t="n">
        <x:f>'편집평가'!L873</x:f>
        <x:v>37.5</x:v>
      </x:c>
      <x:c r="K873" s="23" t="n">
        <x:f>IF(I873="","",H873*'산출기준'!$B$15+I873*'산출기준'!$B$16+J873*'산출기준'!$B$17)</x:f>
        <x:v>59.3657268508505</x:v>
      </x:c>
      <x:c r="L873" s="13" t="n">
        <x:f>IF(K873="","",COUNTIF($K$5:$K$1004,"&gt;"&amp;K873)+1)</x:f>
        <x:v>801</x:v>
      </x:c>
    </x:row>
    <x:row r="874" ht="25" customHeight="1">
      <x:c r="A874" s="4" t="str">
        <x:v>K0870</x:v>
      </x:c>
      <x:c r="B874" s="4" t="str">
        <x:v>방송·연예</x:v>
      </x:c>
      <x:c r="C874" s="4" t="str">
        <x:v>정해인재산</x:v>
      </x:c>
      <x:c r="D874" s="13" t="n">
        <x:f>'Data &amp; Targets'!L874</x:f>
        <x:v>240</x:v>
      </x:c>
      <x:c r="E874" s="13" t="n">
        <x:f>'Data &amp; Targets'!N874</x:f>
        <x:v>37</x:v>
      </x:c>
      <x:c r="F874" s="23" t="n">
        <x:f>MIN(100,LOG10(1+D874/'산출기준'!$B$8)/LOG10(1+'산출기준'!$B$9/'산출기준'!$B$8)*100)</x:f>
        <x:v>17.71340090527012</x:v>
      </x:c>
      <x:c r="G874" s="23" t="n">
        <x:f>MIN(100,LOG10(1+D874/MAX(E874,'산출기준'!$B$10)*'산출기준'!$B$11)/LOG10(1+'산출기준'!$B$12*'산출기준'!$B$11)*100)</x:f>
        <x:v>100</x:v>
      </x:c>
      <x:c r="H874" s="23" t="n">
        <x:f>F874*'산출기준'!$B$13+G874*'산출기준'!$B$14</x:f>
        <x:v>67.08536036210805</x:v>
      </x:c>
      <x:c r="I874" s="23" t="str">
        <x:f>IF('검색추이24개월'!AI874="","",'검색추이24개월'!AI874)</x:f>
      </x:c>
      <x:c r="J874" s="23" t="n">
        <x:f>'편집평가'!L874</x:f>
        <x:v>25</x:v>
      </x:c>
      <x:c r="K874" s="23" t="str">
        <x:f>IF(I874="","",H874*'산출기준'!$B$15+I874*'산출기준'!$B$16+J874*'산출기준'!$B$17)</x:f>
      </x:c>
      <x:c r="L874" s="13" t="str">
        <x:f>IF(K874="","",COUNTIF($K$5:$K$1004,"&gt;"&amp;K874)+1)</x:f>
      </x:c>
    </x:row>
    <x:row r="875" ht="25" customHeight="1">
      <x:c r="A875" s="4" t="str">
        <x:v>K0871</x:v>
      </x:c>
      <x:c r="B875" s="4" t="str">
        <x:v>방송·연예</x:v>
      </x:c>
      <x:c r="C875" s="4" t="str">
        <x:v>임영웅학력</x:v>
      </x:c>
      <x:c r="D875" s="13" t="n">
        <x:f>'Data &amp; Targets'!L875</x:f>
        <x:v>240</x:v>
      </x:c>
      <x:c r="E875" s="13" t="n">
        <x:f>'Data &amp; Targets'!N875</x:f>
        <x:v>632</x:v>
      </x:c>
      <x:c r="F875" s="23" t="n">
        <x:f>MIN(100,LOG10(1+D875/'산출기준'!$B$8)/LOG10(1+'산출기준'!$B$9/'산출기준'!$B$8)*100)</x:f>
        <x:v>17.71340090527012</x:v>
      </x:c>
      <x:c r="G875" s="23" t="n">
        <x:f>MIN(100,LOG10(1+D875/MAX(E875,'산출기준'!$B$10)*'산출기준'!$B$11)/LOG10(1+'산출기준'!$B$12*'산출기준'!$B$11)*100)</x:f>
        <x:v>79.36764125857562</x:v>
      </x:c>
      <x:c r="H875" s="23" t="n">
        <x:f>F875*'산출기준'!$B$13+G875*'산출기준'!$B$14</x:f>
        <x:v>54.705945117253414</x:v>
      </x:c>
      <x:c r="I875" s="23" t="n">
        <x:f>IF('검색추이24개월'!AI875="","",'검색추이24개월'!AI875)</x:f>
        <x:v>89.83829922369496</x:v>
      </x:c>
      <x:c r="J875" s="23" t="n">
        <x:f>'편집평가'!L875</x:f>
        <x:v>50</x:v>
      </x:c>
      <x:c r="K875" s="23" t="n">
        <x:f>IF(I875="","",H875*'산출기준'!$B$15+I875*'산출기준'!$B$16+J875*'산출기준'!$B$17)</x:f>
        <x:v>64.30446232573519</x:v>
      </x:c>
      <x:c r="L875" s="13" t="n">
        <x:f>IF(K875="","",COUNTIF($K$5:$K$1004,"&gt;"&amp;K875)+1)</x:f>
        <x:v>687</x:v>
      </x:c>
    </x:row>
    <x:row r="876" ht="25" customHeight="1">
      <x:c r="A876" s="4" t="str">
        <x:v>K0872</x:v>
      </x:c>
      <x:c r="B876" s="4" t="str">
        <x:v>방송·연예</x:v>
      </x:c>
      <x:c r="C876" s="4" t="str">
        <x:v>한혜진다이어트</x:v>
      </x:c>
      <x:c r="D876" s="13" t="n">
        <x:f>'Data &amp; Targets'!L876</x:f>
        <x:v>230</x:v>
      </x:c>
      <x:c r="E876" s="13" t="n">
        <x:f>'Data &amp; Targets'!N876</x:f>
        <x:v>3770</x:v>
      </x:c>
      <x:c r="F876" s="23" t="n">
        <x:f>MIN(100,LOG10(1+D876/'산출기준'!$B$8)/LOG10(1+'산출기준'!$B$9/'산출기준'!$B$8)*100)</x:f>
        <x:v>17.281297521907003</x:v>
      </x:c>
      <x:c r="G876" s="23" t="n">
        <x:f>MIN(100,LOG10(1+D876/MAX(E876,'산출기준'!$B$10)*'산출기준'!$B$11)/LOG10(1+'산출기준'!$B$12*'산출기준'!$B$11)*100)</x:f>
        <x:v>42.47357894380567</x:v>
      </x:c>
      <x:c r="H876" s="23" t="n">
        <x:f>F876*'산출기준'!$B$13+G876*'산출기준'!$B$14</x:f>
        <x:v>32.3966663750462</x:v>
      </x:c>
      <x:c r="I876" s="23" t="n">
        <x:f>IF('검색추이24개월'!AI876="","",'검색추이24개월'!AI876)</x:f>
        <x:v>81.37841204364838</x:v>
      </x:c>
      <x:c r="J876" s="23" t="n">
        <x:f>'편집평가'!L876</x:f>
        <x:v>37.5</x:v>
      </x:c>
      <x:c r="K876" s="23" t="n">
        <x:f>IF(I876="","",H876*'산출기준'!$B$15+I876*'산출기준'!$B$16+J876*'산출기준'!$B$17)</x:f>
        <x:v>48.111856800617616</x:v>
      </x:c>
      <x:c r="L876" s="13" t="n">
        <x:f>IF(K876="","",COUNTIF($K$5:$K$1004,"&gt;"&amp;K876)+1)</x:f>
        <x:v>948</x:v>
      </x:c>
    </x:row>
    <x:row r="877" ht="25" customHeight="1">
      <x:c r="A877" s="4" t="str">
        <x:v>K0873</x:v>
      </x:c>
      <x:c r="B877" s="4" t="str">
        <x:v>방송·연예</x:v>
      </x:c>
      <x:c r="C877" s="4" t="str">
        <x:v>아이유학력</x:v>
      </x:c>
      <x:c r="D877" s="13" t="n">
        <x:f>'Data &amp; Targets'!L877</x:f>
        <x:v>220</x:v>
      </x:c>
      <x:c r="E877" s="13" t="n">
        <x:f>'Data &amp; Targets'!N877</x:f>
        <x:v>707</x:v>
      </x:c>
      <x:c r="F877" s="23" t="n">
        <x:f>MIN(100,LOG10(1+D877/'산출기준'!$B$8)/LOG10(1+'산출기준'!$B$9/'산출기준'!$B$8)*100)</x:f>
        <x:v>16.83589658281328</x:v>
      </x:c>
      <x:c r="G877" s="23" t="n">
        <x:f>MIN(100,LOG10(1+D877/MAX(E877,'산출기준'!$B$10)*'산출기준'!$B$11)/LOG10(1+'산출기준'!$B$12*'산출기준'!$B$11)*100)</x:f>
        <x:v>75.17458855993817</x:v>
      </x:c>
      <x:c r="H877" s="23" t="n">
        <x:f>F877*'산출기준'!$B$13+G877*'산출기준'!$B$14</x:f>
        <x:v>51.83911176908821</x:v>
      </x:c>
      <x:c r="I877" s="23" t="n">
        <x:f>IF('검색추이24개월'!AI877="","",'검색추이24개월'!AI877)</x:f>
        <x:v>86.89313258582064</x:v>
      </x:c>
      <x:c r="J877" s="23" t="n">
        <x:f>'편집평가'!L877</x:f>
        <x:v>62.5</x:v>
      </x:c>
      <x:c r="K877" s="23" t="n">
        <x:f>IF(I877="","",H877*'산출기준'!$B$15+I877*'산출기준'!$B$16+J877*'산출기준'!$B$17)</x:f>
        <x:v>64.48749566029029</x:v>
      </x:c>
      <x:c r="L877" s="13" t="n">
        <x:f>IF(K877="","",COUNTIF($K$5:$K$1004,"&gt;"&amp;K877)+1)</x:f>
        <x:v>683</x:v>
      </x:c>
    </x:row>
    <x:row r="878" ht="25" customHeight="1">
      <x:c r="A878" s="4" t="str">
        <x:v>K0874</x:v>
      </x:c>
      <x:c r="B878" s="4" t="str">
        <x:v>방송·연예</x:v>
      </x:c>
      <x:c r="C878" s="4" t="str">
        <x:v>연정훈학력</x:v>
      </x:c>
      <x:c r="D878" s="13" t="n">
        <x:f>'Data &amp; Targets'!L878</x:f>
        <x:v>220</x:v>
      </x:c>
      <x:c r="E878" s="13" t="n">
        <x:f>'Data &amp; Targets'!N878</x:f>
        <x:v>178</x:v>
      </x:c>
      <x:c r="F878" s="23" t="n">
        <x:f>MIN(100,LOG10(1+D878/'산출기준'!$B$8)/LOG10(1+'산출기준'!$B$9/'산출기준'!$B$8)*100)</x:f>
        <x:v>16.83589658281328</x:v>
      </x:c>
      <x:c r="G878" s="23" t="n">
        <x:f>MIN(100,LOG10(1+D878/MAX(E878,'산출기준'!$B$10)*'산출기준'!$B$11)/LOG10(1+'산출기준'!$B$12*'산출기준'!$B$11)*100)</x:f>
        <x:v>100</x:v>
      </x:c>
      <x:c r="H878" s="23" t="n">
        <x:f>F878*'산출기준'!$B$13+G878*'산출기준'!$B$14</x:f>
        <x:v>66.73435863312531</x:v>
      </x:c>
      <x:c r="I878" s="23" t="str">
        <x:f>IF('검색추이24개월'!AI878="","",'검색추이24개월'!AI878)</x:f>
      </x:c>
      <x:c r="J878" s="23" t="n">
        <x:f>'편집평가'!L878</x:f>
        <x:v>50</x:v>
      </x:c>
      <x:c r="K878" s="23" t="str">
        <x:f>IF(I878="","",H878*'산출기준'!$B$15+I878*'산출기준'!$B$16+J878*'산출기준'!$B$17)</x:f>
      </x:c>
      <x:c r="L878" s="13" t="str">
        <x:f>IF(K878="","",COUNTIF($K$5:$K$1004,"&gt;"&amp;K878)+1)</x:f>
      </x:c>
    </x:row>
    <x:row r="879" ht="25" customHeight="1">
      <x:c r="A879" s="4" t="str">
        <x:v>K0875</x:v>
      </x:c>
      <x:c r="B879" s="4" t="str">
        <x:v>방송·연예</x:v>
      </x:c>
      <x:c r="C879" s="4" t="str">
        <x:v>김종국학력</x:v>
      </x:c>
      <x:c r="D879" s="13" t="n">
        <x:f>'Data &amp; Targets'!L879</x:f>
        <x:v>200</x:v>
      </x:c>
      <x:c r="E879" s="13" t="n">
        <x:f>'Data &amp; Targets'!N879</x:f>
        <x:v>481</x:v>
      </x:c>
      <x:c r="F879" s="23" t="n">
        <x:f>MIN(100,LOG10(1+D879/'산출기준'!$B$8)/LOG10(1+'산출기준'!$B$9/'산출기준'!$B$8)*100)</x:f>
        <x:v>15.901740961444286</x:v>
      </x:c>
      <x:c r="G879" s="23" t="n">
        <x:f>MIN(100,LOG10(1+D879/MAX(E879,'산출기준'!$B$10)*'산출기준'!$B$11)/LOG10(1+'산출기준'!$B$12*'산출기준'!$B$11)*100)</x:f>
        <x:v>81.28467333174237</x:v>
      </x:c>
      <x:c r="H879" s="23" t="n">
        <x:f>F879*'산출기준'!$B$13+G879*'산출기준'!$B$14</x:f>
        <x:v>55.131500383623134</x:v>
      </x:c>
      <x:c r="I879" s="23" t="n">
        <x:f>IF('검색추이24개월'!AI879="","",'검색추이24개월'!AI879)</x:f>
        <x:v>89.42713299001473</x:v>
      </x:c>
      <x:c r="J879" s="23" t="n">
        <x:f>'편집평가'!L879</x:f>
        <x:v>50</x:v>
      </x:c>
      <x:c r="K879" s="23" t="n">
        <x:f>IF(I879="","",H879*'산출기준'!$B$15+I879*'산출기준'!$B$16+J879*'산출기준'!$B$17)</x:f>
        <x:v>64.39389008881598</x:v>
      </x:c>
      <x:c r="L879" s="13" t="n">
        <x:f>IF(K879="","",COUNTIF($K$5:$K$1004,"&gt;"&amp;K879)+1)</x:f>
        <x:v>685</x:v>
      </x:c>
    </x:row>
    <x:row r="880" ht="25" customHeight="1">
      <x:c r="A880" s="4" t="str">
        <x:v>K0876</x:v>
      </x:c>
      <x:c r="B880" s="4" t="str">
        <x:v>방송·연예</x:v>
      </x:c>
      <x:c r="C880" s="4" t="str">
        <x:v>이효리데뷔</x:v>
      </x:c>
      <x:c r="D880" s="13" t="n">
        <x:f>'Data &amp; Targets'!L880</x:f>
        <x:v>200</x:v>
      </x:c>
      <x:c r="E880" s="13" t="n">
        <x:f>'Data &amp; Targets'!N880</x:f>
        <x:v>2699</x:v>
      </x:c>
      <x:c r="F880" s="23" t="n">
        <x:f>MIN(100,LOG10(1+D880/'산출기준'!$B$8)/LOG10(1+'산출기준'!$B$9/'산출기준'!$B$8)*100)</x:f>
        <x:v>15.901740961444286</x:v>
      </x:c>
      <x:c r="G880" s="23" t="n">
        <x:f>MIN(100,LOG10(1+D880/MAX(E880,'산출기준'!$B$10)*'산출기준'!$B$11)/LOG10(1+'산출기준'!$B$12*'산출기준'!$B$11)*100)</x:f>
        <x:v>46.14049684828507</x:v>
      </x:c>
      <x:c r="H880" s="23" t="n">
        <x:f>F880*'산출기준'!$B$13+G880*'산출기준'!$B$14</x:f>
        <x:v>34.04499449354876</x:v>
      </x:c>
      <x:c r="I880" s="23" t="n">
        <x:f>IF('검색추이24개월'!AI880="","",'검색추이24개월'!AI880)</x:f>
        <x:v>88.5789958813761</x:v>
      </x:c>
      <x:c r="J880" s="23" t="n">
        <x:f>'편집평가'!L880</x:f>
        <x:v>50</x:v>
      </x:c>
      <x:c r="K880" s="23" t="n">
        <x:f>IF(I880="","",H880*'산출기준'!$B$15+I880*'산출기준'!$B$16+J880*'산출기준'!$B$17)</x:f>
        <x:v>53.5961960111872</x:v>
      </x:c>
      <x:c r="L880" s="13" t="n">
        <x:f>IF(K880="","",COUNTIF($K$5:$K$1004,"&gt;"&amp;K880)+1)</x:f>
        <x:v>883</x:v>
      </x:c>
    </x:row>
    <x:row r="881" ht="25" customHeight="1">
      <x:c r="A881" s="4" t="str">
        <x:v>K0877</x:v>
      </x:c>
      <x:c r="B881" s="4" t="str">
        <x:v>방송·연예</x:v>
      </x:c>
      <x:c r="C881" s="4" t="str">
        <x:v>현빈데뷔</x:v>
      </x:c>
      <x:c r="D881" s="13" t="n">
        <x:f>'Data &amp; Targets'!L881</x:f>
        <x:v>190</x:v>
      </x:c>
      <x:c r="E881" s="13" t="n">
        <x:f>'Data &amp; Targets'!N881</x:f>
        <x:v>1252</x:v>
      </x:c>
      <x:c r="F881" s="23" t="n">
        <x:f>MIN(100,LOG10(1+D881/'산출기준'!$B$8)/LOG10(1+'산출기준'!$B$9/'산출기준'!$B$8)*100)</x:f>
        <x:v>15.411036735305277</x:v>
      </x:c>
      <x:c r="G881" s="23" t="n">
        <x:f>MIN(100,LOG10(1+D881/MAX(E881,'산출기준'!$B$10)*'산출기준'!$B$11)/LOG10(1+'산출기준'!$B$12*'산출기준'!$B$11)*100)</x:f>
        <x:v>60.312862281110725</x:v>
      </x:c>
      <x:c r="H881" s="23" t="n">
        <x:f>F881*'산출기준'!$B$13+G881*'산출기준'!$B$14</x:f>
        <x:v>42.35213206278854</x:v>
      </x:c>
      <x:c r="I881" s="23" t="n">
        <x:f>IF('검색추이24개월'!AI881="","",'검색추이24개월'!AI881)</x:f>
        <x:v>90.36785217823291</x:v>
      </x:c>
      <x:c r="J881" s="23" t="n">
        <x:f>'편집평가'!L881</x:f>
        <x:v>50</x:v>
      </x:c>
      <x:c r="K881" s="23" t="n">
        <x:f>IF(I881="","",H881*'산출기준'!$B$15+I881*'산출기준'!$B$16+J881*'산출기준'!$B$17)</x:f>
        <x:v>58.28642168486414</x:v>
      </x:c>
      <x:c r="L881" s="13" t="n">
        <x:f>IF(K881="","",COUNTIF($K$5:$K$1004,"&gt;"&amp;K881)+1)</x:f>
        <x:v>821</x:v>
      </x:c>
    </x:row>
    <x:row r="882" ht="25" customHeight="1">
      <x:c r="A882" s="4" t="str">
        <x:v>K0878</x:v>
      </x:c>
      <x:c r="B882" s="4" t="str">
        <x:v>방송·연예</x:v>
      </x:c>
      <x:c r="C882" s="4" t="str">
        <x:v>이승기데뷔</x:v>
      </x:c>
      <x:c r="D882" s="13" t="n">
        <x:f>'Data &amp; Targets'!L882</x:f>
        <x:v>180</x:v>
      </x:c>
      <x:c r="E882" s="13" t="n">
        <x:f>'Data &amp; Targets'!N882</x:f>
        <x:v>1747</x:v>
      </x:c>
      <x:c r="F882" s="23" t="n">
        <x:f>MIN(100,LOG10(1+D882/'산출기준'!$B$8)/LOG10(1+'산출기준'!$B$9/'산출기준'!$B$8)*100)</x:f>
        <x:v>14.903111343072023</x:v>
      </x:c>
      <x:c r="G882" s="23" t="n">
        <x:f>MIN(100,LOG10(1+D882/MAX(E882,'산출기준'!$B$10)*'산출기준'!$B$11)/LOG10(1+'산출기준'!$B$12*'산출기준'!$B$11)*100)</x:f>
        <x:v>52.54687371811193</x:v>
      </x:c>
      <x:c r="H882" s="23" t="n">
        <x:f>F882*'산출기준'!$B$13+G882*'산출기준'!$B$14</x:f>
        <x:v>37.489368768095964</x:v>
      </x:c>
      <x:c r="I882" s="23" t="n">
        <x:f>IF('검색추이24개월'!AI882="","",'검색추이24개월'!AI882)</x:f>
        <x:v>94.96792886760761</x:v>
      </x:c>
      <x:c r="J882" s="23" t="n">
        <x:f>'편집평가'!L882</x:f>
        <x:v>50</x:v>
      </x:c>
      <x:c r="K882" s="23" t="n">
        <x:f>IF(I882="","",H882*'산출기준'!$B$15+I882*'산출기준'!$B$16+J882*'산출기준'!$B$17)</x:f>
        <x:v>57.23506304433026</x:v>
      </x:c>
      <x:c r="L882" s="13" t="n">
        <x:f>IF(K882="","",COUNTIF($K$5:$K$1004,"&gt;"&amp;K882)+1)</x:f>
        <x:v>835</x:v>
      </x:c>
    </x:row>
    <x:row r="883" ht="25" customHeight="1">
      <x:c r="A883" s="4" t="str">
        <x:v>K0879</x:v>
      </x:c>
      <x:c r="B883" s="4" t="str">
        <x:v>방송·연예</x:v>
      </x:c>
      <x:c r="C883" s="4" t="str">
        <x:v>연예인피부관리</x:v>
      </x:c>
      <x:c r="D883" s="13" t="n">
        <x:f>'Data &amp; Targets'!L883</x:f>
        <x:v>170</x:v>
      </x:c>
      <x:c r="E883" s="13" t="n">
        <x:f>'Data &amp; Targets'!N883</x:f>
        <x:v>45478</x:v>
      </x:c>
      <x:c r="F883" s="23" t="n">
        <x:f>MIN(100,LOG10(1+D883/'산출기준'!$B$8)/LOG10(1+'산출기준'!$B$9/'산출기준'!$B$8)*100)</x:f>
        <x:v>14.376711936340152</x:v>
      </x:c>
      <x:c r="G883" s="23" t="n">
        <x:f>MIN(100,LOG10(1+D883/MAX(E883,'산출기준'!$B$10)*'산출기준'!$B$11)/LOG10(1+'산출기준'!$B$12*'산출기준'!$B$11)*100)</x:f>
        <x:v>6.88141947919448</x:v>
      </x:c>
      <x:c r="H883" s="23" t="n">
        <x:f>F883*'산출기준'!$B$13+G883*'산출기준'!$B$14</x:f>
        <x:v>9.87953646205275</x:v>
      </x:c>
      <x:c r="I883" s="23" t="n">
        <x:f>IF('검색추이24개월'!AI883="","",'검색추이24개월'!AI883)</x:f>
        <x:v>77.30158013154069</x:v>
      </x:c>
      <x:c r="J883" s="23" t="n">
        <x:f>'편집평가'!L883</x:f>
        <x:v>37.5</x:v>
      </x:c>
      <x:c r="K883" s="23" t="n">
        <x:f>IF(I883="","",H883*'산출기준'!$B$15+I883*'산출기준'!$B$16+J883*'산출기준'!$B$17)</x:f>
        <x:v>35.63024227048858</x:v>
      </x:c>
      <x:c r="L883" s="13" t="n">
        <x:f>IF(K883="","",COUNTIF($K$5:$K$1004,"&gt;"&amp;K883)+1)</x:f>
        <x:v>980</x:v>
      </x:c>
    </x:row>
    <x:row r="884" ht="25" customHeight="1">
      <x:c r="A884" s="4" t="str">
        <x:v>K0880</x:v>
      </x:c>
      <x:c r="B884" s="4" t="str">
        <x:v>방송·연예</x:v>
      </x:c>
      <x:c r="C884" s="4" t="str">
        <x:v>신동엽재산</x:v>
      </x:c>
      <x:c r="D884" s="13" t="n">
        <x:f>'Data &amp; Targets'!L884</x:f>
        <x:v>170</x:v>
      </x:c>
      <x:c r="E884" s="13" t="n">
        <x:f>'Data &amp; Targets'!N884</x:f>
        <x:v>129</x:v>
      </x:c>
      <x:c r="F884" s="23" t="n">
        <x:f>MIN(100,LOG10(1+D884/'산출기준'!$B$8)/LOG10(1+'산출기준'!$B$9/'산출기준'!$B$8)*100)</x:f>
        <x:v>14.376711936340152</x:v>
      </x:c>
      <x:c r="G884" s="23" t="n">
        <x:f>MIN(100,LOG10(1+D884/MAX(E884,'산출기준'!$B$10)*'산출기준'!$B$11)/LOG10(1+'산출기준'!$B$12*'산출기준'!$B$11)*100)</x:f>
        <x:v>100</x:v>
      </x:c>
      <x:c r="H884" s="23" t="n">
        <x:f>F884*'산출기준'!$B$13+G884*'산출기준'!$B$14</x:f>
        <x:v>65.75068477453607</x:v>
      </x:c>
      <x:c r="I884" s="23" t="n">
        <x:f>IF('검색추이24개월'!AI884="","",'검색추이24개월'!AI884)</x:f>
        <x:v>86.84939537570429</x:v>
      </x:c>
      <x:c r="J884" s="23" t="n">
        <x:f>'편집평가'!L884</x:f>
        <x:v>25</x:v>
      </x:c>
      <x:c r="K884" s="23" t="n">
        <x:f>IF(I884="","",H884*'산출기준'!$B$15+I884*'산출기준'!$B$16+J884*'산출기준'!$B$17)</x:f>
        <x:v>63.93016099997932</x:v>
      </x:c>
      <x:c r="L884" s="13" t="n">
        <x:f>IF(K884="","",COUNTIF($K$5:$K$1004,"&gt;"&amp;K884)+1)</x:f>
        <x:v>698</x:v>
      </x:c>
    </x:row>
    <x:row r="885" ht="25" customHeight="1">
      <x:c r="A885" s="4" t="str">
        <x:v>K0881</x:v>
      </x:c>
      <x:c r="B885" s="4" t="str">
        <x:v>방송·연예</x:v>
      </x:c>
      <x:c r="C885" s="4" t="str">
        <x:v>비식단</x:v>
      </x:c>
      <x:c r="D885" s="13" t="n">
        <x:f>'Data &amp; Targets'!L885</x:f>
        <x:v>160</x:v>
      </x:c>
      <x:c r="E885" s="13" t="n">
        <x:f>'Data &amp; Targets'!N885</x:f>
        <x:v>19</x:v>
      </x:c>
      <x:c r="F885" s="23" t="n">
        <x:f>MIN(100,LOG10(1+D885/'산출기준'!$B$8)/LOG10(1+'산출기준'!$B$9/'산출기준'!$B$8)*100)</x:f>
        <x:v>13.830443770970605</x:v>
      </x:c>
      <x:c r="G885" s="23" t="n">
        <x:f>MIN(100,LOG10(1+D885/MAX(E885,'산출기준'!$B$10)*'산출기준'!$B$11)/LOG10(1+'산출기준'!$B$12*'산출기준'!$B$11)*100)</x:f>
        <x:v>100</x:v>
      </x:c>
      <x:c r="H885" s="23" t="n">
        <x:f>F885*'산출기준'!$B$13+G885*'산출기준'!$B$14</x:f>
        <x:v>65.53217750838824</x:v>
      </x:c>
      <x:c r="I885" s="23" t="n">
        <x:f>IF('검색추이24개월'!AI885="","",'검색추이24개월'!AI885)</x:f>
        <x:v>88.85957337821905</x:v>
      </x:c>
      <x:c r="J885" s="23" t="n">
        <x:f>'편집평가'!L885</x:f>
        <x:v>37.5</x:v>
      </x:c>
      <x:c r="K885" s="23" t="n">
        <x:f>IF(I885="","",H885*'산출기준'!$B$15+I885*'산출기준'!$B$16+J885*'산출기준'!$B$17)</x:f>
        <x:v>66.92396076765984</x:v>
      </x:c>
      <x:c r="L885" s="13" t="n">
        <x:f>IF(K885="","",COUNTIF($K$5:$K$1004,"&gt;"&amp;K885)+1)</x:f>
        <x:v>626</x:v>
      </x:c>
    </x:row>
    <x:row r="886" ht="25" customHeight="1">
      <x:c r="A886" s="4" t="str">
        <x:v>K0882</x:v>
      </x:c>
      <x:c r="B886" s="4" t="str">
        <x:v>방송·연예</x:v>
      </x:c>
      <x:c r="C886" s="4" t="str">
        <x:v>김종국데뷔</x:v>
      </x:c>
      <x:c r="D886" s="13" t="n">
        <x:f>'Data &amp; Targets'!L886</x:f>
        <x:v>160</x:v>
      </x:c>
      <x:c r="E886" s="13" t="n">
        <x:f>'Data &amp; Targets'!N886</x:f>
        <x:v>1470</x:v>
      </x:c>
      <x:c r="F886" s="23" t="n">
        <x:f>MIN(100,LOG10(1+D886/'산출기준'!$B$8)/LOG10(1+'산출기준'!$B$9/'산출기준'!$B$8)*100)</x:f>
        <x:v>13.830443770970605</x:v>
      </x:c>
      <x:c r="G886" s="23" t="n">
        <x:f>MIN(100,LOG10(1+D886/MAX(E886,'산출기준'!$B$10)*'산출기준'!$B$11)/LOG10(1+'산출기준'!$B$12*'산출기준'!$B$11)*100)</x:f>
        <x:v>53.632894619389845</x:v>
      </x:c>
      <x:c r="H886" s="23" t="n">
        <x:f>F886*'산출기준'!$B$13+G886*'산출기준'!$B$14</x:f>
        <x:v>37.71191428002215</x:v>
      </x:c>
      <x:c r="I886" s="23" t="n">
        <x:f>IF('검색추이24개월'!AI886="","",'검색추이24개월'!AI886)</x:f>
        <x:v>80.64167826270119</x:v>
      </x:c>
      <x:c r="J886" s="23" t="n">
        <x:f>'편집평가'!L886</x:f>
        <x:v>50</x:v>
      </x:c>
      <x:c r="K886" s="23" t="n">
        <x:f>IF(I886="","",H886*'산출기준'!$B$15+I886*'산출기준'!$B$16+J886*'산출기준'!$B$17)</x:f>
        <x:v>53.04846061882143</x:v>
      </x:c>
      <x:c r="L886" s="13" t="n">
        <x:f>IF(K886="","",COUNTIF($K$5:$K$1004,"&gt;"&amp;K886)+1)</x:f>
        <x:v>889</x:v>
      </x:c>
    </x:row>
    <x:row r="887" ht="25" customHeight="1">
      <x:c r="A887" s="4" t="str">
        <x:v>K0883</x:v>
      </x:c>
      <x:c r="B887" s="4" t="str">
        <x:v>방송·연예</x:v>
      </x:c>
      <x:c r="C887" s="4" t="str">
        <x:v>최화정다이어트</x:v>
      </x:c>
      <x:c r="D887" s="13" t="n">
        <x:f>'Data &amp; Targets'!L887</x:f>
        <x:v>150</x:v>
      </x:c>
      <x:c r="E887" s="13" t="n">
        <x:f>'Data &amp; Targets'!N887</x:f>
        <x:v>3268</x:v>
      </x:c>
      <x:c r="F887" s="23" t="n">
        <x:f>MIN(100,LOG10(1+D887/'산출기준'!$B$8)/LOG10(1+'산출기준'!$B$9/'산출기준'!$B$8)*100)</x:f>
        <x:v>13.26274793567034</x:v>
      </x:c>
      <x:c r="G887" s="23" t="n">
        <x:f>MIN(100,LOG10(1+D887/MAX(E887,'산출기준'!$B$10)*'산출기준'!$B$11)/LOG10(1+'산출기준'!$B$12*'산출기준'!$B$11)*100)</x:f>
        <x:v>37.28987600746098</x:v>
      </x:c>
      <x:c r="H887" s="23" t="n">
        <x:f>F887*'산출기준'!$B$13+G887*'산출기준'!$B$14</x:f>
        <x:v>27.679024778744726</x:v>
      </x:c>
      <x:c r="I887" s="23" t="n">
        <x:f>IF('검색추이24개월'!AI887="","",'검색추이24개월'!AI887)</x:f>
        <x:v>81.09335418240991</x:v>
      </x:c>
      <x:c r="J887" s="23" t="n">
        <x:f>'편집평가'!L887</x:f>
        <x:v>37.5</x:v>
      </x:c>
      <x:c r="K887" s="23" t="n">
        <x:f>IF(I887="","",H887*'산출기준'!$B$15+I887*'산출기준'!$B$16+J887*'산출기준'!$B$17)</x:f>
        <x:v>45.66751864409534</x:v>
      </x:c>
      <x:c r="L887" s="13" t="n">
        <x:f>IF(K887="","",COUNTIF($K$5:$K$1004,"&gt;"&amp;K887)+1)</x:f>
        <x:v>962</x:v>
      </x:c>
    </x:row>
    <x:row r="888" ht="25" customHeight="1">
      <x:c r="A888" s="4" t="str">
        <x:v>K0884</x:v>
      </x:c>
      <x:c r="B888" s="4" t="str">
        <x:v>방송·연예</x:v>
      </x:c>
      <x:c r="C888" s="4" t="str">
        <x:v>전지현데뷔</x:v>
      </x:c>
      <x:c r="D888" s="13" t="n">
        <x:f>'Data &amp; Targets'!L888</x:f>
        <x:v>150</x:v>
      </x:c>
      <x:c r="E888" s="13" t="n">
        <x:f>'Data &amp; Targets'!N888</x:f>
        <x:v>1443</x:v>
      </x:c>
      <x:c r="F888" s="23" t="n">
        <x:f>MIN(100,LOG10(1+D888/'산출기준'!$B$8)/LOG10(1+'산출기준'!$B$9/'산출기준'!$B$8)*100)</x:f>
        <x:v>13.26274793567034</x:v>
      </x:c>
      <x:c r="G888" s="23" t="n">
        <x:f>MIN(100,LOG10(1+D888/MAX(E888,'산출기준'!$B$10)*'산출기준'!$B$11)/LOG10(1+'산출기준'!$B$12*'산출기준'!$B$11)*100)</x:f>
        <x:v>52.72182093753225</x:v>
      </x:c>
      <x:c r="H888" s="23" t="n">
        <x:f>F888*'산출기준'!$B$13+G888*'산출기준'!$B$14</x:f>
        <x:v>36.93819173678749</x:v>
      </x:c>
      <x:c r="I888" s="23" t="n">
        <x:f>IF('검색추이24개월'!AI888="","",'검색추이24개월'!AI888)</x:f>
        <x:v>94.8156023634449</x:v>
      </x:c>
      <x:c r="J888" s="23" t="n">
        <x:f>'편집평가'!L888</x:f>
        <x:v>50</x:v>
      </x:c>
      <x:c r="K888" s="23" t="n">
        <x:f>IF(I888="","",H888*'산출기준'!$B$15+I888*'산출기준'!$B$16+J888*'산출기준'!$B$17)</x:f>
        <x:v>56.913776577427214</x:v>
      </x:c>
      <x:c r="L888" s="13" t="n">
        <x:f>IF(K888="","",COUNTIF($K$5:$K$1004,"&gt;"&amp;K888)+1)</x:f>
        <x:v>842</x:v>
      </x:c>
    </x:row>
    <x:row r="889" ht="25" customHeight="1">
      <x:c r="A889" s="4" t="str">
        <x:v>K0885</x:v>
      </x:c>
      <x:c r="B889" s="4" t="str">
        <x:v>방송·연예</x:v>
      </x:c>
      <x:c r="C889" s="4" t="str">
        <x:v>장도연데뷔</x:v>
      </x:c>
      <x:c r="D889" s="13" t="n">
        <x:f>'Data &amp; Targets'!L889</x:f>
        <x:v>150</x:v>
      </x:c>
      <x:c r="E889" s="13" t="n">
        <x:f>'Data &amp; Targets'!N889</x:f>
        <x:v>336</x:v>
      </x:c>
      <x:c r="F889" s="23" t="n">
        <x:f>MIN(100,LOG10(1+D889/'산출기준'!$B$8)/LOG10(1+'산출기준'!$B$9/'산출기준'!$B$8)*100)</x:f>
        <x:v>13.26274793567034</x:v>
      </x:c>
      <x:c r="G889" s="23" t="n">
        <x:f>MIN(100,LOG10(1+D889/MAX(E889,'산출기준'!$B$10)*'산출기준'!$B$11)/LOG10(1+'산출기준'!$B$12*'산출기준'!$B$11)*100)</x:f>
        <x:v>82.78975837834437</x:v>
      </x:c>
      <x:c r="H889" s="23" t="n">
        <x:f>F889*'산출기준'!$B$13+G889*'산출기준'!$B$14</x:f>
        <x:v>54.97895420127476</x:v>
      </x:c>
      <x:c r="I889" s="23" t="n">
        <x:f>IF('검색추이24개월'!AI889="","",'검색추이24개월'!AI889)</x:f>
        <x:v>80.41826828619725</x:v>
      </x:c>
      <x:c r="J889" s="23" t="n">
        <x:f>'편집평가'!L889</x:f>
        <x:v>50</x:v>
      </x:c>
      <x:c r="K889" s="23" t="n">
        <x:f>IF(I889="","",H889*'산출기준'!$B$15+I889*'산출기준'!$B$16+J889*'산출기준'!$B$17)</x:f>
        <x:v>61.61495758649656</x:v>
      </x:c>
      <x:c r="L889" s="13" t="n">
        <x:f>IF(K889="","",COUNTIF($K$5:$K$1004,"&gt;"&amp;K889)+1)</x:f>
        <x:v>745</x:v>
      </x:c>
    </x:row>
    <x:row r="890" ht="25" customHeight="1">
      <x:c r="A890" s="4" t="str">
        <x:v>K0886</x:v>
      </x:c>
      <x:c r="B890" s="4" t="str">
        <x:v>방송·연예</x:v>
      </x:c>
      <x:c r="C890" s="4" t="str">
        <x:v>김혜수재산</x:v>
      </x:c>
      <x:c r="D890" s="13" t="n">
        <x:f>'Data &amp; Targets'!L890</x:f>
        <x:v>140</x:v>
      </x:c>
      <x:c r="E890" s="13" t="n">
        <x:f>'Data &amp; Targets'!N890</x:f>
        <x:v>109</x:v>
      </x:c>
      <x:c r="F890" s="23" t="n">
        <x:f>MIN(100,LOG10(1+D890/'산출기준'!$B$8)/LOG10(1+'산출기준'!$B$9/'산출기준'!$B$8)*100)</x:f>
        <x:v>12.67187453193517</x:v>
      </x:c>
      <x:c r="G890" s="23" t="n">
        <x:f>MIN(100,LOG10(1+D890/MAX(E890,'산출기준'!$B$10)*'산출기준'!$B$11)/LOG10(1+'산출기준'!$B$12*'산출기준'!$B$11)*100)</x:f>
        <x:v>100</x:v>
      </x:c>
      <x:c r="H890" s="23" t="n">
        <x:f>F890*'산출기준'!$B$13+G890*'산출기준'!$B$14</x:f>
        <x:v>65.06874981277407</x:v>
      </x:c>
      <x:c r="I890" s="23" t="n">
        <x:f>IF('검색추이24개월'!AI890="","",'검색추이24개월'!AI890)</x:f>
        <x:v>77.52306709421993</x:v>
      </x:c>
      <x:c r="J890" s="23" t="n">
        <x:f>'편집평가'!L890</x:f>
        <x:v>25</x:v>
      </x:c>
      <x:c r="K890" s="23" t="n">
        <x:f>IF(I890="","",H890*'산출기준'!$B$15+I890*'산출기준'!$B$16+J890*'산출기준'!$B$17)</x:f>
        <x:v>60.79129503465302</x:v>
      </x:c>
      <x:c r="L890" s="13" t="n">
        <x:f>IF(K890="","",COUNTIF($K$5:$K$1004,"&gt;"&amp;K890)+1)</x:f>
        <x:v>769</x:v>
      </x:c>
    </x:row>
    <x:row r="891" ht="25" customHeight="1">
      <x:c r="A891" s="4" t="str">
        <x:v>K0887</x:v>
      </x:c>
      <x:c r="B891" s="4" t="str">
        <x:v>방송·연예</x:v>
      </x:c>
      <x:c r="C891" s="4" t="str">
        <x:v>전지현운동</x:v>
      </x:c>
      <x:c r="D891" s="13" t="n">
        <x:f>'Data &amp; Targets'!L891</x:f>
        <x:v>140</x:v>
      </x:c>
      <x:c r="E891" s="13" t="n">
        <x:f>'Data &amp; Targets'!N891</x:f>
        <x:v>1882</x:v>
      </x:c>
      <x:c r="F891" s="23" t="n">
        <x:f>MIN(100,LOG10(1+D891/'산출기준'!$B$8)/LOG10(1+'산출기준'!$B$9/'산출기준'!$B$8)*100)</x:f>
        <x:v>12.67187453193517</x:v>
      </x:c>
      <x:c r="G891" s="23" t="n">
        <x:f>MIN(100,LOG10(1+D891/MAX(E891,'산출기준'!$B$10)*'산출기준'!$B$11)/LOG10(1+'산출기준'!$B$12*'산출기준'!$B$11)*100)</x:f>
        <x:v>46.21442373014407</x:v>
      </x:c>
      <x:c r="H891" s="23" t="n">
        <x:f>F891*'산출기준'!$B$13+G891*'산출기준'!$B$14</x:f>
        <x:v>32.79740405086051</x:v>
      </x:c>
      <x:c r="I891" s="23" t="n">
        <x:f>IF('검색추이24개월'!AI891="","",'검색추이24개월'!AI891)</x:f>
        <x:v>95.86037932888682</x:v>
      </x:c>
      <x:c r="J891" s="23" t="n">
        <x:f>'편집평가'!L891</x:f>
        <x:v>37.5</x:v>
      </x:c>
      <x:c r="K891" s="23" t="n">
        <x:f>IF(I891="","",H891*'산출기준'!$B$15+I891*'산출기준'!$B$16+J891*'산출기준'!$B$17)</x:f>
        <x:v>52.6568158240963</x:v>
      </x:c>
      <x:c r="L891" s="13" t="n">
        <x:f>IF(K891="","",COUNTIF($K$5:$K$1004,"&gt;"&amp;K891)+1)</x:f>
        <x:v>893</x:v>
      </x:c>
    </x:row>
    <x:row r="892" ht="25" customHeight="1">
      <x:c r="A892" s="4" t="str">
        <x:v>K0888</x:v>
      </x:c>
      <x:c r="B892" s="4" t="str">
        <x:v>방송·연예</x:v>
      </x:c>
      <x:c r="C892" s="4" t="str">
        <x:v>신동엽데뷔</x:v>
      </x:c>
      <x:c r="D892" s="13" t="n">
        <x:f>'Data &amp; Targets'!L892</x:f>
        <x:v>140</x:v>
      </x:c>
      <x:c r="E892" s="13" t="n">
        <x:f>'Data &amp; Targets'!N892</x:f>
        <x:v>782</x:v>
      </x:c>
      <x:c r="F892" s="23" t="n">
        <x:f>MIN(100,LOG10(1+D892/'산출기준'!$B$8)/LOG10(1+'산출기준'!$B$9/'산출기준'!$B$8)*100)</x:f>
        <x:v>12.67187453193517</x:v>
      </x:c>
      <x:c r="G892" s="23" t="n">
        <x:f>MIN(100,LOG10(1+D892/MAX(E892,'산출기준'!$B$10)*'산출기준'!$B$11)/LOG10(1+'산출기준'!$B$12*'산출기준'!$B$11)*100)</x:f>
        <x:v>63.68871088140698</x:v>
      </x:c>
      <x:c r="H892" s="23" t="n">
        <x:f>F892*'산출기준'!$B$13+G892*'산출기준'!$B$14</x:f>
        <x:v>43.28197634161826</x:v>
      </x:c>
      <x:c r="I892" s="23" t="n">
        <x:f>IF('검색추이24개월'!AI892="","",'검색추이24개월'!AI892)</x:f>
        <x:v>92.68377470678506</x:v>
      </x:c>
      <x:c r="J892" s="23" t="n">
        <x:f>'편집평가'!L892</x:f>
        <x:v>50</x:v>
      </x:c>
      <x:c r="K892" s="23" t="n">
        <x:f>IF(I892="","",H892*'산출기준'!$B$15+I892*'산출기준'!$B$16+J892*'산출기준'!$B$17)</x:f>
        <x:v>59.44612058284464</x:v>
      </x:c>
      <x:c r="L892" s="13" t="n">
        <x:f>IF(K892="","",COUNTIF($K$5:$K$1004,"&gt;"&amp;K892)+1)</x:f>
        <x:v>797</x:v>
      </x:c>
    </x:row>
    <x:row r="893" ht="25" customHeight="1">
      <x:c r="A893" s="4" t="str">
        <x:v>K0889</x:v>
      </x:c>
      <x:c r="B893" s="4" t="str">
        <x:v>방송·연예</x:v>
      </x:c>
      <x:c r="C893" s="4" t="str">
        <x:v>이병헌데뷔</x:v>
      </x:c>
      <x:c r="D893" s="13" t="n">
        <x:f>'Data &amp; Targets'!L893</x:f>
        <x:v>140</x:v>
      </x:c>
      <x:c r="E893" s="13" t="n">
        <x:f>'Data &amp; Targets'!N893</x:f>
        <x:v>1008</x:v>
      </x:c>
      <x:c r="F893" s="23" t="n">
        <x:f>MIN(100,LOG10(1+D893/'산출기준'!$B$8)/LOG10(1+'산출기준'!$B$9/'산출기준'!$B$8)*100)</x:f>
        <x:v>12.67187453193517</x:v>
      </x:c>
      <x:c r="G893" s="23" t="n">
        <x:f>MIN(100,LOG10(1+D893/MAX(E893,'산출기준'!$B$10)*'산출기준'!$B$11)/LOG10(1+'산출기준'!$B$12*'산출기준'!$B$11)*100)</x:f>
        <x:v>58.51667822670596</x:v>
      </x:c>
      <x:c r="H893" s="23" t="n">
        <x:f>F893*'산출기준'!$B$13+G893*'산출기준'!$B$14</x:f>
        <x:v>40.17875674879764</x:v>
      </x:c>
      <x:c r="I893" s="23" t="n">
        <x:f>IF('검색추이24개월'!AI893="","",'검색추이24개월'!AI893)</x:f>
        <x:v>78.48019641409186</x:v>
      </x:c>
      <x:c r="J893" s="23" t="n">
        <x:f>'편집평가'!L893</x:f>
        <x:v>50</x:v>
      </x:c>
      <x:c r="K893" s="23" t="n">
        <x:f>IF(I893="","",H893*'산출기준'!$B$15+I893*'산출기준'!$B$16+J893*'산출기준'!$B$17)</x:f>
        <x:v>53.633437298626376</x:v>
      </x:c>
      <x:c r="L893" s="13" t="n">
        <x:f>IF(K893="","",COUNTIF($K$5:$K$1004,"&gt;"&amp;K893)+1)</x:f>
        <x:v>881</x:v>
      </x:c>
    </x:row>
    <x:row r="894" ht="25" customHeight="1">
      <x:c r="A894" s="4" t="str">
        <x:v>K0890</x:v>
      </x:c>
      <x:c r="B894" s="4" t="str">
        <x:v>방송·연예</x:v>
      </x:c>
      <x:c r="C894" s="4" t="str">
        <x:v>기안84학력</x:v>
      </x:c>
      <x:c r="D894" s="13" t="n">
        <x:f>'Data &amp; Targets'!L894</x:f>
        <x:v>140</x:v>
      </x:c>
      <x:c r="E894" s="13" t="n">
        <x:f>'Data &amp; Targets'!N894</x:f>
        <x:v>409</x:v>
      </x:c>
      <x:c r="F894" s="23" t="n">
        <x:f>MIN(100,LOG10(1+D894/'산출기준'!$B$8)/LOG10(1+'산출기준'!$B$9/'산출기준'!$B$8)*100)</x:f>
        <x:v>12.67187453193517</x:v>
      </x:c>
      <x:c r="G894" s="23" t="n">
        <x:f>MIN(100,LOG10(1+D894/MAX(E894,'산출기준'!$B$10)*'산출기준'!$B$11)/LOG10(1+'산출기준'!$B$12*'산출기준'!$B$11)*100)</x:f>
        <x:v>77.1787675163033</x:v>
      </x:c>
      <x:c r="H894" s="23" t="n">
        <x:f>F894*'산출기준'!$B$13+G894*'산출기준'!$B$14</x:f>
        <x:v>51.37601032255604</x:v>
      </x:c>
      <x:c r="I894" s="23" t="n">
        <x:f>IF('검색추이24개월'!AI894="","",'검색추이24개월'!AI894)</x:f>
        <x:v>89.57960126170615</x:v>
      </x:c>
      <x:c r="J894" s="23" t="n">
        <x:f>'편집평가'!L894</x:f>
        <x:v>50</x:v>
      </x:c>
      <x:c r="K894" s="23" t="n">
        <x:f>IF(I894="","",H894*'산출기준'!$B$15+I894*'산출기준'!$B$16+J894*'산출기준'!$B$17)</x:f>
        <x:v>62.56188553978986</x:v>
      </x:c>
      <x:c r="L894" s="13" t="n">
        <x:f>IF(K894="","",COUNTIF($K$5:$K$1004,"&gt;"&amp;K894)+1)</x:f>
        <x:v>730</x:v>
      </x:c>
    </x:row>
    <x:row r="895" ht="25" customHeight="1">
      <x:c r="A895" s="4" t="str">
        <x:v>K0891</x:v>
      </x:c>
      <x:c r="B895" s="4" t="str">
        <x:v>방송·연예</x:v>
      </x:c>
      <x:c r="C895" s="4" t="str">
        <x:v>엄정화재산</x:v>
      </x:c>
      <x:c r="D895" s="13" t="n">
        <x:f>'Data &amp; Targets'!L895</x:f>
        <x:v>140</x:v>
      </x:c>
      <x:c r="E895" s="13" t="n">
        <x:f>'Data &amp; Targets'!N895</x:f>
        <x:v>59</x:v>
      </x:c>
      <x:c r="F895" s="23" t="n">
        <x:f>MIN(100,LOG10(1+D895/'산출기준'!$B$8)/LOG10(1+'산출기준'!$B$9/'산출기준'!$B$8)*100)</x:f>
        <x:v>12.67187453193517</x:v>
      </x:c>
      <x:c r="G895" s="23" t="n">
        <x:f>MIN(100,LOG10(1+D895/MAX(E895,'산출기준'!$B$10)*'산출기준'!$B$11)/LOG10(1+'산출기준'!$B$12*'산출기준'!$B$11)*100)</x:f>
        <x:v>100</x:v>
      </x:c>
      <x:c r="H895" s="23" t="n">
        <x:f>F895*'산출기준'!$B$13+G895*'산출기준'!$B$14</x:f>
        <x:v>65.06874981277407</x:v>
      </x:c>
      <x:c r="I895" s="23" t="str">
        <x:f>IF('검색추이24개월'!AI895="","",'검색추이24개월'!AI895)</x:f>
      </x:c>
      <x:c r="J895" s="23" t="n">
        <x:f>'편집평가'!L895</x:f>
        <x:v>25</x:v>
      </x:c>
      <x:c r="K895" s="23" t="str">
        <x:f>IF(I895="","",H895*'산출기준'!$B$15+I895*'산출기준'!$B$16+J895*'산출기준'!$B$17)</x:f>
      </x:c>
      <x:c r="L895" s="13" t="str">
        <x:f>IF(K895="","",COUNTIF($K$5:$K$1004,"&gt;"&amp;K895)+1)</x:f>
      </x:c>
    </x:row>
    <x:row r="896" ht="25" customHeight="1">
      <x:c r="A896" s="4" t="str">
        <x:v>K0892</x:v>
      </x:c>
      <x:c r="B896" s="4" t="str">
        <x:v>방송·연예</x:v>
      </x:c>
      <x:c r="C896" s="4" t="str">
        <x:v>수지데뷔</x:v>
      </x:c>
      <x:c r="D896" s="13" t="n">
        <x:f>'Data &amp; Targets'!L896</x:f>
        <x:v>140</x:v>
      </x:c>
      <x:c r="E896" s="13" t="n">
        <x:f>'Data &amp; Targets'!N896</x:f>
        <x:v>2841</x:v>
      </x:c>
      <x:c r="F896" s="23" t="n">
        <x:f>MIN(100,LOG10(1+D896/'산출기준'!$B$8)/LOG10(1+'산출기준'!$B$9/'산출기준'!$B$8)*100)</x:f>
        <x:v>12.67187453193517</x:v>
      </x:c>
      <x:c r="G896" s="23" t="n">
        <x:f>MIN(100,LOG10(1+D896/MAX(E896,'산출기준'!$B$10)*'산출기준'!$B$11)/LOG10(1+'산출기준'!$B$12*'산출기준'!$B$11)*100)</x:f>
        <x:v>38.56151275156572</x:v>
      </x:c>
      <x:c r="H896" s="23" t="n">
        <x:f>F896*'산출기준'!$B$13+G896*'산출기준'!$B$14</x:f>
        <x:v>28.2056574637135</x:v>
      </x:c>
      <x:c r="I896" s="23" t="n">
        <x:f>IF('검색추이24개월'!AI896="","",'검색추이24개월'!AI896)</x:f>
        <x:v>88.85732738011762</x:v>
      </x:c>
      <x:c r="J896" s="23" t="n">
        <x:f>'편집평가'!L896</x:f>
        <x:v>50</x:v>
      </x:c>
      <x:c r="K896" s="23" t="n">
        <x:f>IF(I896="","",H896*'산출기준'!$B$15+I896*'산출기준'!$B$16+J896*'산출기준'!$B$17)</x:f>
        <x:v>50.76002694589204</x:v>
      </x:c>
      <x:c r="L896" s="13" t="n">
        <x:f>IF(K896="","",COUNTIF($K$5:$K$1004,"&gt;"&amp;K896)+1)</x:f>
        <x:v>920</x:v>
      </x:c>
    </x:row>
    <x:row r="897" ht="25" customHeight="1">
      <x:c r="A897" s="4" t="str">
        <x:v>K0893</x:v>
      </x:c>
      <x:c r="B897" s="4" t="str">
        <x:v>방송·연예</x:v>
      </x:c>
      <x:c r="C897" s="4" t="str">
        <x:v>조인성데뷔</x:v>
      </x:c>
      <x:c r="D897" s="13" t="n">
        <x:f>'Data &amp; Targets'!L897</x:f>
        <x:v>140</x:v>
      </x:c>
      <x:c r="E897" s="13" t="n">
        <x:f>'Data &amp; Targets'!N897</x:f>
        <x:v>578</x:v>
      </x:c>
      <x:c r="F897" s="23" t="n">
        <x:f>MIN(100,LOG10(1+D897/'산출기준'!$B$8)/LOG10(1+'산출기준'!$B$9/'산출기준'!$B$8)*100)</x:f>
        <x:v>12.67187453193517</x:v>
      </x:c>
      <x:c r="G897" s="23" t="n">
        <x:f>MIN(100,LOG10(1+D897/MAX(E897,'산출기준'!$B$10)*'산출기준'!$B$11)/LOG10(1+'산출기준'!$B$12*'산출기준'!$B$11)*100)</x:f>
        <x:v>69.93739256627094</x:v>
      </x:c>
      <x:c r="H897" s="23" t="n">
        <x:f>F897*'산출기준'!$B$13+G897*'산출기준'!$B$14</x:f>
        <x:v>47.03118535253664</x:v>
      </x:c>
      <x:c r="I897" s="23" t="n">
        <x:f>IF('검색추이24개월'!AI897="","",'검색추이24개월'!AI897)</x:f>
        <x:v>92.10671094100289</x:v>
      </x:c>
      <x:c r="J897" s="23" t="n">
        <x:f>'편집평가'!L897</x:f>
        <x:v>50</x:v>
      </x:c>
      <x:c r="K897" s="23" t="n">
        <x:f>IF(I897="","",H897*'산출기준'!$B$15+I897*'산출기준'!$B$16+J897*'산출기준'!$B$17)</x:f>
        <x:v>61.14760595856919</x:v>
      </x:c>
      <x:c r="L897" s="13" t="n">
        <x:f>IF(K897="","",COUNTIF($K$5:$K$1004,"&gt;"&amp;K897)+1)</x:f>
        <x:v>757</x:v>
      </x:c>
    </x:row>
    <x:row r="898" ht="25" customHeight="1">
      <x:c r="A898" s="4" t="str">
        <x:v>K0894</x:v>
      </x:c>
      <x:c r="B898" s="4" t="str">
        <x:v>방송·연예</x:v>
      </x:c>
      <x:c r="C898" s="4" t="str">
        <x:v>이효리서울집</x:v>
      </x:c>
      <x:c r="D898" s="13" t="n">
        <x:f>'Data &amp; Targets'!L898</x:f>
        <x:v>130</x:v>
      </x:c>
      <x:c r="E898" s="13" t="n">
        <x:f>'Data &amp; Targets'!N898</x:f>
        <x:v>30</x:v>
      </x:c>
      <x:c r="F898" s="23" t="n">
        <x:f>MIN(100,LOG10(1+D898/'산출기준'!$B$8)/LOG10(1+'산출기준'!$B$9/'산출기준'!$B$8)*100)</x:f>
        <x:v>12.055850142906069</x:v>
      </x:c>
      <x:c r="G898" s="23" t="n">
        <x:f>MIN(100,LOG10(1+D898/MAX(E898,'산출기준'!$B$10)*'산출기준'!$B$11)/LOG10(1+'산출기준'!$B$12*'산출기준'!$B$11)*100)</x:f>
        <x:v>100</x:v>
      </x:c>
      <x:c r="H898" s="23" t="n">
        <x:f>F898*'산출기준'!$B$13+G898*'산출기준'!$B$14</x:f>
        <x:v>64.82234005716242</x:v>
      </x:c>
      <x:c r="I898" s="23" t="n">
        <x:f>IF('검색추이24개월'!AI898="","",'검색추이24개월'!AI898)</x:f>
        <x:v>73.74649043897135</x:v>
      </x:c>
      <x:c r="J898" s="23" t="n">
        <x:f>'편집평가'!L898</x:f>
        <x:v>25</x:v>
      </x:c>
      <x:c r="K898" s="23" t="n">
        <x:f>IF(I898="","",H898*'산출기준'!$B$15+I898*'산출기준'!$B$16+J898*'산출기준'!$B$17)</x:f>
        <x:v>59.53511716027262</x:v>
      </x:c>
      <x:c r="L898" s="13" t="n">
        <x:f>IF(K898="","",COUNTIF($K$5:$K$1004,"&gt;"&amp;K898)+1)</x:f>
        <x:v>796</x:v>
      </x:c>
    </x:row>
    <x:row r="899" ht="25" customHeight="1">
      <x:c r="A899" s="4" t="str">
        <x:v>K0895</x:v>
      </x:c>
      <x:c r="B899" s="4" t="str">
        <x:v>방송·연예</x:v>
      </x:c>
      <x:c r="C899" s="4" t="str">
        <x:v>강호동데뷔</x:v>
      </x:c>
      <x:c r="D899" s="13" t="n">
        <x:f>'Data &amp; Targets'!L899</x:f>
        <x:v>130</x:v>
      </x:c>
      <x:c r="E899" s="13" t="n">
        <x:f>'Data &amp; Targets'!N899</x:f>
        <x:v>607</x:v>
      </x:c>
      <x:c r="F899" s="23" t="n">
        <x:f>MIN(100,LOG10(1+D899/'산출기준'!$B$8)/LOG10(1+'산출기준'!$B$9/'산출기준'!$B$8)*100)</x:f>
        <x:v>12.055850142906069</x:v>
      </x:c>
      <x:c r="G899" s="23" t="n">
        <x:f>MIN(100,LOG10(1+D899/MAX(E899,'산출기준'!$B$10)*'산출기준'!$B$11)/LOG10(1+'산출기준'!$B$12*'산출기준'!$B$11)*100)</x:f>
        <x:v>67.38309092434764</x:v>
      </x:c>
      <x:c r="H899" s="23" t="n">
        <x:f>F899*'산출기준'!$B$13+G899*'산출기준'!$B$14</x:f>
        <x:v>45.25219461177101</x:v>
      </x:c>
      <x:c r="I899" s="23" t="n">
        <x:f>IF('검색추이24개월'!AI899="","",'검색추이24개월'!AI899)</x:f>
        <x:v>90.85980255360508</x:v>
      </x:c>
      <x:c r="J899" s="23" t="n">
        <x:f>'편집평가'!L899</x:f>
        <x:v>50</x:v>
      </x:c>
      <x:c r="K899" s="23" t="n">
        <x:f>IF(I899="","",H899*'산출기준'!$B$15+I899*'산출기준'!$B$16+J899*'산출기준'!$B$17)</x:f>
        <x:v>59.884038071967026</x:v>
      </x:c>
      <x:c r="L899" s="13" t="n">
        <x:f>IF(K899="","",COUNTIF($K$5:$K$1004,"&gt;"&amp;K899)+1)</x:f>
        <x:v>784</x:v>
      </x:c>
    </x:row>
    <x:row r="900" ht="25" customHeight="1">
      <x:c r="A900" s="4" t="str">
        <x:v>K0896</x:v>
      </x:c>
      <x:c r="B900" s="4" t="str">
        <x:v>방송·연예</x:v>
      </x:c>
      <x:c r="C900" s="4" t="str">
        <x:v>손예진데뷔</x:v>
      </x:c>
      <x:c r="D900" s="13" t="n">
        <x:f>'Data &amp; Targets'!L900</x:f>
        <x:v>130</x:v>
      </x:c>
      <x:c r="E900" s="13" t="n">
        <x:f>'Data &amp; Targets'!N900</x:f>
        <x:v>824</x:v>
      </x:c>
      <x:c r="F900" s="23" t="n">
        <x:f>MIN(100,LOG10(1+D900/'산출기준'!$B$8)/LOG10(1+'산출기준'!$B$9/'산출기준'!$B$8)*100)</x:f>
        <x:v>12.055850142906069</x:v>
      </x:c>
      <x:c r="G900" s="23" t="n">
        <x:f>MIN(100,LOG10(1+D900/MAX(E900,'산출기준'!$B$10)*'산출기준'!$B$11)/LOG10(1+'산출기준'!$B$12*'산출기준'!$B$11)*100)</x:f>
        <x:v>61.10330057132416</x:v>
      </x:c>
      <x:c r="H900" s="23" t="n">
        <x:f>F900*'산출기준'!$B$13+G900*'산출기준'!$B$14</x:f>
        <x:v>41.48432039995692</x:v>
      </x:c>
      <x:c r="I900" s="23" t="n">
        <x:f>IF('검색추이24개월'!AI900="","",'검색추이24개월'!AI900)</x:f>
        <x:v>91.93471596427865</x:v>
      </x:c>
      <x:c r="J900" s="23" t="n">
        <x:f>'편집평가'!L900</x:f>
        <x:v>50</x:v>
      </x:c>
      <x:c r="K900" s="23" t="n">
        <x:f>IF(I900="","",H900*'산출기준'!$B$15+I900*'산출기준'!$B$16+J900*'산출기준'!$B$17)</x:f>
        <x:v>58.32257498926205</x:v>
      </x:c>
      <x:c r="L900" s="13" t="n">
        <x:f>IF(K900="","",COUNTIF($K$5:$K$1004,"&gt;"&amp;K900)+1)</x:f>
        <x:v>820</x:v>
      </x:c>
    </x:row>
    <x:row r="901" ht="25" customHeight="1">
      <x:c r="A901" s="4" t="str">
        <x:v>K0897</x:v>
      </x:c>
      <x:c r="B901" s="4" t="str">
        <x:v>방송·연예</x:v>
      </x:c>
      <x:c r="C901" s="4" t="str">
        <x:v>한가인학력</x:v>
      </x:c>
      <x:c r="D901" s="13" t="n">
        <x:f>'Data &amp; Targets'!L901</x:f>
        <x:v>130</x:v>
      </x:c>
      <x:c r="E901" s="13" t="n">
        <x:f>'Data &amp; Targets'!N901</x:f>
        <x:v>240</x:v>
      </x:c>
      <x:c r="F901" s="23" t="n">
        <x:f>MIN(100,LOG10(1+D901/'산출기준'!$B$8)/LOG10(1+'산출기준'!$B$9/'산출기준'!$B$8)*100)</x:f>
        <x:v>12.055850142906069</x:v>
      </x:c>
      <x:c r="G901" s="23" t="n">
        <x:f>MIN(100,LOG10(1+D901/MAX(E901,'산출기준'!$B$10)*'산출기준'!$B$11)/LOG10(1+'산출기준'!$B$12*'산출기준'!$B$11)*100)</x:f>
        <x:v>86.89608194443908</x:v>
      </x:c>
      <x:c r="H901" s="23" t="n">
        <x:f>F901*'산출기준'!$B$13+G901*'산출기준'!$B$14</x:f>
        <x:v>56.95998922382587</x:v>
      </x:c>
      <x:c r="I901" s="23" t="n">
        <x:f>IF('검색추이24개월'!AI901="","",'검색추이24개월'!AI901)</x:f>
        <x:v>70.73449040598258</x:v>
      </x:c>
      <x:c r="J901" s="23" t="n">
        <x:f>'편집평가'!L901</x:f>
        <x:v>50</x:v>
      </x:c>
      <x:c r="K901" s="23" t="n">
        <x:f>IF(I901="","",H901*'산출기준'!$B$15+I901*'산출기준'!$B$16+J901*'산출기준'!$B$17)</x:f>
        <x:v>59.70034173370771</x:v>
      </x:c>
      <x:c r="L901" s="13" t="n">
        <x:f>IF(K901="","",COUNTIF($K$5:$K$1004,"&gt;"&amp;K901)+1)</x:f>
        <x:v>791</x:v>
      </x:c>
    </x:row>
    <x:row r="902" ht="25" customHeight="1">
      <x:c r="A902" s="4" t="str">
        <x:v>K0898</x:v>
      </x:c>
      <x:c r="B902" s="4" t="str">
        <x:v>방송·연예</x:v>
      </x:c>
      <x:c r="C902" s="4" t="str">
        <x:v>션재산</x:v>
      </x:c>
      <x:c r="D902" s="13" t="n">
        <x:f>'Data &amp; Targets'!L902</x:f>
        <x:v>130</x:v>
      </x:c>
      <x:c r="E902" s="13" t="n">
        <x:f>'Data &amp; Targets'!N902</x:f>
        <x:v>1</x:v>
      </x:c>
      <x:c r="F902" s="23" t="n">
        <x:f>MIN(100,LOG10(1+D902/'산출기준'!$B$8)/LOG10(1+'산출기준'!$B$9/'산출기준'!$B$8)*100)</x:f>
        <x:v>12.055850142906069</x:v>
      </x:c>
      <x:c r="G902" s="23" t="n">
        <x:f>MIN(100,LOG10(1+D902/MAX(E902,'산출기준'!$B$10)*'산출기준'!$B$11)/LOG10(1+'산출기준'!$B$12*'산출기준'!$B$11)*100)</x:f>
        <x:v>100</x:v>
      </x:c>
      <x:c r="H902" s="23" t="n">
        <x:f>F902*'산출기준'!$B$13+G902*'산출기준'!$B$14</x:f>
        <x:v>64.82234005716242</x:v>
      </x:c>
      <x:c r="I902" s="23" t="n">
        <x:f>IF('검색추이24개월'!AI902="","",'검색추이24개월'!AI902)</x:f>
        <x:v>93.53954210470994</x:v>
      </x:c>
      <x:c r="J902" s="23" t="n">
        <x:f>'편집평가'!L902</x:f>
        <x:v>25</x:v>
      </x:c>
      <x:c r="K902" s="23" t="n">
        <x:f>IF(I902="","",H902*'산출기준'!$B$15+I902*'산출기준'!$B$16+J902*'산출기준'!$B$17)</x:f>
        <x:v>65.47303265999419</x:v>
      </x:c>
      <x:c r="L902" s="13" t="n">
        <x:f>IF(K902="","",COUNTIF($K$5:$K$1004,"&gt;"&amp;K902)+1)</x:f>
        <x:v>656</x:v>
      </x:c>
    </x:row>
    <x:row r="903" ht="25" customHeight="1">
      <x:c r="A903" s="4" t="str">
        <x:v>K0899</x:v>
      </x:c>
      <x:c r="B903" s="4" t="str">
        <x:v>방송·연예</x:v>
      </x:c>
      <x:c r="C903" s="4" t="str">
        <x:v>한혜진운동</x:v>
      </x:c>
      <x:c r="D903" s="13" t="n">
        <x:f>'Data &amp; Targets'!L903</x:f>
        <x:v>110</x:v>
      </x:c>
      <x:c r="E903" s="13" t="n">
        <x:f>'Data &amp; Targets'!N903</x:f>
        <x:v>2674</x:v>
      </x:c>
      <x:c r="F903" s="23" t="n">
        <x:f>MIN(100,LOG10(1+D903/'산출기준'!$B$8)/LOG10(1+'산출기준'!$B$9/'산출기준'!$B$8)*100)</x:f>
        <x:v>10.739089292193919</x:v>
      </x:c>
      <x:c r="G903" s="23" t="n">
        <x:f>MIN(100,LOG10(1+D903/MAX(E903,'산출기준'!$B$10)*'산출기준'!$B$11)/LOG10(1+'산출기준'!$B$12*'산출기준'!$B$11)*100)</x:f>
        <x:v>35.3603060820781</x:v>
      </x:c>
      <x:c r="H903" s="23" t="n">
        <x:f>F903*'산출기준'!$B$13+G903*'산출기준'!$B$14</x:f>
        <x:v>25.511819366124428</x:v>
      </x:c>
      <x:c r="I903" s="23" t="str">
        <x:f>IF('검색추이24개월'!AI903="","",'검색추이24개월'!AI903)</x:f>
      </x:c>
      <x:c r="J903" s="23" t="n">
        <x:f>'편집평가'!L903</x:f>
        <x:v>37.5</x:v>
      </x:c>
      <x:c r="K903" s="23" t="str">
        <x:f>IF(I903="","",H903*'산출기준'!$B$15+I903*'산출기준'!$B$16+J903*'산출기준'!$B$17)</x:f>
      </x:c>
      <x:c r="L903" s="13" t="str">
        <x:f>IF(K903="","",COUNTIF($K$5:$K$1004,"&gt;"&amp;K903)+1)</x:f>
      </x:c>
    </x:row>
    <x:row r="904" ht="25" customHeight="1">
      <x:c r="A904" s="4" t="str">
        <x:v>K0900</x:v>
      </x:c>
      <x:c r="B904" s="4" t="str">
        <x:v>방송·연예</x:v>
      </x:c>
      <x:c r="C904" s="4" t="str">
        <x:v>신동엽출연료</x:v>
      </x:c>
      <x:c r="D904" s="13" t="n">
        <x:f>'Data &amp; Targets'!L904</x:f>
        <x:v>110</x:v>
      </x:c>
      <x:c r="E904" s="13" t="n">
        <x:f>'Data &amp; Targets'!N904</x:f>
        <x:v>181</x:v>
      </x:c>
      <x:c r="F904" s="23" t="n">
        <x:f>MIN(100,LOG10(1+D904/'산출기준'!$B$8)/LOG10(1+'산출기준'!$B$9/'산출기준'!$B$8)*100)</x:f>
        <x:v>10.739089292193919</x:v>
      </x:c>
      <x:c r="G904" s="23" t="n">
        <x:f>MIN(100,LOG10(1+D904/MAX(E904,'산출기준'!$B$10)*'산출기준'!$B$11)/LOG10(1+'산출기준'!$B$12*'산출기준'!$B$11)*100)</x:f>
        <x:v>89.34705262483145</x:v>
      </x:c>
      <x:c r="H904" s="23" t="n">
        <x:f>F904*'산출기준'!$B$13+G904*'산출기준'!$B$14</x:f>
        <x:v>57.903867291776436</x:v>
      </x:c>
      <x:c r="I904" s="23" t="n">
        <x:f>IF('검색추이24개월'!AI904="","",'검색추이24개월'!AI904)</x:f>
        <x:v>83.82444118485094</x:v>
      </x:c>
      <x:c r="J904" s="23" t="n">
        <x:f>'편집평가'!L904</x:f>
        <x:v>25</x:v>
      </x:c>
      <x:c r="K904" s="23" t="n">
        <x:f>IF(I904="","",H904*'산출기준'!$B$15+I904*'산출기준'!$B$16+J904*'산출기준'!$B$17)</x:f>
        <x:v>59.099266001343494</x:v>
      </x:c>
      <x:c r="L904" s="13" t="n">
        <x:f>IF(K904="","",COUNTIF($K$5:$K$1004,"&gt;"&amp;K904)+1)</x:f>
        <x:v>807</x:v>
      </x:c>
    </x:row>
    <x:row r="905" ht="25" customHeight="1">
      <x:c r="A905" s="4" t="str">
        <x:v>K0901</x:v>
      </x:c>
      <x:c r="B905" s="4" t="str">
        <x:v>고생물·미스터리</x:v>
      </x:c>
      <x:c r="C905" s="4" t="str">
        <x:v>티라노사우루스</x:v>
      </x:c>
      <x:c r="D905" s="13" t="n">
        <x:f>'Data &amp; Targets'!L905</x:f>
        <x:v>31940</x:v>
      </x:c>
      <x:c r="E905" s="13" t="n">
        <x:f>'Data &amp; Targets'!N905</x:f>
        <x:v>14482</x:v>
      </x:c>
      <x:c r="F905" s="23" t="n">
        <x:f>MIN(100,LOG10(1+D905/'산출기준'!$B$8)/LOG10(1+'산출기준'!$B$9/'산출기준'!$B$8)*100)</x:f>
        <x:v>83.51100016559087</x:v>
      </x:c>
      <x:c r="G905" s="23" t="n">
        <x:f>MIN(100,LOG10(1+D905/MAX(E905,'산출기준'!$B$10)*'산출기준'!$B$11)/LOG10(1+'산출기준'!$B$12*'산출기준'!$B$11)*100)</x:f>
        <x:v>100</x:v>
      </x:c>
      <x:c r="H905" s="23" t="n">
        <x:f>F905*'산출기준'!$B$13+G905*'산출기준'!$B$14</x:f>
        <x:v>93.40440006623635</x:v>
      </x:c>
      <x:c r="I905" s="23" t="n">
        <x:f>IF('검색추이24개월'!AI905="","",'검색추이24개월'!AI905)</x:f>
        <x:v>91.89299115917105</x:v>
      </x:c>
      <x:c r="J905" s="23" t="n">
        <x:f>'편집평가'!L905</x:f>
        <x:v>37.5</x:v>
      </x:c>
      <x:c r="K905" s="23" t="n">
        <x:f>IF(I905="","",H905*'산출기준'!$B$15+I905*'산출기준'!$B$16+J905*'산출기준'!$B$17)</x:f>
        <x:v>81.77009738086949</x:v>
      </x:c>
      <x:c r="L905" s="13" t="n">
        <x:f>IF(K905="","",COUNTIF($K$5:$K$1004,"&gt;"&amp;K905)+1)</x:f>
        <x:v>185</x:v>
      </x:c>
    </x:row>
    <x:row r="906" ht="25" customHeight="1">
      <x:c r="A906" s="4" t="str">
        <x:v>K0902</x:v>
      </x:c>
      <x:c r="B906" s="4" t="str">
        <x:v>고생물·미스터리</x:v>
      </x:c>
      <x:c r="C906" s="4" t="str">
        <x:v>브라키오사우루스</x:v>
      </x:c>
      <x:c r="D906" s="13" t="n">
        <x:f>'Data &amp; Targets'!L906</x:f>
        <x:v>22470</x:v>
      </x:c>
      <x:c r="E906" s="13" t="n">
        <x:f>'Data &amp; Targets'!N906</x:f>
        <x:v>3004</x:v>
      </x:c>
      <x:c r="F906" s="23" t="n">
        <x:f>MIN(100,LOG10(1+D906/'산출기준'!$B$8)/LOG10(1+'산출기준'!$B$9/'산출기준'!$B$8)*100)</x:f>
        <x:v>78.43970233316952</x:v>
      </x:c>
      <x:c r="G906" s="23" t="n">
        <x:f>MIN(100,LOG10(1+D906/MAX(E906,'산출기준'!$B$10)*'산출기준'!$B$11)/LOG10(1+'산출기준'!$B$12*'산출기준'!$B$11)*100)</x:f>
        <x:v>100</x:v>
      </x:c>
      <x:c r="H906" s="23" t="n">
        <x:f>F906*'산출기준'!$B$13+G906*'산출기준'!$B$14</x:f>
        <x:v>91.37588093326781</x:v>
      </x:c>
      <x:c r="I906" s="23" t="n">
        <x:f>IF('검색추이24개월'!AI906="","",'검색추이24개월'!AI906)</x:f>
        <x:v>94.04446740103744</x:v>
      </x:c>
      <x:c r="J906" s="23" t="n">
        <x:f>'편집평가'!L906</x:f>
        <x:v>37.5</x:v>
      </x:c>
      <x:c r="K906" s="23" t="n">
        <x:f>IF(I906="","",H906*'산출기준'!$B$15+I906*'산출기준'!$B$16+J906*'산출기준'!$B$17)</x:f>
        <x:v>81.40128068694514</x:v>
      </x:c>
      <x:c r="L906" s="13" t="n">
        <x:f>IF(K906="","",COUNTIF($K$5:$K$1004,"&gt;"&amp;K906)+1)</x:f>
        <x:v>201</x:v>
      </x:c>
    </x:row>
    <x:row r="907" ht="25" customHeight="1">
      <x:c r="A907" s="4" t="str">
        <x:v>K0903</x:v>
      </x:c>
      <x:c r="B907" s="4" t="str">
        <x:v>고생물·미스터리</x:v>
      </x:c>
      <x:c r="C907" s="4" t="str">
        <x:v>스피노사우루스</x:v>
      </x:c>
      <x:c r="D907" s="13" t="n">
        <x:f>'Data &amp; Targets'!L907</x:f>
        <x:v>16020</x:v>
      </x:c>
      <x:c r="E907" s="13" t="n">
        <x:f>'Data &amp; Targets'!N907</x:f>
        <x:v>2806</x:v>
      </x:c>
      <x:c r="F907" s="23" t="n">
        <x:f>MIN(100,LOG10(1+D907/'산출기준'!$B$8)/LOG10(1+'산출기준'!$B$9/'산출기준'!$B$8)*100)</x:f>
        <x:v>73.56818981750428</x:v>
      </x:c>
      <x:c r="G907" s="23" t="n">
        <x:f>MIN(100,LOG10(1+D907/MAX(E907,'산출기준'!$B$10)*'산출기준'!$B$11)/LOG10(1+'산출기준'!$B$12*'산출기준'!$B$11)*100)</x:f>
        <x:v>100</x:v>
      </x:c>
      <x:c r="H907" s="23" t="n">
        <x:f>F907*'산출기준'!$B$13+G907*'산출기준'!$B$14</x:f>
        <x:v>89.42727592700172</x:v>
      </x:c>
      <x:c r="I907" s="23" t="n">
        <x:f>IF('검색추이24개월'!AI907="","",'검색추이24개월'!AI907)</x:f>
        <x:v>97.76277513086242</x:v>
      </x:c>
      <x:c r="J907" s="23" t="n">
        <x:f>'편집평가'!L907</x:f>
        <x:v>37.5</x:v>
      </x:c>
      <x:c r="K907" s="23" t="n">
        <x:f>IF(I907="","",H907*'산출기준'!$B$15+I907*'산출기준'!$B$16+J907*'산출기준'!$B$17)</x:f>
        <x:v>81.54247050275958</x:v>
      </x:c>
      <x:c r="L907" s="13" t="n">
        <x:f>IF(K907="","",COUNTIF($K$5:$K$1004,"&gt;"&amp;K907)+1)</x:f>
        <x:v>196</x:v>
      </x:c>
    </x:row>
    <x:row r="908" ht="25" customHeight="1">
      <x:c r="A908" s="4" t="str">
        <x:v>K0904</x:v>
      </x:c>
      <x:c r="B908" s="4" t="str">
        <x:v>고생물·미스터리</x:v>
      </x:c>
      <x:c r="C908" s="4" t="str">
        <x:v>모사사우루스</x:v>
      </x:c>
      <x:c r="D908" s="13" t="n">
        <x:f>'Data &amp; Targets'!L908</x:f>
        <x:v>14620</x:v>
      </x:c>
      <x:c r="E908" s="13" t="n">
        <x:f>'Data &amp; Targets'!N908</x:f>
        <x:v>1563</x:v>
      </x:c>
      <x:c r="F908" s="23" t="n">
        <x:f>MIN(100,LOG10(1+D908/'산출기준'!$B$8)/LOG10(1+'산출기준'!$B$9/'산출기준'!$B$8)*100)</x:f>
        <x:v>72.25313917987329</x:v>
      </x:c>
      <x:c r="G908" s="23" t="n">
        <x:f>MIN(100,LOG10(1+D908/MAX(E908,'산출기준'!$B$10)*'산출기준'!$B$11)/LOG10(1+'산출기준'!$B$12*'산출기준'!$B$11)*100)</x:f>
        <x:v>100</x:v>
      </x:c>
      <x:c r="H908" s="23" t="n">
        <x:f>F908*'산출기준'!$B$13+G908*'산출기준'!$B$14</x:f>
        <x:v>88.90125567194931</x:v>
      </x:c>
      <x:c r="I908" s="23" t="n">
        <x:f>IF('검색추이24개월'!AI908="","",'검색추이24개월'!AI908)</x:f>
        <x:v>95.97372544525334</x:v>
      </x:c>
      <x:c r="J908" s="23" t="n">
        <x:f>'편집평가'!L908</x:f>
        <x:v>37.5</x:v>
      </x:c>
      <x:c r="K908" s="23" t="n">
        <x:f>IF(I908="","",H908*'산출기준'!$B$15+I908*'산출기준'!$B$16+J908*'산출기준'!$B$17)</x:f>
        <x:v>80.74274546955066</x:v>
      </x:c>
      <x:c r="L908" s="13" t="n">
        <x:f>IF(K908="","",COUNTIF($K$5:$K$1004,"&gt;"&amp;K908)+1)</x:f>
        <x:v>226</x:v>
      </x:c>
    </x:row>
    <x:row r="909" ht="25" customHeight="1">
      <x:c r="A909" s="4" t="str">
        <x:v>K0905</x:v>
      </x:c>
      <x:c r="B909" s="4" t="str">
        <x:v>고생물·미스터리</x:v>
      </x:c>
      <x:c r="C909" s="4" t="str">
        <x:v>스테고사우루스</x:v>
      </x:c>
      <x:c r="D909" s="13" t="n">
        <x:f>'Data &amp; Targets'!L909</x:f>
        <x:v>14200</x:v>
      </x:c>
      <x:c r="E909" s="13" t="n">
        <x:f>'Data &amp; Targets'!N909</x:f>
        <x:v>2463</x:v>
      </x:c>
      <x:c r="F909" s="23" t="n">
        <x:f>MIN(100,LOG10(1+D909/'산출기준'!$B$8)/LOG10(1+'산출기준'!$B$9/'산출기준'!$B$8)*100)</x:f>
        <x:v>71.83414072125754</x:v>
      </x:c>
      <x:c r="G909" s="23" t="n">
        <x:f>MIN(100,LOG10(1+D909/MAX(E909,'산출기준'!$B$10)*'산출기준'!$B$11)/LOG10(1+'산출기준'!$B$12*'산출기준'!$B$11)*100)</x:f>
        <x:v>100</x:v>
      </x:c>
      <x:c r="H909" s="23" t="n">
        <x:f>F909*'산출기준'!$B$13+G909*'산출기준'!$B$14</x:f>
        <x:v>88.73365628850301</x:v>
      </x:c>
      <x:c r="I909" s="23" t="n">
        <x:f>IF('검색추이24개월'!AI909="","",'검색추이24개월'!AI909)</x:f>
        <x:v>97.98855432244622</x:v>
      </x:c>
      <x:c r="J909" s="23" t="n">
        <x:f>'편집평가'!L909</x:f>
        <x:v>37.5</x:v>
      </x:c>
      <x:c r="K909" s="23" t="n">
        <x:f>IF(I909="","",H909*'산출기준'!$B$15+I909*'산출기준'!$B$16+J909*'산출기준'!$B$17)</x:f>
        <x:v>81.26339444098537</x:v>
      </x:c>
      <x:c r="L909" s="13" t="n">
        <x:f>IF(K909="","",COUNTIF($K$5:$K$1004,"&gt;"&amp;K909)+1)</x:f>
        <x:v>210</x:v>
      </x:c>
    </x:row>
    <x:row r="910" ht="25" customHeight="1">
      <x:c r="A910" s="4" t="str">
        <x:v>K0906</x:v>
      </x:c>
      <x:c r="B910" s="4" t="str">
        <x:v>고생물·미스터리</x:v>
      </x:c>
      <x:c r="C910" s="4" t="str">
        <x:v>모아이석상</x:v>
      </x:c>
      <x:c r="D910" s="13" t="n">
        <x:f>'Data &amp; Targets'!L910</x:f>
        <x:v>14130</x:v>
      </x:c>
      <x:c r="E910" s="13" t="n">
        <x:f>'Data &amp; Targets'!N910</x:f>
        <x:v>3745</x:v>
      </x:c>
      <x:c r="F910" s="23" t="n">
        <x:f>MIN(100,LOG10(1+D910/'산출기준'!$B$8)/LOG10(1+'산출기준'!$B$9/'산출기준'!$B$8)*100)</x:f>
        <x:v>71.76311308573054</x:v>
      </x:c>
      <x:c r="G910" s="23" t="n">
        <x:f>MIN(100,LOG10(1+D910/MAX(E910,'산출기준'!$B$10)*'산출기준'!$B$11)/LOG10(1+'산출기준'!$B$12*'산출기준'!$B$11)*100)</x:f>
        <x:v>100</x:v>
      </x:c>
      <x:c r="H910" s="23" t="n">
        <x:f>F910*'산출기준'!$B$13+G910*'산출기준'!$B$14</x:f>
        <x:v>88.70524523429222</x:v>
      </x:c>
      <x:c r="I910" s="23" t="n">
        <x:f>IF('검색추이24개월'!AI910="","",'검색추이24개월'!AI910)</x:f>
        <x:v>91.80190278937431</x:v>
      </x:c>
      <x:c r="J910" s="23" t="n">
        <x:f>'편집평가'!L910</x:f>
        <x:v>37.5</x:v>
      </x:c>
      <x:c r="K910" s="23" t="n">
        <x:f>IF(I910="","",H910*'산출기준'!$B$15+I910*'산출기준'!$B$16+J910*'산출기준'!$B$17)</x:f>
        <x:v>79.3931934539584</x:v>
      </x:c>
      <x:c r="L910" s="13" t="n">
        <x:f>IF(K910="","",COUNTIF($K$5:$K$1004,"&gt;"&amp;K910)+1)</x:f>
        <x:v>270</x:v>
      </x:c>
    </x:row>
    <x:row r="911" ht="25" customHeight="1">
      <x:c r="A911" s="4" t="str">
        <x:v>K0907</x:v>
      </x:c>
      <x:c r="B911" s="4" t="str">
        <x:v>고생물·미스터리</x:v>
      </x:c>
      <x:c r="C911" s="4" t="str">
        <x:v>안킬로사우루스</x:v>
      </x:c>
      <x:c r="D911" s="13" t="n">
        <x:f>'Data &amp; Targets'!L911</x:f>
        <x:v>13300</x:v>
      </x:c>
      <x:c r="E911" s="13" t="n">
        <x:f>'Data &amp; Targets'!N911</x:f>
        <x:v>1333</x:v>
      </x:c>
      <x:c r="F911" s="23" t="n">
        <x:f>MIN(100,LOG10(1+D911/'산출기준'!$B$8)/LOG10(1+'산출기준'!$B$9/'산출기준'!$B$8)*100)</x:f>
        <x:v>70.89323555982945</x:v>
      </x:c>
      <x:c r="G911" s="23" t="n">
        <x:f>MIN(100,LOG10(1+D911/MAX(E911,'산출기준'!$B$10)*'산출기준'!$B$11)/LOG10(1+'산출기준'!$B$12*'산출기준'!$B$11)*100)</x:f>
        <x:v>100</x:v>
      </x:c>
      <x:c r="H911" s="23" t="n">
        <x:f>F911*'산출기준'!$B$13+G911*'산출기준'!$B$14</x:f>
        <x:v>88.35729422393177</x:v>
      </x:c>
      <x:c r="I911" s="23" t="n">
        <x:f>IF('검색추이24개월'!AI911="","",'검색추이24개월'!AI911)</x:f>
        <x:v>97.85190519922583</x:v>
      </x:c>
      <x:c r="J911" s="23" t="n">
        <x:f>'편집평가'!L911</x:f>
        <x:v>37.5</x:v>
      </x:c>
      <x:c r="K911" s="23" t="n">
        <x:f>IF(I911="","",H911*'산출기준'!$B$15+I911*'산출기준'!$B$16+J911*'산출기준'!$B$17)</x:f>
        <x:v>81.03421867173364</x:v>
      </x:c>
      <x:c r="L911" s="13" t="n">
        <x:f>IF(K911="","",COUNTIF($K$5:$K$1004,"&gt;"&amp;K911)+1)</x:f>
        <x:v>215</x:v>
      </x:c>
    </x:row>
    <x:row r="912" ht="25" customHeight="1">
      <x:c r="A912" s="4" t="str">
        <x:v>K0908</x:v>
      </x:c>
      <x:c r="B912" s="4" t="str">
        <x:v>고생물·미스터리</x:v>
      </x:c>
      <x:c r="C912" s="4" t="str">
        <x:v>매머드</x:v>
      </x:c>
      <x:c r="D912" s="13" t="n">
        <x:f>'Data &amp; Targets'!L912</x:f>
        <x:v>13230</x:v>
      </x:c>
      <x:c r="E912" s="13" t="n">
        <x:f>'Data &amp; Targets'!N912</x:f>
        <x:v>35090</x:v>
      </x:c>
      <x:c r="F912" s="23" t="n">
        <x:f>MIN(100,LOG10(1+D912/'산출기준'!$B$8)/LOG10(1+'산출기준'!$B$9/'산출기준'!$B$8)*100)</x:f>
        <x:v>70.81742489736487</x:v>
      </x:c>
      <x:c r="G912" s="23" t="n">
        <x:f>MIN(100,LOG10(1+D912/MAX(E912,'산출기준'!$B$10)*'산출기준'!$B$11)/LOG10(1+'산출기준'!$B$12*'산출기준'!$B$11)*100)</x:f>
        <x:v>79.21609797444658</x:v>
      </x:c>
      <x:c r="H912" s="23" t="n">
        <x:f>F912*'산출기준'!$B$13+G912*'산출기준'!$B$14</x:f>
        <x:v>75.8566287436139</x:v>
      </x:c>
      <x:c r="I912" s="23" t="n">
        <x:f>IF('검색추이24개월'!AI912="","",'검색추이24개월'!AI912)</x:f>
        <x:v>93.03976607228168</x:v>
      </x:c>
      <x:c r="J912" s="23" t="n">
        <x:f>'편집평가'!L912</x:f>
        <x:v>37.5</x:v>
      </x:c>
      <x:c r="K912" s="23" t="n">
        <x:f>IF(I912="","",H912*'산출기준'!$B$15+I912*'산출기준'!$B$16+J912*'산출기준'!$B$17)</x:f>
        <x:v>73.34024419349146</x:v>
      </x:c>
      <x:c r="L912" s="13" t="n">
        <x:f>IF(K912="","",COUNTIF($K$5:$K$1004,"&gt;"&amp;K912)+1)</x:f>
        <x:v>470</x:v>
      </x:c>
    </x:row>
    <x:row r="913" ht="25" customHeight="1">
      <x:c r="A913" s="4" t="str">
        <x:v>K0909</x:v>
      </x:c>
      <x:c r="B913" s="4" t="str">
        <x:v>고생물·미스터리</x:v>
      </x:c>
      <x:c r="C913" s="4" t="str">
        <x:v>공룡종류</x:v>
      </x:c>
      <x:c r="D913" s="13" t="n">
        <x:f>'Data &amp; Targets'!L913</x:f>
        <x:v>12660</x:v>
      </x:c>
      <x:c r="E913" s="13" t="n">
        <x:f>'Data &amp; Targets'!N913</x:f>
        <x:v>8318</x:v>
      </x:c>
      <x:c r="F913" s="23" t="n">
        <x:f>MIN(100,LOG10(1+D913/'산출기준'!$B$8)/LOG10(1+'산출기준'!$B$9/'산출기준'!$B$8)*100)</x:f>
        <x:v>70.18486725608301</x:v>
      </x:c>
      <x:c r="G913" s="23" t="n">
        <x:f>MIN(100,LOG10(1+D913/MAX(E913,'산출기준'!$B$10)*'산출기준'!$B$11)/LOG10(1+'산출기준'!$B$12*'산출기준'!$B$11)*100)</x:f>
        <x:v>100</x:v>
      </x:c>
      <x:c r="H913" s="23" t="n">
        <x:f>F913*'산출기준'!$B$13+G913*'산출기준'!$B$14</x:f>
        <x:v>88.0739469024332</x:v>
      </x:c>
      <x:c r="I913" s="23" t="n">
        <x:f>IF('검색추이24개월'!AI913="","",'검색추이24개월'!AI913)</x:f>
        <x:v>97.94772888709176</x:v>
      </x:c>
      <x:c r="J913" s="23" t="n">
        <x:f>'편집평가'!L913</x:f>
        <x:v>50</x:v>
      </x:c>
      <x:c r="K913" s="23" t="n">
        <x:f>IF(I913="","",H913*'산출기준'!$B$15+I913*'산출기준'!$B$16+J913*'산출기준'!$B$17)</x:f>
        <x:v>83.42129211734414</x:v>
      </x:c>
      <x:c r="L913" s="13" t="n">
        <x:f>IF(K913="","",COUNTIF($K$5:$K$1004,"&gt;"&amp;K913)+1)</x:f>
        <x:v>131</x:v>
      </x:c>
    </x:row>
    <x:row r="914" ht="25" customHeight="1">
      <x:c r="A914" s="4" t="str">
        <x:v>K0910</x:v>
      </x:c>
      <x:c r="B914" s="4" t="str">
        <x:v>고생물·미스터리</x:v>
      </x:c>
      <x:c r="C914" s="4" t="str">
        <x:v>프테라노돈</x:v>
      </x:c>
      <x:c r="D914" s="13" t="n">
        <x:f>'Data &amp; Targets'!L914</x:f>
        <x:v>10370</x:v>
      </x:c>
      <x:c r="E914" s="13" t="n">
        <x:f>'Data &amp; Targets'!N914</x:f>
        <x:v>2410</x:v>
      </x:c>
      <x:c r="F914" s="23" t="n">
        <x:f>MIN(100,LOG10(1+D914/'산출기준'!$B$8)/LOG10(1+'산출기준'!$B$9/'산출기준'!$B$8)*100)</x:f>
        <x:v>67.32181509469481</x:v>
      </x:c>
      <x:c r="G914" s="23" t="n">
        <x:f>MIN(100,LOG10(1+D914/MAX(E914,'산출기준'!$B$10)*'산출기준'!$B$11)/LOG10(1+'산출기준'!$B$12*'산출기준'!$B$11)*100)</x:f>
        <x:v>100</x:v>
      </x:c>
      <x:c r="H914" s="23" t="n">
        <x:f>F914*'산출기준'!$B$13+G914*'산출기준'!$B$14</x:f>
        <x:v>86.92872603787792</x:v>
      </x:c>
      <x:c r="I914" s="23" t="n">
        <x:f>IF('검색추이24개월'!AI914="","",'검색추이24개월'!AI914)</x:f>
        <x:v>97.41923768676544</x:v>
      </x:c>
      <x:c r="J914" s="23" t="n">
        <x:f>'편집평가'!L914</x:f>
        <x:v>37.5</x:v>
      </x:c>
      <x:c r="K914" s="23" t="n">
        <x:f>IF(I914="","",H914*'산출기준'!$B$15+I914*'산출기준'!$B$16+J914*'산출기준'!$B$17)</x:f>
        <x:v>80.1901343249686</x:v>
      </x:c>
      <x:c r="L914" s="13" t="n">
        <x:f>IF(K914="","",COUNTIF($K$5:$K$1004,"&gt;"&amp;K914)+1)</x:f>
        <x:v>244</x:v>
      </x:c>
    </x:row>
    <x:row r="915" ht="25" customHeight="1">
      <x:c r="A915" s="4" t="str">
        <x:v>K0911</x:v>
      </x:c>
      <x:c r="B915" s="4" t="str">
        <x:v>고생물·미스터리</x:v>
      </x:c>
      <x:c r="C915" s="4" t="str">
        <x:v>메갈로돈</x:v>
      </x:c>
      <x:c r="D915" s="13" t="n">
        <x:f>'Data &amp; Targets'!L915</x:f>
        <x:v>9240</x:v>
      </x:c>
      <x:c r="E915" s="13" t="n">
        <x:f>'Data &amp; Targets'!N915</x:f>
        <x:v>2355</x:v>
      </x:c>
      <x:c r="F915" s="23" t="n">
        <x:f>MIN(100,LOG10(1+D915/'산출기준'!$B$8)/LOG10(1+'산출기준'!$B$9/'산출기준'!$B$8)*100)</x:f>
        <x:v>65.66872743577784</x:v>
      </x:c>
      <x:c r="G915" s="23" t="n">
        <x:f>MIN(100,LOG10(1+D915/MAX(E915,'산출기준'!$B$10)*'산출기준'!$B$11)/LOG10(1+'산출기준'!$B$12*'산출기준'!$B$11)*100)</x:f>
        <x:v>100</x:v>
      </x:c>
      <x:c r="H915" s="23" t="n">
        <x:f>F915*'산출기준'!$B$13+G915*'산출기준'!$B$14</x:f>
        <x:v>86.26749097431113</x:v>
      </x:c>
      <x:c r="I915" s="23" t="n">
        <x:f>IF('검색추이24개월'!AI915="","",'검색추이24개월'!AI915)</x:f>
        <x:v>91.00262758294694</x:v>
      </x:c>
      <x:c r="J915" s="23" t="n">
        <x:f>'편집평가'!L915</x:f>
        <x:v>37.5</x:v>
      </x:c>
      <x:c r="K915" s="23" t="n">
        <x:f>IF(I915="","",H915*'산출기준'!$B$15+I915*'산출기준'!$B$16+J915*'산출기준'!$B$17)</x:f>
        <x:v>77.93453376203965</x:v>
      </x:c>
      <x:c r="L915" s="13" t="n">
        <x:f>IF(K915="","",COUNTIF($K$5:$K$1004,"&gt;"&amp;K915)+1)</x:f>
        <x:v>321</x:v>
      </x:c>
    </x:row>
    <x:row r="916" ht="25" customHeight="1">
      <x:c r="A916" s="4" t="str">
        <x:v>K0912</x:v>
      </x:c>
      <x:c r="B916" s="4" t="str">
        <x:v>고생물·미스터리</x:v>
      </x:c>
      <x:c r="C916" s="4" t="str">
        <x:v>오스트랄로피테쿠스</x:v>
      </x:c>
      <x:c r="D916" s="13" t="n">
        <x:f>'Data &amp; Targets'!L916</x:f>
        <x:v>9200</x:v>
      </x:c>
      <x:c r="E916" s="13" t="n">
        <x:f>'Data &amp; Targets'!N916</x:f>
        <x:v>2914</x:v>
      </x:c>
      <x:c r="F916" s="23" t="n">
        <x:f>MIN(100,LOG10(1+D916/'산출기준'!$B$8)/LOG10(1+'산출기준'!$B$9/'산출기준'!$B$8)*100)</x:f>
        <x:v>65.606605501817</x:v>
      </x:c>
      <x:c r="G916" s="23" t="n">
        <x:f>MIN(100,LOG10(1+D916/MAX(E916,'산출기준'!$B$10)*'산출기준'!$B$11)/LOG10(1+'산출기준'!$B$12*'산출기준'!$B$11)*100)</x:f>
        <x:v>100</x:v>
      </x:c>
      <x:c r="H916" s="23" t="n">
        <x:f>F916*'산출기준'!$B$13+G916*'산출기준'!$B$14</x:f>
        <x:v>86.2426422007268</x:v>
      </x:c>
      <x:c r="I916" s="23" t="n">
        <x:f>IF('검색추이24개월'!AI916="","",'검색추이24개월'!AI916)</x:f>
        <x:v>91.13610161235854</x:v>
      </x:c>
      <x:c r="J916" s="23" t="n">
        <x:f>'편집평가'!L916</x:f>
        <x:v>37.5</x:v>
      </x:c>
      <x:c r="K916" s="23" t="n">
        <x:f>IF(I916="","",H916*'산출기준'!$B$15+I916*'산출기준'!$B$16+J916*'산출기준'!$B$17)</x:f>
        <x:v>77.96215158407097</x:v>
      </x:c>
      <x:c r="L916" s="13" t="n">
        <x:f>IF(K916="","",COUNTIF($K$5:$K$1004,"&gt;"&amp;K916)+1)</x:f>
        <x:v>320</x:v>
      </x:c>
    </x:row>
    <x:row r="917" ht="25" customHeight="1">
      <x:c r="A917" s="4" t="str">
        <x:v>K0913</x:v>
      </x:c>
      <x:c r="B917" s="4" t="str">
        <x:v>고생물·미스터리</x:v>
      </x:c>
      <x:c r="C917" s="4" t="str">
        <x:v>파키케팔로사우루스</x:v>
      </x:c>
      <x:c r="D917" s="13" t="n">
        <x:f>'Data &amp; Targets'!L917</x:f>
        <x:v>7850</x:v>
      </x:c>
      <x:c r="E917" s="13" t="n">
        <x:f>'Data &amp; Targets'!N917</x:f>
        <x:v>724</x:v>
      </x:c>
      <x:c r="F917" s="23" t="n">
        <x:f>MIN(100,LOG10(1+D917/'산출기준'!$B$8)/LOG10(1+'산출기준'!$B$9/'산출기준'!$B$8)*100)</x:f>
        <x:v>63.33640665263268</x:v>
      </x:c>
      <x:c r="G917" s="23" t="n">
        <x:f>MIN(100,LOG10(1+D917/MAX(E917,'산출기준'!$B$10)*'산출기준'!$B$11)/LOG10(1+'산출기준'!$B$12*'산출기준'!$B$11)*100)</x:f>
        <x:v>100</x:v>
      </x:c>
      <x:c r="H917" s="23" t="n">
        <x:f>F917*'산출기준'!$B$13+G917*'산출기준'!$B$14</x:f>
        <x:v>85.33456266105307</x:v>
      </x:c>
      <x:c r="I917" s="23" t="n">
        <x:f>IF('검색추이24개월'!AI917="","",'검색추이24개월'!AI917)</x:f>
        <x:v>94.15589436144461</x:v>
      </x:c>
      <x:c r="J917" s="23" t="n">
        <x:f>'편집평가'!L917</x:f>
        <x:v>37.5</x:v>
      </x:c>
      <x:c r="K917" s="23" t="n">
        <x:f>IF(I917="","",H917*'산출기준'!$B$15+I917*'산출기준'!$B$16+J917*'산출기준'!$B$17)</x:f>
        <x:v>78.41404963895991</x:v>
      </x:c>
      <x:c r="L917" s="13" t="n">
        <x:f>IF(K917="","",COUNTIF($K$5:$K$1004,"&gt;"&amp;K917)+1)</x:f>
        <x:v>301</x:v>
      </x:c>
    </x:row>
    <x:row r="918" ht="25" customHeight="1">
      <x:c r="A918" s="4" t="str">
        <x:v>K0914</x:v>
      </x:c>
      <x:c r="B918" s="4" t="str">
        <x:v>고생물·미스터리</x:v>
      </x:c>
      <x:c r="C918" s="4" t="str">
        <x:v>알로사우루스</x:v>
      </x:c>
      <x:c r="D918" s="13" t="n">
        <x:f>'Data &amp; Targets'!L918</x:f>
        <x:v>7790</x:v>
      </x:c>
      <x:c r="E918" s="13" t="n">
        <x:f>'Data &amp; Targets'!N918</x:f>
        <x:v>1482</x:v>
      </x:c>
      <x:c r="F918" s="23" t="n">
        <x:f>MIN(100,LOG10(1+D918/'산출기준'!$B$8)/LOG10(1+'산출기준'!$B$9/'산출기준'!$B$8)*100)</x:f>
        <x:v>63.22675167065041</x:v>
      </x:c>
      <x:c r="G918" s="23" t="n">
        <x:f>MIN(100,LOG10(1+D918/MAX(E918,'산출기준'!$B$10)*'산출기준'!$B$11)/LOG10(1+'산출기준'!$B$12*'산출기준'!$B$11)*100)</x:f>
        <x:v>100</x:v>
      </x:c>
      <x:c r="H918" s="23" t="n">
        <x:f>F918*'산출기준'!$B$13+G918*'산출기준'!$B$14</x:f>
        <x:v>85.29070066826017</x:v>
      </x:c>
      <x:c r="I918" s="23" t="n">
        <x:f>IF('검색추이24개월'!AI918="","",'검색추이24개월'!AI918)</x:f>
        <x:v>96.91847757069753</x:v>
      </x:c>
      <x:c r="J918" s="23" t="n">
        <x:f>'편집평가'!L918</x:f>
        <x:v>37.5</x:v>
      </x:c>
      <x:c r="K918" s="23" t="n">
        <x:f>IF(I918="","",H918*'산출기준'!$B$15+I918*'산출기준'!$B$16+J918*'산출기준'!$B$17)</x:f>
        <x:v>79.22089360533934</x:v>
      </x:c>
      <x:c r="L918" s="13" t="n">
        <x:f>IF(K918="","",COUNTIF($K$5:$K$1004,"&gt;"&amp;K918)+1)</x:f>
        <x:v>275</x:v>
      </x:c>
    </x:row>
    <x:row r="919" ht="25" customHeight="1">
      <x:c r="A919" s="4" t="str">
        <x:v>K0915</x:v>
      </x:c>
      <x:c r="B919" s="4" t="str">
        <x:v>고생물·미스터리</x:v>
      </x:c>
      <x:c r="C919" s="4" t="str">
        <x:v>호모사피엔스</x:v>
      </x:c>
      <x:c r="D919" s="13" t="n">
        <x:f>'Data &amp; Targets'!L919</x:f>
        <x:v>7540</x:v>
      </x:c>
      <x:c r="E919" s="13" t="n">
        <x:f>'Data &amp; Targets'!N919</x:f>
        <x:v>14812</x:v>
      </x:c>
      <x:c r="F919" s="23" t="n">
        <x:f>MIN(100,LOG10(1+D919/'산출기준'!$B$8)/LOG10(1+'산출기준'!$B$9/'산출기준'!$B$8)*100)</x:f>
        <x:v>62.76069761738229</x:v>
      </x:c>
      <x:c r="G919" s="23" t="n">
        <x:f>MIN(100,LOG10(1+D919/MAX(E919,'산출기준'!$B$10)*'산출기준'!$B$11)/LOG10(1+'산출기준'!$B$12*'산출기준'!$B$11)*100)</x:f>
        <x:v>85.57542081104538</x:v>
      </x:c>
      <x:c r="H919" s="23" t="n">
        <x:f>F919*'산출기준'!$B$13+G919*'산출기준'!$B$14</x:f>
        <x:v>76.44953153358014</x:v>
      </x:c>
      <x:c r="I919" s="23" t="n">
        <x:f>IF('검색추이24개월'!AI919="","",'검색추이24개월'!AI919)</x:f>
        <x:v>95.17658095764959</x:v>
      </x:c>
      <x:c r="J919" s="23" t="n">
        <x:f>'편집평가'!L919</x:f>
        <x:v>37.5</x:v>
      </x:c>
      <x:c r="K919" s="23" t="n">
        <x:f>IF(I919="","",H919*'산출기준'!$B$15+I919*'산출기준'!$B$16+J919*'산출기준'!$B$17)</x:f>
        <x:v>74.27774005408494</x:v>
      </x:c>
      <x:c r="L919" s="13" t="n">
        <x:f>IF(K919="","",COUNTIF($K$5:$K$1004,"&gt;"&amp;K919)+1)</x:f>
        <x:v>445</x:v>
      </x:c>
    </x:row>
    <x:row r="920" ht="25" customHeight="1">
      <x:c r="A920" s="4" t="str">
        <x:v>K0916</x:v>
      </x:c>
      <x:c r="B920" s="4" t="str">
        <x:v>고생물·미스터리</x:v>
      </x:c>
      <x:c r="C920" s="4" t="str">
        <x:v>기가노토사우루스</x:v>
      </x:c>
      <x:c r="D920" s="13" t="n">
        <x:f>'Data &amp; Targets'!L920</x:f>
        <x:v>7150</x:v>
      </x:c>
      <x:c r="E920" s="13" t="n">
        <x:f>'Data &amp; Targets'!N920</x:f>
        <x:v>806</x:v>
      </x:c>
      <x:c r="F920" s="23" t="n">
        <x:f>MIN(100,LOG10(1+D920/'산출기준'!$B$8)/LOG10(1+'산출기준'!$B$9/'산출기준'!$B$8)*100)</x:f>
        <x:v>62.00229561896822</x:v>
      </x:c>
      <x:c r="G920" s="23" t="n">
        <x:f>MIN(100,LOG10(1+D920/MAX(E920,'산출기준'!$B$10)*'산출기준'!$B$11)/LOG10(1+'산출기준'!$B$12*'산출기준'!$B$11)*100)</x:f>
        <x:v>100</x:v>
      </x:c>
      <x:c r="H920" s="23" t="n">
        <x:f>F920*'산출기준'!$B$13+G920*'산출기준'!$B$14</x:f>
        <x:v>84.80091824758729</x:v>
      </x:c>
      <x:c r="I920" s="23" t="n">
        <x:f>IF('검색추이24개월'!AI920="","",'검색추이24개월'!AI920)</x:f>
        <x:v>95.22738045010662</x:v>
      </x:c>
      <x:c r="J920" s="23" t="n">
        <x:f>'편집평가'!L920</x:f>
        <x:v>37.5</x:v>
      </x:c>
      <x:c r="K920" s="23" t="n">
        <x:f>IF(I920="","",H920*'산출기준'!$B$15+I920*'산출기준'!$B$16+J920*'산출기준'!$B$17)</x:f>
        <x:v>78.46867325882563</x:v>
      </x:c>
      <x:c r="L920" s="13" t="n">
        <x:f>IF(K920="","",COUNTIF($K$5:$K$1004,"&gt;"&amp;K920)+1)</x:f>
        <x:v>299</x:v>
      </x:c>
    </x:row>
    <x:row r="921" ht="25" customHeight="1">
      <x:c r="A921" s="4" t="str">
        <x:v>K0917</x:v>
      </x:c>
      <x:c r="B921" s="4" t="str">
        <x:v>고생물·미스터리</x:v>
      </x:c>
      <x:c r="C921" s="4" t="str">
        <x:v>암모나이트</x:v>
      </x:c>
      <x:c r="D921" s="13" t="n">
        <x:f>'Data &amp; Targets'!L921</x:f>
        <x:v>7060</x:v>
      </x:c>
      <x:c r="E921" s="13" t="n">
        <x:f>'Data &amp; Targets'!N921</x:f>
        <x:v>4601</x:v>
      </x:c>
      <x:c r="F921" s="23" t="n">
        <x:f>MIN(100,LOG10(1+D921/'산출기준'!$B$8)/LOG10(1+'산출기준'!$B$9/'산출기준'!$B$8)*100)</x:f>
        <x:v>61.8214889715618</x:v>
      </x:c>
      <x:c r="G921" s="23" t="n">
        <x:f>MIN(100,LOG10(1+D921/MAX(E921,'산출기준'!$B$10)*'산출기준'!$B$11)/LOG10(1+'산출기준'!$B$12*'산출기준'!$B$11)*100)</x:f>
        <x:v>100</x:v>
      </x:c>
      <x:c r="H921" s="23" t="n">
        <x:f>F921*'산출기준'!$B$13+G921*'산출기준'!$B$14</x:f>
        <x:v>84.72859558862473</x:v>
      </x:c>
      <x:c r="I921" s="23" t="n">
        <x:f>IF('검색추이24개월'!AI921="","",'검색추이24개월'!AI921)</x:f>
        <x:v>92.7929052977584</x:v>
      </x:c>
      <x:c r="J921" s="23" t="n">
        <x:f>'편집평가'!L921</x:f>
        <x:v>50</x:v>
      </x:c>
      <x:c r="K921" s="23" t="n">
        <x:f>IF(I921="","",H921*'산출기준'!$B$15+I921*'산출기준'!$B$16+J921*'산출기준'!$B$17)</x:f>
        <x:v>80.20216938363988</x:v>
      </x:c>
      <x:c r="L921" s="13" t="n">
        <x:f>IF(K921="","",COUNTIF($K$5:$K$1004,"&gt;"&amp;K921)+1)</x:f>
        <x:v>243</x:v>
      </x:c>
    </x:row>
    <x:row r="922" ht="25" customHeight="1">
      <x:c r="A922" s="4" t="str">
        <x:v>K0918</x:v>
      </x:c>
      <x:c r="B922" s="4" t="str">
        <x:v>고생물·미스터리</x:v>
      </x:c>
      <x:c r="C922" s="4" t="str">
        <x:v>도도새</x:v>
      </x:c>
      <x:c r="D922" s="13" t="n">
        <x:f>'Data &amp; Targets'!L922</x:f>
        <x:v>6870</x:v>
      </x:c>
      <x:c r="E922" s="13" t="n">
        <x:f>'Data &amp; Targets'!N922</x:f>
        <x:v>3875</x:v>
      </x:c>
      <x:c r="F922" s="23" t="n">
        <x:f>MIN(100,LOG10(1+D922/'산출기준'!$B$8)/LOG10(1+'산출기준'!$B$9/'산출기준'!$B$8)*100)</x:f>
        <x:v>61.43220382453859</x:v>
      </x:c>
      <x:c r="G922" s="23" t="n">
        <x:f>MIN(100,LOG10(1+D922/MAX(E922,'산출기준'!$B$10)*'산출기준'!$B$11)/LOG10(1+'산출기준'!$B$12*'산출기준'!$B$11)*100)</x:f>
        <x:v>100</x:v>
      </x:c>
      <x:c r="H922" s="23" t="n">
        <x:f>F922*'산출기준'!$B$13+G922*'산출기준'!$B$14</x:f>
        <x:v>84.57288152981543</x:v>
      </x:c>
      <x:c r="I922" s="23" t="n">
        <x:f>IF('검색추이24개월'!AI922="","",'검색추이24개월'!AI922)</x:f>
        <x:v>90.68341812372894</x:v>
      </x:c>
      <x:c r="J922" s="23" t="n">
        <x:f>'편집평가'!L922</x:f>
        <x:v>37.5</x:v>
      </x:c>
      <x:c r="K922" s="23" t="n">
        <x:f>IF(I922="","",H922*'산출기준'!$B$15+I922*'산출기준'!$B$16+J922*'산출기준'!$B$17)</x:f>
        <x:v>76.9914662020264</x:v>
      </x:c>
      <x:c r="L922" s="13" t="n">
        <x:f>IF(K922="","",COUNTIF($K$5:$K$1004,"&gt;"&amp;K922)+1)</x:f>
        <x:v>345</x:v>
      </x:c>
    </x:row>
    <x:row r="923" ht="25" customHeight="1">
      <x:c r="A923" s="4" t="str">
        <x:v>K0919</x:v>
      </x:c>
      <x:c r="B923" s="4" t="str">
        <x:v>고생물·미스터리</x:v>
      </x:c>
      <x:c r="C923" s="4" t="str">
        <x:v>시조새</x:v>
      </x:c>
      <x:c r="D923" s="13" t="n">
        <x:f>'Data &amp; Targets'!L923</x:f>
        <x:v>6110</x:v>
      </x:c>
      <x:c r="E923" s="13" t="n">
        <x:f>'Data &amp; Targets'!N923</x:f>
        <x:v>10174</x:v>
      </x:c>
      <x:c r="F923" s="23" t="n">
        <x:f>MIN(100,LOG10(1+D923/'산출기준'!$B$8)/LOG10(1+'산출기준'!$B$9/'산출기준'!$B$8)*100)</x:f>
        <x:v>59.76107302723895</x:v>
      </x:c>
      <x:c r="G923" s="23" t="n">
        <x:f>MIN(100,LOG10(1+D923/MAX(E923,'산출기준'!$B$10)*'산출기준'!$B$11)/LOG10(1+'산출기준'!$B$12*'산출기준'!$B$11)*100)</x:f>
        <x:v>89.09357349430749</x:v>
      </x:c>
      <x:c r="H923" s="23" t="n">
        <x:f>F923*'산출기준'!$B$13+G923*'산출기준'!$B$14</x:f>
        <x:v>77.36057330748008</x:v>
      </x:c>
      <x:c r="I923" s="23" t="n">
        <x:f>IF('검색추이24개월'!AI923="","",'검색추이24개월'!AI923)</x:f>
        <x:v>92.38857913572087</x:v>
      </x:c>
      <x:c r="J923" s="23" t="n">
        <x:f>'편집평가'!L923</x:f>
        <x:v>37.5</x:v>
      </x:c>
      <x:c r="K923" s="23" t="n">
        <x:f>IF(I923="","",H923*'산출기준'!$B$15+I923*'산출기준'!$B$16+J923*'산출기준'!$B$17)</x:f>
        <x:v>73.8968603944563</x:v>
      </x:c>
      <x:c r="L923" s="13" t="n">
        <x:f>IF(K923="","",COUNTIF($K$5:$K$1004,"&gt;"&amp;K923)+1)</x:f>
        <x:v>455</x:v>
      </x:c>
    </x:row>
    <x:row r="924" ht="25" customHeight="1">
      <x:c r="A924" s="4" t="str">
        <x:v>K0920</x:v>
      </x:c>
      <x:c r="B924" s="4" t="str">
        <x:v>고생물·미스터리</x:v>
      </x:c>
      <x:c r="C924" s="4" t="str">
        <x:v>삼엽충</x:v>
      </x:c>
      <x:c r="D924" s="13" t="n">
        <x:f>'Data &amp; Targets'!L924</x:f>
        <x:v>5850</x:v>
      </x:c>
      <x:c r="E924" s="13" t="n">
        <x:f>'Data &amp; Targets'!N924</x:f>
        <x:v>3298</x:v>
      </x:c>
      <x:c r="F924" s="23" t="n">
        <x:f>MIN(100,LOG10(1+D924/'산출기준'!$B$8)/LOG10(1+'산출기준'!$B$9/'산출기준'!$B$8)*100)</x:f>
        <x:v>59.14200811968282</x:v>
      </x:c>
      <x:c r="G924" s="23" t="n">
        <x:f>MIN(100,LOG10(1+D924/MAX(E924,'산출기준'!$B$10)*'산출기준'!$B$11)/LOG10(1+'산출기준'!$B$12*'산출기준'!$B$11)*100)</x:f>
        <x:v>100</x:v>
      </x:c>
      <x:c r="H924" s="23" t="n">
        <x:f>F924*'산출기준'!$B$13+G924*'산출기준'!$B$14</x:f>
        <x:v>83.65680324787313</x:v>
      </x:c>
      <x:c r="I924" s="23" t="n">
        <x:f>IF('검색추이24개월'!AI924="","",'검색추이24개월'!AI924)</x:f>
        <x:v>92.12319677052163</x:v>
      </x:c>
      <x:c r="J924" s="23" t="n">
        <x:f>'편집평가'!L924</x:f>
        <x:v>37.5</x:v>
      </x:c>
      <x:c r="K924" s="23" t="n">
        <x:f>IF(I924="","",H924*'산출기준'!$B$15+I924*'산출기준'!$B$16+J924*'산출기준'!$B$17)</x:f>
        <x:v>76.96536065509305</x:v>
      </x:c>
      <x:c r="L924" s="13" t="n">
        <x:f>IF(K924="","",COUNTIF($K$5:$K$1004,"&gt;"&amp;K924)+1)</x:f>
        <x:v>346</x:v>
      </x:c>
    </x:row>
    <x:row r="925" ht="25" customHeight="1">
      <x:c r="A925" s="4" t="str">
        <x:v>K0921</x:v>
      </x:c>
      <x:c r="B925" s="4" t="str">
        <x:v>고생물·미스터리</x:v>
      </x:c>
      <x:c r="C925" s="4" t="str">
        <x:v>벨로키랍토르</x:v>
      </x:c>
      <x:c r="D925" s="13" t="n">
        <x:f>'Data &amp; Targets'!L925</x:f>
        <x:v>5090</x:v>
      </x:c>
      <x:c r="E925" s="13" t="n">
        <x:f>'Data &amp; Targets'!N925</x:f>
        <x:v>1093</x:v>
      </x:c>
      <x:c r="F925" s="23" t="n">
        <x:f>MIN(100,LOG10(1+D925/'산출기준'!$B$8)/LOG10(1+'산출기준'!$B$9/'산출기준'!$B$8)*100)</x:f>
        <x:v>57.163974063692166</x:v>
      </x:c>
      <x:c r="G925" s="23" t="n">
        <x:f>MIN(100,LOG10(1+D925/MAX(E925,'산출기준'!$B$10)*'산출기준'!$B$11)/LOG10(1+'산출기준'!$B$12*'산출기준'!$B$11)*100)</x:f>
        <x:v>100</x:v>
      </x:c>
      <x:c r="H925" s="23" t="n">
        <x:f>F925*'산출기준'!$B$13+G925*'산출기준'!$B$14</x:f>
        <x:v>82.86558962547687</x:v>
      </x:c>
      <x:c r="I925" s="23" t="n">
        <x:f>IF('검색추이24개월'!AI925="","",'검색추이24개월'!AI925)</x:f>
        <x:v>98.0625080599682</x:v>
      </x:c>
      <x:c r="J925" s="23" t="n">
        <x:f>'편집평가'!L925</x:f>
        <x:v>37.5</x:v>
      </x:c>
      <x:c r="K925" s="23" t="n">
        <x:f>IF(I925="","",H925*'산출기준'!$B$15+I925*'산출기준'!$B$16+J925*'산출기준'!$B$17)</x:f>
        <x:v>78.3515472307289</x:v>
      </x:c>
      <x:c r="L925" s="13" t="n">
        <x:f>IF(K925="","",COUNTIF($K$5:$K$1004,"&gt;"&amp;K925)+1)</x:f>
        <x:v>308</x:v>
      </x:c>
    </x:row>
    <x:row r="926" ht="25" customHeight="1">
      <x:c r="A926" s="4" t="str">
        <x:v>K0922</x:v>
      </x:c>
      <x:c r="B926" s="4" t="str">
        <x:v>고생물·미스터리</x:v>
      </x:c>
      <x:c r="C926" s="4" t="str">
        <x:v>투구게</x:v>
      </x:c>
      <x:c r="D926" s="13" t="n">
        <x:f>'Data &amp; Targets'!L926</x:f>
        <x:v>4840</x:v>
      </x:c>
      <x:c r="E926" s="13" t="n">
        <x:f>'Data &amp; Targets'!N926</x:f>
        <x:v>1303</x:v>
      </x:c>
      <x:c r="F926" s="23" t="n">
        <x:f>MIN(100,LOG10(1+D926/'산출기준'!$B$8)/LOG10(1+'산출기준'!$B$9/'산출기준'!$B$8)*100)</x:f>
        <x:v>56.449397160112206</x:v>
      </x:c>
      <x:c r="G926" s="23" t="n">
        <x:f>MIN(100,LOG10(1+D926/MAX(E926,'산출기준'!$B$10)*'산출기준'!$B$11)/LOG10(1+'산출기준'!$B$12*'산출기준'!$B$11)*100)</x:f>
        <x:v>100</x:v>
      </x:c>
      <x:c r="H926" s="23" t="n">
        <x:f>F926*'산출기준'!$B$13+G926*'산출기준'!$B$14</x:f>
        <x:v>82.57975886404489</x:v>
      </x:c>
      <x:c r="I926" s="23" t="n">
        <x:f>IF('검색추이24개월'!AI926="","",'검색추이24개월'!AI926)</x:f>
        <x:v>95.42343564045336</x:v>
      </x:c>
      <x:c r="J926" s="23" t="n">
        <x:f>'편집평가'!L926</x:f>
        <x:v>37.5</x:v>
      </x:c>
      <x:c r="K926" s="23" t="n">
        <x:f>IF(I926="","",H926*'산출기준'!$B$15+I926*'산출기준'!$B$16+J926*'산출기준'!$B$17)</x:f>
        <x:v>77.41691012415845</x:v>
      </x:c>
      <x:c r="L926" s="13" t="n">
        <x:f>IF(K926="","",COUNTIF($K$5:$K$1004,"&gt;"&amp;K926)+1)</x:f>
        <x:v>333</x:v>
      </x:c>
    </x:row>
    <x:row r="927" ht="25" customHeight="1">
      <x:c r="A927" s="4" t="str">
        <x:v>K0923</x:v>
      </x:c>
      <x:c r="B927" s="4" t="str">
        <x:v>고생물·미스터리</x:v>
      </x:c>
      <x:c r="C927" s="4" t="str">
        <x:v>마리아나해구</x:v>
      </x:c>
      <x:c r="D927" s="13" t="n">
        <x:f>'Data &amp; Targets'!L927</x:f>
        <x:v>4630</x:v>
      </x:c>
      <x:c r="E927" s="13" t="n">
        <x:f>'Data &amp; Targets'!N927</x:f>
        <x:v>1261</x:v>
      </x:c>
      <x:c r="F927" s="23" t="n">
        <x:f>MIN(100,LOG10(1+D927/'산출기준'!$B$8)/LOG10(1+'산출기준'!$B$9/'산출기준'!$B$8)*100)</x:f>
        <x:v>55.820627865447705</x:v>
      </x:c>
      <x:c r="G927" s="23" t="n">
        <x:f>MIN(100,LOG10(1+D927/MAX(E927,'산출기준'!$B$10)*'산출기준'!$B$11)/LOG10(1+'산출기준'!$B$12*'산출기준'!$B$11)*100)</x:f>
        <x:v>100</x:v>
      </x:c>
      <x:c r="H927" s="23" t="n">
        <x:f>F927*'산출기준'!$B$13+G927*'산출기준'!$B$14</x:f>
        <x:v>82.32825114617908</x:v>
      </x:c>
      <x:c r="I927" s="23" t="n">
        <x:f>IF('검색추이24개월'!AI927="","",'검색추이24개월'!AI927)</x:f>
        <x:v>86.42484653935861</x:v>
      </x:c>
      <x:c r="J927" s="23" t="n">
        <x:f>'편집평가'!L927</x:f>
        <x:v>37.5</x:v>
      </x:c>
      <x:c r="K927" s="23" t="n">
        <x:f>IF(I927="","",H927*'산출기준'!$B$15+I927*'산출기준'!$B$16+J927*'산출기준'!$B$17)</x:f>
        <x:v>74.59157953489712</x:v>
      </x:c>
      <x:c r="L927" s="13" t="n">
        <x:f>IF(K927="","",COUNTIF($K$5:$K$1004,"&gt;"&amp;K927)+1)</x:f>
        <x:v>434</x:v>
      </x:c>
    </x:row>
    <x:row r="928" ht="25" customHeight="1">
      <x:c r="A928" s="4" t="str">
        <x:v>K0924</x:v>
      </x:c>
      <x:c r="B928" s="4" t="str">
        <x:v>고생물·미스터리</x:v>
      </x:c>
      <x:c r="C928" s="4" t="str">
        <x:v>네안데르탈인</x:v>
      </x:c>
      <x:c r="D928" s="13" t="n">
        <x:f>'Data &amp; Targets'!L928</x:f>
        <x:v>4290</x:v>
      </x:c>
      <x:c r="E928" s="13" t="n">
        <x:f>'Data &amp; Targets'!N928</x:f>
        <x:v>4838</x:v>
      </x:c>
      <x:c r="F928" s="23" t="n">
        <x:f>MIN(100,LOG10(1+D928/'산출기준'!$B$8)/LOG10(1+'산출기준'!$B$9/'산출기준'!$B$8)*100)</x:f>
        <x:v>54.740896744579125</x:v>
      </x:c>
      <x:c r="G928" s="23" t="n">
        <x:f>MIN(100,LOG10(1+D928/MAX(E928,'산출기준'!$B$10)*'산출기준'!$B$11)/LOG10(1+'산출기준'!$B$12*'산출기준'!$B$11)*100)</x:f>
        <x:v>97.42258655939064</x:v>
      </x:c>
      <x:c r="H928" s="23" t="n">
        <x:f>F928*'산출기준'!$B$13+G928*'산출기준'!$B$14</x:f>
        <x:v>80.34991063346604</x:v>
      </x:c>
      <x:c r="I928" s="23" t="n">
        <x:f>IF('검색추이24개월'!AI928="","",'검색추이24개월'!AI928)</x:f>
        <x:v>90.60196679646236</x:v>
      </x:c>
      <x:c r="J928" s="23" t="n">
        <x:f>'편집평가'!L928</x:f>
        <x:v>37.5</x:v>
      </x:c>
      <x:c r="K928" s="23" t="n">
        <x:f>IF(I928="","",H928*'산출기준'!$B$15+I928*'산출기준'!$B$16+J928*'산출기준'!$B$17)</x:f>
        <x:v>74.85554535567172</x:v>
      </x:c>
      <x:c r="L928" s="13" t="n">
        <x:f>IF(K928="","",COUNTIF($K$5:$K$1004,"&gt;"&amp;K928)+1)</x:f>
        <x:v>424</x:v>
      </x:c>
    </x:row>
    <x:row r="929" ht="25" customHeight="1">
      <x:c r="A929" s="4" t="str">
        <x:v>K0925</x:v>
      </x:c>
      <x:c r="B929" s="4" t="str">
        <x:v>고생물·미스터리</x:v>
      </x:c>
      <x:c r="C929" s="4" t="str">
        <x:v>공룡이름</x:v>
      </x:c>
      <x:c r="D929" s="13" t="n">
        <x:f>'Data &amp; Targets'!L929</x:f>
        <x:v>3740</x:v>
      </x:c>
      <x:c r="E929" s="13" t="n">
        <x:f>'Data &amp; Targets'!N929</x:f>
        <x:v>20504</x:v>
      </x:c>
      <x:c r="F929" s="23" t="n">
        <x:f>MIN(100,LOG10(1+D929/'산출기준'!$B$8)/LOG10(1+'산출기준'!$B$9/'산출기준'!$B$8)*100)</x:f>
        <x:v>52.80340055657996</x:v>
      </x:c>
      <x:c r="G929" s="23" t="n">
        <x:f>MIN(100,LOG10(1+D929/MAX(E929,'산출기준'!$B$10)*'산출기준'!$B$11)/LOG10(1+'산출기준'!$B$12*'산출기준'!$B$11)*100)</x:f>
        <x:v>64.07220092734677</x:v>
      </x:c>
      <x:c r="H929" s="23" t="n">
        <x:f>F929*'산출기준'!$B$13+G929*'산출기준'!$B$14</x:f>
        <x:v>59.564680779040046</x:v>
      </x:c>
      <x:c r="I929" s="23" t="n">
        <x:f>IF('검색추이24개월'!AI929="","",'검색추이24개월'!AI929)</x:f>
        <x:v>95.19678858504074</x:v>
      </x:c>
      <x:c r="J929" s="23" t="n">
        <x:f>'편집평가'!L929</x:f>
        <x:v>37.5</x:v>
      </x:c>
      <x:c r="K929" s="23" t="n">
        <x:f>IF(I929="","",H929*'산출기준'!$B$15+I929*'산출기준'!$B$16+J929*'산출기준'!$B$17)</x:f>
        <x:v>65.84137696503224</x:v>
      </x:c>
      <x:c r="L929" s="13" t="n">
        <x:f>IF(K929="","",COUNTIF($K$5:$K$1004,"&gt;"&amp;K929)+1)</x:f>
        <x:v>650</x:v>
      </x:c>
    </x:row>
    <x:row r="930" ht="25" customHeight="1">
      <x:c r="A930" s="4" t="str">
        <x:v>K0926</x:v>
      </x:c>
      <x:c r="B930" s="4" t="str">
        <x:v>고생물·미스터리</x:v>
      </x:c>
      <x:c r="C930" s="4" t="str">
        <x:v>익룡</x:v>
      </x:c>
      <x:c r="D930" s="13" t="n">
        <x:f>'Data &amp; Targets'!L930</x:f>
        <x:v>3400</x:v>
      </x:c>
      <x:c r="E930" s="13" t="n">
        <x:f>'Data &amp; Targets'!N930</x:f>
        <x:v>8475</x:v>
      </x:c>
      <x:c r="F930" s="23" t="n">
        <x:f>MIN(100,LOG10(1+D930/'산출기준'!$B$8)/LOG10(1+'산출기준'!$B$9/'산출기준'!$B$8)*100)</x:f>
        <x:v>51.46148872057403</x:v>
      </x:c>
      <x:c r="G930" s="23" t="n">
        <x:f>MIN(100,LOG10(1+D930/MAX(E930,'산출기준'!$B$10)*'산출기준'!$B$11)/LOG10(1+'산출기준'!$B$12*'산출기준'!$B$11)*100)</x:f>
        <x:v>80.52760106236809</x:v>
      </x:c>
      <x:c r="H930" s="23" t="n">
        <x:f>F930*'산출기준'!$B$13+G930*'산출기준'!$B$14</x:f>
        <x:v>68.90115612565047</x:v>
      </x:c>
      <x:c r="I930" s="23" t="n">
        <x:f>IF('검색추이24개월'!AI930="","",'검색추이24개월'!AI930)</x:f>
        <x:v>90.78071855220804</x:v>
      </x:c>
      <x:c r="J930" s="23" t="n">
        <x:f>'편집평가'!L930</x:f>
        <x:v>37.5</x:v>
      </x:c>
      <x:c r="K930" s="23" t="n">
        <x:f>IF(I930="","",H930*'산출기준'!$B$15+I930*'산출기준'!$B$16+J930*'산출기준'!$B$17)</x:f>
        <x:v>69.18479362848765</x:v>
      </x:c>
      <x:c r="L930" s="13" t="n">
        <x:f>IF(K930="","",COUNTIF($K$5:$K$1004,"&gt;"&amp;K930)+1)</x:f>
        <x:v>562</x:v>
      </x:c>
    </x:row>
    <x:row r="931" ht="25" customHeight="1">
      <x:c r="A931" s="4" t="str">
        <x:v>K0927</x:v>
      </x:c>
      <x:c r="B931" s="4" t="str">
        <x:v>고생물·미스터리</x:v>
      </x:c>
      <x:c r="C931" s="4" t="str">
        <x:v>실러캔스</x:v>
      </x:c>
      <x:c r="D931" s="13" t="n">
        <x:f>'Data &amp; Targets'!L931</x:f>
        <x:v>3260</x:v>
      </x:c>
      <x:c r="E931" s="13" t="n">
        <x:f>'Data &amp; Targets'!N931</x:f>
        <x:v>1374</x:v>
      </x:c>
      <x:c r="F931" s="23" t="n">
        <x:f>MIN(100,LOG10(1+D931/'산출기준'!$B$8)/LOG10(1+'산출기준'!$B$9/'산출기준'!$B$8)*100)</x:f>
        <x:v>50.87061531683861</x:v>
      </x:c>
      <x:c r="G931" s="23" t="n">
        <x:f>MIN(100,LOG10(1+D931/MAX(E931,'산출기준'!$B$10)*'산출기준'!$B$11)/LOG10(1+'산출기준'!$B$12*'산출기준'!$B$11)*100)</x:f>
        <x:v>100</x:v>
      </x:c>
      <x:c r="H931" s="23" t="n">
        <x:f>F931*'산출기준'!$B$13+G931*'산출기준'!$B$14</x:f>
        <x:v>80.34824612673545</x:v>
      </x:c>
      <x:c r="I931" s="23" t="n">
        <x:f>IF('검색추이24개월'!AI931="","",'검색추이24개월'!AI931)</x:f>
        <x:v>93.05759138877481</x:v>
      </x:c>
      <x:c r="J931" s="23" t="n">
        <x:f>'편집평가'!L931</x:f>
        <x:v>37.5</x:v>
      </x:c>
      <x:c r="K931" s="23" t="n">
        <x:f>IF(I931="","",H931*'산출기준'!$B$15+I931*'산출기준'!$B$16+J931*'산출기준'!$B$17)</x:f>
        <x:v>75.59140048000016</x:v>
      </x:c>
      <x:c r="L931" s="13" t="n">
        <x:f>IF(K931="","",COUNTIF($K$5:$K$1004,"&gt;"&amp;K931)+1)</x:f>
        <x:v>398</x:v>
      </x:c>
    </x:row>
    <x:row r="932" ht="25" customHeight="1">
      <x:c r="A932" s="4" t="str">
        <x:v>K0928</x:v>
      </x:c>
      <x:c r="B932" s="4" t="str">
        <x:v>고생물·미스터리</x:v>
      </x:c>
      <x:c r="C932" s="4" t="str">
        <x:v>케찰코아틀루스</x:v>
      </x:c>
      <x:c r="D932" s="13" t="n">
        <x:f>'Data &amp; Targets'!L932</x:f>
        <x:v>2870</x:v>
      </x:c>
      <x:c r="E932" s="13" t="n">
        <x:f>'Data &amp; Targets'!N932</x:f>
        <x:v>333</x:v>
      </x:c>
      <x:c r="F932" s="23" t="n">
        <x:f>MIN(100,LOG10(1+D932/'산출기준'!$B$8)/LOG10(1+'산출기준'!$B$9/'산출기준'!$B$8)*100)</x:f>
        <x:v>49.08477944479554</x:v>
      </x:c>
      <x:c r="G932" s="23" t="n">
        <x:f>MIN(100,LOG10(1+D932/MAX(E932,'산출기준'!$B$10)*'산출기준'!$B$11)/LOG10(1+'산출기준'!$B$12*'산출기준'!$B$11)*100)</x:f>
        <x:v>100</x:v>
      </x:c>
      <x:c r="H932" s="23" t="n">
        <x:f>F932*'산출기준'!$B$13+G932*'산출기준'!$B$14</x:f>
        <x:v>79.63391177791821</x:v>
      </x:c>
      <x:c r="I932" s="23" t="n">
        <x:f>IF('검색추이24개월'!AI932="","",'검색추이24개월'!AI932)</x:f>
        <x:v>96.52994446987928</x:v>
      </x:c>
      <x:c r="J932" s="23" t="n">
        <x:f>'편집평가'!L932</x:f>
        <x:v>37.5</x:v>
      </x:c>
      <x:c r="K932" s="23" t="n">
        <x:f>IF(I932="","",H932*'산출기준'!$B$15+I932*'산출기준'!$B$16+J932*'산출기준'!$B$17)</x:f>
        <x:v>76.2759392299229</x:v>
      </x:c>
      <x:c r="L932" s="13" t="n">
        <x:f>IF(K932="","",COUNTIF($K$5:$K$1004,"&gt;"&amp;K932)+1)</x:f>
        <x:v>373</x:v>
      </x:c>
    </x:row>
    <x:row r="933" ht="25" customHeight="1">
      <x:c r="A933" s="4" t="str">
        <x:v>K0929</x:v>
      </x:c>
      <x:c r="B933" s="4" t="str">
        <x:v>고생물·미스터리</x:v>
      </x:c>
      <x:c r="C933" s="4" t="str">
        <x:v>지구나이</x:v>
      </x:c>
      <x:c r="D933" s="13" t="n">
        <x:f>'Data &amp; Targets'!L933</x:f>
        <x:v>2780</x:v>
      </x:c>
      <x:c r="E933" s="13" t="n">
        <x:f>'Data &amp; Targets'!N933</x:f>
        <x:v>21737</x:v>
      </x:c>
      <x:c r="F933" s="23" t="n">
        <x:f>MIN(100,LOG10(1+D933/'산출기준'!$B$8)/LOG10(1+'산출기준'!$B$9/'산출기준'!$B$8)*100)</x:f>
        <x:v>48.63937850570185</x:v>
      </x:c>
      <x:c r="G933" s="23" t="n">
        <x:f>MIN(100,LOG10(1+D933/MAX(E933,'산출기준'!$B$10)*'산출기준'!$B$11)/LOG10(1+'산출기준'!$B$12*'산출기준'!$B$11)*100)</x:f>
        <x:v>56.85419343280168</x:v>
      </x:c>
      <x:c r="H933" s="23" t="n">
        <x:f>F933*'산출기준'!$B$13+G933*'산출기준'!$B$14</x:f>
        <x:v>53.568267461961746</x:v>
      </x:c>
      <x:c r="I933" s="23" t="n">
        <x:f>IF('검색추이24개월'!AI933="","",'검색추이24개월'!AI933)</x:f>
        <x:v>91.83328110615165</x:v>
      </x:c>
      <x:c r="J933" s="23" t="n">
        <x:f>'편집평가'!L933</x:f>
        <x:v>50</x:v>
      </x:c>
      <x:c r="K933" s="23" t="n">
        <x:f>IF(I933="","",H933*'산출기준'!$B$15+I933*'산출기준'!$B$16+J933*'산출기준'!$B$17)</x:f>
        <x:v>64.33411806282636</x:v>
      </x:c>
      <x:c r="L933" s="13" t="n">
        <x:f>IF(K933="","",COUNTIF($K$5:$K$1004,"&gt;"&amp;K933)+1)</x:f>
        <x:v>686</x:v>
      </x:c>
    </x:row>
    <x:row r="934" ht="25" customHeight="1">
      <x:c r="A934" s="4" t="str">
        <x:v>K0930</x:v>
      </x:c>
      <x:c r="B934" s="4" t="str">
        <x:v>고생물·미스터리</x:v>
      </x:c>
      <x:c r="C934" s="4" t="str">
        <x:v>잉카문명</x:v>
      </x:c>
      <x:c r="D934" s="13" t="n">
        <x:f>'Data &amp; Targets'!L934</x:f>
        <x:v>2690</x:v>
      </x:c>
      <x:c r="E934" s="13" t="n">
        <x:f>'Data &amp; Targets'!N934</x:f>
        <x:v>4758</x:v>
      </x:c>
      <x:c r="F934" s="23" t="n">
        <x:f>MIN(100,LOG10(1+D934/'산출기준'!$B$8)/LOG10(1+'산출기준'!$B$9/'산출기준'!$B$8)*100)</x:f>
        <x:v>48.17983551526849</x:v>
      </x:c>
      <x:c r="G934" s="23" t="n">
        <x:f>MIN(100,LOG10(1+D934/MAX(E934,'산출기준'!$B$10)*'산출기준'!$B$11)/LOG10(1+'산출기준'!$B$12*'산출기준'!$B$11)*100)</x:f>
        <x:v>87.80739479672027</x:v>
      </x:c>
      <x:c r="H934" s="23" t="n">
        <x:f>F934*'산출기준'!$B$13+G934*'산출기준'!$B$14</x:f>
        <x:v>71.95637108413956</x:v>
      </x:c>
      <x:c r="I934" s="23" t="n">
        <x:f>IF('검색추이24개월'!AI934="","",'검색추이24개월'!AI934)</x:f>
        <x:v>89.92803185099731</x:v>
      </x:c>
      <x:c r="J934" s="23" t="n">
        <x:f>'편집평가'!L934</x:f>
        <x:v>37.5</x:v>
      </x:c>
      <x:c r="K934" s="23" t="n">
        <x:f>IF(I934="","",H934*'산출기준'!$B$15+I934*'산출기준'!$B$16+J934*'산출기준'!$B$17)</x:f>
        <x:v>70.45659509736898</x:v>
      </x:c>
      <x:c r="L934" s="13" t="n">
        <x:f>IF(K934="","",COUNTIF($K$5:$K$1004,"&gt;"&amp;K934)+1)</x:f>
        <x:v>536</x:v>
      </x:c>
    </x:row>
    <x:row r="935" ht="25" customHeight="1">
      <x:c r="A935" s="4" t="str">
        <x:v>K0931</x:v>
      </x:c>
      <x:c r="B935" s="4" t="str">
        <x:v>고생물·미스터리</x:v>
      </x:c>
      <x:c r="C935" s="4" t="str">
        <x:v>메가네우라</x:v>
      </x:c>
      <x:c r="D935" s="13" t="n">
        <x:f>'Data &amp; Targets'!L935</x:f>
        <x:v>2640</x:v>
      </x:c>
      <x:c r="E935" s="13" t="n">
        <x:f>'Data &amp; Targets'!N935</x:f>
        <x:v>250</x:v>
      </x:c>
      <x:c r="F935" s="23" t="n">
        <x:f>MIN(100,LOG10(1+D935/'산출기준'!$B$8)/LOG10(1+'산출기준'!$B$9/'산출기준'!$B$8)*100)</x:f>
        <x:v>47.91808537344208</x:v>
      </x:c>
      <x:c r="G935" s="23" t="n">
        <x:f>MIN(100,LOG10(1+D935/MAX(E935,'산출기준'!$B$10)*'산출기준'!$B$11)/LOG10(1+'산출기준'!$B$12*'산출기준'!$B$11)*100)</x:f>
        <x:v>100</x:v>
      </x:c>
      <x:c r="H935" s="23" t="n">
        <x:f>F935*'산출기준'!$B$13+G935*'산출기준'!$B$14</x:f>
        <x:v>79.16723414937684</x:v>
      </x:c>
      <x:c r="I935" s="23" t="n">
        <x:f>IF('검색추이24개월'!AI935="","",'검색추이24개월'!AI935)</x:f>
        <x:v>95.9425368294257</x:v>
      </x:c>
      <x:c r="J935" s="23" t="n">
        <x:f>'편집평가'!L935</x:f>
        <x:v>37.5</x:v>
      </x:c>
      <x:c r="K935" s="23" t="n">
        <x:f>IF(I935="","",H935*'산출기준'!$B$15+I935*'산출기준'!$B$16+J935*'산출기준'!$B$17)</x:f>
        <x:v>75.86637812351613</x:v>
      </x:c>
      <x:c r="L935" s="13" t="n">
        <x:f>IF(K935="","",COUNTIF($K$5:$K$1004,"&gt;"&amp;K935)+1)</x:f>
        <x:v>392</x:v>
      </x:c>
    </x:row>
    <x:row r="936" ht="25" customHeight="1">
      <x:c r="A936" s="4" t="str">
        <x:v>K0932</x:v>
      </x:c>
      <x:c r="B936" s="4" t="str">
        <x:v>고생물·미스터리</x:v>
      </x:c>
      <x:c r="C936" s="4" t="str">
        <x:v>빙하기</x:v>
      </x:c>
      <x:c r="D936" s="13" t="n">
        <x:f>'Data &amp; Targets'!L936</x:f>
        <x:v>2250</x:v>
      </x:c>
      <x:c r="E936" s="13" t="n">
        <x:f>'Data &amp; Targets'!N936</x:f>
        <x:v>25331</x:v>
      </x:c>
      <x:c r="F936" s="23" t="n">
        <x:f>MIN(100,LOG10(1+D936/'산출기준'!$B$8)/LOG10(1+'산출기준'!$B$9/'산출기준'!$B$8)*100)</x:f>
        <x:v>45.69565025816468</x:v>
      </x:c>
      <x:c r="G936" s="23" t="n">
        <x:f>MIN(100,LOG10(1+D936/MAX(E936,'산출기준'!$B$10)*'산출기준'!$B$11)/LOG10(1+'산출기준'!$B$12*'산출기준'!$B$11)*100)</x:f>
        <x:v>49.635867398797274</x:v>
      </x:c>
      <x:c r="H936" s="23" t="n">
        <x:f>F936*'산출기준'!$B$13+G936*'산출기준'!$B$14</x:f>
        <x:v>48.05978054254424</x:v>
      </x:c>
      <x:c r="I936" s="23" t="n">
        <x:f>IF('검색추이24개월'!AI936="","",'검색추이24개월'!AI936)</x:f>
        <x:v>83.3402112281407</x:v>
      </x:c>
      <x:c r="J936" s="23" t="n">
        <x:f>'편집평가'!L936</x:f>
        <x:v>37.5</x:v>
      </x:c>
      <x:c r="K936" s="23" t="n">
        <x:f>IF(I936="","",H936*'산출기준'!$B$15+I936*'산출기준'!$B$16+J936*'산출기준'!$B$17)</x:f>
        <x:v>56.53195363971433</x:v>
      </x:c>
      <x:c r="L936" s="13" t="n">
        <x:f>IF(K936="","",COUNTIF($K$5:$K$1004,"&gt;"&amp;K936)+1)</x:f>
        <x:v>847</x:v>
      </x:c>
    </x:row>
    <x:row r="937" ht="25" customHeight="1">
      <x:c r="A937" s="4" t="str">
        <x:v>K0933</x:v>
      </x:c>
      <x:c r="B937" s="4" t="str">
        <x:v>고생물·미스터리</x:v>
      </x:c>
      <x:c r="C937" s="4" t="str">
        <x:v>이집트피라미드</x:v>
      </x:c>
      <x:c r="D937" s="13" t="n">
        <x:f>'Data &amp; Targets'!L937</x:f>
        <x:v>2250</x:v>
      </x:c>
      <x:c r="E937" s="13" t="n">
        <x:f>'Data &amp; Targets'!N937</x:f>
        <x:v>26936</x:v>
      </x:c>
      <x:c r="F937" s="23" t="n">
        <x:f>MIN(100,LOG10(1+D937/'산출기준'!$B$8)/LOG10(1+'산출기준'!$B$9/'산출기준'!$B$8)*100)</x:f>
        <x:v>45.69565025816468</x:v>
      </x:c>
      <x:c r="G937" s="23" t="n">
        <x:f>MIN(100,LOG10(1+D937/MAX(E937,'산출기준'!$B$10)*'산출기준'!$B$11)/LOG10(1+'산출기준'!$B$12*'산출기준'!$B$11)*100)</x:f>
        <x:v>48.44318576264352</x:v>
      </x:c>
      <x:c r="H937" s="23" t="n">
        <x:f>F937*'산출기준'!$B$13+G937*'산출기준'!$B$14</x:f>
        <x:v>47.34417156085199</x:v>
      </x:c>
      <x:c r="I937" s="23" t="n">
        <x:f>IF('검색추이24개월'!AI937="","",'검색추이24개월'!AI937)</x:f>
        <x:v>91.63783787163148</x:v>
      </x:c>
      <x:c r="J937" s="23" t="n">
        <x:f>'편집평가'!L937</x:f>
        <x:v>37.5</x:v>
      </x:c>
      <x:c r="K937" s="23" t="n">
        <x:f>IF(I937="","",H937*'산출기준'!$B$15+I937*'산출기준'!$B$16+J937*'산출기준'!$B$17)</x:f>
        <x:v>58.66343714191544</x:v>
      </x:c>
      <x:c r="L937" s="13" t="n">
        <x:f>IF(K937="","",COUNTIF($K$5:$K$1004,"&gt;"&amp;K937)+1)</x:f>
        <x:v>814</x:v>
      </x:c>
    </x:row>
    <x:row r="938" ht="25" customHeight="1">
      <x:c r="A938" s="4" t="str">
        <x:v>K0934</x:v>
      </x:c>
      <x:c r="B938" s="4" t="str">
        <x:v>고생물·미스터리</x:v>
      </x:c>
      <x:c r="C938" s="4" t="str">
        <x:v>티타노보아</x:v>
      </x:c>
      <x:c r="D938" s="13" t="n">
        <x:f>'Data &amp; Targets'!L938</x:f>
        <x:v>2240</x:v>
      </x:c>
      <x:c r="E938" s="13" t="n">
        <x:f>'Data &amp; Targets'!N938</x:f>
        <x:v>264</x:v>
      </x:c>
      <x:c r="F938" s="23" t="n">
        <x:f>MIN(100,LOG10(1+D938/'산출기준'!$B$8)/LOG10(1+'산출기준'!$B$9/'산출기준'!$B$8)*100)</x:f>
        <x:v>45.63392569385911</x:v>
      </x:c>
      <x:c r="G938" s="23" t="n">
        <x:f>MIN(100,LOG10(1+D938/MAX(E938,'산출기준'!$B$10)*'산출기준'!$B$11)/LOG10(1+'산출기준'!$B$12*'산출기준'!$B$11)*100)</x:f>
        <x:v>100</x:v>
      </x:c>
      <x:c r="H938" s="23" t="n">
        <x:f>F938*'산출기준'!$B$13+G938*'산출기준'!$B$14</x:f>
        <x:v>78.25357027754364</x:v>
      </x:c>
      <x:c r="I938" s="23" t="n">
        <x:f>IF('검색추이24개월'!AI938="","",'검색추이24개월'!AI938)</x:f>
        <x:v>92.64156934346667</x:v>
      </x:c>
      <x:c r="J938" s="23" t="n">
        <x:f>'편집평가'!L938</x:f>
        <x:v>37.5</x:v>
      </x:c>
      <x:c r="K938" s="23" t="n">
        <x:f>IF(I938="","",H938*'산출기준'!$B$15+I938*'산출기준'!$B$16+J938*'산출기준'!$B$17)</x:f>
        <x:v>74.41925594181183</x:v>
      </x:c>
      <x:c r="L938" s="13" t="n">
        <x:f>IF(K938="","",COUNTIF($K$5:$K$1004,"&gt;"&amp;K938)+1)</x:f>
        <x:v>439</x:v>
      </x:c>
    </x:row>
    <x:row r="939" ht="25" customHeight="1">
      <x:c r="A939" s="4" t="str">
        <x:v>K0935</x:v>
      </x:c>
      <x:c r="B939" s="4" t="str">
        <x:v>고생물·미스터리</x:v>
      </x:c>
      <x:c r="C939" s="4" t="str">
        <x:v>크로노사우루스</x:v>
      </x:c>
      <x:c r="D939" s="13" t="n">
        <x:f>'Data &amp; Targets'!L939</x:f>
        <x:v>2190</x:v>
      </x:c>
      <x:c r="E939" s="13" t="n">
        <x:f>'Data &amp; Targets'!N939</x:f>
        <x:v>176</x:v>
      </x:c>
      <x:c r="F939" s="23" t="n">
        <x:f>MIN(100,LOG10(1+D939/'산출기준'!$B$8)/LOG10(1+'산출기준'!$B$9/'산출기준'!$B$8)*100)</x:f>
        <x:v>45.321291760634004</x:v>
      </x:c>
      <x:c r="G939" s="23" t="n">
        <x:f>MIN(100,LOG10(1+D939/MAX(E939,'산출기준'!$B$10)*'산출기준'!$B$11)/LOG10(1+'산출기준'!$B$12*'산출기준'!$B$11)*100)</x:f>
        <x:v>100</x:v>
      </x:c>
      <x:c r="H939" s="23" t="n">
        <x:f>F939*'산출기준'!$B$13+G939*'산출기준'!$B$14</x:f>
        <x:v>78.1285167042536</x:v>
      </x:c>
      <x:c r="I939" s="23" t="n">
        <x:f>IF('검색추이24개월'!AI939="","",'검색추이24개월'!AI939)</x:f>
        <x:v>98.10531443761688</x:v>
      </x:c>
      <x:c r="J939" s="23" t="n">
        <x:f>'편집평가'!L939</x:f>
        <x:v>37.5</x:v>
      </x:c>
      <x:c r="K939" s="23" t="n">
        <x:f>IF(I939="","",H939*'산출기준'!$B$15+I939*'산출기준'!$B$16+J939*'산출기준'!$B$17)</x:f>
        <x:v>75.99585268341187</x:v>
      </x:c>
      <x:c r="L939" s="13" t="n">
        <x:f>IF(K939="","",COUNTIF($K$5:$K$1004,"&gt;"&amp;K939)+1)</x:f>
        <x:v>385</x:v>
      </x:c>
    </x:row>
    <x:row r="940" ht="25" customHeight="1">
      <x:c r="A940" s="4" t="str">
        <x:v>K0936</x:v>
      </x:c>
      <x:c r="B940" s="4" t="str">
        <x:v>고생물·미스터리</x:v>
      </x:c>
      <x:c r="C940" s="4" t="str">
        <x:v>디플로도쿠스</x:v>
      </x:c>
      <x:c r="D940" s="13" t="n">
        <x:f>'Data &amp; Targets'!L940</x:f>
        <x:v>1980</x:v>
      </x:c>
      <x:c r="E940" s="13" t="n">
        <x:f>'Data &amp; Targets'!N940</x:f>
        <x:v>578</x:v>
      </x:c>
      <x:c r="F940" s="23" t="n">
        <x:f>MIN(100,LOG10(1+D940/'산출기준'!$B$8)/LOG10(1+'산출기준'!$B$9/'산출기준'!$B$8)*100)</x:f>
        <x:v>43.92908828945416</x:v>
      </x:c>
      <x:c r="G940" s="23" t="n">
        <x:f>MIN(100,LOG10(1+D940/MAX(E940,'산출기준'!$B$10)*'산출기준'!$B$11)/LOG10(1+'산출기준'!$B$12*'산출기준'!$B$11)*100)</x:f>
        <x:v>100</x:v>
      </x:c>
      <x:c r="H940" s="23" t="n">
        <x:f>F940*'산출기준'!$B$13+G940*'산출기준'!$B$14</x:f>
        <x:v>77.57163531578166</x:v>
      </x:c>
      <x:c r="I940" s="23" t="n">
        <x:f>IF('검색추이24개월'!AI940="","",'검색추이24개월'!AI940)</x:f>
        <x:v>96.40567609970846</x:v>
      </x:c>
      <x:c r="J940" s="23" t="n">
        <x:f>'편집평가'!L940</x:f>
        <x:v>37.5</x:v>
      </x:c>
      <x:c r="K940" s="23" t="n">
        <x:f>IF(I940="","",H940*'산출기준'!$B$15+I940*'산출기준'!$B$16+J940*'산출기준'!$B$17)</x:f>
        <x:v>75.20752048780336</x:v>
      </x:c>
      <x:c r="L940" s="13" t="n">
        <x:f>IF(K940="","",COUNTIF($K$5:$K$1004,"&gt;"&amp;K940)+1)</x:f>
        <x:v>410</x:v>
      </x:c>
    </x:row>
    <x:row r="941" ht="25" customHeight="1">
      <x:c r="A941" s="4" t="str">
        <x:v>K0937</x:v>
      </x:c>
      <x:c r="B941" s="4" t="str">
        <x:v>고생물·미스터리</x:v>
      </x:c>
      <x:c r="C941" s="4" t="str">
        <x:v>테리지노사우루스</x:v>
      </x:c>
      <x:c r="D941" s="13" t="n">
        <x:f>'Data &amp; Targets'!L941</x:f>
        <x:v>1960</x:v>
      </x:c>
      <x:c r="E941" s="13" t="n">
        <x:f>'Data &amp; Targets'!N941</x:f>
        <x:v>485</x:v>
      </x:c>
      <x:c r="F941" s="23" t="n">
        <x:f>MIN(100,LOG10(1+D941/'산출기준'!$B$8)/LOG10(1+'산출기준'!$B$9/'산출기준'!$B$8)*100)</x:f>
        <x:v>43.789238038281994</x:v>
      </x:c>
      <x:c r="G941" s="23" t="n">
        <x:f>MIN(100,LOG10(1+D941/MAX(E941,'산출기준'!$B$10)*'산출기준'!$B$11)/LOG10(1+'산출기준'!$B$12*'산출기준'!$B$11)*100)</x:f>
        <x:v>100</x:v>
      </x:c>
      <x:c r="H941" s="23" t="n">
        <x:f>F941*'산출기준'!$B$13+G941*'산출기준'!$B$14</x:f>
        <x:v>77.5156952153128</x:v>
      </x:c>
      <x:c r="I941" s="23" t="n">
        <x:f>IF('검색추이24개월'!AI941="","",'검색추이24개월'!AI941)</x:f>
        <x:v>97.26250870061187</x:v>
      </x:c>
      <x:c r="J941" s="23" t="n">
        <x:f>'편집평가'!L941</x:f>
        <x:v>37.5</x:v>
      </x:c>
      <x:c r="K941" s="23" t="n">
        <x:f>IF(I941="","",H941*'산출기준'!$B$15+I941*'산출기준'!$B$16+J941*'산출기준'!$B$17)</x:f>
        <x:v>75.43660021783997</x:v>
      </x:c>
      <x:c r="L941" s="13" t="n">
        <x:f>IF(K941="","",COUNTIF($K$5:$K$1004,"&gt;"&amp;K941)+1)</x:f>
        <x:v>403</x:v>
      </x:c>
    </x:row>
    <x:row r="942" ht="25" customHeight="1">
      <x:c r="A942" s="4" t="str">
        <x:v>K0938</x:v>
      </x:c>
      <x:c r="B942" s="4" t="str">
        <x:v>고생물·미스터리</x:v>
      </x:c>
      <x:c r="C942" s="4" t="str">
        <x:v>플레시오사우루스</x:v>
      </x:c>
      <x:c r="D942" s="13" t="n">
        <x:f>'Data &amp; Targets'!L942</x:f>
        <x:v>1840</x:v>
      </x:c>
      <x:c r="E942" s="13" t="n">
        <x:f>'Data &amp; Targets'!N942</x:f>
        <x:v>386</x:v>
      </x:c>
      <x:c r="F942" s="23" t="n">
        <x:f>MIN(100,LOG10(1+D942/'산출기준'!$B$8)/LOG10(1+'산출기준'!$B$9/'산출기준'!$B$8)*100)</x:f>
        <x:v>42.920514054823656</x:v>
      </x:c>
      <x:c r="G942" s="23" t="n">
        <x:f>MIN(100,LOG10(1+D942/MAX(E942,'산출기준'!$B$10)*'산출기준'!$B$11)/LOG10(1+'산출기준'!$B$12*'산출기준'!$B$11)*100)</x:f>
        <x:v>100</x:v>
      </x:c>
      <x:c r="H942" s="23" t="n">
        <x:f>F942*'산출기준'!$B$13+G942*'산출기준'!$B$14</x:f>
        <x:v>77.16820562192946</x:v>
      </x:c>
      <x:c r="I942" s="23" t="n">
        <x:f>IF('검색추이24개월'!AI942="","",'검색추이24개월'!AI942)</x:f>
        <x:v>98.14888261137571</x:v>
      </x:c>
      <x:c r="J942" s="23" t="n">
        <x:f>'편집평가'!L942</x:f>
        <x:v>37.5</x:v>
      </x:c>
      <x:c r="K942" s="23" t="n">
        <x:f>IF(I942="","",H942*'산출기준'!$B$15+I942*'산출기준'!$B$16+J942*'산출기준'!$B$17)</x:f>
        <x:v>75.52876759437744</x:v>
      </x:c>
      <x:c r="L942" s="13" t="n">
        <x:f>IF(K942="","",COUNTIF($K$5:$K$1004,"&gt;"&amp;K942)+1)</x:f>
        <x:v>400</x:v>
      </x:c>
    </x:row>
    <x:row r="943" ht="25" customHeight="1">
      <x:c r="A943" s="4" t="str">
        <x:v>K0939</x:v>
      </x:c>
      <x:c r="B943" s="4" t="str">
        <x:v>고생물·미스터리</x:v>
      </x:c>
      <x:c r="C943" s="4" t="str">
        <x:v>디메트로돈</x:v>
      </x:c>
      <x:c r="D943" s="13" t="n">
        <x:f>'Data &amp; Targets'!L943</x:f>
        <x:v>1730</x:v>
      </x:c>
      <x:c r="E943" s="13" t="n">
        <x:f>'Data &amp; Targets'!N943</x:f>
        <x:v>560</x:v>
      </x:c>
      <x:c r="F943" s="23" t="n">
        <x:f>MIN(100,LOG10(1+D943/'산출기준'!$B$8)/LOG10(1+'산출기준'!$B$9/'산출기준'!$B$8)*100)</x:f>
        <x:v>42.075614965385995</x:v>
      </x:c>
      <x:c r="G943" s="23" t="n">
        <x:f>MIN(100,LOG10(1+D943/MAX(E943,'산출기준'!$B$10)*'산출기준'!$B$11)/LOG10(1+'산출기준'!$B$12*'산출기준'!$B$11)*100)</x:f>
        <x:v>100</x:v>
      </x:c>
      <x:c r="H943" s="23" t="n">
        <x:f>F943*'산출기준'!$B$13+G943*'산출기준'!$B$14</x:f>
        <x:v>76.8302459861544</x:v>
      </x:c>
      <x:c r="I943" s="23" t="n">
        <x:f>IF('검색추이24개월'!AI943="","",'검색추이24개월'!AI943)</x:f>
        <x:v>97.99321631051838</x:v>
      </x:c>
      <x:c r="J943" s="23" t="n">
        <x:f>'편집평가'!L943</x:f>
        <x:v>37.5</x:v>
      </x:c>
      <x:c r="K943" s="23" t="n">
        <x:f>IF(I943="","",H943*'산출기준'!$B$15+I943*'산출기준'!$B$16+J943*'산출기준'!$B$17)</x:f>
        <x:v>75.31308788623271</x:v>
      </x:c>
      <x:c r="L943" s="13" t="n">
        <x:f>IF(K943="","",COUNTIF($K$5:$K$1004,"&gt;"&amp;K943)+1)</x:f>
        <x:v>407</x:v>
      </x:c>
    </x:row>
    <x:row r="944" ht="25" customHeight="1">
      <x:c r="A944" s="4" t="str">
        <x:v>K0940</x:v>
      </x:c>
      <x:c r="B944" s="4" t="str">
        <x:v>고생물·미스터리</x:v>
      </x:c>
      <x:c r="C944" s="4" t="str">
        <x:v>호모에렉투스</x:v>
      </x:c>
      <x:c r="D944" s="13" t="n">
        <x:f>'Data &amp; Targets'!L944</x:f>
        <x:v>1730</x:v>
      </x:c>
      <x:c r="E944" s="13" t="n">
        <x:f>'Data &amp; Targets'!N944</x:f>
        <x:v>1819</x:v>
      </x:c>
      <x:c r="F944" s="23" t="n">
        <x:f>MIN(100,LOG10(1+D944/'산출기준'!$B$8)/LOG10(1+'산출기준'!$B$9/'산출기준'!$B$8)*100)</x:f>
        <x:v>42.075614965385995</x:v>
      </x:c>
      <x:c r="G944" s="23" t="n">
        <x:f>MIN(100,LOG10(1+D944/MAX(E944,'산출기준'!$B$10)*'산출기준'!$B$11)/LOG10(1+'산출기준'!$B$12*'산출기준'!$B$11)*100)</x:f>
        <x:v>98.92405272561402</x:v>
      </x:c>
      <x:c r="H944" s="23" t="n">
        <x:f>F944*'산출기준'!$B$13+G944*'산출기준'!$B$14</x:f>
        <x:v>76.18467762152281</x:v>
      </x:c>
      <x:c r="I944" s="23" t="n">
        <x:f>IF('검색추이24개월'!AI944="","",'검색추이24개월'!AI944)</x:f>
        <x:v>89.44859876439972</x:v>
      </x:c>
      <x:c r="J944" s="23" t="n">
        <x:f>'편집평가'!L944</x:f>
        <x:v>37.5</x:v>
      </x:c>
      <x:c r="K944" s="23" t="n">
        <x:f>IF(I944="","",H944*'산출기준'!$B$15+I944*'산출기준'!$B$16+J944*'산출기준'!$B$17)</x:f>
        <x:v>72.42691844008132</x:v>
      </x:c>
      <x:c r="L944" s="13" t="n">
        <x:f>IF(K944="","",COUNTIF($K$5:$K$1004,"&gt;"&amp;K944)+1)</x:f>
        <x:v>493</x:v>
      </x:c>
    </x:row>
    <x:row r="945" ht="25" customHeight="1">
      <x:c r="A945" s="4" t="str">
        <x:v>K0941</x:v>
      </x:c>
      <x:c r="B945" s="4" t="str">
        <x:v>고생물·미스터리</x:v>
      </x:c>
      <x:c r="C945" s="4" t="str">
        <x:v>고생대</x:v>
      </x:c>
      <x:c r="D945" s="13" t="n">
        <x:f>'Data &amp; Targets'!L945</x:f>
        <x:v>1660</x:v>
      </x:c>
      <x:c r="E945" s="13" t="n">
        <x:f>'Data &amp; Targets'!N945</x:f>
        <x:v>9935</x:v>
      </x:c>
      <x:c r="F945" s="23" t="n">
        <x:f>MIN(100,LOG10(1+D945/'산출기준'!$B$8)/LOG10(1+'산출기준'!$B$9/'산출기준'!$B$8)*100)</x:f>
        <x:v>41.51108258510753</x:v>
      </x:c>
      <x:c r="G945" s="23" t="n">
        <x:f>MIN(100,LOG10(1+D945/MAX(E945,'산출기준'!$B$10)*'산출기준'!$B$11)/LOG10(1+'산출기준'!$B$12*'산출기준'!$B$11)*100)</x:f>
        <x:v>62.2746626474857</x:v>
      </x:c>
      <x:c r="H945" s="23" t="n">
        <x:f>F945*'산출기준'!$B$13+G945*'산출기준'!$B$14</x:f>
        <x:v>53.96923062253443</x:v>
      </x:c>
      <x:c r="I945" s="23" t="n">
        <x:f>IF('검색추이24개월'!AI945="","",'검색추이24개월'!AI945)</x:f>
        <x:v>84.21827247714283</x:v>
      </x:c>
      <x:c r="J945" s="23" t="n">
        <x:f>'편집평가'!L945</x:f>
        <x:v>37.5</x:v>
      </x:c>
      <x:c r="K945" s="23" t="n">
        <x:f>IF(I945="","",H945*'산출기준'!$B$15+I945*'산출기준'!$B$16+J945*'산출기준'!$B$17)</x:f>
        <x:v>59.75009705441006</x:v>
      </x:c>
      <x:c r="L945" s="13" t="n">
        <x:f>IF(K945="","",COUNTIF($K$5:$K$1004,"&gt;"&amp;K945)+1)</x:f>
        <x:v>787</x:v>
      </x:c>
    </x:row>
    <x:row r="946" ht="25" customHeight="1">
      <x:c r="A946" s="4" t="str">
        <x:v>K0942</x:v>
      </x:c>
      <x:c r="B946" s="4" t="str">
        <x:v>고생물·미스터리</x:v>
      </x:c>
      <x:c r="C946" s="4" t="str">
        <x:v>엘라스모사우루스</x:v>
      </x:c>
      <x:c r="D946" s="13" t="n">
        <x:f>'Data &amp; Targets'!L946</x:f>
        <x:v>1600</x:v>
      </x:c>
      <x:c r="E946" s="13" t="n">
        <x:f>'Data &amp; Targets'!N946</x:f>
        <x:v>261</x:v>
      </x:c>
      <x:c r="F946" s="23" t="n">
        <x:f>MIN(100,LOG10(1+D946/'산출기준'!$B$8)/LOG10(1+'산출기준'!$B$9/'산출기준'!$B$8)*100)</x:f>
        <x:v>41.00903034710153</x:v>
      </x:c>
      <x:c r="G946" s="23" t="n">
        <x:f>MIN(100,LOG10(1+D946/MAX(E946,'산출기준'!$B$10)*'산출기준'!$B$11)/LOG10(1+'산출기준'!$B$12*'산출기준'!$B$11)*100)</x:f>
        <x:v>100</x:v>
      </x:c>
      <x:c r="H946" s="23" t="n">
        <x:f>F946*'산출기준'!$B$13+G946*'산출기준'!$B$14</x:f>
        <x:v>76.40361213884061</x:v>
      </x:c>
      <x:c r="I946" s="23" t="n">
        <x:f>IF('검색추이24개월'!AI946="","",'검색추이24개월'!AI946)</x:f>
        <x:v>96.61605056916548</x:v>
      </x:c>
      <x:c r="J946" s="23" t="n">
        <x:f>'편집평가'!L946</x:f>
        <x:v>37.5</x:v>
      </x:c>
      <x:c r="K946" s="23" t="n">
        <x:f>IF(I946="","",H946*'산출기준'!$B$15+I946*'산출기준'!$B$16+J946*'산출기준'!$B$17)</x:f>
        <x:v>74.68662124016996</x:v>
      </x:c>
      <x:c r="L946" s="13" t="n">
        <x:f>IF(K946="","",COUNTIF($K$5:$K$1004,"&gt;"&amp;K946)+1)</x:f>
        <x:v>429</x:v>
      </x:c>
    </x:row>
    <x:row r="947" ht="25" customHeight="1">
      <x:c r="A947" s="4" t="str">
        <x:v>K0943</x:v>
      </x:c>
      <x:c r="B947" s="4" t="str">
        <x:v>고생물·미스터리</x:v>
      </x:c>
      <x:c r="C947" s="4" t="str">
        <x:v>초식공룡</x:v>
      </x:c>
      <x:c r="D947" s="13" t="n">
        <x:f>'Data &amp; Targets'!L947</x:f>
        <x:v>1510</x:v>
      </x:c>
      <x:c r="E947" s="13" t="n">
        <x:f>'Data &amp; Targets'!N947</x:f>
        <x:v>6493</x:v>
      </x:c>
      <x:c r="F947" s="23" t="n">
        <x:f>MIN(100,LOG10(1+D947/'산출기준'!$B$8)/LOG10(1+'산출기준'!$B$9/'산출기준'!$B$8)*100)</x:f>
        <x:v>40.221709421648434</x:v>
      </x:c>
      <x:c r="G947" s="23" t="n">
        <x:f>MIN(100,LOG10(1+D947/MAX(E947,'산출기준'!$B$10)*'산출기준'!$B$11)/LOG10(1+'산출기준'!$B$12*'산출기준'!$B$11)*100)</x:f>
        <x:v>69.0915075277303</x:v>
      </x:c>
      <x:c r="H947" s="23" t="n">
        <x:f>F947*'산출기준'!$B$13+G947*'산출기준'!$B$14</x:f>
        <x:v>57.54358828529756</x:v>
      </x:c>
      <x:c r="I947" s="23" t="n">
        <x:f>IF('검색추이24개월'!AI947="","",'검색추이24개월'!AI947)</x:f>
        <x:v>93.10108236043553</x:v>
      </x:c>
      <x:c r="J947" s="23" t="n">
        <x:f>'편집평가'!L947</x:f>
        <x:v>37.5</x:v>
      </x:c>
      <x:c r="K947" s="23" t="n">
        <x:f>IF(I947="","",H947*'산출기준'!$B$15+I947*'산출기준'!$B$16+J947*'산출기준'!$B$17)</x:f>
        <x:v>64.20211885077944</x:v>
      </x:c>
      <x:c r="L947" s="13" t="n">
        <x:f>IF(K947="","",COUNTIF($K$5:$K$1004,"&gt;"&amp;K947)+1)</x:f>
        <x:v>689</x:v>
      </x:c>
    </x:row>
    <x:row r="948" ht="25" customHeight="1">
      <x:c r="A948" s="4" t="str">
        <x:v>K0944</x:v>
      </x:c>
      <x:c r="B948" s="4" t="str">
        <x:v>고생물·미스터리</x:v>
      </x:c>
      <x:c r="C948" s="4" t="str">
        <x:v>암모나이트화석</x:v>
      </x:c>
      <x:c r="D948" s="13" t="n">
        <x:f>'Data &amp; Targets'!L948</x:f>
        <x:v>1500</x:v>
      </x:c>
      <x:c r="E948" s="13" t="n">
        <x:f>'Data &amp; Targets'!N948</x:f>
        <x:v>1526</x:v>
      </x:c>
      <x:c r="F948" s="23" t="n">
        <x:f>MIN(100,LOG10(1+D948/'산출기준'!$B$8)/LOG10(1+'산출기준'!$B$9/'산출기준'!$B$8)*100)</x:f>
        <x:v>40.13152602464465</x:v>
      </x:c>
      <x:c r="G948" s="23" t="n">
        <x:f>MIN(100,LOG10(1+D948/MAX(E948,'산출기준'!$B$10)*'산출기준'!$B$11)/LOG10(1+'산출기준'!$B$12*'산출기준'!$B$11)*100)</x:f>
        <x:v>99.6313590890025</x:v>
      </x:c>
      <x:c r="H948" s="23" t="n">
        <x:f>F948*'산출기준'!$B$13+G948*'산출기준'!$B$14</x:f>
        <x:v>75.83142586325935</x:v>
      </x:c>
      <x:c r="I948" s="23" t="n">
        <x:f>IF('검색추이24개월'!AI948="","",'검색추이24개월'!AI948)</x:f>
        <x:v>96.36807541945883</x:v>
      </x:c>
      <x:c r="J948" s="23" t="n">
        <x:f>'편집평가'!L948</x:f>
        <x:v>50</x:v>
      </x:c>
      <x:c r="K948" s="23" t="n">
        <x:f>IF(I948="","",H948*'산출기준'!$B$15+I948*'산출기준'!$B$16+J948*'산출기준'!$B$17)</x:f>
        <x:v>76.82613555746732</x:v>
      </x:c>
      <x:c r="L948" s="13" t="n">
        <x:f>IF(K948="","",COUNTIF($K$5:$K$1004,"&gt;"&amp;K948)+1)</x:f>
        <x:v>349</x:v>
      </x:c>
    </x:row>
    <x:row r="949" ht="25" customHeight="1">
      <x:c r="A949" s="4" t="str">
        <x:v>K0945</x:v>
      </x:c>
      <x:c r="B949" s="4" t="str">
        <x:v>고생물·미스터리</x:v>
      </x:c>
      <x:c r="C949" s="4" t="str">
        <x:v>공룡화석</x:v>
      </x:c>
      <x:c r="D949" s="13" t="n">
        <x:f>'Data &amp; Targets'!L949</x:f>
        <x:v>1440</x:v>
      </x:c>
      <x:c r="E949" s="13" t="n">
        <x:f>'Data &amp; Targets'!N949</x:f>
        <x:v>11345</x:v>
      </x:c>
      <x:c r="F949" s="23" t="n">
        <x:f>MIN(100,LOG10(1+D949/'산출기준'!$B$8)/LOG10(1+'산출기준'!$B$9/'산출기준'!$B$8)*100)</x:f>
        <x:v>39.57829734536618</x:v>
      </x:c>
      <x:c r="G949" s="23" t="n">
        <x:f>MIN(100,LOG10(1+D949/MAX(E949,'산출기준'!$B$10)*'산출기준'!$B$11)/LOG10(1+'산출기준'!$B$12*'산출기준'!$B$11)*100)</x:f>
        <x:v>56.702123425642206</x:v>
      </x:c>
      <x:c r="H949" s="23" t="n">
        <x:f>F949*'산출기준'!$B$13+G949*'산출기준'!$B$14</x:f>
        <x:v>49.85259299353179</x:v>
      </x:c>
      <x:c r="I949" s="23" t="n">
        <x:f>IF('검색추이24개월'!AI949="","",'검색추이24개월'!AI949)</x:f>
        <x:v>95.61851323623053</x:v>
      </x:c>
      <x:c r="J949" s="23" t="n">
        <x:f>'편집평가'!L949</x:f>
        <x:v>37.5</x:v>
      </x:c>
      <x:c r="K949" s="23" t="n">
        <x:f>IF(I949="","",H949*'산출기준'!$B$15+I949*'산출기준'!$B$16+J949*'산출기준'!$B$17)</x:f>
        <x:v>61.11185046763505</x:v>
      </x:c>
      <x:c r="L949" s="13" t="n">
        <x:f>IF(K949="","",COUNTIF($K$5:$K$1004,"&gt;"&amp;K949)+1)</x:f>
        <x:v>759</x:v>
      </x:c>
    </x:row>
    <x:row r="950" ht="25" customHeight="1">
      <x:c r="A950" s="4" t="str">
        <x:v>K0946</x:v>
      </x:c>
      <x:c r="B950" s="4" t="str">
        <x:v>고생물·미스터리</x:v>
      </x:c>
      <x:c r="C950" s="4" t="str">
        <x:v>백악기</x:v>
      </x:c>
      <x:c r="D950" s="13" t="n">
        <x:f>'Data &amp; Targets'!L950</x:f>
        <x:v>1420</x:v>
      </x:c>
      <x:c r="E950" s="13" t="n">
        <x:f>'Data &amp; Targets'!N950</x:f>
        <x:v>18236</x:v>
      </x:c>
      <x:c r="F950" s="23" t="n">
        <x:f>MIN(100,LOG10(1+D950/'산출기준'!$B$8)/LOG10(1+'산출기준'!$B$9/'산출기준'!$B$8)*100)</x:f>
        <x:v>39.38908695963228</x:v>
      </x:c>
      <x:c r="G950" s="23" t="n">
        <x:f>MIN(100,LOG10(1+D950/MAX(E950,'산출기준'!$B$10)*'산출기준'!$B$11)/LOG10(1+'산출기준'!$B$12*'산출기준'!$B$11)*100)</x:f>
        <x:v>47.08977930713018</x:v>
      </x:c>
      <x:c r="H950" s="23" t="n">
        <x:f>F950*'산출기준'!$B$13+G950*'산출기준'!$B$14</x:f>
        <x:v>44.009502368131024</x:v>
      </x:c>
      <x:c r="I950" s="23" t="n">
        <x:f>IF('검색추이24개월'!AI950="","",'검색추이24개월'!AI950)</x:f>
        <x:v>87.83093746315008</x:v>
      </x:c>
      <x:c r="J950" s="23" t="n">
        <x:f>'편집평가'!L950</x:f>
        <x:v>37.5</x:v>
      </x:c>
      <x:c r="K950" s="23" t="n">
        <x:f>IF(I950="","",H950*'산출기준'!$B$15+I950*'산출기준'!$B$16+J950*'산출기준'!$B$17)</x:f>
        <x:v>55.85403242301054</x:v>
      </x:c>
      <x:c r="L950" s="13" t="n">
        <x:f>IF(K950="","",COUNTIF($K$5:$K$1004,"&gt;"&amp;K950)+1)</x:f>
        <x:v>856</x:v>
      </x:c>
    </x:row>
    <x:row r="951" ht="25" customHeight="1">
      <x:c r="A951" s="4" t="str">
        <x:v>K0947</x:v>
      </x:c>
      <x:c r="B951" s="4" t="str">
        <x:v>고생물·미스터리</x:v>
      </x:c>
      <x:c r="C951" s="4" t="str">
        <x:v>아르젠티노사우루스</x:v>
      </x:c>
      <x:c r="D951" s="13" t="n">
        <x:f>'Data &amp; Targets'!L951</x:f>
        <x:v>1400</x:v>
      </x:c>
      <x:c r="E951" s="13" t="n">
        <x:f>'Data &amp; Targets'!N951</x:f>
        <x:v>83</x:v>
      </x:c>
      <x:c r="F951" s="23" t="n">
        <x:f>MIN(100,LOG10(1+D951/'산출기준'!$B$8)/LOG10(1+'산출기준'!$B$9/'산출기준'!$B$8)*100)</x:f>
        <x:v>39.19737040327579</x:v>
      </x:c>
      <x:c r="G951" s="23" t="n">
        <x:f>MIN(100,LOG10(1+D951/MAX(E951,'산출기준'!$B$10)*'산출기준'!$B$11)/LOG10(1+'산출기준'!$B$12*'산출기준'!$B$11)*100)</x:f>
        <x:v>100</x:v>
      </x:c>
      <x:c r="H951" s="23" t="n">
        <x:f>F951*'산출기준'!$B$13+G951*'산출기준'!$B$14</x:f>
        <x:v>75.67894816131032</x:v>
      </x:c>
      <x:c r="I951" s="23" t="n">
        <x:f>IF('검색추이24개월'!AI951="","",'검색추이24개월'!AI951)</x:f>
        <x:v>94.62026631134758</x:v>
      </x:c>
      <x:c r="J951" s="23" t="n">
        <x:f>'편집평가'!L951</x:f>
        <x:v>37.5</x:v>
      </x:c>
      <x:c r="K951" s="23" t="n">
        <x:f>IF(I951="","",H951*'산출기준'!$B$15+I951*'산출기준'!$B$16+J951*'산출기준'!$B$17)</x:f>
        <x:v>73.72555397405944</x:v>
      </x:c>
      <x:c r="L951" s="13" t="n">
        <x:f>IF(K951="","",COUNTIF($K$5:$K$1004,"&gt;"&amp;K951)+1)</x:f>
        <x:v>462</x:v>
      </x:c>
    </x:row>
    <x:row r="952" ht="25" customHeight="1">
      <x:c r="A952" s="4" t="str">
        <x:v>K0948</x:v>
      </x:c>
      <x:c r="B952" s="4" t="str">
        <x:v>고생물·미스터리</x:v>
      </x:c>
      <x:c r="C952" s="4" t="str">
        <x:v>스밀로돈</x:v>
      </x:c>
      <x:c r="D952" s="13" t="n">
        <x:f>'Data &amp; Targets'!L952</x:f>
        <x:v>1390</x:v>
      </x:c>
      <x:c r="E952" s="13" t="n">
        <x:f>'Data &amp; Targets'!N952</x:f>
        <x:v>581</x:v>
      </x:c>
      <x:c r="F952" s="23" t="n">
        <x:f>MIN(100,LOG10(1+D952/'산출기준'!$B$8)/LOG10(1+'산출기준'!$B$9/'산출기준'!$B$8)*100)</x:f>
        <x:v>39.10055139081308</x:v>
      </x:c>
      <x:c r="G952" s="23" t="n">
        <x:f>MIN(100,LOG10(1+D952/MAX(E952,'산출기준'!$B$10)*'산출기준'!$B$11)/LOG10(1+'산출기준'!$B$12*'산출기준'!$B$11)*100)</x:f>
        <x:v>100</x:v>
      </x:c>
      <x:c r="H952" s="23" t="n">
        <x:f>F952*'산출기준'!$B$13+G952*'산출기준'!$B$14</x:f>
        <x:v>75.64022055632523</x:v>
      </x:c>
      <x:c r="I952" s="23" t="n">
        <x:f>IF('검색추이24개월'!AI952="","",'검색추이24개월'!AI952)</x:f>
        <x:v>89.57604477340088</x:v>
      </x:c>
      <x:c r="J952" s="23" t="n">
        <x:f>'편집평가'!L952</x:f>
        <x:v>37.5</x:v>
      </x:c>
      <x:c r="K952" s="23" t="n">
        <x:f>IF(I952="","",H952*'산출기준'!$B$15+I952*'산출기준'!$B$16+J952*'산출기준'!$B$17)</x:f>
        <x:v>72.19292371018288</x:v>
      </x:c>
      <x:c r="L952" s="13" t="n">
        <x:f>IF(K952="","",COUNTIF($K$5:$K$1004,"&gt;"&amp;K952)+1)</x:f>
        <x:v>495</x:v>
      </x:c>
    </x:row>
    <x:row r="953" ht="25" customHeight="1">
      <x:c r="A953" s="4" t="str">
        <x:v>K0949</x:v>
      </x:c>
      <x:c r="B953" s="4" t="str">
        <x:v>고생물·미스터리</x:v>
      </x:c>
      <x:c r="C953" s="4" t="str">
        <x:v>공룡시대</x:v>
      </x:c>
      <x:c r="D953" s="13" t="n">
        <x:f>'Data &amp; Targets'!L953</x:f>
        <x:v>1380</x:v>
      </x:c>
      <x:c r="E953" s="13" t="n">
        <x:f>'Data &amp; Targets'!N953</x:f>
        <x:v>7654</x:v>
      </x:c>
      <x:c r="F953" s="23" t="n">
        <x:f>MIN(100,LOG10(1+D953/'산출기준'!$B$8)/LOG10(1+'산출기준'!$B$9/'산출기준'!$B$8)*100)</x:f>
        <x:v>39.00308039355768</x:v>
      </x:c>
      <x:c r="G953" s="23" t="n">
        <x:f>MIN(100,LOG10(1+D953/MAX(E953,'산출기준'!$B$10)*'산출기준'!$B$11)/LOG10(1+'산출기준'!$B$12*'산출기준'!$B$11)*100)</x:f>
        <x:v>63.83377310236822</x:v>
      </x:c>
      <x:c r="H953" s="23" t="n">
        <x:f>F953*'산출기준'!$B$13+G953*'산출기준'!$B$14</x:f>
        <x:v>53.901496018844</x:v>
      </x:c>
      <x:c r="I953" s="23" t="n">
        <x:f>IF('검색추이24개월'!AI953="","",'검색추이24개월'!AI953)</x:f>
        <x:v>89.6211915576064</x:v>
      </x:c>
      <x:c r="J953" s="23" t="n">
        <x:f>'편집평가'!L953</x:f>
        <x:v>37.5</x:v>
      </x:c>
      <x:c r="K953" s="23" t="n">
        <x:f>IF(I953="","",H953*'산출기준'!$B$15+I953*'산출기준'!$B$16+J953*'산출기준'!$B$17)</x:f>
        <x:v>61.33710547670392</x:v>
      </x:c>
      <x:c r="L953" s="13" t="n">
        <x:f>IF(K953="","",COUNTIF($K$5:$K$1004,"&gt;"&amp;K953)+1)</x:f>
        <x:v>750</x:v>
      </x:c>
    </x:row>
    <x:row r="954" ht="25" customHeight="1">
      <x:c r="A954" s="4" t="str">
        <x:v>K0950</x:v>
      </x:c>
      <x:c r="B954" s="4" t="str">
        <x:v>고생물·미스터리</x:v>
      </x:c>
      <x:c r="C954" s="4" t="str">
        <x:v>데이노니쿠스</x:v>
      </x:c>
      <x:c r="D954" s="13" t="n">
        <x:f>'Data &amp; Targets'!L954</x:f>
        <x:v>1360</x:v>
      </x:c>
      <x:c r="E954" s="13" t="n">
        <x:f>'Data &amp; Targets'!N954</x:f>
        <x:v>461</x:v>
      </x:c>
      <x:c r="F954" s="23" t="n">
        <x:f>MIN(100,LOG10(1+D954/'산출기준'!$B$8)/LOG10(1+'산출기준'!$B$9/'산출기준'!$B$8)*100)</x:f>
        <x:v>38.80614690133831</x:v>
      </x:c>
      <x:c r="G954" s="23" t="n">
        <x:f>MIN(100,LOG10(1+D954/MAX(E954,'산출기준'!$B$10)*'산출기준'!$B$11)/LOG10(1+'산출기준'!$B$12*'산출기준'!$B$11)*100)</x:f>
        <x:v>100</x:v>
      </x:c>
      <x:c r="H954" s="23" t="n">
        <x:f>F954*'산출기준'!$B$13+G954*'산출기준'!$B$14</x:f>
        <x:v>75.52245876053533</x:v>
      </x:c>
      <x:c r="I954" s="23" t="n">
        <x:f>IF('검색추이24개월'!AI954="","",'검색추이24개월'!AI954)</x:f>
        <x:v>96.82263141846708</x:v>
      </x:c>
      <x:c r="J954" s="23" t="n">
        <x:f>'편집평가'!L954</x:f>
        <x:v>37.5</x:v>
      </x:c>
      <x:c r="K954" s="23" t="n">
        <x:f>IF(I954="","",H954*'산출기준'!$B$15+I954*'산출기준'!$B$16+J954*'산출기준'!$B$17)</x:f>
        <x:v>74.30801880580779</x:v>
      </x:c>
      <x:c r="L954" s="13" t="n">
        <x:f>IF(K954="","",COUNTIF($K$5:$K$1004,"&gt;"&amp;K954)+1)</x:f>
        <x:v>443</x:v>
      </x:c>
    </x:row>
    <x:row r="955" ht="25" customHeight="1">
      <x:c r="A955" s="4" t="str">
        <x:v>K0951</x:v>
      </x:c>
      <x:c r="B955" s="4" t="str">
        <x:v>고생물·미스터리</x:v>
      </x:c>
      <x:c r="C955" s="4" t="str">
        <x:v>생명의기원</x:v>
      </x:c>
      <x:c r="D955" s="13" t="n">
        <x:f>'Data &amp; Targets'!L955</x:f>
        <x:v>1340</x:v>
      </x:c>
      <x:c r="E955" s="13" t="n">
        <x:f>'Data &amp; Targets'!N955</x:f>
        <x:v>3480</x:v>
      </x:c>
      <x:c r="F955" s="23" t="n">
        <x:f>MIN(100,LOG10(1+D955/'산출기준'!$B$8)/LOG10(1+'산출기준'!$B$9/'산출기준'!$B$8)*100)</x:f>
        <x:v>38.60649699954068</x:v>
      </x:c>
      <x:c r="G955" s="23" t="n">
        <x:f>MIN(100,LOG10(1+D955/MAX(E955,'산출기준'!$B$10)*'산출기준'!$B$11)/LOG10(1+'산출기준'!$B$12*'산출기준'!$B$11)*100)</x:f>
        <x:v>79.66089173141557</x:v>
      </x:c>
      <x:c r="H955" s="23" t="n">
        <x:f>F955*'산출기준'!$B$13+G955*'산출기준'!$B$14</x:f>
        <x:v>63.239133838665616</x:v>
      </x:c>
      <x:c r="I955" s="23" t="n">
        <x:f>IF('검색추이24개월'!AI955="","",'검색추이24개월'!AI955)</x:f>
        <x:v>80.58627502994045</x:v>
      </x:c>
      <x:c r="J955" s="23" t="n">
        <x:f>'편집평가'!L955</x:f>
        <x:v>50</x:v>
      </x:c>
      <x:c r="K955" s="23" t="n">
        <x:f>IF(I955="","",H955*'산출기준'!$B$15+I955*'산출기준'!$B$16+J955*'산출기준'!$B$17)</x:f>
        <x:v>65.79544942831494</x:v>
      </x:c>
      <x:c r="L955" s="13" t="n">
        <x:f>IF(K955="","",COUNTIF($K$5:$K$1004,"&gt;"&amp;K955)+1)</x:f>
        <x:v>651</x:v>
      </x:c>
    </x:row>
    <x:row r="956" ht="25" customHeight="1">
      <x:c r="A956" s="4" t="str">
        <x:v>K0952</x:v>
      </x:c>
      <x:c r="B956" s="4" t="str">
        <x:v>고생물·미스터리</x:v>
      </x:c>
      <x:c r="C956" s="4" t="str">
        <x:v>중생대</x:v>
      </x:c>
      <x:c r="D956" s="13" t="n">
        <x:f>'Data &amp; Targets'!L956</x:f>
        <x:v>1250</x:v>
      </x:c>
      <x:c r="E956" s="13" t="n">
        <x:f>'Data &amp; Targets'!N956</x:f>
        <x:v>9911</x:v>
      </x:c>
      <x:c r="F956" s="23" t="n">
        <x:f>MIN(100,LOG10(1+D956/'산출기준'!$B$8)/LOG10(1+'산출기준'!$B$9/'산출기준'!$B$8)*100)</x:f>
        <x:v>37.67234137817183</x:v>
      </x:c>
      <x:c r="G956" s="23" t="n">
        <x:f>MIN(100,LOG10(1+D956/MAX(E956,'산출기준'!$B$10)*'산출기준'!$B$11)/LOG10(1+'산출기준'!$B$12*'산출기준'!$B$11)*100)</x:f>
        <x:v>56.57425501283957</x:v>
      </x:c>
      <x:c r="H956" s="23" t="n">
        <x:f>F956*'산출기준'!$B$13+G956*'산출기준'!$B$14</x:f>
        <x:v>49.01348955897247</x:v>
      </x:c>
      <x:c r="I956" s="23" t="n">
        <x:f>IF('검색추이24개월'!AI956="","",'검색추이24개월'!AI956)</x:f>
        <x:v>83.40766841263465</x:v>
      </x:c>
      <x:c r="J956" s="23" t="n">
        <x:f>'편집평가'!L956</x:f>
        <x:v>37.5</x:v>
      </x:c>
      <x:c r="K956" s="23" t="n">
        <x:f>IF(I956="","",H956*'산출기준'!$B$15+I956*'산출기준'!$B$16+J956*'산출기준'!$B$17)</x:f>
        <x:v>57.02904530327663</x:v>
      </x:c>
      <x:c r="L956" s="13" t="n">
        <x:f>IF(K956="","",COUNTIF($K$5:$K$1004,"&gt;"&amp;K956)+1)</x:f>
        <x:v>839</x:v>
      </x:c>
    </x:row>
    <x:row r="957" ht="25" customHeight="1">
      <x:c r="A957" s="4" t="str">
        <x:v>K0953</x:v>
      </x:c>
      <x:c r="B957" s="4" t="str">
        <x:v>고생물·미스터리</x:v>
      </x:c>
      <x:c r="C957" s="4" t="str">
        <x:v>오파츠</x:v>
      </x:c>
      <x:c r="D957" s="13" t="n">
        <x:f>'Data &amp; Targets'!L957</x:f>
        <x:v>1250</x:v>
      </x:c>
      <x:c r="E957" s="13" t="n">
        <x:f>'Data &amp; Targets'!N957</x:f>
        <x:v>2601</x:v>
      </x:c>
      <x:c r="F957" s="23" t="n">
        <x:f>MIN(100,LOG10(1+D957/'산출기준'!$B$8)/LOG10(1+'산출기준'!$B$9/'산출기준'!$B$8)*100)</x:f>
        <x:v>37.67234137817183</x:v>
      </x:c>
      <x:c r="G957" s="23" t="n">
        <x:f>MIN(100,LOG10(1+D957/MAX(E957,'산출기준'!$B$10)*'산출기준'!$B$11)/LOG10(1+'산출기준'!$B$12*'산출기준'!$B$11)*100)</x:f>
        <x:v>84.3534249473633</x:v>
      </x:c>
      <x:c r="H957" s="23" t="n">
        <x:f>F957*'산출기준'!$B$13+G957*'산출기준'!$B$14</x:f>
        <x:v>65.6809915196867</x:v>
      </x:c>
      <x:c r="I957" s="23" t="n">
        <x:f>IF('검색추이24개월'!AI957="","",'검색추이24개월'!AI957)</x:f>
        <x:v>90.16498596815887</x:v>
      </x:c>
      <x:c r="J957" s="23" t="n">
        <x:f>'편집평가'!L957</x:f>
        <x:v>37.5</x:v>
      </x:c>
      <x:c r="K957" s="23" t="n">
        <x:f>IF(I957="","",H957*'산출기준'!$B$15+I957*'산출기준'!$B$16+J957*'산출기준'!$B$17)</x:f>
        <x:v>67.38999155029101</x:v>
      </x:c>
      <x:c r="L957" s="13" t="n">
        <x:f>IF(K957="","",COUNTIF($K$5:$K$1004,"&gt;"&amp;K957)+1)</x:f>
        <x:v>611</x:v>
      </x:c>
    </x:row>
    <x:row r="958" ht="25" customHeight="1">
      <x:c r="A958" s="4" t="str">
        <x:v>K0954</x:v>
      </x:c>
      <x:c r="B958" s="4" t="str">
        <x:v>고생물·미스터리</x:v>
      </x:c>
      <x:c r="C958" s="4" t="str">
        <x:v>육식공룡</x:v>
      </x:c>
      <x:c r="D958" s="13" t="n">
        <x:f>'Data &amp; Targets'!L958</x:f>
        <x:v>1240</x:v>
      </x:c>
      <x:c r="E958" s="13" t="n">
        <x:f>'Data &amp; Targets'!N958</x:f>
        <x:v>8981</x:v>
      </x:c>
      <x:c r="F958" s="23" t="n">
        <x:f>MIN(100,LOG10(1+D958/'산출기준'!$B$8)/LOG10(1+'산출기준'!$B$9/'산출기준'!$B$8)*100)</x:f>
        <x:v>37.56472461183671</x:v>
      </x:c>
      <x:c r="G958" s="23" t="n">
        <x:f>MIN(100,LOG10(1+D958/MAX(E958,'산출기준'!$B$10)*'산출기준'!$B$11)/LOG10(1+'산출기준'!$B$12*'산출기준'!$B$11)*100)</x:f>
        <x:v>58.39706712642141</x:v>
      </x:c>
      <x:c r="H958" s="23" t="n">
        <x:f>F958*'산출기준'!$B$13+G958*'산출기준'!$B$14</x:f>
        <x:v>50.06413012058753</x:v>
      </x:c>
      <x:c r="I958" s="23" t="n">
        <x:f>IF('검색추이24개월'!AI958="","",'검색추이24개월'!AI958)</x:f>
        <x:v>92.51936716036062</x:v>
      </x:c>
      <x:c r="J958" s="23" t="n">
        <x:f>'편집평가'!L958</x:f>
        <x:v>37.5</x:v>
      </x:c>
      <x:c r="K958" s="23" t="n">
        <x:f>IF(I958="","",H958*'산출기준'!$B$15+I958*'산출기준'!$B$16+J958*'산출기준'!$B$17)</x:f>
        <x:v>60.28787520840195</x:v>
      </x:c>
      <x:c r="L958" s="13" t="n">
        <x:f>IF(K958="","",COUNTIF($K$5:$K$1004,"&gt;"&amp;K958)+1)</x:f>
        <x:v>777</x:v>
      </x:c>
    </x:row>
    <x:row r="959" ht="25" customHeight="1">
      <x:c r="A959" s="4" t="str">
        <x:v>K0955</x:v>
      </x:c>
      <x:c r="B959" s="4" t="str">
        <x:v>고생물·미스터리</x:v>
      </x:c>
      <x:c r="C959" s="4" t="str">
        <x:v>검치호</x:v>
      </x:c>
      <x:c r="D959" s="13" t="n">
        <x:f>'Data &amp; Targets'!L959</x:f>
        <x:v>1220</x:v>
      </x:c>
      <x:c r="E959" s="13" t="n">
        <x:f>'Data &amp; Targets'!N959</x:f>
        <x:v>572</x:v>
      </x:c>
      <x:c r="F959" s="23" t="n">
        <x:f>MIN(100,LOG10(1+D959/'산출기준'!$B$8)/LOG10(1+'산출기준'!$B$9/'산출기준'!$B$8)*100)</x:f>
        <x:v>37.347060534229435</x:v>
      </x:c>
      <x:c r="G959" s="23" t="n">
        <x:f>MIN(100,LOG10(1+D959/MAX(E959,'산출기준'!$B$10)*'산출기준'!$B$11)/LOG10(1+'산출기준'!$B$12*'산출기준'!$B$11)*100)</x:f>
        <x:v>100</x:v>
      </x:c>
      <x:c r="H959" s="23" t="n">
        <x:f>F959*'산출기준'!$B$13+G959*'산출기준'!$B$14</x:f>
        <x:v>74.93882421369177</x:v>
      </x:c>
      <x:c r="I959" s="23" t="n">
        <x:f>IF('검색추이24개월'!AI959="","",'검색추이24개월'!AI959)</x:f>
        <x:v>89.38067072510964</x:v>
      </x:c>
      <x:c r="J959" s="23" t="n">
        <x:f>'편집평가'!L959</x:f>
        <x:v>37.5</x:v>
      </x:c>
      <x:c r="K959" s="23" t="n">
        <x:f>IF(I959="","",H959*'산출기준'!$B$15+I959*'산출기준'!$B$16+J959*'산출기준'!$B$17)</x:f>
        <x:v>71.78361332437878</x:v>
      </x:c>
      <x:c r="L959" s="13" t="n">
        <x:f>IF(K959="","",COUNTIF($K$5:$K$1004,"&gt;"&amp;K959)+1)</x:f>
        <x:v>505</x:v>
      </x:c>
    </x:row>
    <x:row r="960" ht="25" customHeight="1">
      <x:c r="A960" s="4" t="str">
        <x:v>K0956</x:v>
      </x:c>
      <x:c r="B960" s="4" t="str">
        <x:v>고생물·미스터리</x:v>
      </x:c>
      <x:c r="C960" s="4" t="str">
        <x:v>심해생물</x:v>
      </x:c>
      <x:c r="D960" s="13" t="n">
        <x:f>'Data &amp; Targets'!L960</x:f>
        <x:v>1180</x:v>
      </x:c>
      <x:c r="E960" s="13" t="n">
        <x:f>'Data &amp; Targets'!N960</x:f>
        <x:v>5268</x:v>
      </x:c>
      <x:c r="F960" s="23" t="n">
        <x:f>MIN(100,LOG10(1+D960/'산출기준'!$B$8)/LOG10(1+'산출기준'!$B$9/'산출기준'!$B$8)*100)</x:f>
        <x:v>36.90165959513575</x:v>
      </x:c>
      <x:c r="G960" s="23" t="n">
        <x:f>MIN(100,LOG10(1+D960/MAX(E960,'산출기준'!$B$10)*'산출기준'!$B$11)/LOG10(1+'산출기준'!$B$12*'산출기준'!$B$11)*100)</x:f>
        <x:v>68.31262697254229</x:v>
      </x:c>
      <x:c r="H960" s="23" t="n">
        <x:f>F960*'산출기준'!$B$13+G960*'산출기준'!$B$14</x:f>
        <x:v>55.74824002157967</x:v>
      </x:c>
      <x:c r="I960" s="23" t="n">
        <x:f>IF('검색추이24개월'!AI960="","",'검색추이24개월'!AI960)</x:f>
        <x:v>97.63016943087067</x:v>
      </x:c>
      <x:c r="J960" s="23" t="n">
        <x:f>'편집평가'!L960</x:f>
        <x:v>37.5</x:v>
      </x:c>
      <x:c r="K960" s="23" t="n">
        <x:f>IF(I960="","",H960*'산출기준'!$B$15+I960*'산출기준'!$B$16+J960*'산출기준'!$B$17)</x:f>
        <x:v>64.66317084005104</x:v>
      </x:c>
      <x:c r="L960" s="13" t="n">
        <x:f>IF(K960="","",COUNTIF($K$5:$K$1004,"&gt;"&amp;K960)+1)</x:f>
        <x:v>678</x:v>
      </x:c>
    </x:row>
    <x:row r="961" ht="25" customHeight="1">
      <x:c r="A961" s="4" t="str">
        <x:v>K0957</x:v>
      </x:c>
      <x:c r="B961" s="4" t="str">
        <x:v>고생물·미스터리</x:v>
      </x:c>
      <x:c r="C961" s="4" t="str">
        <x:v>호모사피엔스뜻</x:v>
      </x:c>
      <x:c r="D961" s="13" t="n">
        <x:f>'Data &amp; Targets'!L961</x:f>
        <x:v>1150</x:v>
      </x:c>
      <x:c r="E961" s="13" t="n">
        <x:f>'Data &amp; Targets'!N961</x:f>
        <x:v>470</x:v>
      </x:c>
      <x:c r="F961" s="23" t="n">
        <x:f>MIN(100,LOG10(1+D961/'산출기준'!$B$8)/LOG10(1+'산출기준'!$B$9/'산출기준'!$B$8)*100)</x:f>
        <x:v>36.558377377501984</x:v>
      </x:c>
      <x:c r="G961" s="23" t="n">
        <x:f>MIN(100,LOG10(1+D961/MAX(E961,'산출기준'!$B$10)*'산출기준'!$B$11)/LOG10(1+'산출기준'!$B$12*'산출기준'!$B$11)*100)</x:f>
        <x:v>100</x:v>
      </x:c>
      <x:c r="H961" s="23" t="n">
        <x:f>F961*'산출기준'!$B$13+G961*'산출기준'!$B$14</x:f>
        <x:v>74.62335095100079</x:v>
      </x:c>
      <x:c r="I961" s="23" t="n">
        <x:f>IF('검색추이24개월'!AI961="","",'검색추이24개월'!AI961)</x:f>
        <x:v>97.19529073031552</x:v>
      </x:c>
      <x:c r="J961" s="23" t="n">
        <x:f>'편집평가'!L961</x:f>
        <x:v>50</x:v>
      </x:c>
      <x:c r="K961" s="23" t="n">
        <x:f>IF(I961="","",H961*'산출기준'!$B$15+I961*'산출기준'!$B$16+J961*'산출기준'!$B$17)</x:f>
        <x:v>76.47026269459505</x:v>
      </x:c>
      <x:c r="L961" s="13" t="n">
        <x:f>IF(K961="","",COUNTIF($K$5:$K$1004,"&gt;"&amp;K961)+1)</x:f>
        <x:v>366</x:v>
      </x:c>
    </x:row>
    <x:row r="962" ht="25" customHeight="1">
      <x:c r="A962" s="4" t="str">
        <x:v>K0958</x:v>
      </x:c>
      <x:c r="B962" s="4" t="str">
        <x:v>고생물·미스터리</x:v>
      </x:c>
      <x:c r="C962" s="4" t="str">
        <x:v>신생대</x:v>
      </x:c>
      <x:c r="D962" s="13" t="n">
        <x:f>'Data &amp; Targets'!L962</x:f>
        <x:v>1130</x:v>
      </x:c>
      <x:c r="E962" s="13" t="n">
        <x:f>'Data &amp; Targets'!N962</x:f>
        <x:v>4993</x:v>
      </x:c>
      <x:c r="F962" s="23" t="n">
        <x:f>MIN(100,LOG10(1+D962/'산출기준'!$B$8)/LOG10(1+'산출기준'!$B$9/'산출기준'!$B$8)*100)</x:f>
        <x:v>36.32491443888129</x:v>
      </x:c>
      <x:c r="G962" s="23" t="n">
        <x:f>MIN(100,LOG10(1+D962/MAX(E962,'산출기준'!$B$10)*'산출기준'!$B$11)/LOG10(1+'산출기준'!$B$12*'산출기준'!$B$11)*100)</x:f>
        <x:v>68.526669186924</x:v>
      </x:c>
      <x:c r="H962" s="23" t="n">
        <x:f>F962*'산출기준'!$B$13+G962*'산출기준'!$B$14</x:f>
        <x:v>55.64596728770691</x:v>
      </x:c>
      <x:c r="I962" s="23" t="n">
        <x:f>IF('검색추이24개월'!AI962="","",'검색추이24개월'!AI962)</x:f>
        <x:v>82.96104251747192</x:v>
      </x:c>
      <x:c r="J962" s="23" t="n">
        <x:f>'편집평가'!L962</x:f>
        <x:v>37.5</x:v>
      </x:c>
      <x:c r="K962" s="23" t="n">
        <x:f>IF(I962="","",H962*'산출기준'!$B$15+I962*'산출기준'!$B$16+J962*'산출기준'!$B$17)</x:f>
        <x:v>60.21129639909503</x:v>
      </x:c>
      <x:c r="L962" s="13" t="n">
        <x:f>IF(K962="","",COUNTIF($K$5:$K$1004,"&gt;"&amp;K962)+1)</x:f>
        <x:v>779</x:v>
      </x:c>
    </x:row>
    <x:row r="963" ht="25" customHeight="1">
      <x:c r="A963" s="4" t="str">
        <x:v>K0959</x:v>
      </x:c>
      <x:c r="B963" s="4" t="str">
        <x:v>고생물·미스터리</x:v>
      </x:c>
      <x:c r="C963" s="4" t="str">
        <x:v>카르카로돈토사우루스</x:v>
      </x:c>
      <x:c r="D963" s="13" t="n">
        <x:f>'Data &amp; Targets'!L963</x:f>
        <x:v>1060</x:v>
      </x:c>
      <x:c r="E963" s="13" t="n">
        <x:f>'Data &amp; Targets'!N963</x:f>
        <x:v>325</x:v>
      </x:c>
      <x:c r="F963" s="23" t="n">
        <x:f>MIN(100,LOG10(1+D963/'산출기준'!$B$8)/LOG10(1+'산출기준'!$B$9/'산출기준'!$B$8)*100)</x:f>
        <x:v>35.47679974762773</x:v>
      </x:c>
      <x:c r="G963" s="23" t="n">
        <x:f>MIN(100,LOG10(1+D963/MAX(E963,'산출기준'!$B$10)*'산출기준'!$B$11)/LOG10(1+'산출기준'!$B$12*'산출기준'!$B$11)*100)</x:f>
        <x:v>100</x:v>
      </x:c>
      <x:c r="H963" s="23" t="n">
        <x:f>F963*'산출기준'!$B$13+G963*'산출기준'!$B$14</x:f>
        <x:v>74.19071989905109</x:v>
      </x:c>
      <x:c r="I963" s="23" t="n">
        <x:f>IF('검색추이24개월'!AI963="","",'검색추이24개월'!AI963)</x:f>
        <x:v>90.83607824653086</x:v>
      </x:c>
      <x:c r="J963" s="23" t="n">
        <x:f>'편집평가'!L963</x:f>
        <x:v>37.5</x:v>
      </x:c>
      <x:c r="K963" s="23" t="n">
        <x:f>IF(I963="","",H963*'산출기준'!$B$15+I963*'산출기준'!$B$16+J963*'산출기준'!$B$17)</x:f>
        <x:v>71.8461834234848</x:v>
      </x:c>
      <x:c r="L963" s="13" t="n">
        <x:f>IF(K963="","",COUNTIF($K$5:$K$1004,"&gt;"&amp;K963)+1)</x:f>
        <x:v>502</x:v>
      </x:c>
    </x:row>
    <x:row r="964" ht="25" customHeight="1">
      <x:c r="A964" s="4" t="str">
        <x:v>K0960</x:v>
      </x:c>
      <x:c r="B964" s="4" t="str">
        <x:v>고생물·미스터리</x:v>
      </x:c>
      <x:c r="C964" s="4" t="str">
        <x:v>둔클레오스테우스</x:v>
      </x:c>
      <x:c r="D964" s="13" t="n">
        <x:f>'Data &amp; Targets'!L964</x:f>
        <x:v>1020</x:v>
      </x:c>
      <x:c r="E964" s="13" t="n">
        <x:f>'Data &amp; Targets'!N964</x:f>
        <x:v>222</x:v>
      </x:c>
      <x:c r="F964" s="23" t="n">
        <x:f>MIN(100,LOG10(1+D964/'산출기준'!$B$8)/LOG10(1+'산출기준'!$B$9/'산출기준'!$B$8)*100)</x:f>
        <x:v>34.968874355394384</x:v>
      </x:c>
      <x:c r="G964" s="23" t="n">
        <x:f>MIN(100,LOG10(1+D964/MAX(E964,'산출기준'!$B$10)*'산출기준'!$B$11)/LOG10(1+'산출기준'!$B$12*'산출기준'!$B$11)*100)</x:f>
        <x:v>100</x:v>
      </x:c>
      <x:c r="H964" s="23" t="n">
        <x:f>F964*'산출기준'!$B$13+G964*'산출기준'!$B$14</x:f>
        <x:v>73.98754974215775</x:v>
      </x:c>
      <x:c r="I964" s="23" t="n">
        <x:f>IF('검색추이24개월'!AI964="","",'검색추이24개월'!AI964)</x:f>
        <x:v>90.30881455594843</x:v>
      </x:c>
      <x:c r="J964" s="23" t="n">
        <x:f>'편집평가'!L964</x:f>
        <x:v>37.5</x:v>
      </x:c>
      <x:c r="K964" s="23" t="n">
        <x:f>IF(I964="","",H964*'산출기준'!$B$15+I964*'산출기준'!$B$16+J964*'산출기준'!$B$17)</x:f>
        <x:v>71.58641923786341</x:v>
      </x:c>
      <x:c r="L964" s="13" t="n">
        <x:f>IF(K964="","",COUNTIF($K$5:$K$1004,"&gt;"&amp;K964)+1)</x:f>
        <x:v>511</x:v>
      </x:c>
    </x:row>
    <x:row r="965" ht="25" customHeight="1">
      <x:c r="A965" s="4" t="str">
        <x:v>K0961</x:v>
      </x:c>
      <x:c r="B965" s="4" t="str">
        <x:v>고생물·미스터리</x:v>
      </x:c>
      <x:c r="C965" s="4" t="str">
        <x:v>검치호랑이</x:v>
      </x:c>
      <x:c r="D965" s="13" t="n">
        <x:f>'Data &amp; Targets'!L965</x:f>
        <x:v>940</x:v>
      </x:c>
      <x:c r="E965" s="13" t="n">
        <x:f>'Data &amp; Targets'!N965</x:f>
        <x:v>548</x:v>
      </x:c>
      <x:c r="F965" s="23" t="n">
        <x:f>MIN(100,LOG10(1+D965/'산출기준'!$B$8)/LOG10(1+'산출기준'!$B$9/'산출기준'!$B$8)*100)</x:f>
        <x:v>33.896206783292996</x:v>
      </x:c>
      <x:c r="G965" s="23" t="n">
        <x:f>MIN(100,LOG10(1+D965/MAX(E965,'산출기준'!$B$10)*'산출기준'!$B$11)/LOG10(1+'산출기준'!$B$12*'산출기준'!$B$11)*100)</x:f>
        <x:v>100</x:v>
      </x:c>
      <x:c r="H965" s="23" t="n">
        <x:f>F965*'산출기준'!$B$13+G965*'산출기준'!$B$14</x:f>
        <x:v>73.5584827133172</x:v>
      </x:c>
      <x:c r="I965" s="23" t="n">
        <x:f>IF('검색추이24개월'!AI965="","",'검색추이24개월'!AI965)</x:f>
        <x:v>88.50315412814128</x:v>
      </x:c>
      <x:c r="J965" s="23" t="n">
        <x:f>'편집평가'!L965</x:f>
        <x:v>37.5</x:v>
      </x:c>
      <x:c r="K965" s="23" t="n">
        <x:f>IF(I965="","",H965*'산출기준'!$B$15+I965*'산출기준'!$B$16+J965*'산출기준'!$B$17)</x:f>
        <x:v>70.83018759510098</x:v>
      </x:c>
      <x:c r="L965" s="13" t="n">
        <x:f>IF(K965="","",COUNTIF($K$5:$K$1004,"&gt;"&amp;K965)+1)</x:f>
        <x:v>526</x:v>
      </x:c>
    </x:row>
    <x:row r="966" ht="25" customHeight="1">
      <x:c r="A966" s="4" t="str">
        <x:v>K0962</x:v>
      </x:c>
      <x:c r="B966" s="4" t="str">
        <x:v>고생물·미스터리</x:v>
      </x:c>
      <x:c r="C966" s="4" t="str">
        <x:v>익룡종류</x:v>
      </x:c>
      <x:c r="D966" s="13" t="n">
        <x:f>'Data &amp; Targets'!L966</x:f>
        <x:v>850</x:v>
      </x:c>
      <x:c r="E966" s="13" t="n">
        <x:f>'Data &amp; Targets'!N966</x:f>
        <x:v>158</x:v>
      </x:c>
      <x:c r="F966" s="23" t="n">
        <x:f>MIN(100,LOG10(1+D966/'산출기준'!$B$8)/LOG10(1+'산출기준'!$B$9/'산출기준'!$B$8)*100)</x:f>
        <x:v>32.5860718829803</x:v>
      </x:c>
      <x:c r="G966" s="23" t="n">
        <x:f>MIN(100,LOG10(1+D966/MAX(E966,'산출기준'!$B$10)*'산출기준'!$B$11)/LOG10(1+'산출기준'!$B$12*'산출기준'!$B$11)*100)</x:f>
        <x:v>100</x:v>
      </x:c>
      <x:c r="H966" s="23" t="n">
        <x:f>F966*'산출기준'!$B$13+G966*'산출기준'!$B$14</x:f>
        <x:v>73.03442875319212</x:v>
      </x:c>
      <x:c r="I966" s="23" t="n">
        <x:f>IF('검색추이24개월'!AI966="","",'검색추이24개월'!AI966)</x:f>
        <x:v>95.48671729133179</x:v>
      </x:c>
      <x:c r="J966" s="23" t="n">
        <x:f>'편집평가'!L966</x:f>
        <x:v>50</x:v>
      </x:c>
      <x:c r="K966" s="23" t="n">
        <x:f>IF(I966="","",H966*'산출기준'!$B$15+I966*'산출기준'!$B$16+J966*'산출기준'!$B$17)</x:f>
        <x:v>75.1632295639956</x:v>
      </x:c>
      <x:c r="L966" s="13" t="n">
        <x:f>IF(K966="","",COUNTIF($K$5:$K$1004,"&gt;"&amp;K966)+1)</x:f>
        <x:v>412</x:v>
      </x:c>
    </x:row>
    <x:row r="967" ht="25" customHeight="1">
      <x:c r="A967" s="4" t="str">
        <x:v>K0963</x:v>
      </x:c>
      <x:c r="B967" s="4" t="str">
        <x:v>고생물·미스터리</x:v>
      </x:c>
      <x:c r="C967" s="4" t="str">
        <x:v>삼엽충화석</x:v>
      </x:c>
      <x:c r="D967" s="13" t="n">
        <x:f>'Data &amp; Targets'!L967</x:f>
        <x:v>830</x:v>
      </x:c>
      <x:c r="E967" s="13" t="n">
        <x:f>'Data &amp; Targets'!N967</x:f>
        <x:v>1289</x:v>
      </x:c>
      <x:c r="F967" s="23" t="n">
        <x:f>MIN(100,LOG10(1+D967/'산출기준'!$B$8)/LOG10(1+'산출기준'!$B$9/'산출기준'!$B$8)*100)</x:f>
        <x:v>32.278094553824104</x:v>
      </x:c>
      <x:c r="G967" s="23" t="n">
        <x:f>MIN(100,LOG10(1+D967/MAX(E967,'산출기준'!$B$10)*'산출기준'!$B$11)/LOG10(1+'산출기준'!$B$12*'산출기준'!$B$11)*100)</x:f>
        <x:v>90.58018378769506</x:v>
      </x:c>
      <x:c r="H967" s="23" t="n">
        <x:f>F967*'산출기준'!$B$13+G967*'산출기준'!$B$14</x:f>
        <x:v>67.25934809414667</x:v>
      </x:c>
      <x:c r="I967" s="23" t="n">
        <x:f>IF('검색추이24개월'!AI967="","",'검색추이24개월'!AI967)</x:f>
        <x:v>96.07851149394163</x:v>
      </x:c>
      <x:c r="J967" s="23" t="n">
        <x:f>'편집평가'!L967</x:f>
        <x:v>37.5</x:v>
      </x:c>
      <x:c r="K967" s="23" t="n">
        <x:f>IF(I967="","",H967*'산출기준'!$B$15+I967*'산출기준'!$B$16+J967*'산출기준'!$B$17)</x:f>
        <x:v>69.95322749525582</x:v>
      </x:c>
      <x:c r="L967" s="13" t="n">
        <x:f>IF(K967="","",COUNTIF($K$5:$K$1004,"&gt;"&amp;K967)+1)</x:f>
        <x:v>546</x:v>
      </x:c>
    </x:row>
    <x:row r="968" ht="25" customHeight="1">
      <x:c r="A968" s="4" t="str">
        <x:v>K0964</x:v>
      </x:c>
      <x:c r="B968" s="4" t="str">
        <x:v>고생물·미스터리</x:v>
      </x:c>
      <x:c r="C968" s="4" t="str">
        <x:v>아노말로카리스</x:v>
      </x:c>
      <x:c r="D968" s="13" t="n">
        <x:f>'Data &amp; Targets'!L968</x:f>
        <x:v>800</x:v>
      </x:c>
      <x:c r="E968" s="13" t="n">
        <x:f>'Data &amp; Targets'!N968</x:f>
        <x:v>311</x:v>
      </x:c>
      <x:c r="F968" s="23" t="n">
        <x:f>MIN(100,LOG10(1+D968/'산출기준'!$B$8)/LOG10(1+'산출기준'!$B$9/'산출기준'!$B$8)*100)</x:f>
        <x:v>31.803481922888604</x:v>
      </x:c>
      <x:c r="G968" s="23" t="n">
        <x:f>MIN(100,LOG10(1+D968/MAX(E968,'산출기준'!$B$10)*'산출기준'!$B$11)/LOG10(1+'산출기준'!$B$12*'산출기준'!$B$11)*100)</x:f>
        <x:v>100</x:v>
      </x:c>
      <x:c r="H968" s="23" t="n">
        <x:f>F968*'산출기준'!$B$13+G968*'산출기준'!$B$14</x:f>
        <x:v>72.72139276915544</x:v>
      </x:c>
      <x:c r="I968" s="23" t="n">
        <x:f>IF('검색추이24개월'!AI968="","",'검색추이24개월'!AI968)</x:f>
        <x:v>96.60301308080382</x:v>
      </x:c>
      <x:c r="J968" s="23" t="n">
        <x:f>'편집평가'!L968</x:f>
        <x:v>37.5</x:v>
      </x:c>
      <x:c r="K968" s="23" t="n">
        <x:f>IF(I968="","",H968*'산출기준'!$B$15+I968*'산출기준'!$B$16+J968*'산출기준'!$B$17)</x:f>
        <x:v>72.84160030881887</x:v>
      </x:c>
      <x:c r="L968" s="13" t="n">
        <x:f>IF(K968="","",COUNTIF($K$5:$K$1004,"&gt;"&amp;K968)+1)</x:f>
        <x:v>484</x:v>
      </x:c>
    </x:row>
    <x:row r="969" ht="25" customHeight="1">
      <x:c r="A969" s="4" t="str">
        <x:v>K0965</x:v>
      </x:c>
      <x:c r="B969" s="4" t="str">
        <x:v>고생물·미스터리</x:v>
      </x:c>
      <x:c r="C969" s="4" t="str">
        <x:v>초식공룡종류</x:v>
      </x:c>
      <x:c r="D969" s="13" t="n">
        <x:f>'Data &amp; Targets'!L969</x:f>
        <x:v>790</x:v>
      </x:c>
      <x:c r="E969" s="13" t="n">
        <x:f>'Data &amp; Targets'!N969</x:f>
        <x:v>502</x:v>
      </x:c>
      <x:c r="F969" s="23" t="n">
        <x:f>MIN(100,LOG10(1+D969/'산출기준'!$B$8)/LOG10(1+'산출기준'!$B$9/'산출기준'!$B$8)*100)</x:f>
        <x:v>31.641755230379875</x:v>
      </x:c>
      <x:c r="G969" s="23" t="n">
        <x:f>MIN(100,LOG10(1+D969/MAX(E969,'산출기준'!$B$10)*'산출기준'!$B$11)/LOG10(1+'산출기준'!$B$12*'산출기준'!$B$11)*100)</x:f>
        <x:v>100</x:v>
      </x:c>
      <x:c r="H969" s="23" t="n">
        <x:f>F969*'산출기준'!$B$13+G969*'산출기준'!$B$14</x:f>
        <x:v>72.65670209215195</x:v>
      </x:c>
      <x:c r="I969" s="23" t="n">
        <x:f>IF('검색추이24개월'!AI969="","",'검색추이24개월'!AI969)</x:f>
        <x:v>97.82735622289766</x:v>
      </x:c>
      <x:c r="J969" s="23" t="n">
        <x:f>'편집평가'!L969</x:f>
        <x:v>50</x:v>
      </x:c>
      <x:c r="K969" s="23" t="n">
        <x:f>IF(I969="","",H969*'산출기준'!$B$15+I969*'산출기준'!$B$16+J969*'산출기준'!$B$17)</x:f>
        <x:v>75.67655791294527</x:v>
      </x:c>
      <x:c r="L969" s="13" t="n">
        <x:f>IF(K969="","",COUNTIF($K$5:$K$1004,"&gt;"&amp;K969)+1)</x:f>
        <x:v>396</x:v>
      </x:c>
    </x:row>
    <x:row r="970" ht="25" customHeight="1">
      <x:c r="A970" s="4" t="str">
        <x:v>K0966</x:v>
      </x:c>
      <x:c r="B970" s="4" t="str">
        <x:v>고생물·미스터리</x:v>
      </x:c>
      <x:c r="C970" s="4" t="str">
        <x:v>멸종동물</x:v>
      </x:c>
      <x:c r="D970" s="13" t="n">
        <x:f>'Data &amp; Targets'!L970</x:f>
        <x:v>750</x:v>
      </x:c>
      <x:c r="E970" s="13" t="n">
        <x:f>'Data &amp; Targets'!N970</x:f>
        <x:v>38423</x:v>
      </x:c>
      <x:c r="F970" s="23" t="n">
        <x:f>MIN(100,LOG10(1+D970/'산출기준'!$B$8)/LOG10(1+'산출기준'!$B$9/'산출기준'!$B$8)*100)</x:f>
        <x:v>30.97614884094046</x:v>
      </x:c>
      <x:c r="G970" s="23" t="n">
        <x:f>MIN(100,LOG10(1+D970/MAX(E970,'산출기준'!$B$10)*'산출기준'!$B$11)/LOG10(1+'산출기준'!$B$12*'산출기준'!$B$11)*100)</x:f>
        <x:v>23.454814452286055</x:v>
      </x:c>
      <x:c r="H970" s="23" t="n">
        <x:f>F970*'산출기준'!$B$13+G970*'산출기준'!$B$14</x:f>
        <x:v>26.463348207747817</x:v>
      </x:c>
      <x:c r="I970" s="23" t="n">
        <x:f>IF('검색추이24개월'!AI970="","",'검색추이24개월'!AI970)</x:f>
        <x:v>85.8217883841902</x:v>
      </x:c>
      <x:c r="J970" s="23" t="n">
        <x:f>'편집평가'!L970</x:f>
        <x:v>50</x:v>
      </x:c>
      <x:c r="K970" s="23" t="n">
        <x:f>IF(I970="","",H970*'산출기준'!$B$15+I970*'산출기준'!$B$16+J970*'산출기준'!$B$17)</x:f>
        <x:v>48.97821061913097</x:v>
      </x:c>
      <x:c r="L970" s="13" t="n">
        <x:f>IF(K970="","",COUNTIF($K$5:$K$1004,"&gt;"&amp;K970)+1)</x:f>
        <x:v>934</x:v>
      </x:c>
    </x:row>
    <x:row r="971" ht="25" customHeight="1">
      <x:c r="A971" s="4" t="str">
        <x:v>K0967</x:v>
      </x:c>
      <x:c r="B971" s="4" t="str">
        <x:v>고생물·미스터리</x:v>
      </x:c>
      <x:c r="C971" s="4" t="str">
        <x:v>다이어울프</x:v>
      </x:c>
      <x:c r="D971" s="13" t="n">
        <x:f>'Data &amp; Targets'!L971</x:f>
        <x:v>700</x:v>
      </x:c>
      <x:c r="E971" s="13" t="n">
        <x:f>'Data &amp; Targets'!N971</x:f>
        <x:v>760</x:v>
      </x:c>
      <x:c r="F971" s="23" t="n">
        <x:f>MIN(100,LOG10(1+D971/'산출기준'!$B$8)/LOG10(1+'산출기준'!$B$9/'산출기준'!$B$8)*100)</x:f>
        <x:v>30.098644518483585</x:v>
      </x:c>
      <x:c r="G971" s="23" t="n">
        <x:f>MIN(100,LOG10(1+D971/MAX(E971,'산출기준'!$B$10)*'산출기준'!$B$11)/LOG10(1+'산출기준'!$B$12*'산출기준'!$B$11)*100)</x:f>
        <x:v>98.23645338077489</x:v>
      </x:c>
      <x:c r="H971" s="23" t="n">
        <x:f>F971*'산출기준'!$B$13+G971*'산출기준'!$B$14</x:f>
        <x:v>70.98132983585836</x:v>
      </x:c>
      <x:c r="I971" s="23" t="n">
        <x:f>IF('검색추이24개월'!AI971="","",'검색추이24개월'!AI971)</x:f>
        <x:v>79.19288227825251</x:v>
      </x:c>
      <x:c r="J971" s="23" t="n">
        <x:f>'편집평가'!L971</x:f>
        <x:v>37.5</x:v>
      </x:c>
      <x:c r="K971" s="23" t="n">
        <x:f>IF(I971="","",H971*'산출기준'!$B$15+I971*'산출기준'!$B$16+J971*'산출기준'!$B$17)</x:f>
        <x:v>66.74852960140493</x:v>
      </x:c>
      <x:c r="L971" s="13" t="n">
        <x:f>IF(K971="","",COUNTIF($K$5:$K$1004,"&gt;"&amp;K971)+1)</x:f>
        <x:v>629</x:v>
      </x:c>
    </x:row>
    <x:row r="972" ht="25" customHeight="1">
      <x:c r="A972" s="4" t="str">
        <x:v>K0968</x:v>
      </x:c>
      <x:c r="B972" s="4" t="str">
        <x:v>고생물·미스터리</x:v>
      </x:c>
      <x:c r="C972" s="4" t="str">
        <x:v>메가테리움</x:v>
      </x:c>
      <x:c r="D972" s="13" t="n">
        <x:f>'Data &amp; Targets'!L972</x:f>
        <x:v>620</x:v>
      </x:c>
      <x:c r="E972" s="13" t="n">
        <x:f>'Data &amp; Targets'!N972</x:f>
        <x:v>155</x:v>
      </x:c>
      <x:c r="F972" s="23" t="n">
        <x:f>MIN(100,LOG10(1+D972/'산출기준'!$B$8)/LOG10(1+'산출기준'!$B$9/'산출기준'!$B$8)*100)</x:f>
        <x:v>28.573615493379457</x:v>
      </x:c>
      <x:c r="G972" s="23" t="n">
        <x:f>MIN(100,LOG10(1+D972/MAX(E972,'산출기준'!$B$10)*'산출기준'!$B$11)/LOG10(1+'산출기준'!$B$12*'산출기준'!$B$11)*100)</x:f>
        <x:v>100</x:v>
      </x:c>
      <x:c r="H972" s="23" t="n">
        <x:f>F972*'산출기준'!$B$13+G972*'산출기준'!$B$14</x:f>
        <x:v>71.42944619735178</x:v>
      </x:c>
      <x:c r="I972" s="23" t="n">
        <x:f>IF('검색추이24개월'!AI972="","",'검색추이24개월'!AI972)</x:f>
        <x:v>85.09917130391774</x:v>
      </x:c>
      <x:c r="J972" s="23" t="n">
        <x:f>'편집평가'!L972</x:f>
        <x:v>37.5</x:v>
      </x:c>
      <x:c r="K972" s="23" t="n">
        <x:f>IF(I972="","",H972*'산출기준'!$B$15+I972*'산출기준'!$B$16+J972*'산출기준'!$B$17)</x:f>
        <x:v>68.74447448985121</x:v>
      </x:c>
      <x:c r="L972" s="13" t="n">
        <x:f>IF(K972="","",COUNTIF($K$5:$K$1004,"&gt;"&amp;K972)+1)</x:f>
        <x:v>575</x:v>
      </x:c>
    </x:row>
    <x:row r="973" ht="25" customHeight="1">
      <x:c r="A973" s="4" t="str">
        <x:v>K0969</x:v>
      </x:c>
      <x:c r="B973" s="4" t="str">
        <x:v>고생물·미스터리</x:v>
      </x:c>
      <x:c r="C973" s="4" t="str">
        <x:v>대왕오징어크기</x:v>
      </x:c>
      <x:c r="D973" s="13" t="n">
        <x:f>'Data &amp; Targets'!L973</x:f>
        <x:v>610</x:v>
      </x:c>
      <x:c r="E973" s="13" t="n">
        <x:f>'Data &amp; Targets'!N973</x:f>
        <x:v>317</x:v>
      </x:c>
      <x:c r="F973" s="23" t="n">
        <x:f>MIN(100,LOG10(1+D973/'산출기준'!$B$8)/LOG10(1+'산출기준'!$B$9/'산출기준'!$B$8)*100)</x:f>
        <x:v>28.37117319485391</x:v>
      </x:c>
      <x:c r="G973" s="23" t="n">
        <x:f>MIN(100,LOG10(1+D973/MAX(E973,'산출기준'!$B$10)*'산출기준'!$B$11)/LOG10(1+'산출기준'!$B$12*'산출기준'!$B$11)*100)</x:f>
        <x:v>100</x:v>
      </x:c>
      <x:c r="H973" s="23" t="n">
        <x:f>F973*'산출기준'!$B$13+G973*'산출기준'!$B$14</x:f>
        <x:v>71.34846927794156</x:v>
      </x:c>
      <x:c r="I973" s="23" t="n">
        <x:f>IF('검색추이24개월'!AI973="","",'검색추이24개월'!AI973)</x:f>
        <x:v>97.42436683691176</x:v>
      </x:c>
      <x:c r="J973" s="23" t="n">
        <x:f>'편집평가'!L973</x:f>
        <x:v>62.5</x:v>
      </x:c>
      <x:c r="K973" s="23" t="n">
        <x:f>IF(I973="","",H973*'산출기준'!$B$15+I973*'산출기준'!$B$16+J973*'산출기준'!$B$17)</x:f>
        <x:v>77.4015446900443</x:v>
      </x:c>
      <x:c r="L973" s="13" t="n">
        <x:f>IF(K973="","",COUNTIF($K$5:$K$1004,"&gt;"&amp;K973)+1)</x:f>
        <x:v>334</x:v>
      </x:c>
    </x:row>
    <x:row r="974" ht="25" customHeight="1">
      <x:c r="A974" s="4" t="str">
        <x:v>K0970</x:v>
      </x:c>
      <x:c r="B974" s="4" t="str">
        <x:v>고생물·미스터리</x:v>
      </x:c>
      <x:c r="C974" s="4" t="str">
        <x:v>나스카지상화</x:v>
      </x:c>
      <x:c r="D974" s="13" t="n">
        <x:f>'Data &amp; Targets'!L974</x:f>
        <x:v>600</x:v>
      </x:c>
      <x:c r="E974" s="13" t="n">
        <x:f>'Data &amp; Targets'!N974</x:f>
        <x:v>769</x:v>
      </x:c>
      <x:c r="F974" s="23" t="n">
        <x:f>MIN(100,LOG10(1+D974/'산출기준'!$B$8)/LOG10(1+'산출기준'!$B$9/'산출기준'!$B$8)*100)</x:f>
        <x:v>28.165859278742367</x:v>
      </x:c>
      <x:c r="G974" s="23" t="n">
        <x:f>MIN(100,LOG10(1+D974/MAX(E974,'산출기준'!$B$10)*'산출기준'!$B$11)/LOG10(1+'산출기준'!$B$12*'산출기준'!$B$11)*100)</x:f>
        <x:v>94.68320673435542</x:v>
      </x:c>
      <x:c r="H974" s="23" t="n">
        <x:f>F974*'산출기준'!$B$13+G974*'산출기준'!$B$14</x:f>
        <x:v>68.0762677521102</x:v>
      </x:c>
      <x:c r="I974" s="23" t="n">
        <x:f>IF('검색추이24개월'!AI974="","",'검색추이24개월'!AI974)</x:f>
        <x:v>95.53449627328574</x:v>
      </x:c>
      <x:c r="J974" s="23" t="n">
        <x:f>'편집평가'!L974</x:f>
        <x:v>37.5</x:v>
      </x:c>
      <x:c r="K974" s="23" t="n">
        <x:f>IF(I974="","",H974*'산출기준'!$B$15+I974*'산출기준'!$B$16+J974*'산출기준'!$B$17)</x:f>
        <x:v>70.19848275804083</x:v>
      </x:c>
      <x:c r="L974" s="13" t="n">
        <x:f>IF(K974="","",COUNTIF($K$5:$K$1004,"&gt;"&amp;K974)+1)</x:f>
        <x:v>539</x:v>
      </x:c>
    </x:row>
    <x:row r="975" ht="25" customHeight="1">
      <x:c r="A975" s="4" t="str">
        <x:v>K0971</x:v>
      </x:c>
      <x:c r="B975" s="4" t="str">
        <x:v>고생물·미스터리</x:v>
      </x:c>
      <x:c r="C975" s="4" t="str">
        <x:v>트라이아스기</x:v>
      </x:c>
      <x:c r="D975" s="13" t="n">
        <x:f>'Data &amp; Targets'!L975</x:f>
        <x:v>580</x:v>
      </x:c>
      <x:c r="E975" s="13" t="n">
        <x:f>'Data &amp; Targets'!N975</x:f>
        <x:v>2117</x:v>
      </x:c>
      <x:c r="F975" s="23" t="n">
        <x:f>MIN(100,LOG10(1+D975/'산출기준'!$B$8)/LOG10(1+'산출기준'!$B$9/'산출기준'!$B$8)*100)</x:f>
        <x:v>27.74628241143131</x:v>
      </x:c>
      <x:c r="G975" s="23" t="n">
        <x:f>MIN(100,LOG10(1+D975/MAX(E975,'산출기준'!$B$10)*'산출기준'!$B$11)/LOG10(1+'산출기준'!$B$12*'산출기준'!$B$11)*100)</x:f>
        <x:v>72.50715683536893</x:v>
      </x:c>
      <x:c r="H975" s="23" t="n">
        <x:f>F975*'산출기준'!$B$13+G975*'산출기준'!$B$14</x:f>
        <x:v>54.60280706579388</x:v>
      </x:c>
      <x:c r="I975" s="23" t="n">
        <x:f>IF('검색추이24개월'!AI975="","",'검색추이24개월'!AI975)</x:f>
        <x:v>93.235731019791</x:v>
      </x:c>
      <x:c r="J975" s="23" t="n">
        <x:f>'편집평가'!L975</x:f>
        <x:v>37.5</x:v>
      </x:c>
      <x:c r="K975" s="23" t="n">
        <x:f>IF(I975="","",H975*'산출기준'!$B$15+I975*'산출기준'!$B$16+J975*'산출기준'!$B$17)</x:f>
        <x:v>62.77212283883424</x:v>
      </x:c>
      <x:c r="L975" s="13" t="n">
        <x:f>IF(K975="","",COUNTIF($K$5:$K$1004,"&gt;"&amp;K975)+1)</x:f>
        <x:v>726</x:v>
      </x:c>
    </x:row>
    <x:row r="976" ht="25" customHeight="1">
      <x:c r="A976" s="4" t="str">
        <x:v>K0972</x:v>
      </x:c>
      <x:c r="B976" s="4" t="str">
        <x:v>고생물·미스터리</x:v>
      </x:c>
      <x:c r="C976" s="4" t="str">
        <x:v>어룡</x:v>
      </x:c>
      <x:c r="D976" s="13" t="n">
        <x:f>'Data &amp; Targets'!L976</x:f>
        <x:v>550</x:v>
      </x:c>
      <x:c r="E976" s="13" t="n">
        <x:f>'Data &amp; Targets'!N976</x:f>
        <x:v>7855</x:v>
      </x:c>
      <x:c r="F976" s="23" t="n">
        <x:f>MIN(100,LOG10(1+D976/'산출기준'!$B$8)/LOG10(1+'산출기준'!$B$9/'산출기준'!$B$8)*100)</x:f>
        <x:v>27.09319170664092</x:v>
      </x:c>
      <x:c r="G976" s="23" t="n">
        <x:f>MIN(100,LOG10(1+D976/MAX(E976,'산출기준'!$B$10)*'산출기준'!$B$11)/LOG10(1+'산출기준'!$B$12*'산출기준'!$B$11)*100)</x:f>
        <x:v>45.0623165109156</x:v>
      </x:c>
      <x:c r="H976" s="23" t="n">
        <x:f>F976*'산출기준'!$B$13+G976*'산출기준'!$B$14</x:f>
        <x:v>37.87466658920573</x:v>
      </x:c>
      <x:c r="I976" s="23" t="n">
        <x:f>IF('검색추이24개월'!AI976="","",'검색추이24개월'!AI976)</x:f>
        <x:v>92.70294304470838</x:v>
      </x:c>
      <x:c r="J976" s="23" t="n">
        <x:f>'편집평가'!L976</x:f>
        <x:v>37.5</x:v>
      </x:c>
      <x:c r="K976" s="23" t="n">
        <x:f>IF(I976="","",H976*'산출기준'!$B$15+I976*'산출기준'!$B$16+J976*'산출기준'!$B$17)</x:f>
        <x:v>54.24821620801538</x:v>
      </x:c>
      <x:c r="L976" s="13" t="n">
        <x:f>IF(K976="","",COUNTIF($K$5:$K$1004,"&gt;"&amp;K976)+1)</x:f>
        <x:v>877</x:v>
      </x:c>
    </x:row>
    <x:row r="977" ht="25" customHeight="1">
      <x:c r="A977" s="4" t="str">
        <x:v>K0973</x:v>
      </x:c>
      <x:c r="B977" s="4" t="str">
        <x:v>고생물·미스터리</x:v>
      </x:c>
      <x:c r="C977" s="4" t="str">
        <x:v>육식공룡종류</x:v>
      </x:c>
      <x:c r="D977" s="13" t="n">
        <x:f>'Data &amp; Targets'!L977</x:f>
        <x:v>530</x:v>
      </x:c>
      <x:c r="E977" s="13" t="n">
        <x:f>'Data &amp; Targets'!N977</x:f>
        <x:v>489</x:v>
      </x:c>
      <x:c r="F977" s="23" t="n">
        <x:f>MIN(100,LOG10(1+D977/'산출기준'!$B$8)/LOG10(1+'산출기준'!$B$9/'산출기준'!$B$8)*100)</x:f>
        <x:v>26.640830253638235</x:v>
      </x:c>
      <x:c r="G977" s="23" t="n">
        <x:f>MIN(100,LOG10(1+D977/MAX(E977,'산출기준'!$B$10)*'산출기준'!$B$11)/LOG10(1+'산출기준'!$B$12*'산출기준'!$B$11)*100)</x:f>
        <x:v>100</x:v>
      </x:c>
      <x:c r="H977" s="23" t="n">
        <x:f>F977*'산출기준'!$B$13+G977*'산출기준'!$B$14</x:f>
        <x:v>70.65633210145529</x:v>
      </x:c>
      <x:c r="I977" s="23" t="n">
        <x:f>IF('검색추이24개월'!AI977="","",'검색추이24개월'!AI977)</x:f>
        <x:v>92.65578956643077</x:v>
      </x:c>
      <x:c r="J977" s="23" t="n">
        <x:f>'편집평가'!L977</x:f>
        <x:v>50</x:v>
      </x:c>
      <x:c r="K977" s="23" t="n">
        <x:f>IF(I977="","",H977*'산출기준'!$B$15+I977*'산출기준'!$B$16+J977*'산출기준'!$B$17)</x:f>
        <x:v>73.12490292065688</x:v>
      </x:c>
      <x:c r="L977" s="13" t="n">
        <x:f>IF(K977="","",COUNTIF($K$5:$K$1004,"&gt;"&amp;K977)+1)</x:f>
        <x:v>475</x:v>
      </x:c>
    </x:row>
    <x:row r="978" ht="25" customHeight="1">
      <x:c r="A978" s="4" t="str">
        <x:v>K0974</x:v>
      </x:c>
      <x:c r="B978" s="4" t="str">
        <x:v>고생물·미스터리</x:v>
      </x:c>
      <x:c r="C978" s="4" t="str">
        <x:v>수장룡</x:v>
      </x:c>
      <x:c r="D978" s="13" t="n">
        <x:f>'Data &amp; Targets'!L978</x:f>
        <x:v>520</x:v>
      </x:c>
      <x:c r="E978" s="13" t="n">
        <x:f>'Data &amp; Targets'!N978</x:f>
        <x:v>838</x:v>
      </x:c>
      <x:c r="F978" s="23" t="n">
        <x:f>MIN(100,LOG10(1+D978/'산출기준'!$B$8)/LOG10(1+'산출기준'!$B$9/'산출기준'!$B$8)*100)</x:f>
        <x:v>26.409235098541018</x:v>
      </x:c>
      <x:c r="G978" s="23" t="n">
        <x:f>MIN(100,LOG10(1+D978/MAX(E978,'산출기준'!$B$10)*'산출기준'!$B$11)/LOG10(1+'산출기준'!$B$12*'산출기준'!$B$11)*100)</x:f>
        <x:v>89.79110712715624</x:v>
      </x:c>
      <x:c r="H978" s="23" t="n">
        <x:f>F978*'산출기준'!$B$13+G978*'산출기준'!$B$14</x:f>
        <x:v>64.43835831571015</x:v>
      </x:c>
      <x:c r="I978" s="23" t="n">
        <x:f>IF('검색추이24개월'!AI978="","",'검색추이24개월'!AI978)</x:f>
        <x:v>91.48549480439854</x:v>
      </x:c>
      <x:c r="J978" s="23" t="n">
        <x:f>'편집평가'!L978</x:f>
        <x:v>37.5</x:v>
      </x:c>
      <x:c r="K978" s="23" t="n">
        <x:f>IF(I978="","",H978*'산출기준'!$B$15+I978*'산출기준'!$B$16+J978*'산출기준'!$B$17)</x:f>
        <x:v>67.16482759917463</x:v>
      </x:c>
      <x:c r="L978" s="13" t="n">
        <x:f>IF(K978="","",COUNTIF($K$5:$K$1004,"&gt;"&amp;K978)+1)</x:f>
        <x:v>618</x:v>
      </x:c>
    </x:row>
    <x:row r="979" ht="25" customHeight="1">
      <x:c r="A979" s="4" t="str">
        <x:v>K0975</x:v>
      </x:c>
      <x:c r="B979" s="4" t="str">
        <x:v>고생물·미스터리</x:v>
      </x:c>
      <x:c r="C979" s="4" t="str">
        <x:v>인간진화과정</x:v>
      </x:c>
      <x:c r="D979" s="13" t="n">
        <x:f>'Data &amp; Targets'!L979</x:f>
        <x:v>520</x:v>
      </x:c>
      <x:c r="E979" s="13" t="n">
        <x:f>'Data &amp; Targets'!N979</x:f>
        <x:v>2346</x:v>
      </x:c>
      <x:c r="F979" s="23" t="n">
        <x:f>MIN(100,LOG10(1+D979/'산출기준'!$B$8)/LOG10(1+'산출기준'!$B$9/'산출기준'!$B$8)*100)</x:f>
        <x:v>26.409235098541018</x:v>
      </x:c>
      <x:c r="G979" s="23" t="n">
        <x:f>MIN(100,LOG10(1+D979/MAX(E979,'산출기준'!$B$10)*'산출기준'!$B$11)/LOG10(1+'산출기준'!$B$12*'산출기준'!$B$11)*100)</x:f>
        <x:v>68.0948471898704</x:v>
      </x:c>
      <x:c r="H979" s="23" t="n">
        <x:f>F979*'산출기준'!$B$13+G979*'산출기준'!$B$14</x:f>
        <x:v>51.42060235333865</x:v>
      </x:c>
      <x:c r="I979" s="23" t="n">
        <x:f>IF('검색추이24개월'!AI979="","",'검색추이24개월'!AI979)</x:f>
        <x:v>76.56477192500842</x:v>
      </x:c>
      <x:c r="J979" s="23" t="n">
        <x:f>'편집평가'!L979</x:f>
        <x:v>37.5</x:v>
      </x:c>
      <x:c r="K979" s="23" t="n">
        <x:f>IF(I979="","",H979*'산출기준'!$B$15+I979*'산출기준'!$B$16+J979*'산출기준'!$B$17)</x:f>
        <x:v>56.17973275417185</x:v>
      </x:c>
      <x:c r="L979" s="13" t="n">
        <x:f>IF(K979="","",COUNTIF($K$5:$K$1004,"&gt;"&amp;K979)+1)</x:f>
        <x:v>853</x:v>
      </x:c>
    </x:row>
    <x:row r="980" ht="25" customHeight="1">
      <x:c r="A980" s="4" t="str">
        <x:v>K0976</x:v>
      </x:c>
      <x:c r="B980" s="4" t="str">
        <x:v>고생물·미스터리</x:v>
      </x:c>
      <x:c r="C980" s="4" t="str">
        <x:v>페름기대멸종</x:v>
      </x:c>
      <x:c r="D980" s="13" t="n">
        <x:f>'Data &amp; Targets'!L980</x:f>
        <x:v>510</x:v>
      </x:c>
      <x:c r="E980" s="13" t="n">
        <x:f>'Data &amp; Targets'!N980</x:f>
        <x:v>412</x:v>
      </x:c>
      <x:c r="F980" s="23" t="n">
        <x:f>MIN(100,LOG10(1+D980/'산출기준'!$B$8)/LOG10(1+'산출기준'!$B$9/'산출기준'!$B$8)*100)</x:f>
        <x:v>26.173874003941677</x:v>
      </x:c>
      <x:c r="G980" s="23" t="n">
        <x:f>MIN(100,LOG10(1+D980/MAX(E980,'산출기준'!$B$10)*'산출기준'!$B$11)/LOG10(1+'산출기준'!$B$12*'산출기준'!$B$11)*100)</x:f>
        <x:v>100</x:v>
      </x:c>
      <x:c r="H980" s="23" t="n">
        <x:f>F980*'산출기준'!$B$13+G980*'산출기준'!$B$14</x:f>
        <x:v>70.46954960157667</x:v>
      </x:c>
      <x:c r="I980" s="23" t="n">
        <x:f>IF('검색추이24개월'!AI980="","",'검색추이24개월'!AI980)</x:f>
        <x:v>83.25746453067406</x:v>
      </x:c>
      <x:c r="J980" s="23" t="n">
        <x:f>'편집평가'!L980</x:f>
        <x:v>50</x:v>
      </x:c>
      <x:c r="K980" s="23" t="n">
        <x:f>IF(I980="","",H980*'산출기준'!$B$15+I980*'산출기준'!$B$16+J980*'산출기준'!$B$17)</x:f>
        <x:v>70.21201415999056</x:v>
      </x:c>
      <x:c r="L980" s="13" t="n">
        <x:f>IF(K980="","",COUNTIF($K$5:$K$1004,"&gt;"&amp;K980)+1)</x:f>
        <x:v>538</x:v>
      </x:c>
    </x:row>
    <x:row r="981" ht="25" customHeight="1">
      <x:c r="A981" s="4" t="str">
        <x:v>K0977</x:v>
      </x:c>
      <x:c r="B981" s="4" t="str">
        <x:v>고생물·미스터리</x:v>
      </x:c>
      <x:c r="C981" s="4" t="str">
        <x:v>할루키게니아</x:v>
      </x:c>
      <x:c r="D981" s="13" t="n">
        <x:f>'Data &amp; Targets'!L981</x:f>
        <x:v>500</x:v>
      </x:c>
      <x:c r="E981" s="13" t="n">
        <x:f>'Data &amp; Targets'!N981</x:f>
        <x:v>82</x:v>
      </x:c>
      <x:c r="F981" s="23" t="n">
        <x:f>MIN(100,LOG10(1+D981/'산출기준'!$B$8)/LOG10(1+'산출기준'!$B$9/'산출기준'!$B$8)*100)</x:f>
        <x:v>25.93462246760551</x:v>
      </x:c>
      <x:c r="G981" s="23" t="n">
        <x:f>MIN(100,LOG10(1+D981/MAX(E981,'산출기준'!$B$10)*'산출기준'!$B$11)/LOG10(1+'산출기준'!$B$12*'산출기준'!$B$11)*100)</x:f>
        <x:v>100</x:v>
      </x:c>
      <x:c r="H981" s="23" t="n">
        <x:f>F981*'산출기준'!$B$13+G981*'산출기준'!$B$14</x:f>
        <x:v>70.37384898704221</x:v>
      </x:c>
      <x:c r="I981" s="23" t="n">
        <x:f>IF('검색추이24개월'!AI981="","",'검색추이24개월'!AI981)</x:f>
        <x:v>79.59655834227007</x:v>
      </x:c>
      <x:c r="J981" s="23" t="n">
        <x:f>'편집평가'!L981</x:f>
        <x:v>37.5</x:v>
      </x:c>
      <x:c r="K981" s="23" t="n">
        <x:f>IF(I981="","",H981*'산출기준'!$B$15+I981*'산출기준'!$B$16+J981*'산출기준'!$B$17)</x:f>
        <x:v>66.56589199620213</x:v>
      </x:c>
      <x:c r="L981" s="13" t="n">
        <x:f>IF(K981="","",COUNTIF($K$5:$K$1004,"&gt;"&amp;K981)+1)</x:f>
        <x:v>634</x:v>
      </x:c>
    </x:row>
    <x:row r="982" ht="25" customHeight="1">
      <x:c r="A982" s="4" t="str">
        <x:v>K0978</x:v>
      </x:c>
      <x:c r="B982" s="4" t="str">
        <x:v>고생물·미스터리</x:v>
      </x:c>
      <x:c r="C982" s="4" t="str">
        <x:v>쥐라기</x:v>
      </x:c>
      <x:c r="D982" s="13" t="n">
        <x:f>'Data &amp; Targets'!L982</x:f>
        <x:v>470</x:v>
      </x:c>
      <x:c r="E982" s="13" t="n">
        <x:f>'Data &amp; Targets'!N982</x:f>
        <x:v>8859</x:v>
      </x:c>
      <x:c r="F982" s="23" t="n">
        <x:f>MIN(100,LOG10(1+D982/'산출기준'!$B$8)/LOG10(1+'산출기준'!$B$9/'산출기준'!$B$8)*100)</x:f>
        <x:v>25.192183402593045</x:v>
      </x:c>
      <x:c r="G982" s="23" t="n">
        <x:f>MIN(100,LOG10(1+D982/MAX(E982,'산출기준'!$B$10)*'산출기준'!$B$11)/LOG10(1+'산출기준'!$B$12*'산출기준'!$B$11)*100)</x:f>
        <x:v>39.89921303917776</x:v>
      </x:c>
      <x:c r="H982" s="23" t="n">
        <x:f>F982*'산출기준'!$B$13+G982*'산출기준'!$B$14</x:f>
        <x:v>34.016401184543874</x:v>
      </x:c>
      <x:c r="I982" s="23" t="n">
        <x:f>IF('검색추이24개월'!AI982="","",'검색추이24개월'!AI982)</x:f>
        <x:v>82.93632447095376</x:v>
      </x:c>
      <x:c r="J982" s="23" t="n">
        <x:f>'편집평가'!L982</x:f>
        <x:v>37.5</x:v>
      </x:c>
      <x:c r="K982" s="23" t="n">
        <x:f>IF(I982="","",H982*'산출기준'!$B$15+I982*'산출기준'!$B$16+J982*'산출기준'!$B$17)</x:f>
        <x:v>49.38909793355806</x:v>
      </x:c>
      <x:c r="L982" s="13" t="n">
        <x:f>IF(K982="","",COUNTIF($K$5:$K$1004,"&gt;"&amp;K982)+1)</x:f>
        <x:v>929</x:v>
      </x:c>
    </x:row>
    <x:row r="983" ht="25" customHeight="1">
      <x:c r="A983" s="4" t="str">
        <x:v>K0979</x:v>
      </x:c>
      <x:c r="B983" s="4" t="str">
        <x:v>고생물·미스터리</x:v>
      </x:c>
      <x:c r="C983" s="4" t="str">
        <x:v>마리아나해구깊이</x:v>
      </x:c>
      <x:c r="D983" s="13" t="n">
        <x:f>'Data &amp; Targets'!L983</x:f>
        <x:v>460</x:v>
      </x:c>
      <x:c r="E983" s="13" t="n">
        <x:f>'Data &amp; Targets'!N983</x:f>
        <x:v>120</x:v>
      </x:c>
      <x:c r="F983" s="23" t="n">
        <x:f>MIN(100,LOG10(1+D983/'산출기준'!$B$8)/LOG10(1+'산출기준'!$B$9/'산출기준'!$B$8)*100)</x:f>
        <x:v>24.93599284923322</x:v>
      </x:c>
      <x:c r="G983" s="23" t="n">
        <x:f>MIN(100,LOG10(1+D983/MAX(E983,'산출기준'!$B$10)*'산출기준'!$B$11)/LOG10(1+'산출기준'!$B$12*'산출기준'!$B$11)*100)</x:f>
        <x:v>100</x:v>
      </x:c>
      <x:c r="H983" s="23" t="n">
        <x:f>F983*'산출기준'!$B$13+G983*'산출기준'!$B$14</x:f>
        <x:v>69.97439713969328</x:v>
      </x:c>
      <x:c r="I983" s="23" t="n">
        <x:f>IF('검색추이24개월'!AI983="","",'검색추이24개월'!AI983)</x:f>
        <x:v>90.18992243524693</x:v>
      </x:c>
      <x:c r="J983" s="23" t="n">
        <x:f>'편집평가'!L983</x:f>
        <x:v>62.5</x:v>
      </x:c>
      <x:c r="K983" s="23" t="n">
        <x:f>IF(I983="","",H983*'산출기준'!$B$15+I983*'산출기준'!$B$16+J983*'산출기준'!$B$17)</x:f>
        <x:v>74.54417530042072</x:v>
      </x:c>
      <x:c r="L983" s="13" t="n">
        <x:f>IF(K983="","",COUNTIF($K$5:$K$1004,"&gt;"&amp;K983)+1)</x:f>
        <x:v>435</x:v>
      </x:c>
    </x:row>
    <x:row r="984" ht="25" customHeight="1">
      <x:c r="A984" s="4" t="str">
        <x:v>K0980</x:v>
      </x:c>
      <x:c r="B984" s="4" t="str">
        <x:v>고생물·미스터리</x:v>
      </x:c>
      <x:c r="C984" s="4" t="str">
        <x:v>메갈로돈크기</x:v>
      </x:c>
      <x:c r="D984" s="13" t="n">
        <x:f>'Data &amp; Targets'!L984</x:f>
        <x:v>420</x:v>
      </x:c>
      <x:c r="E984" s="13" t="n">
        <x:f>'Data &amp; Targets'!N984</x:f>
        <x:v>313</x:v>
      </x:c>
      <x:c r="F984" s="23" t="n">
        <x:f>MIN(100,LOG10(1+D984/'산출기준'!$B$8)/LOG10(1+'산출기준'!$B$9/'산출기준'!$B$8)*100)</x:f>
        <x:v>23.863325277131803</x:v>
      </x:c>
      <x:c r="G984" s="23" t="n">
        <x:f>MIN(100,LOG10(1+D984/MAX(E984,'산출기준'!$B$10)*'산출기준'!$B$11)/LOG10(1+'산출기준'!$B$12*'산출기준'!$B$11)*100)</x:f>
        <x:v>100</x:v>
      </x:c>
      <x:c r="H984" s="23" t="n">
        <x:f>F984*'산출기준'!$B$13+G984*'산출기준'!$B$14</x:f>
        <x:v>69.54533011085272</x:v>
      </x:c>
      <x:c r="I984" s="23" t="n">
        <x:f>IF('검색추이24개월'!AI984="","",'검색추이24개월'!AI984)</x:f>
        <x:v>97.4047735199226</x:v>
      </x:c>
      <x:c r="J984" s="23" t="n">
        <x:f>'편집평가'!L984</x:f>
        <x:v>62.5</x:v>
      </x:c>
      <x:c r="K984" s="23" t="n">
        <x:f>IF(I984="","",H984*'산출기준'!$B$15+I984*'산출기준'!$B$16+J984*'산출기준'!$B$17)</x:f>
        <x:v>76.49409711140314</x:v>
      </x:c>
      <x:c r="L984" s="13" t="n">
        <x:f>IF(K984="","",COUNTIF($K$5:$K$1004,"&gt;"&amp;K984)+1)</x:f>
        <x:v>365</x:v>
      </x:c>
    </x:row>
    <x:row r="985" ht="25" customHeight="1">
      <x:c r="A985" s="4" t="str">
        <x:v>K0981</x:v>
      </x:c>
      <x:c r="B985" s="4" t="str">
        <x:v>고생물·미스터리</x:v>
      </x:c>
      <x:c r="C985" s="4" t="str">
        <x:v>공룡멸종</x:v>
      </x:c>
      <x:c r="D985" s="13" t="n">
        <x:f>'Data &amp; Targets'!L985</x:f>
        <x:v>420</x:v>
      </x:c>
      <x:c r="E985" s="13" t="n">
        <x:f>'Data &amp; Targets'!N985</x:f>
        <x:v>7616</x:v>
      </x:c>
      <x:c r="F985" s="23" t="n">
        <x:f>MIN(100,LOG10(1+D985/'산출기준'!$B$8)/LOG10(1+'산출기준'!$B$9/'산출기준'!$B$8)*100)</x:f>
        <x:v>23.863325277131803</x:v>
      </x:c>
      <x:c r="G985" s="23" t="n">
        <x:f>MIN(100,LOG10(1+D985/MAX(E985,'산출기준'!$B$10)*'산출기준'!$B$11)/LOG10(1+'산출기준'!$B$12*'산출기준'!$B$11)*100)</x:f>
        <x:v>40.607001659659815</x:v>
      </x:c>
      <x:c r="H985" s="23" t="n">
        <x:f>F985*'산출기준'!$B$13+G985*'산출기준'!$B$14</x:f>
        <x:v>33.90953110664861</x:v>
      </x:c>
      <x:c r="I985" s="23" t="n">
        <x:f>IF('검색추이24개월'!AI985="","",'검색추이24개월'!AI985)</x:f>
        <x:v>84.42165384995897</x:v>
      </x:c>
      <x:c r="J985" s="23" t="n">
        <x:f>'편집평가'!L985</x:f>
        <x:v>50</x:v>
      </x:c>
      <x:c r="K985" s="23" t="n">
        <x:f>IF(I985="","",H985*'산출기준'!$B$15+I985*'산출기준'!$B$16+J985*'산출기준'!$B$17)</x:f>
        <x:v>52.281261708311995</x:v>
      </x:c>
      <x:c r="L985" s="13" t="n">
        <x:f>IF(K985="","",COUNTIF($K$5:$K$1004,"&gt;"&amp;K985)+1)</x:f>
        <x:v>898</x:v>
      </x:c>
    </x:row>
    <x:row r="986" ht="25" customHeight="1">
      <x:c r="A986" s="4" t="str">
        <x:v>K0982</x:v>
      </x:c>
      <x:c r="B986" s="4" t="str">
        <x:v>고생물·미스터리</x:v>
      </x:c>
      <x:c r="C986" s="4" t="str">
        <x:v>대왕고래크기</x:v>
      </x:c>
      <x:c r="D986" s="13" t="n">
        <x:f>'Data &amp; Targets'!L986</x:f>
        <x:v>420</x:v>
      </x:c>
      <x:c r="E986" s="13" t="n">
        <x:f>'Data &amp; Targets'!N986</x:f>
        <x:v>227</x:v>
      </x:c>
      <x:c r="F986" s="23" t="n">
        <x:f>MIN(100,LOG10(1+D986/'산출기준'!$B$8)/LOG10(1+'산출기준'!$B$9/'산출기준'!$B$8)*100)</x:f>
        <x:v>23.863325277131803</x:v>
      </x:c>
      <x:c r="G986" s="23" t="n">
        <x:f>MIN(100,LOG10(1+D986/MAX(E986,'산출기준'!$B$10)*'산출기준'!$B$11)/LOG10(1+'산출기준'!$B$12*'산출기준'!$B$11)*100)</x:f>
        <x:v>100</x:v>
      </x:c>
      <x:c r="H986" s="23" t="n">
        <x:f>F986*'산출기준'!$B$13+G986*'산출기준'!$B$14</x:f>
        <x:v>69.54533011085272</x:v>
      </x:c>
      <x:c r="I986" s="23" t="n">
        <x:f>IF('검색추이24개월'!AI986="","",'검색추이24개월'!AI986)</x:f>
        <x:v>97.97565057542003</x:v>
      </x:c>
      <x:c r="J986" s="23" t="n">
        <x:f>'편집평가'!L986</x:f>
        <x:v>62.5</x:v>
      </x:c>
      <x:c r="K986" s="23" t="n">
        <x:f>IF(I986="","",H986*'산출기준'!$B$15+I986*'산출기준'!$B$16+J986*'산출기준'!$B$17)</x:f>
        <x:v>76.66536022805236</x:v>
      </x:c>
      <x:c r="L986" s="13" t="n">
        <x:f>IF(K986="","",COUNTIF($K$5:$K$1004,"&gt;"&amp;K986)+1)</x:f>
        <x:v>361</x:v>
      </x:c>
    </x:row>
    <x:row r="987" ht="25" customHeight="1">
      <x:c r="A987" s="4" t="str">
        <x:v>K0983</x:v>
      </x:c>
      <x:c r="B987" s="4" t="str">
        <x:v>고생물·미스터리</x:v>
      </x:c>
      <x:c r="C987" s="4" t="str">
        <x:v>페름기</x:v>
      </x:c>
      <x:c r="D987" s="13" t="n">
        <x:f>'Data &amp; Targets'!L987</x:f>
        <x:v>410</x:v>
      </x:c>
      <x:c r="E987" s="13" t="n">
        <x:f>'Data &amp; Targets'!N987</x:f>
        <x:v>1339</x:v>
      </x:c>
      <x:c r="F987" s="23" t="n">
        <x:f>MIN(100,LOG10(1+D987/'산출기준'!$B$8)/LOG10(1+'산출기준'!$B$9/'산출기준'!$B$8)*100)</x:f>
        <x:v>23.58226036055321</x:v>
      </x:c>
      <x:c r="G987" s="23" t="n">
        <x:f>MIN(100,LOG10(1+D987/MAX(E987,'산출기준'!$B$10)*'산출기준'!$B$11)/LOG10(1+'산출기준'!$B$12*'산출기준'!$B$11)*100)</x:f>
        <x:v>74.83630314284491</x:v>
      </x:c>
      <x:c r="H987" s="23" t="n">
        <x:f>F987*'산출기준'!$B$13+G987*'산출기준'!$B$14</x:f>
        <x:v>54.33468602992823</x:v>
      </x:c>
      <x:c r="I987" s="23" t="n">
        <x:f>IF('검색추이24개월'!AI987="","",'검색추이24개월'!AI987)</x:f>
        <x:v>88.2043305875873</x:v>
      </x:c>
      <x:c r="J987" s="23" t="n">
        <x:f>'편집평가'!L987</x:f>
        <x:v>37.5</x:v>
      </x:c>
      <x:c r="K987" s="23" t="n">
        <x:f>IF(I987="","",H987*'산출기준'!$B$15+I987*'산출기준'!$B$16+J987*'산출기준'!$B$17)</x:f>
        <x:v>61.1286421912403</x:v>
      </x:c>
      <x:c r="L987" s="13" t="n">
        <x:f>IF(K987="","",COUNTIF($K$5:$K$1004,"&gt;"&amp;K987)+1)</x:f>
        <x:v>758</x:v>
      </x:c>
    </x:row>
    <x:row r="988" ht="25" customHeight="1">
      <x:c r="A988" s="4" t="str">
        <x:v>K0984</x:v>
      </x:c>
      <x:c r="B988" s="4" t="str">
        <x:v>고생물·미스터리</x:v>
      </x:c>
      <x:c r="C988" s="4" t="str">
        <x:v>데니소바인</x:v>
      </x:c>
      <x:c r="D988" s="13" t="n">
        <x:f>'Data &amp; Targets'!L988</x:f>
        <x:v>390</x:v>
      </x:c>
      <x:c r="E988" s="13" t="n">
        <x:f>'Data &amp; Targets'!N988</x:f>
        <x:v>419</x:v>
      </x:c>
      <x:c r="F988" s="23" t="n">
        <x:f>MIN(100,LOG10(1+D988/'산출기준'!$B$8)/LOG10(1+'산출기준'!$B$9/'산출기준'!$B$8)*100)</x:f>
        <x:v>23.003207609491998</x:v>
      </x:c>
      <x:c r="G988" s="23" t="n">
        <x:f>MIN(100,LOG10(1+D988/MAX(E988,'산출기준'!$B$10)*'산출기준'!$B$11)/LOG10(1+'산출기준'!$B$12*'산출기준'!$B$11)*100)</x:f>
        <x:v>98.4618337927906</x:v>
      </x:c>
      <x:c r="H988" s="23" t="n">
        <x:f>F988*'산출기준'!$B$13+G988*'산출기준'!$B$14</x:f>
        <x:v>68.27838331947115</x:v>
      </x:c>
      <x:c r="I988" s="23" t="n">
        <x:f>IF('검색추이24개월'!AI988="","",'검색추이24개월'!AI988)</x:f>
        <x:v>94.23363978467526</x:v>
      </x:c>
      <x:c r="J988" s="23" t="n">
        <x:f>'편집평가'!L988</x:f>
        <x:v>37.5</x:v>
      </x:c>
      <x:c r="K988" s="23" t="n">
        <x:f>IF(I988="","",H988*'산출기준'!$B$15+I988*'산출기준'!$B$16+J988*'산출기준'!$B$17)</x:f>
        <x:v>69.90928359513815</x:v>
      </x:c>
      <x:c r="L988" s="13" t="n">
        <x:f>IF(K988="","",COUNTIF($K$5:$K$1004,"&gt;"&amp;K988)+1)</x:f>
        <x:v>547</x:v>
      </x:c>
    </x:row>
    <x:row r="989" ht="25" customHeight="1">
      <x:c r="A989" s="4" t="str">
        <x:v>K0985</x:v>
      </x:c>
      <x:c r="B989" s="4" t="str">
        <x:v>고생물·미스터리</x:v>
      </x:c>
      <x:c r="C989" s="4" t="str">
        <x:v>고래상어크기</x:v>
      </x:c>
      <x:c r="D989" s="13" t="n">
        <x:f>'Data &amp; Targets'!L989</x:f>
        <x:v>380</x:v>
      </x:c>
      <x:c r="E989" s="13" t="n">
        <x:f>'Data &amp; Targets'!N989</x:f>
        <x:v>593</x:v>
      </x:c>
      <x:c r="F989" s="23" t="n">
        <x:f>MIN(100,LOG10(1+D989/'산출기준'!$B$8)/LOG10(1+'산출기준'!$B$9/'산출기준'!$B$8)*100)</x:f>
        <x:v>22.704756038096367</x:v>
      </x:c>
      <x:c r="G989" s="23" t="n">
        <x:f>MIN(100,LOG10(1+D989/MAX(E989,'산출기준'!$B$10)*'산출기준'!$B$11)/LOG10(1+'산출기준'!$B$12*'산출기준'!$B$11)*100)</x:f>
        <x:v>90.47719940621415</x:v>
      </x:c>
      <x:c r="H989" s="23" t="n">
        <x:f>F989*'산출기준'!$B$13+G989*'산출기준'!$B$14</x:f>
        <x:v>63.368222058967035</x:v>
      </x:c>
      <x:c r="I989" s="23" t="n">
        <x:f>IF('검색추이24개월'!AI989="","",'검색추이24개월'!AI989)</x:f>
        <x:v>96.92307692307692</x:v>
      </x:c>
      <x:c r="J989" s="23" t="n">
        <x:f>'편집평가'!L989</x:f>
        <x:v>62.5</x:v>
      </x:c>
      <x:c r="K989" s="23" t="n">
        <x:f>IF(I989="","",H989*'산출기준'!$B$15+I989*'산출기준'!$B$16+J989*'산출기준'!$B$17)</x:f>
        <x:v>73.26103410640658</x:v>
      </x:c>
      <x:c r="L989" s="13" t="n">
        <x:f>IF(K989="","",COUNTIF($K$5:$K$1004,"&gt;"&amp;K989)+1)</x:f>
        <x:v>473</x:v>
      </x:c>
    </x:row>
    <x:row r="990" ht="25" customHeight="1">
      <x:c r="A990" s="4" t="str">
        <x:v>K0986</x:v>
      </x:c>
      <x:c r="B990" s="4" t="str">
        <x:v>고생물·미스터리</x:v>
      </x:c>
      <x:c r="C990" s="4" t="str">
        <x:v>공룡멸종시기</x:v>
      </x:c>
      <x:c r="D990" s="13" t="n">
        <x:f>'Data &amp; Targets'!L990</x:f>
        <x:v>360</x:v>
      </x:c>
      <x:c r="E990" s="13" t="n">
        <x:f>'Data &amp; Targets'!N990</x:f>
        <x:v>142</x:v>
      </x:c>
      <x:c r="F990" s="23" t="n">
        <x:f>MIN(100,LOG10(1+D990/'산출기준'!$B$8)/LOG10(1+'산출기준'!$B$9/'산출기준'!$B$8)*100)</x:f>
        <x:v>22.088731649067263</x:v>
      </x:c>
      <x:c r="G990" s="23" t="n">
        <x:f>MIN(100,LOG10(1+D990/MAX(E990,'산출기준'!$B$10)*'산출기준'!$B$11)/LOG10(1+'산출기준'!$B$12*'산출기준'!$B$11)*100)</x:f>
        <x:v>100</x:v>
      </x:c>
      <x:c r="H990" s="23" t="n">
        <x:f>F990*'산출기준'!$B$13+G990*'산출기준'!$B$14</x:f>
        <x:v>68.83549265962691</x:v>
      </x:c>
      <x:c r="I990" s="23" t="n">
        <x:f>IF('검색추이24개월'!AI990="","",'검색추이24개월'!AI990)</x:f>
        <x:v>94.84891169289067</x:v>
      </x:c>
      <x:c r="J990" s="23" t="n">
        <x:f>'편집평가'!L990</x:f>
        <x:v>50</x:v>
      </x:c>
      <x:c r="K990" s="23" t="n">
        <x:f>IF(I990="","",H990*'산출기준'!$B$15+I990*'산출기준'!$B$16+J990*'산출기준'!$B$17)</x:f>
        <x:v>72.87241983768065</x:v>
      </x:c>
      <x:c r="L990" s="13" t="n">
        <x:f>IF(K990="","",COUNTIF($K$5:$K$1004,"&gt;"&amp;K990)+1)</x:f>
        <x:v>482</x:v>
      </x:c>
    </x:row>
    <x:row r="991" ht="25" customHeight="1">
      <x:c r="A991" s="4" t="str">
        <x:v>K0987</x:v>
      </x:c>
      <x:c r="B991" s="4" t="str">
        <x:v>고생물·미스터리</x:v>
      </x:c>
      <x:c r="C991" s="4" t="str">
        <x:v>오파비니아</x:v>
      </x:c>
      <x:c r="D991" s="13" t="n">
        <x:f>'Data &amp; Targets'!L991</x:f>
        <x:v>360</x:v>
      </x:c>
      <x:c r="E991" s="13" t="n">
        <x:f>'Data &amp; Targets'!N991</x:f>
        <x:v>264</x:v>
      </x:c>
      <x:c r="F991" s="23" t="n">
        <x:f>MIN(100,LOG10(1+D991/'산출기준'!$B$8)/LOG10(1+'산출기준'!$B$9/'산출기준'!$B$8)*100)</x:f>
        <x:v>22.088731649067263</x:v>
      </x:c>
      <x:c r="G991" s="23" t="n">
        <x:f>MIN(100,LOG10(1+D991/MAX(E991,'산출기준'!$B$10)*'산출기준'!$B$11)/LOG10(1+'산출기준'!$B$12*'산출기준'!$B$11)*100)</x:f>
        <x:v>100</x:v>
      </x:c>
      <x:c r="H991" s="23" t="n">
        <x:f>F991*'산출기준'!$B$13+G991*'산출기준'!$B$14</x:f>
        <x:v>68.83549265962691</x:v>
      </x:c>
      <x:c r="I991" s="23" t="n">
        <x:f>IF('검색추이24개월'!AI991="","",'검색추이24개월'!AI991)</x:f>
        <x:v>90.69885571336876</x:v>
      </x:c>
      <x:c r="J991" s="23" t="n">
        <x:f>'편집평가'!L991</x:f>
        <x:v>37.5</x:v>
      </x:c>
      <x:c r="K991" s="23" t="n">
        <x:f>IF(I991="","",H991*'산출기준'!$B$15+I991*'산출기준'!$B$16+J991*'산출기준'!$B$17)</x:f>
        <x:v>69.12740304382407</x:v>
      </x:c>
      <x:c r="L991" s="13" t="n">
        <x:f>IF(K991="","",COUNTIF($K$5:$K$1004,"&gt;"&amp;K991)+1)</x:f>
        <x:v>563</x:v>
      </x:c>
    </x:row>
    <x:row r="992" ht="25" customHeight="1">
      <x:c r="A992" s="4" t="str">
        <x:v>K0988</x:v>
      </x:c>
      <x:c r="B992" s="4" t="str">
        <x:v>고생물·미스터리</x:v>
      </x:c>
      <x:c r="C992" s="4" t="str">
        <x:v>피라미드높이</x:v>
      </x:c>
      <x:c r="D992" s="13" t="n">
        <x:f>'Data &amp; Targets'!L992</x:f>
        <x:v>310</x:v>
      </x:c>
      <x:c r="E992" s="13" t="n">
        <x:f>'Data &amp; Targets'!N992</x:f>
        <x:v>1487</x:v>
      </x:c>
      <x:c r="F992" s="23" t="n">
        <x:f>MIN(100,LOG10(1+D992/'산출기준'!$B$8)/LOG10(1+'산출기준'!$B$9/'산출기준'!$B$8)*100)</x:f>
        <x:v>20.423173477436897</x:v>
      </x:c>
      <x:c r="G992" s="23" t="n">
        <x:f>MIN(100,LOG10(1+D992/MAX(E992,'산출기준'!$B$10)*'산출기준'!$B$11)/LOG10(1+'산출기준'!$B$12*'산출기준'!$B$11)*100)</x:f>
        <x:v>66.82554292097181</x:v>
      </x:c>
      <x:c r="H992" s="23" t="n">
        <x:f>F992*'산출기준'!$B$13+G992*'산출기준'!$B$14</x:f>
        <x:v>48.26459514355785</x:v>
      </x:c>
      <x:c r="I992" s="23" t="n">
        <x:f>IF('검색추이24개월'!AI992="","",'검색추이24개월'!AI992)</x:f>
        <x:v>80.48531100291542</x:v>
      </x:c>
      <x:c r="J992" s="23" t="n">
        <x:f>'편집평가'!L992</x:f>
        <x:v>62.5</x:v>
      </x:c>
      <x:c r="K992" s="23" t="n">
        <x:f>IF(I992="","",H992*'산출기준'!$B$15+I992*'산출기준'!$B$16+J992*'산출기준'!$B$17)</x:f>
        <x:v>60.77789087265355</x:v>
      </x:c>
      <x:c r="L992" s="13" t="n">
        <x:f>IF(K992="","",COUNTIF($K$5:$K$1004,"&gt;"&amp;K992)+1)</x:f>
        <x:v>770</x:v>
      </x:c>
    </x:row>
    <x:row r="993" ht="25" customHeight="1">
      <x:c r="A993" s="4" t="str">
        <x:v>K0989</x:v>
      </x:c>
      <x:c r="B993" s="4" t="str">
        <x:v>고생물·미스터리</x:v>
      </x:c>
      <x:c r="C993" s="4" t="str">
        <x:v>이스터섬모아이</x:v>
      </x:c>
      <x:c r="D993" s="13" t="n">
        <x:f>'Data &amp; Targets'!L993</x:f>
        <x:v>300</x:v>
      </x:c>
      <x:c r="E993" s="13" t="n">
        <x:f>'Data &amp; Targets'!N993</x:f>
        <x:v>2168</x:v>
      </x:c>
      <x:c r="F993" s="23" t="n">
        <x:f>MIN(100,LOG10(1+D993/'산출기준'!$B$8)/LOG10(1+'산출기준'!$B$9/'산출기준'!$B$8)*100)</x:f>
        <x:v>20.065763012322392</x:v>
      </x:c>
      <x:c r="G993" s="23" t="n">
        <x:f>MIN(100,LOG10(1+D993/MAX(E993,'산출기준'!$B$10)*'산출기준'!$B$11)/LOG10(1+'산출기준'!$B$12*'산출기준'!$B$11)*100)</x:f>
        <x:v>58.44196432520504</x:v>
      </x:c>
      <x:c r="H993" s="23" t="n">
        <x:f>F993*'산출기준'!$B$13+G993*'산출기준'!$B$14</x:f>
        <x:v>43.09148380005198</x:v>
      </x:c>
      <x:c r="I993" s="23" t="str">
        <x:f>IF('검색추이24개월'!AI993="","",'검색추이24개월'!AI993)</x:f>
      </x:c>
      <x:c r="J993" s="23" t="n">
        <x:f>'편집평가'!L993</x:f>
        <x:v>37.5</x:v>
      </x:c>
      <x:c r="K993" s="23" t="str">
        <x:f>IF(I993="","",H993*'산출기준'!$B$15+I993*'산출기준'!$B$16+J993*'산출기준'!$B$17)</x:f>
      </x:c>
      <x:c r="L993" s="13" t="str">
        <x:f>IF(K993="","",COUNTIF($K$5:$K$1004,"&gt;"&amp;K993)+1)</x:f>
      </x:c>
    </x:row>
    <x:row r="994" ht="25" customHeight="1">
      <x:c r="A994" s="4" t="str">
        <x:v>K0990</x:v>
      </x:c>
      <x:c r="B994" s="4" t="str">
        <x:v>고생물·미스터리</x:v>
      </x:c>
      <x:c r="C994" s="4" t="str">
        <x:v>이집트미라</x:v>
      </x:c>
      <x:c r="D994" s="13" t="n">
        <x:f>'Data &amp; Targets'!L994</x:f>
        <x:v>290</x:v>
      </x:c>
      <x:c r="E994" s="13" t="n">
        <x:f>'Data &amp; Targets'!N994</x:f>
        <x:v>5642</x:v>
      </x:c>
      <x:c r="F994" s="23" t="n">
        <x:f>MIN(100,LOG10(1+D994/'산출기준'!$B$8)/LOG10(1+'산출기준'!$B$9/'산출기준'!$B$8)*100)</x:f>
        <x:v>19.699303226253694</x:v>
      </x:c>
      <x:c r="G994" s="23" t="n">
        <x:f>MIN(100,LOG10(1+D994/MAX(E994,'산출기준'!$B$10)*'산출기준'!$B$11)/LOG10(1+'산출기준'!$B$12*'산출기준'!$B$11)*100)</x:f>
        <x:v>39.3235279457104</x:v>
      </x:c>
      <x:c r="H994" s="23" t="n">
        <x:f>F994*'산출기준'!$B$13+G994*'산출기준'!$B$14</x:f>
        <x:v>31.47383805792772</x:v>
      </x:c>
      <x:c r="I994" s="23" t="n">
        <x:f>IF('검색추이24개월'!AI994="","",'검색추이24개월'!AI994)</x:f>
        <x:v>93.89796046175006</x:v>
      </x:c>
      <x:c r="J994" s="23" t="n">
        <x:f>'편집평가'!L994</x:f>
        <x:v>37.5</x:v>
      </x:c>
      <x:c r="K994" s="23" t="n">
        <x:f>IF(I994="","",H994*'산출기준'!$B$15+I994*'산출기준'!$B$16+J994*'산출기준'!$B$17)</x:f>
        <x:v>51.406307167488876</x:v>
      </x:c>
      <x:c r="L994" s="13" t="n">
        <x:f>IF(K994="","",COUNTIF($K$5:$K$1004,"&gt;"&amp;K994)+1)</x:f>
        <x:v>909</x:v>
      </x:c>
    </x:row>
    <x:row r="995" ht="25" customHeight="1">
      <x:c r="A995" s="4" t="str">
        <x:v>K0991</x:v>
      </x:c>
      <x:c r="B995" s="4" t="str">
        <x:v>고생물·미스터리</x:v>
      </x:c>
      <x:c r="C995" s="4" t="str">
        <x:v>석탄기</x:v>
      </x:c>
      <x:c r="D995" s="13" t="n">
        <x:f>'Data &amp; Targets'!L995</x:f>
        <x:v>240</x:v>
      </x:c>
      <x:c r="E995" s="13" t="n">
        <x:f>'Data &amp; Targets'!N995</x:f>
        <x:v>1046</x:v>
      </x:c>
      <x:c r="F995" s="23" t="n">
        <x:f>MIN(100,LOG10(1+D995/'산출기준'!$B$8)/LOG10(1+'산출기준'!$B$9/'산출기준'!$B$8)*100)</x:f>
        <x:v>17.71340090527012</x:v>
      </x:c>
      <x:c r="G995" s="23" t="n">
        <x:f>MIN(100,LOG10(1+D995/MAX(E995,'산출기준'!$B$10)*'산출기준'!$B$11)/LOG10(1+'산출기준'!$B$12*'산출기준'!$B$11)*100)</x:f>
        <x:v>68.81165414663333</x:v>
      </x:c>
      <x:c r="H995" s="23" t="n">
        <x:f>F995*'산출기준'!$B$13+G995*'산출기준'!$B$14</x:f>
        <x:v>48.37235285008804</x:v>
      </x:c>
      <x:c r="I995" s="23" t="n">
        <x:f>IF('검색추이24개월'!AI995="","",'검색추이24개월'!AI995)</x:f>
        <x:v>85.6779203816629</x:v>
      </x:c>
      <x:c r="J995" s="23" t="n">
        <x:f>'편집평가'!L995</x:f>
        <x:v>37.5</x:v>
      </x:c>
      <x:c r="K995" s="23" t="n">
        <x:f>IF(I995="","",H995*'산출기준'!$B$15+I995*'산출기준'!$B$16+J995*'산출기준'!$B$17)</x:f>
        <x:v>57.38955253954289</x:v>
      </x:c>
      <x:c r="L995" s="13" t="n">
        <x:f>IF(K995="","",COUNTIF($K$5:$K$1004,"&gt;"&amp;K995)+1)</x:f>
        <x:v>831</x:v>
      </x:c>
    </x:row>
    <x:row r="996" ht="25" customHeight="1">
      <x:c r="A996" s="4" t="str">
        <x:v>K0992</x:v>
      </x:c>
      <x:c r="B996" s="4" t="str">
        <x:v>고생물·미스터리</x:v>
      </x:c>
      <x:c r="C996" s="4" t="str">
        <x:v>보이니치문서</x:v>
      </x:c>
      <x:c r="D996" s="13" t="n">
        <x:f>'Data &amp; Targets'!L996</x:f>
        <x:v>230</x:v>
      </x:c>
      <x:c r="E996" s="13" t="n">
        <x:f>'Data &amp; Targets'!N996</x:f>
        <x:v>115</x:v>
      </x:c>
      <x:c r="F996" s="23" t="n">
        <x:f>MIN(100,LOG10(1+D996/'산출기준'!$B$8)/LOG10(1+'산출기준'!$B$9/'산출기준'!$B$8)*100)</x:f>
        <x:v>17.281297521907003</x:v>
      </x:c>
      <x:c r="G996" s="23" t="n">
        <x:f>MIN(100,LOG10(1+D996/MAX(E996,'산출기준'!$B$10)*'산출기준'!$B$11)/LOG10(1+'산출기준'!$B$12*'산출기준'!$B$11)*100)</x:f>
        <x:v>100</x:v>
      </x:c>
      <x:c r="H996" s="23" t="n">
        <x:f>F996*'산출기준'!$B$13+G996*'산출기준'!$B$14</x:f>
        <x:v>66.9125190087628</x:v>
      </x:c>
      <x:c r="I996" s="23" t="n">
        <x:f>IF('검색추이24개월'!AI996="","",'검색추이24개월'!AI996)</x:f>
        <x:v>95.01877754823566</x:v>
      </x:c>
      <x:c r="J996" s="23" t="n">
        <x:f>'편집평가'!L996</x:f>
        <x:v>37.5</x:v>
      </x:c>
      <x:c r="K996" s="23" t="n">
        <x:f>IF(I996="","",H996*'산출기준'!$B$15+I996*'산출기준'!$B$16+J996*'산출기준'!$B$17)</x:f>
        <x:v>69.4618927688521</x:v>
      </x:c>
      <x:c r="L996" s="13" t="n">
        <x:f>IF(K996="","",COUNTIF($K$5:$K$1004,"&gt;"&amp;K996)+1)</x:f>
        <x:v>557</x:v>
      </x:c>
    </x:row>
    <x:row r="997" ht="25" customHeight="1">
      <x:c r="A997" s="4" t="str">
        <x:v>K0993</x:v>
      </x:c>
      <x:c r="B997" s="4" t="str">
        <x:v>고생물·미스터리</x:v>
      </x:c>
      <x:c r="C997" s="4" t="str">
        <x:v>백상아리크기</x:v>
      </x:c>
      <x:c r="D997" s="13" t="n">
        <x:f>'Data &amp; Targets'!L997</x:f>
        <x:v>210</x:v>
      </x:c>
      <x:c r="E997" s="13" t="n">
        <x:f>'Data &amp; Targets'!N997</x:f>
        <x:v>235</x:v>
      </x:c>
      <x:c r="F997" s="23" t="n">
        <x:f>MIN(100,LOG10(1+D997/'산출기준'!$B$8)/LOG10(1+'산출기준'!$B$9/'산출기준'!$B$8)*100)</x:f>
        <x:v>16.37635359237982</x:v>
      </x:c>
      <x:c r="G997" s="23" t="n">
        <x:f>MIN(100,LOG10(1+D997/MAX(E997,'산출기준'!$B$10)*'산출기준'!$B$11)/LOG10(1+'산출기준'!$B$12*'산출기준'!$B$11)*100)</x:f>
        <x:v>97.58836225767247</x:v>
      </x:c>
      <x:c r="H997" s="23" t="n">
        <x:f>F997*'산출기준'!$B$13+G997*'산출기준'!$B$14</x:f>
        <x:v>65.10355879155541</x:v>
      </x:c>
      <x:c r="I997" s="23" t="n">
        <x:f>IF('검색추이24개월'!AI997="","",'검색추이24개월'!AI997)</x:f>
        <x:v>97.60416685431991</x:v>
      </x:c>
      <x:c r="J997" s="23" t="n">
        <x:f>'편집평가'!L997</x:f>
        <x:v>62.5</x:v>
      </x:c>
      <x:c r="K997" s="23" t="n">
        <x:f>IF(I997="","",H997*'산출기준'!$B$15+I997*'산출기준'!$B$16+J997*'산출기준'!$B$17)</x:f>
        <x:v>74.33302945207367</x:v>
      </x:c>
      <x:c r="L997" s="13" t="n">
        <x:f>IF(K997="","",COUNTIF($K$5:$K$1004,"&gt;"&amp;K997)+1)</x:f>
        <x:v>442</x:v>
      </x:c>
    </x:row>
    <x:row r="998" ht="25" customHeight="1">
      <x:c r="A998" s="4" t="str">
        <x:v>K0994</x:v>
      </x:c>
      <x:c r="B998" s="4" t="str">
        <x:v>고생물·미스터리</x:v>
      </x:c>
      <x:c r="C998" s="4" t="str">
        <x:v>시조새화석</x:v>
      </x:c>
      <x:c r="D998" s="13" t="n">
        <x:f>'Data &amp; Targets'!L998</x:f>
        <x:v>190</x:v>
      </x:c>
      <x:c r="E998" s="13" t="n">
        <x:f>'Data &amp; Targets'!N998</x:f>
        <x:v>385</x:v>
      </x:c>
      <x:c r="F998" s="23" t="n">
        <x:f>MIN(100,LOG10(1+D998/'산출기준'!$B$8)/LOG10(1+'산출기준'!$B$9/'산출기준'!$B$8)*100)</x:f>
        <x:v>15.411036735305277</x:v>
      </x:c>
      <x:c r="G998" s="23" t="n">
        <x:f>MIN(100,LOG10(1+D998/MAX(E998,'산출기준'!$B$10)*'산출기준'!$B$11)/LOG10(1+'산출기준'!$B$12*'산출기준'!$B$11)*100)</x:f>
        <x:v>84.9167752286468</x:v>
      </x:c>
      <x:c r="H998" s="23" t="n">
        <x:f>F998*'산출기준'!$B$13+G998*'산출기준'!$B$14</x:f>
        <x:v>57.11447983131019</x:v>
      </x:c>
      <x:c r="I998" s="23" t="n">
        <x:f>IF('검색추이24개월'!AI998="","",'검색추이24개월'!AI998)</x:f>
        <x:v>86.77264311126534</x:v>
      </x:c>
      <x:c r="J998" s="23" t="n">
        <x:f>'편집평가'!L998</x:f>
        <x:v>37.5</x:v>
      </x:c>
      <x:c r="K998" s="23" t="n">
        <x:f>IF(I998="","",H998*'산출기준'!$B$15+I998*'산출기준'!$B$16+J998*'산출기준'!$B$17)</x:f>
        <x:v>62.089032849034695</x:v>
      </x:c>
      <x:c r="L998" s="13" t="n">
        <x:f>IF(K998="","",COUNTIF($K$5:$K$1004,"&gt;"&amp;K998)+1)</x:f>
        <x:v>737</x:v>
      </x:c>
    </x:row>
    <x:row r="999" ht="25" customHeight="1">
      <x:c r="A999" s="4" t="str">
        <x:v>K0995</x:v>
      </x:c>
      <x:c r="B999" s="4" t="str">
        <x:v>고생물·미스터리</x:v>
      </x:c>
      <x:c r="C999" s="4" t="str">
        <x:v>지구탄생</x:v>
      </x:c>
      <x:c r="D999" s="13" t="n">
        <x:f>'Data &amp; Targets'!L999</x:f>
        <x:v>190</x:v>
      </x:c>
      <x:c r="E999" s="13" t="n">
        <x:f>'Data &amp; Targets'!N999</x:f>
        <x:v>18812</x:v>
      </x:c>
      <x:c r="F999" s="23" t="n">
        <x:f>MIN(100,LOG10(1+D999/'산출기준'!$B$8)/LOG10(1+'산출기준'!$B$9/'산출기준'!$B$8)*100)</x:f>
        <x:v>15.411036735305277</x:v>
      </x:c>
      <x:c r="G999" s="23" t="n">
        <x:f>MIN(100,LOG10(1+D999/MAX(E999,'산출기준'!$B$10)*'산출기준'!$B$11)/LOG10(1+'산출기준'!$B$12*'산출기준'!$B$11)*100)</x:f>
        <x:v>15.12704914059671</x:v>
      </x:c>
      <x:c r="H999" s="23" t="n">
        <x:f>F999*'산출기준'!$B$13+G999*'산출기준'!$B$14</x:f>
        <x:v>15.240644178480137</x:v>
      </x:c>
      <x:c r="I999" s="23" t="n">
        <x:f>IF('검색추이24개월'!AI999="","",'검색추이24개월'!AI999)</x:f>
        <x:v>75.29051587834273</x:v>
      </x:c>
      <x:c r="J999" s="23" t="n">
        <x:f>'편집평가'!L999</x:f>
        <x:v>37.5</x:v>
      </x:c>
      <x:c r="K999" s="23" t="n">
        <x:f>IF(I999="","",H999*'산출기준'!$B$15+I999*'산출기준'!$B$16+J999*'산출기준'!$B$17)</x:f>
        <x:v>37.707476852742886</x:v>
      </x:c>
      <x:c r="L999" s="13" t="n">
        <x:f>IF(K999="","",COUNTIF($K$5:$K$1004,"&gt;"&amp;K999)+1)</x:f>
        <x:v>978</x:v>
      </x:c>
    </x:row>
    <x:row r="1000" ht="25" customHeight="1">
      <x:c r="A1000" s="4" t="str">
        <x:v>K0996</x:v>
      </x:c>
      <x:c r="B1000" s="4" t="str">
        <x:v>고생물·미스터리</x:v>
      </x:c>
      <x:c r="C1000" s="4" t="str">
        <x:v>대멸종원인</x:v>
      </x:c>
      <x:c r="D1000" s="13" t="n">
        <x:f>'Data &amp; Targets'!L1000</x:f>
        <x:v>180</x:v>
      </x:c>
      <x:c r="E1000" s="13" t="n">
        <x:f>'Data &amp; Targets'!N1000</x:f>
        <x:v>393</x:v>
      </x:c>
      <x:c r="F1000" s="23" t="n">
        <x:f>MIN(100,LOG10(1+D1000/'산출기준'!$B$8)/LOG10(1+'산출기준'!$B$9/'산출기준'!$B$8)*100)</x:f>
        <x:v>14.903111343072023</x:v>
      </x:c>
      <x:c r="G1000" s="23" t="n">
        <x:f>MIN(100,LOG10(1+D1000/MAX(E1000,'산출기준'!$B$10)*'산출기준'!$B$11)/LOG10(1+'산출기준'!$B$12*'산출기준'!$B$11)*100)</x:f>
        <x:v>83.33294462251254</x:v>
      </x:c>
      <x:c r="H1000" s="23" t="n">
        <x:f>F1000*'산출기준'!$B$13+G1000*'산출기준'!$B$14</x:f>
        <x:v>55.96101131073633</x:v>
      </x:c>
      <x:c r="I1000" s="23" t="str">
        <x:f>IF('검색추이24개월'!AI1000="","",'검색추이24개월'!AI1000)</x:f>
      </x:c>
      <x:c r="J1000" s="23" t="n">
        <x:f>'편집평가'!L1000</x:f>
        <x:v>62.5</x:v>
      </x:c>
      <x:c r="K1000" s="23" t="str">
        <x:f>IF(I1000="","",H1000*'산출기준'!$B$15+I1000*'산출기준'!$B$16+J1000*'산출기준'!$B$17)</x:f>
      </x:c>
      <x:c r="L1000" s="13" t="str">
        <x:f>IF(K1000="","",COUNTIF($K$5:$K$1004,"&gt;"&amp;K1000)+1)</x:f>
      </x:c>
    </x:row>
    <x:row r="1001" ht="25" customHeight="1">
      <x:c r="A1001" s="4" t="str">
        <x:v>K0997</x:v>
      </x:c>
      <x:c r="B1001" s="4" t="str">
        <x:v>고생물·미스터리</x:v>
      </x:c>
      <x:c r="C1001" s="4" t="str">
        <x:v>살아있는화석</x:v>
      </x:c>
      <x:c r="D1001" s="13" t="n">
        <x:f>'Data &amp; Targets'!L1001</x:f>
        <x:v>170</x:v>
      </x:c>
      <x:c r="E1001" s="13" t="n">
        <x:f>'Data &amp; Targets'!N1001</x:f>
        <x:v>3992</x:v>
      </x:c>
      <x:c r="F1001" s="23" t="n">
        <x:f>MIN(100,LOG10(1+D1001/'산출기준'!$B$8)/LOG10(1+'산출기준'!$B$9/'산출기준'!$B$8)*100)</x:f>
        <x:v>14.376711936340152</x:v>
      </x:c>
      <x:c r="G1001" s="23" t="n">
        <x:f>MIN(100,LOG10(1+D1001/MAX(E1001,'산출기준'!$B$10)*'산출기준'!$B$11)/LOG10(1+'산출기준'!$B$12*'산출기준'!$B$11)*100)</x:f>
        <x:v>35.96545416864908</x:v>
      </x:c>
      <x:c r="H1001" s="23" t="n">
        <x:f>F1001*'산출기준'!$B$13+G1001*'산출기준'!$B$14</x:f>
        <x:v>27.32995727572551</x:v>
      </x:c>
      <x:c r="I1001" s="23" t="n">
        <x:f>IF('검색추이24개월'!AI1001="","",'검색추이24개월'!AI1001)</x:f>
        <x:v>83.28341581929564</x:v>
      </x:c>
      <x:c r="J1001" s="23" t="n">
        <x:f>'편집평가'!L1001</x:f>
        <x:v>37.5</x:v>
      </x:c>
      <x:c r="K1001" s="23" t="n">
        <x:f>IF(I1001="","",H1001*'산출기준'!$B$15+I1001*'산출기준'!$B$16+J1001*'산출기준'!$B$17)</x:f>
        <x:v>46.150003383651445</x:v>
      </x:c>
      <x:c r="L1001" s="13" t="n">
        <x:f>IF(K1001="","",COUNTIF($K$5:$K$1004,"&gt;"&amp;K1001)+1)</x:f>
        <x:v>960</x:v>
      </x:c>
    </x:row>
    <x:row r="1002" ht="25" customHeight="1">
      <x:c r="A1002" s="4" t="str">
        <x:v>K0998</x:v>
      </x:c>
      <x:c r="B1002" s="4" t="str">
        <x:v>고생물·미스터리</x:v>
      </x:c>
      <x:c r="C1002" s="4" t="str">
        <x:v>인류진화</x:v>
      </x:c>
      <x:c r="D1002" s="13" t="n">
        <x:f>'Data &amp; Targets'!L1002</x:f>
        <x:v>160</x:v>
      </x:c>
      <x:c r="E1002" s="13" t="n">
        <x:f>'Data &amp; Targets'!N1002</x:f>
        <x:v>30739</x:v>
      </x:c>
      <x:c r="F1002" s="23" t="n">
        <x:f>MIN(100,LOG10(1+D1002/'산출기준'!$B$8)/LOG10(1+'산출기준'!$B$9/'산출기준'!$B$8)*100)</x:f>
        <x:v>13.830443770970605</x:v>
      </x:c>
      <x:c r="G1002" s="23" t="n">
        <x:f>MIN(100,LOG10(1+D1002/MAX(E1002,'산출기준'!$B$10)*'산출기준'!$B$11)/LOG10(1+'산출기준'!$B$12*'산출기준'!$B$11)*100)</x:f>
        <x:v>9.079865319333114</x:v>
      </x:c>
      <x:c r="H1002" s="23" t="n">
        <x:f>F1002*'산출기준'!$B$13+G1002*'산출기준'!$B$14</x:f>
        <x:v>10.98009669998811</x:v>
      </x:c>
      <x:c r="I1002" s="23" t="n">
        <x:f>IF('검색추이24개월'!AI1002="","",'검색추이24개월'!AI1002)</x:f>
        <x:v>81.92956900884745</x:v>
      </x:c>
      <x:c r="J1002" s="23" t="n">
        <x:f>'편집평가'!L1002</x:f>
        <x:v>37.5</x:v>
      </x:c>
      <x:c r="K1002" s="23" t="n">
        <x:f>IF(I1002="","",H1002*'산출기준'!$B$15+I1002*'산출기준'!$B$16+J1002*'산출기준'!$B$17)</x:f>
        <x:v>37.56891905264829</x:v>
      </x:c>
      <x:c r="L1002" s="13" t="n">
        <x:f>IF(K1002="","",COUNTIF($K$5:$K$1004,"&gt;"&amp;K1002)+1)</x:f>
        <x:v>979</x:v>
      </x:c>
    </x:row>
    <x:row r="1003" ht="25" customHeight="1">
      <x:c r="A1003" s="4" t="str">
        <x:v>K0999</x:v>
      </x:c>
      <x:c r="B1003" s="4" t="str">
        <x:v>고생물·미스터리</x:v>
      </x:c>
      <x:c r="C1003" s="4" t="str">
        <x:v>공룡수명</x:v>
      </x:c>
      <x:c r="D1003" s="13" t="n">
        <x:f>'Data &amp; Targets'!L1003</x:f>
        <x:v>140</x:v>
      </x:c>
      <x:c r="E1003" s="13" t="n">
        <x:f>'Data &amp; Targets'!N1003</x:f>
        <x:v>248</x:v>
      </x:c>
      <x:c r="F1003" s="23" t="n">
        <x:f>MIN(100,LOG10(1+D1003/'산출기준'!$B$8)/LOG10(1+'산출기준'!$B$9/'산출기준'!$B$8)*100)</x:f>
        <x:v>12.67187453193517</x:v>
      </x:c>
      <x:c r="G1003" s="23" t="n">
        <x:f>MIN(100,LOG10(1+D1003/MAX(E1003,'산출기준'!$B$10)*'산출기준'!$B$11)/LOG10(1+'산출기준'!$B$12*'산출기준'!$B$11)*100)</x:f>
        <x:v>87.77545600428041</x:v>
      </x:c>
      <x:c r="H1003" s="23" t="n">
        <x:f>F1003*'산출기준'!$B$13+G1003*'산출기준'!$B$14</x:f>
        <x:v>57.73402341534232</x:v>
      </x:c>
      <x:c r="I1003" s="23" t="n">
        <x:f>IF('검색추이24개월'!AI1003="","",'검색추이24개월'!AI1003)</x:f>
        <x:v>86.81185989338341</x:v>
      </x:c>
      <x:c r="J1003" s="23" t="n">
        <x:f>'편집평가'!L1003</x:f>
        <x:v>62.5</x:v>
      </x:c>
      <x:c r="K1003" s="23" t="n">
        <x:f>IF(I1003="","",H1003*'산출기준'!$B$15+I1003*'산출기준'!$B$16+J1003*'산출기준'!$B$17)</x:f>
        <x:v>67.41056967568619</x:v>
      </x:c>
      <x:c r="L1003" s="13" t="n">
        <x:f>IF(K1003="","",COUNTIF($K$5:$K$1004,"&gt;"&amp;K1003)+1)</x:f>
        <x:v>609</x:v>
      </x:c>
    </x:row>
    <x:row r="1004" ht="25" customHeight="1">
      <x:c r="A1004" s="4" t="str">
        <x:v>K1000</x:v>
      </x:c>
      <x:c r="B1004" s="4" t="str">
        <x:v>고생물·미스터리</x:v>
      </x:c>
      <x:c r="C1004" s="4" t="str">
        <x:v>티라노사우루스크기</x:v>
      </x:c>
      <x:c r="D1004" s="13" t="n">
        <x:f>'Data &amp; Targets'!L1004</x:f>
        <x:v>100</x:v>
      </x:c>
      <x:c r="E1004" s="13" t="n">
        <x:f>'Data &amp; Targets'!N1004</x:f>
        <x:v>697</x:v>
      </x:c>
      <x:c r="F1004" s="23" t="n">
        <x:f>MIN(100,LOG10(1+D1004/'산출기준'!$B$8)/LOG10(1+'산출기준'!$B$9/'산출기준'!$B$8)*100)</x:f>
        <x:v>10.032881506161196</x:v>
      </x:c>
      <x:c r="G1004" s="23" t="n">
        <x:f>MIN(100,LOG10(1+D1004/MAX(E1004,'산출기준'!$B$10)*'산출기준'!$B$11)/LOG10(1+'산출기준'!$B$12*'산출기준'!$B$11)*100)</x:f>
        <x:v>59.173605252128084</x:v>
      </x:c>
      <x:c r="H1004" s="23" t="n">
        <x:f>F1004*'산출기준'!$B$13+G1004*'산출기준'!$B$14</x:f>
        <x:v>39.51731575374133</x:v>
      </x:c>
      <x:c r="I1004" s="23" t="n">
        <x:f>IF('검색추이24개월'!AI1004="","",'검색추이24개월'!AI1004)</x:f>
        <x:v>82.56115045867043</x:v>
      </x:c>
      <x:c r="J1004" s="23" t="n">
        <x:f>'편집평가'!L1004</x:f>
        <x:v>62.5</x:v>
      </x:c>
      <x:c r="K1004" s="23" t="n">
        <x:f>IF(I1004="","",H1004*'산출기준'!$B$15+I1004*'산출기준'!$B$16+J1004*'산출기준'!$B$17)</x:f>
        <x:v>57.02700301447179</x:v>
      </x:c>
      <x:c r="L1004" s="13" t="n">
        <x:f>IF(K1004="","",COUNTIF($K$5:$K$1004,"&gt;"&amp;K1004)+1)</x:f>
        <x:v>840</x:v>
      </x:c>
    </x:row>
  </x:sheetData>
  <x:mergeCells>
    <x:mergeCell ref="A1:L1"/>
    <x:mergeCell ref="A2:L2"/>
  </x:mergeCells>
  <x:conditionalFormatting sqref="K5:K1004">
    <x:cfRule type="dataBar" priority="1">
      <x:dataBar>
        <x:cfvo type="num" val="0"/>
        <x:cfvo type="num" val="100"/>
        <x:color rgb="FF1CA6D9"/>
      </x:dataBar>
    </x:cfRule>
  </x:conditionalFormatting>
  <x:pageMargins left="0.7" right="0.7" top="0.75" bottom="0.75" header="0.3" footer="0.3"/>
  <x:legacyDrawing xmlns:r="http://schemas.openxmlformats.org/officeDocument/2006/relationships" r:id="R9d7bb0a1ab8d47f8"/>
  <x:tableParts count="1">
    <x:tablePart xmlns:r="http://schemas.openxmlformats.org/officeDocument/2006/relationships" r:id="Raa1ad2cc21684c6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34" hidden="0" customWidth="1"/>
    <x:col min="4" max="4" width="16" hidden="0" customWidth="1"/>
    <x:col min="5" max="5" width="16" hidden="0" customWidth="1"/>
    <x:col min="6" max="6" width="16" hidden="0" customWidth="1"/>
    <x:col min="7" max="7" width="16" hidden="0" customWidth="1"/>
    <x:col min="8" max="8" width="22" hidden="0" customWidth="1"/>
    <x:col min="9" max="9" width="19" hidden="0" customWidth="1"/>
    <x:col min="10" max="10" width="20" hidden="0" customWidth="1"/>
    <x:col min="11" max="11" width="20" hidden="0" customWidth="1"/>
    <x:col min="12" max="12" width="23" hidden="0" customWidth="1"/>
    <x:col min="13" max="13" width="22" hidden="0" customWidth="1"/>
    <x:col min="14" max="14" width="55" hidden="0" customWidth="1"/>
  </x:cols>
  <x:sheetData>
    <x:row r="1" ht="36" customHeight="1">
      <x:c r="A1" s="6" t="str">
        <x:v>원본100</x:v>
      </x:c>
      <x:c r="B1" s="6"/>
      <x:c r="C1" s="6"/>
      <x:c r="D1" s="6"/>
      <x:c r="E1" s="6"/>
      <x:c r="F1" s="6"/>
      <x:c r="G1" s="6"/>
      <x:c r="H1" s="6"/>
      <x:c r="I1" s="6"/>
      <x:c r="J1" s="6"/>
      <x:c r="K1" s="6"/>
      <x:c r="L1" s="6"/>
      <x:c r="M1" s="6"/>
      <x:c r="N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c r="M2" s="8"/>
      <x:c r="N2" s="8"/>
    </x:row>
    <x:row r="3" ht="25" customHeight="1">
      <x:c r="A3" s="4"/>
      <x:c r="B3" s="4"/>
      <x:c r="C3" s="4"/>
      <x:c r="D3" s="4"/>
      <x:c r="E3" s="4"/>
      <x:c r="F3" s="4"/>
      <x:c r="G3" s="4"/>
      <x:c r="H3" s="4"/>
      <x:c r="I3" s="4"/>
      <x:c r="J3" s="4"/>
      <x:c r="K3" s="4"/>
      <x:c r="L3" s="4"/>
      <x:c r="M3" s="4"/>
      <x:c r="N3" s="4"/>
    </x:row>
    <x:row r="4" ht="36" customHeight="1">
      <x:c r="A4" s="11" t="str">
        <x:v>주제</x:v>
      </x:c>
      <x:c r="B4" s="11" t="str">
        <x:v>원본 검색어</x:v>
      </x:c>
      <x:c r="C4" s="11" t="str">
        <x:v>조회 검색어</x:v>
      </x:c>
      <x:c r="D4" s="11" t="str">
        <x:v>PC 원값</x:v>
      </x:c>
      <x:c r="E4" s="11" t="str">
        <x:v>모바일 원값</x:v>
      </x:c>
      <x:c r="F4" s="11" t="str">
        <x:v>월검색 하한</x:v>
      </x:c>
      <x:c r="G4" s="11" t="str">
        <x:v>월검색 상한</x:v>
      </x:c>
      <x:c r="H4" s="11" t="str">
        <x:v>상태</x:v>
      </x:c>
      <x:c r="I4" s="11" t="str">
        <x:v>1000 후보 ID</x:v>
      </x:c>
      <x:c r="J4" s="11" t="str">
        <x:v>누적 문서</x:v>
      </x:c>
      <x:c r="K4" s="11" t="str">
        <x:v>최근30일 발행수</x:v>
      </x:c>
      <x:c r="L4" s="11" t="str">
        <x:v>발행량 한계</x:v>
      </x:c>
      <x:c r="M4" s="11" t="str">
        <x:v>검색량 조회일</x:v>
      </x:c>
      <x:c r="N4" s="11" t="str">
        <x:v>출처</x:v>
      </x:c>
    </x:row>
    <x:row r="5" ht="25" customHeight="1">
      <x:c r="A5" s="4" t="str">
        <x:v>경제·비즈니스</x:v>
      </x:c>
      <x:c r="B5" s="4" t="str">
        <x:v>연봉 실수령액</x:v>
      </x:c>
      <x:c r="C5" s="4" t="str">
        <x:v>연봉실수령액</x:v>
      </x:c>
      <x:c r="D5" s="4" t="n">
        <x:v>17100</x:v>
      </x:c>
      <x:c r="E5" s="4" t="n">
        <x:v>59700</x:v>
      </x:c>
      <x:c r="F5" s="13" t="n">
        <x:v>76800</x:v>
      </x:c>
      <x:c r="G5" s="13" t="n">
        <x:v>76800</x:v>
      </x:c>
      <x:c r="H5" s="4" t="str">
        <x:v>유지 가능</x:v>
      </x:c>
      <x:c r="I5" s="4" t="str">
        <x:v>K0009</x:v>
      </x:c>
      <x:c r="J5" s="13" t="n">
        <x:v>17578</x:v>
      </x:c>
      <x:c r="K5" s="13" t="n">
        <x:v>996</x:v>
      </x:c>
      <x:c r="L5" s="4" t="str">
        <x:v>이상(하한)</x:v>
      </x:c>
      <x:c r="M5" s="15" t="n">
        <x:v>46269.34431388889</x:v>
      </x:c>
      <x:c r="N5" s="4" t="str">
        <x:v>https://naver.github.io/searchad-apidoc/</x:v>
      </x:c>
    </x:row>
    <x:row r="6" ht="25" customHeight="1">
      <x:c r="A6" s="4" t="str">
        <x:v>경제·비즈니스</x:v>
      </x:c>
      <x:c r="B6" s="4" t="str">
        <x:v>연봉 1억 실수령액</x:v>
      </x:c>
      <x:c r="C6" s="4" t="str">
        <x:v>연봉1억실수령액</x:v>
      </x:c>
      <x:c r="D6" s="4" t="n">
        <x:v>1970</x:v>
      </x:c>
      <x:c r="E6" s="4" t="n">
        <x:v>9290</x:v>
      </x:c>
      <x:c r="F6" s="13" t="n">
        <x:v>11260</x:v>
      </x:c>
      <x:c r="G6" s="13" t="n">
        <x:v>11260</x:v>
      </x:c>
      <x:c r="H6" s="4" t="str">
        <x:v>유지 가능</x:v>
      </x:c>
      <x:c r="I6" s="4" t="str">
        <x:v>K0035</x:v>
      </x:c>
      <x:c r="J6" s="13" t="n">
        <x:v>2425</x:v>
      </x:c>
      <x:c r="K6" s="13" t="n">
        <x:v>242</x:v>
      </x:c>
      <x:c r="L6" s="4" t="str">
        <x:v>수집결과 내 집계</x:v>
      </x:c>
      <x:c r="M6" s="15" t="n">
        <x:v>46269.34431388889</x:v>
      </x:c>
      <x:c r="N6" s="4" t="str">
        <x:v>https://naver.github.io/searchad-apidoc/</x:v>
      </x:c>
    </x:row>
    <x:row r="7" ht="25" customHeight="1">
      <x:c r="A7" s="4" t="str">
        <x:v>경제·비즈니스</x:v>
      </x:c>
      <x:c r="B7" s="4" t="str">
        <x:v>연봉 5000 실수령액</x:v>
      </x:c>
      <x:c r="C7" s="4" t="str">
        <x:v>연봉5000실수령액</x:v>
      </x:c>
      <x:c r="D7" s="4" t="n">
        <x:v>2040</x:v>
      </x:c>
      <x:c r="E7" s="4" t="n">
        <x:v>7400</x:v>
      </x:c>
      <x:c r="F7" s="13" t="n">
        <x:v>9440</x:v>
      </x:c>
      <x:c r="G7" s="13" t="n">
        <x:v>9440</x:v>
      </x:c>
      <x:c r="H7" s="4" t="str">
        <x:v>유지 가능</x:v>
      </x:c>
      <x:c r="I7" s="4" t="str">
        <x:v>K0043</x:v>
      </x:c>
      <x:c r="J7" s="13" t="n">
        <x:v>816</x:v>
      </x:c>
      <x:c r="K7" s="13" t="n">
        <x:v>49</x:v>
      </x:c>
      <x:c r="L7" s="4" t="str">
        <x:v>수집결과 내 집계</x:v>
      </x:c>
      <x:c r="M7" s="15" t="n">
        <x:v>46269.34431388889</x:v>
      </x:c>
      <x:c r="N7" s="4" t="str">
        <x:v>https://naver.github.io/searchad-apidoc/</x:v>
      </x:c>
    </x:row>
    <x:row r="8" ht="25" customHeight="1">
      <x:c r="A8" s="4" t="str">
        <x:v>경제·비즈니스</x:v>
      </x:c>
      <x:c r="B8" s="4" t="str">
        <x:v>퇴직금 계산방법</x:v>
      </x:c>
      <x:c r="C8" s="4" t="str">
        <x:v>퇴직금계산방법</x:v>
      </x:c>
      <x:c r="D8" s="4" t="n">
        <x:v>2280</x:v>
      </x:c>
      <x:c r="E8" s="4" t="n">
        <x:v>4150</x:v>
      </x:c>
      <x:c r="F8" s="13" t="n">
        <x:v>6430</x:v>
      </x:c>
      <x:c r="G8" s="13" t="n">
        <x:v>6430</x:v>
      </x:c>
      <x:c r="H8" s="4" t="str">
        <x:v>유지 가능</x:v>
      </x:c>
      <x:c r="I8" s="4" t="str">
        <x:v>K0059</x:v>
      </x:c>
      <x:c r="J8" s="13" t="n">
        <x:v>3086</x:v>
      </x:c>
      <x:c r="K8" s="13" t="n">
        <x:v>133</x:v>
      </x:c>
      <x:c r="L8" s="4" t="str">
        <x:v>수집결과 내 집계</x:v>
      </x:c>
      <x:c r="M8" s="15" t="n">
        <x:v>46269.34433755787</x:v>
      </x:c>
      <x:c r="N8" s="4" t="str">
        <x:v>https://naver.github.io/searchad-apidoc/</x:v>
      </x:c>
    </x:row>
    <x:row r="9" ht="25" customHeight="1">
      <x:c r="A9" s="4" t="str">
        <x:v>경제·비즈니스</x:v>
      </x:c>
      <x:c r="B9" s="4" t="str">
        <x:v>자진퇴사 실업급여 조건</x:v>
      </x:c>
      <x:c r="C9" s="4" t="str">
        <x:v>자진퇴사실업급여조건</x:v>
      </x:c>
      <x:c r="D9" s="4" t="n">
        <x:v>1040</x:v>
      </x:c>
      <x:c r="E9" s="4" t="n">
        <x:v>1840</x:v>
      </x:c>
      <x:c r="F9" s="13" t="n">
        <x:v>2880</x:v>
      </x:c>
      <x:c r="G9" s="13" t="n">
        <x:v>2880</x:v>
      </x:c>
      <x:c r="H9" s="4" t="str">
        <x:v>유지 가능</x:v>
      </x:c>
      <x:c r="I9" s="4" t="str">
        <x:v>K0091</x:v>
      </x:c>
      <x:c r="J9" s="13" t="n">
        <x:v>3241</x:v>
      </x:c>
      <x:c r="K9" s="13" t="n">
        <x:v>948</x:v>
      </x:c>
      <x:c r="L9" s="4" t="str">
        <x:v>수집결과 내 집계</x:v>
      </x:c>
      <x:c r="M9" s="15" t="n">
        <x:v>46269.3443174537</x:v>
      </x:c>
      <x:c r="N9" s="4" t="str">
        <x:v>https://naver.github.io/searchad-apidoc/</x:v>
      </x:c>
    </x:row>
    <x:row r="10" ht="25" customHeight="1">
      <x:c r="A10" s="4" t="str">
        <x:v>경제·비즈니스</x:v>
      </x:c>
      <x:c r="B10" s="4" t="str">
        <x:v>원금균등 원리금균등 차이</x:v>
      </x:c>
      <x:c r="C10" s="4" t="str">
        <x:v>원금균등원리금균등차이</x:v>
      </x:c>
      <x:c r="D10" s="4" t="n">
        <x:v>300</x:v>
      </x:c>
      <x:c r="E10" s="4" t="n">
        <x:v>260</x:v>
      </x:c>
      <x:c r="F10" s="13" t="n">
        <x:v>560</x:v>
      </x:c>
      <x:c r="G10" s="13" t="n">
        <x:v>560</x:v>
      </x:c>
      <x:c r="H10" s="4" t="str">
        <x:v>유지 가능</x:v>
      </x:c>
      <x:c r="I10" s="4" t="str">
        <x:v>K0098</x:v>
      </x:c>
      <x:c r="J10" s="13" t="n">
        <x:v>719</x:v>
      </x:c>
      <x:c r="K10" s="13" t="n">
        <x:v>101</x:v>
      </x:c>
      <x:c r="L10" s="4" t="str">
        <x:v>수집결과 내 집계</x:v>
      </x:c>
      <x:c r="M10" s="15" t="n">
        <x:v>46269.3443174537</x:v>
      </x:c>
      <x:c r="N10" s="4" t="str">
        <x:v>https://naver.github.io/searchad-apidoc/</x:v>
      </x:c>
    </x:row>
    <x:row r="11" ht="25" customHeight="1">
      <x:c r="A11" s="4" t="str">
        <x:v>경제·비즈니스</x:v>
      </x:c>
      <x:c r="B11" s="4" t="str">
        <x:v>아파트 탑층 장단점</x:v>
      </x:c>
      <x:c r="C11" s="4" t="str">
        <x:v>아파트탑층장단점</x:v>
      </x:c>
      <x:c r="D11" s="4" t="n">
        <x:v>70</x:v>
      </x:c>
      <x:c r="E11" s="4" t="n">
        <x:v>280</x:v>
      </x:c>
      <x:c r="F11" s="13" t="n">
        <x:v>350</x:v>
      </x:c>
      <x:c r="G11" s="13" t="n">
        <x:v>350</x:v>
      </x:c>
      <x:c r="H11" s="4" t="str">
        <x:v>유지 가능</x:v>
      </x:c>
      <x:c r="I11" s="4" t="str">
        <x:v>K0099</x:v>
      </x:c>
      <x:c r="J11" s="13" t="n">
        <x:v>538</x:v>
      </x:c>
      <x:c r="K11" s="13" t="n">
        <x:v>9</x:v>
      </x:c>
      <x:c r="L11" s="4" t="str">
        <x:v>수집결과 내 집계</x:v>
      </x:c>
      <x:c r="M11" s="15" t="n">
        <x:v>46269.3443174537</x:v>
      </x:c>
      <x:c r="N11" s="4" t="str">
        <x:v>https://naver.github.io/searchad-apidoc/</x:v>
      </x:c>
    </x:row>
    <x:row r="12" ht="25" customHeight="1">
      <x:c r="A12" s="4" t="str">
        <x:v>경제·비즈니스</x:v>
      </x:c>
      <x:c r="B12" s="4" t="str">
        <x:v>퇴직연금 DC형 DB형 차이</x:v>
      </x:c>
      <x:c r="C12" s="4" t="str">
        <x:v>퇴직연금DC형DB형차이</x:v>
      </x:c>
      <x:c r="D12" s="4" t="n">
        <x:v>160</x:v>
      </x:c>
      <x:c r="E12" s="4" t="n">
        <x:v>150</x:v>
      </x:c>
      <x:c r="F12" s="13" t="n">
        <x:v>310</x:v>
      </x:c>
      <x:c r="G12" s="13" t="n">
        <x:v>310</x:v>
      </x:c>
      <x:c r="H12" s="4" t="str">
        <x:v>유지 가능</x:v>
      </x:c>
      <x:c r="I12" s="4" t="str">
        <x:v>K0100</x:v>
      </x:c>
      <x:c r="J12" s="13" t="n">
        <x:v>0</x:v>
      </x:c>
      <x:c r="K12" s="13" t="n">
        <x:v>0</x:v>
      </x:c>
      <x:c r="L12" s="4" t="str">
        <x:v>수집결과 내 집계</x:v>
      </x:c>
      <x:c r="M12" s="15" t="n">
        <x:v>46269.34431388889</x:v>
      </x:c>
      <x:c r="N12" s="4" t="str">
        <x:v>https://naver.github.io/searchad-apidoc/</x:v>
      </x:c>
    </x:row>
    <x:row r="13" ht="25" customHeight="1">
      <x:c r="A13" s="4" t="str">
        <x:v>경제·비즈니스</x:v>
      </x:c>
      <x:c r="B13" s="4" t="str">
        <x:v>부모 자식간 계좌이체 증여세</x:v>
      </x:c>
      <x:c r="C13" s="4" t="str">
        <x:v>부모자식간계좌이체증여세</x:v>
      </x:c>
      <x:c r="D13" s="4" t="str">
        <x:v>&lt; 10</x:v>
      </x:c>
      <x:c r="E13" s="4" t="str">
        <x:v>&lt; 10</x:v>
      </x:c>
      <x:c r="F13" s="13" t="n">
        <x:v>0</x:v>
      </x:c>
      <x:c r="G13" s="13" t="n">
        <x:v>18</x:v>
      </x:c>
      <x:c r="H13" s="4" t="str">
        <x:v>대체어 검토</x:v>
      </x:c>
      <x:c r="I13" s="4"/>
      <x:c r="J13" s="13" t="n">
        <x:v>190</x:v>
      </x:c>
      <x:c r="K13" s="13" t="n">
        <x:v>13</x:v>
      </x:c>
      <x:c r="L13" s="4" t="str">
        <x:v>수집결과 내 집계</x:v>
      </x:c>
      <x:c r="M13" s="15" t="n">
        <x:v>46269.3443174537</x:v>
      </x:c>
      <x:c r="N13" s="4" t="str">
        <x:v>https://naver.github.io/searchad-apidoc/</x:v>
      </x:c>
    </x:row>
    <x:row r="14" ht="25" customHeight="1">
      <x:c r="A14" s="4" t="str">
        <x:v>경제·비즈니스</x:v>
      </x:c>
      <x:c r="B14" s="4" t="str">
        <x:v>아파트 남향 장점</x:v>
      </x:c>
      <x:c r="C14" s="4" t="str">
        <x:v>아파트남향장점</x:v>
      </x:c>
      <x:c r="D14" s="4" t="str">
        <x:v>&lt; 10</x:v>
      </x:c>
      <x:c r="E14" s="4" t="str">
        <x:v>&lt; 10</x:v>
      </x:c>
      <x:c r="F14" s="13" t="n">
        <x:v>0</x:v>
      </x:c>
      <x:c r="G14" s="13" t="n">
        <x:v>18</x:v>
      </x:c>
      <x:c r="H14" s="4" t="str">
        <x:v>대체어 검토</x:v>
      </x:c>
      <x:c r="I14" s="4"/>
      <x:c r="J14" s="13" t="n">
        <x:v>399</x:v>
      </x:c>
      <x:c r="K14" s="13" t="n">
        <x:v>3</x:v>
      </x:c>
      <x:c r="L14" s="4" t="str">
        <x:v>수집결과 내 집계</x:v>
      </x:c>
      <x:c r="M14" s="15" t="n">
        <x:v>46269.3443174537</x:v>
      </x:c>
      <x:c r="N14" s="4" t="str">
        <x:v>https://naver.github.io/searchad-apidoc/</x:v>
      </x:c>
    </x:row>
    <x:row r="15" ht="25" customHeight="1">
      <x:c r="A15" s="4" t="str">
        <x:v>마음·심리</x:v>
      </x:c>
      <x:c r="B15" s="4" t="str">
        <x:v>나르시시스트 특징</x:v>
      </x:c>
      <x:c r="C15" s="4" t="str">
        <x:v>나르시시스트특징</x:v>
      </x:c>
      <x:c r="D15" s="4" t="n">
        <x:v>680</x:v>
      </x:c>
      <x:c r="E15" s="4" t="n">
        <x:v>4870</x:v>
      </x:c>
      <x:c r="F15" s="13" t="n">
        <x:v>5550</x:v>
      </x:c>
      <x:c r="G15" s="13" t="n">
        <x:v>5550</x:v>
      </x:c>
      <x:c r="H15" s="4" t="str">
        <x:v>유지 가능</x:v>
      </x:c>
      <x:c r="I15" s="4" t="str">
        <x:v>K0117</x:v>
      </x:c>
      <x:c r="J15" s="13" t="n">
        <x:v>2419</x:v>
      </x:c>
      <x:c r="K15" s="13" t="n">
        <x:v>86</x:v>
      </x:c>
      <x:c r="L15" s="4" t="str">
        <x:v>수집결과 내 집계</x:v>
      </x:c>
      <x:c r="M15" s="15" t="n">
        <x:v>46269.34434546296</x:v>
      </x:c>
      <x:c r="N15" s="4" t="str">
        <x:v>https://naver.github.io/searchad-apidoc/</x:v>
      </x:c>
    </x:row>
    <x:row r="16" ht="25" customHeight="1">
      <x:c r="A16" s="4" t="str">
        <x:v>마음·심리</x:v>
      </x:c>
      <x:c r="B16" s="4" t="str">
        <x:v>자존감 높이는 방법</x:v>
      </x:c>
      <x:c r="C16" s="4" t="str">
        <x:v>자존감높이는방법</x:v>
      </x:c>
      <x:c r="D16" s="4" t="n">
        <x:v>260</x:v>
      </x:c>
      <x:c r="E16" s="4" t="n">
        <x:v>1950</x:v>
      </x:c>
      <x:c r="F16" s="13" t="n">
        <x:v>2210</x:v>
      </x:c>
      <x:c r="G16" s="13" t="n">
        <x:v>2210</x:v>
      </x:c>
      <x:c r="H16" s="4" t="str">
        <x:v>유지 가능</x:v>
      </x:c>
      <x:c r="I16" s="4" t="str">
        <x:v>K0140</x:v>
      </x:c>
      <x:c r="J16" s="13" t="n">
        <x:v>7404</x:v>
      </x:c>
      <x:c r="K16" s="13" t="n">
        <x:v>70</x:v>
      </x:c>
      <x:c r="L16" s="4" t="str">
        <x:v>수집결과 내 집계</x:v>
      </x:c>
      <x:c r="M16" s="15" t="n">
        <x:v>46269.34436174769</x:v>
      </x:c>
      <x:c r="N16" s="4" t="str">
        <x:v>https://naver.github.io/searchad-apidoc/</x:v>
      </x:c>
    </x:row>
    <x:row r="17" ht="25" customHeight="1">
      <x:c r="A17" s="4" t="str">
        <x:v>마음·심리</x:v>
      </x:c>
      <x:c r="B17" s="4" t="str">
        <x:v>자존감 낮은 사람 특징</x:v>
      </x:c>
      <x:c r="C17" s="4" t="str">
        <x:v>자존감낮은사람특징</x:v>
      </x:c>
      <x:c r="D17" s="4" t="n">
        <x:v>60</x:v>
      </x:c>
      <x:c r="E17" s="4" t="n">
        <x:v>430</x:v>
      </x:c>
      <x:c r="F17" s="13" t="n">
        <x:v>490</x:v>
      </x:c>
      <x:c r="G17" s="13" t="n">
        <x:v>490</x:v>
      </x:c>
      <x:c r="H17" s="4" t="str">
        <x:v>유지 가능</x:v>
      </x:c>
      <x:c r="I17" s="4" t="str">
        <x:v>K0188</x:v>
      </x:c>
      <x:c r="J17" s="13" t="n">
        <x:v>1322</x:v>
      </x:c>
      <x:c r="K17" s="13" t="n">
        <x:v>27</x:v>
      </x:c>
      <x:c r="L17" s="4" t="str">
        <x:v>수집결과 내 집계</x:v>
      </x:c>
      <x:c r="M17" s="15" t="n">
        <x:v>46269.34434546296</x:v>
      </x:c>
      <x:c r="N17" s="4" t="str">
        <x:v>https://naver.github.io/searchad-apidoc/</x:v>
      </x:c>
    </x:row>
    <x:row r="18" ht="25" customHeight="1">
      <x:c r="A18" s="4" t="str">
        <x:v>마음·심리</x:v>
      </x:c>
      <x:c r="B18" s="4" t="str">
        <x:v>인간관계 현타</x:v>
      </x:c>
      <x:c r="C18" s="4" t="str">
        <x:v>인간관계현타</x:v>
      </x:c>
      <x:c r="D18" s="4" t="n">
        <x:v>20</x:v>
      </x:c>
      <x:c r="E18" s="4" t="n">
        <x:v>180</x:v>
      </x:c>
      <x:c r="F18" s="13" t="n">
        <x:v>200</x:v>
      </x:c>
      <x:c r="G18" s="13" t="n">
        <x:v>200</x:v>
      </x:c>
      <x:c r="H18" s="4" t="str">
        <x:v>유지 가능</x:v>
      </x:c>
      <x:c r="I18" s="4" t="str">
        <x:v>K0199</x:v>
      </x:c>
      <x:c r="J18" s="13" t="n">
        <x:v>1206</x:v>
      </x:c>
      <x:c r="K18" s="13" t="n">
        <x:v>30</x:v>
      </x:c>
      <x:c r="L18" s="4" t="str">
        <x:v>수집결과 내 집계</x:v>
      </x:c>
      <x:c r="M18" s="15" t="n">
        <x:v>46269.34434546296</x:v>
      </x:c>
      <x:c r="N18" s="4" t="str">
        <x:v>https://naver.github.io/searchad-apidoc/</x:v>
      </x:c>
    </x:row>
    <x:row r="19" ht="25" customHeight="1">
      <x:c r="A19" s="4" t="str">
        <x:v>마음·심리</x:v>
      </x:c>
      <x:c r="B19" s="4" t="str">
        <x:v>무기력증 극복 방법</x:v>
      </x:c>
      <x:c r="C19" s="4" t="str">
        <x:v>무기력증극복방법</x:v>
      </x:c>
      <x:c r="D19" s="4" t="n">
        <x:v>20</x:v>
      </x:c>
      <x:c r="E19" s="4" t="n">
        <x:v>80</x:v>
      </x:c>
      <x:c r="F19" s="13" t="n">
        <x:v>100</x:v>
      </x:c>
      <x:c r="G19" s="13" t="n">
        <x:v>100</x:v>
      </x:c>
      <x:c r="H19" s="4" t="str">
        <x:v>유지 가능</x:v>
      </x:c>
      <x:c r="I19" s="4" t="str">
        <x:v>K0200</x:v>
      </x:c>
      <x:c r="J19" s="13" t="n">
        <x:v>2738</x:v>
      </x:c>
      <x:c r="K19" s="13" t="n">
        <x:v>43</x:v>
      </x:c>
      <x:c r="L19" s="4" t="str">
        <x:v>수집결과 내 집계</x:v>
      </x:c>
      <x:c r="M19" s="15" t="n">
        <x:v>46269.34434546296</x:v>
      </x:c>
      <x:c r="N19" s="4" t="str">
        <x:v>https://naver.github.io/searchad-apidoc/</x:v>
      </x:c>
    </x:row>
    <x:row r="20" ht="25" customHeight="1">
      <x:c r="A20" s="4" t="str">
        <x:v>마음·심리</x:v>
      </x:c>
      <x:c r="B20" s="4" t="str">
        <x:v>불안형 애착 특징</x:v>
      </x:c>
      <x:c r="C20" s="4" t="str">
        <x:v>불안형애착특징</x:v>
      </x:c>
      <x:c r="D20" s="4" t="str">
        <x:v>&lt; 10</x:v>
      </x:c>
      <x:c r="E20" s="4" t="n">
        <x:v>70</x:v>
      </x:c>
      <x:c r="F20" s="13" t="n">
        <x:v>70</x:v>
      </x:c>
      <x:c r="G20" s="13" t="n">
        <x:v>79</x:v>
      </x:c>
      <x:c r="H20" s="4" t="str">
        <x:v>대체어 검토</x:v>
      </x:c>
      <x:c r="I20" s="4"/>
      <x:c r="J20" s="13" t="n">
        <x:v>349</x:v>
      </x:c>
      <x:c r="K20" s="13" t="n">
        <x:v>33</x:v>
      </x:c>
      <x:c r="L20" s="4" t="str">
        <x:v>수집결과 내 집계</x:v>
      </x:c>
      <x:c r="M20" s="15" t="n">
        <x:v>46269.34434186343</x:v>
      </x:c>
      <x:c r="N20" s="4" t="str">
        <x:v>https://naver.github.io/searchad-apidoc/</x:v>
      </x:c>
    </x:row>
    <x:row r="21" ht="25" customHeight="1">
      <x:c r="A21" s="4" t="str">
        <x:v>마음·심리</x:v>
      </x:c>
      <x:c r="B21" s="4" t="str">
        <x:v>번아웃 증후군 증상</x:v>
      </x:c>
      <x:c r="C21" s="4" t="str">
        <x:v>번아웃증후군증상</x:v>
      </x:c>
      <x:c r="D21" s="4" t="n">
        <x:v>10</x:v>
      </x:c>
      <x:c r="E21" s="4" t="n">
        <x:v>40</x:v>
      </x:c>
      <x:c r="F21" s="13" t="n">
        <x:v>50</x:v>
      </x:c>
      <x:c r="G21" s="13" t="n">
        <x:v>50</x:v>
      </x:c>
      <x:c r="H21" s="4" t="str">
        <x:v>대체어 검토</x:v>
      </x:c>
      <x:c r="I21" s="4"/>
      <x:c r="J21" s="13" t="n">
        <x:v>3842</x:v>
      </x:c>
      <x:c r="K21" s="13" t="n">
        <x:v>57</x:v>
      </x:c>
      <x:c r="L21" s="4" t="str">
        <x:v>수집결과 내 집계</x:v>
      </x:c>
      <x:c r="M21" s="15" t="n">
        <x:v>46269.34434186343</x:v>
      </x:c>
      <x:c r="N21" s="4" t="str">
        <x:v>https://naver.github.io/searchad-apidoc/</x:v>
      </x:c>
    </x:row>
    <x:row r="22" ht="25" customHeight="1">
      <x:c r="A22" s="4" t="str">
        <x:v>마음·심리</x:v>
      </x:c>
      <x:c r="B22" s="4" t="str">
        <x:v>감정조절 방법</x:v>
      </x:c>
      <x:c r="C22" s="4" t="str">
        <x:v>감정조절방법</x:v>
      </x:c>
      <x:c r="D22" s="4" t="n">
        <x:v>10</x:v>
      </x:c>
      <x:c r="E22" s="4" t="n">
        <x:v>40</x:v>
      </x:c>
      <x:c r="F22" s="13" t="n">
        <x:v>50</x:v>
      </x:c>
      <x:c r="G22" s="13" t="n">
        <x:v>50</x:v>
      </x:c>
      <x:c r="H22" s="4" t="str">
        <x:v>대체어 검토</x:v>
      </x:c>
      <x:c r="I22" s="4"/>
      <x:c r="J22" s="13" t="n">
        <x:v>9013</x:v>
      </x:c>
      <x:c r="K22" s="13" t="n">
        <x:v>127</x:v>
      </x:c>
      <x:c r="L22" s="4" t="str">
        <x:v>수집결과 내 집계</x:v>
      </x:c>
      <x:c r="M22" s="15" t="n">
        <x:v>46269.34434546296</x:v>
      </x:c>
      <x:c r="N22" s="4" t="str">
        <x:v>https://naver.github.io/searchad-apidoc/</x:v>
      </x:c>
    </x:row>
    <x:row r="23" ht="25" customHeight="1">
      <x:c r="A23" s="4" t="str">
        <x:v>마음·심리</x:v>
      </x:c>
      <x:c r="B23" s="4" t="str">
        <x:v>회피형 애착 특징</x:v>
      </x:c>
      <x:c r="C23" s="4" t="str">
        <x:v>회피형애착특징</x:v>
      </x:c>
      <x:c r="D23" s="4" t="str">
        <x:v>&lt; 10</x:v>
      </x:c>
      <x:c r="E23" s="4" t="n">
        <x:v>20</x:v>
      </x:c>
      <x:c r="F23" s="13" t="n">
        <x:v>20</x:v>
      </x:c>
      <x:c r="G23" s="13" t="n">
        <x:v>29</x:v>
      </x:c>
      <x:c r="H23" s="4" t="str">
        <x:v>대체어 검토</x:v>
      </x:c>
      <x:c r="I23" s="4"/>
      <x:c r="J23" s="13" t="n">
        <x:v>549</x:v>
      </x:c>
      <x:c r="K23" s="13" t="n">
        <x:v>33</x:v>
      </x:c>
      <x:c r="L23" s="4" t="str">
        <x:v>수집결과 내 집계</x:v>
      </x:c>
      <x:c r="M23" s="15" t="n">
        <x:v>46269.34434186343</x:v>
      </x:c>
      <x:c r="N23" s="4" t="str">
        <x:v>https://naver.github.io/searchad-apidoc/</x:v>
      </x:c>
    </x:row>
    <x:row r="24" ht="25" customHeight="1">
      <x:c r="A24" s="4" t="str">
        <x:v>마음·심리</x:v>
      </x:c>
      <x:c r="B24" s="4" t="str">
        <x:v>가스라이팅 뜻</x:v>
      </x:c>
      <x:c r="C24" s="4" t="str">
        <x:v>가스라이팅뜻</x:v>
      </x:c>
      <x:c r="D24" s="4" t="str">
        <x:v>&lt; 10</x:v>
      </x:c>
      <x:c r="E24" s="4" t="n">
        <x:v>10</x:v>
      </x:c>
      <x:c r="F24" s="13" t="n">
        <x:v>10</x:v>
      </x:c>
      <x:c r="G24" s="13" t="n">
        <x:v>19</x:v>
      </x:c>
      <x:c r="H24" s="4" t="str">
        <x:v>대체어 검토</x:v>
      </x:c>
      <x:c r="I24" s="4"/>
      <x:c r="J24" s="13" t="n">
        <x:v>1979</x:v>
      </x:c>
      <x:c r="K24" s="13" t="n">
        <x:v>33</x:v>
      </x:c>
      <x:c r="L24" s="4" t="str">
        <x:v>수집결과 내 집계</x:v>
      </x:c>
      <x:c r="M24" s="15" t="n">
        <x:v>46269.34434186343</x:v>
      </x:c>
      <x:c r="N24" s="4" t="str">
        <x:v>https://naver.github.io/searchad-apidoc/</x:v>
      </x:c>
    </x:row>
    <x:row r="25" ht="25" customHeight="1">
      <x:c r="A25" s="4" t="str">
        <x:v>리빙</x:v>
      </x:c>
      <x:c r="B25" s="4" t="str">
        <x:v>수건 냄새 제거</x:v>
      </x:c>
      <x:c r="C25" s="4" t="str">
        <x:v>수건냄새제거</x:v>
      </x:c>
      <x:c r="D25" s="4" t="n">
        <x:v>260</x:v>
      </x:c>
      <x:c r="E25" s="4" t="n">
        <x:v>3410</x:v>
      </x:c>
      <x:c r="F25" s="13" t="n">
        <x:v>3670</x:v>
      </x:c>
      <x:c r="G25" s="13" t="n">
        <x:v>3670</x:v>
      </x:c>
      <x:c r="H25" s="4" t="str">
        <x:v>유지 가능</x:v>
      </x:c>
      <x:c r="I25" s="4" t="str">
        <x:v>K0261</x:v>
      </x:c>
      <x:c r="J25" s="13" t="n">
        <x:v>4809</x:v>
      </x:c>
      <x:c r="K25" s="13" t="n">
        <x:v>363</x:v>
      </x:c>
      <x:c r="L25" s="4" t="str">
        <x:v>수집결과 내 집계</x:v>
      </x:c>
      <x:c r="M25" s="15" t="n">
        <x:v>46269.34439237269</x:v>
      </x:c>
      <x:c r="N25" s="4" t="str">
        <x:v>https://naver.github.io/searchad-apidoc/</x:v>
      </x:c>
    </x:row>
    <x:row r="26" ht="25" customHeight="1">
      <x:c r="A26" s="4" t="str">
        <x:v>리빙</x:v>
      </x:c>
      <x:c r="B26" s="4" t="str">
        <x:v>화장실 곰팡이 제거</x:v>
      </x:c>
      <x:c r="C26" s="4" t="str">
        <x:v>화장실곰팡이제거</x:v>
      </x:c>
      <x:c r="D26" s="4" t="n">
        <x:v>450</x:v>
      </x:c>
      <x:c r="E26" s="4" t="n">
        <x:v>2950</x:v>
      </x:c>
      <x:c r="F26" s="13" t="n">
        <x:v>3400</x:v>
      </x:c>
      <x:c r="G26" s="13" t="n">
        <x:v>3400</x:v>
      </x:c>
      <x:c r="H26" s="4" t="str">
        <x:v>유지 가능</x:v>
      </x:c>
      <x:c r="I26" s="4" t="str">
        <x:v>K0266</x:v>
      </x:c>
      <x:c r="J26" s="13" t="n">
        <x:v>24824</x:v>
      </x:c>
      <x:c r="K26" s="13" t="n">
        <x:v>555</x:v>
      </x:c>
      <x:c r="L26" s="4" t="str">
        <x:v>수집결과 내 집계</x:v>
      </x:c>
      <x:c r="M26" s="15" t="n">
        <x:v>46269.34438106482</x:v>
      </x:c>
      <x:c r="N26" s="4" t="str">
        <x:v>https://naver.github.io/searchad-apidoc/</x:v>
      </x:c>
    </x:row>
    <x:row r="27" ht="25" customHeight="1">
      <x:c r="A27" s="4" t="str">
        <x:v>리빙</x:v>
      </x:c>
      <x:c r="B27" s="4" t="str">
        <x:v>냉장고 냄새 제거</x:v>
      </x:c>
      <x:c r="C27" s="4" t="str">
        <x:v>냉장고냄새제거</x:v>
      </x:c>
      <x:c r="D27" s="4" t="n">
        <x:v>530</x:v>
      </x:c>
      <x:c r="E27" s="4" t="n">
        <x:v>820</x:v>
      </x:c>
      <x:c r="F27" s="13" t="n">
        <x:v>1350</x:v>
      </x:c>
      <x:c r="G27" s="13" t="n">
        <x:v>1350</x:v>
      </x:c>
      <x:c r="H27" s="4" t="str">
        <x:v>유지 가능</x:v>
      </x:c>
      <x:c r="I27" s="4" t="str">
        <x:v>K0296</x:v>
      </x:c>
      <x:c r="J27" s="13" t="n">
        <x:v>10478</x:v>
      </x:c>
      <x:c r="K27" s="13" t="n">
        <x:v>324</x:v>
      </x:c>
      <x:c r="L27" s="4" t="str">
        <x:v>수집결과 내 집계</x:v>
      </x:c>
      <x:c r="M27" s="15" t="n">
        <x:v>46269.34437568287</x:v>
      </x:c>
      <x:c r="N27" s="4" t="str">
        <x:v>https://naver.github.io/searchad-apidoc/</x:v>
      </x:c>
    </x:row>
    <x:row r="28" ht="25" customHeight="1">
      <x:c r="A28" s="4" t="str">
        <x:v>리빙</x:v>
      </x:c>
      <x:c r="B28" s="4" t="str">
        <x:v>화장실 하수구 냄새 제거</x:v>
      </x:c>
      <x:c r="C28" s="4" t="str">
        <x:v>화장실하수구냄새제거</x:v>
      </x:c>
      <x:c r="D28" s="4" t="n">
        <x:v>180</x:v>
      </x:c>
      <x:c r="E28" s="4" t="n">
        <x:v>990</x:v>
      </x:c>
      <x:c r="F28" s="13" t="n">
        <x:v>1170</x:v>
      </x:c>
      <x:c r="G28" s="13" t="n">
        <x:v>1170</x:v>
      </x:c>
      <x:c r="H28" s="4" t="str">
        <x:v>유지 가능</x:v>
      </x:c>
      <x:c r="I28" s="4" t="str">
        <x:v>K0297</x:v>
      </x:c>
      <x:c r="J28" s="13" t="n">
        <x:v>36656</x:v>
      </x:c>
      <x:c r="K28" s="13" t="n">
        <x:v>225</x:v>
      </x:c>
      <x:c r="L28" s="4" t="str">
        <x:v>수집결과 내 집계</x:v>
      </x:c>
      <x:c r="M28" s="15" t="n">
        <x:v>46269.34437568287</x:v>
      </x:c>
      <x:c r="N28" s="4" t="str">
        <x:v>https://naver.github.io/searchad-apidoc/</x:v>
      </x:c>
    </x:row>
    <x:row r="29" ht="25" customHeight="1">
      <x:c r="A29" s="4" t="str">
        <x:v>리빙</x:v>
      </x:c>
      <x:c r="B29" s="4" t="str">
        <x:v>세탁기 청소 방법</x:v>
      </x:c>
      <x:c r="C29" s="4" t="str">
        <x:v>세탁기청소방법</x:v>
      </x:c>
      <x:c r="D29" s="4" t="n">
        <x:v>130</x:v>
      </x:c>
      <x:c r="E29" s="4" t="n">
        <x:v>690</x:v>
      </x:c>
      <x:c r="F29" s="13" t="n">
        <x:v>820</x:v>
      </x:c>
      <x:c r="G29" s="13" t="n">
        <x:v>820</x:v>
      </x:c>
      <x:c r="H29" s="4" t="str">
        <x:v>유지 가능</x:v>
      </x:c>
      <x:c r="I29" s="4" t="str">
        <x:v>K0298</x:v>
      </x:c>
      <x:c r="J29" s="13" t="n">
        <x:v>15822</x:v>
      </x:c>
      <x:c r="K29" s="13" t="n">
        <x:v>283</x:v>
      </x:c>
      <x:c r="L29" s="4" t="str">
        <x:v>수집결과 내 집계</x:v>
      </x:c>
      <x:c r="M29" s="15" t="n">
        <x:v>46269.34437568287</x:v>
      </x:c>
      <x:c r="N29" s="4" t="str">
        <x:v>https://naver.github.io/searchad-apidoc/</x:v>
      </x:c>
    </x:row>
    <x:row r="30" ht="25" customHeight="1">
      <x:c r="A30" s="4" t="str">
        <x:v>리빙</x:v>
      </x:c>
      <x:c r="B30" s="4" t="str">
        <x:v>에어컨 전기세 절약</x:v>
      </x:c>
      <x:c r="C30" s="4" t="str">
        <x:v>에어컨전기세절약</x:v>
      </x:c>
      <x:c r="D30" s="4" t="n">
        <x:v>40</x:v>
      </x:c>
      <x:c r="E30" s="4" t="n">
        <x:v>80</x:v>
      </x:c>
      <x:c r="F30" s="13" t="n">
        <x:v>120</x:v>
      </x:c>
      <x:c r="G30" s="13" t="n">
        <x:v>120</x:v>
      </x:c>
      <x:c r="H30" s="4" t="str">
        <x:v>유지 가능</x:v>
      </x:c>
      <x:c r="I30" s="4" t="str">
        <x:v>K0299</x:v>
      </x:c>
      <x:c r="J30" s="13" t="n">
        <x:v>13859</x:v>
      </x:c>
      <x:c r="K30" s="13" t="n">
        <x:v>992</x:v>
      </x:c>
      <x:c r="L30" s="4" t="str">
        <x:v>이상(하한)</x:v>
      </x:c>
      <x:c r="M30" s="15" t="n">
        <x:v>46269.344366400466</x:v>
      </x:c>
      <x:c r="N30" s="4" t="str">
        <x:v>https://naver.github.io/searchad-apidoc/</x:v>
      </x:c>
    </x:row>
    <x:row r="31" ht="25" customHeight="1">
      <x:c r="A31" s="4" t="str">
        <x:v>리빙</x:v>
      </x:c>
      <x:c r="B31" s="4" t="str">
        <x:v>음식물쓰레기 냄새 제거</x:v>
      </x:c>
      <x:c r="C31" s="4" t="str">
        <x:v>음식물쓰레기냄새제거</x:v>
      </x:c>
      <x:c r="D31" s="4" t="n">
        <x:v>10</x:v>
      </x:c>
      <x:c r="E31" s="4" t="n">
        <x:v>100</x:v>
      </x:c>
      <x:c r="F31" s="13" t="n">
        <x:v>110</x:v>
      </x:c>
      <x:c r="G31" s="13" t="n">
        <x:v>110</x:v>
      </x:c>
      <x:c r="H31" s="4" t="str">
        <x:v>유지 가능</x:v>
      </x:c>
      <x:c r="I31" s="4" t="str">
        <x:v>K0300</x:v>
      </x:c>
      <x:c r="J31" s="13" t="n">
        <x:v>1045</x:v>
      </x:c>
      <x:c r="K31" s="13" t="n">
        <x:v>62</x:v>
      </x:c>
      <x:c r="L31" s="4" t="str">
        <x:v>수집결과 내 집계</x:v>
      </x:c>
      <x:c r="M31" s="15" t="n">
        <x:v>46269.344366400466</x:v>
      </x:c>
      <x:c r="N31" s="4" t="str">
        <x:v>https://naver.github.io/searchad-apidoc/</x:v>
      </x:c>
    </x:row>
    <x:row r="32" ht="25" customHeight="1">
      <x:c r="A32" s="4" t="str">
        <x:v>리빙</x:v>
      </x:c>
      <x:c r="B32" s="4" t="str">
        <x:v>옷장 습기 제거</x:v>
      </x:c>
      <x:c r="C32" s="4" t="str">
        <x:v>옷장습기제거</x:v>
      </x:c>
      <x:c r="D32" s="4" t="str">
        <x:v>&lt; 10</x:v>
      </x:c>
      <x:c r="E32" s="4" t="n">
        <x:v>60</x:v>
      </x:c>
      <x:c r="F32" s="13" t="n">
        <x:v>60</x:v>
      </x:c>
      <x:c r="G32" s="13" t="n">
        <x:v>69</x:v>
      </x:c>
      <x:c r="H32" s="4" t="str">
        <x:v>대체어 검토</x:v>
      </x:c>
      <x:c r="I32" s="4"/>
      <x:c r="J32" s="13" t="n">
        <x:v>5877</x:v>
      </x:c>
      <x:c r="K32" s="13" t="n">
        <x:v>419</x:v>
      </x:c>
      <x:c r="L32" s="4" t="str">
        <x:v>수집결과 내 집계</x:v>
      </x:c>
      <x:c r="M32" s="15" t="n">
        <x:v>46269.34438106482</x:v>
      </x:c>
      <x:c r="N32" s="4" t="str">
        <x:v>https://naver.github.io/searchad-apidoc/</x:v>
      </x:c>
    </x:row>
    <x:row r="33" ht="25" customHeight="1">
      <x:c r="A33" s="4" t="str">
        <x:v>리빙</x:v>
      </x:c>
      <x:c r="B33" s="4" t="str">
        <x:v>겨울철 난방비 절약</x:v>
      </x:c>
      <x:c r="C33" s="4" t="str">
        <x:v>겨울철난방비절약</x:v>
      </x:c>
      <x:c r="D33" s="4" t="str">
        <x:v>&lt; 10</x:v>
      </x:c>
      <x:c r="E33" s="4" t="n">
        <x:v>10</x:v>
      </x:c>
      <x:c r="F33" s="13" t="n">
        <x:v>10</x:v>
      </x:c>
      <x:c r="G33" s="13" t="n">
        <x:v>19</x:v>
      </x:c>
      <x:c r="H33" s="4" t="str">
        <x:v>대체어 검토</x:v>
      </x:c>
      <x:c r="I33" s="4"/>
      <x:c r="J33" s="13" t="n">
        <x:v>11942</x:v>
      </x:c>
      <x:c r="K33" s="13" t="n">
        <x:v>151</x:v>
      </x:c>
      <x:c r="L33" s="4" t="str">
        <x:v>수집결과 내 집계</x:v>
      </x:c>
      <x:c r="M33" s="15" t="n">
        <x:v>46269.344370833336</x:v>
      </x:c>
      <x:c r="N33" s="4" t="str">
        <x:v>https://naver.github.io/searchad-apidoc/</x:v>
      </x:c>
    </x:row>
    <x:row r="34" ht="25" customHeight="1">
      <x:c r="A34" s="4" t="str">
        <x:v>리빙</x:v>
      </x:c>
      <x:c r="B34" s="4" t="str">
        <x:v>베란다 결로 해결</x:v>
      </x:c>
      <x:c r="C34" s="4" t="str">
        <x:v>베란다결로해결</x:v>
      </x:c>
      <x:c r="D34" s="4" t="str">
        <x:v>&lt; 10</x:v>
      </x:c>
      <x:c r="E34" s="4" t="str">
        <x:v>&lt; 10</x:v>
      </x:c>
      <x:c r="F34" s="13" t="n">
        <x:v>0</x:v>
      </x:c>
      <x:c r="G34" s="13" t="n">
        <x:v>18</x:v>
      </x:c>
      <x:c r="H34" s="4" t="str">
        <x:v>대체어 검토</x:v>
      </x:c>
      <x:c r="I34" s="4"/>
      <x:c r="J34" s="13" t="n">
        <x:v>7272</x:v>
      </x:c>
      <x:c r="K34" s="13" t="n">
        <x:v>175</x:v>
      </x:c>
      <x:c r="L34" s="4" t="str">
        <x:v>수집결과 내 집계</x:v>
      </x:c>
      <x:c r="M34" s="15" t="n">
        <x:v>46269.344370833336</x:v>
      </x:c>
      <x:c r="N34" s="4" t="str">
        <x:v>https://naver.github.io/searchad-apidoc/</x:v>
      </x:c>
    </x:row>
    <x:row r="35" ht="25" customHeight="1">
      <x:c r="A35" s="4" t="str">
        <x:v>건강</x:v>
      </x:c>
      <x:c r="B35" s="4" t="str">
        <x:v>콜레스테롤 낮추는 음식</x:v>
      </x:c>
      <x:c r="C35" s="4" t="str">
        <x:v>콜레스테롤낮추는음식</x:v>
      </x:c>
      <x:c r="D35" s="4" t="n">
        <x:v>1710</x:v>
      </x:c>
      <x:c r="E35" s="4" t="n">
        <x:v>14500</x:v>
      </x:c>
      <x:c r="F35" s="13" t="n">
        <x:v>16210</x:v>
      </x:c>
      <x:c r="G35" s="13" t="n">
        <x:v>16210</x:v>
      </x:c>
      <x:c r="H35" s="4" t="str">
        <x:v>유지 가능</x:v>
      </x:c>
      <x:c r="I35" s="4" t="str">
        <x:v>K0326</x:v>
      </x:c>
      <x:c r="J35" s="13" t="n">
        <x:v>8403</x:v>
      </x:c>
      <x:c r="K35" s="13" t="n">
        <x:v>242</x:v>
      </x:c>
      <x:c r="L35" s="4" t="str">
        <x:v>수집결과 내 집계</x:v>
      </x:c>
      <x:c r="M35" s="15" t="n">
        <x:v>46269.344407453704</x:v>
      </x:c>
      <x:c r="N35" s="4" t="str">
        <x:v>https://naver.github.io/searchad-apidoc/</x:v>
      </x:c>
    </x:row>
    <x:row r="36" ht="25" customHeight="1">
      <x:c r="A36" s="4" t="str">
        <x:v>건강</x:v>
      </x:c>
      <x:c r="B36" s="4" t="str">
        <x:v>내장지방 빼는 법</x:v>
      </x:c>
      <x:c r="C36" s="4" t="str">
        <x:v>내장지방빼는법</x:v>
      </x:c>
      <x:c r="D36" s="4" t="n">
        <x:v>2260</x:v>
      </x:c>
      <x:c r="E36" s="4" t="n">
        <x:v>13900</x:v>
      </x:c>
      <x:c r="F36" s="13" t="n">
        <x:v>16160</x:v>
      </x:c>
      <x:c r="G36" s="13" t="n">
        <x:v>16160</x:v>
      </x:c>
      <x:c r="H36" s="4" t="str">
        <x:v>유지 가능</x:v>
      </x:c>
      <x:c r="I36" s="4" t="str">
        <x:v>K0327</x:v>
      </x:c>
      <x:c r="J36" s="13" t="n">
        <x:v>7851</x:v>
      </x:c>
      <x:c r="K36" s="13" t="n">
        <x:v>208</x:v>
      </x:c>
      <x:c r="L36" s="4" t="str">
        <x:v>수집결과 내 집계</x:v>
      </x:c>
      <x:c r="M36" s="15" t="n">
        <x:v>46269.344397685185</x:v>
      </x:c>
      <x:c r="N36" s="4" t="str">
        <x:v>https://naver.github.io/searchad-apidoc/</x:v>
      </x:c>
    </x:row>
    <x:row r="37" ht="25" customHeight="1">
      <x:c r="A37" s="4" t="str">
        <x:v>건강</x:v>
      </x:c>
      <x:c r="B37" s="4" t="str">
        <x:v>혈당 낮추는 음식</x:v>
      </x:c>
      <x:c r="C37" s="4" t="str">
        <x:v>혈당낮추는음식</x:v>
      </x:c>
      <x:c r="D37" s="4" t="n">
        <x:v>1020</x:v>
      </x:c>
      <x:c r="E37" s="4" t="n">
        <x:v>9450</x:v>
      </x:c>
      <x:c r="F37" s="13" t="n">
        <x:v>10470</x:v>
      </x:c>
      <x:c r="G37" s="13" t="n">
        <x:v>10470</x:v>
      </x:c>
      <x:c r="H37" s="4" t="str">
        <x:v>유지 가능</x:v>
      </x:c>
      <x:c r="I37" s="4" t="str">
        <x:v>K0339</x:v>
      </x:c>
      <x:c r="J37" s="13" t="n">
        <x:v>9137</x:v>
      </x:c>
      <x:c r="K37" s="13" t="n">
        <x:v>356</x:v>
      </x:c>
      <x:c r="L37" s="4" t="str">
        <x:v>수집결과 내 집계</x:v>
      </x:c>
      <x:c r="M37" s="15" t="n">
        <x:v>46269.344418506946</x:v>
      </x:c>
      <x:c r="N37" s="4" t="str">
        <x:v>https://naver.github.io/searchad-apidoc/</x:v>
      </x:c>
    </x:row>
    <x:row r="38" ht="25" customHeight="1">
      <x:c r="A38" s="4" t="str">
        <x:v>건강</x:v>
      </x:c>
      <x:c r="B38" s="4" t="str">
        <x:v>걷기운동 효과</x:v>
      </x:c>
      <x:c r="C38" s="4" t="str">
        <x:v>걷기운동효과</x:v>
      </x:c>
      <x:c r="D38" s="4" t="n">
        <x:v>510</x:v>
      </x:c>
      <x:c r="E38" s="4" t="n">
        <x:v>4330</x:v>
      </x:c>
      <x:c r="F38" s="13" t="n">
        <x:v>4840</x:v>
      </x:c>
      <x:c r="G38" s="13" t="n">
        <x:v>4840</x:v>
      </x:c>
      <x:c r="H38" s="4" t="str">
        <x:v>유지 가능</x:v>
      </x:c>
      <x:c r="I38" s="4" t="str">
        <x:v>K0361</x:v>
      </x:c>
      <x:c r="J38" s="13" t="n">
        <x:v>27289</x:v>
      </x:c>
      <x:c r="K38" s="13" t="n">
        <x:v>616</x:v>
      </x:c>
      <x:c r="L38" s="4" t="str">
        <x:v>수집결과 내 집계</x:v>
      </x:c>
      <x:c r="M38" s="15" t="n">
        <x:v>46269.3444028588</x:v>
      </x:c>
      <x:c r="N38" s="4" t="str">
        <x:v>https://naver.github.io/searchad-apidoc/</x:v>
      </x:c>
    </x:row>
    <x:row r="39" ht="25" customHeight="1">
      <x:c r="A39" s="4" t="str">
        <x:v>건강</x:v>
      </x:c>
      <x:c r="B39" s="4" t="str">
        <x:v>간수치 높은 이유</x:v>
      </x:c>
      <x:c r="C39" s="4" t="str">
        <x:v>간수치높은이유</x:v>
      </x:c>
      <x:c r="D39" s="4" t="n">
        <x:v>200</x:v>
      </x:c>
      <x:c r="E39" s="4" t="n">
        <x:v>1240</x:v>
      </x:c>
      <x:c r="F39" s="13" t="n">
        <x:v>1440</x:v>
      </x:c>
      <x:c r="G39" s="13" t="n">
        <x:v>1440</x:v>
      </x:c>
      <x:c r="H39" s="4" t="str">
        <x:v>유지 가능</x:v>
      </x:c>
      <x:c r="I39" s="4" t="str">
        <x:v>K0395</x:v>
      </x:c>
      <x:c r="J39" s="13" t="n">
        <x:v>3935</x:v>
      </x:c>
      <x:c r="K39" s="13" t="n">
        <x:v>89</x:v>
      </x:c>
      <x:c r="L39" s="4" t="str">
        <x:v>수집결과 내 집계</x:v>
      </x:c>
      <x:c r="M39" s="15" t="n">
        <x:v>46269.3444028588</x:v>
      </x:c>
      <x:c r="N39" s="4" t="str">
        <x:v>https://naver.github.io/searchad-apidoc/</x:v>
      </x:c>
    </x:row>
    <x:row r="40" ht="25" customHeight="1">
      <x:c r="A40" s="4" t="str">
        <x:v>건강</x:v>
      </x:c>
      <x:c r="B40" s="4" t="str">
        <x:v>아침 공복에 좋은 음식</x:v>
      </x:c>
      <x:c r="C40" s="4" t="str">
        <x:v>아침공복에좋은음식</x:v>
      </x:c>
      <x:c r="D40" s="4" t="n">
        <x:v>70</x:v>
      </x:c>
      <x:c r="E40" s="4" t="n">
        <x:v>830</x:v>
      </x:c>
      <x:c r="F40" s="13" t="n">
        <x:v>900</x:v>
      </x:c>
      <x:c r="G40" s="13" t="n">
        <x:v>900</x:v>
      </x:c>
      <x:c r="H40" s="4" t="str">
        <x:v>유지 가능</x:v>
      </x:c>
      <x:c r="I40" s="4" t="str">
        <x:v>K0396</x:v>
      </x:c>
      <x:c r="J40" s="13" t="n">
        <x:v>7709</x:v>
      </x:c>
      <x:c r="K40" s="13" t="n">
        <x:v>228</x:v>
      </x:c>
      <x:c r="L40" s="4" t="str">
        <x:v>수집결과 내 집계</x:v>
      </x:c>
      <x:c r="M40" s="15" t="n">
        <x:v>46269.3444028588</x:v>
      </x:c>
      <x:c r="N40" s="4" t="str">
        <x:v>https://naver.github.io/searchad-apidoc/</x:v>
      </x:c>
    </x:row>
    <x:row r="41" ht="25" customHeight="1">
      <x:c r="A41" s="4" t="str">
        <x:v>건강</x:v>
      </x:c>
      <x:c r="B41" s="4" t="str">
        <x:v>혈압 낮추는 방법</x:v>
      </x:c>
      <x:c r="C41" s="4" t="str">
        <x:v>혈압낮추는방법</x:v>
      </x:c>
      <x:c r="D41" s="4" t="n">
        <x:v>190</x:v>
      </x:c>
      <x:c r="E41" s="4" t="n">
        <x:v>550</x:v>
      </x:c>
      <x:c r="F41" s="13" t="n">
        <x:v>740</x:v>
      </x:c>
      <x:c r="G41" s="13" t="n">
        <x:v>740</x:v>
      </x:c>
      <x:c r="H41" s="4" t="str">
        <x:v>유지 가능</x:v>
      </x:c>
      <x:c r="I41" s="4" t="str">
        <x:v>K0397</x:v>
      </x:c>
      <x:c r="J41" s="13" t="n">
        <x:v>14769</x:v>
      </x:c>
      <x:c r="K41" s="13" t="n">
        <x:v>228</x:v>
      </x:c>
      <x:c r="L41" s="4" t="str">
        <x:v>수집결과 내 집계</x:v>
      </x:c>
      <x:c r="M41" s="15" t="n">
        <x:v>46269.344407453704</x:v>
      </x:c>
      <x:c r="N41" s="4" t="str">
        <x:v>https://naver.github.io/searchad-apidoc/</x:v>
      </x:c>
    </x:row>
    <x:row r="42" ht="25" customHeight="1">
      <x:c r="A42" s="4" t="str">
        <x:v>건강</x:v>
      </x:c>
      <x:c r="B42" s="4" t="str">
        <x:v>물 많이 마시면 좋은점</x:v>
      </x:c>
      <x:c r="C42" s="4" t="str">
        <x:v>물많이마시면좋은점</x:v>
      </x:c>
      <x:c r="D42" s="4" t="n">
        <x:v>90</x:v>
      </x:c>
      <x:c r="E42" s="4" t="n">
        <x:v>290</x:v>
      </x:c>
      <x:c r="F42" s="13" t="n">
        <x:v>380</x:v>
      </x:c>
      <x:c r="G42" s="13" t="n">
        <x:v>380</x:v>
      </x:c>
      <x:c r="H42" s="4" t="str">
        <x:v>유지 가능</x:v>
      </x:c>
      <x:c r="I42" s="4" t="str">
        <x:v>K0398</x:v>
      </x:c>
      <x:c r="J42" s="13" t="n">
        <x:v>1612</x:v>
      </x:c>
      <x:c r="K42" s="13" t="n">
        <x:v>12</x:v>
      </x:c>
      <x:c r="L42" s="4" t="str">
        <x:v>수집결과 내 집계</x:v>
      </x:c>
      <x:c r="M42" s="15" t="n">
        <x:v>46269.3444028588</x:v>
      </x:c>
      <x:c r="N42" s="4" t="str">
        <x:v>https://naver.github.io/searchad-apidoc/</x:v>
      </x:c>
    </x:row>
    <x:row r="43" ht="25" customHeight="1">
      <x:c r="A43" s="4" t="str">
        <x:v>건강</x:v>
      </x:c>
      <x:c r="B43" s="4" t="str">
        <x:v>공복혈당 낮추는 방법</x:v>
      </x:c>
      <x:c r="C43" s="4" t="str">
        <x:v>공복혈당낮추는방법</x:v>
      </x:c>
      <x:c r="D43" s="4" t="n">
        <x:v>60</x:v>
      </x:c>
      <x:c r="E43" s="4" t="n">
        <x:v>280</x:v>
      </x:c>
      <x:c r="F43" s="13" t="n">
        <x:v>340</x:v>
      </x:c>
      <x:c r="G43" s="13" t="n">
        <x:v>340</x:v>
      </x:c>
      <x:c r="H43" s="4" t="str">
        <x:v>유지 가능</x:v>
      </x:c>
      <x:c r="I43" s="4" t="str">
        <x:v>K0399</x:v>
      </x:c>
      <x:c r="J43" s="13" t="n">
        <x:v>2235</x:v>
      </x:c>
      <x:c r="K43" s="13" t="n">
        <x:v>89</x:v>
      </x:c>
      <x:c r="L43" s="4" t="str">
        <x:v>수집결과 내 집계</x:v>
      </x:c>
      <x:c r="M43" s="15" t="n">
        <x:v>46269.3444028588</x:v>
      </x:c>
      <x:c r="N43" s="4" t="str">
        <x:v>https://naver.github.io/searchad-apidoc/</x:v>
      </x:c>
    </x:row>
    <x:row r="44" ht="25" customHeight="1">
      <x:c r="A44" s="4" t="str">
        <x:v>건강</x:v>
      </x:c>
      <x:c r="B44" s="4" t="str">
        <x:v>중성지방 낮추는 방법</x:v>
      </x:c>
      <x:c r="C44" s="4" t="str">
        <x:v>중성지방낮추는방법</x:v>
      </x:c>
      <x:c r="D44" s="4" t="n">
        <x:v>30</x:v>
      </x:c>
      <x:c r="E44" s="4" t="n">
        <x:v>90</x:v>
      </x:c>
      <x:c r="F44" s="13" t="n">
        <x:v>120</x:v>
      </x:c>
      <x:c r="G44" s="13" t="n">
        <x:v>120</x:v>
      </x:c>
      <x:c r="H44" s="4" t="str">
        <x:v>유지 가능</x:v>
      </x:c>
      <x:c r="I44" s="4" t="str">
        <x:v>K0400</x:v>
      </x:c>
      <x:c r="J44" s="13" t="n">
        <x:v>2020</x:v>
      </x:c>
      <x:c r="K44" s="13" t="n">
        <x:v>56</x:v>
      </x:c>
      <x:c r="L44" s="4" t="str">
        <x:v>수집결과 내 집계</x:v>
      </x:c>
      <x:c r="M44" s="15" t="n">
        <x:v>46269.344397685185</x:v>
      </x:c>
      <x:c r="N44" s="4" t="str">
        <x:v>https://naver.github.io/searchad-apidoc/</x:v>
      </x:c>
    </x:row>
    <x:row r="45" ht="25" customHeight="1">
      <x:c r="A45" s="4" t="str">
        <x:v>여행</x:v>
      </x:c>
      <x:c r="B45" s="4" t="str">
        <x:v>해외여행 준비물</x:v>
      </x:c>
      <x:c r="C45" s="4" t="str">
        <x:v>해외여행준비물</x:v>
      </x:c>
      <x:c r="D45" s="4" t="n">
        <x:v>2470</x:v>
      </x:c>
      <x:c r="E45" s="4" t="n">
        <x:v>15500</x:v>
      </x:c>
      <x:c r="F45" s="13" t="n">
        <x:v>17970</x:v>
      </x:c>
      <x:c r="G45" s="13" t="n">
        <x:v>17970</x:v>
      </x:c>
      <x:c r="H45" s="4" t="str">
        <x:v>유지 가능</x:v>
      </x:c>
      <x:c r="I45" s="4" t="str">
        <x:v>K0407</x:v>
      </x:c>
      <x:c r="J45" s="13" t="n">
        <x:v>62449</x:v>
      </x:c>
      <x:c r="K45" s="13" t="n">
        <x:v>986</x:v>
      </x:c>
      <x:c r="L45" s="4" t="str">
        <x:v>이상(하한)</x:v>
      </x:c>
      <x:c r="M45" s="15" t="n">
        <x:v>46269.344455810184</x:v>
      </x:c>
      <x:c r="N45" s="4" t="str">
        <x:v>https://naver.github.io/searchad-apidoc/</x:v>
      </x:c>
    </x:row>
    <x:row r="46" ht="25" customHeight="1">
      <x:c r="A46" s="4" t="str">
        <x:v>여행</x:v>
      </x:c>
      <x:c r="B46" s="4" t="str">
        <x:v>일본여행 준비물</x:v>
      </x:c>
      <x:c r="C46" s="4" t="str">
        <x:v>일본여행준비물</x:v>
      </x:c>
      <x:c r="D46" s="4" t="n">
        <x:v>3270</x:v>
      </x:c>
      <x:c r="E46" s="4" t="n">
        <x:v>13800</x:v>
      </x:c>
      <x:c r="F46" s="13" t="n">
        <x:v>17070</x:v>
      </x:c>
      <x:c r="G46" s="13" t="n">
        <x:v>17070</x:v>
      </x:c>
      <x:c r="H46" s="4" t="str">
        <x:v>유지 가능</x:v>
      </x:c>
      <x:c r="I46" s="4" t="str">
        <x:v>K0408</x:v>
      </x:c>
      <x:c r="J46" s="13" t="n">
        <x:v>18627</x:v>
      </x:c>
      <x:c r="K46" s="13" t="n">
        <x:v>772</x:v>
      </x:c>
      <x:c r="L46" s="4" t="str">
        <x:v>수집결과 내 집계</x:v>
      </x:c>
      <x:c r="M46" s="15" t="n">
        <x:v>46269.34444407407</x:v>
      </x:c>
      <x:c r="N46" s="4" t="str">
        <x:v>https://naver.github.io/searchad-apidoc/</x:v>
      </x:c>
    </x:row>
    <x:row r="47" ht="25" customHeight="1">
      <x:c r="A47" s="4" t="str">
        <x:v>여행</x:v>
      </x:c>
      <x:c r="B47" s="4" t="str">
        <x:v>여권 재발급 준비물</x:v>
      </x:c>
      <x:c r="C47" s="4" t="str">
        <x:v>여권재발급준비물</x:v>
      </x:c>
      <x:c r="D47" s="4" t="n">
        <x:v>1840</x:v>
      </x:c>
      <x:c r="E47" s="4" t="n">
        <x:v>7860</x:v>
      </x:c>
      <x:c r="F47" s="13" t="n">
        <x:v>9700</x:v>
      </x:c>
      <x:c r="G47" s="13" t="n">
        <x:v>9700</x:v>
      </x:c>
      <x:c r="H47" s="4" t="str">
        <x:v>유지 가능</x:v>
      </x:c>
      <x:c r="I47" s="4" t="str">
        <x:v>K0417</x:v>
      </x:c>
      <x:c r="J47" s="13" t="n">
        <x:v>6188</x:v>
      </x:c>
      <x:c r="K47" s="13" t="n">
        <x:v>467</x:v>
      </x:c>
      <x:c r="L47" s="4" t="str">
        <x:v>수집결과 내 집계</x:v>
      </x:c>
      <x:c r="M47" s="15" t="n">
        <x:v>46269.34443306713</x:v>
      </x:c>
      <x:c r="N47" s="4" t="str">
        <x:v>https://naver.github.io/searchad-apidoc/</x:v>
      </x:c>
    </x:row>
    <x:row r="48" ht="25" customHeight="1">
      <x:c r="A48" s="4" t="str">
        <x:v>여행</x:v>
      </x:c>
      <x:c r="B48" s="4" t="str">
        <x:v>일본 입국심사</x:v>
      </x:c>
      <x:c r="C48" s="4" t="str">
        <x:v>일본입국심사</x:v>
      </x:c>
      <x:c r="D48" s="4" t="n">
        <x:v>600</x:v>
      </x:c>
      <x:c r="E48" s="4" t="n">
        <x:v>4290</x:v>
      </x:c>
      <x:c r="F48" s="13" t="n">
        <x:v>4890</x:v>
      </x:c>
      <x:c r="G48" s="13" t="n">
        <x:v>4890</x:v>
      </x:c>
      <x:c r="H48" s="4" t="str">
        <x:v>유지 가능</x:v>
      </x:c>
      <x:c r="I48" s="4" t="str">
        <x:v>K0431</x:v>
      </x:c>
      <x:c r="J48" s="13" t="n">
        <x:v>9125</x:v>
      </x:c>
      <x:c r="K48" s="13" t="n">
        <x:v>449</x:v>
      </x:c>
      <x:c r="L48" s="4" t="str">
        <x:v>수집결과 내 집계</x:v>
      </x:c>
      <x:c r="M48" s="15" t="n">
        <x:v>46269.34443306713</x:v>
      </x:c>
      <x:c r="N48" s="4" t="str">
        <x:v>https://naver.github.io/searchad-apidoc/</x:v>
      </x:c>
    </x:row>
    <x:row r="49" ht="25" customHeight="1">
      <x:c r="A49" s="4" t="str">
        <x:v>여행</x:v>
      </x:c>
      <x:c r="B49" s="4" t="str">
        <x:v>비행기 좌석 추천</x:v>
      </x:c>
      <x:c r="C49" s="4" t="str">
        <x:v>비행기좌석추천</x:v>
      </x:c>
      <x:c r="D49" s="4" t="n">
        <x:v>770</x:v>
      </x:c>
      <x:c r="E49" s="4" t="n">
        <x:v>3100</x:v>
      </x:c>
      <x:c r="F49" s="13" t="n">
        <x:v>3870</x:v>
      </x:c>
      <x:c r="G49" s="13" t="n">
        <x:v>3870</x:v>
      </x:c>
      <x:c r="H49" s="4" t="str">
        <x:v>유지 가능</x:v>
      </x:c>
      <x:c r="I49" s="4" t="str">
        <x:v>K0435</x:v>
      </x:c>
      <x:c r="J49" s="13" t="n">
        <x:v>1964</x:v>
      </x:c>
      <x:c r="K49" s="13" t="n">
        <x:v>53</x:v>
      </x:c>
      <x:c r="L49" s="4" t="str">
        <x:v>수집결과 내 집계</x:v>
      </x:c>
      <x:c r="M49" s="15" t="n">
        <x:v>46269.344428854165</x:v>
      </x:c>
      <x:c r="N49" s="4" t="str">
        <x:v>https://naver.github.io/searchad-apidoc/</x:v>
      </x:c>
    </x:row>
    <x:row r="50" ht="25" customHeight="1">
      <x:c r="A50" s="4" t="str">
        <x:v>여행</x:v>
      </x:c>
      <x:c r="B50" s="4" t="str">
        <x:v>일본여행 환전</x:v>
      </x:c>
      <x:c r="C50" s="4" t="str">
        <x:v>일본여행환전</x:v>
      </x:c>
      <x:c r="D50" s="4" t="n">
        <x:v>440</x:v>
      </x:c>
      <x:c r="E50" s="4" t="n">
        <x:v>1620</x:v>
      </x:c>
      <x:c r="F50" s="13" t="n">
        <x:v>2060</x:v>
      </x:c>
      <x:c r="G50" s="13" t="n">
        <x:v>2060</x:v>
      </x:c>
      <x:c r="H50" s="4" t="str">
        <x:v>유지 가능</x:v>
      </x:c>
      <x:c r="I50" s="4" t="str">
        <x:v>K0450</x:v>
      </x:c>
      <x:c r="J50" s="13" t="n">
        <x:v>16729</x:v>
      </x:c>
      <x:c r="K50" s="13" t="n">
        <x:v>967</x:v>
      </x:c>
      <x:c r="L50" s="4" t="str">
        <x:v>이상(하한)</x:v>
      </x:c>
      <x:c r="M50" s="15" t="n">
        <x:v>46269.34443306713</x:v>
      </x:c>
      <x:c r="N50" s="4" t="str">
        <x:v>https://naver.github.io/searchad-apidoc/</x:v>
      </x:c>
    </x:row>
    <x:row r="51" ht="25" customHeight="1">
      <x:c r="A51" s="4" t="str">
        <x:v>여행</x:v>
      </x:c>
      <x:c r="B51" s="4" t="str">
        <x:v>비행기 좋은 좌석</x:v>
      </x:c>
      <x:c r="C51" s="4" t="str">
        <x:v>비행기좋은좌석</x:v>
      </x:c>
      <x:c r="D51" s="4" t="n">
        <x:v>70</x:v>
      </x:c>
      <x:c r="E51" s="4" t="n">
        <x:v>340</x:v>
      </x:c>
      <x:c r="F51" s="13" t="n">
        <x:v>410</x:v>
      </x:c>
      <x:c r="G51" s="13" t="n">
        <x:v>410</x:v>
      </x:c>
      <x:c r="H51" s="4" t="str">
        <x:v>유지 가능</x:v>
      </x:c>
      <x:c r="I51" s="4" t="str">
        <x:v>K0487</x:v>
      </x:c>
      <x:c r="J51" s="13" t="n">
        <x:v>1215</x:v>
      </x:c>
      <x:c r="K51" s="13" t="n">
        <x:v>31</x:v>
      </x:c>
      <x:c r="L51" s="4" t="str">
        <x:v>수집결과 내 집계</x:v>
      </x:c>
      <x:c r="M51" s="15" t="n">
        <x:v>46269.344428854165</x:v>
      </x:c>
      <x:c r="N51" s="4" t="str">
        <x:v>https://naver.github.io/searchad-apidoc/</x:v>
      </x:c>
    </x:row>
    <x:row r="52" ht="25" customHeight="1">
      <x:c r="A52" s="4" t="str">
        <x:v>여행</x:v>
      </x:c>
      <x:c r="B52" s="4" t="str">
        <x:v>기내 반입 금지 물품</x:v>
      </x:c>
      <x:c r="C52" s="4" t="str">
        <x:v>기내반입금지물품</x:v>
      </x:c>
      <x:c r="D52" s="4" t="n">
        <x:v>30</x:v>
      </x:c>
      <x:c r="E52" s="4" t="n">
        <x:v>160</x:v>
      </x:c>
      <x:c r="F52" s="13" t="n">
        <x:v>190</x:v>
      </x:c>
      <x:c r="G52" s="13" t="n">
        <x:v>190</x:v>
      </x:c>
      <x:c r="H52" s="4" t="str">
        <x:v>유지 가능</x:v>
      </x:c>
      <x:c r="I52" s="4" t="str">
        <x:v>K0500</x:v>
      </x:c>
      <x:c r="J52" s="13" t="n">
        <x:v>3167</x:v>
      </x:c>
      <x:c r="K52" s="13" t="n">
        <x:v>92</x:v>
      </x:c>
      <x:c r="L52" s="4" t="str">
        <x:v>수집결과 내 집계</x:v>
      </x:c>
      <x:c r="M52" s="15" t="n">
        <x:v>46269.344428854165</x:v>
      </x:c>
      <x:c r="N52" s="4" t="str">
        <x:v>https://naver.github.io/searchad-apidoc/</x:v>
      </x:c>
    </x:row>
    <x:row r="53" ht="25" customHeight="1">
      <x:c r="A53" s="4" t="str">
        <x:v>여행</x:v>
      </x:c>
      <x:c r="B53" s="4" t="str">
        <x:v>비행기 보조배터리 규정</x:v>
      </x:c>
      <x:c r="C53" s="4" t="str">
        <x:v>비행기보조배터리규정</x:v>
      </x:c>
      <x:c r="D53" s="4" t="str">
        <x:v>&lt; 10</x:v>
      </x:c>
      <x:c r="E53" s="4" t="str">
        <x:v>&lt; 10</x:v>
      </x:c>
      <x:c r="F53" s="13" t="n">
        <x:v>0</x:v>
      </x:c>
      <x:c r="G53" s="13" t="n">
        <x:v>18</x:v>
      </x:c>
      <x:c r="H53" s="4" t="str">
        <x:v>대체어 검토</x:v>
      </x:c>
      <x:c r="I53" s="4"/>
      <x:c r="J53" s="13" t="n">
        <x:v>2732</x:v>
      </x:c>
      <x:c r="K53" s="13" t="n">
        <x:v>160</x:v>
      </x:c>
      <x:c r="L53" s="4" t="str">
        <x:v>수집결과 내 집계</x:v>
      </x:c>
      <x:c r="M53" s="15" t="n">
        <x:v>46269.344428854165</x:v>
      </x:c>
      <x:c r="N53" s="4" t="str">
        <x:v>https://naver.github.io/searchad-apidoc/</x:v>
      </x:c>
    </x:row>
    <x:row r="54" ht="25" customHeight="1">
      <x:c r="A54" s="4" t="str">
        <x:v>여행</x:v>
      </x:c>
      <x:c r="B54" s="4" t="str">
        <x:v>인천공항 주차요금</x:v>
      </x:c>
      <x:c r="C54" s="4" t="str">
        <x:v>인천공항주차요금</x:v>
      </x:c>
      <x:c r="D54" s="4" t="str">
        <x:v>&lt; 10</x:v>
      </x:c>
      <x:c r="E54" s="4" t="str">
        <x:v>&lt; 10</x:v>
      </x:c>
      <x:c r="F54" s="13" t="n">
        <x:v>0</x:v>
      </x:c>
      <x:c r="G54" s="13" t="n">
        <x:v>18</x:v>
      </x:c>
      <x:c r="H54" s="4" t="str">
        <x:v>대체어 검토</x:v>
      </x:c>
      <x:c r="I54" s="4"/>
      <x:c r="J54" s="13" t="n">
        <x:v>21229</x:v>
      </x:c>
      <x:c r="K54" s="13" t="n">
        <x:v>778</x:v>
      </x:c>
      <x:c r="L54" s="4" t="str">
        <x:v>수집결과 내 집계</x:v>
      </x:c>
      <x:c r="M54" s="15" t="n">
        <x:v>46269.34443306713</x:v>
      </x:c>
      <x:c r="N54" s="4" t="str">
        <x:v>https://naver.github.io/searchad-apidoc/</x:v>
      </x:c>
    </x:row>
    <x:row r="55" ht="25" customHeight="1">
      <x:c r="A55" s="4" t="str">
        <x:v>자동차·IT·테크</x:v>
      </x:c>
      <x:c r="B55" s="4" t="str">
        <x:v>아이폰 배터리 교체</x:v>
      </x:c>
      <x:c r="C55" s="4" t="str">
        <x:v>아이폰배터리교체</x:v>
      </x:c>
      <x:c r="D55" s="4" t="n">
        <x:v>3210</x:v>
      </x:c>
      <x:c r="E55" s="4" t="n">
        <x:v>24000</x:v>
      </x:c>
      <x:c r="F55" s="13" t="n">
        <x:v>27210</x:v>
      </x:c>
      <x:c r="G55" s="13" t="n">
        <x:v>27210</x:v>
      </x:c>
      <x:c r="H55" s="4" t="str">
        <x:v>유지 가능</x:v>
      </x:c>
      <x:c r="I55" s="4" t="str">
        <x:v>K0504</x:v>
      </x:c>
      <x:c r="J55" s="13" t="n">
        <x:v>20325</x:v>
      </x:c>
      <x:c r="K55" s="13" t="n">
        <x:v>609</x:v>
      </x:c>
      <x:c r="L55" s="4" t="str">
        <x:v>수집결과 내 집계</x:v>
      </x:c>
      <x:c r="M55" s="15" t="n">
        <x:v>46269.34448298611</x:v>
      </x:c>
      <x:c r="N55" s="4" t="str">
        <x:v>https://naver.github.io/searchad-apidoc/</x:v>
      </x:c>
    </x:row>
    <x:row r="56" ht="25" customHeight="1">
      <x:c r="A56" s="4" t="str">
        <x:v>자동차·IT·테크</x:v>
      </x:c>
      <x:c r="B56" s="4" t="str">
        <x:v>타이어 교체주기</x:v>
      </x:c>
      <x:c r="C56" s="4" t="str">
        <x:v>타이어교체주기</x:v>
      </x:c>
      <x:c r="D56" s="4" t="n">
        <x:v>2770</x:v>
      </x:c>
      <x:c r="E56" s="4" t="n">
        <x:v>16500</x:v>
      </x:c>
      <x:c r="F56" s="13" t="n">
        <x:v>19270</x:v>
      </x:c>
      <x:c r="G56" s="13" t="n">
        <x:v>19270</x:v>
      </x:c>
      <x:c r="H56" s="4" t="str">
        <x:v>유지 가능</x:v>
      </x:c>
      <x:c r="I56" s="4" t="str">
        <x:v>K0506</x:v>
      </x:c>
      <x:c r="J56" s="13" t="n">
        <x:v>8560</x:v>
      </x:c>
      <x:c r="K56" s="13" t="n">
        <x:v>369</x:v>
      </x:c>
      <x:c r="L56" s="4" t="str">
        <x:v>수집결과 내 집계</x:v>
      </x:c>
      <x:c r="M56" s="15" t="n">
        <x:v>46269.344471979166</x:v>
      </x:c>
      <x:c r="N56" s="4" t="str">
        <x:v>https://naver.github.io/searchad-apidoc/</x:v>
      </x:c>
    </x:row>
    <x:row r="57" ht="25" customHeight="1">
      <x:c r="A57" s="4" t="str">
        <x:v>자동차·IT·테크</x:v>
      </x:c>
      <x:c r="B57" s="4" t="str">
        <x:v>자동차 배터리 교체주기</x:v>
      </x:c>
      <x:c r="C57" s="4" t="str">
        <x:v>자동차배터리교체주기</x:v>
      </x:c>
      <x:c r="D57" s="4" t="n">
        <x:v>380</x:v>
      </x:c>
      <x:c r="E57" s="4" t="n">
        <x:v>1930</x:v>
      </x:c>
      <x:c r="F57" s="13" t="n">
        <x:v>2310</x:v>
      </x:c>
      <x:c r="G57" s="13" t="n">
        <x:v>2310</x:v>
      </x:c>
      <x:c r="H57" s="4" t="str">
        <x:v>유지 가능</x:v>
      </x:c>
      <x:c r="I57" s="4" t="str">
        <x:v>K0550</x:v>
      </x:c>
      <x:c r="J57" s="13" t="n">
        <x:v>1752</x:v>
      </x:c>
      <x:c r="K57" s="13" t="n">
        <x:v>93</x:v>
      </x:c>
      <x:c r="L57" s="4" t="str">
        <x:v>수집결과 내 집계</x:v>
      </x:c>
      <x:c r="M57" s="15" t="n">
        <x:v>46269.344460914355</x:v>
      </x:c>
      <x:c r="N57" s="4" t="str">
        <x:v>https://naver.github.io/searchad-apidoc/</x:v>
      </x:c>
    </x:row>
    <x:row r="58" ht="25" customHeight="1">
      <x:c r="A58" s="4" t="str">
        <x:v>자동차·IT·테크</x:v>
      </x:c>
      <x:c r="B58" s="4" t="str">
        <x:v>전기차 충전비용</x:v>
      </x:c>
      <x:c r="C58" s="4" t="str">
        <x:v>전기차충전비용</x:v>
      </x:c>
      <x:c r="D58" s="4" t="n">
        <x:v>130</x:v>
      </x:c>
      <x:c r="E58" s="4" t="n">
        <x:v>320</x:v>
      </x:c>
      <x:c r="F58" s="13" t="n">
        <x:v>450</x:v>
      </x:c>
      <x:c r="G58" s="13" t="n">
        <x:v>450</x:v>
      </x:c>
      <x:c r="H58" s="4" t="str">
        <x:v>유지 가능</x:v>
      </x:c>
      <x:c r="I58" s="4" t="str">
        <x:v>K0597</x:v>
      </x:c>
      <x:c r="J58" s="13" t="n">
        <x:v>3378</x:v>
      </x:c>
      <x:c r="K58" s="13" t="n">
        <x:v>197</x:v>
      </x:c>
      <x:c r="L58" s="4" t="str">
        <x:v>수집결과 내 집계</x:v>
      </x:c>
      <x:c r="M58" s="15" t="n">
        <x:v>46269.34447769676</x:v>
      </x:c>
      <x:c r="N58" s="4" t="str">
        <x:v>https://naver.github.io/searchad-apidoc/</x:v>
      </x:c>
    </x:row>
    <x:row r="59" ht="25" customHeight="1">
      <x:c r="A59" s="4" t="str">
        <x:v>자동차·IT·테크</x:v>
      </x:c>
      <x:c r="B59" s="4" t="str">
        <x:v>전기차 장단점</x:v>
      </x:c>
      <x:c r="C59" s="4" t="str">
        <x:v>전기차장단점</x:v>
      </x:c>
      <x:c r="D59" s="4" t="n">
        <x:v>100</x:v>
      </x:c>
      <x:c r="E59" s="4" t="n">
        <x:v>320</x:v>
      </x:c>
      <x:c r="F59" s="13" t="n">
        <x:v>420</x:v>
      </x:c>
      <x:c r="G59" s="13" t="n">
        <x:v>420</x:v>
      </x:c>
      <x:c r="H59" s="4" t="str">
        <x:v>유지 가능</x:v>
      </x:c>
      <x:c r="I59" s="4" t="str">
        <x:v>K0598</x:v>
      </x:c>
      <x:c r="J59" s="13" t="n">
        <x:v>3791</x:v>
      </x:c>
      <x:c r="K59" s="13" t="n">
        <x:v>179</x:v>
      </x:c>
      <x:c r="L59" s="4" t="str">
        <x:v>수집결과 내 집계</x:v>
      </x:c>
      <x:c r="M59" s="15" t="n">
        <x:v>46269.344460914355</x:v>
      </x:c>
      <x:c r="N59" s="4" t="str">
        <x:v>https://naver.github.io/searchad-apidoc/</x:v>
      </x:c>
    </x:row>
    <x:row r="60" ht="25" customHeight="1">
      <x:c r="A60" s="4" t="str">
        <x:v>자동차·IT·테크</x:v>
      </x:c>
      <x:c r="B60" s="4" t="str">
        <x:v>하이브리드 자동차 장단점</x:v>
      </x:c>
      <x:c r="C60" s="4" t="str">
        <x:v>하이브리드자동차장단점</x:v>
      </x:c>
      <x:c r="D60" s="4" t="n">
        <x:v>40</x:v>
      </x:c>
      <x:c r="E60" s="4" t="n">
        <x:v>130</x:v>
      </x:c>
      <x:c r="F60" s="13" t="n">
        <x:v>170</x:v>
      </x:c>
      <x:c r="G60" s="13" t="n">
        <x:v>170</x:v>
      </x:c>
      <x:c r="H60" s="4" t="str">
        <x:v>유지 가능</x:v>
      </x:c>
      <x:c r="I60" s="4" t="str">
        <x:v>K0599</x:v>
      </x:c>
      <x:c r="J60" s="13" t="n">
        <x:v>852</x:v>
      </x:c>
      <x:c r="K60" s="13" t="n">
        <x:v>22</x:v>
      </x:c>
      <x:c r="L60" s="4" t="str">
        <x:v>수집결과 내 집계</x:v>
      </x:c>
      <x:c r="M60" s="15" t="n">
        <x:v>46269.344460914355</x:v>
      </x:c>
      <x:c r="N60" s="4" t="str">
        <x:v>https://naver.github.io/searchad-apidoc/</x:v>
      </x:c>
    </x:row>
    <x:row r="61" ht="25" customHeight="1">
      <x:c r="A61" s="4" t="str">
        <x:v>자동차·IT·테크</x:v>
      </x:c>
      <x:c r="B61" s="4" t="str">
        <x:v>노트북 배터리 수명</x:v>
      </x:c>
      <x:c r="C61" s="4" t="str">
        <x:v>노트북배터리수명</x:v>
      </x:c>
      <x:c r="D61" s="4" t="n">
        <x:v>70</x:v>
      </x:c>
      <x:c r="E61" s="4" t="n">
        <x:v>80</x:v>
      </x:c>
      <x:c r="F61" s="13" t="n">
        <x:v>150</x:v>
      </x:c>
      <x:c r="G61" s="13" t="n">
        <x:v>150</x:v>
      </x:c>
      <x:c r="H61" s="4" t="str">
        <x:v>유지 가능</x:v>
      </x:c>
      <x:c r="I61" s="4" t="str">
        <x:v>K0600</x:v>
      </x:c>
      <x:c r="J61" s="13" t="n">
        <x:v>3605</x:v>
      </x:c>
      <x:c r="K61" s="13" t="n">
        <x:v>188</x:v>
      </x:c>
      <x:c r="L61" s="4" t="str">
        <x:v>수집결과 내 집계</x:v>
      </x:c>
      <x:c r="M61" s="15" t="n">
        <x:v>46269.344466076385</x:v>
      </x:c>
      <x:c r="N61" s="4" t="str">
        <x:v>https://naver.github.io/searchad-apidoc/</x:v>
      </x:c>
    </x:row>
    <x:row r="62" ht="25" customHeight="1">
      <x:c r="A62" s="4" t="str">
        <x:v>자동차·IT·테크</x:v>
      </x:c>
      <x:c r="B62" s="4" t="str">
        <x:v>자동차 엔진오일 교환주기</x:v>
      </x:c>
      <x:c r="C62" s="4" t="str">
        <x:v>자동차엔진오일교환주기</x:v>
      </x:c>
      <x:c r="D62" s="4" t="n">
        <x:v>20</x:v>
      </x:c>
      <x:c r="E62" s="4" t="n">
        <x:v>40</x:v>
      </x:c>
      <x:c r="F62" s="13" t="n">
        <x:v>60</x:v>
      </x:c>
      <x:c r="G62" s="13" t="n">
        <x:v>60</x:v>
      </x:c>
      <x:c r="H62" s="4" t="str">
        <x:v>대체어 검토</x:v>
      </x:c>
      <x:c r="I62" s="4"/>
      <x:c r="J62" s="13" t="n">
        <x:v>1764</x:v>
      </x:c>
      <x:c r="K62" s="13" t="n">
        <x:v>97</x:v>
      </x:c>
      <x:c r="L62" s="4" t="str">
        <x:v>수집결과 내 집계</x:v>
      </x:c>
      <x:c r="M62" s="15" t="n">
        <x:v>46269.344460914355</x:v>
      </x:c>
      <x:c r="N62" s="4" t="str">
        <x:v>https://naver.github.io/searchad-apidoc/</x:v>
      </x:c>
    </x:row>
    <x:row r="63" ht="25" customHeight="1">
      <x:c r="A63" s="4" t="str">
        <x:v>자동차·IT·테크</x:v>
      </x:c>
      <x:c r="B63" s="4" t="str">
        <x:v>중고차 살때 주의점</x:v>
      </x:c>
      <x:c r="C63" s="4" t="str">
        <x:v>중고차살때주의점</x:v>
      </x:c>
      <x:c r="D63" s="4" t="n">
        <x:v>10</x:v>
      </x:c>
      <x:c r="E63" s="4" t="n">
        <x:v>50</x:v>
      </x:c>
      <x:c r="F63" s="13" t="n">
        <x:v>60</x:v>
      </x:c>
      <x:c r="G63" s="13" t="n">
        <x:v>60</x:v>
      </x:c>
      <x:c r="H63" s="4" t="str">
        <x:v>대체어 검토</x:v>
      </x:c>
      <x:c r="I63" s="4"/>
      <x:c r="J63" s="13" t="n">
        <x:v>510</x:v>
      </x:c>
      <x:c r="K63" s="13" t="n">
        <x:v>4</x:v>
      </x:c>
      <x:c r="L63" s="4" t="str">
        <x:v>수집결과 내 집계</x:v>
      </x:c>
      <x:c r="M63" s="15" t="n">
        <x:v>46269.344466076385</x:v>
      </x:c>
      <x:c r="N63" s="4" t="str">
        <x:v>https://naver.github.io/searchad-apidoc/</x:v>
      </x:c>
    </x:row>
    <x:row r="64" ht="25" customHeight="1">
      <x:c r="A64" s="4" t="str">
        <x:v>자동차·IT·테크</x:v>
      </x:c>
      <x:c r="B64" s="4" t="str">
        <x:v>와이파이 속도 느릴때</x:v>
      </x:c>
      <x:c r="C64" s="4" t="str">
        <x:v>와이파이속도느릴때</x:v>
      </x:c>
      <x:c r="D64" s="4" t="str">
        <x:v>&lt; 10</x:v>
      </x:c>
      <x:c r="E64" s="4" t="n">
        <x:v>10</x:v>
      </x:c>
      <x:c r="F64" s="13" t="n">
        <x:v>10</x:v>
      </x:c>
      <x:c r="G64" s="13" t="n">
        <x:v>19</x:v>
      </x:c>
      <x:c r="H64" s="4" t="str">
        <x:v>대체어 검토</x:v>
      </x:c>
      <x:c r="I64" s="4"/>
      <x:c r="J64" s="13" t="n">
        <x:v>583</x:v>
      </x:c>
      <x:c r="K64" s="13" t="n">
        <x:v>76</x:v>
      </x:c>
      <x:c r="L64" s="4" t="str">
        <x:v>수집결과 내 집계</x:v>
      </x:c>
      <x:c r="M64" s="15" t="n">
        <x:v>46269.344466076385</x:v>
      </x:c>
      <x:c r="N64" s="4" t="str">
        <x:v>https://naver.github.io/searchad-apidoc/</x:v>
      </x:c>
    </x:row>
    <x:row r="65" ht="25" customHeight="1">
      <x:c r="A65" s="4" t="str">
        <x:v>패션·뷰티</x:v>
      </x:c>
      <x:c r="B65" s="4" t="str">
        <x:v>얼굴 붓기 빼는 법</x:v>
      </x:c>
      <x:c r="C65" s="4" t="str">
        <x:v>얼굴붓기빼는법</x:v>
      </x:c>
      <x:c r="D65" s="4" t="n">
        <x:v>810</x:v>
      </x:c>
      <x:c r="E65" s="4" t="n">
        <x:v>8370</x:v>
      </x:c>
      <x:c r="F65" s="13" t="n">
        <x:v>9180</x:v>
      </x:c>
      <x:c r="G65" s="13" t="n">
        <x:v>9180</x:v>
      </x:c>
      <x:c r="H65" s="4" t="str">
        <x:v>유지 가능</x:v>
      </x:c>
      <x:c r="I65" s="4" t="str">
        <x:v>K0607</x:v>
      </x:c>
      <x:c r="J65" s="13" t="n">
        <x:v>11506</x:v>
      </x:c>
      <x:c r="K65" s="13" t="n">
        <x:v>308</x:v>
      </x:c>
      <x:c r="L65" s="4" t="str">
        <x:v>수집결과 내 집계</x:v>
      </x:c>
      <x:c r="M65" s="15" t="n">
        <x:v>46269.34450924768</x:v>
      </x:c>
      <x:c r="N65" s="4" t="str">
        <x:v>https://naver.github.io/searchad-apidoc/</x:v>
      </x:c>
    </x:row>
    <x:row r="66" ht="25" customHeight="1">
      <x:c r="A66" s="4" t="str">
        <x:v>패션·뷰티</x:v>
      </x:c>
      <x:c r="B66" s="4" t="str">
        <x:v>흰옷 얼룩 제거</x:v>
      </x:c>
      <x:c r="C66" s="4" t="str">
        <x:v>흰옷얼룩제거</x:v>
      </x:c>
      <x:c r="D66" s="4" t="n">
        <x:v>350</x:v>
      </x:c>
      <x:c r="E66" s="4" t="n">
        <x:v>5720</x:v>
      </x:c>
      <x:c r="F66" s="13" t="n">
        <x:v>6070</x:v>
      </x:c>
      <x:c r="G66" s="13" t="n">
        <x:v>6070</x:v>
      </x:c>
      <x:c r="H66" s="4" t="str">
        <x:v>유지 가능</x:v>
      </x:c>
      <x:c r="I66" s="4" t="str">
        <x:v>K0618</x:v>
      </x:c>
      <x:c r="J66" s="13" t="n">
        <x:v>7375</x:v>
      </x:c>
      <x:c r="K66" s="13" t="n">
        <x:v>221</x:v>
      </x:c>
      <x:c r="L66" s="4" t="str">
        <x:v>수집결과 내 집계</x:v>
      </x:c>
      <x:c r="M66" s="15" t="n">
        <x:v>46269.34451487268</x:v>
      </x:c>
      <x:c r="N66" s="4" t="str">
        <x:v>https://naver.github.io/searchad-apidoc/</x:v>
      </x:c>
    </x:row>
    <x:row r="67" ht="25" customHeight="1">
      <x:c r="A67" s="4" t="str">
        <x:v>패션·뷰티</x:v>
      </x:c>
      <x:c r="B67" s="4" t="str">
        <x:v>향수 뿌리는 위치</x:v>
      </x:c>
      <x:c r="C67" s="4" t="str">
        <x:v>향수뿌리는위치</x:v>
      </x:c>
      <x:c r="D67" s="4" t="n">
        <x:v>130</x:v>
      </x:c>
      <x:c r="E67" s="4" t="n">
        <x:v>1050</x:v>
      </x:c>
      <x:c r="F67" s="13" t="n">
        <x:v>1180</x:v>
      </x:c>
      <x:c r="G67" s="13" t="n">
        <x:v>1180</x:v>
      </x:c>
      <x:c r="H67" s="4" t="str">
        <x:v>유지 가능</x:v>
      </x:c>
      <x:c r="I67" s="4" t="str">
        <x:v>K0666</x:v>
      </x:c>
      <x:c r="J67" s="13" t="n">
        <x:v>1040</x:v>
      </x:c>
      <x:c r="K67" s="13" t="n">
        <x:v>26</x:v>
      </x:c>
      <x:c r="L67" s="4" t="str">
        <x:v>수집결과 내 집계</x:v>
      </x:c>
      <x:c r="M67" s="15" t="n">
        <x:v>46269.344491793985</x:v>
      </x:c>
      <x:c r="N67" s="4" t="str">
        <x:v>https://naver.github.io/searchad-apidoc/</x:v>
      </x:c>
    </x:row>
    <x:row r="68" ht="25" customHeight="1">
      <x:c r="A68" s="4" t="str">
        <x:v>패션·뷰티</x:v>
      </x:c>
      <x:c r="B68" s="4" t="str">
        <x:v>옷 잘입는 법</x:v>
      </x:c>
      <x:c r="C68" s="4" t="str">
        <x:v>옷잘입는법</x:v>
      </x:c>
      <x:c r="D68" s="4" t="n">
        <x:v>80</x:v>
      </x:c>
      <x:c r="E68" s="4" t="n">
        <x:v>460</x:v>
      </x:c>
      <x:c r="F68" s="13" t="n">
        <x:v>540</x:v>
      </x:c>
      <x:c r="G68" s="13" t="n">
        <x:v>540</x:v>
      </x:c>
      <x:c r="H68" s="4" t="str">
        <x:v>유지 가능</x:v>
      </x:c>
      <x:c r="I68" s="4" t="str">
        <x:v>K0696</x:v>
      </x:c>
      <x:c r="J68" s="13" t="n">
        <x:v>3441</x:v>
      </x:c>
      <x:c r="K68" s="13" t="n">
        <x:v>39</x:v>
      </x:c>
      <x:c r="L68" s="4" t="str">
        <x:v>수집결과 내 집계</x:v>
      </x:c>
      <x:c r="M68" s="15" t="n">
        <x:v>46269.34450924768</x:v>
      </x:c>
      <x:c r="N68" s="4" t="str">
        <x:v>https://naver.github.io/searchad-apidoc/</x:v>
      </x:c>
    </x:row>
    <x:row r="69" ht="25" customHeight="1">
      <x:c r="A69" s="4" t="str">
        <x:v>패션·뷰티</x:v>
      </x:c>
      <x:c r="B69" s="4" t="str">
        <x:v>선크림 바르는 순서</x:v>
      </x:c>
      <x:c r="C69" s="4" t="str">
        <x:v>선크림바르는순서</x:v>
      </x:c>
      <x:c r="D69" s="4" t="n">
        <x:v>40</x:v>
      </x:c>
      <x:c r="E69" s="4" t="n">
        <x:v>340</x:v>
      </x:c>
      <x:c r="F69" s="13" t="n">
        <x:v>380</x:v>
      </x:c>
      <x:c r="G69" s="13" t="n">
        <x:v>380</x:v>
      </x:c>
      <x:c r="H69" s="4" t="str">
        <x:v>유지 가능</x:v>
      </x:c>
      <x:c r="I69" s="4" t="str">
        <x:v>K0697</x:v>
      </x:c>
      <x:c r="J69" s="13" t="n">
        <x:v>1166</x:v>
      </x:c>
      <x:c r="K69" s="13" t="n">
        <x:v>133</x:v>
      </x:c>
      <x:c r="L69" s="4" t="str">
        <x:v>수집결과 내 집계</x:v>
      </x:c>
      <x:c r="M69" s="15" t="n">
        <x:v>46269.344491793985</x:v>
      </x:c>
      <x:c r="N69" s="4" t="str">
        <x:v>https://naver.github.io/searchad-apidoc/</x:v>
      </x:c>
    </x:row>
    <x:row r="70" ht="25" customHeight="1">
      <x:c r="A70" s="4" t="str">
        <x:v>패션·뷰티</x:v>
      </x:c>
      <x:c r="B70" s="4" t="str">
        <x:v>옷에 묻은 기름때 제거</x:v>
      </x:c>
      <x:c r="C70" s="4" t="str">
        <x:v>옷에묻은기름때제거</x:v>
      </x:c>
      <x:c r="D70" s="4" t="n">
        <x:v>10</x:v>
      </x:c>
      <x:c r="E70" s="4" t="n">
        <x:v>300</x:v>
      </x:c>
      <x:c r="F70" s="13" t="n">
        <x:v>310</x:v>
      </x:c>
      <x:c r="G70" s="13" t="n">
        <x:v>310</x:v>
      </x:c>
      <x:c r="H70" s="4" t="str">
        <x:v>유지 가능</x:v>
      </x:c>
      <x:c r="I70" s="4" t="str">
        <x:v>K0698</x:v>
      </x:c>
      <x:c r="J70" s="13" t="n">
        <x:v>499</x:v>
      </x:c>
      <x:c r="K70" s="13" t="n">
        <x:v>17</x:v>
      </x:c>
      <x:c r="L70" s="4" t="str">
        <x:v>수집결과 내 집계</x:v>
      </x:c>
      <x:c r="M70" s="15" t="n">
        <x:v>46269.344491793985</x:v>
      </x:c>
      <x:c r="N70" s="4" t="str">
        <x:v>https://naver.github.io/searchad-apidoc/</x:v>
      </x:c>
    </x:row>
    <x:row r="71" ht="25" customHeight="1">
      <x:c r="A71" s="4" t="str">
        <x:v>패션·뷰티</x:v>
      </x:c>
      <x:c r="B71" s="4" t="str">
        <x:v>피부 좋아지는 습관</x:v>
      </x:c>
      <x:c r="C71" s="4" t="str">
        <x:v>피부좋아지는습관</x:v>
      </x:c>
      <x:c r="D71" s="4" t="n">
        <x:v>20</x:v>
      </x:c>
      <x:c r="E71" s="4" t="n">
        <x:v>130</x:v>
      </x:c>
      <x:c r="F71" s="13" t="n">
        <x:v>150</x:v>
      </x:c>
      <x:c r="G71" s="13" t="n">
        <x:v>150</x:v>
      </x:c>
      <x:c r="H71" s="4" t="str">
        <x:v>유지 가능</x:v>
      </x:c>
      <x:c r="I71" s="4" t="str">
        <x:v>K0699</x:v>
      </x:c>
      <x:c r="J71" s="13" t="n">
        <x:v>8798</x:v>
      </x:c>
      <x:c r="K71" s="13" t="n">
        <x:v>168</x:v>
      </x:c>
      <x:c r="L71" s="4" t="str">
        <x:v>수집결과 내 집계</x:v>
      </x:c>
      <x:c r="M71" s="15" t="n">
        <x:v>46269.34449743055</x:v>
      </x:c>
      <x:c r="N71" s="4" t="str">
        <x:v>https://naver.github.io/searchad-apidoc/</x:v>
      </x:c>
    </x:row>
    <x:row r="72" ht="25" customHeight="1">
      <x:c r="A72" s="4" t="str">
        <x:v>패션·뷰티</x:v>
      </x:c>
      <x:c r="B72" s="4" t="str">
        <x:v>모공 줄이는 방법</x:v>
      </x:c>
      <x:c r="C72" s="4" t="str">
        <x:v>모공줄이는방법</x:v>
      </x:c>
      <x:c r="D72" s="4" t="n">
        <x:v>60</x:v>
      </x:c>
      <x:c r="E72" s="4" t="n">
        <x:v>60</x:v>
      </x:c>
      <x:c r="F72" s="13" t="n">
        <x:v>120</x:v>
      </x:c>
      <x:c r="G72" s="13" t="n">
        <x:v>120</x:v>
      </x:c>
      <x:c r="H72" s="4" t="str">
        <x:v>유지 가능</x:v>
      </x:c>
      <x:c r="I72" s="4" t="str">
        <x:v>K0700</x:v>
      </x:c>
      <x:c r="J72" s="13" t="n">
        <x:v>8252</x:v>
      </x:c>
      <x:c r="K72" s="13" t="n">
        <x:v>144</x:v>
      </x:c>
      <x:c r="L72" s="4" t="str">
        <x:v>수집결과 내 집계</x:v>
      </x:c>
      <x:c r="M72" s="15" t="n">
        <x:v>46269.34449743055</x:v>
      </x:c>
      <x:c r="N72" s="4" t="str">
        <x:v>https://naver.github.io/searchad-apidoc/</x:v>
      </x:c>
    </x:row>
    <x:row r="73" ht="25" customHeight="1">
      <x:c r="A73" s="4" t="str">
        <x:v>패션·뷰티</x:v>
      </x:c>
      <x:c r="B73" s="4" t="str">
        <x:v>얼굴형에 맞는 헤어스타일</x:v>
      </x:c>
      <x:c r="C73" s="4" t="str">
        <x:v>얼굴형에맞는헤어스타일</x:v>
      </x:c>
      <x:c r="D73" s="4" t="n">
        <x:v>10</x:v>
      </x:c>
      <x:c r="E73" s="4" t="n">
        <x:v>40</x:v>
      </x:c>
      <x:c r="F73" s="13" t="n">
        <x:v>50</x:v>
      </x:c>
      <x:c r="G73" s="13" t="n">
        <x:v>50</x:v>
      </x:c>
      <x:c r="H73" s="4" t="str">
        <x:v>대체어 검토</x:v>
      </x:c>
      <x:c r="I73" s="4"/>
      <x:c r="J73" s="13" t="n">
        <x:v>12036</x:v>
      </x:c>
      <x:c r="K73" s="13" t="n">
        <x:v>389</x:v>
      </x:c>
      <x:c r="L73" s="4" t="str">
        <x:v>수집결과 내 집계</x:v>
      </x:c>
      <x:c r="M73" s="15" t="n">
        <x:v>46269.34450267361</x:v>
      </x:c>
      <x:c r="N73" s="4" t="str">
        <x:v>https://naver.github.io/searchad-apidoc/</x:v>
      </x:c>
    </x:row>
    <x:row r="74" ht="25" customHeight="1">
      <x:c r="A74" s="4" t="str">
        <x:v>패션·뷰티</x:v>
      </x:c>
      <x:c r="B74" s="4" t="str">
        <x:v>남자 피부관리 순서</x:v>
      </x:c>
      <x:c r="C74" s="4" t="str">
        <x:v>남자피부관리순서</x:v>
      </x:c>
      <x:c r="D74" s="4" t="str">
        <x:v>&lt; 10</x:v>
      </x:c>
      <x:c r="E74" s="4" t="n">
        <x:v>20</x:v>
      </x:c>
      <x:c r="F74" s="13" t="n">
        <x:v>20</x:v>
      </x:c>
      <x:c r="G74" s="13" t="n">
        <x:v>29</x:v>
      </x:c>
      <x:c r="H74" s="4" t="str">
        <x:v>대체어 검토</x:v>
      </x:c>
      <x:c r="I74" s="4"/>
      <x:c r="J74" s="13" t="n">
        <x:v>214</x:v>
      </x:c>
      <x:c r="K74" s="13" t="n">
        <x:v>4</x:v>
      </x:c>
      <x:c r="L74" s="4" t="str">
        <x:v>수집결과 내 집계</x:v>
      </x:c>
      <x:c r="M74" s="15" t="n">
        <x:v>46269.34449743055</x:v>
      </x:c>
      <x:c r="N74" s="4" t="str">
        <x:v>https://naver.github.io/searchad-apidoc/</x:v>
      </x:c>
    </x:row>
    <x:row r="75" ht="25" customHeight="1">
      <x:c r="A75" s="4" t="str">
        <x:v>스포츠</x:v>
      </x:c>
      <x:c r="B75" s="4" t="str">
        <x:v>골프 그립 잡는법</x:v>
      </x:c>
      <x:c r="C75" s="4" t="str">
        <x:v>골프그립잡는법</x:v>
      </x:c>
      <x:c r="D75" s="4" t="n">
        <x:v>880</x:v>
      </x:c>
      <x:c r="E75" s="4" t="n">
        <x:v>5820</x:v>
      </x:c>
      <x:c r="F75" s="13" t="n">
        <x:v>6700</x:v>
      </x:c>
      <x:c r="G75" s="13" t="n">
        <x:v>6700</x:v>
      </x:c>
      <x:c r="H75" s="4" t="str">
        <x:v>유지 가능</x:v>
      </x:c>
      <x:c r="I75" s="4" t="str">
        <x:v>K0703</x:v>
      </x:c>
      <x:c r="J75" s="13" t="n">
        <x:v>2476</x:v>
      </x:c>
      <x:c r="K75" s="13" t="n">
        <x:v>58</x:v>
      </x:c>
      <x:c r="L75" s="4" t="str">
        <x:v>수집결과 내 집계</x:v>
      </x:c>
      <x:c r="M75" s="15" t="n">
        <x:v>46269.34667189815</x:v>
      </x:c>
      <x:c r="N75" s="4" t="str">
        <x:v>https://naver.github.io/searchad-apidoc/</x:v>
      </x:c>
    </x:row>
    <x:row r="76" ht="25" customHeight="1">
      <x:c r="A76" s="4" t="str">
        <x:v>스포츠</x:v>
      </x:c>
      <x:c r="B76" s="4" t="str">
        <x:v>운동 후 근육통 푸는법</x:v>
      </x:c>
      <x:c r="C76" s="4" t="str">
        <x:v>운동후근육통푸는법</x:v>
      </x:c>
      <x:c r="D76" s="4" t="n">
        <x:v>50</x:v>
      </x:c>
      <x:c r="E76" s="4" t="n">
        <x:v>330</x:v>
      </x:c>
      <x:c r="F76" s="13" t="n">
        <x:v>380</x:v>
      </x:c>
      <x:c r="G76" s="13" t="n">
        <x:v>380</x:v>
      </x:c>
      <x:c r="H76" s="4" t="str">
        <x:v>유지 가능</x:v>
      </x:c>
      <x:c r="I76" s="4" t="str">
        <x:v>K0790</x:v>
      </x:c>
      <x:c r="J76" s="13" t="n">
        <x:v>1287</x:v>
      </x:c>
      <x:c r="K76" s="13" t="n">
        <x:v>19</x:v>
      </x:c>
      <x:c r="L76" s="4" t="str">
        <x:v>수집결과 내 집계</x:v>
      </x:c>
      <x:c r="M76" s="15" t="n">
        <x:v>46269.34452949074</x:v>
      </x:c>
      <x:c r="N76" s="4" t="str">
        <x:v>https://naver.github.io/searchad-apidoc/</x:v>
      </x:c>
    </x:row>
    <x:row r="77" ht="25" customHeight="1">
      <x:c r="A77" s="4" t="str">
        <x:v>스포츠</x:v>
      </x:c>
      <x:c r="B77" s="4" t="str">
        <x:v>러닝 페이스 계산</x:v>
      </x:c>
      <x:c r="C77" s="4" t="str">
        <x:v>러닝페이스계산</x:v>
      </x:c>
      <x:c r="D77" s="4" t="n">
        <x:v>30</x:v>
      </x:c>
      <x:c r="E77" s="4" t="n">
        <x:v>100</x:v>
      </x:c>
      <x:c r="F77" s="13" t="n">
        <x:v>130</x:v>
      </x:c>
      <x:c r="G77" s="13" t="n">
        <x:v>130</x:v>
      </x:c>
      <x:c r="H77" s="4" t="str">
        <x:v>유지 가능</x:v>
      </x:c>
      <x:c r="I77" s="4" t="str">
        <x:v>K0800</x:v>
      </x:c>
      <x:c r="J77" s="13" t="n">
        <x:v>109</x:v>
      </x:c>
      <x:c r="K77" s="13" t="n">
        <x:v>14</x:v>
      </x:c>
      <x:c r="L77" s="4" t="str">
        <x:v>수집결과 내 집계</x:v>
      </x:c>
      <x:c r="M77" s="15" t="n">
        <x:v>46269.34452949074</x:v>
      </x:c>
      <x:c r="N77" s="4" t="str">
        <x:v>https://naver.github.io/searchad-apidoc/</x:v>
      </x:c>
    </x:row>
    <x:row r="78" ht="25" customHeight="1">
      <x:c r="A78" s="4" t="str">
        <x:v>스포츠</x:v>
      </x:c>
      <x:c r="B78" s="4" t="str">
        <x:v>러닝 초보 거리</x:v>
      </x:c>
      <x:c r="C78" s="4" t="str">
        <x:v>러닝초보거리</x:v>
      </x:c>
      <x:c r="D78" s="4" t="n">
        <x:v>10</x:v>
      </x:c>
      <x:c r="E78" s="4" t="n">
        <x:v>60</x:v>
      </x:c>
      <x:c r="F78" s="13" t="n">
        <x:v>70</x:v>
      </x:c>
      <x:c r="G78" s="13" t="n">
        <x:v>70</x:v>
      </x:c>
      <x:c r="H78" s="4" t="str">
        <x:v>대체어 검토</x:v>
      </x:c>
      <x:c r="I78" s="4"/>
      <x:c r="J78" s="13" t="n">
        <x:v>640</x:v>
      </x:c>
      <x:c r="K78" s="13" t="n">
        <x:v>55</x:v>
      </x:c>
      <x:c r="L78" s="4" t="str">
        <x:v>수집결과 내 집계</x:v>
      </x:c>
      <x:c r="M78" s="15" t="n">
        <x:v>46269.34452949074</x:v>
      </x:c>
      <x:c r="N78" s="4" t="str">
        <x:v>https://naver.github.io/searchad-apidoc/</x:v>
      </x:c>
    </x:row>
    <x:row r="79" ht="25" customHeight="1">
      <x:c r="A79" s="4" t="str">
        <x:v>스포츠</x:v>
      </x:c>
      <x:c r="B79" s="4" t="str">
        <x:v>골프 초보 준비물</x:v>
      </x:c>
      <x:c r="C79" s="4" t="str">
        <x:v>골프초보준비물</x:v>
      </x:c>
      <x:c r="D79" s="4" t="n">
        <x:v>10</x:v>
      </x:c>
      <x:c r="E79" s="4" t="n">
        <x:v>20</x:v>
      </x:c>
      <x:c r="F79" s="13" t="n">
        <x:v>30</x:v>
      </x:c>
      <x:c r="G79" s="13" t="n">
        <x:v>30</x:v>
      </x:c>
      <x:c r="H79" s="4" t="str">
        <x:v>대체어 검토</x:v>
      </x:c>
      <x:c r="I79" s="4"/>
      <x:c r="J79" s="13" t="n">
        <x:v>1045</x:v>
      </x:c>
      <x:c r="K79" s="13" t="n">
        <x:v>67</x:v>
      </x:c>
      <x:c r="L79" s="4" t="str">
        <x:v>수집결과 내 집계</x:v>
      </x:c>
      <x:c r="M79" s="15" t="n">
        <x:v>46269.34452474537</x:v>
      </x:c>
      <x:c r="N79" s="4" t="str">
        <x:v>https://naver.github.io/searchad-apidoc/</x:v>
      </x:c>
    </x:row>
    <x:row r="80" ht="25" customHeight="1">
      <x:c r="A80" s="4" t="str">
        <x:v>스포츠</x:v>
      </x:c>
      <x:c r="B80" s="4" t="str">
        <x:v>골프 슬라이스 원인</x:v>
      </x:c>
      <x:c r="C80" s="4" t="str">
        <x:v>골프슬라이스원인</x:v>
      </x:c>
      <x:c r="D80" s="4" t="str">
        <x:v>&lt; 10</x:v>
      </x:c>
      <x:c r="E80" s="4" t="n">
        <x:v>20</x:v>
      </x:c>
      <x:c r="F80" s="13" t="n">
        <x:v>20</x:v>
      </x:c>
      <x:c r="G80" s="13" t="n">
        <x:v>29</x:v>
      </x:c>
      <x:c r="H80" s="4" t="str">
        <x:v>대체어 검토</x:v>
      </x:c>
      <x:c r="I80" s="4"/>
      <x:c r="J80" s="13" t="n">
        <x:v>1274</x:v>
      </x:c>
      <x:c r="K80" s="13" t="n">
        <x:v>52</x:v>
      </x:c>
      <x:c r="L80" s="4" t="str">
        <x:v>수집결과 내 집계</x:v>
      </x:c>
      <x:c r="M80" s="15" t="n">
        <x:v>46269.34452474537</x:v>
      </x:c>
      <x:c r="N80" s="4" t="str">
        <x:v>https://naver.github.io/searchad-apidoc/</x:v>
      </x:c>
    </x:row>
    <x:row r="81" ht="25" customHeight="1">
      <x:c r="A81" s="4" t="str">
        <x:v>스포츠</x:v>
      </x:c>
      <x:c r="B81" s="4" t="str">
        <x:v>골프 드라이버 잘치는법</x:v>
      </x:c>
      <x:c r="C81" s="4" t="str">
        <x:v>골프드라이버잘치는법</x:v>
      </x:c>
      <x:c r="D81" s="4" t="str">
        <x:v>&lt; 10</x:v>
      </x:c>
      <x:c r="E81" s="4" t="n">
        <x:v>10</x:v>
      </x:c>
      <x:c r="F81" s="13" t="n">
        <x:v>10</x:v>
      </x:c>
      <x:c r="G81" s="13" t="n">
        <x:v>19</x:v>
      </x:c>
      <x:c r="H81" s="4" t="str">
        <x:v>대체어 검토</x:v>
      </x:c>
      <x:c r="I81" s="4"/>
      <x:c r="J81" s="13" t="n">
        <x:v>1332</x:v>
      </x:c>
      <x:c r="K81" s="13" t="n">
        <x:v>34</x:v>
      </x:c>
      <x:c r="L81" s="4" t="str">
        <x:v>수집결과 내 집계</x:v>
      </x:c>
      <x:c r="M81" s="15" t="n">
        <x:v>46269.34452474537</x:v>
      </x:c>
      <x:c r="N81" s="4" t="str">
        <x:v>https://naver.github.io/searchad-apidoc/</x:v>
      </x:c>
    </x:row>
    <x:row r="82" ht="25" customHeight="1">
      <x:c r="A82" s="4" t="str">
        <x:v>스포츠</x:v>
      </x:c>
      <x:c r="B82" s="4" t="str">
        <x:v>러닝 무릎 통증 원인</x:v>
      </x:c>
      <x:c r="C82" s="4" t="str">
        <x:v>러닝무릎통증원인</x:v>
      </x:c>
      <x:c r="D82" s="4" t="str">
        <x:v>&lt; 10</x:v>
      </x:c>
      <x:c r="E82" s="4" t="n">
        <x:v>10</x:v>
      </x:c>
      <x:c r="F82" s="13" t="n">
        <x:v>10</x:v>
      </x:c>
      <x:c r="G82" s="13" t="n">
        <x:v>19</x:v>
      </x:c>
      <x:c r="H82" s="4" t="str">
        <x:v>대체어 검토</x:v>
      </x:c>
      <x:c r="I82" s="4"/>
      <x:c r="J82" s="13" t="n">
        <x:v>1572</x:v>
      </x:c>
      <x:c r="K82" s="13" t="n">
        <x:v>105</x:v>
      </x:c>
      <x:c r="L82" s="4" t="str">
        <x:v>수집결과 내 집계</x:v>
      </x:c>
      <x:c r="M82" s="15" t="n">
        <x:v>46269.34452949074</x:v>
      </x:c>
      <x:c r="N82" s="4" t="str">
        <x:v>https://naver.github.io/searchad-apidoc/</x:v>
      </x:c>
    </x:row>
    <x:row r="83" ht="25" customHeight="1">
      <x:c r="A83" s="4" t="str">
        <x:v>스포츠</x:v>
      </x:c>
      <x:c r="B83" s="4" t="str">
        <x:v>걷기와 달리기 차이</x:v>
      </x:c>
      <x:c r="C83" s="4" t="str">
        <x:v>걷기와달리기차이</x:v>
      </x:c>
      <x:c r="D83" s="4" t="str">
        <x:v>&lt; 10</x:v>
      </x:c>
      <x:c r="E83" s="4" t="n">
        <x:v>10</x:v>
      </x:c>
      <x:c r="F83" s="13" t="n">
        <x:v>10</x:v>
      </x:c>
      <x:c r="G83" s="13" t="n">
        <x:v>19</x:v>
      </x:c>
      <x:c r="H83" s="4" t="str">
        <x:v>대체어 검토</x:v>
      </x:c>
      <x:c r="I83" s="4"/>
      <x:c r="J83" s="13" t="n">
        <x:v>282</x:v>
      </x:c>
      <x:c r="K83" s="13" t="n">
        <x:v>10</x:v>
      </x:c>
      <x:c r="L83" s="4" t="str">
        <x:v>수집결과 내 집계</x:v>
      </x:c>
      <x:c r="M83" s="15" t="n">
        <x:v>46269.34452949074</x:v>
      </x:c>
      <x:c r="N83" s="4" t="str">
        <x:v>https://naver.github.io/searchad-apidoc/</x:v>
      </x:c>
    </x:row>
    <x:row r="84" ht="25" customHeight="1">
      <x:c r="A84" s="4" t="str">
        <x:v>스포츠</x:v>
      </x:c>
      <x:c r="B84" s="4" t="str">
        <x:v>골프 비거리 늘리는 방법</x:v>
      </x:c>
      <x:c r="C84" s="4" t="str">
        <x:v>골프비거리늘리는방법</x:v>
      </x:c>
      <x:c r="D84" s="4" t="str">
        <x:v>&lt; 10</x:v>
      </x:c>
      <x:c r="E84" s="4" t="str">
        <x:v>&lt; 10</x:v>
      </x:c>
      <x:c r="F84" s="13" t="n">
        <x:v>0</x:v>
      </x:c>
      <x:c r="G84" s="13" t="n">
        <x:v>18</x:v>
      </x:c>
      <x:c r="H84" s="4" t="str">
        <x:v>대체어 검토</x:v>
      </x:c>
      <x:c r="I84" s="4"/>
      <x:c r="J84" s="13" t="n">
        <x:v>1776</x:v>
      </x:c>
      <x:c r="K84" s="13" t="n">
        <x:v>42</x:v>
      </x:c>
      <x:c r="L84" s="4" t="str">
        <x:v>수집결과 내 집계</x:v>
      </x:c>
      <x:c r="M84" s="15" t="n">
        <x:v>46269.34452474537</x:v>
      </x:c>
      <x:c r="N84" s="4" t="str">
        <x:v>https://naver.github.io/searchad-apidoc/</x:v>
      </x:c>
    </x:row>
    <x:row r="85" ht="25" customHeight="1">
      <x:c r="A85" s="4" t="str">
        <x:v>방송·연예</x:v>
      </x:c>
      <x:c r="B85" s="4" t="str">
        <x:v>연예인 피부관리</x:v>
      </x:c>
      <x:c r="C85" s="4" t="str">
        <x:v>연예인피부관리</x:v>
      </x:c>
      <x:c r="D85" s="4" t="n">
        <x:v>30</x:v>
      </x:c>
      <x:c r="E85" s="4" t="n">
        <x:v>140</x:v>
      </x:c>
      <x:c r="F85" s="13" t="n">
        <x:v>170</x:v>
      </x:c>
      <x:c r="G85" s="13" t="n">
        <x:v>170</x:v>
      </x:c>
      <x:c r="H85" s="4" t="str">
        <x:v>유지 가능</x:v>
      </x:c>
      <x:c r="I85" s="4" t="str">
        <x:v>K0879</x:v>
      </x:c>
      <x:c r="J85" s="13" t="n">
        <x:v>45478</x:v>
      </x:c>
      <x:c r="K85" s="13" t="n">
        <x:v>281</x:v>
      </x:c>
      <x:c r="L85" s="4" t="str">
        <x:v>수집결과 내 집계</x:v>
      </x:c>
      <x:c r="M85" s="15" t="n">
        <x:v>46269.34457680555</x:v>
      </x:c>
      <x:c r="N85" s="4" t="str">
        <x:v>https://naver.github.io/searchad-apidoc/</x:v>
      </x:c>
    </x:row>
    <x:row r="86" ht="25" customHeight="1">
      <x:c r="A86" s="4" t="str">
        <x:v>방송·연예</x:v>
      </x:c>
      <x:c r="B86" s="4" t="str">
        <x:v>연예인 다이어트 방법</x:v>
      </x:c>
      <x:c r="C86" s="4" t="str">
        <x:v>연예인다이어트방법</x:v>
      </x:c>
      <x:c r="D86" s="4" t="str">
        <x:v>&lt; 10</x:v>
      </x:c>
      <x:c r="E86" s="4" t="n">
        <x:v>20</x:v>
      </x:c>
      <x:c r="F86" s="13" t="n">
        <x:v>20</x:v>
      </x:c>
      <x:c r="G86" s="13" t="n">
        <x:v>29</x:v>
      </x:c>
      <x:c r="H86" s="4" t="str">
        <x:v>대체어 검토</x:v>
      </x:c>
      <x:c r="I86" s="4"/>
      <x:c r="J86" s="13" t="n">
        <x:v>5444</x:v>
      </x:c>
      <x:c r="K86" s="13" t="n">
        <x:v>82</x:v>
      </x:c>
      <x:c r="L86" s="4" t="str">
        <x:v>수집결과 내 집계</x:v>
      </x:c>
      <x:c r="M86" s="15" t="n">
        <x:v>46269.344559537036</x:v>
      </x:c>
      <x:c r="N86" s="4" t="str">
        <x:v>https://naver.github.io/searchad-apidoc/</x:v>
      </x:c>
    </x:row>
    <x:row r="87" ht="25" customHeight="1">
      <x:c r="A87" s="4" t="str">
        <x:v>방송·연예</x:v>
      </x:c>
      <x:c r="B87" s="4" t="str">
        <x:v>연예인 자녀 학교</x:v>
      </x:c>
      <x:c r="C87" s="4" t="str">
        <x:v>연예인자녀학교</x:v>
      </x:c>
      <x:c r="D87" s="4" t="str">
        <x:v>&lt; 10</x:v>
      </x:c>
      <x:c r="E87" s="4" t="n">
        <x:v>10</x:v>
      </x:c>
      <x:c r="F87" s="13" t="n">
        <x:v>10</x:v>
      </x:c>
      <x:c r="G87" s="13" t="n">
        <x:v>19</x:v>
      </x:c>
      <x:c r="H87" s="4" t="str">
        <x:v>대체어 검토</x:v>
      </x:c>
      <x:c r="I87" s="4"/>
      <x:c r="J87" s="13" t="n">
        <x:v>323</x:v>
      </x:c>
      <x:c r="K87" s="13" t="n">
        <x:v>16</x:v>
      </x:c>
      <x:c r="L87" s="4" t="str">
        <x:v>수집결과 내 집계</x:v>
      </x:c>
      <x:c r="M87" s="15" t="n">
        <x:v>46269.34455487269</x:v>
      </x:c>
      <x:c r="N87" s="4" t="str">
        <x:v>https://naver.github.io/searchad-apidoc/</x:v>
      </x:c>
    </x:row>
    <x:row r="88" ht="25" customHeight="1">
      <x:c r="A88" s="4" t="str">
        <x:v>방송·연예</x:v>
      </x:c>
      <x:c r="B88" s="4" t="str">
        <x:v>연예인 재산 순위</x:v>
      </x:c>
      <x:c r="C88" s="4" t="str">
        <x:v>연예인재산순위</x:v>
      </x:c>
      <x:c r="D88" s="4" t="str">
        <x:v>&lt; 10</x:v>
      </x:c>
      <x:c r="E88" s="4" t="str">
        <x:v>&lt; 10</x:v>
      </x:c>
      <x:c r="F88" s="13" t="n">
        <x:v>0</x:v>
      </x:c>
      <x:c r="G88" s="13" t="n">
        <x:v>18</x:v>
      </x:c>
      <x:c r="H88" s="4" t="str">
        <x:v>대체어 검토</x:v>
      </x:c>
      <x:c r="I88" s="4"/>
      <x:c r="J88" s="13" t="n">
        <x:v>204</x:v>
      </x:c>
      <x:c r="K88" s="13" t="n">
        <x:v>18</x:v>
      </x:c>
      <x:c r="L88" s="4" t="str">
        <x:v>수집결과 내 집계</x:v>
      </x:c>
      <x:c r="M88" s="15" t="n">
        <x:v>46269.34455487269</x:v>
      </x:c>
      <x:c r="N88" s="4" t="str">
        <x:v>https://naver.github.io/searchad-apidoc/</x:v>
      </x:c>
    </x:row>
    <x:row r="89" ht="25" customHeight="1">
      <x:c r="A89" s="4" t="str">
        <x:v>방송·연예</x:v>
      </x:c>
      <x:c r="B89" s="4" t="str">
        <x:v>연예인 건물주</x:v>
      </x:c>
      <x:c r="C89" s="4" t="str">
        <x:v>연예인건물주</x:v>
      </x:c>
      <x:c r="D89" s="4" t="str">
        <x:v>&lt; 10</x:v>
      </x:c>
      <x:c r="E89" s="4" t="str">
        <x:v>&lt; 10</x:v>
      </x:c>
      <x:c r="F89" s="13" t="n">
        <x:v>0</x:v>
      </x:c>
      <x:c r="G89" s="13" t="n">
        <x:v>18</x:v>
      </x:c>
      <x:c r="H89" s="4" t="str">
        <x:v>대체어 검토</x:v>
      </x:c>
      <x:c r="I89" s="4"/>
      <x:c r="J89" s="13" t="n">
        <x:v>2227</x:v>
      </x:c>
      <x:c r="K89" s="13" t="n">
        <x:v>165</x:v>
      </x:c>
      <x:c r="L89" s="4" t="str">
        <x:v>수집결과 내 집계</x:v>
      </x:c>
      <x:c r="M89" s="15" t="n">
        <x:v>46269.34455487269</x:v>
      </x:c>
      <x:c r="N89" s="4" t="str">
        <x:v>https://naver.github.io/searchad-apidoc/</x:v>
      </x:c>
    </x:row>
    <x:row r="90" ht="25" customHeight="1">
      <x:c r="A90" s="4" t="str">
        <x:v>방송·연예</x:v>
      </x:c>
      <x:c r="B90" s="4" t="str">
        <x:v>연예인 부동산 투자</x:v>
      </x:c>
      <x:c r="C90" s="4" t="str">
        <x:v>연예인부동산투자</x:v>
      </x:c>
      <x:c r="D90" s="4" t="str">
        <x:v>&lt; 10</x:v>
      </x:c>
      <x:c r="E90" s="4" t="str">
        <x:v>&lt; 10</x:v>
      </x:c>
      <x:c r="F90" s="13" t="n">
        <x:v>0</x:v>
      </x:c>
      <x:c r="G90" s="13" t="n">
        <x:v>18</x:v>
      </x:c>
      <x:c r="H90" s="4" t="str">
        <x:v>대체어 검토</x:v>
      </x:c>
      <x:c r="I90" s="4"/>
      <x:c r="J90" s="13" t="n">
        <x:v>1907</x:v>
      </x:c>
      <x:c r="K90" s="13" t="n">
        <x:v>50</x:v>
      </x:c>
      <x:c r="L90" s="4" t="str">
        <x:v>수집결과 내 집계</x:v>
      </x:c>
      <x:c r="M90" s="15" t="n">
        <x:v>46269.34455487269</x:v>
      </x:c>
      <x:c r="N90" s="4" t="str">
        <x:v>https://naver.github.io/searchad-apidoc/</x:v>
      </x:c>
    </x:row>
    <x:row r="91" ht="25" customHeight="1">
      <x:c r="A91" s="4" t="str">
        <x:v>방송·연예</x:v>
      </x:c>
      <x:c r="B91" s="4" t="str">
        <x:v>연예인 자녀 유학</x:v>
      </x:c>
      <x:c r="C91" s="4" t="str">
        <x:v>연예인자녀유학</x:v>
      </x:c>
      <x:c r="D91" s="4" t="str">
        <x:v>&lt; 10</x:v>
      </x:c>
      <x:c r="E91" s="4" t="str">
        <x:v>&lt; 10</x:v>
      </x:c>
      <x:c r="F91" s="13" t="n">
        <x:v>0</x:v>
      </x:c>
      <x:c r="G91" s="13" t="n">
        <x:v>18</x:v>
      </x:c>
      <x:c r="H91" s="4" t="str">
        <x:v>대체어 검토</x:v>
      </x:c>
      <x:c r="I91" s="4"/>
      <x:c r="J91" s="13" t="n">
        <x:v>53</x:v>
      </x:c>
      <x:c r="K91" s="13" t="n">
        <x:v>8</x:v>
      </x:c>
      <x:c r="L91" s="4" t="str">
        <x:v>수집결과 내 집계</x:v>
      </x:c>
      <x:c r="M91" s="15" t="n">
        <x:v>46269.34455487269</x:v>
      </x:c>
      <x:c r="N91" s="4" t="str">
        <x:v>https://naver.github.io/searchad-apidoc/</x:v>
      </x:c>
    </x:row>
    <x:row r="92" ht="25" customHeight="1">
      <x:c r="A92" s="4" t="str">
        <x:v>방송·연예</x:v>
      </x:c>
      <x:c r="B92" s="4" t="str">
        <x:v>연예인 동안 비결</x:v>
      </x:c>
      <x:c r="C92" s="4" t="str">
        <x:v>연예인동안비결</x:v>
      </x:c>
      <x:c r="D92" s="4" t="str">
        <x:v>&lt; 10</x:v>
      </x:c>
      <x:c r="E92" s="4" t="str">
        <x:v>&lt; 10</x:v>
      </x:c>
      <x:c r="F92" s="13" t="n">
        <x:v>0</x:v>
      </x:c>
      <x:c r="G92" s="13" t="n">
        <x:v>18</x:v>
      </x:c>
      <x:c r="H92" s="4" t="str">
        <x:v>대체어 검토</x:v>
      </x:c>
      <x:c r="I92" s="4"/>
      <x:c r="J92" s="13" t="n">
        <x:v>1109</x:v>
      </x:c>
      <x:c r="K92" s="13" t="n">
        <x:v>29</x:v>
      </x:c>
      <x:c r="L92" s="4" t="str">
        <x:v>수집결과 내 집계</x:v>
      </x:c>
      <x:c r="M92" s="15" t="n">
        <x:v>46269.344559537036</x:v>
      </x:c>
      <x:c r="N92" s="4" t="str">
        <x:v>https://naver.github.io/searchad-apidoc/</x:v>
      </x:c>
    </x:row>
    <x:row r="93" ht="25" customHeight="1">
      <x:c r="A93" s="4" t="str">
        <x:v>방송·연예</x:v>
      </x:c>
      <x:c r="B93" s="4" t="str">
        <x:v>연예인 결혼 나이</x:v>
      </x:c>
      <x:c r="C93" s="4" t="str">
        <x:v>연예인결혼나이</x:v>
      </x:c>
      <x:c r="D93" s="4" t="str">
        <x:v>&lt; 10</x:v>
      </x:c>
      <x:c r="E93" s="4" t="str">
        <x:v>&lt; 10</x:v>
      </x:c>
      <x:c r="F93" s="13" t="n">
        <x:v>0</x:v>
      </x:c>
      <x:c r="G93" s="13" t="n">
        <x:v>18</x:v>
      </x:c>
      <x:c r="H93" s="4" t="str">
        <x:v>대체어 검토</x:v>
      </x:c>
      <x:c r="I93" s="4"/>
      <x:c r="J93" s="13" t="n">
        <x:v>2483</x:v>
      </x:c>
      <x:c r="K93" s="13" t="n">
        <x:v>86</x:v>
      </x:c>
      <x:c r="L93" s="4" t="str">
        <x:v>수집결과 내 집계</x:v>
      </x:c>
      <x:c r="M93" s="15" t="n">
        <x:v>46269.344559537036</x:v>
      </x:c>
      <x:c r="N93" s="4" t="str">
        <x:v>https://naver.github.io/searchad-apidoc/</x:v>
      </x:c>
    </x:row>
    <x:row r="94" ht="25" customHeight="1">
      <x:c r="A94" s="4" t="str">
        <x:v>방송·연예</x:v>
      </x:c>
      <x:c r="B94" s="4" t="str">
        <x:v>연예인 집 가격</x:v>
      </x:c>
      <x:c r="C94" s="4" t="str">
        <x:v>연예인집가격</x:v>
      </x:c>
      <x:c r="D94" s="4" t="str">
        <x:v>&lt; 10</x:v>
      </x:c>
      <x:c r="E94" s="4" t="str">
        <x:v>&lt; 10</x:v>
      </x:c>
      <x:c r="F94" s="13" t="n">
        <x:v>0</x:v>
      </x:c>
      <x:c r="G94" s="13" t="n">
        <x:v>18</x:v>
      </x:c>
      <x:c r="H94" s="4" t="str">
        <x:v>대체어 검토</x:v>
      </x:c>
      <x:c r="I94" s="4"/>
      <x:c r="J94" s="13" t="n">
        <x:v>684</x:v>
      </x:c>
      <x:c r="K94" s="13" t="n">
        <x:v>12</x:v>
      </x:c>
      <x:c r="L94" s="4" t="str">
        <x:v>수집결과 내 집계</x:v>
      </x:c>
      <x:c r="M94" s="15" t="n">
        <x:v>46269.344559537036</x:v>
      </x:c>
      <x:c r="N94" s="4" t="str">
        <x:v>https://naver.github.io/searchad-apidoc/</x:v>
      </x:c>
    </x:row>
    <x:row r="95" ht="25" customHeight="1">
      <x:c r="A95" s="4" t="str">
        <x:v>고생물·미스터리</x:v>
      </x:c>
      <x:c r="B95" s="4" t="str">
        <x:v>메갈로돈 크기</x:v>
      </x:c>
      <x:c r="C95" s="4" t="str">
        <x:v>메갈로돈크기</x:v>
      </x:c>
      <x:c r="D95" s="4" t="n">
        <x:v>50</x:v>
      </x:c>
      <x:c r="E95" s="4" t="n">
        <x:v>370</x:v>
      </x:c>
      <x:c r="F95" s="13" t="n">
        <x:v>420</x:v>
      </x:c>
      <x:c r="G95" s="13" t="n">
        <x:v>420</x:v>
      </x:c>
      <x:c r="H95" s="4" t="str">
        <x:v>유지 가능</x:v>
      </x:c>
      <x:c r="I95" s="4" t="str">
        <x:v>K0980</x:v>
      </x:c>
      <x:c r="J95" s="13" t="n">
        <x:v>313</x:v>
      </x:c>
      <x:c r="K95" s="13" t="n">
        <x:v>35</x:v>
      </x:c>
      <x:c r="L95" s="4" t="str">
        <x:v>수집결과 내 집계</x:v>
      </x:c>
      <x:c r="M95" s="15" t="n">
        <x:v>46269.344581412035</x:v>
      </x:c>
      <x:c r="N95" s="4" t="str">
        <x:v>https://naver.github.io/searchad-apidoc/</x:v>
      </x:c>
    </x:row>
    <x:row r="96" ht="25" customHeight="1">
      <x:c r="A96" s="4" t="str">
        <x:v>고생물·미스터리</x:v>
      </x:c>
      <x:c r="B96" s="4" t="str">
        <x:v>공룡 수명</x:v>
      </x:c>
      <x:c r="C96" s="4" t="str">
        <x:v>공룡수명</x:v>
      </x:c>
      <x:c r="D96" s="4" t="n">
        <x:v>10</x:v>
      </x:c>
      <x:c r="E96" s="4" t="n">
        <x:v>130</x:v>
      </x:c>
      <x:c r="F96" s="13" t="n">
        <x:v>140</x:v>
      </x:c>
      <x:c r="G96" s="13" t="n">
        <x:v>140</x:v>
      </x:c>
      <x:c r="H96" s="4" t="str">
        <x:v>유지 가능</x:v>
      </x:c>
      <x:c r="I96" s="4" t="str">
        <x:v>K0999</x:v>
      </x:c>
      <x:c r="J96" s="13" t="n">
        <x:v>248</x:v>
      </x:c>
      <x:c r="K96" s="13" t="n">
        <x:v>7</x:v>
      </x:c>
      <x:c r="L96" s="4" t="str">
        <x:v>수집결과 내 집계</x:v>
      </x:c>
      <x:c r="M96" s="15" t="n">
        <x:v>46269.34458604167</x:v>
      </x:c>
      <x:c r="N96" s="4" t="str">
        <x:v>https://naver.github.io/searchad-apidoc/</x:v>
      </x:c>
    </x:row>
    <x:row r="97" ht="25" customHeight="1">
      <x:c r="A97" s="4" t="str">
        <x:v>고생물·미스터리</x:v>
      </x:c>
      <x:c r="B97" s="4" t="str">
        <x:v>티라노사우루스 크기</x:v>
      </x:c>
      <x:c r="C97" s="4" t="str">
        <x:v>티라노사우루스크기</x:v>
      </x:c>
      <x:c r="D97" s="4" t="n">
        <x:v>10</x:v>
      </x:c>
      <x:c r="E97" s="4" t="n">
        <x:v>90</x:v>
      </x:c>
      <x:c r="F97" s="13" t="n">
        <x:v>100</x:v>
      </x:c>
      <x:c r="G97" s="13" t="n">
        <x:v>100</x:v>
      </x:c>
      <x:c r="H97" s="4" t="str">
        <x:v>유지 가능</x:v>
      </x:c>
      <x:c r="I97" s="4" t="str">
        <x:v>K1000</x:v>
      </x:c>
      <x:c r="J97" s="13" t="n">
        <x:v>697</x:v>
      </x:c>
      <x:c r="K97" s="13" t="n">
        <x:v>53</x:v>
      </x:c>
      <x:c r="L97" s="4" t="str">
        <x:v>수집결과 내 집계</x:v>
      </x:c>
      <x:c r="M97" s="15" t="n">
        <x:v>46269.344581412035</x:v>
      </x:c>
      <x:c r="N97" s="4" t="str">
        <x:v>https://naver.github.io/searchad-apidoc/</x:v>
      </x:c>
    </x:row>
    <x:row r="98" ht="25" customHeight="1">
      <x:c r="A98" s="4" t="str">
        <x:v>고생물·미스터리</x:v>
      </x:c>
      <x:c r="B98" s="4" t="str">
        <x:v>매머드 멸종 이유</x:v>
      </x:c>
      <x:c r="C98" s="4" t="str">
        <x:v>매머드멸종이유</x:v>
      </x:c>
      <x:c r="D98" s="4" t="str">
        <x:v>&lt; 10</x:v>
      </x:c>
      <x:c r="E98" s="4" t="n">
        <x:v>40</x:v>
      </x:c>
      <x:c r="F98" s="13" t="n">
        <x:v>40</x:v>
      </x:c>
      <x:c r="G98" s="13" t="n">
        <x:v>49</x:v>
      </x:c>
      <x:c r="H98" s="4" t="str">
        <x:v>대체어 검토</x:v>
      </x:c>
      <x:c r="I98" s="4"/>
      <x:c r="J98" s="13" t="n">
        <x:v>59</x:v>
      </x:c>
      <x:c r="K98" s="13" t="n">
        <x:v>5</x:v>
      </x:c>
      <x:c r="L98" s="4" t="str">
        <x:v>수집결과 내 집계</x:v>
      </x:c>
      <x:c r="M98" s="15" t="n">
        <x:v>46269.34458604167</x:v>
      </x:c>
      <x:c r="N98" s="4" t="str">
        <x:v>https://naver.github.io/searchad-apidoc/</x:v>
      </x:c>
    </x:row>
    <x:row r="99" ht="25" customHeight="1">
      <x:c r="A99" s="4" t="str">
        <x:v>고생물·미스터리</x:v>
      </x:c>
      <x:c r="B99" s="4" t="str">
        <x:v>공룡 멸종 원인</x:v>
      </x:c>
      <x:c r="C99" s="4" t="str">
        <x:v>공룡멸종원인</x:v>
      </x:c>
      <x:c r="D99" s="4" t="str">
        <x:v>&lt; 10</x:v>
      </x:c>
      <x:c r="E99" s="4" t="n">
        <x:v>20</x:v>
      </x:c>
      <x:c r="F99" s="13" t="n">
        <x:v>20</x:v>
      </x:c>
      <x:c r="G99" s="13" t="n">
        <x:v>29</x:v>
      </x:c>
      <x:c r="H99" s="4" t="str">
        <x:v>대체어 검토</x:v>
      </x:c>
      <x:c r="I99" s="4"/>
      <x:c r="J99" s="13" t="n">
        <x:v>390</x:v>
      </x:c>
      <x:c r="K99" s="13" t="n">
        <x:v>7</x:v>
      </x:c>
      <x:c r="L99" s="4" t="str">
        <x:v>수집결과 내 집계</x:v>
      </x:c>
      <x:c r="M99" s="15" t="n">
        <x:v>46269.344581412035</x:v>
      </x:c>
      <x:c r="N99" s="4" t="str">
        <x:v>https://naver.github.io/searchad-apidoc/</x:v>
      </x:c>
    </x:row>
    <x:row r="100" ht="25" customHeight="1">
      <x:c r="A100" s="4" t="str">
        <x:v>고생물·미스터리</x:v>
      </x:c>
      <x:c r="B100" s="4" t="str">
        <x:v>티라노사우루스 수명</x:v>
      </x:c>
      <x:c r="C100" s="4" t="str">
        <x:v>티라노사우루스수명</x:v>
      </x:c>
      <x:c r="D100" s="4" t="str">
        <x:v>&lt; 10</x:v>
      </x:c>
      <x:c r="E100" s="4" t="n">
        <x:v>20</x:v>
      </x:c>
      <x:c r="F100" s="13" t="n">
        <x:v>20</x:v>
      </x:c>
      <x:c r="G100" s="13" t="n">
        <x:v>29</x:v>
      </x:c>
      <x:c r="H100" s="4" t="str">
        <x:v>대체어 검토</x:v>
      </x:c>
      <x:c r="I100" s="4"/>
      <x:c r="J100" s="13" t="n">
        <x:v>15</x:v>
      </x:c>
      <x:c r="K100" s="13" t="n">
        <x:v>1</x:v>
      </x:c>
      <x:c r="L100" s="4" t="str">
        <x:v>수집결과 내 집계</x:v>
      </x:c>
      <x:c r="M100" s="15" t="n">
        <x:v>46269.344581412035</x:v>
      </x:c>
      <x:c r="N100" s="4" t="str">
        <x:v>https://naver.github.io/searchad-apidoc/</x:v>
      </x:c>
    </x:row>
    <x:row r="101" ht="25" customHeight="1">
      <x:c r="A101" s="4" t="str">
        <x:v>고생물·미스터리</x:v>
      </x:c>
      <x:c r="B101" s="4" t="str">
        <x:v>공룡 멸종 이유</x:v>
      </x:c>
      <x:c r="C101" s="4" t="str">
        <x:v>공룡멸종이유</x:v>
      </x:c>
      <x:c r="D101" s="4" t="str">
        <x:v>&lt; 10</x:v>
      </x:c>
      <x:c r="E101" s="4" t="str">
        <x:v>&lt; 10</x:v>
      </x:c>
      <x:c r="F101" s="13" t="n">
        <x:v>0</x:v>
      </x:c>
      <x:c r="G101" s="13" t="n">
        <x:v>18</x:v>
      </x:c>
      <x:c r="H101" s="4" t="str">
        <x:v>대체어 검토</x:v>
      </x:c>
      <x:c r="I101" s="4"/>
      <x:c r="J101" s="13" t="n">
        <x:v>834</x:v>
      </x:c>
      <x:c r="K101" s="13" t="n">
        <x:v>13</x:v>
      </x:c>
      <x:c r="L101" s="4" t="str">
        <x:v>수집결과 내 집계</x:v>
      </x:c>
      <x:c r="M101" s="15" t="n">
        <x:v>46269.344581412035</x:v>
      </x:c>
      <x:c r="N101" s="4" t="str">
        <x:v>https://naver.github.io/searchad-apidoc/</x:v>
      </x:c>
    </x:row>
    <x:row r="102" ht="25" customHeight="1">
      <x:c r="A102" s="4" t="str">
        <x:v>고생물·미스터리</x:v>
      </x:c>
      <x:c r="B102" s="4" t="str">
        <x:v>메갈로돈 멸종 이유</x:v>
      </x:c>
      <x:c r="C102" s="4" t="str">
        <x:v>메갈로돈멸종이유</x:v>
      </x:c>
      <x:c r="D102" s="4" t="str">
        <x:v>&lt; 10</x:v>
      </x:c>
      <x:c r="E102" s="4" t="str">
        <x:v>&lt; 10</x:v>
      </x:c>
      <x:c r="F102" s="13" t="n">
        <x:v>0</x:v>
      </x:c>
      <x:c r="G102" s="13" t="n">
        <x:v>18</x:v>
      </x:c>
      <x:c r="H102" s="4" t="str">
        <x:v>대체어 검토</x:v>
      </x:c>
      <x:c r="I102" s="4"/>
      <x:c r="J102" s="13" t="n">
        <x:v>31</x:v>
      </x:c>
      <x:c r="K102" s="13" t="n">
        <x:v>5</x:v>
      </x:c>
      <x:c r="L102" s="4" t="str">
        <x:v>수집결과 내 집계</x:v>
      </x:c>
      <x:c r="M102" s="15" t="n">
        <x:v>46269.34458604167</x:v>
      </x:c>
      <x:c r="N102" s="4" t="str">
        <x:v>https://naver.github.io/searchad-apidoc/</x:v>
      </x:c>
    </x:row>
    <x:row r="103" ht="25" customHeight="1">
      <x:c r="A103" s="4" t="str">
        <x:v>고생물·미스터리</x:v>
      </x:c>
      <x:c r="B103" s="4" t="str">
        <x:v>가장 큰 공룡</x:v>
      </x:c>
      <x:c r="C103" s="4" t="str">
        <x:v>가장큰공룡</x:v>
      </x:c>
      <x:c r="D103" s="4" t="str">
        <x:v>&lt; 10</x:v>
      </x:c>
      <x:c r="E103" s="4" t="str">
        <x:v>&lt; 10</x:v>
      </x:c>
      <x:c r="F103" s="13" t="n">
        <x:v>0</x:v>
      </x:c>
      <x:c r="G103" s="13" t="n">
        <x:v>18</x:v>
      </x:c>
      <x:c r="H103" s="4" t="str">
        <x:v>대체어 검토</x:v>
      </x:c>
      <x:c r="I103" s="4"/>
      <x:c r="J103" s="13" t="n">
        <x:v>1266</x:v>
      </x:c>
      <x:c r="K103" s="13" t="n">
        <x:v>45</x:v>
      </x:c>
      <x:c r="L103" s="4" t="str">
        <x:v>수집결과 내 집계</x:v>
      </x:c>
      <x:c r="M103" s="15" t="n">
        <x:v>46269.34458604167</x:v>
      </x:c>
      <x:c r="N103" s="4" t="str">
        <x:v>https://naver.github.io/searchad-apidoc/</x:v>
      </x:c>
    </x:row>
    <x:row r="104" ht="25" customHeight="1">
      <x:c r="A104" s="4" t="str">
        <x:v>고생물·미스터리</x:v>
      </x:c>
      <x:c r="B104" s="4" t="str">
        <x:v>인간과 공룡이 같이 살았을까</x:v>
      </x:c>
      <x:c r="C104" s="4" t="str">
        <x:v>인간과공룡이같이살았을까</x:v>
      </x:c>
      <x:c r="D104" s="4" t="str">
        <x:v>&lt; 10</x:v>
      </x:c>
      <x:c r="E104" s="4" t="str">
        <x:v>&lt; 10</x:v>
      </x:c>
      <x:c r="F104" s="13" t="n">
        <x:v>0</x:v>
      </x:c>
      <x:c r="G104" s="13" t="n">
        <x:v>18</x:v>
      </x:c>
      <x:c r="H104" s="4" t="str">
        <x:v>대체어 검토</x:v>
      </x:c>
      <x:c r="I104" s="4"/>
      <x:c r="J104" s="13" t="n">
        <x:v>3</x:v>
      </x:c>
      <x:c r="K104" s="13" t="n">
        <x:v>0</x:v>
      </x:c>
      <x:c r="L104" s="4" t="str">
        <x:v>수집결과 내 집계</x:v>
      </x:c>
      <x:c r="M104" s="15" t="n">
        <x:v>46269.34458604167</x:v>
      </x:c>
      <x:c r="N104" s="4" t="str">
        <x:v>https://naver.github.io/searchad-apidoc/</x:v>
      </x:c>
    </x:row>
  </x:sheetData>
  <x:mergeCells>
    <x:mergeCell ref="A1:N1"/>
    <x:mergeCell ref="A2:N2"/>
  </x:mergeCells>
  <x:conditionalFormatting sqref="H5:H104">
    <x:cfRule type="containsText" dxfId="0" priority="1" operator="containsText" text="대체어"/>
  </x:conditionalFormatting>
  <x:pageMargins left="0.7" right="0.7" top="0.75" bottom="0.75" header="0.3" footer="0.3"/>
  <x:tableParts count="1">
    <x:tablePart xmlns:r="http://schemas.openxmlformats.org/officeDocument/2006/relationships" r:id="Rd9e154253ea14f4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20" hidden="0" customWidth="1"/>
    <x:col min="4" max="4" width="20" hidden="0" customWidth="1"/>
    <x:col min="5" max="5" width="32" hidden="0" customWidth="1"/>
    <x:col min="6" max="6" width="20" hidden="0" customWidth="1"/>
    <x:col min="7" max="7" width="20" hidden="0" customWidth="1"/>
    <x:col min="8" max="8" width="22" hidden="0" customWidth="1"/>
    <x:col min="9" max="9" width="92" hidden="0" customWidth="1"/>
    <x:col min="10" max="10" width="20" hidden="0" customWidth="1"/>
    <x:col min="11" max="11" width="22" hidden="0" customWidth="1"/>
    <x:col min="12" max="12" width="55" hidden="0" customWidth="1"/>
  </x:cols>
  <x:sheetData>
    <x:row r="1" ht="36" customHeight="1">
      <x:c r="A1" s="6" t="str">
        <x:v>대체어40</x:v>
      </x:c>
      <x:c r="B1" s="6"/>
      <x:c r="C1" s="6"/>
      <x:c r="D1" s="6"/>
      <x:c r="E1" s="6"/>
      <x:c r="F1" s="6"/>
      <x:c r="G1" s="6"/>
      <x:c r="H1" s="6"/>
      <x:c r="I1" s="6"/>
      <x:c r="J1" s="6"/>
      <x:c r="K1" s="6"/>
      <x:c r="L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c r="L2" s="8"/>
    </x:row>
    <x:row r="3" ht="46" customHeight="1">
      <x:c r="A3" s="4"/>
      <x:c r="B3" s="4"/>
      <x:c r="C3" s="4"/>
      <x:c r="D3" s="4"/>
      <x:c r="E3" s="4"/>
      <x:c r="F3" s="4"/>
      <x:c r="G3" s="4"/>
      <x:c r="H3" s="4"/>
      <x:c r="I3" s="4"/>
      <x:c r="J3" s="4"/>
      <x:c r="K3" s="4"/>
      <x:c r="L3" s="4"/>
    </x:row>
    <x:row r="4" ht="36" customHeight="1">
      <x:c r="A4" s="11" t="str">
        <x:v>주제</x:v>
      </x:c>
      <x:c r="B4" s="11" t="str">
        <x:v>원본 검색어</x:v>
      </x:c>
      <x:c r="C4" s="11" t="str">
        <x:v>원본 월검색 하한</x:v>
      </x:c>
      <x:c r="D4" s="11" t="str">
        <x:v>원본 월검색 상한</x:v>
      </x:c>
      <x:c r="E4" s="11" t="str">
        <x:v>추천 검색어</x:v>
      </x:c>
      <x:c r="F4" s="11" t="str">
        <x:v>대체 월검색 하한</x:v>
      </x:c>
      <x:c r="G4" s="11" t="str">
        <x:v>대체 월검색 상한</x:v>
      </x:c>
      <x:c r="H4" s="11" t="str">
        <x:v>의도 관계</x:v>
      </x:c>
      <x:c r="I4" s="11" t="str">
        <x:v>추천 근거와 차이</x:v>
      </x:c>
      <x:c r="J4" s="11" t="str">
        <x:v>1000 후보 ID</x:v>
      </x:c>
      <x:c r="K4" s="11" t="str">
        <x:v>대체어 조회일</x:v>
      </x:c>
      <x:c r="L4" s="11" t="str">
        <x:v>출처</x:v>
      </x:c>
    </x:row>
    <x:row r="5" ht="46" customHeight="1">
      <x:c r="A5" s="4" t="str">
        <x:v>경제·비즈니스</x:v>
      </x:c>
      <x:c r="B5" s="4" t="str">
        <x:v>부모 자식간 계좌이체 증여세</x:v>
      </x:c>
      <x:c r="C5" s="13" t="n">
        <x:v>0</x:v>
      </x:c>
      <x:c r="D5" s="13" t="n">
        <x:v>18</x:v>
      </x:c>
      <x:c r="E5" s="4" t="str">
        <x:v>자녀증여세</x:v>
      </x:c>
      <x:c r="F5" s="13" t="n">
        <x:v>1530</x:v>
      </x:c>
      <x:c r="G5" s="13" t="n">
        <x:v>1530</x:v>
      </x:c>
      <x:c r="H5" s="4" t="str">
        <x:v>인접 의도</x:v>
      </x:c>
      <x:c r="I5" s="24" t="str">
        <x:v>가족 송금의 세금 문제를 자녀 증여세 범위로 넓힘</x:v>
      </x:c>
      <x:c r="J5" s="4"/>
      <x:c r="K5" s="15" t="n">
        <x:v>46269.34432747685</x:v>
      </x:c>
      <x:c r="L5" s="4" t="str">
        <x:v>https://naver.github.io/searchad-apidoc/</x:v>
      </x:c>
    </x:row>
    <x:row r="6" ht="46" customHeight="1">
      <x:c r="A6" s="4" t="str">
        <x:v>경제·비즈니스</x:v>
      </x:c>
      <x:c r="B6" s="4" t="str">
        <x:v>아파트 남향 장점</x:v>
      </x:c>
      <x:c r="C6" s="13" t="n">
        <x:v>0</x:v>
      </x:c>
      <x:c r="D6" s="13" t="n">
        <x:v>18</x:v>
      </x:c>
      <x:c r="E6" s="4" t="str">
        <x:v>아파트탑층장단점</x:v>
      </x:c>
      <x:c r="F6" s="13" t="n">
        <x:v>350</x:v>
      </x:c>
      <x:c r="G6" s="13" t="n">
        <x:v>350</x:v>
      </x:c>
      <x:c r="H6" s="4" t="str">
        <x:v>다른 세부 주제</x:v>
      </x:c>
      <x:c r="I6" s="24" t="str">
        <x:v>남향과 같은 의도에서 100회 이상을 확인하지 못함. 아파트 선택의 층수 주제로 전환</x:v>
      </x:c>
      <x:c r="J6" s="4" t="str">
        <x:v>K0099</x:v>
      </x:c>
      <x:c r="K6" s="15" t="n">
        <x:v>46269.3443174537</x:v>
      </x:c>
      <x:c r="L6" s="4" t="str">
        <x:v>https://naver.github.io/searchad-apidoc/</x:v>
      </x:c>
    </x:row>
    <x:row r="7" ht="46" customHeight="1">
      <x:c r="A7" s="4" t="str">
        <x:v>마음·심리</x:v>
      </x:c>
      <x:c r="B7" s="4" t="str">
        <x:v>불안형 애착 특징</x:v>
      </x:c>
      <x:c r="C7" s="13" t="n">
        <x:v>70</x:v>
      </x:c>
      <x:c r="D7" s="13" t="n">
        <x:v>79</x:v>
      </x:c>
      <x:c r="E7" s="4" t="str">
        <x:v>불안형애착</x:v>
      </x:c>
      <x:c r="F7" s="13" t="n">
        <x:v>220</x:v>
      </x:c>
      <x:c r="G7" s="13" t="n">
        <x:v>220</x:v>
      </x:c>
      <x:c r="H7" s="4" t="str">
        <x:v>상위 주제</x:v>
      </x:c>
      <x:c r="I7" s="24" t="str">
        <x:v>특징 수식어를 덜어 같은 애착 주제의 검색어 사용</x:v>
      </x:c>
      <x:c r="J7" s="4"/>
      <x:c r="K7" s="15" t="n">
        <x:v>46269.34434943287</x:v>
      </x:c>
      <x:c r="L7" s="4" t="str">
        <x:v>https://naver.github.io/searchad-apidoc/</x:v>
      </x:c>
    </x:row>
    <x:row r="8" ht="46" customHeight="1">
      <x:c r="A8" s="4" t="str">
        <x:v>마음·심리</x:v>
      </x:c>
      <x:c r="B8" s="4" t="str">
        <x:v>회피형 애착 특징</x:v>
      </x:c>
      <x:c r="C8" s="13" t="n">
        <x:v>20</x:v>
      </x:c>
      <x:c r="D8" s="13" t="n">
        <x:v>29</x:v>
      </x:c>
      <x:c r="E8" s="4" t="str">
        <x:v>회피형애착</x:v>
      </x:c>
      <x:c r="F8" s="13" t="n">
        <x:v>230</x:v>
      </x:c>
      <x:c r="G8" s="13" t="n">
        <x:v>230</x:v>
      </x:c>
      <x:c r="H8" s="4" t="str">
        <x:v>상위 주제</x:v>
      </x:c>
      <x:c r="I8" s="24" t="str">
        <x:v>같은 애착 유형의 상위어로 넓힘</x:v>
      </x:c>
      <x:c r="J8" s="4"/>
      <x:c r="K8" s="15" t="n">
        <x:v>46269.34434943287</x:v>
      </x:c>
      <x:c r="L8" s="4" t="str">
        <x:v>https://naver.github.io/searchad-apidoc/</x:v>
      </x:c>
    </x:row>
    <x:row r="9" ht="46" customHeight="1">
      <x:c r="A9" s="4" t="str">
        <x:v>마음·심리</x:v>
      </x:c>
      <x:c r="B9" s="4" t="str">
        <x:v>가스라이팅 뜻</x:v>
      </x:c>
      <x:c r="C9" s="13" t="n">
        <x:v>10</x:v>
      </x:c>
      <x:c r="D9" s="13" t="n">
        <x:v>19</x:v>
      </x:c>
      <x:c r="E9" s="4" t="str">
        <x:v>가스라이팅예시</x:v>
      </x:c>
      <x:c r="F9" s="13" t="n">
        <x:v>400</x:v>
      </x:c>
      <x:c r="G9" s="13" t="n">
        <x:v>400</x:v>
      </x:c>
      <x:c r="H9" s="4" t="str">
        <x:v>인접 의도</x:v>
      </x:c>
      <x:c r="I9" s="24" t="str">
        <x:v>뜻 설명에서 구체적인 예시 설명으로 전환</x:v>
      </x:c>
      <x:c r="J9" s="4"/>
      <x:c r="K9" s="15" t="n">
        <x:v>46269.3465553125</x:v>
      </x:c>
      <x:c r="L9" s="4" t="str">
        <x:v>https://naver.github.io/searchad-apidoc/</x:v>
      </x:c>
    </x:row>
    <x:row r="10" ht="46" customHeight="1">
      <x:c r="A10" s="4" t="str">
        <x:v>마음·심리</x:v>
      </x:c>
      <x:c r="B10" s="4" t="str">
        <x:v>번아웃 증후군 증상</x:v>
      </x:c>
      <x:c r="C10" s="13" t="n">
        <x:v>50</x:v>
      </x:c>
      <x:c r="D10" s="13" t="n">
        <x:v>50</x:v>
      </x:c>
      <x:c r="E10" s="4" t="str">
        <x:v>번아웃증상</x:v>
      </x:c>
      <x:c r="F10" s="13" t="n">
        <x:v>10970</x:v>
      </x:c>
      <x:c r="G10" s="13" t="n">
        <x:v>10970</x:v>
      </x:c>
      <x:c r="H10" s="4" t="str">
        <x:v>동일 의도</x:v>
      </x:c>
      <x:c r="I10" s="24" t="str">
        <x:v>증후군을 줄인 짧은 표기</x:v>
      </x:c>
      <x:c r="J10" s="4" t="str">
        <x:v>K0109</x:v>
      </x:c>
      <x:c r="K10" s="15" t="n">
        <x:v>46269.34435348379</x:v>
      </x:c>
      <x:c r="L10" s="4" t="str">
        <x:v>https://naver.github.io/searchad-apidoc/</x:v>
      </x:c>
    </x:row>
    <x:row r="11" ht="46" customHeight="1">
      <x:c r="A11" s="4" t="str">
        <x:v>마음·심리</x:v>
      </x:c>
      <x:c r="B11" s="4" t="str">
        <x:v>감정조절 방법</x:v>
      </x:c>
      <x:c r="C11" s="13" t="n">
        <x:v>50</x:v>
      </x:c>
      <x:c r="D11" s="13" t="n">
        <x:v>50</x:v>
      </x:c>
      <x:c r="E11" s="4" t="str">
        <x:v>감정조절</x:v>
      </x:c>
      <x:c r="F11" s="13" t="n">
        <x:v>430</x:v>
      </x:c>
      <x:c r="G11" s="13" t="n">
        <x:v>430</x:v>
      </x:c>
      <x:c r="H11" s="4" t="str">
        <x:v>상위 주제</x:v>
      </x:c>
      <x:c r="I11" s="24" t="str">
        <x:v>방법 수식어 없이 같은 주제를 탐색</x:v>
      </x:c>
      <x:c r="J11" s="4" t="str">
        <x:v>K0190</x:v>
      </x:c>
      <x:c r="K11" s="15" t="n">
        <x:v>46269.34435348379</x:v>
      </x:c>
      <x:c r="L11" s="4" t="str">
        <x:v>https://naver.github.io/searchad-apidoc/</x:v>
      </x:c>
    </x:row>
    <x:row r="12" ht="46" customHeight="1">
      <x:c r="A12" s="4" t="str">
        <x:v>리빙</x:v>
      </x:c>
      <x:c r="B12" s="4" t="str">
        <x:v>겨울철 난방비 절약</x:v>
      </x:c>
      <x:c r="C12" s="13" t="n">
        <x:v>10</x:v>
      </x:c>
      <x:c r="D12" s="13" t="n">
        <x:v>19</x:v>
      </x:c>
      <x:c r="E12" s="4" t="str">
        <x:v>보일러교체비용</x:v>
      </x:c>
      <x:c r="F12" s="13" t="n">
        <x:v>3650</x:v>
      </x:c>
      <x:c r="G12" s="13" t="n">
        <x:v>3650</x:v>
      </x:c>
      <x:c r="H12" s="4" t="str">
        <x:v>다른 세부 주제</x:v>
      </x:c>
      <x:c r="I12" s="24" t="str">
        <x:v>동일 의도 고수요 대체어를 확보하지 못함. 난방 설비 비용으로 주제 전환</x:v>
      </x:c>
      <x:c r="J12" s="4" t="str">
        <x:v>K0262</x:v>
      </x:c>
      <x:c r="K12" s="15" t="n">
        <x:v>46269.34438106482</x:v>
      </x:c>
      <x:c r="L12" s="4" t="str">
        <x:v>https://naver.github.io/searchad-apidoc/</x:v>
      </x:c>
    </x:row>
    <x:row r="13" ht="46" customHeight="1">
      <x:c r="A13" s="4" t="str">
        <x:v>리빙</x:v>
      </x:c>
      <x:c r="B13" s="4" t="str">
        <x:v>옷장 습기 제거</x:v>
      </x:c>
      <x:c r="C13" s="13" t="n">
        <x:v>60</x:v>
      </x:c>
      <x:c r="D13" s="13" t="n">
        <x:v>69</x:v>
      </x:c>
      <x:c r="E13" s="4" t="str">
        <x:v>옷장곰팡이제거</x:v>
      </x:c>
      <x:c r="F13" s="13" t="n">
        <x:v>290</x:v>
      </x:c>
      <x:c r="G13" s="13" t="n">
        <x:v>290</x:v>
      </x:c>
      <x:c r="H13" s="4" t="str">
        <x:v>인접 의도</x:v>
      </x:c>
      <x:c r="I13" s="24" t="str">
        <x:v>습기 자체에서 그 결과인 곰팡이 제거로 전환</x:v>
      </x:c>
      <x:c r="J13" s="4"/>
      <x:c r="K13" s="15" t="n">
        <x:v>46269.34438106482</x:v>
      </x:c>
      <x:c r="L13" s="4" t="str">
        <x:v>https://naver.github.io/searchad-apidoc/</x:v>
      </x:c>
    </x:row>
    <x:row r="14" ht="46" customHeight="1">
      <x:c r="A14" s="4" t="str">
        <x:v>리빙</x:v>
      </x:c>
      <x:c r="B14" s="4" t="str">
        <x:v>베란다 결로 해결</x:v>
      </x:c>
      <x:c r="C14" s="13" t="n">
        <x:v>0</x:v>
      </x:c>
      <x:c r="D14" s="13" t="n">
        <x:v>18</x:v>
      </x:c>
      <x:c r="E14" s="4" t="str">
        <x:v>결로방지</x:v>
      </x:c>
      <x:c r="F14" s="13" t="n">
        <x:v>630</x:v>
      </x:c>
      <x:c r="G14" s="13" t="n">
        <x:v>630</x:v>
      </x:c>
      <x:c r="H14" s="4" t="str">
        <x:v>상위 주제</x:v>
      </x:c>
      <x:c r="I14" s="24" t="str">
        <x:v>베란다 장소 제한을 덜어 결로 방지로 확장</x:v>
      </x:c>
      <x:c r="J14" s="4"/>
      <x:c r="K14" s="15" t="n">
        <x:v>46269.34438106482</x:v>
      </x:c>
      <x:c r="L14" s="4" t="str">
        <x:v>https://naver.github.io/searchad-apidoc/</x:v>
      </x:c>
    </x:row>
    <x:row r="15" ht="46" customHeight="1">
      <x:c r="A15" s="4" t="str">
        <x:v>여행</x:v>
      </x:c>
      <x:c r="B15" s="4" t="str">
        <x:v>비행기 보조배터리 규정</x:v>
      </x:c>
      <x:c r="C15" s="13" t="n">
        <x:v>0</x:v>
      </x:c>
      <x:c r="D15" s="13" t="n">
        <x:v>18</x:v>
      </x:c>
      <x:c r="E15" s="4" t="str">
        <x:v>보조배터리기내반입</x:v>
      </x:c>
      <x:c r="F15" s="13" t="n">
        <x:v>8410</x:v>
      </x:c>
      <x:c r="G15" s="13" t="n">
        <x:v>8410</x:v>
      </x:c>
      <x:c r="H15" s="4" t="str">
        <x:v>동일 의도</x:v>
      </x:c>
      <x:c r="I15" s="24" t="str">
        <x:v>기내 반입 규정에 맞는 핵심 검색 표현</x:v>
      </x:c>
      <x:c r="J15" s="4" t="str">
        <x:v>K0420</x:v>
      </x:c>
      <x:c r="K15" s="15" t="n">
        <x:v>46269.34443716435</x:v>
      </x:c>
      <x:c r="L15" s="4" t="str">
        <x:v>https://naver.github.io/searchad-apidoc/</x:v>
      </x:c>
    </x:row>
    <x:row r="16" ht="46" customHeight="1">
      <x:c r="A16" s="4" t="str">
        <x:v>여행</x:v>
      </x:c>
      <x:c r="B16" s="4" t="str">
        <x:v>인천공항 주차요금</x:v>
      </x:c>
      <x:c r="C16" s="13" t="n">
        <x:v>0</x:v>
      </x:c>
      <x:c r="D16" s="13" t="n">
        <x:v>18</x:v>
      </x:c>
      <x:c r="E16" s="4" t="str">
        <x:v>인천공항주차</x:v>
      </x:c>
      <x:c r="F16" s="13" t="n">
        <x:v>19710</x:v>
      </x:c>
      <x:c r="G16" s="13" t="n">
        <x:v>19710</x:v>
      </x:c>
      <x:c r="H16" s="4" t="str">
        <x:v>상위 주제</x:v>
      </x:c>
      <x:c r="I16" s="24" t="str">
        <x:v>요금 외 주차장·예약 의도도 포함되므로 본문 범위 조정 필요</x:v>
      </x:c>
      <x:c r="J16" s="4" t="str">
        <x:v>K0405</x:v>
      </x:c>
      <x:c r="K16" s="15" t="n">
        <x:v>46269.34443716435</x:v>
      </x:c>
      <x:c r="L16" s="4" t="str">
        <x:v>https://naver.github.io/searchad-apidoc/</x:v>
      </x:c>
    </x:row>
    <x:row r="17" ht="46" customHeight="1">
      <x:c r="A17" s="4" t="str">
        <x:v>자동차·IT·테크</x:v>
      </x:c>
      <x:c r="B17" s="4" t="str">
        <x:v>자동차 엔진오일 교환주기</x:v>
      </x:c>
      <x:c r="C17" s="13" t="n">
        <x:v>60</x:v>
      </x:c>
      <x:c r="D17" s="13" t="n">
        <x:v>60</x:v>
      </x:c>
      <x:c r="E17" s="4" t="str">
        <x:v>엔진오일교환주기</x:v>
      </x:c>
      <x:c r="F17" s="13" t="n">
        <x:v>28810</x:v>
      </x:c>
      <x:c r="G17" s="13" t="n">
        <x:v>28810</x:v>
      </x:c>
      <x:c r="H17" s="4" t="str">
        <x:v>동일 의도</x:v>
      </x:c>
      <x:c r="I17" s="24" t="str">
        <x:v>자동차 수식어를 줄인 표기</x:v>
      </x:c>
      <x:c r="J17" s="4" t="str">
        <x:v>K0503</x:v>
      </x:c>
      <x:c r="K17" s="15" t="n">
        <x:v>46269.344471979166</x:v>
      </x:c>
      <x:c r="L17" s="4" t="str">
        <x:v>https://naver.github.io/searchad-apidoc/</x:v>
      </x:c>
    </x:row>
    <x:row r="18" ht="46" customHeight="1">
      <x:c r="A18" s="4" t="str">
        <x:v>자동차·IT·테크</x:v>
      </x:c>
      <x:c r="B18" s="4" t="str">
        <x:v>중고차 살때 주의점</x:v>
      </x:c>
      <x:c r="C18" s="13" t="n">
        <x:v>60</x:v>
      </x:c>
      <x:c r="D18" s="13" t="n">
        <x:v>60</x:v>
      </x:c>
      <x:c r="E18" s="4" t="str">
        <x:v>자동차점검</x:v>
      </x:c>
      <x:c r="F18" s="13" t="n">
        <x:v>2830</x:v>
      </x:c>
      <x:c r="G18" s="13" t="n">
        <x:v>2830</x:v>
      </x:c>
      <x:c r="H18" s="4" t="str">
        <x:v>다른 세부 주제</x:v>
      </x:c>
      <x:c r="I18" s="24" t="str">
        <x:v>동일 의도 대체어 미확보. 중고차 구매 전 점검이라는 인접 콘텐츠로 제한해서 사용</x:v>
      </x:c>
      <x:c r="J18" s="4" t="str">
        <x:v>K0546</x:v>
      </x:c>
      <x:c r="K18" s="15" t="n">
        <x:v>46269.34447769676</x:v>
      </x:c>
      <x:c r="L18" s="4" t="str">
        <x:v>https://naver.github.io/searchad-apidoc/</x:v>
      </x:c>
    </x:row>
    <x:row r="19" ht="46" customHeight="1">
      <x:c r="A19" s="4" t="str">
        <x:v>자동차·IT·테크</x:v>
      </x:c>
      <x:c r="B19" s="4" t="str">
        <x:v>와이파이 속도 느릴때</x:v>
      </x:c>
      <x:c r="C19" s="13" t="n">
        <x:v>10</x:v>
      </x:c>
      <x:c r="D19" s="13" t="n">
        <x:v>19</x:v>
      </x:c>
      <x:c r="E19" s="4" t="str">
        <x:v>와이파이속도</x:v>
      </x:c>
      <x:c r="F19" s="13" t="n">
        <x:v>2320</x:v>
      </x:c>
      <x:c r="G19" s="13" t="n">
        <x:v>2320</x:v>
      </x:c>
      <x:c r="H19" s="4" t="str">
        <x:v>상위 주제</x:v>
      </x:c>
      <x:c r="I19" s="24" t="str">
        <x:v>속도 측정과 문제 해결 의도가 섞이는 상위 검색어</x:v>
      </x:c>
      <x:c r="J19" s="4" t="str">
        <x:v>K0549</x:v>
      </x:c>
      <x:c r="K19" s="15" t="n">
        <x:v>46269.34448298611</x:v>
      </x:c>
      <x:c r="L19" s="4" t="str">
        <x:v>https://naver.github.io/searchad-apidoc/</x:v>
      </x:c>
    </x:row>
    <x:row r="20" ht="46" customHeight="1">
      <x:c r="A20" s="4" t="str">
        <x:v>패션·뷰티</x:v>
      </x:c>
      <x:c r="B20" s="4" t="str">
        <x:v>얼굴형에 맞는 헤어스타일</x:v>
      </x:c>
      <x:c r="C20" s="13" t="n">
        <x:v>50</x:v>
      </x:c>
      <x:c r="D20" s="13" t="n">
        <x:v>50</x:v>
      </x:c>
      <x:c r="E20" s="4" t="str">
        <x:v>얼굴형헤어스타일</x:v>
      </x:c>
      <x:c r="F20" s="13" t="n">
        <x:v>1410</x:v>
      </x:c>
      <x:c r="G20" s="13" t="n">
        <x:v>1410</x:v>
      </x:c>
      <x:c r="H20" s="4" t="str">
        <x:v>동일 의도</x:v>
      </x:c>
      <x:c r="I20" s="24" t="str">
        <x:v>조사를 덜어 검색어를 간결하게 표현</x:v>
      </x:c>
      <x:c r="J20" s="4" t="str">
        <x:v>K0660</x:v>
      </x:c>
      <x:c r="K20" s="15" t="n">
        <x:v>46269.34450267361</x:v>
      </x:c>
      <x:c r="L20" s="4" t="str">
        <x:v>https://naver.github.io/searchad-apidoc/</x:v>
      </x:c>
    </x:row>
    <x:row r="21" ht="46" customHeight="1">
      <x:c r="A21" s="4" t="str">
        <x:v>패션·뷰티</x:v>
      </x:c>
      <x:c r="B21" s="4" t="str">
        <x:v>남자 피부관리 순서</x:v>
      </x:c>
      <x:c r="C21" s="13" t="n">
        <x:v>20</x:v>
      </x:c>
      <x:c r="D21" s="13" t="n">
        <x:v>29</x:v>
      </x:c>
      <x:c r="E21" s="4" t="str">
        <x:v>남자피부관리</x:v>
      </x:c>
      <x:c r="F21" s="13" t="n">
        <x:v>900</x:v>
      </x:c>
      <x:c r="G21" s="13" t="n">
        <x:v>900</x:v>
      </x:c>
      <x:c r="H21" s="4" t="str">
        <x:v>상위 주제</x:v>
      </x:c>
      <x:c r="I21" s="24" t="str">
        <x:v>순서 외 제품·관리법 수요도 포함</x:v>
      </x:c>
      <x:c r="J21" s="4" t="str">
        <x:v>K0687</x:v>
      </x:c>
      <x:c r="K21" s="15" t="n">
        <x:v>46269.34450924768</x:v>
      </x:c>
      <x:c r="L21" s="4" t="str">
        <x:v>https://naver.github.io/searchad-apidoc/</x:v>
      </x:c>
    </x:row>
    <x:row r="22" ht="46" customHeight="1">
      <x:c r="A22" s="4" t="str">
        <x:v>스포츠</x:v>
      </x:c>
      <x:c r="B22" s="4" t="str">
        <x:v>골프 비거리 늘리는 방법</x:v>
      </x:c>
      <x:c r="C22" s="13" t="n">
        <x:v>0</x:v>
      </x:c>
      <x:c r="D22" s="13" t="n">
        <x:v>18</x:v>
      </x:c>
      <x:c r="E22" s="4" t="str">
        <x:v>골프비거리</x:v>
      </x:c>
      <x:c r="F22" s="13" t="n">
        <x:v>500</x:v>
      </x:c>
      <x:c r="G22" s="13" t="n">
        <x:v>500</x:v>
      </x:c>
      <x:c r="H22" s="4" t="str">
        <x:v>상위 주제</x:v>
      </x:c>
      <x:c r="I22" s="24" t="str">
        <x:v>비거리 평균·측정 등 다른 의도도 포함</x:v>
      </x:c>
      <x:c r="J22" s="4"/>
      <x:c r="K22" s="15" t="n">
        <x:v>46269.344540046295</x:v>
      </x:c>
      <x:c r="L22" s="4" t="str">
        <x:v>https://naver.github.io/searchad-apidoc/</x:v>
      </x:c>
    </x:row>
    <x:row r="23" ht="46" customHeight="1">
      <x:c r="A23" s="4" t="str">
        <x:v>스포츠</x:v>
      </x:c>
      <x:c r="B23" s="4" t="str">
        <x:v>골프 슬라이스 원인</x:v>
      </x:c>
      <x:c r="C23" s="13" t="n">
        <x:v>20</x:v>
      </x:c>
      <x:c r="D23" s="13" t="n">
        <x:v>29</x:v>
      </x:c>
      <x:c r="E23" s="4" t="str">
        <x:v>골프슬라이스</x:v>
      </x:c>
      <x:c r="F23" s="13" t="n">
        <x:v>520</x:v>
      </x:c>
      <x:c r="G23" s="13" t="n">
        <x:v>520</x:v>
      </x:c>
      <x:c r="H23" s="4" t="str">
        <x:v>상위 주제</x:v>
      </x:c>
      <x:c r="I23" s="24" t="str">
        <x:v>슬라이스의 원인·교정 전반으로 확장</x:v>
      </x:c>
      <x:c r="J23" s="4"/>
      <x:c r="K23" s="15" t="n">
        <x:v>46269.34453484954</x:v>
      </x:c>
      <x:c r="L23" s="4" t="str">
        <x:v>https://naver.github.io/searchad-apidoc/</x:v>
      </x:c>
    </x:row>
    <x:row r="24" ht="46" customHeight="1">
      <x:c r="A24" s="4" t="str">
        <x:v>스포츠</x:v>
      </x:c>
      <x:c r="B24" s="4" t="str">
        <x:v>골프 드라이버 잘치는법</x:v>
      </x:c>
      <x:c r="C24" s="13" t="n">
        <x:v>10</x:v>
      </x:c>
      <x:c r="D24" s="13" t="n">
        <x:v>19</x:v>
      </x:c>
      <x:c r="E24" s="4" t="str">
        <x:v>드라이버잘치는법</x:v>
      </x:c>
      <x:c r="F24" s="13" t="n">
        <x:v>2130</x:v>
      </x:c>
      <x:c r="G24" s="13" t="n">
        <x:v>2130</x:v>
      </x:c>
      <x:c r="H24" s="4" t="str">
        <x:v>동일 의도</x:v>
      </x:c>
      <x:c r="I24" s="24" t="str">
        <x:v>골프 수식어를 줄인 표현</x:v>
      </x:c>
      <x:c r="J24" s="4" t="str">
        <x:v>K0730</x:v>
      </x:c>
      <x:c r="K24" s="15" t="n">
        <x:v>46269.344540046295</x:v>
      </x:c>
      <x:c r="L24" s="4" t="str">
        <x:v>https://naver.github.io/searchad-apidoc/</x:v>
      </x:c>
    </x:row>
    <x:row r="25" ht="46" customHeight="1">
      <x:c r="A25" s="4" t="str">
        <x:v>스포츠</x:v>
      </x:c>
      <x:c r="B25" s="4" t="str">
        <x:v>골프 초보 준비물</x:v>
      </x:c>
      <x:c r="C25" s="13" t="n">
        <x:v>30</x:v>
      </x:c>
      <x:c r="D25" s="13" t="n">
        <x:v>30</x:v>
      </x:c>
      <x:c r="E25" s="4" t="str">
        <x:v>골프필드준비물</x:v>
      </x:c>
      <x:c r="F25" s="13" t="n">
        <x:v>910</x:v>
      </x:c>
      <x:c r="G25" s="13" t="n">
        <x:v>910</x:v>
      </x:c>
      <x:c r="H25" s="4" t="str">
        <x:v>인접 의도</x:v>
      </x:c>
      <x:c r="I25" s="24" t="str">
        <x:v>초보 전반에서 첫 필드 준비물로 구체화</x:v>
      </x:c>
      <x:c r="J25" s="4" t="str">
        <x:v>K0757</x:v>
      </x:c>
      <x:c r="K25" s="15" t="n">
        <x:v>46269.346666516205</x:v>
      </x:c>
      <x:c r="L25" s="4" t="str">
        <x:v>https://naver.github.io/searchad-apidoc/</x:v>
      </x:c>
    </x:row>
    <x:row r="26" ht="46" customHeight="1">
      <x:c r="A26" s="4" t="str">
        <x:v>스포츠</x:v>
      </x:c>
      <x:c r="B26" s="4" t="str">
        <x:v>러닝 초보 거리</x:v>
      </x:c>
      <x:c r="C26" s="13" t="n">
        <x:v>70</x:v>
      </x:c>
      <x:c r="D26" s="13" t="n">
        <x:v>70</x:v>
      </x:c>
      <x:c r="E26" s="4" t="str">
        <x:v>러닝초보페이스</x:v>
      </x:c>
      <x:c r="F26" s="13" t="n">
        <x:v>640</x:v>
      </x:c>
      <x:c r="G26" s="13" t="n">
        <x:v>640</x:v>
      </x:c>
      <x:c r="H26" s="4" t="str">
        <x:v>인접 의도</x:v>
      </x:c>
      <x:c r="I26" s="24" t="str">
        <x:v>초보 거리에서 초보 속도·페이스로 전환</x:v>
      </x:c>
      <x:c r="J26" s="4" t="str">
        <x:v>K0780</x:v>
      </x:c>
      <x:c r="K26" s="15" t="n">
        <x:v>46269.34668916667</x:v>
      </x:c>
      <x:c r="L26" s="4" t="str">
        <x:v>https://naver.github.io/searchad-apidoc/</x:v>
      </x:c>
    </x:row>
    <x:row r="27" ht="46" customHeight="1">
      <x:c r="A27" s="4" t="str">
        <x:v>스포츠</x:v>
      </x:c>
      <x:c r="B27" s="4" t="str">
        <x:v>러닝 무릎 통증 원인</x:v>
      </x:c>
      <x:c r="C27" s="13" t="n">
        <x:v>10</x:v>
      </x:c>
      <x:c r="D27" s="13" t="n">
        <x:v>19</x:v>
      </x:c>
      <x:c r="E27" s="4" t="str">
        <x:v>러닝무릎통증</x:v>
      </x:c>
      <x:c r="F27" s="13" t="n">
        <x:v>1860</x:v>
      </x:c>
      <x:c r="G27" s="13" t="n">
        <x:v>1860</x:v>
      </x:c>
      <x:c r="H27" s="4" t="str">
        <x:v>상위 주제</x:v>
      </x:c>
      <x:c r="I27" s="24" t="str">
        <x:v>통증 관련 원인과 대처 의도를 포괄</x:v>
      </x:c>
      <x:c r="J27" s="4" t="str">
        <x:v>K0734</x:v>
      </x:c>
      <x:c r="K27" s="15" t="n">
        <x:v>46269.344545127315</x:v>
      </x:c>
      <x:c r="L27" s="4" t="str">
        <x:v>https://naver.github.io/searchad-apidoc/</x:v>
      </x:c>
    </x:row>
    <x:row r="28" ht="46" customHeight="1">
      <x:c r="A28" s="4" t="str">
        <x:v>스포츠</x:v>
      </x:c>
      <x:c r="B28" s="4" t="str">
        <x:v>걷기와 달리기 차이</x:v>
      </x:c>
      <x:c r="C28" s="13" t="n">
        <x:v>10</x:v>
      </x:c>
      <x:c r="D28" s="13" t="n">
        <x:v>19</x:v>
      </x:c>
      <x:c r="E28" s="4" t="str">
        <x:v>달리기효과</x:v>
      </x:c>
      <x:c r="F28" s="13" t="n">
        <x:v>1510</x:v>
      </x:c>
      <x:c r="G28" s="13" t="n">
        <x:v>1510</x:v>
      </x:c>
      <x:c r="H28" s="4" t="str">
        <x:v>다른 세부 주제</x:v>
      </x:c>
      <x:c r="I28" s="24" t="str">
        <x:v>비교 검색어 고수요 대체 미확보. 달리기 효과로 주제 전환</x:v>
      </x:c>
      <x:c r="J28" s="4" t="str">
        <x:v>K0738</x:v>
      </x:c>
      <x:c r="K28" s="15" t="n">
        <x:v>46269.34671653935</x:v>
      </x:c>
      <x:c r="L28" s="4" t="str">
        <x:v>https://naver.github.io/searchad-apidoc/</x:v>
      </x:c>
    </x:row>
    <x:row r="29" ht="46" customHeight="1">
      <x:c r="A29" s="4" t="str">
        <x:v>방송·연예</x:v>
      </x:c>
      <x:c r="B29" s="4" t="str">
        <x:v>연예인 재산 순위</x:v>
      </x:c>
      <x:c r="C29" s="13" t="n">
        <x:v>0</x:v>
      </x:c>
      <x:c r="D29" s="13" t="n">
        <x:v>18</x:v>
      </x:c>
      <x:c r="E29" s="4" t="str">
        <x:v>서장훈재산</x:v>
      </x:c>
      <x:c r="F29" s="13" t="n">
        <x:v>2320</x:v>
      </x:c>
      <x:c r="G29" s="13" t="n">
        <x:v>2320</x:v>
      </x:c>
      <x:c r="H29" s="4" t="str">
        <x:v>인접 의도</x:v>
      </x:c>
      <x:c r="I29" s="24" t="str">
        <x:v>전체 순위에서 성인 유명인 한 명으로 좁힘. 확인되지 않은 순자산 단정 금지</x:v>
      </x:c>
      <x:c r="J29" s="4" t="str">
        <x:v>K0834</x:v>
      </x:c>
      <x:c r="K29" s="15" t="n">
        <x:v>46269.34803479167</x:v>
      </x:c>
      <x:c r="L29" s="4" t="str">
        <x:v>https://naver.github.io/searchad-apidoc/</x:v>
      </x:c>
    </x:row>
    <x:row r="30" ht="46" customHeight="1">
      <x:c r="A30" s="4" t="str">
        <x:v>방송·연예</x:v>
      </x:c>
      <x:c r="B30" s="4" t="str">
        <x:v>연예인 건물주</x:v>
      </x:c>
      <x:c r="C30" s="13" t="n">
        <x:v>0</x:v>
      </x:c>
      <x:c r="D30" s="13" t="n">
        <x:v>18</x:v>
      </x:c>
      <x:c r="E30" s="4" t="str">
        <x:v>이효리서울집</x:v>
      </x:c>
      <x:c r="F30" s="13" t="n">
        <x:v>130</x:v>
      </x:c>
      <x:c r="G30" s="13" t="n">
        <x:v>130</x:v>
      </x:c>
      <x:c r="H30" s="4" t="str">
        <x:v>인접 의도</x:v>
      </x:c>
      <x:c r="I30" s="24" t="str">
        <x:v>연예인 부동산의 공개 사례로 전환; 건물주와 완전 동일 의도는 아님</x:v>
      </x:c>
      <x:c r="J30" s="4" t="str">
        <x:v>K0894</x:v>
      </x:c>
      <x:c r="K30" s="15" t="n">
        <x:v>46269.346742291666</x:v>
      </x:c>
      <x:c r="L30" s="4" t="str">
        <x:v>https://naver.github.io/searchad-apidoc/</x:v>
      </x:c>
    </x:row>
    <x:row r="31" ht="46" customHeight="1">
      <x:c r="A31" s="4" t="str">
        <x:v>방송·연예</x:v>
      </x:c>
      <x:c r="B31" s="4" t="str">
        <x:v>연예인 부동산 투자</x:v>
      </x:c>
      <x:c r="C31" s="13" t="n">
        <x:v>0</x:v>
      </x:c>
      <x:c r="D31" s="13" t="n">
        <x:v>18</x:v>
      </x:c>
      <x:c r="E31" s="4" t="str">
        <x:v>이효리제주도집</x:v>
      </x:c>
      <x:c r="F31" s="13" t="n">
        <x:v>1150</x:v>
      </x:c>
      <x:c r="G31" s="13" t="n">
        <x:v>1150</x:v>
      </x:c>
      <x:c r="H31" s="4" t="str">
        <x:v>인접 의도</x:v>
      </x:c>
      <x:c r="I31" s="24" t="str">
        <x:v>투자 조언 대신 공개 주거·부동산 사례로 전환</x:v>
      </x:c>
      <x:c r="J31" s="4" t="str">
        <x:v>K0841</x:v>
      </x:c>
      <x:c r="K31" s="15" t="n">
        <x:v>46269.346742291666</x:v>
      </x:c>
      <x:c r="L31" s="4" t="str">
        <x:v>https://naver.github.io/searchad-apidoc/</x:v>
      </x:c>
    </x:row>
    <x:row r="32" ht="46" customHeight="1">
      <x:c r="A32" s="4" t="str">
        <x:v>방송·연예</x:v>
      </x:c>
      <x:c r="B32" s="4" t="str">
        <x:v>연예인 자녀 학교</x:v>
      </x:c>
      <x:c r="C32" s="13" t="n">
        <x:v>10</x:v>
      </x:c>
      <x:c r="D32" s="13" t="n">
        <x:v>19</x:v>
      </x:c>
      <x:c r="E32" s="4" t="str">
        <x:v>유재석학력</x:v>
      </x:c>
      <x:c r="F32" s="13" t="n">
        <x:v>530</x:v>
      </x:c>
      <x:c r="G32" s="13" t="n">
        <x:v>530</x:v>
      </x:c>
      <x:c r="H32" s="4" t="str">
        <x:v>다른 세부 주제</x:v>
      </x:c>
      <x:c r="I32" s="24" t="str">
        <x:v>미성년 자녀의 학교 대신 성인 당사자의 공개 학력으로 변경</x:v>
      </x:c>
      <x:c r="J32" s="4" t="str">
        <x:v>K0852</x:v>
      </x:c>
      <x:c r="K32" s="15" t="n">
        <x:v>46269.34802149305</x:v>
      </x:c>
      <x:c r="L32" s="4" t="str">
        <x:v>https://naver.github.io/searchad-apidoc/</x:v>
      </x:c>
    </x:row>
    <x:row r="33" ht="46" customHeight="1">
      <x:c r="A33" s="4" t="str">
        <x:v>방송·연예</x:v>
      </x:c>
      <x:c r="B33" s="4" t="str">
        <x:v>연예인 자녀 유학</x:v>
      </x:c>
      <x:c r="C33" s="13" t="n">
        <x:v>0</x:v>
      </x:c>
      <x:c r="D33" s="13" t="n">
        <x:v>18</x:v>
      </x:c>
      <x:c r="E33" s="4" t="str">
        <x:v>박진영학력</x:v>
      </x:c>
      <x:c r="F33" s="13" t="n">
        <x:v>1020</x:v>
      </x:c>
      <x:c r="G33" s="13" t="n">
        <x:v>1020</x:v>
      </x:c>
      <x:c r="H33" s="4" t="str">
        <x:v>다른 세부 주제</x:v>
      </x:c>
      <x:c r="I33" s="24" t="str">
        <x:v>미성년 사생활 대신 성인 당사자의 공개 이력으로 전환</x:v>
      </x:c>
      <x:c r="J33" s="4" t="str">
        <x:v>K0844</x:v>
      </x:c>
      <x:c r="K33" s="15" t="n">
        <x:v>46269.34816908565</x:v>
      </x:c>
      <x:c r="L33" s="4" t="str">
        <x:v>https://naver.github.io/searchad-apidoc/</x:v>
      </x:c>
    </x:row>
    <x:row r="34" ht="46" customHeight="1">
      <x:c r="A34" s="4" t="str">
        <x:v>방송·연예</x:v>
      </x:c>
      <x:c r="B34" s="4" t="str">
        <x:v>연예인 다이어트 방법</x:v>
      </x:c>
      <x:c r="C34" s="13" t="n">
        <x:v>20</x:v>
      </x:c>
      <x:c r="D34" s="13" t="n">
        <x:v>29</x:v>
      </x:c>
      <x:c r="E34" s="4" t="str">
        <x:v>연예인다이어트</x:v>
      </x:c>
      <x:c r="F34" s="13" t="n">
        <x:v>1340</x:v>
      </x:c>
      <x:c r="G34" s="13" t="n">
        <x:v>1340</x:v>
      </x:c>
      <x:c r="H34" s="4" t="str">
        <x:v>상위 주제</x:v>
      </x:c>
      <x:c r="I34" s="24" t="str">
        <x:v>같은 주제의 짧은 표현. 개인 사례를 일반적 효능으로 단정하지 않음</x:v>
      </x:c>
      <x:c r="J34" s="4" t="str">
        <x:v>K0838</x:v>
      </x:c>
      <x:c r="K34" s="15" t="n">
        <x:v>46269.34457216435</x:v>
      </x:c>
      <x:c r="L34" s="4" t="str">
        <x:v>https://naver.github.io/searchad-apidoc/</x:v>
      </x:c>
    </x:row>
    <x:row r="35" ht="46" customHeight="1">
      <x:c r="A35" s="4" t="str">
        <x:v>방송·연예</x:v>
      </x:c>
      <x:c r="B35" s="4" t="str">
        <x:v>연예인 동안 비결</x:v>
      </x:c>
      <x:c r="C35" s="13" t="n">
        <x:v>0</x:v>
      </x:c>
      <x:c r="D35" s="13" t="n">
        <x:v>18</x:v>
      </x:c>
      <x:c r="E35" s="4" t="str">
        <x:v>연예인피부관리</x:v>
      </x:c>
      <x:c r="F35" s="13" t="n">
        <x:v>170</x:v>
      </x:c>
      <x:c r="G35" s="13" t="n">
        <x:v>170</x:v>
      </x:c>
      <x:c r="H35" s="4" t="str">
        <x:v>인접 의도</x:v>
      </x:c>
      <x:c r="I35" s="24" t="str">
        <x:v>동안이라는 결과 단정 대신 공개 관리 사례로 전환</x:v>
      </x:c>
      <x:c r="J35" s="4" t="str">
        <x:v>K0879</x:v>
      </x:c>
      <x:c r="K35" s="15" t="n">
        <x:v>46269.34457680555</x:v>
      </x:c>
      <x:c r="L35" s="4" t="str">
        <x:v>https://naver.github.io/searchad-apidoc/</x:v>
      </x:c>
    </x:row>
    <x:row r="36" ht="46" customHeight="1">
      <x:c r="A36" s="4" t="str">
        <x:v>방송·연예</x:v>
      </x:c>
      <x:c r="B36" s="4" t="str">
        <x:v>연예인 결혼 나이</x:v>
      </x:c>
      <x:c r="C36" s="13" t="n">
        <x:v>0</x:v>
      </x:c>
      <x:c r="D36" s="13" t="n">
        <x:v>18</x:v>
      </x:c>
      <x:c r="E36" s="4" t="str">
        <x:v>김혜수나이</x:v>
      </x:c>
      <x:c r="F36" s="13" t="n">
        <x:v>48060</x:v>
      </x:c>
      <x:c r="G36" s="13" t="n">
        <x:v>48060</x:v>
      </x:c>
      <x:c r="H36" s="4" t="str">
        <x:v>다른 세부 주제</x:v>
      </x:c>
      <x:c r="I36" s="24" t="str">
        <x:v>결혼 주제 대체어 미확보. 공개 프로필 나이로 변경, 결혼 여부를 암시하지 않음</x:v>
      </x:c>
      <x:c r="J36" s="4" t="str">
        <x:v>K0801</x:v>
      </x:c>
      <x:c r="K36" s="15" t="n">
        <x:v>46269.34803939815</x:v>
      </x:c>
      <x:c r="L36" s="4" t="str">
        <x:v>https://naver.github.io/searchad-apidoc/</x:v>
      </x:c>
    </x:row>
    <x:row r="37" ht="46" customHeight="1">
      <x:c r="A37" s="4" t="str">
        <x:v>방송·연예</x:v>
      </x:c>
      <x:c r="B37" s="4" t="str">
        <x:v>연예인 집 가격</x:v>
      </x:c>
      <x:c r="C37" s="13" t="n">
        <x:v>0</x:v>
      </x:c>
      <x:c r="D37" s="13" t="n">
        <x:v>18</x:v>
      </x:c>
      <x:c r="E37" s="4" t="str">
        <x:v>이효리서울집</x:v>
      </x:c>
      <x:c r="F37" s="13" t="n">
        <x:v>130</x:v>
      </x:c>
      <x:c r="G37" s="13" t="n">
        <x:v>130</x:v>
      </x:c>
      <x:c r="H37" s="4" t="str">
        <x:v>인접 의도</x:v>
      </x:c>
      <x:c r="I37" s="24" t="str">
        <x:v>가격 단정 대신 특정 공개 주거 사례로 전환</x:v>
      </x:c>
      <x:c r="J37" s="4" t="str">
        <x:v>K0894</x:v>
      </x:c>
      <x:c r="K37" s="15" t="n">
        <x:v>46269.346742291666</x:v>
      </x:c>
      <x:c r="L37" s="4" t="str">
        <x:v>https://naver.github.io/searchad-apidoc/</x:v>
      </x:c>
    </x:row>
    <x:row r="38" ht="46" customHeight="1">
      <x:c r="A38" s="4" t="str">
        <x:v>고생물·미스터리</x:v>
      </x:c>
      <x:c r="B38" s="4" t="str">
        <x:v>공룡 멸종 이유</x:v>
      </x:c>
      <x:c r="C38" s="13" t="n">
        <x:v>0</x:v>
      </x:c>
      <x:c r="D38" s="13" t="n">
        <x:v>18</x:v>
      </x:c>
      <x:c r="E38" s="4" t="str">
        <x:v>공룡멸종</x:v>
      </x:c>
      <x:c r="F38" s="13" t="n">
        <x:v>420</x:v>
      </x:c>
      <x:c r="G38" s="13" t="n">
        <x:v>420</x:v>
      </x:c>
      <x:c r="H38" s="4" t="str">
        <x:v>상위 주제</x:v>
      </x:c>
      <x:c r="I38" s="24" t="str">
        <x:v>원인과 시기 등 멸종 전반으로 확장</x:v>
      </x:c>
      <x:c r="J38" s="4" t="str">
        <x:v>K0981</x:v>
      </x:c>
      <x:c r="K38" s="15" t="n">
        <x:v>46269.350230868054</x:v>
      </x:c>
      <x:c r="L38" s="4" t="str">
        <x:v>https://naver.github.io/searchad-apidoc/</x:v>
      </x:c>
    </x:row>
    <x:row r="39" ht="46" customHeight="1">
      <x:c r="A39" s="4" t="str">
        <x:v>고생물·미스터리</x:v>
      </x:c>
      <x:c r="B39" s="4" t="str">
        <x:v>공룡 멸종 원인</x:v>
      </x:c>
      <x:c r="C39" s="13" t="n">
        <x:v>20</x:v>
      </x:c>
      <x:c r="D39" s="13" t="n">
        <x:v>29</x:v>
      </x:c>
      <x:c r="E39" s="4" t="str">
        <x:v>공룡멸종</x:v>
      </x:c>
      <x:c r="F39" s="13" t="n">
        <x:v>420</x:v>
      </x:c>
      <x:c r="G39" s="13" t="n">
        <x:v>420</x:v>
      </x:c>
      <x:c r="H39" s="4" t="str">
        <x:v>상위 주제</x:v>
      </x:c>
      <x:c r="I39" s="24" t="str">
        <x:v>원인 수식어를 줄인 같은 주제</x:v>
      </x:c>
      <x:c r="J39" s="4" t="str">
        <x:v>K0981</x:v>
      </x:c>
      <x:c r="K39" s="15" t="n">
        <x:v>46269.350230868054</x:v>
      </x:c>
      <x:c r="L39" s="4" t="str">
        <x:v>https://naver.github.io/searchad-apidoc/</x:v>
      </x:c>
    </x:row>
    <x:row r="40" ht="46" customHeight="1">
      <x:c r="A40" s="4" t="str">
        <x:v>고생물·미스터리</x:v>
      </x:c>
      <x:c r="B40" s="4" t="str">
        <x:v>티라노사우루스 수명</x:v>
      </x:c>
      <x:c r="C40" s="13" t="n">
        <x:v>20</x:v>
      </x:c>
      <x:c r="D40" s="13" t="n">
        <x:v>29</x:v>
      </x:c>
      <x:c r="E40" s="4" t="str">
        <x:v>티라노사우루스크기</x:v>
      </x:c>
      <x:c r="F40" s="13" t="n">
        <x:v>100</x:v>
      </x:c>
      <x:c r="G40" s="13" t="n">
        <x:v>100</x:v>
      </x:c>
      <x:c r="H40" s="4" t="str">
        <x:v>인접 의도</x:v>
      </x:c>
      <x:c r="I40" s="24" t="str">
        <x:v>수명 고수요 대체어 미확보. 같은 생물의 크기로 질문 변경</x:v>
      </x:c>
      <x:c r="J40" s="4" t="str">
        <x:v>K1000</x:v>
      </x:c>
      <x:c r="K40" s="15" t="n">
        <x:v>46269.344581412035</x:v>
      </x:c>
      <x:c r="L40" s="4" t="str">
        <x:v>https://naver.github.io/searchad-apidoc/</x:v>
      </x:c>
    </x:row>
    <x:row r="41" ht="46" customHeight="1">
      <x:c r="A41" s="4" t="str">
        <x:v>고생물·미스터리</x:v>
      </x:c>
      <x:c r="B41" s="4" t="str">
        <x:v>메갈로돈 멸종 이유</x:v>
      </x:c>
      <x:c r="C41" s="13" t="n">
        <x:v>0</x:v>
      </x:c>
      <x:c r="D41" s="13" t="n">
        <x:v>18</x:v>
      </x:c>
      <x:c r="E41" s="4" t="str">
        <x:v>메갈로돈크기</x:v>
      </x:c>
      <x:c r="F41" s="13" t="n">
        <x:v>420</x:v>
      </x:c>
      <x:c r="G41" s="13" t="n">
        <x:v>420</x:v>
      </x:c>
      <x:c r="H41" s="4" t="str">
        <x:v>인접 의도</x:v>
      </x:c>
      <x:c r="I41" s="24" t="str">
        <x:v>멸종 고수요 대체어 미확보. 크기 질문으로 전환</x:v>
      </x:c>
      <x:c r="J41" s="4" t="str">
        <x:v>K0980</x:v>
      </x:c>
      <x:c r="K41" s="15" t="n">
        <x:v>46269.344581412035</x:v>
      </x:c>
      <x:c r="L41" s="4" t="str">
        <x:v>https://naver.github.io/searchad-apidoc/</x:v>
      </x:c>
    </x:row>
    <x:row r="42" ht="46" customHeight="1">
      <x:c r="A42" s="4" t="str">
        <x:v>고생물·미스터리</x:v>
      </x:c>
      <x:c r="B42" s="4" t="str">
        <x:v>매머드 멸종 이유</x:v>
      </x:c>
      <x:c r="C42" s="13" t="n">
        <x:v>40</x:v>
      </x:c>
      <x:c r="D42" s="13" t="n">
        <x:v>49</x:v>
      </x:c>
      <x:c r="E42" s="4" t="str">
        <x:v>매머드</x:v>
      </x:c>
      <x:c r="F42" s="13" t="n">
        <x:v>13230</x:v>
      </x:c>
      <x:c r="G42" s="13" t="n">
        <x:v>13230</x:v>
      </x:c>
      <x:c r="H42" s="4" t="str">
        <x:v>상위 주제</x:v>
      </x:c>
      <x:c r="I42" s="24" t="str">
        <x:v>종명으로 넓히며 브랜드·뉴스 등 혼합 의도 추가 검토</x:v>
      </x:c>
      <x:c r="J42" s="4" t="str">
        <x:v>K0908</x:v>
      </x:c>
      <x:c r="K42" s="15" t="n">
        <x:v>46269.344591180554</x:v>
      </x:c>
      <x:c r="L42" s="4" t="str">
        <x:v>https://naver.github.io/searchad-apidoc/</x:v>
      </x:c>
    </x:row>
    <x:row r="43" ht="46" customHeight="1">
      <x:c r="A43" s="4" t="str">
        <x:v>고생물·미스터리</x:v>
      </x:c>
      <x:c r="B43" s="4" t="str">
        <x:v>가장 큰 공룡</x:v>
      </x:c>
      <x:c r="C43" s="13" t="n">
        <x:v>0</x:v>
      </x:c>
      <x:c r="D43" s="13" t="n">
        <x:v>18</x:v>
      </x:c>
      <x:c r="E43" s="4" t="str">
        <x:v>아르젠티노사우루스</x:v>
      </x:c>
      <x:c r="F43" s="13" t="n">
        <x:v>1400</x:v>
      </x:c>
      <x:c r="G43" s="13" t="n">
        <x:v>1400</x:v>
      </x:c>
      <x:c r="H43" s="4" t="str">
        <x:v>인접 의도</x:v>
      </x:c>
      <x:c r="I43" s="24" t="str">
        <x:v>거대 공룡의 구체적인 종으로 변경. 가장 크다는 단정은 별도 검증</x:v>
      </x:c>
      <x:c r="J43" s="4" t="str">
        <x:v>K0947</x:v>
      </x:c>
      <x:c r="K43" s="15" t="n">
        <x:v>46269.34823289352</x:v>
      </x:c>
      <x:c r="L43" s="4" t="str">
        <x:v>https://naver.github.io/searchad-apidoc/</x:v>
      </x:c>
    </x:row>
    <x:row r="44" ht="46" customHeight="1">
      <x:c r="A44" s="4" t="str">
        <x:v>고생물·미스터리</x:v>
      </x:c>
      <x:c r="B44" s="4" t="str">
        <x:v>인간과 공룡이 같이 살았을까</x:v>
      </x:c>
      <x:c r="C44" s="13" t="n">
        <x:v>0</x:v>
      </x:c>
      <x:c r="D44" s="13" t="n">
        <x:v>18</x:v>
      </x:c>
      <x:c r="E44" s="4" t="str">
        <x:v>공룡시대</x:v>
      </x:c>
      <x:c r="F44" s="13" t="n">
        <x:v>1380</x:v>
      </x:c>
      <x:c r="G44" s="13" t="n">
        <x:v>1380</x:v>
      </x:c>
      <x:c r="H44" s="4" t="str">
        <x:v>상위 주제</x:v>
      </x:c>
      <x:c r="I44" s="24" t="str">
        <x:v>질문을 공룡이 살던 시대라는 검색어로 확장</x:v>
      </x:c>
      <x:c r="J44" s="4" t="str">
        <x:v>K0949</x:v>
      </x:c>
      <x:c r="K44" s="15" t="n">
        <x:v>46269.350230868054</x:v>
      </x:c>
      <x:c r="L44" s="4" t="str">
        <x:v>https://naver.github.io/searchad-apidoc/</x:v>
      </x:c>
    </x:row>
  </x:sheetData>
  <x:mergeCells>
    <x:mergeCell ref="A1:L1"/>
    <x:mergeCell ref="A2:L2"/>
  </x:mergeCells>
  <x:pageMargins left="0.7" right="0.7" top="0.75" bottom="0.75" header="0.3" footer="0.3"/>
  <x:tableParts count="1">
    <x:tablePart xmlns:r="http://schemas.openxmlformats.org/officeDocument/2006/relationships" r:id="R18e5c1b9ad084db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2" hidden="0" customWidth="1"/>
    <x:col min="4" max="4" width="34" hidden="0" customWidth="1"/>
    <x:col min="5" max="5" width="20" hidden="0" customWidth="1"/>
    <x:col min="6" max="6" width="19" hidden="0" customWidth="1"/>
    <x:col min="7" max="7" width="23" hidden="0" customWidth="1"/>
    <x:col min="8" max="8" width="25" hidden="0" customWidth="1"/>
    <x:col min="9" max="9" width="22" hidden="0" customWidth="1"/>
    <x:col min="10" max="10" width="20" hidden="0" customWidth="1"/>
    <x:col min="11" max="11" width="85" hidden="0" customWidth="1"/>
  </x:cols>
  <x:sheetData>
    <x:row r="1" ht="36" customHeight="1">
      <x:c r="A1" s="6" t="str">
        <x:v>TOP30</x:v>
      </x:c>
      <x:c r="B1" s="6"/>
      <x:c r="C1" s="6"/>
      <x:c r="D1" s="6"/>
      <x:c r="E1" s="6"/>
      <x:c r="F1" s="6"/>
      <x:c r="G1" s="6"/>
      <x:c r="H1" s="6"/>
      <x:c r="I1" s="6"/>
      <x:c r="J1" s="6"/>
      <x:c r="K1" s="6"/>
    </x:row>
    <x:row r="2" ht="27" customHeight="1">
      <x:c r="A2" s="8" t="str">
        <x:v>조회 2026-09-04 KST · 실측값과 편집 평가를 구분 · 필터로 주제 선택 · 정의와 한계는 산출기준 참조</x:v>
      </x:c>
      <x:c r="B2" s="8"/>
      <x:c r="C2" s="8"/>
      <x:c r="D2" s="8"/>
      <x:c r="E2" s="8"/>
      <x:c r="F2" s="8"/>
      <x:c r="G2" s="8"/>
      <x:c r="H2" s="8"/>
      <x:c r="I2" s="8"/>
      <x:c r="J2" s="8"/>
      <x:c r="K2" s="8"/>
    </x:row>
    <x:row r="3" ht="38" customHeight="1">
      <x:c r="A3" s="4"/>
      <x:c r="B3" s="4"/>
      <x:c r="C3" s="4"/>
      <x:c r="D3" s="4"/>
      <x:c r="E3" s="4"/>
      <x:c r="F3" s="4"/>
      <x:c r="G3" s="4"/>
      <x:c r="H3" s="4"/>
      <x:c r="I3" s="4"/>
      <x:c r="J3" s="4"/>
      <x:c r="K3" s="4"/>
    </x:row>
    <x:row r="4" ht="36" customHeight="1">
      <x:c r="A4" s="11" t="str">
        <x:v>선별순서</x:v>
      </x:c>
      <x:c r="B4" s="11" t="str">
        <x:v>ID</x:v>
      </x:c>
      <x:c r="C4" s="11" t="str">
        <x:v>주제</x:v>
      </x:c>
      <x:c r="D4" s="11" t="str">
        <x:v>검색어</x:v>
      </x:c>
      <x:c r="E4" s="11" t="str">
        <x:v>월검색수 하한</x:v>
      </x:c>
      <x:c r="F4" s="11" t="str">
        <x:v>기회점수</x:v>
      </x:c>
      <x:c r="G4" s="11" t="str">
        <x:v>지속성 근거점수</x:v>
      </x:c>
      <x:c r="H4" s="11" t="str">
        <x:v>홈판 제목화 가능성</x:v>
      </x:c>
      <x:c r="I4" s="11" t="str">
        <x:v>발행 우선점수</x:v>
      </x:c>
      <x:c r="J4" s="11" t="str">
        <x:v>현재 전체순위</x:v>
      </x:c>
      <x:c r="K4" s="11" t="str">
        <x:v>선별 설명</x:v>
      </x:c>
    </x:row>
    <x:row r="5" ht="38" customHeight="1">
      <x:c r="A5" s="4" t="n">
        <x:v>1</x:v>
      </x:c>
      <x:c r="B5" s="4" t="str">
        <x:v>K0302</x:v>
      </x:c>
      <x:c r="C5" s="4" t="str">
        <x:v>건강</x:v>
      </x:c>
      <x:c r="D5" s="4" t="str">
        <x:v>혈압정상수치</x:v>
      </x:c>
      <x:c r="E5" s="13" t="n">
        <x:f>'기회점수'!D306</x:f>
        <x:v>81240</x:v>
      </x:c>
      <x:c r="F5" s="23" t="n">
        <x:f>'기회점수'!H306</x:f>
        <x:v>98.7984417309849</x:v>
      </x:c>
      <x:c r="G5" s="23" t="n">
        <x:f>'기회점수'!I306</x:f>
        <x:v>94.73224917186744</x:v>
      </x:c>
      <x:c r="H5" s="23" t="n">
        <x:f>'기회점수'!J306</x:f>
        <x:v>75</x:v>
      </x:c>
      <x:c r="I5" s="23" t="n">
        <x:f>'기회점수'!K306</x:f>
        <x:v>92.81889561705268</x:v>
      </x:c>
      <x:c r="J5" s="4" t="n">
        <x:f>'기회점수'!L306</x:f>
        <x:v>3</x:v>
      </x:c>
      <x:c r="K5" s="24" t="str">
        <x:v>확장1000 중 검색량·24개월 지속성 기준 통과, 주제/검색의도 중복 완화. 제목·블로그 적합도는 제외.</x:v>
      </x:c>
    </x:row>
    <x:row r="6" ht="38" customHeight="1">
      <x:c r="A6" s="4" t="n">
        <x:v>2</x:v>
      </x:c>
      <x:c r="B6" s="4" t="str">
        <x:v>K0402</x:v>
      </x:c>
      <x:c r="C6" s="4" t="str">
        <x:v>여행</x:v>
      </x:c>
      <x:c r="D6" s="4" t="str">
        <x:v>여권사진규격</x:v>
      </x:c>
      <x:c r="E6" s="13" t="n">
        <x:f>'기회점수'!D406</x:f>
        <x:v>68400</x:v>
      </x:c>
      <x:c r="F6" s="23" t="n">
        <x:f>'기회점수'!H406</x:f>
        <x:v>97.80373770284208</x:v>
      </x:c>
      <x:c r="G6" s="23" t="n">
        <x:f>'기회점수'!I406</x:f>
        <x:v>96.34110135679651</x:v>
      </x:c>
      <x:c r="H6" s="23" t="n">
        <x:f>'기회점수'!J406</x:f>
        <x:v>75</x:v>
      </x:c>
      <x:c r="I6" s="23" t="n">
        <x:f>'기회점수'!K406</x:f>
        <x:v>92.80419925845999</x:v>
      </x:c>
      <x:c r="J6" s="4" t="n">
        <x:f>'기회점수'!L406</x:f>
        <x:v>4</x:v>
      </x:c>
      <x:c r="K6" s="24" t="str">
        <x:v>확장1000 중 검색량·24개월 지속성 기준 통과, 주제/검색의도 중복 완화. 제목·블로그 적합도는 제외.</x:v>
      </x:c>
    </x:row>
    <x:row r="7" ht="38" customHeight="1">
      <x:c r="A7" s="4" t="n">
        <x:v>3</x:v>
      </x:c>
      <x:c r="B7" s="4" t="str">
        <x:v>K0306</x:v>
      </x:c>
      <x:c r="C7" s="4" t="str">
        <x:v>건강</x:v>
      </x:c>
      <x:c r="D7" s="4" t="str">
        <x:v>당화혈색소수치</x:v>
      </x:c>
      <x:c r="E7" s="13" t="n">
        <x:f>'기회점수'!D310</x:f>
        <x:v>42650</x:v>
      </x:c>
      <x:c r="F7" s="23" t="n">
        <x:f>'기회점수'!H310</x:f>
        <x:v>95.07407329908014</x:v>
      </x:c>
      <x:c r="G7" s="23" t="n">
        <x:f>'기회점수'!I310</x:f>
        <x:v>98.02688775360947</x:v>
      </x:c>
      <x:c r="H7" s="23" t="n">
        <x:f>'기회점수'!J310</x:f>
        <x:v>75</x:v>
      </x:c>
      <x:c r="I7" s="23" t="n">
        <x:f>'기회점수'!K310</x:f>
        <x:v>91.94510297562292</x:v>
      </x:c>
      <x:c r="J7" s="4" t="n">
        <x:f>'기회점수'!L310</x:f>
        <x:v>7</x:v>
      </x:c>
      <x:c r="K7" s="24" t="str">
        <x:v>확장1000 중 검색량·24개월 지속성 기준 통과, 주제/검색의도 중복 완화. 제목·블로그 적합도는 제외.</x:v>
      </x:c>
    </x:row>
    <x:row r="8" ht="38" customHeight="1">
      <x:c r="A8" s="4" t="n">
        <x:v>4</x:v>
      </x:c>
      <x:c r="B8" s="4" t="str">
        <x:v>K0011</x:v>
      </x:c>
      <x:c r="C8" s="4" t="str">
        <x:v>경제·비즈니스</x:v>
      </x:c>
      <x:c r="D8" s="4" t="str">
        <x:v>증여세세율</x:v>
      </x:c>
      <x:c r="E8" s="13" t="n">
        <x:f>'기회점수'!D15</x:f>
        <x:v>41100</x:v>
      </x:c>
      <x:c r="F8" s="23" t="n">
        <x:f>'기회점수'!H15</x:f>
        <x:v>94.86025219697436</x:v>
      </x:c>
      <x:c r="G8" s="23" t="n">
        <x:f>'기회점수'!I15</x:f>
        <x:v>97.79529314572011</x:v>
      </x:c>
      <x:c r="H8" s="23" t="n">
        <x:f>'기회점수'!J15</x:f>
        <x:v>75</x:v>
      </x:c>
      <x:c r="I8" s="23" t="n">
        <x:f>'기회점수'!K15</x:f>
        <x:v>91.76871404220321</x:v>
      </x:c>
      <x:c r="J8" s="4" t="n">
        <x:f>'기회점수'!L15</x:f>
        <x:v>8</x:v>
      </x:c>
      <x:c r="K8" s="24" t="str">
        <x:v>확장1000 중 검색량·24개월 지속성 기준 통과, 주제/검색의도 중복 완화. 제목·블로그 적합도는 제외.</x:v>
      </x:c>
    </x:row>
    <x:row r="9" ht="38" customHeight="1">
      <x:c r="A9" s="4" t="n">
        <x:v>5</x:v>
      </x:c>
      <x:c r="B9" s="4" t="str">
        <x:v>K0301</x:v>
      </x:c>
      <x:c r="C9" s="4" t="str">
        <x:v>건강</x:v>
      </x:c>
      <x:c r="D9" s="4" t="str">
        <x:v>마그네슘효능</x:v>
      </x:c>
      <x:c r="E9" s="13" t="n">
        <x:f>'기회점수'!D305</x:f>
        <x:v>81370</x:v>
      </x:c>
      <x:c r="F9" s="23" t="n">
        <x:f>'기회점수'!H305</x:f>
        <x:v>98.80768770305642</x:v>
      </x:c>
      <x:c r="G9" s="23" t="n">
        <x:f>'기회점수'!I305</x:f>
        <x:v>98.20699739734431</x:v>
      </x:c>
      <x:c r="H9" s="23" t="n">
        <x:f>'기회점수'!J305</x:f>
        <x:v>62.5</x:v>
      </x:c>
      <x:c r="I9" s="23" t="n">
        <x:f>'기회점수'!K305</x:f>
        <x:v>91.3659430707315</x:v>
      </x:c>
      <x:c r="J9" s="4" t="n">
        <x:f>'기회점수'!L305</x:f>
        <x:v>11</x:v>
      </x:c>
      <x:c r="K9" s="24" t="str">
        <x:v>확장1000 중 검색량·24개월 지속성 기준 통과, 주제/검색의도 중복 완화. 제목·블로그 적합도는 제외.</x:v>
      </x:c>
    </x:row>
    <x:row r="10" ht="38" customHeight="1">
      <x:c r="A10" s="4" t="n">
        <x:v>6</x:v>
      </x:c>
      <x:c r="B10" s="4" t="str">
        <x:v>K0403</x:v>
      </x:c>
      <x:c r="C10" s="4" t="str">
        <x:v>여행</x:v>
      </x:c>
      <x:c r="D10" s="4" t="str">
        <x:v>비짓재팬등록방법</x:v>
      </x:c>
      <x:c r="E10" s="13" t="n">
        <x:f>'기회점수'!D407</x:f>
        <x:v>34490</x:v>
      </x:c>
      <x:c r="F10" s="23" t="n">
        <x:f>'기회점수'!H407</x:f>
        <x:v>93.84777664100316</x:v>
      </x:c>
      <x:c r="G10" s="23" t="n">
        <x:f>'기회점수'!I407</x:f>
        <x:v>97.57777145096634</x:v>
      </x:c>
      <x:c r="H10" s="23" t="n">
        <x:f>'기회점수'!J407</x:f>
        <x:v>75</x:v>
      </x:c>
      <x:c r="I10" s="23" t="n">
        <x:f>'기회점수'!K407</x:f>
        <x:v>91.19721975579148</x:v>
      </x:c>
      <x:c r="J10" s="4" t="n">
        <x:f>'기회점수'!L407</x:f>
        <x:v>12</x:v>
      </x:c>
      <x:c r="K10" s="24" t="str">
        <x:v>확장1000 중 검색량·24개월 지속성 기준 통과, 주제/검색의도 중복 완화. 제목·블로그 적합도는 제외.</x:v>
      </x:c>
    </x:row>
    <x:row r="11" ht="38" customHeight="1">
      <x:c r="A11" s="4" t="n">
        <x:v>7</x:v>
      </x:c>
      <x:c r="B11" s="4" t="str">
        <x:v>K0003</x:v>
      </x:c>
      <x:c r="C11" s="4" t="str">
        <x:v>경제·비즈니스</x:v>
      </x:c>
      <x:c r="D11" s="4" t="str">
        <x:v>실업급여조건</x:v>
      </x:c>
      <x:c r="E11" s="13" t="n">
        <x:f>'기회점수'!D7</x:f>
        <x:v>143900</x:v>
      </x:c>
      <x:c r="F11" s="23" t="n">
        <x:f>'기회점수'!H7</x:f>
        <x:v>100</x:v>
      </x:c>
      <x:c r="G11" s="23" t="n">
        <x:f>'기회점수'!I7</x:f>
        <x:v>94.91787735163143</x:v>
      </x:c>
      <x:c r="H11" s="23" t="n">
        <x:f>'기회점수'!J7</x:f>
        <x:v>62.5</x:v>
      </x:c>
      <x:c r="I11" s="23" t="n">
        <x:f>'기회점수'!K7</x:f>
        <x:v>90.97536320548943</x:v>
      </x:c>
      <x:c r="J11" s="4" t="n">
        <x:f>'기회점수'!L7</x:f>
        <x:v>13</x:v>
      </x:c>
      <x:c r="K11" s="24" t="str">
        <x:v>확장1000 중 검색량·24개월 지속성 기준 통과, 주제/검색의도 중복 완화. 제목·블로그 적합도는 제외.</x:v>
      </x:c>
    </x:row>
    <x:row r="12" ht="38" customHeight="1">
      <x:c r="A12" s="4" t="n">
        <x:v>8</x:v>
      </x:c>
      <x:c r="B12" s="4" t="str">
        <x:v>K0311</x:v>
      </x:c>
      <x:c r="C12" s="4" t="str">
        <x:v>건강</x:v>
      </x:c>
      <x:c r="D12" s="4" t="str">
        <x:v>고지혈증증상</x:v>
      </x:c>
      <x:c r="E12" s="13" t="n">
        <x:f>'기회점수'!D315</x:f>
        <x:v>30460</x:v>
      </x:c>
      <x:c r="F12" s="23" t="n">
        <x:f>'기회점수'!H315</x:f>
        <x:v>93.13058425188186</x:v>
      </x:c>
      <x:c r="G12" s="23" t="n">
        <x:f>'기회점수'!I315</x:f>
        <x:v>97.2957676903094</x:v>
      </x:c>
      <x:c r="H12" s="23" t="n">
        <x:f>'기회점수'!J315</x:f>
        <x:v>75</x:v>
      </x:c>
      <x:c r="I12" s="23" t="n">
        <x:f>'기회점수'!K315</x:f>
        <x:v>90.75402243303375</x:v>
      </x:c>
      <x:c r="J12" s="4" t="n">
        <x:f>'기회점수'!L315</x:f>
        <x:v>14</x:v>
      </x:c>
      <x:c r="K12" s="24" t="str">
        <x:v>확장1000 중 검색량·24개월 지속성 기준 통과, 주제/검색의도 중복 완화. 제목·블로그 적합도는 제외.</x:v>
      </x:c>
    </x:row>
    <x:row r="13" ht="38" customHeight="1">
      <x:c r="A13" s="4" t="n">
        <x:v>9</x:v>
      </x:c>
      <x:c r="B13" s="4" t="str">
        <x:v>K0009</x:v>
      </x:c>
      <x:c r="C13" s="4" t="str">
        <x:v>경제·비즈니스</x:v>
      </x:c>
      <x:c r="D13" s="4" t="str">
        <x:v>연봉실수령액</x:v>
      </x:c>
      <x:c r="E13" s="13" t="n">
        <x:f>'기회점수'!D13</x:f>
        <x:v>76800</x:v>
      </x:c>
      <x:c r="F13" s="23" t="n">
        <x:f>'기회점수'!H13</x:f>
        <x:v>98.47345104446903</x:v>
      </x:c>
      <x:c r="G13" s="23" t="n">
        <x:f>'기회점수'!I13</x:f>
        <x:v>87.74418708485126</x:v>
      </x:c>
      <x:c r="H13" s="23" t="n">
        <x:f>'기회점수'!J13</x:f>
        <x:v>75</x:v>
      </x:c>
      <x:c r="I13" s="23" t="n">
        <x:f>'기회점수'!K13</x:f>
        <x:v>90.5599816476899</x:v>
      </x:c>
      <x:c r="J13" s="4" t="n">
        <x:f>'기회점수'!L13</x:f>
        <x:v>17</x:v>
      </x:c>
      <x:c r="K13" s="24" t="str">
        <x:v>확장1000 중 검색량·24개월 지속성 기준 통과, 주제/검색의도 중복 완화. 제목·블로그 적합도는 제외.</x:v>
      </x:c>
    </x:row>
    <x:row r="14" ht="38" customHeight="1">
      <x:c r="A14" s="4" t="n">
        <x:v>10</x:v>
      </x:c>
      <x:c r="B14" s="4" t="str">
        <x:v>K0101</x:v>
      </x:c>
      <x:c r="C14" s="4" t="str">
        <x:v>마음·심리</x:v>
      </x:c>
      <x:c r="D14" s="4" t="str">
        <x:v>공황장애증상</x:v>
      </x:c>
      <x:c r="E14" s="13" t="n">
        <x:f>'기회점수'!D105</x:f>
        <x:v>43230</x:v>
      </x:c>
      <x:c r="F14" s="23" t="n">
        <x:f>'기회점수'!H105</x:f>
        <x:v>95.15209627601017</x:v>
      </x:c>
      <x:c r="G14" s="23" t="n">
        <x:f>'기회점수'!I105</x:f>
        <x:v>89.61198002376906</x:v>
      </x:c>
      <x:c r="H14" s="23" t="n">
        <x:f>'기회점수'!J105</x:f>
        <x:v>75</x:v>
      </x:c>
      <x:c r="I14" s="23" t="n">
        <x:f>'기회점수'!K105</x:f>
        <x:v>89.4596421451358</x:v>
      </x:c>
      <x:c r="J14" s="4" t="n">
        <x:f>'기회점수'!L105</x:f>
        <x:v>24</x:v>
      </x:c>
      <x:c r="K14" s="24" t="str">
        <x:v>확장1000 중 검색량·24개월 지속성 기준 통과, 주제/검색의도 중복 완화. 제목·블로그 적합도는 제외.</x:v>
      </x:c>
    </x:row>
    <x:row r="15" ht="38" customHeight="1">
      <x:c r="A15" s="4" t="n">
        <x:v>11</x:v>
      </x:c>
      <x:c r="B15" s="4" t="str">
        <x:v>K0508</x:v>
      </x:c>
      <x:c r="C15" s="4" t="str">
        <x:v>자동차·IT·테크</x:v>
      </x:c>
      <x:c r="D15" s="4" t="str">
        <x:v>전기차충전요금</x:v>
      </x:c>
      <x:c r="E15" s="13" t="n">
        <x:f>'기회점수'!D512</x:f>
        <x:v>17520</x:v>
      </x:c>
      <x:c r="F15" s="23" t="n">
        <x:f>'기회점수'!H512</x:f>
        <x:v>89.94241294530171</x:v>
      </x:c>
      <x:c r="G15" s="23" t="n">
        <x:f>'기회점수'!I512</x:f>
        <x:v>97.08573475468071</x:v>
      </x:c>
      <x:c r="H15" s="23" t="n">
        <x:f>'기회점수'!J512</x:f>
        <x:v>75</x:v>
      </x:c>
      <x:c r="I15" s="23" t="n">
        <x:f>'기회점수'!K512</x:f>
        <x:v>89.09692689905506</x:v>
      </x:c>
      <x:c r="J15" s="4" t="n">
        <x:f>'기회점수'!L512</x:f>
        <x:v>27</x:v>
      </x:c>
      <x:c r="K15" s="24" t="str">
        <x:v>확장1000 중 검색량·24개월 지속성 기준 통과, 주제/검색의도 중복 완화. 제목·블로그 적합도는 제외.</x:v>
      </x:c>
    </x:row>
    <x:row r="16" ht="38" customHeight="1">
      <x:c r="A16" s="4" t="n">
        <x:v>12</x:v>
      </x:c>
      <x:c r="B16" s="4" t="str">
        <x:v>K0506</x:v>
      </x:c>
      <x:c r="C16" s="4" t="str">
        <x:v>자동차·IT·테크</x:v>
      </x:c>
      <x:c r="D16" s="4" t="str">
        <x:v>타이어교체주기</x:v>
      </x:c>
      <x:c r="E16" s="13" t="n">
        <x:f>'기회점수'!D510</x:f>
        <x:v>19270</x:v>
      </x:c>
      <x:c r="F16" s="23" t="n">
        <x:f>'기회점수'!H510</x:f>
        <x:v>90.49064984144613</x:v>
      </x:c>
      <x:c r="G16" s="23" t="n">
        <x:f>'기회점수'!I510</x:f>
        <x:v>96.09938989474534</x:v>
      </x:c>
      <x:c r="H16" s="23" t="n">
        <x:f>'기회점수'!J510</x:f>
        <x:v>75</x:v>
      </x:c>
      <x:c r="I16" s="23" t="n">
        <x:f>'기회점수'!K510</x:f>
        <x:v>89.07514188914666</x:v>
      </x:c>
      <x:c r="J16" s="4" t="n">
        <x:f>'기회점수'!L510</x:f>
        <x:v>28</x:v>
      </x:c>
      <x:c r="K16" s="24" t="str">
        <x:v>확장1000 중 검색량·24개월 지속성 기준 통과, 주제/검색의도 중복 완화. 제목·블로그 적합도는 제외.</x:v>
      </x:c>
    </x:row>
    <x:row r="17" ht="38" customHeight="1">
      <x:c r="A17" s="4" t="n">
        <x:v>13</x:v>
      </x:c>
      <x:c r="B17" s="4" t="str">
        <x:v>K0059</x:v>
      </x:c>
      <x:c r="C17" s="4" t="str">
        <x:v>경제·비즈니스</x:v>
      </x:c>
      <x:c r="D17" s="4" t="str">
        <x:v>퇴직금계산방법</x:v>
      </x:c>
      <x:c r="E17" s="13" t="n">
        <x:f>'기회점수'!D63</x:f>
        <x:v>6430</x:v>
      </x:c>
      <x:c r="F17" s="23" t="n">
        <x:f>'기회점수'!H63</x:f>
        <x:v>84.195341532713</x:v>
      </x:c>
      <x:c r="G17" s="23" t="n">
        <x:f>'기회점수'!I63</x:f>
        <x:v>97.97582205844145</x:v>
      </x:c>
      <x:c r="H17" s="23" t="n">
        <x:f>'기회점수'!J63</x:f>
        <x:v>87.5</x:v>
      </x:c>
      <x:c r="I17" s="23" t="n">
        <x:f>'기회점수'!K63</x:f>
        <x:v>88.99041738388894</x:v>
      </x:c>
      <x:c r="J17" s="4" t="n">
        <x:f>'기회점수'!L63</x:f>
        <x:v>29</x:v>
      </x:c>
      <x:c r="K17" s="24" t="str">
        <x:v>확장1000 중 검색량·24개월 지속성 기준 통과, 주제/검색의도 중복 완화. 제목·블로그 적합도는 제외.</x:v>
      </x:c>
    </x:row>
    <x:row r="18" ht="38" customHeight="1">
      <x:c r="A18" s="4" t="n">
        <x:v>14</x:v>
      </x:c>
      <x:c r="B18" s="4" t="str">
        <x:v>K0406</x:v>
      </x:c>
      <x:c r="C18" s="4" t="str">
        <x:v>여행</x:v>
      </x:c>
      <x:c r="D18" s="4" t="str">
        <x:v>여권재발급기간</x:v>
      </x:c>
      <x:c r="E18" s="13" t="n">
        <x:f>'기회점수'!D410</x:f>
        <x:v>18330</x:v>
      </x:c>
      <x:c r="F18" s="23" t="n">
        <x:f>'기회점수'!H410</x:f>
        <x:v>90.20263437512148</x:v>
      </x:c>
      <x:c r="G18" s="23" t="n">
        <x:f>'기회점수'!I410</x:f>
        <x:v>92.07575918975336</x:v>
      </x:c>
      <x:c r="H18" s="23" t="n">
        <x:f>'기회점수'!J410</x:f>
        <x:v>75</x:v>
      </x:c>
      <x:c r="I18" s="23" t="n">
        <x:f>'기회점수'!K410</x:f>
        <x:v>87.72404494448675</x:v>
      </x:c>
      <x:c r="J18" s="4" t="n">
        <x:f>'기회점수'!L410</x:f>
        <x:v>42</x:v>
      </x:c>
      <x:c r="K18" s="24" t="str">
        <x:v>확장1000 중 검색량·24개월 지속성 기준 통과, 주제/검색의도 중복 완화. 제목·블로그 적합도는 제외.</x:v>
      </x:c>
    </x:row>
    <x:row r="19" ht="38" customHeight="1">
      <x:c r="A19" s="4" t="n">
        <x:v>15</x:v>
      </x:c>
      <x:c r="B19" s="4" t="str">
        <x:v>K0510</x:v>
      </x:c>
      <x:c r="C19" s="4" t="str">
        <x:v>자동차·IT·테크</x:v>
      </x:c>
      <x:c r="D19" s="4" t="str">
        <x:v>엔진오일교환비용</x:v>
      </x:c>
      <x:c r="E19" s="13" t="n">
        <x:f>'기회점수'!D514</x:f>
        <x:v>15380</x:v>
      </x:c>
      <x:c r="F19" s="23" t="n">
        <x:f>'기회점수'!H514</x:f>
        <x:v>89.19272211688127</x:v>
      </x:c>
      <x:c r="G19" s="23" t="n">
        <x:f>'기회점수'!I514</x:f>
        <x:v>93.16771805513936</x:v>
      </x:c>
      <x:c r="H19" s="23" t="n">
        <x:f>'기회점수'!J514</x:f>
        <x:v>75</x:v>
      </x:c>
      <x:c r="I19" s="23" t="n">
        <x:f>'기회점수'!K514</x:f>
        <x:v>87.54667647498245</x:v>
      </x:c>
      <x:c r="J19" s="4" t="n">
        <x:f>'기회점수'!L514</x:f>
        <x:v>45</x:v>
      </x:c>
      <x:c r="K19" s="24" t="str">
        <x:v>확장1000 중 검색량·24개월 지속성 기준 통과, 주제/검색의도 중복 완화. 제목·블로그 적합도는 제외.</x:v>
      </x:c>
    </x:row>
    <x:row r="20" ht="38" customHeight="1">
      <x:c r="A20" s="4" t="n">
        <x:v>16</x:v>
      </x:c>
      <x:c r="B20" s="4" t="str">
        <x:v>K0507</x:v>
      </x:c>
      <x:c r="C20" s="4" t="str">
        <x:v>자동차·IT·테크</x:v>
      </x:c>
      <x:c r="D20" s="4" t="str">
        <x:v>아이폰배터리교체비용</x:v>
      </x:c>
      <x:c r="E20" s="13" t="n">
        <x:f>'기회점수'!D511</x:f>
        <x:v>19270</x:v>
      </x:c>
      <x:c r="F20" s="23" t="n">
        <x:f>'기회점수'!H511</x:f>
        <x:v>90.49064984144613</x:v>
      </x:c>
      <x:c r="G20" s="23" t="n">
        <x:f>'기회점수'!I511</x:f>
        <x:v>90.528590886487</x:v>
      </x:c>
      <x:c r="H20" s="23" t="n">
        <x:f>'기회점수'!J511</x:f>
        <x:v>75</x:v>
      </x:c>
      <x:c r="I20" s="23" t="n">
        <x:f>'기회점수'!K511</x:f>
        <x:v>87.40390218666916</x:v>
      </x:c>
      <x:c r="J20" s="4" t="n">
        <x:f>'기회점수'!L511</x:f>
        <x:v>47</x:v>
      </x:c>
      <x:c r="K20" s="24" t="str">
        <x:v>확장1000 중 검색량·24개월 지속성 기준 통과, 주제/검색의도 중복 완화. 제목·블로그 적합도는 제외.</x:v>
      </x:c>
    </x:row>
    <x:row r="21" ht="38" customHeight="1">
      <x:c r="A21" s="4" t="n">
        <x:v>17</x:v>
      </x:c>
      <x:c r="B21" s="4" t="str">
        <x:v>K0201</x:v>
      </x:c>
      <x:c r="C21" s="4" t="str">
        <x:v>리빙</x:v>
      </x:c>
      <x:c r="D21" s="4" t="str">
        <x:v>폐가전무료수거</x:v>
      </x:c>
      <x:c r="E21" s="13" t="n">
        <x:f>'기회점수'!D205</x:f>
        <x:v>51810</x:v>
      </x:c>
      <x:c r="F21" s="23" t="n">
        <x:f>'기회점수'!H205</x:f>
        <x:v>96.19810945701491</x:v>
      </x:c>
      <x:c r="G21" s="23" t="n">
        <x:f>'기회점수'!I205</x:f>
        <x:v>97.34093580015892</x:v>
      </x:c>
      <x:c r="H21" s="23" t="n">
        <x:f>'기회점수'!J205</x:f>
        <x:v>50</x:v>
      </x:c>
      <x:c r="I21" s="23" t="n">
        <x:f>'기회점수'!K205</x:f>
        <x:v>87.30133546855512</x:v>
      </x:c>
      <x:c r="J21" s="4" t="n">
        <x:f>'기회점수'!L205</x:f>
        <x:v>48</x:v>
      </x:c>
      <x:c r="K21" s="24" t="str">
        <x:v>확장1000 중 검색량·24개월 지속성 기준 통과, 주제/검색의도 중복 완화. 제목·블로그 적합도는 제외.</x:v>
      </x:c>
    </x:row>
    <x:row r="22" ht="38" customHeight="1">
      <x:c r="A22" s="4" t="n">
        <x:v>18</x:v>
      </x:c>
      <x:c r="B22" s="4" t="str">
        <x:v>K0308</x:v>
      </x:c>
      <x:c r="C22" s="4" t="str">
        <x:v>건강</x:v>
      </x:c>
      <x:c r="D22" s="4" t="str">
        <x:v>역류성식도염증상</x:v>
      </x:c>
      <x:c r="E22" s="13" t="n">
        <x:f>'기회점수'!D312</x:f>
        <x:v>41630</x:v>
      </x:c>
      <x:c r="F22" s="23" t="n">
        <x:f>'기회점수'!H312</x:f>
        <x:v>91.6344208913059</x:v>
      </x:c>
      <x:c r="G22" s="23" t="n">
        <x:f>'기회점수'!I312</x:f>
        <x:v>88.08287228457517</x:v>
      </x:c>
      <x:c r="H22" s="23" t="n">
        <x:f>'기회점수'!J312</x:f>
        <x:v>75</x:v>
      </x:c>
      <x:c r="I22" s="23" t="n">
        <x:f>'기회점수'!K312</x:f>
        <x:v>87.2420721310255</x:v>
      </x:c>
      <x:c r="J22" s="4" t="n">
        <x:f>'기회점수'!L312</x:f>
        <x:v>49</x:v>
      </x:c>
      <x:c r="K22" s="24" t="str">
        <x:v>확장1000 중 검색량·24개월 지속성 기준 통과, 주제/검색의도 중복 완화. 제목·블로그 적합도는 제외.</x:v>
      </x:c>
    </x:row>
    <x:row r="23" ht="38" customHeight="1">
      <x:c r="A23" s="4" t="n">
        <x:v>19</x:v>
      </x:c>
      <x:c r="B23" s="4" t="str">
        <x:v>K0032</x:v>
      </x:c>
      <x:c r="C23" s="4" t="str">
        <x:v>경제·비즈니스</x:v>
      </x:c>
      <x:c r="D23" s="4" t="str">
        <x:v>퇴직연금수령방법</x:v>
      </x:c>
      <x:c r="E23" s="13" t="n">
        <x:f>'기회점수'!D36</x:f>
        <x:v>13680</x:v>
      </x:c>
      <x:c r="F23" s="23" t="n">
        <x:f>'기회점수'!H36</x:f>
        <x:v>88.51919638732812</x:v>
      </x:c>
      <x:c r="G23" s="23" t="n">
        <x:f>'기회점수'!I36</x:f>
        <x:v>93.02116576544174</x:v>
      </x:c>
      <x:c r="H23" s="23" t="n">
        <x:f>'기회점수'!J36</x:f>
        <x:v>75</x:v>
      </x:c>
      <x:c r="I23" s="23" t="n">
        <x:f>'기회점수'!K36</x:f>
        <x:v>87.16594792329659</x:v>
      </x:c>
      <x:c r="J23" s="4" t="n">
        <x:f>'기회점수'!L36</x:f>
        <x:v>50</x:v>
      </x:c>
      <x:c r="K23" s="24" t="str">
        <x:v>확장1000 중 검색량·24개월 지속성 기준 통과, 주제/검색의도 중복 완화. 제목·블로그 적합도는 제외.</x:v>
      </x:c>
    </x:row>
    <x:row r="24" ht="38" customHeight="1">
      <x:c r="A24" s="4" t="n">
        <x:v>20</x:v>
      </x:c>
      <x:c r="B24" s="4" t="str">
        <x:v>K0422</x:v>
      </x:c>
      <x:c r="C24" s="4" t="str">
        <x:v>여행</x:v>
      </x:c>
      <x:c r="D24" s="4" t="str">
        <x:v>일본면세한도</x:v>
      </x:c>
      <x:c r="E24" s="13" t="n">
        <x:f>'기회점수'!D426</x:f>
        <x:v>7500</x:v>
      </x:c>
      <x:c r="F24" s="23" t="n">
        <x:f>'기회점수'!H426</x:f>
        <x:v>85.07388656058555</x:v>
      </x:c>
      <x:c r="G24" s="23" t="n">
        <x:f>'기회점수'!I426</x:f>
        <x:v>97.85123113190508</x:v>
      </x:c>
      <x:c r="H24" s="23" t="n">
        <x:f>'기회점수'!J426</x:f>
        <x:v>75</x:v>
      </x:c>
      <x:c r="I24" s="23" t="n">
        <x:f>'기회점수'!K426</x:f>
        <x:v>86.8923126198643</x:v>
      </x:c>
      <x:c r="J24" s="4" t="n">
        <x:f>'기회점수'!L426</x:f>
        <x:v>55</x:v>
      </x:c>
      <x:c r="K24" s="24" t="str">
        <x:v>확장1000 중 검색량·24개월 지속성 기준 통과, 주제/검색의도 중복 완화. 제목·블로그 적합도는 제외.</x:v>
      </x:c>
    </x:row>
    <x:row r="25" ht="38" customHeight="1">
      <x:c r="A25" s="4" t="n">
        <x:v>21</x:v>
      </x:c>
      <x:c r="B25" s="4" t="str">
        <x:v>K0518</x:v>
      </x:c>
      <x:c r="C25" s="4" t="str">
        <x:v>자동차·IT·테크</x:v>
      </x:c>
      <x:c r="D25" s="4" t="str">
        <x:v>자동차검사기간</x:v>
      </x:c>
      <x:c r="E25" s="13" t="n">
        <x:f>'기회점수'!D522</x:f>
        <x:v>8720</x:v>
      </x:c>
      <x:c r="F25" s="23" t="n">
        <x:f>'기회점수'!H522</x:f>
        <x:v>85.60363392534987</x:v>
      </x:c>
      <x:c r="G25" s="23" t="n">
        <x:f>'기회점수'!I522</x:f>
        <x:v>96.29932364755334</x:v>
      </x:c>
      <x:c r="H25" s="23" t="n">
        <x:f>'기회점수'!J522</x:f>
        <x:v>75</x:v>
      </x:c>
      <x:c r="I25" s="23" t="n">
        <x:f>'기회점수'!K522</x:f>
        <x:v>86.69161405694094</x:v>
      </x:c>
      <x:c r="J25" s="4" t="n">
        <x:f>'기회점수'!L522</x:f>
        <x:v>61</x:v>
      </x:c>
      <x:c r="K25" s="24" t="str">
        <x:v>확장1000 중 검색량·24개월 지속성 기준 통과, 주제/검색의도 중복 완화. 제목·블로그 적합도는 제외.</x:v>
      </x:c>
    </x:row>
    <x:row r="26" ht="38" customHeight="1">
      <x:c r="A26" s="4" t="n">
        <x:v>22</x:v>
      </x:c>
      <x:c r="B26" s="4" t="str">
        <x:v>K0109</x:v>
      </x:c>
      <x:c r="C26" s="4" t="str">
        <x:v>마음·심리</x:v>
      </x:c>
      <x:c r="D26" s="4" t="str">
        <x:v>번아웃증상</x:v>
      </x:c>
      <x:c r="E26" s="13" t="n">
        <x:f>'기회점수'!D113</x:f>
        <x:v>10970</x:v>
      </x:c>
      <x:c r="F26" s="23" t="n">
        <x:f>'기회점수'!H113</x:f>
        <x:v>87.2513585447079</x:v>
      </x:c>
      <x:c r="G26" s="23" t="n">
        <x:f>'기회점수'!I113</x:f>
        <x:v>91.58412427192621</x:v>
      </x:c>
      <x:c r="H26" s="23" t="n">
        <x:f>'기회점수'!J113</x:f>
        <x:v>75</x:v>
      </x:c>
      <x:c r="I26" s="23" t="n">
        <x:f>'기회점수'!K113</x:f>
        <x:v>86.10091655393181</x:v>
      </x:c>
      <x:c r="J26" s="4" t="n">
        <x:f>'기회점수'!L113</x:f>
        <x:v>72</x:v>
      </x:c>
      <x:c r="K26" s="24" t="str">
        <x:v>확장1000 중 검색량·24개월 지속성 기준 통과, 주제/검색의도 중복 완화. 제목·블로그 적합도는 제외.</x:v>
      </x:c>
    </x:row>
    <x:row r="27" ht="38" customHeight="1">
      <x:c r="A27" s="4" t="n">
        <x:v>23</x:v>
      </x:c>
      <x:c r="B27" s="4" t="str">
        <x:v>K0803</x:v>
      </x:c>
      <x:c r="C27" s="4" t="str">
        <x:v>방송·연예</x:v>
      </x:c>
      <x:c r="D27" s="4" t="str">
        <x:v>유재석나이</x:v>
      </x:c>
      <x:c r="E27" s="13" t="n">
        <x:f>'기회점수'!D807</x:f>
        <x:v>32530</x:v>
      </x:c>
      <x:c r="F27" s="23" t="n">
        <x:f>'기회점수'!H807</x:f>
        <x:v>93.5100456651202</x:v>
      </x:c>
      <x:c r="G27" s="23" t="n">
        <x:f>'기회점수'!I807</x:f>
        <x:v>97.00109806919323</x:v>
      </x:c>
      <x:c r="H27" s="23" t="n">
        <x:f>'기회점수'!J807</x:f>
        <x:v>50</x:v>
      </x:c>
      <x:c r="I27" s="23" t="n">
        <x:f>'기회점수'!K807</x:f>
        <x:v>85.85535225331807</x:v>
      </x:c>
      <x:c r="J27" s="4" t="n">
        <x:f>'기회점수'!L807</x:f>
        <x:v>77</x:v>
      </x:c>
      <x:c r="K27" s="24" t="str">
        <x:v>확장1000 중 검색량·24개월 지속성 기준 통과, 주제/검색의도 중복 완화. 제목·블로그 적합도는 제외.</x:v>
      </x:c>
    </x:row>
    <x:row r="28" ht="38" customHeight="1">
      <x:c r="A28" s="4" t="n">
        <x:v>24</x:v>
      </x:c>
      <x:c r="B28" s="4" t="str">
        <x:v>K0107</x:v>
      </x:c>
      <x:c r="C28" s="4" t="str">
        <x:v>마음·심리</x:v>
      </x:c>
      <x:c r="D28" s="4" t="str">
        <x:v>우울증초기증상</x:v>
      </x:c>
      <x:c r="E28" s="13" t="n">
        <x:f>'기회점수'!D111</x:f>
        <x:v>15470</x:v>
      </x:c>
      <x:c r="F28" s="23" t="n">
        <x:f>'기회점수'!H111</x:f>
        <x:v>89.22628601005455</x:v>
      </x:c>
      <x:c r="G28" s="23" t="n">
        <x:f>'기회점수'!I111</x:f>
        <x:v>87.20711266181353</x:v>
      </x:c>
      <x:c r="H28" s="23" t="n">
        <x:f>'기회점수'!J111</x:f>
        <x:v>75</x:v>
      </x:c>
      <x:c r="I28" s="23" t="n">
        <x:f>'기회점수'!K111</x:f>
        <x:v>85.77527680357133</x:v>
      </x:c>
      <x:c r="J28" s="4" t="n">
        <x:f>'기회점수'!L111</x:f>
        <x:v>78</x:v>
      </x:c>
      <x:c r="K28" s="24" t="str">
        <x:v>확장1000 중 검색량·24개월 지속성 기준 통과, 주제/검색의도 중복 완화. 제목·블로그 적합도는 제외.</x:v>
      </x:c>
    </x:row>
    <x:row r="29" ht="38" customHeight="1">
      <x:c r="A29" s="4" t="n">
        <x:v>25</x:v>
      </x:c>
      <x:c r="B29" s="4" t="str">
        <x:v>K0412</x:v>
      </x:c>
      <x:c r="C29" s="4" t="str">
        <x:v>여행</x:v>
      </x:c>
      <x:c r="D29" s="4" t="str">
        <x:v>일본여행준비물리스트</x:v>
      </x:c>
      <x:c r="E29" s="13" t="n">
        <x:f>'기회점수'!D416</x:f>
        <x:v>11960</x:v>
      </x:c>
      <x:c r="F29" s="23" t="n">
        <x:f>'기회점수'!H416</x:f>
        <x:v>87.74728261389006</x:v>
      </x:c>
      <x:c r="G29" s="23" t="n">
        <x:f>'기회점수'!I416</x:f>
        <x:v>97.79681970420924</x:v>
      </x:c>
      <x:c r="H29" s="23" t="n">
        <x:f>'기회점수'!J416</x:f>
        <x:v>62.5</x:v>
      </x:c>
      <x:c r="I29" s="23" t="n">
        <x:f>'기회점수'!K416</x:f>
        <x:v>85.7126872182078</x:v>
      </x:c>
      <x:c r="J29" s="4" t="n">
        <x:f>'기회점수'!L416</x:f>
        <x:v>79</x:v>
      </x:c>
      <x:c r="K29" s="24" t="str">
        <x:v>확장1000 중 검색량·24개월 지속성 기준 통과, 주제/검색의도 중복 완화. 제목·블로그 적합도는 제외.</x:v>
      </x:c>
    </x:row>
    <x:row r="30" ht="38" customHeight="1">
      <x:c r="A30" s="4" t="n">
        <x:v>26</x:v>
      </x:c>
      <x:c r="B30" s="4" t="str">
        <x:v>K0602</x:v>
      </x:c>
      <x:c r="C30" s="4" t="str">
        <x:v>패션·뷰티</x:v>
      </x:c>
      <x:c r="D30" s="4" t="str">
        <x:v>레티놀효과</x:v>
      </x:c>
      <x:c r="E30" s="13" t="n">
        <x:f>'기회점수'!D606</x:f>
        <x:v>13220</x:v>
      </x:c>
      <x:c r="F30" s="23" t="n">
        <x:f>'기회점수'!H606</x:f>
        <x:v>88.32262492657844</x:v>
      </x:c>
      <x:c r="G30" s="23" t="n">
        <x:f>'기회점수'!I606</x:f>
        <x:v>96.63753207441991</x:v>
      </x:c>
      <x:c r="H30" s="23" t="n">
        <x:f>'기회점수'!J606</x:f>
        <x:v>62.5</x:v>
      </x:c>
      <x:c r="I30" s="23" t="n">
        <x:f>'기회점수'!K606</x:f>
        <x:v>85.65257208561519</x:v>
      </x:c>
      <x:c r="J30" s="4" t="n">
        <x:f>'기회점수'!L606</x:f>
        <x:v>81</x:v>
      </x:c>
      <x:c r="K30" s="24" t="str">
        <x:v>확장1000 중 검색량·24개월 지속성 기준 통과, 주제/검색의도 중복 완화. 제목·블로그 적합도는 제외.</x:v>
      </x:c>
    </x:row>
    <x:row r="31" ht="38" customHeight="1">
      <x:c r="A31" s="4" t="n">
        <x:v>27</x:v>
      </x:c>
      <x:c r="B31" s="4" t="str">
        <x:v>K0206</x:v>
      </x:c>
      <x:c r="C31" s="4" t="str">
        <x:v>리빙</x:v>
      </x:c>
      <x:c r="D31" s="4" t="str">
        <x:v>바퀴벌레없애는법</x:v>
      </x:c>
      <x:c r="E31" s="13" t="n">
        <x:f>'기회점수'!D210</x:f>
        <x:v>18490</x:v>
      </x:c>
      <x:c r="F31" s="23" t="n">
        <x:f>'기회점수'!H210</x:f>
        <x:v>90.25268119442681</x:v>
      </x:c>
      <x:c r="G31" s="23" t="n">
        <x:f>'기회점수'!I210</x:f>
        <x:v>91.2602851797896</x:v>
      </x:c>
      <x:c r="H31" s="23" t="n">
        <x:f>'기회점수'!J210</x:f>
        <x:v>62.5</x:v>
      </x:c>
      <x:c r="I31" s="23" t="n">
        <x:f>'기회점수'!K210</x:f>
        <x:v>85.00442615115028</x:v>
      </x:c>
      <x:c r="J31" s="4" t="n">
        <x:f>'기회점수'!L210</x:f>
        <x:v>93</x:v>
      </x:c>
      <x:c r="K31" s="24" t="str">
        <x:v>확장1000 중 검색량·24개월 지속성 기준 통과, 주제/검색의도 중복 완화. 제목·블로그 적합도는 제외.</x:v>
      </x:c>
    </x:row>
    <x:row r="32" ht="38" customHeight="1">
      <x:c r="A32" s="4" t="n">
        <x:v>28</x:v>
      </x:c>
      <x:c r="B32" s="4" t="str">
        <x:v>K0611</x:v>
      </x:c>
      <x:c r="C32" s="4" t="str">
        <x:v>패션·뷰티</x:v>
      </x:c>
      <x:c r="D32" s="4" t="str">
        <x:v>여드름부위별원인</x:v>
      </x:c>
      <x:c r="E32" s="13" t="n">
        <x:f>'기회점수'!D615</x:f>
        <x:v>8430</x:v>
      </x:c>
      <x:c r="F32" s="23" t="n">
        <x:f>'기회점수'!H615</x:f>
        <x:v>85.74226237011305</x:v>
      </x:c>
      <x:c r="G32" s="23" t="n">
        <x:f>'기회점수'!I615</x:f>
        <x:v>90.09678621523175</x:v>
      </x:c>
      <x:c r="H32" s="23" t="n">
        <x:f>'기회점수'!J615</x:f>
        <x:v>75</x:v>
      </x:c>
      <x:c r="I32" s="23" t="n">
        <x:f>'기회점수'!K615</x:f>
        <x:v>84.90016704962605</x:v>
      </x:c>
      <x:c r="J32" s="4" t="n">
        <x:f>'기회점수'!L615</x:f>
        <x:v>97</x:v>
      </x:c>
      <x:c r="K32" s="24" t="str">
        <x:v>확장1000 중 검색량·24개월 지속성 기준 통과, 주제/검색의도 중복 완화. 제목·블로그 적합도는 제외.</x:v>
      </x:c>
    </x:row>
    <x:row r="33" ht="38" customHeight="1">
      <x:c r="A33" s="4" t="n">
        <x:v>29</x:v>
      </x:c>
      <x:c r="B33" s="4" t="str">
        <x:v>K0612</x:v>
      </x:c>
      <x:c r="C33" s="4" t="str">
        <x:v>패션·뷰티</x:v>
      </x:c>
      <x:c r="D33" s="4" t="str">
        <x:v>옷기름얼룩제거</x:v>
      </x:c>
      <x:c r="E33" s="13" t="n">
        <x:f>'기회점수'!D616</x:f>
        <x:v>8030</x:v>
      </x:c>
      <x:c r="F33" s="23" t="n">
        <x:f>'기회점수'!H616</x:f>
        <x:v>85.46418946419575</x:v>
      </x:c>
      <x:c r="G33" s="23" t="n">
        <x:f>'기회점수'!I616</x:f>
        <x:v>97.51649946976133</x:v>
      </x:c>
      <x:c r="H33" s="23" t="n">
        <x:f>'기회점수'!J616</x:f>
        <x:v>62.5</x:v>
      </x:c>
      <x:c r="I33" s="23" t="n">
        <x:f>'기회점수'!K616</x:f>
        <x:v>84.48704457302628</x:v>
      </x:c>
      <x:c r="J33" s="4" t="n">
        <x:f>'기회점수'!L616</x:f>
        <x:v>110</x:v>
      </x:c>
      <x:c r="K33" s="24" t="str">
        <x:v>확장1000 중 검색량·24개월 지속성 기준 통과, 주제/검색의도 중복 완화. 제목·블로그 적합도는 제외.</x:v>
      </x:c>
    </x:row>
    <x:row r="34" ht="38" customHeight="1">
      <x:c r="A34" s="4" t="n">
        <x:v>30</x:v>
      </x:c>
      <x:c r="B34" s="4" t="str">
        <x:v>K0269</x:v>
      </x:c>
      <x:c r="C34" s="4" t="str">
        <x:v>리빙</x:v>
      </x:c>
      <x:c r="D34" s="4" t="str">
        <x:v>냉장고청소방법</x:v>
      </x:c>
      <x:c r="E34" s="13" t="n">
        <x:f>'기회점수'!D273</x:f>
        <x:v>3250</x:v>
      </x:c>
      <x:c r="F34" s="23" t="n">
        <x:f>'기회점수'!H273</x:f>
        <x:v>80.33098901900286</x:v>
      </x:c>
      <x:c r="G34" s="23" t="n">
        <x:f>'기회점수'!I273</x:f>
        <x:v>95.44486360294431</x:v>
      </x:c>
      <x:c r="H34" s="23" t="n">
        <x:f>'기회점수'!J273</x:f>
        <x:v>75</x:v>
      </x:c>
      <x:c r="I34" s="23" t="n">
        <x:f>'기회점수'!K273</x:f>
        <x:v>83.79895359038471</x:v>
      </x:c>
      <x:c r="J34" s="4" t="n">
        <x:f>'기회점수'!L273</x:f>
        <x:v>122</x:v>
      </x:c>
      <x:c r="K34" s="24" t="str">
        <x:v>확장1000 중 검색량·24개월 지속성 기준 통과, 주제/검색의도 중복 완화. 제목·블로그 적합도는 제외.</x:v>
      </x:c>
    </x:row>
  </x:sheetData>
  <x:mergeCells>
    <x:mergeCell ref="A1:K1"/>
    <x:mergeCell ref="A2:K2"/>
  </x:mergeCells>
  <x:pageMargins left="0.7" right="0.7" top="0.75" bottom="0.75" header="0.3" footer="0.3"/>
  <x:tableParts count="1">
    <x:tablePart xmlns:r="http://schemas.openxmlformats.org/officeDocument/2006/relationships" r:id="R6f9500e1ae704f4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8" customHeight="1">
      <x:c r="A1" s="32" t="str">
        <x:v>정의 · 기간 · 점수 산식 · 해석 한계</x:v>
      </x:c>
      <x:c r="B1" s="32"/>
      <x:c r="C1" s="32"/>
      <x:c r="D1" s="32"/>
      <x:c r="E1" s="32"/>
      <x:c r="F1" s="32"/>
      <x:c r="G1" s="32"/>
      <x:c r="H1" s="32"/>
    </x:row>
    <x:row r="2" ht="28" customHeight="1">
      <x:c r="A2" s="30"/>
      <x:c r="B2" s="30"/>
      <x:c r="C2" s="30"/>
      <x:c r="D2" s="30"/>
      <x:c r="E2" s="30"/>
      <x:c r="F2" s="30"/>
      <x:c r="G2" s="30"/>
      <x:c r="H2" s="30"/>
    </x:row>
    <x:row r="3" ht="40" customHeight="1">
      <x:c r="A3" s="33" t="str">
        <x:v>노란 셀 = 수정 가능한 분석 가정 / 실측 검색량과 별개인 연구용 점수이며 노출·클릭·수익 확률이 아닙니다.</x:v>
      </x:c>
      <x:c r="B3" s="33"/>
      <x:c r="C3" s="33"/>
      <x:c r="D3" s="33"/>
      <x:c r="E3" s="33"/>
      <x:c r="F3" s="33"/>
      <x:c r="G3" s="33"/>
      <x:c r="H3" s="33"/>
    </x:row>
    <x:row r="4" ht="28" customHeight="1">
      <x:c r="A4" s="30"/>
      <x:c r="B4" s="30"/>
      <x:c r="C4" s="30"/>
      <x:c r="D4" s="30"/>
      <x:c r="E4" s="30"/>
      <x:c r="F4" s="30"/>
      <x:c r="G4" s="30"/>
      <x:c r="H4" s="30"/>
    </x:row>
    <x:row r="5" ht="28" customHeight="1">
      <x:c r="A5" s="30"/>
      <x:c r="B5" s="30"/>
      <x:c r="C5" s="30"/>
      <x:c r="D5" s="30"/>
      <x:c r="E5" s="30"/>
      <x:c r="F5" s="30"/>
      <x:c r="G5" s="30"/>
      <x:c r="H5" s="30"/>
    </x:row>
    <x:row r="6" ht="28" customHeight="1">
      <x:c r="A6" s="30"/>
      <x:c r="B6" s="30"/>
      <x:c r="C6" s="30"/>
      <x:c r="D6" s="30"/>
      <x:c r="E6" s="30"/>
      <x:c r="F6" s="30"/>
      <x:c r="G6" s="30"/>
      <x:c r="H6" s="30"/>
    </x:row>
    <x:row r="7" ht="28" customHeight="1">
      <x:c r="A7" s="35" t="str">
        <x:v>가정 / 가중치</x:v>
      </x:c>
      <x:c r="B7" s="35" t="str">
        <x:v>값</x:v>
      </x:c>
      <x:c r="C7" s="30"/>
      <x:c r="D7" s="30"/>
      <x:c r="E7" s="30"/>
      <x:c r="F7" s="30"/>
      <x:c r="G7" s="30"/>
      <x:c r="H7" s="30"/>
    </x:row>
    <x:row r="8" ht="28" customHeight="1">
      <x:c r="A8" s="30" t="str">
        <x:v>월검색 검토 기준</x:v>
      </x:c>
      <x:c r="B8" s="36" t="n">
        <x:v>100</x:v>
      </x:c>
      <x:c r="C8" s="30"/>
      <x:c r="D8" s="30"/>
      <x:c r="E8" s="30"/>
      <x:c r="F8" s="30"/>
      <x:c r="G8" s="30"/>
      <x:c r="H8" s="30"/>
    </x:row>
    <x:row r="9" ht="28" customHeight="1">
      <x:c r="A9" s="30" t="str">
        <x:v>수요 만점 기준(월 회)</x:v>
      </x:c>
      <x:c r="B9" s="36" t="n">
        <x:v>100000</x:v>
      </x:c>
      <x:c r="C9" s="30"/>
      <x:c r="D9" s="30"/>
      <x:c r="E9" s="30"/>
      <x:c r="F9" s="30"/>
      <x:c r="G9" s="30"/>
      <x:c r="H9" s="30"/>
    </x:row>
    <x:row r="10" ht="28" customHeight="1">
      <x:c r="A10" s="30" t="str">
        <x:v>문서수 분모 하한</x:v>
      </x:c>
      <x:c r="B10" s="36" t="n">
        <x:v>100</x:v>
      </x:c>
      <x:c r="C10" s="30"/>
      <x:c r="D10" s="30"/>
      <x:c r="E10" s="30"/>
      <x:c r="F10" s="30"/>
      <x:c r="G10" s="30"/>
      <x:c r="H10" s="30"/>
    </x:row>
    <x:row r="11" ht="28" customHeight="1">
      <x:c r="A11" s="30" t="str">
        <x:v>수요/문서 비율 배율</x:v>
      </x:c>
      <x:c r="B11" s="36" t="n">
        <x:v>100</x:v>
      </x:c>
      <x:c r="C11" s="30"/>
      <x:c r="D11" s="30"/>
      <x:c r="E11" s="30"/>
      <x:c r="F11" s="30"/>
      <x:c r="G11" s="30"/>
      <x:c r="H11" s="30"/>
    </x:row>
    <x:row r="12" ht="28" customHeight="1">
      <x:c r="A12" s="30" t="str">
        <x:v>공급 대비 수요 만점 비율</x:v>
      </x:c>
      <x:c r="B12" s="36" t="n">
        <x:v>1</x:v>
      </x:c>
      <x:c r="C12" s="30"/>
      <x:c r="D12" s="30"/>
      <x:c r="E12" s="30"/>
      <x:c r="F12" s="30"/>
      <x:c r="G12" s="30"/>
      <x:c r="H12" s="30"/>
    </x:row>
    <x:row r="13" ht="28" customHeight="1">
      <x:c r="A13" s="30" t="str">
        <x:v>기회: 수요 가중치</x:v>
      </x:c>
      <x:c r="B13" s="37" t="n">
        <x:v>0.4</x:v>
      </x:c>
      <x:c r="C13" s="30"/>
      <x:c r="D13" s="30"/>
      <x:c r="E13" s="30"/>
      <x:c r="F13" s="30"/>
      <x:c r="G13" s="30"/>
      <x:c r="H13" s="30"/>
    </x:row>
    <x:row r="14" ht="28" customHeight="1">
      <x:c r="A14" s="30" t="str">
        <x:v>기회: 공급대비 수요 가중치</x:v>
      </x:c>
      <x:c r="B14" s="37" t="n">
        <x:v>0.6</x:v>
      </x:c>
      <x:c r="C14" s="30"/>
      <x:c r="D14" s="30"/>
      <x:c r="E14" s="30"/>
      <x:c r="F14" s="30"/>
      <x:c r="G14" s="30"/>
      <x:c r="H14" s="30"/>
    </x:row>
    <x:row r="15" ht="28" customHeight="1">
      <x:c r="A15" s="30" t="str">
        <x:v>발행: 기회 가중치</x:v>
      </x:c>
      <x:c r="B15" s="37" t="n">
        <x:v>0.5</x:v>
      </x:c>
      <x:c r="C15" s="30"/>
      <x:c r="D15" s="30"/>
      <x:c r="E15" s="30"/>
      <x:c r="F15" s="30"/>
      <x:c r="G15" s="30"/>
      <x:c r="H15" s="30"/>
    </x:row>
    <x:row r="16" ht="28" customHeight="1">
      <x:c r="A16" s="30" t="str">
        <x:v>발행: 지속성 가중치</x:v>
      </x:c>
      <x:c r="B16" s="37" t="n">
        <x:v>0.3</x:v>
      </x:c>
      <x:c r="C16" s="30"/>
      <x:c r="D16" s="30"/>
      <x:c r="E16" s="30"/>
      <x:c r="F16" s="30"/>
      <x:c r="G16" s="30"/>
      <x:c r="H16" s="30"/>
    </x:row>
    <x:row r="17" ht="28" customHeight="1">
      <x:c r="A17" s="30" t="str">
        <x:v>발행: 홈판 가중치</x:v>
      </x:c>
      <x:c r="B17" s="37" t="n">
        <x:v>0.2</x:v>
      </x:c>
      <x:c r="C17" s="30"/>
      <x:c r="D17" s="30"/>
      <x:c r="E17" s="30"/>
      <x:c r="F17" s="30"/>
      <x:c r="G17" s="30"/>
      <x:c r="H17" s="30"/>
    </x:row>
    <x:row r="18" ht="28" customHeight="1">
      <x:c r="A18" s="30" t="str">
        <x:v>추이 대상 개월</x:v>
      </x:c>
      <x:c r="B18" s="36" t="n">
        <x:v>24</x:v>
      </x:c>
      <x:c r="C18" s="30"/>
      <x:c r="D18" s="30"/>
      <x:c r="E18" s="30"/>
      <x:c r="F18" s="30"/>
      <x:c r="G18" s="30"/>
      <x:c r="H18" s="30"/>
    </x:row>
    <x:row r="19" ht="28" customHeight="1">
      <x:c r="A19" s="30" t="str">
        <x:v>연간 최소 관측월</x:v>
      </x:c>
      <x:c r="B19" s="36" t="n">
        <x:v>10</x:v>
      </x:c>
      <x:c r="C19" s="30"/>
      <x:c r="D19" s="30"/>
      <x:c r="E19" s="30"/>
      <x:c r="F19" s="30"/>
      <x:c r="G19" s="30"/>
      <x:c r="H19" s="30"/>
    </x:row>
    <x:row r="20" ht="28" customHeight="1">
      <x:c r="A20" s="30" t="str">
        <x:v>지속성: 양수월 배점</x:v>
      </x:c>
      <x:c r="B20" s="36" t="n">
        <x:v>50</x:v>
      </x:c>
      <x:c r="C20" s="30"/>
      <x:c r="D20" s="30"/>
      <x:c r="E20" s="30"/>
      <x:c r="F20" s="30"/>
      <x:c r="G20" s="30"/>
      <x:c r="H20" s="30"/>
    </x:row>
    <x:row r="21" ht="28" customHeight="1">
      <x:c r="A21" s="30" t="str">
        <x:v>지속성: 평균비 배점</x:v>
      </x:c>
      <x:c r="B21" s="36" t="n">
        <x:v>30</x:v>
      </x:c>
      <x:c r="C21" s="30"/>
      <x:c r="D21" s="30"/>
      <x:c r="E21" s="30"/>
      <x:c r="F21" s="30"/>
      <x:c r="G21" s="30"/>
      <x:c r="H21" s="30"/>
    </x:row>
    <x:row r="22" ht="28" customHeight="1">
      <x:c r="A22" s="30" t="str">
        <x:v>지속성: 분산 배점</x:v>
      </x:c>
      <x:c r="B22" s="36" t="n">
        <x:v>20</x:v>
      </x:c>
      <x:c r="C22" s="30"/>
      <x:c r="D22" s="30"/>
      <x:c r="E22" s="30"/>
      <x:c r="F22" s="30"/>
      <x:c r="G22" s="30"/>
      <x:c r="H22" s="30"/>
    </x:row>
    <x:row r="23" ht="28" customHeight="1">
      <x:c r="A23" s="30" t="str">
        <x:v>편집 항목별 만점</x:v>
      </x:c>
      <x:c r="B23" s="36" t="n">
        <x:v>2</x:v>
      </x:c>
      <x:c r="C23" s="30"/>
      <x:c r="D23" s="30"/>
      <x:c r="E23" s="30"/>
      <x:c r="F23" s="30"/>
      <x:c r="G23" s="30"/>
      <x:c r="H23" s="30"/>
    </x:row>
    <x:row r="24" ht="28" customHeight="1">
      <x:c r="A24" s="30" t="str">
        <x:v>편집 평가 항목수</x:v>
      </x:c>
      <x:c r="B24" s="36" t="n">
        <x:v>4</x:v>
      </x:c>
      <x:c r="C24" s="30"/>
      <x:c r="D24" s="30"/>
      <x:c r="E24" s="30"/>
      <x:c r="F24" s="30"/>
      <x:c r="G24" s="30"/>
      <x:c r="H24" s="30"/>
    </x:row>
    <x:row r="25" ht="28" customHeight="1">
      <x:c r="A25" s="30" t="str">
        <x:v>TOP30 월검색 하한</x:v>
      </x:c>
      <x:c r="B25" s="36" t="n">
        <x:v>500</x:v>
      </x:c>
      <x:c r="C25" s="30"/>
      <x:c r="D25" s="30"/>
      <x:c r="E25" s="30"/>
      <x:c r="F25" s="30"/>
      <x:c r="G25" s="30"/>
      <x:c r="H25" s="30"/>
    </x:row>
    <x:row r="26" ht="28" customHeight="1">
      <x:c r="A26" s="30" t="str">
        <x:v>TOP30 지속성 하한</x:v>
      </x:c>
      <x:c r="B26" s="36" t="n">
        <x:v>65</x:v>
      </x:c>
      <x:c r="C26" s="30"/>
      <x:c r="D26" s="30"/>
      <x:c r="E26" s="30"/>
      <x:c r="F26" s="30"/>
      <x:c r="G26" s="30"/>
      <x:c r="H26" s="30"/>
    </x:row>
    <x:row r="27" ht="28" customHeight="1">
      <x:c r="A27" s="30"/>
      <x:c r="B27" s="30"/>
      <x:c r="C27" s="30"/>
      <x:c r="D27" s="30"/>
      <x:c r="E27" s="30"/>
      <x:c r="F27" s="30"/>
      <x:c r="G27" s="30"/>
      <x:c r="H27" s="30"/>
    </x:row>
    <x:row r="28" ht="28" customHeight="1">
      <x:c r="A28" s="30"/>
      <x:c r="B28" s="30"/>
      <x:c r="C28" s="30"/>
      <x:c r="D28" s="30"/>
      <x:c r="E28" s="30"/>
      <x:c r="F28" s="30"/>
      <x:c r="G28" s="30"/>
      <x:c r="H28" s="30"/>
    </x:row>
    <x:row r="29" ht="66" customHeight="1">
      <x:c r="A29" s="40" t="str">
        <x:v>범위</x:v>
      </x:c>
      <x:c r="B29" s="40"/>
      <x:c r="C29" s="40" t="str">
        <x:v>10개 주제 × 100개 = 1000개. 원본100을 별도 검증. 검색량이 큰 원본 60개는 1000 후보에도 포함.</x:v>
      </x:c>
      <x:c r="D29" s="40"/>
      <x:c r="E29" s="40"/>
      <x:c r="F29" s="40"/>
      <x:c r="G29" s="40"/>
      <x:c r="H29" s="40"/>
    </x:row>
    <x:row r="30" ht="66" customHeight="1">
      <x:c r="A30" s="41" t="str">
        <x:v>월검색수 기간</x:v>
      </x:c>
      <x:c r="B30" s="41"/>
      <x:c r="C30" s="41" t="str">
        <x:v>검색광고 API가 2026-09-04 KST 조회 시 반환한 PC/모바일 월간검색수. 공개 도움말에 시작·종료일이 명시되지 않아 특정 달 또는 특정 30일의 확정 합계로 단정하지 않음.</x:v>
      </x:c>
      <x:c r="D30" s="41"/>
      <x:c r="E30" s="41"/>
      <x:c r="F30" s="41"/>
      <x:c r="G30" s="41"/>
      <x:c r="H30" s="41"/>
    </x:row>
    <x:row r="31" ht="66" customHeight="1">
      <x:c r="A31" s="40" t="str">
        <x:v>검색량의 의미</x:v>
      </x:c>
      <x:c r="B31" s="40"/>
      <x:c r="C31" s="40" t="str">
        <x:v>검색량은 PC+모바일 월검색수로 통일. 일검색·연검색을 월간값에서 임의 환산하지 않음. 유사 키워드 간 중복 수요가 있어 전체 합계를 시장규모로 사용하지 않음.</x:v>
      </x:c>
      <x:c r="D31" s="40"/>
      <x:c r="E31" s="40"/>
      <x:c r="F31" s="40"/>
      <x:c r="G31" s="40"/>
      <x:c r="H31" s="40"/>
    </x:row>
    <x:row r="32" ht="66" customHeight="1">
      <x:c r="A32" s="41" t="str">
        <x:v>10 미만 처리</x:v>
      </x:c>
      <x:c r="B32" s="41"/>
      <x:c r="C32" s="41" t="str">
        <x:v>PC·모바일 원값 &lt;10 유지. 정수 가능한 범위를 각각 0~9회로 표시. 두 기기 모두 &lt;10이면 합계 0~18. 0회 확정이라는 의미가 아니며 순위/점수는 보수적 하한 사용.</x:v>
      </x:c>
      <x:c r="D32" s="41"/>
      <x:c r="E32" s="41"/>
      <x:c r="F32" s="41"/>
      <x:c r="G32" s="41"/>
      <x:c r="H32" s="41"/>
    </x:row>
    <x:row r="33" ht="66" customHeight="1">
      <x:c r="A33" s="40" t="str">
        <x:v>문서발행량 기간</x:v>
      </x:c>
      <x:c r="B33" s="40"/>
      <x:c r="C33" s="40" t="str">
        <x:v>2026-08-05~2026-09-03(완료된 30일). 블로그 검색 API sort=date 결과의 postdate 기준. 현재 검색 가능한 문서의 발행일 집계이며 모든 실제 발행·삭제·비공개 글의 총량 아님.</x:v>
      </x:c>
      <x:c r="D33" s="40"/>
      <x:c r="E33" s="40"/>
      <x:c r="F33" s="40"/>
      <x:c r="G33" s="40"/>
      <x:c r="H33" s="40"/>
    </x:row>
    <x:row r="34" ht="66" customHeight="1">
      <x:c r="A34" s="41" t="str">
        <x:v>문서발행량 상한</x:v>
      </x:c>
      <x:c r="B34" s="41"/>
      <x:c r="C34" s="41" t="str">
        <x:v>검색 API 접근 가능한 상위 최대1000건 안에서 집계. 기간 이전 문서까지 도달하지 못한 경우 ‘이상(하한)’ 표시. 날짜순 첫100건과 마지막 순위가 모두 기간 내이면 중간 순위도 기간 내로 집계. 조회 도중 색인 변동 가능.</x:v>
      </x:c>
      <x:c r="D34" s="41"/>
      <x:c r="E34" s="41"/>
      <x:c r="F34" s="41"/>
      <x:c r="G34" s="41"/>
      <x:c r="H34" s="41"/>
    </x:row>
    <x:row r="35" ht="66" customHeight="1">
      <x:c r="A35" s="40" t="str">
        <x:v>누적 문서수</x:v>
      </x:c>
      <x:c r="B35" s="40"/>
      <x:c r="C35" s="40" t="str">
        <x:v>블로그 검색 API total. 검색되는 누적 문서수로, 최근30일 발행량과 별개. 띄어쓰기 없는 API 검색어를 사용. 실제 검색 화면의 매칭·순위·경쟁 강도와 일치하지 않을 수 있음.</x:v>
      </x:c>
      <x:c r="D35" s="40"/>
      <x:c r="E35" s="40"/>
      <x:c r="F35" s="40"/>
      <x:c r="G35" s="40"/>
      <x:c r="H35" s="40"/>
    </x:row>
    <x:row r="36" ht="66" customHeight="1">
      <x:c r="A36" s="41" t="str">
        <x:v>추이 기간</x:v>
      </x:c>
      <x:c r="B36" s="41"/>
      <x:c r="C36" s="41" t="str">
        <x:v>데이터랩 2024-09-01~2026-08-31, 완료된24개월. 상대 검색지수이지 절대 검색횟수 아님. 배치별 정규화되어 다른 검색어의 지수 크기를 직접 비교하지 않음. 미반환 월은 빈칸(0으로 추정하지 않음).</x:v>
      </x:c>
      <x:c r="D36" s="41"/>
      <x:c r="E36" s="41"/>
      <x:c r="F36" s="41"/>
      <x:c r="G36" s="41"/>
      <x:c r="H36" s="41"/>
    </x:row>
    <x:row r="37" ht="66" customHeight="1">
      <x:c r="A37" s="40" t="str">
        <x:v>기회점수 산식</x:v>
      </x:c>
      <x:c r="B37" s="40"/>
      <x:c r="C37" s="40" t="str">
        <x:v>수요점수=100×log10(1+월검색/100)÷log10(1001). 공급대비수요=100×log10(1+월검색/max(문서,100)×100)÷log10(101). 각100점 상한. 기회=수요40%+공급대비60%. 노출 확률이 아닌 편의적 선별 지표.</x:v>
      </x:c>
      <x:c r="D37" s="40"/>
      <x:c r="E37" s="40"/>
      <x:c r="F37" s="40"/>
      <x:c r="G37" s="40"/>
      <x:c r="H37" s="40"/>
    </x:row>
    <x:row r="38" ht="66" customHeight="1">
      <x:c r="A38" s="41" t="str">
        <x:v>지속성 산식</x:v>
      </x:c>
      <x:c r="B38" s="41"/>
      <x:c r="C38" s="41" t="str">
        <x:v>양수월/24×50 + min(최근12월 관측평균/이전12월 관측평균,1)×30 + (1-최근최대월/최근지수합)×20. 각12개월에 최소10개월 자료 필요. 부족하면 점수 공란. 결측이 있는 평균비는 관측월 기준 비교임.</x:v>
      </x:c>
      <x:c r="D38" s="41"/>
      <x:c r="E38" s="41"/>
      <x:c r="F38" s="41"/>
      <x:c r="G38" s="41"/>
      <x:c r="H38" s="41"/>
    </x:row>
    <x:row r="39" ht="66" customHeight="1">
      <x:c r="A39" s="40" t="str">
        <x:v>지속성 해석</x:v>
      </x:c>
      <x:c r="B39" s="40"/>
      <x:c r="C39" s="40" t="str">
        <x:v>반복 관측, 수요 유지, 한 달 쏠림 완화에 가점. 계절성 키워드는 낮게 평가될 수 있고 미래 수요를 보장하지 않음. 기종·제도·요금·프로필은 지속검색과 별개로 업데이트 필요.</x:v>
      </x:c>
      <x:c r="D39" s="40"/>
      <x:c r="E39" s="40"/>
      <x:c r="F39" s="40"/>
      <x:c r="G39" s="40"/>
      <x:c r="H39" s="40"/>
    </x:row>
    <x:row r="40" ht="66" customHeight="1">
      <x:c r="A40" s="41" t="str">
        <x:v>홈판 평가 배점</x:v>
      </x:c>
      <x:c r="B40" s="41"/>
      <x:c r="C40" s="41" t="str">
        <x:v>4개 항목 각0~2점 합계÷8×100. 생활관련성: 직접2/관심1/없음0. 질문: 명시2/주제만1/없음0. 비교: 명시2/수치·기준 비교가능1/없음0. 구체성: 범위 명확2/범위 확장·추가 자료필요1/추정 단정위험0.</x:v>
      </x:c>
      <x:c r="D40" s="41"/>
      <x:c r="E40" s="41"/>
      <x:c r="F40" s="41"/>
      <x:c r="G40" s="41"/>
      <x:c r="H40" s="41"/>
    </x:row>
    <x:row r="41" ht="66" customHeight="1">
      <x:c r="A41" s="40" t="str">
        <x:v>홈판 평가 근거</x:v>
      </x:c>
      <x:c r="B41" s="40"/>
      <x:c r="C41" s="40" t="str">
        <x:v>편집평가 시트에 각 검색어의 표현·검색의도에 근거한4개 판단 이유와 주의점 수록. 편집용 규칙 기반 평가이며 검증된 CTR 예측모형이나 네이버 공식 홈판 점수가 아님. 반전 사실을 만들어 가점하지 않음.</x:v>
      </x:c>
      <x:c r="D41" s="40"/>
      <x:c r="E41" s="40"/>
      <x:c r="F41" s="40"/>
      <x:c r="G41" s="40"/>
      <x:c r="H41" s="40"/>
    </x:row>
    <x:row r="42" ht="66" customHeight="1">
      <x:c r="A42" s="41" t="str">
        <x:v>발행 우선순위</x:v>
      </x:c>
      <x:c r="B42" s="41"/>
      <x:c r="C42" s="41" t="str">
        <x:v>기회50% + 지속성30% + 홈판20%. 지속성 자료 부족은 순위 공란. 전체 기회점수 시트 L열로 정렬. 원본 행순서·TOP30 후보 구성은 기준시점 고정이며 가중치 수정 후 점수/순위 열을 재정렬할 것.</x:v>
      </x:c>
      <x:c r="D42" s="41"/>
      <x:c r="E42" s="41"/>
      <x:c r="F42" s="41"/>
      <x:c r="G42" s="41"/>
      <x:c r="H42" s="41"/>
    </x:row>
    <x:row r="43" ht="66" customHeight="1">
      <x:c r="A43" s="40" t="str">
        <x:v>TOP30 기준</x:v>
      </x:c>
      <x:c r="B43" s="40"/>
      <x:c r="C43" s="40" t="str">
        <x:v>확장1000 중 세부검색어, 월검색 하한500 이상, 지속성65 이상, 각12개월 관측10개월 이상. 추정재산·자가진단·치료 단정 위험어 제외. 주제별 최대5개 및 검색의도 군집 중복 완화 후 우선점수순.</x:v>
      </x:c>
      <x:c r="D43" s="40"/>
      <x:c r="E43" s="40"/>
      <x:c r="F43" s="40"/>
      <x:c r="G43" s="40"/>
      <x:c r="H43" s="40"/>
    </x:row>
    <x:row r="44" ht="66" customHeight="1">
      <x:c r="A44" s="41" t="str">
        <x:v>원본과 대체어</x:v>
      </x:c>
      <x:c r="B44" s="41"/>
      <x:c r="C44" s="41" t="str">
        <x:v>월검색 하한100 미만 원본40개에 실제 조회 대체어 연결. 동일 의도/상위 주제/인접 의도/다른 세부 주제를 구분. 관련성 없는 고검색어를 동일 의도인 것처럼 대체하지 않음.</x:v>
      </x:c>
      <x:c r="D44" s="41"/>
      <x:c r="E44" s="41"/>
      <x:c r="F44" s="41"/>
      <x:c r="G44" s="41"/>
      <x:c r="H44" s="41"/>
    </x:row>
    <x:row r="45" ht="66" customHeight="1">
      <x:c r="A45" s="40" t="str">
        <x:v>후보의 한계</x:v>
      </x:c>
      <x:c r="B45" s="40"/>
      <x:c r="C45" s="40" t="str">
        <x:v>엄격한 질문형 롱테일만1000개가 아님. 확장 주제어와 도구·신청 혼합형을 별도 표시. 계산기·업체·프로필·브랜드 혼합 의도는 발행 전 검색결과 검토 필요. 단순 표기 변형끼리는 한 글로 통합 권장.</x:v>
      </x:c>
      <x:c r="D45" s="40"/>
      <x:c r="E45" s="40"/>
      <x:c r="F45" s="40"/>
      <x:c r="G45" s="40"/>
      <x:c r="H45" s="40"/>
    </x:row>
    <x:row r="46" ht="66" customHeight="1">
      <x:c r="A46" s="41" t="str">
        <x:v>제외 항목</x:v>
      </x:c>
      <x:c r="B46" s="41"/>
      <x:c r="C46" s="41" t="str">
        <x:v>제목 생성 및 1시남 블로그 적합도 제외. 건강·세금 등 내용의 사실 검증을 완료한 원고가 아니라 키워드 조사 보고서.</x:v>
      </x:c>
      <x:c r="D46" s="41"/>
      <x:c r="E46" s="41"/>
      <x:c r="F46" s="41"/>
      <x:c r="G46" s="41"/>
      <x:c r="H46" s="41"/>
    </x:row>
    <x:row r="47" ht="66" customHeight="1">
      <x:c r="A47" s="40" t="str">
        <x:v>출처 검색광고</x:v>
      </x:c>
      <x:c r="B47" s="40"/>
      <x:c r="C47" s="40" t="str">
        <x:v>https://naver.github.io/searchad-apidoc/ | https://ads.naver.com/help/faq/1406</x:v>
      </x:c>
      <x:c r="D47" s="40"/>
      <x:c r="E47" s="40"/>
      <x:c r="F47" s="40"/>
      <x:c r="G47" s="40"/>
      <x:c r="H47" s="40"/>
    </x:row>
    <x:row r="48" ht="66" customHeight="1">
      <x:c r="A48" s="41" t="str">
        <x:v>출처 블로그</x:v>
      </x:c>
      <x:c r="B48" s="41"/>
      <x:c r="C48" s="41" t="str">
        <x:v>https://developers.naver.com/docs/serviceapi/search/blog/blog.md</x:v>
      </x:c>
      <x:c r="D48" s="41"/>
      <x:c r="E48" s="41"/>
      <x:c r="F48" s="41"/>
      <x:c r="G48" s="41"/>
      <x:c r="H48" s="41"/>
    </x:row>
    <x:row r="49" ht="66" customHeight="1">
      <x:c r="A49" s="40" t="str">
        <x:v>출처 데이터랩</x:v>
      </x:c>
      <x:c r="B49" s="40"/>
      <x:c r="C49" s="40" t="str">
        <x:v>https://developers.naver.com/docs/serviceapi/datalab/search/search.md</x:v>
      </x:c>
      <x:c r="D49" s="40"/>
      <x:c r="E49" s="40"/>
      <x:c r="F49" s="40"/>
      <x:c r="G49" s="40"/>
      <x:c r="H49" s="40"/>
    </x:row>
    <x:row r="50" ht="28" customHeight="1">
      <x:c r="A50" s="30"/>
      <x:c r="B50" s="30"/>
      <x:c r="C50" s="30"/>
      <x:c r="D50" s="30"/>
      <x:c r="E50" s="30"/>
      <x:c r="F50" s="30"/>
      <x:c r="G50" s="30"/>
      <x:c r="H50" s="30"/>
    </x:row>
    <x:row r="51" ht="28" customHeight="1">
      <x:c r="A51" s="30"/>
      <x:c r="B51" s="30"/>
      <x:c r="C51" s="30"/>
      <x:c r="D51" s="30"/>
      <x:c r="E51" s="30"/>
      <x:c r="F51" s="30"/>
      <x:c r="G51" s="30"/>
      <x:c r="H51" s="30"/>
    </x:row>
    <x:row r="52" ht="28" customHeight="1">
      <x:c r="A52" s="30"/>
      <x:c r="B52" s="30"/>
      <x:c r="C52" s="30"/>
      <x:c r="D52" s="30"/>
      <x:c r="E52" s="30"/>
      <x:c r="F52" s="30"/>
      <x:c r="G52" s="30"/>
      <x:c r="H52" s="30"/>
    </x:row>
    <x:row r="53" ht="28" customHeight="1">
      <x:c r="A53" s="30"/>
      <x:c r="B53" s="30"/>
      <x:c r="C53" s="30"/>
      <x:c r="D53" s="30"/>
      <x:c r="E53" s="30"/>
      <x:c r="F53" s="30"/>
      <x:c r="G53" s="30"/>
      <x:c r="H53" s="30"/>
    </x:row>
    <x:row r="54" ht="28" customHeight="1">
      <x:c r="A54" s="30"/>
      <x:c r="B54" s="30"/>
      <x:c r="C54" s="30"/>
      <x:c r="D54" s="30"/>
      <x:c r="E54" s="30"/>
      <x:c r="F54" s="30"/>
      <x:c r="G54" s="30"/>
      <x:c r="H54" s="30"/>
    </x:row>
    <x:row r="55" ht="28" customHeight="1">
      <x:c r="A55" s="30"/>
      <x:c r="B55" s="30"/>
      <x:c r="C55" s="30"/>
      <x:c r="D55" s="30"/>
      <x:c r="E55" s="30"/>
      <x:c r="F55" s="30"/>
      <x:c r="G55" s="30"/>
      <x:c r="H55" s="30"/>
    </x:row>
    <x:row r="56" ht="28" customHeight="1">
      <x:c r="A56" s="30"/>
      <x:c r="B56" s="30"/>
      <x:c r="C56" s="30"/>
      <x:c r="D56" s="30"/>
      <x:c r="E56" s="30"/>
      <x:c r="F56" s="30"/>
      <x:c r="G56" s="30"/>
      <x:c r="H56" s="30"/>
    </x:row>
    <x:row r="57" ht="28" customHeight="1">
      <x:c r="A57" s="30"/>
      <x:c r="B57" s="30"/>
      <x:c r="C57" s="30"/>
      <x:c r="D57" s="30"/>
      <x:c r="E57" s="30"/>
      <x:c r="F57" s="30"/>
      <x:c r="G57" s="30"/>
      <x:c r="H57" s="30"/>
    </x:row>
    <x:row r="58" ht="28" customHeight="1">
      <x:c r="A58" s="30"/>
      <x:c r="B58" s="30"/>
      <x:c r="C58" s="30"/>
      <x:c r="D58" s="30"/>
      <x:c r="E58" s="30"/>
      <x:c r="F58" s="30"/>
      <x:c r="G58" s="30"/>
      <x:c r="H58" s="30"/>
    </x:row>
    <x:row r="59" ht="28" customHeight="1">
      <x:c r="A59" s="30"/>
      <x:c r="B59" s="30"/>
      <x:c r="C59" s="30"/>
      <x:c r="D59" s="30"/>
      <x:c r="E59" s="30"/>
      <x:c r="F59" s="30"/>
      <x:c r="G59" s="30"/>
      <x:c r="H59" s="30"/>
    </x:row>
    <x:row r="60" ht="28" customHeight="1">
      <x:c r="A60" s="30"/>
      <x:c r="B60" s="30"/>
      <x:c r="C60" s="30"/>
      <x:c r="D60" s="30"/>
      <x:c r="E60" s="30"/>
      <x:c r="F60" s="30"/>
      <x:c r="G60" s="30"/>
      <x:c r="H60" s="30"/>
    </x:row>
    <x:row r="61" ht="28" customHeight="1">
      <x:c r="A61" s="30"/>
      <x:c r="B61" s="30"/>
      <x:c r="C61" s="30"/>
      <x:c r="D61" s="30"/>
      <x:c r="E61" s="30"/>
      <x:c r="F61" s="30"/>
      <x:c r="G61" s="30"/>
      <x:c r="H61" s="30"/>
    </x:row>
    <x:row r="62" ht="28" customHeight="1">
      <x:c r="A62" s="30"/>
      <x:c r="B62" s="30"/>
      <x:c r="C62" s="30"/>
      <x:c r="D62" s="30"/>
      <x:c r="E62" s="30"/>
      <x:c r="F62" s="30"/>
      <x:c r="G62" s="30"/>
      <x:c r="H62" s="30"/>
    </x:row>
    <x:row r="63" ht="28" customHeight="1">
      <x:c r="A63" s="30"/>
      <x:c r="B63" s="30"/>
      <x:c r="C63" s="30"/>
      <x:c r="D63" s="30"/>
      <x:c r="E63" s="30"/>
      <x:c r="F63" s="30"/>
      <x:c r="G63" s="30"/>
      <x:c r="H63" s="30"/>
    </x:row>
    <x:row r="64" ht="28" customHeight="1">
      <x:c r="A64" s="30"/>
      <x:c r="B64" s="30"/>
      <x:c r="C64" s="30"/>
      <x:c r="D64" s="30"/>
      <x:c r="E64" s="30"/>
      <x:c r="F64" s="30"/>
      <x:c r="G64" s="30"/>
      <x:c r="H64" s="30"/>
    </x:row>
    <x:row r="65" ht="28" customHeight="1">
      <x:c r="A65" s="30"/>
      <x:c r="B65" s="30"/>
      <x:c r="C65" s="30"/>
      <x:c r="D65" s="30"/>
      <x:c r="E65" s="30"/>
      <x:c r="F65" s="30"/>
      <x:c r="G65" s="30"/>
      <x:c r="H65" s="30"/>
    </x:row>
  </x:sheetData>
  <x:mergeCells>
    <x:mergeCell ref="A1:H1"/>
    <x:mergeCell ref="A3:H3"/>
    <x:mergeCell ref="A29:B29"/>
    <x:mergeCell ref="C29:H29"/>
    <x:mergeCell ref="A30:B30"/>
    <x:mergeCell ref="C30:H30"/>
    <x:mergeCell ref="A31:B31"/>
    <x:mergeCell ref="C31:H31"/>
    <x:mergeCell ref="A32:B32"/>
    <x:mergeCell ref="C32:H32"/>
    <x:mergeCell ref="A33:B33"/>
    <x:mergeCell ref="C33:H33"/>
    <x:mergeCell ref="A34:B34"/>
    <x:mergeCell ref="C34:H34"/>
    <x:mergeCell ref="A35:B35"/>
    <x:mergeCell ref="C35:H35"/>
    <x:mergeCell ref="A36:B36"/>
    <x:mergeCell ref="C36:H36"/>
    <x:mergeCell ref="A37:B37"/>
    <x:mergeCell ref="C37:H37"/>
    <x:mergeCell ref="A38:B38"/>
    <x:mergeCell ref="C38:H38"/>
    <x:mergeCell ref="A39:B39"/>
    <x:mergeCell ref="C39:H39"/>
    <x:mergeCell ref="A40:B40"/>
    <x:mergeCell ref="C40:H40"/>
    <x:mergeCell ref="A41:B41"/>
    <x:mergeCell ref="C41:H41"/>
    <x:mergeCell ref="A42:B42"/>
    <x:mergeCell ref="C42:H42"/>
    <x:mergeCell ref="A43:B43"/>
    <x:mergeCell ref="C43:H43"/>
    <x:mergeCell ref="A44:B44"/>
    <x:mergeCell ref="C44:H44"/>
    <x:mergeCell ref="A45:B45"/>
    <x:mergeCell ref="C45:H45"/>
    <x:mergeCell ref="A46:B46"/>
    <x:mergeCell ref="C46:H46"/>
    <x:mergeCell ref="A47:B47"/>
    <x:mergeCell ref="C47:H47"/>
    <x:mergeCell ref="A48:B48"/>
    <x:mergeCell ref="C48:H48"/>
    <x:mergeCell ref="A49:B49"/>
    <x:mergeCell ref="C49:H49"/>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00" hidden="0" customWidth="1"/>
    <x:col min="37" max="37" width="55" hidden="0" customWidth="1"/>
  </x:cols>
  <x:sheetData>
    <x:row r="1">
      <x:c r="A1" t="str">
        <x:v>24개월 검색추이 | 데이터랩 상대지수</x:v>
      </x:c>
      <x:c r="B1"/>
      <x:c r="C1"/>
      <x:c r="D1"/>
      <x:c r="E1"/>
      <x:c r="F1"/>
      <x:c r="G1"/>
      <x:c r="H1"/>
      <x:c r="I1"/>
      <x:c r="J1"/>
      <x:c r="K1"/>
      <x:c r="L1"/>
      <x:c r="M1"/>
      <x:c r="N1"/>
      <x:c r="O1"/>
      <x:c r="P1"/>
      <x:c r="Q1"/>
      <x:c r="R1"/>
      <x:c r="S1"/>
      <x:c r="T1"/>
      <x:c r="U1"/>
      <x:c r="V1"/>
      <x:c r="W1"/>
      <x:c r="X1"/>
      <x:c r="Y1"/>
      <x:c r="Z1"/>
      <x:c r="AA1"/>
      <x:c r="AB1"/>
      <x:c r="AC1"/>
      <x:c r="AD1"/>
      <x:c r="AE1"/>
      <x:c r="AF1"/>
      <x:c r="AG1"/>
      <x:c r="AH1"/>
      <x:c r="AI1"/>
      <x:c r="AJ1"/>
      <x:c r="AK1"/>
    </x:row>
    <x:row r="2">
      <x:c r="A2" t="str">
        <x:v>조회 2026-09-04 KST · 실측값과 편집 평가를 구분 · 필터로 주제 선택 · 정의와 한계는 산출기준 참조</x:v>
      </x:c>
      <x:c r="B2"/>
      <x:c r="C2"/>
      <x:c r="D2"/>
      <x:c r="E2"/>
      <x:c r="F2"/>
      <x:c r="G2"/>
      <x:c r="H2"/>
      <x:c r="I2"/>
      <x:c r="J2"/>
      <x:c r="K2"/>
      <x:c r="L2"/>
      <x:c r="M2"/>
      <x:c r="N2"/>
      <x:c r="O2"/>
      <x:c r="P2"/>
      <x:c r="Q2"/>
      <x:c r="R2"/>
      <x:c r="S2"/>
      <x:c r="T2"/>
      <x:c r="U2"/>
      <x:c r="V2"/>
      <x:c r="W2"/>
      <x:c r="X2"/>
      <x:c r="Y2"/>
      <x:c r="Z2"/>
      <x:c r="AA2"/>
      <x:c r="AB2"/>
      <x:c r="AC2"/>
      <x:c r="AD2"/>
      <x:c r="AE2"/>
      <x:c r="AF2"/>
      <x:c r="AG2"/>
      <x:c r="AH2"/>
      <x:c r="AI2"/>
      <x:c r="AJ2"/>
      <x:c r="AK2"/>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row>
    <x:row r="4">
      <x:c r="A4" t="str">
        <x:v>ID</x:v>
      </x:c>
      <x:c r="B4" t="str">
        <x:v>주제</x:v>
      </x:c>
      <x:c r="C4" t="str">
        <x:v>검색어</x:v>
      </x:c>
      <x:c r="D4" t="str">
        <x:v>2024-09</x:v>
      </x:c>
      <x:c r="E4" t="str">
        <x:v>2024-10</x:v>
      </x:c>
      <x:c r="F4" t="str">
        <x:v>2024-11</x:v>
      </x:c>
      <x:c r="G4" t="str">
        <x:v>2024-12</x:v>
      </x:c>
      <x:c r="H4" t="str">
        <x:v>2025-01</x:v>
      </x:c>
      <x:c r="I4" t="str">
        <x:v>2025-02</x:v>
      </x:c>
      <x:c r="J4" t="str">
        <x:v>2025-03</x:v>
      </x:c>
      <x:c r="K4" t="str">
        <x:v>2025-04</x:v>
      </x:c>
      <x:c r="L4" t="str">
        <x:v>2025-05</x:v>
      </x:c>
      <x:c r="M4" t="str">
        <x:v>2025-06</x:v>
      </x:c>
      <x:c r="N4" t="str">
        <x:v>2025-07</x:v>
      </x:c>
      <x:c r="O4" t="str">
        <x:v>2025-08</x:v>
      </x:c>
      <x:c r="P4" t="str">
        <x:v>2025-09</x:v>
      </x:c>
      <x:c r="Q4" t="str">
        <x:v>2025-10</x:v>
      </x:c>
      <x:c r="R4" t="str">
        <x:v>2025-11</x:v>
      </x:c>
      <x:c r="S4" t="str">
        <x:v>2025-12</x:v>
      </x:c>
      <x:c r="T4" t="str">
        <x:v>2026-01</x:v>
      </x:c>
      <x:c r="U4" t="str">
        <x:v>2026-02</x:v>
      </x:c>
      <x:c r="V4" t="str">
        <x:v>2026-03</x:v>
      </x:c>
      <x:c r="W4" t="str">
        <x:v>2026-04</x:v>
      </x:c>
      <x:c r="X4" t="str">
        <x:v>2026-05</x:v>
      </x:c>
      <x:c r="Y4" t="str">
        <x:v>2026-06</x:v>
      </x:c>
      <x:c r="Z4" t="str">
        <x:v>2026-07</x:v>
      </x:c>
      <x:c r="AA4" t="str">
        <x:v>2026-08</x:v>
      </x:c>
      <x:c r="AB4" t="str">
        <x:v>이전12월 자료수</x:v>
      </x:c>
      <x:c r="AC4" t="str">
        <x:v>최근12월 자료수</x:v>
      </x:c>
      <x:c r="AD4" t="str">
        <x:v>양수 관측월수</x:v>
      </x:c>
      <x:c r="AE4" t="str">
        <x:v>이전 관측월 평균</x:v>
      </x:c>
      <x:c r="AF4" t="str">
        <x:v>최근 관측월 평균</x:v>
      </x:c>
      <x:c r="AG4" t="str">
        <x:v>최근/이전 평균비</x:v>
      </x:c>
      <x:c r="AH4" t="str">
        <x:v>최대월 집중비</x:v>
      </x:c>
      <x:c r="AI4" t="str">
        <x:v>지속성 근거점수</x:v>
      </x:c>
      <x:c r="AJ4" t="str">
        <x:v>지속성 해석</x:v>
      </x:c>
      <x:c r="AK4" t="str">
        <x:v>출처</x:v>
      </x:c>
    </x:row>
    <x:row r="5">
      <x:c r="A5" t="str">
        <x:v>K0001</x:v>
      </x:c>
      <x:c r="B5" t="str">
        <x:v>경제·비즈니스</x:v>
      </x:c>
      <x:c r="C5" t="str">
        <x:v>연봉계산기</x:v>
      </x:c>
      <x:c r="D5" t="n">
        <x:v>61.09643</x:v>
      </x:c>
      <x:c r="E5" t="n">
        <x:v>65.51136</x:v>
      </x:c>
      <x:c r="F5" t="n">
        <x:v>63.64451</x:v>
      </x:c>
      <x:c r="G5" t="n">
        <x:v>71.50847</x:v>
      </x:c>
      <x:c r="H5" t="n">
        <x:v>100</x:v>
      </x:c>
      <x:c r="I5" t="n">
        <x:v>92.25562</x:v>
      </x:c>
      <x:c r="J5" t="n">
        <x:v>83.11763</x:v>
      </x:c>
      <x:c r="K5" t="n">
        <x:v>70.13685</x:v>
      </x:c>
      <x:c r="L5" t="n">
        <x:v>61.02796</x:v>
      </x:c>
      <x:c r="M5" t="n">
        <x:v>59.07722</x:v>
      </x:c>
      <x:c r="N5" t="n">
        <x:v>61.20331</x:v>
      </x:c>
      <x:c r="O5" t="n">
        <x:v>55.51336</x:v>
      </x:c>
      <x:c r="P5" t="n">
        <x:v>55.88289</x:v>
      </x:c>
      <x:c r="Q5" t="n">
        <x:v>48.0901</x:v>
      </x:c>
      <x:c r="R5" t="n">
        <x:v>51.91613</x:v>
      </x:c>
      <x:c r="S5" t="n">
        <x:v>58.45066</x:v>
      </x:c>
      <x:c r="T5" t="n">
        <x:v>75.48954</x:v>
      </x:c>
      <x:c r="U5" t="n">
        <x:v>54.10384</x:v>
      </x:c>
      <x:c r="V5" t="n">
        <x:v>60.4267</x:v>
      </x:c>
      <x:c r="W5" t="n">
        <x:v>54.55041</x:v>
      </x:c>
      <x:c r="X5" t="n">
        <x:v>47.8442</x:v>
      </x:c>
      <x:c r="Y5" t="n">
        <x:v>45.44824</x:v>
      </x:c>
      <x:c r="Z5" t="n">
        <x:v>45.59387</x:v>
      </x:c>
      <x:c r="AA5" t="n">
        <x:v>42.25183</x:v>
      </x:c>
      <x:c r="AB5" t="n">
        <x:f>COUNT(D5:O5)</x:f>
        <x:v>12</x:v>
      </x:c>
      <x:c r="AC5" t="n">
        <x:f>COUNT(P5:AA5)</x:f>
        <x:v>12</x:v>
      </x:c>
      <x:c r="AD5" t="n">
        <x:f>COUNTIF(D5:AA5,"&gt;0")</x:f>
        <x:v>24</x:v>
      </x:c>
      <x:c r="AE5" t="n">
        <x:f>IF(AB5=0,"",AVERAGE(D5:O5))</x:f>
        <x:v>70.34106</x:v>
      </x:c>
      <x:c r="AF5" t="n">
        <x:f>IF(AC5=0,"",AVERAGE(P5:AA5))</x:f>
        <x:v>53.337367500000006</x:v>
      </x:c>
      <x:c r="AG5" t="n">
        <x:f>IF(OR(AB5&lt;'산출기준'!$B$19,AC5&lt;'산출기준'!$B$19,AE5=0),"",AF5/AE5)</x:f>
        <x:v>0.758267895024613</x:v>
      </x:c>
      <x:c r="AH5" t="n">
        <x:f>IF(SUM(P5:AA5)=0,"",MAX(P5:AA5)/SUM(P5:AA5))</x:f>
        <x:v>0.11794348493108513</x:v>
      </x:c>
      <x:c r="AI5" t="n">
        <x:f>IF(AG5="","",AD5/'산출기준'!$B$18*'산출기준'!$B$20+MIN(1,AG5)*'산출기준'!$B$21+(1-AH5)*'산출기준'!$B$22)</x:f>
        <x:v>90.38916715211668</x:v>
      </x:c>
      <x:c r="AJ5" t="str">
        <x:v>24개월 중 양수 지수 24개월; 전반/후반 자료 12/12개월. 최근12개월/이전12개월 관측월 평균비 0.76배, 최근 최댓달 비중 11.8%. 미래 1년 지속을 보장하지 않음.</x:v>
      </x:c>
      <x:c r="AK5" t="str">
        <x:v>https://developers.naver.com/docs/serviceapi/datalab/search/search.md</x:v>
      </x:c>
    </x:row>
    <x:row r="6">
      <x:c r="A6" t="str">
        <x:v>K0002</x:v>
      </x:c>
      <x:c r="B6" t="str">
        <x:v>경제·비즈니스</x:v>
      </x:c>
      <x:c r="C6" t="str">
        <x:v>퇴직금계산기</x:v>
      </x:c>
      <x:c r="D6" t="n">
        <x:v>53.30486</x:v>
      </x:c>
      <x:c r="E6" t="n">
        <x:v>58.7692</x:v>
      </x:c>
      <x:c r="F6" t="n">
        <x:v>54.86846</x:v>
      </x:c>
      <x:c r="G6" t="n">
        <x:v>59.09018</x:v>
      </x:c>
      <x:c r="H6" t="n">
        <x:v>65.73917</x:v>
      </x:c>
      <x:c r="I6" t="n">
        <x:v>63.29466</x:v>
      </x:c>
      <x:c r="J6" t="n">
        <x:v>59.13335</x:v>
      </x:c>
      <x:c r="K6" t="n">
        <x:v>52.13868</x:v>
      </x:c>
      <x:c r="L6" t="n">
        <x:v>48.76069</x:v>
      </x:c>
      <x:c r="M6" t="n">
        <x:v>49.71569</x:v>
      </x:c>
      <x:c r="N6" t="n">
        <x:v>50.5955</x:v>
      </x:c>
      <x:c r="O6" t="n">
        <x:v>49.24394</x:v>
      </x:c>
      <x:c r="P6" t="n">
        <x:v>47.53201</x:v>
      </x:c>
      <x:c r="Q6" t="n">
        <x:v>44.67848</x:v>
      </x:c>
      <x:c r="R6" t="n">
        <x:v>46.71225</x:v>
      </x:c>
      <x:c r="S6" t="n">
        <x:v>50.96051</x:v>
      </x:c>
      <x:c r="T6" t="n">
        <x:v>55.04197</x:v>
      </x:c>
      <x:c r="U6" t="n">
        <x:v>41.65242</x:v>
      </x:c>
      <x:c r="V6" t="n">
        <x:v>45.87854</x:v>
      </x:c>
      <x:c r="W6" t="n">
        <x:v>40.8598</x:v>
      </x:c>
      <x:c r="X6" t="n">
        <x:v>36.95307</x:v>
      </x:c>
      <x:c r="Y6" t="n">
        <x:v>37.66559</x:v>
      </x:c>
      <x:c r="Z6" t="n">
        <x:v>37.53145</x:v>
      </x:c>
      <x:c r="AA6" t="n">
        <x:v>34.65567</x:v>
      </x:c>
      <x:c r="AB6" t="n">
        <x:f>COUNT(D6:O6)</x:f>
        <x:v>12</x:v>
      </x:c>
      <x:c r="AC6" t="n">
        <x:f>COUNT(P6:AA6)</x:f>
        <x:v>12</x:v>
      </x:c>
      <x:c r="AD6" t="n">
        <x:f>COUNTIF(D6:AA6,"&gt;0")</x:f>
        <x:v>24</x:v>
      </x:c>
      <x:c r="AE6" t="n">
        <x:f>IF(AB6=0,"",AVERAGE(D6:O6))</x:f>
        <x:v>55.387865000000005</x:v>
      </x:c>
      <x:c r="AF6" t="n">
        <x:f>IF(AC6=0,"",AVERAGE(P6:AA6))</x:f>
        <x:v>43.34348</x:v>
      </x:c>
      <x:c r="AG6" t="n">
        <x:f>IF(OR(AB6&lt;'산출기준'!$B$19,AC6&lt;'산출기준'!$B$19,AE6=0),"",AF6/AE6)</x:f>
        <x:v>0.7825446963879181</x:v>
      </x:c>
      <x:c r="AH6" t="n">
        <x:f>IF(SUM(P6:AA6)=0,"",MAX(P6:AA6)/SUM(P6:AA6))</x:f>
        <x:v>0.10582516293877034</x:v>
      </x:c>
      <x:c r="AI6" t="n">
        <x:f>IF(AG6="","",AD6/'산출기준'!$B$18*'산출기준'!$B$20+MIN(1,AG6)*'산출기준'!$B$21+(1-AH6)*'산출기준'!$B$22)</x:f>
        <x:v>91.35983763286214</x:v>
      </x:c>
      <x:c r="AJ6" t="str">
        <x:v>24개월 중 양수 지수 24개월; 전반/후반 자료 12/12개월. 최근12개월/이전12개월 관측월 평균비 0.78배, 최근 최댓달 비중 10.6%. 미래 1년 지속을 보장하지 않음.</x:v>
      </x:c>
      <x:c r="AK6" t="str">
        <x:v>https://developers.naver.com/docs/serviceapi/datalab/search/search.md</x:v>
      </x:c>
    </x:row>
    <x:row r="7">
      <x:c r="A7" t="str">
        <x:v>K0003</x:v>
      </x:c>
      <x:c r="B7" t="str">
        <x:v>경제·비즈니스</x:v>
      </x:c>
      <x:c r="C7" t="str">
        <x:v>실업급여조건</x:v>
      </x:c>
      <x:c r="D7" t="n">
        <x:v>22.7907</x:v>
      </x:c>
      <x:c r="E7" t="n">
        <x:v>21.70057</x:v>
      </x:c>
      <x:c r="F7" t="n">
        <x:v>20.96347</x:v>
      </x:c>
      <x:c r="G7" t="n">
        <x:v>20.67501</x:v>
      </x:c>
      <x:c r="H7" t="n">
        <x:v>19.13538</x:v>
      </x:c>
      <x:c r="I7" t="n">
        <x:v>19.52362</x:v>
      </x:c>
      <x:c r="J7" t="n">
        <x:v>20.64945</x:v>
      </x:c>
      <x:c r="K7" t="n">
        <x:v>18.50869</x:v>
      </x:c>
      <x:c r="L7" t="n">
        <x:v>17.71142</x:v>
      </x:c>
      <x:c r="M7" t="n">
        <x:v>17.961</x:v>
      </x:c>
      <x:c r="N7" t="n">
        <x:v>19.51714</x:v>
      </x:c>
      <x:c r="O7" t="n">
        <x:v>19.27514</x:v>
      </x:c>
      <x:c r="P7" t="n">
        <x:v>19.46199</x:v>
      </x:c>
      <x:c r="Q7" t="n">
        <x:v>18.45366</x:v>
      </x:c>
      <x:c r="R7" t="n">
        <x:v>20.32797</x:v>
      </x:c>
      <x:c r="S7" t="n">
        <x:v>22.51447</x:v>
      </x:c>
      <x:c r="T7" t="n">
        <x:v>21.57328</x:v>
      </x:c>
      <x:c r="U7" t="n">
        <x:v>16.12154</x:v>
      </x:c>
      <x:c r="V7" t="n">
        <x:v>18.25802</x:v>
      </x:c>
      <x:c r="W7" t="n">
        <x:v>16.8617</x:v>
      </x:c>
      <x:c r="X7" t="n">
        <x:v>14.48445</x:v>
      </x:c>
      <x:c r="Y7" t="n">
        <x:v>15.47736</x:v>
      </x:c>
      <x:c r="Z7" t="n">
        <x:v>14.99668</x:v>
      </x:c>
      <x:c r="AA7" t="n">
        <x:v>16.16054</x:v>
      </x:c>
      <x:c r="AB7" t="n">
        <x:f>COUNT(D7:O7)</x:f>
        <x:v>12</x:v>
      </x:c>
      <x:c r="AC7" t="n">
        <x:f>COUNT(P7:AA7)</x:f>
        <x:v>12</x:v>
      </x:c>
      <x:c r="AD7" t="n">
        <x:f>COUNTIF(D7:AA7,"&gt;0")</x:f>
        <x:v>24</x:v>
      </x:c>
      <x:c r="AE7" t="n">
        <x:f>IF(AB7=0,"",AVERAGE(D7:O7))</x:f>
        <x:v>19.8676325</x:v>
      </x:c>
      <x:c r="AF7" t="n">
        <x:f>IF(AC7=0,"",AVERAGE(P7:AA7))</x:f>
        <x:v>17.89097166666667</x:v>
      </x:c>
      <x:c r="AG7" t="n">
        <x:f>IF(OR(AB7&lt;'산출기준'!$B$19,AC7&lt;'산출기준'!$B$19,AE7=0),"",AF7/AE7)</x:f>
        <x:v>0.9005084861855921</x:v>
      </x:c>
      <x:c r="AH7" t="n">
        <x:f>IF(SUM(P7:AA7)=0,"",MAX(P7:AA7)/SUM(P7:AA7))</x:f>
        <x:v>0.10486886169681672</x:v>
      </x:c>
      <x:c r="AI7" t="n">
        <x:f>IF(AG7="","",AD7/'산출기준'!$B$18*'산출기준'!$B$20+MIN(1,AG7)*'산출기준'!$B$21+(1-AH7)*'산출기준'!$B$22)</x:f>
        <x:v>94.91787735163143</x:v>
      </x:c>
      <x:c r="AJ7" t="str">
        <x:v>24개월 중 양수 지수 24개월; 전반/후반 자료 12/12개월. 최근12개월/이전12개월 관측월 평균비 0.90배, 최근 최댓달 비중 10.5%. 미래 1년 지속을 보장하지 않음.</x:v>
      </x:c>
      <x:c r="AK7" t="str">
        <x:v>https://developers.naver.com/docs/serviceapi/datalab/search/search.md</x:v>
      </x:c>
    </x:row>
    <x:row r="8">
      <x:c r="A8" t="str">
        <x:v>K0004</x:v>
      </x:c>
      <x:c r="B8" t="str">
        <x:v>경제·비즈니스</x:v>
      </x:c>
      <x:c r="C8" t="str">
        <x:v>실업급여계산기</x:v>
      </x:c>
      <x:c r="D8" t="n">
        <x:v>24.35662</x:v>
      </x:c>
      <x:c r="E8" t="n">
        <x:v>26.75796</x:v>
      </x:c>
      <x:c r="F8" t="n">
        <x:v>26.9009</x:v>
      </x:c>
      <x:c r="G8" t="n">
        <x:v>30.11284</x:v>
      </x:c>
      <x:c r="H8" t="n">
        <x:v>34.09391</x:v>
      </x:c>
      <x:c r="I8" t="n">
        <x:v>32.20554</x:v>
      </x:c>
      <x:c r="J8" t="n">
        <x:v>29.79564</x:v>
      </x:c>
      <x:c r="K8" t="n">
        <x:v>22.58686</x:v>
      </x:c>
      <x:c r="L8" t="n">
        <x:v>20.49293</x:v>
      </x:c>
      <x:c r="M8" t="n">
        <x:v>20.38312</x:v>
      </x:c>
      <x:c r="N8" t="n">
        <x:v>21.42226</x:v>
      </x:c>
      <x:c r="O8" t="n">
        <x:v>20.23773</x:v>
      </x:c>
      <x:c r="P8" t="n">
        <x:v>19.77869</x:v>
      </x:c>
      <x:c r="Q8" t="n">
        <x:v>18.1339</x:v>
      </x:c>
      <x:c r="R8" t="n">
        <x:v>19.81868</x:v>
      </x:c>
      <x:c r="S8" t="n">
        <x:v>22.79975</x:v>
      </x:c>
      <x:c r="T8" t="n">
        <x:v>24.80025</x:v>
      </x:c>
      <x:c r="U8" t="n">
        <x:v>17.46356</x:v>
      </x:c>
      <x:c r="V8" t="n">
        <x:v>18.85438</x:v>
      </x:c>
      <x:c r="W8" t="n">
        <x:v>15.31644</x:v>
      </x:c>
      <x:c r="X8" t="n">
        <x:v>13.29234</x:v>
      </x:c>
      <x:c r="Y8" t="n">
        <x:v>13.78415</x:v>
      </x:c>
      <x:c r="Z8" t="n">
        <x:v>13.62873</x:v>
      </x:c>
      <x:c r="AA8" t="n">
        <x:v>12.96084</x:v>
      </x:c>
      <x:c r="AB8" t="n">
        <x:f>COUNT(D8:O8)</x:f>
        <x:v>12</x:v>
      </x:c>
      <x:c r="AC8" t="n">
        <x:f>COUNT(P8:AA8)</x:f>
        <x:v>12</x:v>
      </x:c>
      <x:c r="AD8" t="n">
        <x:f>COUNTIF(D8:AA8,"&gt;0")</x:f>
        <x:v>24</x:v>
      </x:c>
      <x:c r="AE8" t="n">
        <x:f>IF(AB8=0,"",AVERAGE(D8:O8))</x:f>
        <x:v>25.778859166666667</x:v>
      </x:c>
      <x:c r="AF8" t="n">
        <x:f>IF(AC8=0,"",AVERAGE(P8:AA8))</x:f>
        <x:v>17.552642499999997</x:v>
      </x:c>
      <x:c r="AG8" t="n">
        <x:f>IF(OR(AB8&lt;'산출기준'!$B$19,AC8&lt;'산출기준'!$B$19,AE8=0),"",AF8/AE8)</x:f>
        <x:v>0.6808929125419338</x:v>
      </x:c>
      <x:c r="AH8" t="n">
        <x:f>IF(SUM(P8:AA8)=0,"",MAX(P8:AA8)/SUM(P8:AA8))</x:f>
        <x:v>0.11774224308391174</x:v>
      </x:c>
      <x:c r="AI8" t="n">
        <x:f>IF(AG8="","",AD8/'산출기준'!$B$18*'산출기준'!$B$20+MIN(1,AG8)*'산출기준'!$B$21+(1-AH8)*'산출기준'!$B$22)</x:f>
        <x:v>88.07194251457979</x:v>
      </x:c>
      <x:c r="AJ8" t="str">
        <x:v>24개월 중 양수 지수 24개월; 전반/후반 자료 12/12개월. 최근12개월/이전12개월 관측월 평균비 0.68배, 최근 최댓달 비중 11.8%. 미래 1년 지속을 보장하지 않음.</x:v>
      </x:c>
      <x:c r="AK8" t="str">
        <x:v>https://developers.naver.com/docs/serviceapi/datalab/search/search.md</x:v>
      </x:c>
    </x:row>
    <x:row r="9">
      <x:c r="A9" t="str">
        <x:v>K0005</x:v>
      </x:c>
      <x:c r="B9" t="str">
        <x:v>경제·비즈니스</x:v>
      </x:c>
      <x:c r="C9" t="str">
        <x:v>4대보험계산기</x:v>
      </x:c>
      <x:c r="D9" t="n">
        <x:v>13.97258</x:v>
      </x:c>
      <x:c r="E9" t="n">
        <x:v>14.25738</x:v>
      </x:c>
      <x:c r="F9" t="n">
        <x:v>14.08325</x:v>
      </x:c>
      <x:c r="G9" t="n">
        <x:v>14.59108</x:v>
      </x:c>
      <x:c r="H9" t="n">
        <x:v>18.40182</x:v>
      </x:c>
      <x:c r="I9" t="n">
        <x:v>17.6531</x:v>
      </x:c>
      <x:c r="J9" t="n">
        <x:v>16.40193</x:v>
      </x:c>
      <x:c r="K9" t="n">
        <x:v>15.48556</x:v>
      </x:c>
      <x:c r="L9" t="n">
        <x:v>13.55757</x:v>
      </x:c>
      <x:c r="M9" t="n">
        <x:v>13.23511</x:v>
      </x:c>
      <x:c r="N9" t="n">
        <x:v>14.32597</x:v>
      </x:c>
      <x:c r="O9" t="n">
        <x:v>13.60733</x:v>
      </x:c>
      <x:c r="P9" t="n">
        <x:v>14.17043</x:v>
      </x:c>
      <x:c r="Q9" t="n">
        <x:v>11.8981</x:v>
      </x:c>
      <x:c r="R9" t="n">
        <x:v>13.16908</x:v>
      </x:c>
      <x:c r="S9" t="n">
        <x:v>14.84946</x:v>
      </x:c>
      <x:c r="T9" t="n">
        <x:v>20.16045</x:v>
      </x:c>
      <x:c r="U9" t="n">
        <x:v>15.75066</x:v>
      </x:c>
      <x:c r="V9" t="n">
        <x:v>14.67961</x:v>
      </x:c>
      <x:c r="W9" t="n">
        <x:v>13.98237</x:v>
      </x:c>
      <x:c r="X9" t="n">
        <x:v>13.21873</x:v>
      </x:c>
      <x:c r="Y9" t="n">
        <x:v>12.04484</x:v>
      </x:c>
      <x:c r="Z9" t="n">
        <x:v>12.32205</x:v>
      </x:c>
      <x:c r="AA9" t="n">
        <x:v>10.79917</x:v>
      </x:c>
      <x:c r="AB9" t="n">
        <x:f>COUNT(D9:O9)</x:f>
        <x:v>12</x:v>
      </x:c>
      <x:c r="AC9" t="n">
        <x:f>COUNT(P9:AA9)</x:f>
        <x:v>12</x:v>
      </x:c>
      <x:c r="AD9" t="n">
        <x:f>COUNTIF(D9:AA9,"&gt;0")</x:f>
        <x:v>24</x:v>
      </x:c>
      <x:c r="AE9" t="n">
        <x:f>IF(AB9=0,"",AVERAGE(D9:O9))</x:f>
        <x:v>14.964389999999996</x:v>
      </x:c>
      <x:c r="AF9" t="n">
        <x:f>IF(AC9=0,"",AVERAGE(P9:AA9))</x:f>
        <x:v>13.920412499999998</x:v>
      </x:c>
      <x:c r="AG9" t="n">
        <x:f>IF(OR(AB9&lt;'산출기준'!$B$19,AC9&lt;'산출기준'!$B$19,AE9=0),"",AF9/AE9)</x:f>
        <x:v>0.9302358799790704</x:v>
      </x:c>
      <x:c r="AH9" t="n">
        <x:f>IF(SUM(P9:AA9)=0,"",MAX(P9:AA9)/SUM(P9:AA9))</x:f>
        <x:v>0.12068877269261959</x:v>
      </x:c>
      <x:c r="AI9" t="n">
        <x:f>IF(AG9="","",AD9/'산출기준'!$B$18*'산출기준'!$B$20+MIN(1,AG9)*'산출기준'!$B$21+(1-AH9)*'산출기준'!$B$22)</x:f>
        <x:v>95.49330094551972</x:v>
      </x:c>
      <x:c r="AJ9" t="str">
        <x:v>24개월 중 양수 지수 24개월; 전반/후반 자료 12/12개월. 최근12개월/이전12개월 관측월 평균비 0.93배, 최근 최댓달 비중 12.1%. 미래 1년 지속을 보장하지 않음.</x:v>
      </x:c>
      <x:c r="AK9" t="str">
        <x:v>https://developers.naver.com/docs/serviceapi/datalab/search/search.md</x:v>
      </x:c>
    </x:row>
    <x:row r="10">
      <x:c r="A10" t="str">
        <x:v>K0006</x:v>
      </x:c>
      <x:c r="B10" t="str">
        <x:v>경제·비즈니스</x:v>
      </x:c>
      <x:c r="C10" t="str">
        <x:v>부가세계산기</x:v>
      </x:c>
      <x:c r="D10" t="n">
        <x:v>49.54078</x:v>
      </x:c>
      <x:c r="E10" t="n">
        <x:v>60.09407</x:v>
      </x:c>
      <x:c r="F10" t="n">
        <x:v>58.5895</x:v>
      </x:c>
      <x:c r="G10" t="n">
        <x:v>65.21764</x:v>
      </x:c>
      <x:c r="H10" t="n">
        <x:v>53.93725</x:v>
      </x:c>
      <x:c r="I10" t="n">
        <x:v>46.94145</x:v>
      </x:c>
      <x:c r="J10" t="n">
        <x:v>52.40168</x:v>
      </x:c>
      <x:c r="K10" t="n">
        <x:v>54.86441</x:v>
      </x:c>
      <x:c r="L10" t="n">
        <x:v>49.15616</x:v>
      </x:c>
      <x:c r="M10" t="n">
        <x:v>50.72854</x:v>
      </x:c>
      <x:c r="N10" t="n">
        <x:v>61.12246</x:v>
      </x:c>
      <x:c r="O10" t="n">
        <x:v>51.1088</x:v>
      </x:c>
      <x:c r="P10" t="n">
        <x:v>59.68135</x:v>
      </x:c>
      <x:c r="Q10" t="n">
        <x:v>53.94985</x:v>
      </x:c>
      <x:c r="R10" t="n">
        <x:v>57.77521</x:v>
      </x:c>
      <x:c r="S10" t="n">
        <x:v>66.34098</x:v>
      </x:c>
      <x:c r="T10" t="n">
        <x:v>55.05042</x:v>
      </x:c>
      <x:c r="U10" t="n">
        <x:v>39.7761</x:v>
      </x:c>
      <x:c r="V10" t="n">
        <x:v>48.4218</x:v>
      </x:c>
      <x:c r="W10" t="n">
        <x:v>49.28114</x:v>
      </x:c>
      <x:c r="X10" t="n">
        <x:v>43.05844</x:v>
      </x:c>
      <x:c r="Y10" t="n">
        <x:v>47.08483</x:v>
      </x:c>
      <x:c r="Z10" t="n">
        <x:v>48.94544</x:v>
      </x:c>
      <x:c r="AA10" t="n">
        <x:v>40.65046</x:v>
      </x:c>
      <x:c r="AB10" t="n">
        <x:f>COUNT(D10:O10)</x:f>
        <x:v>12</x:v>
      </x:c>
      <x:c r="AC10" t="n">
        <x:f>COUNT(P10:AA10)</x:f>
        <x:v>12</x:v>
      </x:c>
      <x:c r="AD10" t="n">
        <x:f>COUNTIF(D10:AA10,"&gt;0")</x:f>
        <x:v>24</x:v>
      </x:c>
      <x:c r="AE10" t="n">
        <x:f>IF(AB10=0,"",AVERAGE(D10:O10))</x:f>
        <x:v>54.47522833333334</x:v>
      </x:c>
      <x:c r="AF10" t="n">
        <x:f>IF(AC10=0,"",AVERAGE(P10:AA10))</x:f>
        <x:v>50.834668333333326</x:v>
      </x:c>
      <x:c r="AG10" t="n">
        <x:f>IF(OR(AB10&lt;'산출기준'!$B$19,AC10&lt;'산출기준'!$B$19,AE10=0),"",AF10/AE10)</x:f>
        <x:v>0.9331703581355645</x:v>
      </x:c>
      <x:c r="AH10" t="n">
        <x:f>IF(SUM(P10:AA10)=0,"",MAX(P10:AA10)/SUM(P10:AA10))</x:f>
        <x:v>0.10875284881862612</x:v>
      </x:c>
      <x:c r="AI10" t="n">
        <x:f>IF(AG10="","",AD10/'산출기준'!$B$18*'산출기준'!$B$20+MIN(1,AG10)*'산출기준'!$B$21+(1-AH10)*'산출기준'!$B$22)</x:f>
        <x:v>95.82005376769442</x:v>
      </x:c>
      <x:c r="AJ10" t="str">
        <x:v>24개월 중 양수 지수 24개월; 전반/후반 자료 12/12개월. 최근12개월/이전12개월 관측월 평균비 0.93배, 최근 최댓달 비중 10.9%. 미래 1년 지속을 보장하지 않음.</x:v>
      </x:c>
      <x:c r="AK10" t="str">
        <x:v>https://developers.naver.com/docs/serviceapi/datalab/search/search.md</x:v>
      </x:c>
    </x:row>
    <x:row r="11">
      <x:c r="A11" t="str">
        <x:v>K0007</x:v>
      </x:c>
      <x:c r="B11" t="str">
        <x:v>경제·비즈니스</x:v>
      </x:c>
      <x:c r="C11" t="str">
        <x:v>주휴수당계산기</x:v>
      </x:c>
      <x:c r="D11" t="n">
        <x:v>70.62556</x:v>
      </x:c>
      <x:c r="E11" t="n">
        <x:v>69.82483</x:v>
      </x:c>
      <x:c r="F11" t="n">
        <x:v>64.89696</x:v>
      </x:c>
      <x:c r="G11" t="n">
        <x:v>70.65123</x:v>
      </x:c>
      <x:c r="H11" t="n">
        <x:v>79.78424</x:v>
      </x:c>
      <x:c r="I11" t="n">
        <x:v>76.14973</x:v>
      </x:c>
      <x:c r="J11" t="n">
        <x:v>74.68392</x:v>
      </x:c>
      <x:c r="K11" t="n">
        <x:v>63.58277</x:v>
      </x:c>
      <x:c r="L11" t="n">
        <x:v>59.24975</x:v>
      </x:c>
      <x:c r="M11" t="n">
        <x:v>59.89934</x:v>
      </x:c>
      <x:c r="N11" t="n">
        <x:v>64.44792</x:v>
      </x:c>
      <x:c r="O11" t="n">
        <x:v>66.26105</x:v>
      </x:c>
      <x:c r="P11" t="n">
        <x:v>60.84587</x:v>
      </x:c>
      <x:c r="Q11" t="n">
        <x:v>52.22439</x:v>
      </x:c>
      <x:c r="R11" t="n">
        <x:v>52.08343</x:v>
      </x:c>
      <x:c r="S11" t="n">
        <x:v>59.16643</x:v>
      </x:c>
      <x:c r="T11" t="n">
        <x:v>63.39142</x:v>
      </x:c>
      <x:c r="U11" t="n">
        <x:v>51.79182</x:v>
      </x:c>
      <x:c r="V11" t="n">
        <x:v>52.42736</x:v>
      </x:c>
      <x:c r="W11" t="n">
        <x:v>45.72995</x:v>
      </x:c>
      <x:c r="X11" t="n">
        <x:v>40.64561</x:v>
      </x:c>
      <x:c r="Y11" t="n">
        <x:v>42.37785</x:v>
      </x:c>
      <x:c r="Z11" t="n">
        <x:v>43.70464</x:v>
      </x:c>
      <x:c r="AA11" t="n">
        <x:v>41.59408</x:v>
      </x:c>
      <x:c r="AB11" t="n">
        <x:f>COUNT(D11:O11)</x:f>
        <x:v>12</x:v>
      </x:c>
      <x:c r="AC11" t="n">
        <x:f>COUNT(P11:AA11)</x:f>
        <x:v>12</x:v>
      </x:c>
      <x:c r="AD11" t="n">
        <x:f>COUNTIF(D11:AA11,"&gt;0")</x:f>
        <x:v>24</x:v>
      </x:c>
      <x:c r="AE11" t="n">
        <x:f>IF(AB11=0,"",AVERAGE(D11:O11))</x:f>
        <x:v>68.33810833333332</x:v>
      </x:c>
      <x:c r="AF11" t="n">
        <x:f>IF(AC11=0,"",AVERAGE(P11:AA11))</x:f>
        <x:v>50.49857083333333</x:v>
      </x:c>
      <x:c r="AG11" t="n">
        <x:f>IF(OR(AB11&lt;'산출기준'!$B$19,AC11&lt;'산출기준'!$B$19,AE11=0),"",AF11/AE11)</x:f>
        <x:v>0.7389518390970973</x:v>
      </x:c>
      <x:c r="AH11" t="n">
        <x:f>IF(SUM(P11:AA11)=0,"",MAX(P11:AA11)/SUM(P11:AA11))</x:f>
        <x:v>0.10460926410706177</x:v>
      </x:c>
      <x:c r="AI11" t="n">
        <x:f>IF(AG11="","",AD11/'산출기준'!$B$18*'산출기준'!$B$20+MIN(1,AG11)*'산출기준'!$B$21+(1-AH11)*'산출기준'!$B$22)</x:f>
        <x:v>90.07636989077169</x:v>
      </x:c>
      <x:c r="AJ11" t="str">
        <x:v>24개월 중 양수 지수 24개월; 전반/후반 자료 12/12개월. 최근12개월/이전12개월 관측월 평균비 0.74배, 최근 최댓달 비중 10.5%. 미래 1년 지속을 보장하지 않음.</x:v>
      </x:c>
      <x:c r="AK11" t="str">
        <x:v>https://developers.naver.com/docs/serviceapi/datalab/search/search.md</x:v>
      </x:c>
    </x:row>
    <x:row r="12">
      <x:c r="A12" t="str">
        <x:v>K0008</x:v>
      </x:c>
      <x:c r="B12" t="str">
        <x:v>경제·비즈니스</x:v>
      </x:c>
      <x:c r="C12" t="str">
        <x:v>실업급여신청</x:v>
      </x:c>
      <x:c r="D12" t="n">
        <x:v>37.17968</x:v>
      </x:c>
      <x:c r="E12" t="n">
        <x:v>44.0384</x:v>
      </x:c>
      <x:c r="F12" t="n">
        <x:v>45.75611</x:v>
      </x:c>
      <x:c r="G12" t="n">
        <x:v>51.59176</x:v>
      </x:c>
      <x:c r="H12" t="n">
        <x:v>69.53758</x:v>
      </x:c>
      <x:c r="I12" t="n">
        <x:v>52.5378</x:v>
      </x:c>
      <x:c r="J12" t="n">
        <x:v>62.60814</x:v>
      </x:c>
      <x:c r="K12" t="n">
        <x:v>45.99056</x:v>
      </x:c>
      <x:c r="L12" t="n">
        <x:v>40.71537</x:v>
      </x:c>
      <x:c r="M12" t="n">
        <x:v>39.50677</x:v>
      </x:c>
      <x:c r="N12" t="n">
        <x:v>42.53383</x:v>
      </x:c>
      <x:c r="O12" t="n">
        <x:v>36.38332</x:v>
      </x:c>
      <x:c r="P12" t="n">
        <x:v>34.84242</x:v>
      </x:c>
      <x:c r="Q12" t="n">
        <x:v>31.01124</x:v>
      </x:c>
      <x:c r="R12" t="n">
        <x:v>33.10824</x:v>
      </x:c>
      <x:c r="S12" t="n">
        <x:v>37.03969</x:v>
      </x:c>
      <x:c r="T12" t="n">
        <x:v>57.42741</x:v>
      </x:c>
      <x:c r="U12" t="n">
        <x:v>36.73548</x:v>
      </x:c>
      <x:c r="V12" t="n">
        <x:v>59.43334</x:v>
      </x:c>
      <x:c r="W12" t="n">
        <x:v>47.62204</x:v>
      </x:c>
      <x:c r="X12" t="n">
        <x:v>43.84318</x:v>
      </x:c>
      <x:c r="Y12" t="n">
        <x:v>47.65111</x:v>
      </x:c>
      <x:c r="Z12" t="n">
        <x:v>46.92692</x:v>
      </x:c>
      <x:c r="AA12" t="n">
        <x:v>40.02993</x:v>
      </x:c>
      <x:c r="AB12" t="n">
        <x:f>COUNT(D12:O12)</x:f>
        <x:v>12</x:v>
      </x:c>
      <x:c r="AC12" t="n">
        <x:f>COUNT(P12:AA12)</x:f>
        <x:v>12</x:v>
      </x:c>
      <x:c r="AD12" t="n">
        <x:f>COUNTIF(D12:AA12,"&gt;0")</x:f>
        <x:v>24</x:v>
      </x:c>
      <x:c r="AE12" t="n">
        <x:f>IF(AB12=0,"",AVERAGE(D12:O12))</x:f>
        <x:v>47.364943333333336</x:v>
      </x:c>
      <x:c r="AF12" t="n">
        <x:f>IF(AC12=0,"",AVERAGE(P12:AA12))</x:f>
        <x:v>42.97258333333334</x:v>
      </x:c>
      <x:c r="AG12" t="n">
        <x:f>IF(OR(AB12&lt;'산출기준'!$B$19,AC12&lt;'산출기준'!$B$19,AE12=0),"",AF12/AE12)</x:f>
        <x:v>0.907265591577118</x:v>
      </x:c>
      <x:c r="AH12" t="n">
        <x:f>IF(SUM(P12:AA12)=0,"",MAX(P12:AA12)/SUM(P12:AA12))</x:f>
        <x:v>0.11525437730646089</x:v>
      </x:c>
      <x:c r="AI12" t="n">
        <x:f>IF(AG12="","",AD12/'산출기준'!$B$18*'산출기준'!$B$20+MIN(1,AG12)*'산출기준'!$B$21+(1-AH12)*'산출기준'!$B$22)</x:f>
        <x:v>94.91288020118432</x:v>
      </x:c>
      <x:c r="AJ12" t="str">
        <x:v>24개월 중 양수 지수 24개월; 전반/후반 자료 12/12개월. 최근12개월/이전12개월 관측월 평균비 0.91배, 최근 최댓달 비중 11.5%. 미래 1년 지속을 보장하지 않음.</x:v>
      </x:c>
      <x:c r="AK12" t="str">
        <x:v>https://developers.naver.com/docs/serviceapi/datalab/search/search.md</x:v>
      </x:c>
    </x:row>
    <x:row r="13">
      <x:c r="A13" t="str">
        <x:v>K0009</x:v>
      </x:c>
      <x:c r="B13" t="str">
        <x:v>경제·비즈니스</x:v>
      </x:c>
      <x:c r="C13" t="str">
        <x:v>연봉실수령액</x:v>
      </x:c>
      <x:c r="D13" t="n">
        <x:v>72.03324</x:v>
      </x:c>
      <x:c r="E13" t="n">
        <x:v>73.96458</x:v>
      </x:c>
      <x:c r="F13" t="n">
        <x:v>69.12244</x:v>
      </x:c>
      <x:c r="G13" t="n">
        <x:v>76.85552</x:v>
      </x:c>
      <x:c r="H13" t="n">
        <x:v>100</x:v>
      </x:c>
      <x:c r="I13" t="n">
        <x:v>98.29198</x:v>
      </x:c>
      <x:c r="J13" t="n">
        <x:v>96.43767</x:v>
      </x:c>
      <x:c r="K13" t="n">
        <x:v>80.7642</x:v>
      </x:c>
      <x:c r="L13" t="n">
        <x:v>68.7199</x:v>
      </x:c>
      <x:c r="M13" t="n">
        <x:v>64.31034</x:v>
      </x:c>
      <x:c r="N13" t="n">
        <x:v>67.50065</x:v>
      </x:c>
      <x:c r="O13" t="n">
        <x:v>61.1617</x:v>
      </x:c>
      <x:c r="P13" t="n">
        <x:v>59.71235</x:v>
      </x:c>
      <x:c r="Q13" t="n">
        <x:v>51.63777</x:v>
      </x:c>
      <x:c r="R13" t="n">
        <x:v>53.49112</x:v>
      </x:c>
      <x:c r="S13" t="n">
        <x:v>62.597</x:v>
      </x:c>
      <x:c r="T13" t="n">
        <x:v>84.99937</x:v>
      </x:c>
      <x:c r="U13" t="n">
        <x:v>59.61208</x:v>
      </x:c>
      <x:c r="V13" t="n">
        <x:v>58.1981</x:v>
      </x:c>
      <x:c r="W13" t="n">
        <x:v>48.57729</x:v>
      </x:c>
      <x:c r="X13" t="n">
        <x:v>43.36604</x:v>
      </x:c>
      <x:c r="Y13" t="n">
        <x:v>37.04066</x:v>
      </x:c>
      <x:c r="Z13" t="n">
        <x:v>37.45628</x:v>
      </x:c>
      <x:c r="AA13" t="n">
        <x:v>36.09364</x:v>
      </x:c>
      <x:c r="AB13" t="n">
        <x:f>COUNT(D13:O13)</x:f>
        <x:v>12</x:v>
      </x:c>
      <x:c r="AC13" t="n">
        <x:f>COUNT(P13:AA13)</x:f>
        <x:v>12</x:v>
      </x:c>
      <x:c r="AD13" t="n">
        <x:f>COUNTIF(D13:AA13,"&gt;0")</x:f>
        <x:v>24</x:v>
      </x:c>
      <x:c r="AE13" t="n">
        <x:f>IF(AB13=0,"",AVERAGE(D13:O13))</x:f>
        <x:v>77.43018499999998</x:v>
      </x:c>
      <x:c r="AF13" t="n">
        <x:f>IF(AC13=0,"",AVERAGE(P13:AA13))</x:f>
        <x:v>52.73180833333333</x:v>
      </x:c>
      <x:c r="AG13" t="n">
        <x:f>IF(OR(AB13&lt;'산출기준'!$B$19,AC13&lt;'산출기준'!$B$19,AE13=0),"",AF13/AE13)</x:f>
        <x:v>0.6810239228194191</x:v>
      </x:c>
      <x:c r="AH13" t="n">
        <x:f>IF(SUM(P13:AA13)=0,"",MAX(P13:AA13)/SUM(P13:AA13))</x:f>
        <x:v>0.13432652998656566</x:v>
      </x:c>
      <x:c r="AI13" t="n">
        <x:f>IF(AG13="","",AD13/'산출기준'!$B$18*'산출기준'!$B$20+MIN(1,AG13)*'산출기준'!$B$21+(1-AH13)*'산출기준'!$B$22)</x:f>
        <x:v>87.74418708485126</x:v>
      </x:c>
      <x:c r="AJ13" t="str">
        <x:v>24개월 중 양수 지수 24개월; 전반/후반 자료 12/12개월. 최근12개월/이전12개월 관측월 평균비 0.68배, 최근 최댓달 비중 13.4%. 미래 1년 지속을 보장하지 않음.</x:v>
      </x:c>
      <x:c r="AK13" t="str">
        <x:v>https://developers.naver.com/docs/serviceapi/datalab/search/search.md</x:v>
      </x:c>
    </x:row>
    <x:row r="14">
      <x:c r="A14" t="str">
        <x:v>K0010</x:v>
      </x:c>
      <x:c r="B14" t="str">
        <x:v>경제·비즈니스</x:v>
      </x:c>
      <x:c r="C14" t="str">
        <x:v>실업급여신청방법</x:v>
      </x:c>
      <x:c r="D14" t="n">
        <x:v>41.9879</x:v>
      </x:c>
      <x:c r="E14" t="n">
        <x:v>46.17754</x:v>
      </x:c>
      <x:c r="F14" t="n">
        <x:v>39.01849</x:v>
      </x:c>
      <x:c r="G14" t="n">
        <x:v>43.86111</x:v>
      </x:c>
      <x:c r="H14" t="n">
        <x:v>52.51213</x:v>
      </x:c>
      <x:c r="I14" t="n">
        <x:v>41.23901</x:v>
      </x:c>
      <x:c r="J14" t="n">
        <x:v>48.85437</x:v>
      </x:c>
      <x:c r="K14" t="n">
        <x:v>36.49279</x:v>
      </x:c>
      <x:c r="L14" t="n">
        <x:v>31.09892</x:v>
      </x:c>
      <x:c r="M14" t="n">
        <x:v>34.31877</x:v>
      </x:c>
      <x:c r="N14" t="n">
        <x:v>38.41056</x:v>
      </x:c>
      <x:c r="O14" t="n">
        <x:v>32.88154</x:v>
      </x:c>
      <x:c r="P14" t="n">
        <x:v>36.12028</x:v>
      </x:c>
      <x:c r="Q14" t="n">
        <x:v>32.37533</x:v>
      </x:c>
      <x:c r="R14" t="n">
        <x:v>35.82286</x:v>
      </x:c>
      <x:c r="S14" t="n">
        <x:v>44.34115</x:v>
      </x:c>
      <x:c r="T14" t="n">
        <x:v>55.66998</x:v>
      </x:c>
      <x:c r="U14" t="n">
        <x:v>33.0133</x:v>
      </x:c>
      <x:c r="V14" t="n">
        <x:v>37.40299</x:v>
      </x:c>
      <x:c r="W14" t="n">
        <x:v>23.82943</x:v>
      </x:c>
      <x:c r="X14" t="n">
        <x:v>16.55702</x:v>
      </x:c>
      <x:c r="Y14" t="n">
        <x:v>17.60334</x:v>
      </x:c>
      <x:c r="Z14" t="n">
        <x:v>19.62235</x:v>
      </x:c>
      <x:c r="AA14" t="n">
        <x:v>20.11693</x:v>
      </x:c>
      <x:c r="AB14" t="n">
        <x:f>COUNT(D14:O14)</x:f>
        <x:v>12</x:v>
      </x:c>
      <x:c r="AC14" t="n">
        <x:f>COUNT(P14:AA14)</x:f>
        <x:v>12</x:v>
      </x:c>
      <x:c r="AD14" t="n">
        <x:f>COUNTIF(D14:AA14,"&gt;0")</x:f>
        <x:v>24</x:v>
      </x:c>
      <x:c r="AE14" t="n">
        <x:f>IF(AB14=0,"",AVERAGE(D14:O14))</x:f>
        <x:v>40.571094166666676</x:v>
      </x:c>
      <x:c r="AF14" t="n">
        <x:f>IF(AC14=0,"",AVERAGE(P14:AA14))</x:f>
        <x:v>31.03958</x:v>
      </x:c>
      <x:c r="AG14" t="n">
        <x:f>IF(OR(AB14&lt;'산출기준'!$B$19,AC14&lt;'산출기준'!$B$19,AE14=0),"",AF14/AE14)</x:f>
        <x:v>0.7650663763833663</x:v>
      </x:c>
      <x:c r="AH14" t="n">
        <x:f>IF(SUM(P14:AA14)=0,"",MAX(P14:AA14)/SUM(P14:AA14))</x:f>
        <x:v>0.1494596576371201</x:v>
      </x:c>
      <x:c r="AI14" t="n">
        <x:f>IF(AG14="","",AD14/'산출기준'!$B$18*'산출기준'!$B$20+MIN(1,AG14)*'산출기준'!$B$21+(1-AH14)*'산출기준'!$B$22)</x:f>
        <x:v>89.96279813875859</x:v>
      </x:c>
      <x:c r="AJ14" t="str">
        <x:v>24개월 중 양수 지수 24개월; 전반/후반 자료 12/12개월. 최근12개월/이전12개월 관측월 평균비 0.77배, 최근 최댓달 비중 14.9%. 미래 1년 지속을 보장하지 않음.</x:v>
      </x:c>
      <x:c r="AK14" t="str">
        <x:v>https://developers.naver.com/docs/serviceapi/datalab/search/search.md</x:v>
      </x:c>
    </x:row>
    <x:row r="15">
      <x:c r="A15" t="str">
        <x:v>K0011</x:v>
      </x:c>
      <x:c r="B15" t="str">
        <x:v>경제·비즈니스</x:v>
      </x:c>
      <x:c r="C15" t="str">
        <x:v>증여세세율</x:v>
      </x:c>
      <x:c r="D15" t="n">
        <x:v>38.42566</x:v>
      </x:c>
      <x:c r="E15" t="n">
        <x:v>54.33373</x:v>
      </x:c>
      <x:c r="F15" t="n">
        <x:v>52.54284</x:v>
      </x:c>
      <x:c r="G15" t="n">
        <x:v>53.26026</x:v>
      </x:c>
      <x:c r="H15" t="n">
        <x:v>57.0732</x:v>
      </x:c>
      <x:c r="I15" t="n">
        <x:v>64.65125</x:v>
      </x:c>
      <x:c r="J15" t="n">
        <x:v>54.49714</x:v>
      </x:c>
      <x:c r="K15" t="n">
        <x:v>35.99176</x:v>
      </x:c>
      <x:c r="L15" t="n">
        <x:v>40.60714</x:v>
      </x:c>
      <x:c r="M15" t="n">
        <x:v>45.41251</x:v>
      </x:c>
      <x:c r="N15" t="n">
        <x:v>48.6834</x:v>
      </x:c>
      <x:c r="O15" t="n">
        <x:v>46.98684</x:v>
      </x:c>
      <x:c r="P15" t="n">
        <x:v>46.86594</x:v>
      </x:c>
      <x:c r="Q15" t="n">
        <x:v>58.38182</x:v>
      </x:c>
      <x:c r="R15" t="n">
        <x:v>50.25508</x:v>
      </x:c>
      <x:c r="S15" t="n">
        <x:v>55.88016</x:v>
      </x:c>
      <x:c r="T15" t="n">
        <x:v>76.67198</x:v>
      </x:c>
      <x:c r="U15" t="n">
        <x:v>79.8419</x:v>
      </x:c>
      <x:c r="V15" t="n">
        <x:v>68.44426</x:v>
      </x:c>
      <x:c r="W15" t="n">
        <x:v>63.33466</x:v>
      </x:c>
      <x:c r="X15" t="n">
        <x:v>63.23502</x:v>
      </x:c>
      <x:c r="Y15" t="n">
        <x:v>54.82529</x:v>
      </x:c>
      <x:c r="Z15" t="n">
        <x:v>50.8702</x:v>
      </x:c>
      <x:c r="AA15" t="n">
        <x:v>55.67955</x:v>
      </x:c>
      <x:c r="AB15" t="n">
        <x:f>COUNT(D15:O15)</x:f>
        <x:v>12</x:v>
      </x:c>
      <x:c r="AC15" t="n">
        <x:f>COUNT(P15:AA15)</x:f>
        <x:v>12</x:v>
      </x:c>
      <x:c r="AD15" t="n">
        <x:f>COUNTIF(D15:AA15,"&gt;0")</x:f>
        <x:v>24</x:v>
      </x:c>
      <x:c r="AE15" t="n">
        <x:f>IF(AB15=0,"",AVERAGE(D15:O15))</x:f>
        <x:v>49.372144166666665</x:v>
      </x:c>
      <x:c r="AF15" t="n">
        <x:f>IF(AC15=0,"",AVERAGE(P15:AA15))</x:f>
        <x:v>60.357154999999985</x:v>
      </x:c>
      <x:c r="AG15" t="n">
        <x:f>IF(OR(AB15&lt;'산출기준'!$B$19,AC15&lt;'산출기준'!$B$19,AE15=0),"",AF15/AE15)</x:f>
        <x:v>1.2224941010512116</x:v>
      </x:c>
      <x:c r="AH15" t="n">
        <x:f>IF(SUM(P15:AA15)=0,"",MAX(P15:AA15)/SUM(P15:AA15))</x:f>
        <x:v>0.11023534271399418</x:v>
      </x:c>
      <x:c r="AI15" t="n">
        <x:f>IF(AG15="","",AD15/'산출기준'!$B$18*'산출기준'!$B$20+MIN(1,AG15)*'산출기준'!$B$21+(1-AH15)*'산출기준'!$B$22)</x:f>
        <x:v>97.79529314572011</x:v>
      </x:c>
      <x:c r="AJ15" t="str">
        <x:v>24개월 중 양수 지수 24개월; 전반/후반 자료 12/12개월. 최근12개월/이전12개월 관측월 평균비 1.22배, 최근 최댓달 비중 11.0%. 미래 1년 지속을 보장하지 않음.</x:v>
      </x:c>
      <x:c r="AK15" t="str">
        <x:v>https://developers.naver.com/docs/serviceapi/datalab/search/search.md</x:v>
      </x:c>
    </x:row>
    <x:row r="16">
      <x:c r="A16" t="str">
        <x:v>K0012</x:v>
      </x:c>
      <x:c r="B16" t="str">
        <x:v>경제·비즈니스</x:v>
      </x:c>
      <x:c r="C16" t="str">
        <x:v>주휴수당조건</x:v>
      </x:c>
      <x:c r="D16" t="n">
        <x:v>65.18267</x:v>
      </x:c>
      <x:c r="E16" t="n">
        <x:v>66.61618</x:v>
      </x:c>
      <x:c r="F16" t="n">
        <x:v>65.08834</x:v>
      </x:c>
      <x:c r="G16" t="n">
        <x:v>72.4339</x:v>
      </x:c>
      <x:c r="H16" t="n">
        <x:v>78.81759</x:v>
      </x:c>
      <x:c r="I16" t="n">
        <x:v>78.76311</x:v>
      </x:c>
      <x:c r="J16" t="n">
        <x:v>83.55918</x:v>
      </x:c>
      <x:c r="K16" t="n">
        <x:v>68.69137</x:v>
      </x:c>
      <x:c r="L16" t="n">
        <x:v>65.87219</x:v>
      </x:c>
      <x:c r="M16" t="n">
        <x:v>62.59731</x:v>
      </x:c>
      <x:c r="N16" t="n">
        <x:v>64.81998</x:v>
      </x:c>
      <x:c r="O16" t="n">
        <x:v>67.32429</x:v>
      </x:c>
      <x:c r="P16" t="n">
        <x:v>71.10402</x:v>
      </x:c>
      <x:c r="Q16" t="n">
        <x:v>59.79938</x:v>
      </x:c>
      <x:c r="R16" t="n">
        <x:v>60.43975</x:v>
      </x:c>
      <x:c r="S16" t="n">
        <x:v>71.70718</x:v>
      </x:c>
      <x:c r="T16" t="n">
        <x:v>79.89238</x:v>
      </x:c>
      <x:c r="U16" t="n">
        <x:v>67.13564</x:v>
      </x:c>
      <x:c r="V16" t="n">
        <x:v>72.31433</x:v>
      </x:c>
      <x:c r="W16" t="n">
        <x:v>61.13723</x:v>
      </x:c>
      <x:c r="X16" t="n">
        <x:v>51.96359</x:v>
      </x:c>
      <x:c r="Y16" t="n">
        <x:v>57.18214</x:v>
      </x:c>
      <x:c r="Z16" t="n">
        <x:v>59.13245</x:v>
      </x:c>
      <x:c r="AA16" t="n">
        <x:v>52.83645</x:v>
      </x:c>
      <x:c r="AB16" t="n">
        <x:f>COUNT(D16:O16)</x:f>
        <x:v>12</x:v>
      </x:c>
      <x:c r="AC16" t="n">
        <x:f>COUNT(P16:AA16)</x:f>
        <x:v>12</x:v>
      </x:c>
      <x:c r="AD16" t="n">
        <x:f>COUNTIF(D16:AA16,"&gt;0")</x:f>
        <x:v>24</x:v>
      </x:c>
      <x:c r="AE16" t="n">
        <x:f>IF(AB16=0,"",AVERAGE(D16:O16))</x:f>
        <x:v>69.98050916666666</x:v>
      </x:c>
      <x:c r="AF16" t="n">
        <x:f>IF(AC16=0,"",AVERAGE(P16:AA16))</x:f>
        <x:v>63.72037833333332</x:v>
      </x:c>
      <x:c r="AG16" t="n">
        <x:f>IF(OR(AB16&lt;'산출기준'!$B$19,AC16&lt;'산출기준'!$B$19,AE16=0),"",AF16/AE16)</x:f>
        <x:v>0.9105446515339848</x:v>
      </x:c>
      <x:c r="AH16" t="n">
        <x:f>IF(SUM(P16:AA16)=0,"",MAX(P16:AA16)/SUM(P16:AA16))</x:f>
        <x:v>0.10448303207657772</x:v>
      </x:c>
      <x:c r="AI16" t="n">
        <x:f>IF(AG16="","",AD16/'산출기준'!$B$18*'산출기준'!$B$20+MIN(1,AG16)*'산출기준'!$B$21+(1-AH16)*'산출기준'!$B$22)</x:f>
        <x:v>95.226678904488</x:v>
      </x:c>
      <x:c r="AJ16" t="str">
        <x:v>24개월 중 양수 지수 24개월; 전반/후반 자료 12/12개월. 최근12개월/이전12개월 관측월 평균비 0.91배, 최근 최댓달 비중 10.4%. 미래 1년 지속을 보장하지 않음.</x:v>
      </x:c>
      <x:c r="AK16" t="str">
        <x:v>https://developers.naver.com/docs/serviceapi/datalab/search/search.md</x:v>
      </x:c>
    </x:row>
    <x:row r="17">
      <x:c r="A17" t="str">
        <x:v>K0013</x:v>
      </x:c>
      <x:c r="B17" t="str">
        <x:v>경제·비즈니스</x:v>
      </x:c>
      <x:c r="C17" t="str">
        <x:v>퇴직금지급기준</x:v>
      </x:c>
      <x:c r="D17" t="n">
        <x:v>82.71422</x:v>
      </x:c>
      <x:c r="E17" t="n">
        <x:v>91.5079</x:v>
      </x:c>
      <x:c r="F17" t="n">
        <x:v>80.7586</x:v>
      </x:c>
      <x:c r="G17" t="n">
        <x:v>87.96731</x:v>
      </x:c>
      <x:c r="H17" t="n">
        <x:v>89.15902</x:v>
      </x:c>
      <x:c r="I17" t="n">
        <x:v>89.04477</x:v>
      </x:c>
      <x:c r="J17" t="n">
        <x:v>89.75687</x:v>
      </x:c>
      <x:c r="K17" t="n">
        <x:v>76.06217</x:v>
      </x:c>
      <x:c r="L17" t="n">
        <x:v>69.20419</x:v>
      </x:c>
      <x:c r="M17" t="n">
        <x:v>78.02444</x:v>
      </x:c>
      <x:c r="N17" t="n">
        <x:v>75.54005</x:v>
      </x:c>
      <x:c r="O17" t="n">
        <x:v>69.66653</x:v>
      </x:c>
      <x:c r="P17" t="n">
        <x:v>67.31367</x:v>
      </x:c>
      <x:c r="Q17" t="n">
        <x:v>68.08157</x:v>
      </x:c>
      <x:c r="R17" t="n">
        <x:v>68.0829</x:v>
      </x:c>
      <x:c r="S17" t="n">
        <x:v>77.6086</x:v>
      </x:c>
      <x:c r="T17" t="n">
        <x:v>79.15105</x:v>
      </x:c>
      <x:c r="U17" t="n">
        <x:v>63.87405</x:v>
      </x:c>
      <x:c r="V17" t="n">
        <x:v>68.34728</x:v>
      </x:c>
      <x:c r="W17" t="n">
        <x:v>54.91032</x:v>
      </x:c>
      <x:c r="X17" t="n">
        <x:v>47.37345</x:v>
      </x:c>
      <x:c r="Y17" t="n">
        <x:v>46.82476</x:v>
      </x:c>
      <x:c r="Z17" t="n">
        <x:v>49.12714</x:v>
      </x:c>
      <x:c r="AA17" t="n">
        <x:v>48.91191</x:v>
      </x:c>
      <x:c r="AB17" t="n">
        <x:f>COUNT(D17:O17)</x:f>
        <x:v>12</x:v>
      </x:c>
      <x:c r="AC17" t="n">
        <x:f>COUNT(P17:AA17)</x:f>
        <x:v>12</x:v>
      </x:c>
      <x:c r="AD17" t="n">
        <x:f>COUNTIF(D17:AA17,"&gt;0")</x:f>
        <x:v>24</x:v>
      </x:c>
      <x:c r="AE17" t="n">
        <x:f>IF(AB17=0,"",AVERAGE(D17:O17))</x:f>
        <x:v>81.61717250000001</x:v>
      </x:c>
      <x:c r="AF17" t="n">
        <x:f>IF(AC17=0,"",AVERAGE(P17:AA17))</x:f>
        <x:v>61.63389166666667</x:v>
      </x:c>
      <x:c r="AG17" t="n">
        <x:f>IF(OR(AB17&lt;'산출기준'!$B$19,AC17&lt;'산출기준'!$B$19,AE17=0),"",AF17/AE17)</x:f>
        <x:v>0.7551583787917507</x:v>
      </x:c>
      <x:c r="AH17" t="n">
        <x:f>IF(SUM(P17:AA17)=0,"",MAX(P17:AA17)/SUM(P17:AA17))</x:f>
        <x:v>0.10701775686996885</x:v>
      </x:c>
      <x:c r="AI17" t="n">
        <x:f>IF(AG17="","",AD17/'산출기준'!$B$18*'산출기준'!$B$20+MIN(1,AG17)*'산출기준'!$B$21+(1-AH17)*'산출기준'!$B$22)</x:f>
        <x:v>90.51439622635314</x:v>
      </x:c>
      <x:c r="AJ17" t="str">
        <x:v>24개월 중 양수 지수 24개월; 전반/후반 자료 12/12개월. 최근12개월/이전12개월 관측월 평균비 0.76배, 최근 최댓달 비중 10.7%. 미래 1년 지속을 보장하지 않음.</x:v>
      </x:c>
      <x:c r="AK17" t="str">
        <x:v>https://developers.naver.com/docs/serviceapi/datalab/search/search.md</x:v>
      </x:c>
    </x:row>
    <x:row r="18">
      <x:c r="A18" t="str">
        <x:v>K0014</x:v>
      </x:c>
      <x:c r="B18" t="str">
        <x:v>경제·비즈니스</x:v>
      </x:c>
      <x:c r="C18" t="str">
        <x:v>양도소득세계산기</x:v>
      </x:c>
      <x:c r="D18" t="n">
        <x:v>93.49408</x:v>
      </x:c>
      <x:c r="E18" t="n">
        <x:v>100</x:v>
      </x:c>
      <x:c r="F18" t="n">
        <x:v>78.25295</x:v>
      </x:c>
      <x:c r="G18" t="n">
        <x:v>54.71369</x:v>
      </x:c>
      <x:c r="H18" t="n">
        <x:v>48.18918</x:v>
      </x:c>
      <x:c r="I18" t="n">
        <x:v>61.13325</x:v>
      </x:c>
      <x:c r="J18" t="n">
        <x:v>62.83778</x:v>
      </x:c>
      <x:c r="K18" t="n">
        <x:v>56.58163</x:v>
      </x:c>
      <x:c r="L18" t="n">
        <x:v>56.0077</x:v>
      </x:c>
      <x:c r="M18" t="n">
        <x:v>64.25534</x:v>
      </x:c>
      <x:c r="N18" t="n">
        <x:v>57.5807</x:v>
      </x:c>
      <x:c r="O18" t="n">
        <x:v>55.18533</x:v>
      </x:c>
      <x:c r="P18" t="n">
        <x:v>58.31938</x:v>
      </x:c>
      <x:c r="Q18" t="n">
        <x:v>65.49355</x:v>
      </x:c>
      <x:c r="R18" t="n">
        <x:v>57.63385</x:v>
      </x:c>
      <x:c r="S18" t="n">
        <x:v>51.62216</x:v>
      </x:c>
      <x:c r="T18" t="n">
        <x:v>63.32403</x:v>
      </x:c>
      <x:c r="U18" t="n">
        <x:v>61.6939</x:v>
      </x:c>
      <x:c r="V18" t="n">
        <x:v>49.81666</x:v>
      </x:c>
      <x:c r="W18" t="n">
        <x:v>46.3611</x:v>
      </x:c>
      <x:c r="X18" t="n">
        <x:v>42.10708</x:v>
      </x:c>
      <x:c r="Y18" t="n">
        <x:v>34.99535</x:v>
      </x:c>
      <x:c r="Z18" t="n">
        <x:v>34.17032</x:v>
      </x:c>
      <x:c r="AA18" t="n">
        <x:v>46.16447</x:v>
      </x:c>
      <x:c r="AB18" t="n">
        <x:f>COUNT(D18:O18)</x:f>
        <x:v>12</x:v>
      </x:c>
      <x:c r="AC18" t="n">
        <x:f>COUNT(P18:AA18)</x:f>
        <x:v>12</x:v>
      </x:c>
      <x:c r="AD18" t="n">
        <x:f>COUNTIF(D18:AA18,"&gt;0")</x:f>
        <x:v>24</x:v>
      </x:c>
      <x:c r="AE18" t="n">
        <x:f>IF(AB18=0,"",AVERAGE(D18:O18))</x:f>
        <x:v>65.68596916666667</x:v>
      </x:c>
      <x:c r="AF18" t="n">
        <x:f>IF(AC18=0,"",AVERAGE(P18:AA18))</x:f>
        <x:v>50.97515416666667</x:v>
      </x:c>
      <x:c r="AG18" t="n">
        <x:f>IF(OR(AB18&lt;'산출기준'!$B$19,AC18&lt;'산출기준'!$B$19,AE18=0),"",AF18/AE18)</x:f>
        <x:v>0.7760432678906835</x:v>
      </x:c>
      <x:c r="AH18" t="n">
        <x:f>IF(SUM(P18:AA18)=0,"",MAX(P18:AA18)/SUM(P18:AA18))</x:f>
        <x:v>0.10706776512119424</x:v>
      </x:c>
      <x:c r="AI18" t="n">
        <x:f>IF(AG18="","",AD18/'산출기준'!$B$18*'산출기준'!$B$20+MIN(1,AG18)*'산출기준'!$B$21+(1-AH18)*'산출기준'!$B$22)</x:f>
        <x:v>91.13994273429662</x:v>
      </x:c>
      <x:c r="AJ18" t="str">
        <x:v>24개월 중 양수 지수 24개월; 전반/후반 자료 12/12개월. 최근12개월/이전12개월 관측월 평균비 0.78배, 최근 최댓달 비중 10.7%. 미래 1년 지속을 보장하지 않음.</x:v>
      </x:c>
      <x:c r="AK18" t="str">
        <x:v>https://developers.naver.com/docs/serviceapi/datalab/search/search.md</x:v>
      </x:c>
    </x:row>
    <x:row r="19">
      <x:c r="A19" t="str">
        <x:v>K0015</x:v>
      </x:c>
      <x:c r="B19" t="str">
        <x:v>경제·비즈니스</x:v>
      </x:c>
      <x:c r="C19" t="str">
        <x:v>실업급여수급기간</x:v>
      </x:c>
      <x:c r="D19" t="n">
        <x:v>57.60329</x:v>
      </x:c>
      <x:c r="E19" t="n">
        <x:v>64.92095</x:v>
      </x:c>
      <x:c r="F19" t="n">
        <x:v>54.42008</x:v>
      </x:c>
      <x:c r="G19" t="n">
        <x:v>56.85664</x:v>
      </x:c>
      <x:c r="H19" t="n">
        <x:v>57.71622</x:v>
      </x:c>
      <x:c r="I19" t="n">
        <x:v>58.98631</x:v>
      </x:c>
      <x:c r="J19" t="n">
        <x:v>59.98671</x:v>
      </x:c>
      <x:c r="K19" t="n">
        <x:v>51.19436</x:v>
      </x:c>
      <x:c r="L19" t="n">
        <x:v>49.08595</x:v>
      </x:c>
      <x:c r="M19" t="n">
        <x:v>45.924</x:v>
      </x:c>
      <x:c r="N19" t="n">
        <x:v>47.8969</x:v>
      </x:c>
      <x:c r="O19" t="n">
        <x:v>46.12727</x:v>
      </x:c>
      <x:c r="P19" t="n">
        <x:v>47.72419</x:v>
      </x:c>
      <x:c r="Q19" t="n">
        <x:v>47.86369</x:v>
      </x:c>
      <x:c r="R19" t="n">
        <x:v>54.33506</x:v>
      </x:c>
      <x:c r="S19" t="n">
        <x:v>61.55971</x:v>
      </x:c>
      <x:c r="T19" t="n">
        <x:v>62.95602</x:v>
      </x:c>
      <x:c r="U19" t="n">
        <x:v>43.41038</x:v>
      </x:c>
      <x:c r="V19" t="n">
        <x:v>46.42619</x:v>
      </x:c>
      <x:c r="W19" t="n">
        <x:v>40.20725</x:v>
      </x:c>
      <x:c r="X19" t="n">
        <x:v>36.21894</x:v>
      </x:c>
      <x:c r="Y19" t="n">
        <x:v>37.9248</x:v>
      </x:c>
      <x:c r="Z19" t="n">
        <x:v>38.02577</x:v>
      </x:c>
      <x:c r="AA19" t="n">
        <x:v>37.036</x:v>
      </x:c>
      <x:c r="AB19" t="n">
        <x:f>COUNT(D19:O19)</x:f>
        <x:v>12</x:v>
      </x:c>
      <x:c r="AC19" t="n">
        <x:f>COUNT(P19:AA19)</x:f>
        <x:v>12</x:v>
      </x:c>
      <x:c r="AD19" t="n">
        <x:f>COUNTIF(D19:AA19,"&gt;0")</x:f>
        <x:v>24</x:v>
      </x:c>
      <x:c r="AE19" t="n">
        <x:f>IF(AB19=0,"",AVERAGE(D19:O19))</x:f>
        <x:v>54.22655666666666</x:v>
      </x:c>
      <x:c r="AF19" t="n">
        <x:f>IF(AC19=0,"",AVERAGE(P19:AA19))</x:f>
        <x:v>46.140666666666675</x:v>
      </x:c>
      <x:c r="AG19" t="n">
        <x:f>IF(OR(AB19&lt;'산출기준'!$B$19,AC19&lt;'산출기준'!$B$19,AE19=0),"",AF19/AE19)</x:f>
        <x:v>0.8508868993894568</x:v>
      </x:c>
      <x:c r="AH19" t="n">
        <x:f>IF(SUM(P19:AA19)=0,"",MAX(P19:AA19)/SUM(P19:AA19))</x:f>
        <x:v>0.11370306020719248</x:v>
      </x:c>
      <x:c r="AI19" t="n">
        <x:f>IF(AG19="","",AD19/'산출기준'!$B$18*'산출기준'!$B$20+MIN(1,AG19)*'산출기준'!$B$21+(1-AH19)*'산출기준'!$B$22)</x:f>
        <x:v>93.25254577753985</x:v>
      </x:c>
      <x:c r="AJ19" t="str">
        <x:v>24개월 중 양수 지수 24개월; 전반/후반 자료 12/12개월. 최근12개월/이전12개월 관측월 평균비 0.85배, 최근 최댓달 비중 11.4%. 미래 1년 지속을 보장하지 않음.</x:v>
      </x:c>
      <x:c r="AK19" t="str">
        <x:v>https://developers.naver.com/docs/serviceapi/datalab/search/search.md</x:v>
      </x:c>
    </x:row>
    <x:row r="20">
      <x:c r="A20" t="str">
        <x:v>K0016</x:v>
      </x:c>
      <x:c r="B20" t="str">
        <x:v>경제·비즈니스</x:v>
      </x:c>
      <x:c r="C20" t="str">
        <x:v>연차계산기</x:v>
      </x:c>
      <x:c r="D20" t="n">
        <x:v>40.3737</x:v>
      </x:c>
      <x:c r="E20" t="n">
        <x:v>47.42219</x:v>
      </x:c>
      <x:c r="F20" t="n">
        <x:v>53.1262</x:v>
      </x:c>
      <x:c r="G20" t="n">
        <x:v>79.40516</x:v>
      </x:c>
      <x:c r="H20" t="n">
        <x:v>100</x:v>
      </x:c>
      <x:c r="I20" t="n">
        <x:v>57.6505</x:v>
      </x:c>
      <x:c r="J20" t="n">
        <x:v>49.40682</x:v>
      </x:c>
      <x:c r="K20" t="n">
        <x:v>43.73928</x:v>
      </x:c>
      <x:c r="L20" t="n">
        <x:v>37.08662</x:v>
      </x:c>
      <x:c r="M20" t="n">
        <x:v>39.06904</x:v>
      </x:c>
      <x:c r="N20" t="n">
        <x:v>46.51556</x:v>
      </x:c>
      <x:c r="O20" t="n">
        <x:v>41.91387</x:v>
      </x:c>
      <x:c r="P20" t="n">
        <x:v>44.26336</x:v>
      </x:c>
      <x:c r="Q20" t="n">
        <x:v>46.69467</x:v>
      </x:c>
      <x:c r="R20" t="n">
        <x:v>58.37359</x:v>
      </x:c>
      <x:c r="S20" t="n">
        <x:v>87.49405</x:v>
      </x:c>
      <x:c r="T20" t="n">
        <x:v>98.42113</x:v>
      </x:c>
      <x:c r="U20" t="n">
        <x:v>42.04986</x:v>
      </x:c>
      <x:c r="V20" t="n">
        <x:v>41.36325</x:v>
      </x:c>
      <x:c r="W20" t="n">
        <x:v>34.32362</x:v>
      </x:c>
      <x:c r="X20" t="n">
        <x:v>26.88153</x:v>
      </x:c>
      <x:c r="Y20" t="n">
        <x:v>32.73923</x:v>
      </x:c>
      <x:c r="Z20" t="n">
        <x:v>35.57189</x:v>
      </x:c>
      <x:c r="AA20" t="n">
        <x:v>29.76615</x:v>
      </x:c>
      <x:c r="AB20" t="n">
        <x:f>COUNT(D20:O20)</x:f>
        <x:v>12</x:v>
      </x:c>
      <x:c r="AC20" t="n">
        <x:f>COUNT(P20:AA20)</x:f>
        <x:v>12</x:v>
      </x:c>
      <x:c r="AD20" t="n">
        <x:f>COUNTIF(D20:AA20,"&gt;0")</x:f>
        <x:v>24</x:v>
      </x:c>
      <x:c r="AE20" t="n">
        <x:f>IF(AB20=0,"",AVERAGE(D20:O20))</x:f>
        <x:v>52.975744999999996</x:v>
      </x:c>
      <x:c r="AF20" t="n">
        <x:f>IF(AC20=0,"",AVERAGE(P20:AA20))</x:f>
        <x:v>48.16186083333334</x:v>
      </x:c>
      <x:c r="AG20" t="n">
        <x:f>IF(OR(AB20&lt;'산출기준'!$B$19,AC20&lt;'산출기준'!$B$19,AE20=0),"",AF20/AE20)</x:f>
        <x:v>0.9091304111595475</x:v>
      </x:c>
      <x:c r="AH20" t="n">
        <x:f>IF(SUM(P20:AA20)=0,"",MAX(P20:AA20)/SUM(P20:AA20))</x:f>
        <x:v>0.17029576290077245</x:v>
      </x:c>
      <x:c r="AI20" t="n">
        <x:f>IF(AG20="","",AD20/'산출기준'!$B$18*'산출기준'!$B$20+MIN(1,AG20)*'산출기준'!$B$21+(1-AH20)*'산출기준'!$B$22)</x:f>
        <x:v>93.86799707677096</x:v>
      </x:c>
      <x:c r="AJ20" t="str">
        <x:v>24개월 중 양수 지수 24개월; 전반/후반 자료 12/12개월. 최근12개월/이전12개월 관측월 평균비 0.91배, 최근 최댓달 비중 17.0%. 미래 1년 지속을 보장하지 않음.</x:v>
      </x:c>
      <x:c r="AK20" t="str">
        <x:v>https://developers.naver.com/docs/serviceapi/datalab/search/search.md</x:v>
      </x:c>
    </x:row>
    <x:row r="21">
      <x:c r="A21" t="str">
        <x:v>K0017</x:v>
      </x:c>
      <x:c r="B21" t="str">
        <x:v>경제·비즈니스</x:v>
      </x:c>
      <x:c r="C21" t="str">
        <x:v>상속세면제한도</x:v>
      </x:c>
      <x:c r="D21" t="n">
        <x:v>46.32317</x:v>
      </x:c>
      <x:c r="E21" t="n">
        <x:v>42.5474</x:v>
      </x:c>
      <x:c r="F21" t="n">
        <x:v>42.85698</x:v>
      </x:c>
      <x:c r="G21" t="n">
        <x:v>48.90154</x:v>
      </x:c>
      <x:c r="H21" t="n">
        <x:v>53.51318</x:v>
      </x:c>
      <x:c r="I21" t="n">
        <x:v>69.78716</x:v>
      </x:c>
      <x:c r="J21" t="n">
        <x:v>69.2277</x:v>
      </x:c>
      <x:c r="K21" t="n">
        <x:v>43.76803</x:v>
      </x:c>
      <x:c r="L21" t="n">
        <x:v>51.14378</x:v>
      </x:c>
      <x:c r="M21" t="n">
        <x:v>52.35115</x:v>
      </x:c>
      <x:c r="N21" t="n">
        <x:v>54.40433</x:v>
      </x:c>
      <x:c r="O21" t="n">
        <x:v>52.34673</x:v>
      </x:c>
      <x:c r="P21" t="n">
        <x:v>69.35596</x:v>
      </x:c>
      <x:c r="Q21" t="n">
        <x:v>59.43501</x:v>
      </x:c>
      <x:c r="R21" t="n">
        <x:v>46.81519</x:v>
      </x:c>
      <x:c r="S21" t="n">
        <x:v>46.44037</x:v>
      </x:c>
      <x:c r="T21" t="n">
        <x:v>54.05605</x:v>
      </x:c>
      <x:c r="U21" t="n">
        <x:v>47.38128</x:v>
      </x:c>
      <x:c r="V21" t="n">
        <x:v>37.70578</x:v>
      </x:c>
      <x:c r="W21" t="n">
        <x:v>33.48001</x:v>
      </x:c>
      <x:c r="X21" t="n">
        <x:v>28.3056</x:v>
      </x:c>
      <x:c r="Y21" t="n">
        <x:v>25.21642</x:v>
      </x:c>
      <x:c r="Z21" t="n">
        <x:v>27.53386</x:v>
      </x:c>
      <x:c r="AA21" t="n">
        <x:v>30.79329</x:v>
      </x:c>
      <x:c r="AB21" t="n">
        <x:f>COUNT(D21:O21)</x:f>
        <x:v>12</x:v>
      </x:c>
      <x:c r="AC21" t="n">
        <x:f>COUNT(P21:AA21)</x:f>
        <x:v>12</x:v>
      </x:c>
      <x:c r="AD21" t="n">
        <x:f>COUNTIF(D21:AA21,"&gt;0")</x:f>
        <x:v>24</x:v>
      </x:c>
      <x:c r="AE21" t="n">
        <x:f>IF(AB21=0,"",AVERAGE(D21:O21))</x:f>
        <x:v>52.2642625</x:v>
      </x:c>
      <x:c r="AF21" t="n">
        <x:f>IF(AC21=0,"",AVERAGE(P21:AA21))</x:f>
        <x:v>42.20990166666666</x:v>
      </x:c>
      <x:c r="AG21" t="n">
        <x:f>IF(OR(AB21&lt;'산출기준'!$B$19,AC21&lt;'산출기준'!$B$19,AE21=0),"",AF21/AE21)</x:f>
        <x:v>0.8076245535209965</x:v>
      </x:c>
      <x:c r="AH21" t="n">
        <x:f>IF(SUM(P21:AA21)=0,"",MAX(P21:AA21)/SUM(P21:AA21))</x:f>
        <x:v>0.136926718734755</x:v>
      </x:c>
      <x:c r="AI21" t="n">
        <x:f>IF(AG21="","",AD21/'산출기준'!$B$18*'산출기준'!$B$20+MIN(1,AG21)*'산출기준'!$B$21+(1-AH21)*'산출기준'!$B$22)</x:f>
        <x:v>91.49020223093478</x:v>
      </x:c>
      <x:c r="AJ21" t="str">
        <x:v>24개월 중 양수 지수 24개월; 전반/후반 자료 12/12개월. 최근12개월/이전12개월 관측월 평균비 0.81배, 최근 최댓달 비중 13.7%. 미래 1년 지속을 보장하지 않음.</x:v>
      </x:c>
      <x:c r="AK21" t="str">
        <x:v>https://developers.naver.com/docs/serviceapi/datalab/search/search.md</x:v>
      </x:c>
    </x:row>
    <x:row r="22">
      <x:c r="A22" t="str">
        <x:v>K0018</x:v>
      </x:c>
      <x:c r="B22" t="str">
        <x:v>경제·비즈니스</x:v>
      </x:c>
      <x:c r="C22" t="str">
        <x:v>세금계산기</x:v>
      </x:c>
      <x:c r="D22" t="n">
        <x:v>49.42782</x:v>
      </x:c>
      <x:c r="E22" t="n">
        <x:v>52.70938</x:v>
      </x:c>
      <x:c r="F22" t="n">
        <x:v>50.97904</x:v>
      </x:c>
      <x:c r="G22" t="n">
        <x:v>55.13516</x:v>
      </x:c>
      <x:c r="H22" t="n">
        <x:v>65.09812</x:v>
      </x:c>
      <x:c r="I22" t="n">
        <x:v>57.73121</x:v>
      </x:c>
      <x:c r="J22" t="n">
        <x:v>57.77433</x:v>
      </x:c>
      <x:c r="K22" t="n">
        <x:v>52.91724</x:v>
      </x:c>
      <x:c r="L22" t="n">
        <x:v>51.88788</x:v>
      </x:c>
      <x:c r="M22" t="n">
        <x:v>47.99601</x:v>
      </x:c>
      <x:c r="N22" t="n">
        <x:v>47.78484</x:v>
      </x:c>
      <x:c r="O22" t="n">
        <x:v>43.21631</x:v>
      </x:c>
      <x:c r="P22" t="n">
        <x:v>43.46177</x:v>
      </x:c>
      <x:c r="Q22" t="n">
        <x:v>37.03687</x:v>
      </x:c>
      <x:c r="R22" t="n">
        <x:v>36.8666</x:v>
      </x:c>
      <x:c r="S22" t="n">
        <x:v>41.79335</x:v>
      </x:c>
      <x:c r="T22" t="n">
        <x:v>52.41528</x:v>
      </x:c>
      <x:c r="U22" t="n">
        <x:v>39.89606</x:v>
      </x:c>
      <x:c r="V22" t="n">
        <x:v>38.59251</x:v>
      </x:c>
      <x:c r="W22" t="n">
        <x:v>34.88086</x:v>
      </x:c>
      <x:c r="X22" t="n">
        <x:v>34.89081</x:v>
      </x:c>
      <x:c r="Y22" t="n">
        <x:v>30.63519</x:v>
      </x:c>
      <x:c r="Z22" t="n">
        <x:v>29.34269</x:v>
      </x:c>
      <x:c r="AA22" t="n">
        <x:v>27.06948</x:v>
      </x:c>
      <x:c r="AB22" t="n">
        <x:f>COUNT(D22:O22)</x:f>
        <x:v>12</x:v>
      </x:c>
      <x:c r="AC22" t="n">
        <x:f>COUNT(P22:AA22)</x:f>
        <x:v>12</x:v>
      </x:c>
      <x:c r="AD22" t="n">
        <x:f>COUNTIF(D22:AA22,"&gt;0")</x:f>
        <x:v>24</x:v>
      </x:c>
      <x:c r="AE22" t="n">
        <x:f>IF(AB22=0,"",AVERAGE(D22:O22))</x:f>
        <x:v>52.721444999999996</x:v>
      </x:c>
      <x:c r="AF22" t="n">
        <x:f>IF(AC22=0,"",AVERAGE(P22:AA22))</x:f>
        <x:v>37.2401225</x:v>
      </x:c>
      <x:c r="AG22" t="n">
        <x:f>IF(OR(AB22&lt;'산출기준'!$B$19,AC22&lt;'산출기준'!$B$19,AE22=0),"",AF22/AE22)</x:f>
        <x:v>0.7063562559789475</x:v>
      </x:c>
      <x:c r="AH22" t="n">
        <x:f>IF(SUM(P22:AA22)=0,"",MAX(P22:AA22)/SUM(P22:AA22))</x:f>
        <x:v>0.11729123608548818</x:v>
      </x:c>
      <x:c r="AI22" t="n">
        <x:f>IF(AG22="","",AD22/'산출기준'!$B$18*'산출기준'!$B$20+MIN(1,AG22)*'산출기준'!$B$21+(1-AH22)*'산출기준'!$B$22)</x:f>
        <x:v>88.84486295765866</x:v>
      </x:c>
      <x:c r="AJ22" t="str">
        <x:v>24개월 중 양수 지수 24개월; 전반/후반 자료 12/12개월. 최근12개월/이전12개월 관측월 평균비 0.71배, 최근 최댓달 비중 11.7%. 미래 1년 지속을 보장하지 않음.</x:v>
      </x:c>
      <x:c r="AK22" t="str">
        <x:v>https://developers.naver.com/docs/serviceapi/datalab/search/search.md</x:v>
      </x:c>
    </x:row>
    <x:row r="23">
      <x:c r="A23" t="str">
        <x:v>K0019</x:v>
      </x:c>
      <x:c r="B23" t="str">
        <x:v>경제·비즈니스</x:v>
      </x:c>
      <x:c r="C23" t="str">
        <x:v>연차발생기준</x:v>
      </x:c>
      <x:c r="D23" t="n">
        <x:v>42.65465</x:v>
      </x:c>
      <x:c r="E23" t="n">
        <x:v>49.44109</x:v>
      </x:c>
      <x:c r="F23" t="n">
        <x:v>53.30311</x:v>
      </x:c>
      <x:c r="G23" t="n">
        <x:v>71.167</x:v>
      </x:c>
      <x:c r="H23" t="n">
        <x:v>81.15871</x:v>
      </x:c>
      <x:c r="I23" t="n">
        <x:v>53.89684</x:v>
      </x:c>
      <x:c r="J23" t="n">
        <x:v>47.11482</x:v>
      </x:c>
      <x:c r="K23" t="n">
        <x:v>43.98916</x:v>
      </x:c>
      <x:c r="L23" t="n">
        <x:v>34.48504</x:v>
      </x:c>
      <x:c r="M23" t="n">
        <x:v>39.59201</x:v>
      </x:c>
      <x:c r="N23" t="n">
        <x:v>45.73166</x:v>
      </x:c>
      <x:c r="O23" t="n">
        <x:v>40.99839</x:v>
      </x:c>
      <x:c r="P23" t="n">
        <x:v>38.23981</x:v>
      </x:c>
      <x:c r="Q23" t="n">
        <x:v>35.88589</x:v>
      </x:c>
      <x:c r="R23" t="n">
        <x:v>47.53164</x:v>
      </x:c>
      <x:c r="S23" t="n">
        <x:v>65.52269</x:v>
      </x:c>
      <x:c r="T23" t="n">
        <x:v>68.66382</x:v>
      </x:c>
      <x:c r="U23" t="n">
        <x:v>35.50334</x:v>
      </x:c>
      <x:c r="V23" t="n">
        <x:v>36.05063</x:v>
      </x:c>
      <x:c r="W23" t="n">
        <x:v>29.33827</x:v>
      </x:c>
      <x:c r="X23" t="n">
        <x:v>23.69506</x:v>
      </x:c>
      <x:c r="Y23" t="n">
        <x:v>27.67869</x:v>
      </x:c>
      <x:c r="Z23" t="n">
        <x:v>30.02708</x:v>
      </x:c>
      <x:c r="AA23" t="n">
        <x:v>25.83337</x:v>
      </x:c>
      <x:c r="AB23" t="n">
        <x:f>COUNT(D23:O23)</x:f>
        <x:v>12</x:v>
      </x:c>
      <x:c r="AC23" t="n">
        <x:f>COUNT(P23:AA23)</x:f>
        <x:v>12</x:v>
      </x:c>
      <x:c r="AD23" t="n">
        <x:f>COUNTIF(D23:AA23,"&gt;0")</x:f>
        <x:v>24</x:v>
      </x:c>
      <x:c r="AE23" t="n">
        <x:f>IF(AB23=0,"",AVERAGE(D23:O23))</x:f>
        <x:v>50.29437333333333</x:v>
      </x:c>
      <x:c r="AF23" t="n">
        <x:f>IF(AC23=0,"",AVERAGE(P23:AA23))</x:f>
        <x:v>38.664190833333336</x:v>
      </x:c>
      <x:c r="AG23" t="n">
        <x:f>IF(OR(AB23&lt;'산출기준'!$B$19,AC23&lt;'산출기준'!$B$19,AE23=0),"",AF23/AE23)</x:f>
        <x:v>0.7687577808571298</x:v>
      </x:c>
      <x:c r="AH23" t="n">
        <x:f>IF(SUM(P23:AA23)=0,"",MAX(P23:AA23)/SUM(P23:AA23))</x:f>
        <x:v>0.1479918466331109</x:v>
      </x:c>
      <x:c r="AI23" t="n">
        <x:f>IF(AG23="","",AD23/'산출기준'!$B$18*'산출기준'!$B$20+MIN(1,AG23)*'산출기준'!$B$21+(1-AH23)*'산출기준'!$B$22)</x:f>
        <x:v>90.10289649305167</x:v>
      </x:c>
      <x:c r="AJ23" t="str">
        <x:v>24개월 중 양수 지수 24개월; 전반/후반 자료 12/12개월. 최근12개월/이전12개월 관측월 평균비 0.77배, 최근 최댓달 비중 14.8%. 미래 1년 지속을 보장하지 않음.</x:v>
      </x:c>
      <x:c r="AK23" t="str">
        <x:v>https://developers.naver.com/docs/serviceapi/datalab/search/search.md</x:v>
      </x:c>
    </x:row>
    <x:row r="24">
      <x:c r="A24" t="str">
        <x:v>K0020</x:v>
      </x:c>
      <x:c r="B24" t="str">
        <x:v>경제·비즈니스</x:v>
      </x:c>
      <x:c r="C24" t="str">
        <x:v>퇴직금계산</x:v>
      </x:c>
      <x:c r="D24" t="n">
        <x:v>35.59069</x:v>
      </x:c>
      <x:c r="E24" t="n">
        <x:v>39.53452</x:v>
      </x:c>
      <x:c r="F24" t="n">
        <x:v>39.36204</x:v>
      </x:c>
      <x:c r="G24" t="n">
        <x:v>43.06816</x:v>
      </x:c>
      <x:c r="H24" t="n">
        <x:v>42.27431</x:v>
      </x:c>
      <x:c r="I24" t="n">
        <x:v>43.17541</x:v>
      </x:c>
      <x:c r="J24" t="n">
        <x:v>42.0576</x:v>
      </x:c>
      <x:c r="K24" t="n">
        <x:v>35.78749</x:v>
      </x:c>
      <x:c r="L24" t="n">
        <x:v>32.30913</x:v>
      </x:c>
      <x:c r="M24" t="n">
        <x:v>34.62656</x:v>
      </x:c>
      <x:c r="N24" t="n">
        <x:v>30.86627</x:v>
      </x:c>
      <x:c r="O24" t="n">
        <x:v>28.92144</x:v>
      </x:c>
      <x:c r="P24" t="n">
        <x:v>30.17635</x:v>
      </x:c>
      <x:c r="Q24" t="n">
        <x:v>30.30018</x:v>
      </x:c>
      <x:c r="R24" t="n">
        <x:v>31.46332</x:v>
      </x:c>
      <x:c r="S24" t="n">
        <x:v>40.94422</x:v>
      </x:c>
      <x:c r="T24" t="n">
        <x:v>40.29189</x:v>
      </x:c>
      <x:c r="U24" t="n">
        <x:v>29.25313</x:v>
      </x:c>
      <x:c r="V24" t="n">
        <x:v>32.50815</x:v>
      </x:c>
      <x:c r="W24" t="n">
        <x:v>29.36591</x:v>
      </x:c>
      <x:c r="X24" t="n">
        <x:v>25.28166</x:v>
      </x:c>
      <x:c r="Y24" t="n">
        <x:v>24.92564</x:v>
      </x:c>
      <x:c r="Z24" t="n">
        <x:v>25.32699</x:v>
      </x:c>
      <x:c r="AA24" t="n">
        <x:v>24.61385</x:v>
      </x:c>
      <x:c r="AB24" t="n">
        <x:f>COUNT(D24:O24)</x:f>
        <x:v>12</x:v>
      </x:c>
      <x:c r="AC24" t="n">
        <x:f>COUNT(P24:AA24)</x:f>
        <x:v>12</x:v>
      </x:c>
      <x:c r="AD24" t="n">
        <x:f>COUNTIF(D24:AA24,"&gt;0")</x:f>
        <x:v>24</x:v>
      </x:c>
      <x:c r="AE24" t="n">
        <x:f>IF(AB24=0,"",AVERAGE(D24:O24))</x:f>
        <x:v>37.297801666666665</x:v>
      </x:c>
      <x:c r="AF24" t="n">
        <x:f>IF(AC24=0,"",AVERAGE(P24:AA24))</x:f>
        <x:v>30.370940833333336</x:v>
      </x:c>
      <x:c r="AG24" t="n">
        <x:f>IF(OR(AB24&lt;'산출기준'!$B$19,AC24&lt;'산출기준'!$B$19,AE24=0),"",AF24/AE24)</x:f>
        <x:v>0.8142823296869016</x:v>
      </x:c>
      <x:c r="AH24" t="n">
        <x:f>IF(SUM(P24:AA24)=0,"",MAX(P24:AA24)/SUM(P24:AA24))</x:f>
        <x:v>0.1123448348886349</x:v>
      </x:c>
      <x:c r="AI24" t="n">
        <x:f>IF(AG24="","",AD24/'산출기준'!$B$18*'산출기준'!$B$20+MIN(1,AG24)*'산출기준'!$B$21+(1-AH24)*'산출기준'!$B$22)</x:f>
        <x:v>92.18157319283435</x:v>
      </x:c>
      <x:c r="AJ24" t="str">
        <x:v>24개월 중 양수 지수 24개월; 전반/후반 자료 12/12개월. 최근12개월/이전12개월 관측월 평균비 0.81배, 최근 최댓달 비중 11.2%. 미래 1년 지속을 보장하지 않음.</x:v>
      </x:c>
      <x:c r="AK24" t="str">
        <x:v>https://developers.naver.com/docs/serviceapi/datalab/search/search.md</x:v>
      </x:c>
    </x:row>
    <x:row r="25">
      <x:c r="A25" t="str">
        <x:v>K0021</x:v>
      </x:c>
      <x:c r="B25" t="str">
        <x:v>경제·비즈니스</x:v>
      </x:c>
      <x:c r="C25" t="str">
        <x:v>자녀증여한도</x:v>
      </x:c>
      <x:c r="D25" t="n">
        <x:v>13.26556</x:v>
      </x:c>
      <x:c r="E25" t="n">
        <x:v>16.40817</x:v>
      </x:c>
      <x:c r="F25" t="n">
        <x:v>16.77611</x:v>
      </x:c>
      <x:c r="G25" t="n">
        <x:v>17.79842</x:v>
      </x:c>
      <x:c r="H25" t="n">
        <x:v>21.4289</x:v>
      </x:c>
      <x:c r="I25" t="n">
        <x:v>20.80946</x:v>
      </x:c>
      <x:c r="J25" t="n">
        <x:v>16.39071</x:v>
      </x:c>
      <x:c r="K25" t="n">
        <x:v>13.26906</x:v>
      </x:c>
      <x:c r="L25" t="n">
        <x:v>15.8877</x:v>
      </x:c>
      <x:c r="M25" t="n">
        <x:v>15.86442</x:v>
      </x:c>
      <x:c r="N25" t="n">
        <x:v>17.04508</x:v>
      </x:c>
      <x:c r="O25" t="n">
        <x:v>16.84597</x:v>
      </x:c>
      <x:c r="P25" t="n">
        <x:v>16.49783</x:v>
      </x:c>
      <x:c r="Q25" t="n">
        <x:v>20.27502</x:v>
      </x:c>
      <x:c r="R25" t="n">
        <x:v>16.7796</x:v>
      </x:c>
      <x:c r="S25" t="n">
        <x:v>17.50733</x:v>
      </x:c>
      <x:c r="T25" t="n">
        <x:v>23.34194</x:v>
      </x:c>
      <x:c r="U25" t="n">
        <x:v>26.70695</x:v>
      </x:c>
      <x:c r="V25" t="n">
        <x:v>27.59186</x:v>
      </x:c>
      <x:c r="W25" t="n">
        <x:v>30.29318</x:v>
      </x:c>
      <x:c r="X25" t="n">
        <x:v>40.09128</x:v>
      </x:c>
      <x:c r="Y25" t="n">
        <x:v>32.09328</x:v>
      </x:c>
      <x:c r="Z25" t="n">
        <x:v>25.43663</x:v>
      </x:c>
      <x:c r="AA25" t="n">
        <x:v>25.52163</x:v>
      </x:c>
      <x:c r="AB25" t="n">
        <x:f>COUNT(D25:O25)</x:f>
        <x:v>12</x:v>
      </x:c>
      <x:c r="AC25" t="n">
        <x:f>COUNT(P25:AA25)</x:f>
        <x:v>12</x:v>
      </x:c>
      <x:c r="AD25" t="n">
        <x:f>COUNTIF(D25:AA25,"&gt;0")</x:f>
        <x:v>24</x:v>
      </x:c>
      <x:c r="AE25" t="n">
        <x:f>IF(AB25=0,"",AVERAGE(D25:O25))</x:f>
        <x:v>16.815796666666664</x:v>
      </x:c>
      <x:c r="AF25" t="n">
        <x:f>IF(AC25=0,"",AVERAGE(P25:AA25))</x:f>
        <x:v>25.178044166666666</x:v>
      </x:c>
      <x:c r="AG25" t="n">
        <x:f>IF(OR(AB25&lt;'산출기준'!$B$19,AC25&lt;'산출기준'!$B$19,AE25=0),"",AF25/AE25)</x:f>
        <x:v>1.497285241119511</x:v>
      </x:c>
      <x:c r="AH25" t="n">
        <x:f>IF(SUM(P25:AA25)=0,"",MAX(P25:AA25)/SUM(P25:AA25))</x:f>
        <x:v>0.13269259430496536</x:v>
      </x:c>
      <x:c r="AI25" t="n">
        <x:f>IF(AG25="","",AD25/'산출기준'!$B$18*'산출기준'!$B$20+MIN(1,AG25)*'산출기준'!$B$21+(1-AH25)*'산출기준'!$B$22)</x:f>
        <x:v>97.3461481139007</x:v>
      </x:c>
      <x:c r="AJ25" t="str">
        <x:v>24개월 중 양수 지수 24개월; 전반/후반 자료 12/12개월. 최근12개월/이전12개월 관측월 평균비 1.50배, 최근 최댓달 비중 13.3%. 미래 1년 지속을 보장하지 않음.</x:v>
      </x:c>
      <x:c r="AK25" t="str">
        <x:v>https://developers.naver.com/docs/serviceapi/datalab/search/search.md</x:v>
      </x:c>
    </x:row>
    <x:row r="26">
      <x:c r="A26" t="str">
        <x:v>K0022</x:v>
      </x:c>
      <x:c r="B26" t="str">
        <x:v>경제·비즈니스</x:v>
      </x:c>
      <x:c r="C26" t="str">
        <x:v>증여세계산기</x:v>
      </x:c>
      <x:c r="D26" t="n">
        <x:v>31.31898</x:v>
      </x:c>
      <x:c r="E26" t="n">
        <x:v>41.37091</x:v>
      </x:c>
      <x:c r="F26" t="n">
        <x:v>36.61101</x:v>
      </x:c>
      <x:c r="G26" t="n">
        <x:v>35.70863</x:v>
      </x:c>
      <x:c r="H26" t="n">
        <x:v>35.37329</x:v>
      </x:c>
      <x:c r="I26" t="n">
        <x:v>35.47342</x:v>
      </x:c>
      <x:c r="J26" t="n">
        <x:v>32.58697</x:v>
      </x:c>
      <x:c r="K26" t="n">
        <x:v>27.07139</x:v>
      </x:c>
      <x:c r="L26" t="n">
        <x:v>29.49326</x:v>
      </x:c>
      <x:c r="M26" t="n">
        <x:v>35.26966</x:v>
      </x:c>
      <x:c r="N26" t="n">
        <x:v>33.94578</x:v>
      </x:c>
      <x:c r="O26" t="n">
        <x:v>32.35526</x:v>
      </x:c>
      <x:c r="P26" t="n">
        <x:v>29.49676</x:v>
      </x:c>
      <x:c r="Q26" t="n">
        <x:v>35.59568</x:v>
      </x:c>
      <x:c r="R26" t="n">
        <x:v>30.50393</x:v>
      </x:c>
      <x:c r="S26" t="n">
        <x:v>28.46863</x:v>
      </x:c>
      <x:c r="T26" t="n">
        <x:v>35.73424</x:v>
      </x:c>
      <x:c r="U26" t="n">
        <x:v>35.69931</x:v>
      </x:c>
      <x:c r="V26" t="n">
        <x:v>27.29495</x:v>
      </x:c>
      <x:c r="W26" t="n">
        <x:v>24.41665</x:v>
      </x:c>
      <x:c r="X26" t="n">
        <x:v>22.16827</x:v>
      </x:c>
      <x:c r="Y26" t="n">
        <x:v>19.55311</x:v>
      </x:c>
      <x:c r="Z26" t="n">
        <x:v>19.88263</x:v>
      </x:c>
      <x:c r="AA26" t="n">
        <x:v>21.64314</x:v>
      </x:c>
      <x:c r="AB26" t="n">
        <x:f>COUNT(D26:O26)</x:f>
        <x:v>12</x:v>
      </x:c>
      <x:c r="AC26" t="n">
        <x:f>COUNT(P26:AA26)</x:f>
        <x:v>12</x:v>
      </x:c>
      <x:c r="AD26" t="n">
        <x:f>COUNTIF(D26:AA26,"&gt;0")</x:f>
        <x:v>24</x:v>
      </x:c>
      <x:c r="AE26" t="n">
        <x:f>IF(AB26=0,"",AVERAGE(D26:O26))</x:f>
        <x:v>33.88154666666667</x:v>
      </x:c>
      <x:c r="AF26" t="n">
        <x:f>IF(AC26=0,"",AVERAGE(P26:AA26))</x:f>
        <x:v>27.538108333333337</x:v>
      </x:c>
      <x:c r="AG26" t="n">
        <x:f>IF(OR(AB26&lt;'산출기준'!$B$19,AC26&lt;'산출기준'!$B$19,AE26=0),"",AF26/AE26)</x:f>
        <x:v>0.8127760106189563</x:v>
      </x:c>
      <x:c r="AH26" t="n">
        <x:f>IF(SUM(P26:AA26)=0,"",MAX(P26:AA26)/SUM(P26:AA26))</x:f>
        <x:v>0.10813572585626038</x:v>
      </x:c>
      <x:c r="AI26" t="n">
        <x:f>IF(AG26="","",AD26/'산출기준'!$B$18*'산출기준'!$B$20+MIN(1,AG26)*'산출기준'!$B$21+(1-AH26)*'산출기준'!$B$22)</x:f>
        <x:v>92.22056580144348</x:v>
      </x:c>
      <x:c r="AJ26" t="str">
        <x:v>24개월 중 양수 지수 24개월; 전반/후반 자료 12/12개월. 최근12개월/이전12개월 관측월 평균비 0.81배, 최근 최댓달 비중 10.8%. 미래 1년 지속을 보장하지 않음.</x:v>
      </x:c>
      <x:c r="AK26" t="str">
        <x:v>https://developers.naver.com/docs/serviceapi/datalab/search/search.md</x:v>
      </x:c>
    </x:row>
    <x:row r="27">
      <x:c r="A27" t="str">
        <x:v>K0023</x:v>
      </x:c>
      <x:c r="B27" t="str">
        <x:v>경제·비즈니스</x:v>
      </x:c>
      <x:c r="C27" t="str">
        <x:v>1가구2주택세금</x:v>
      </x:c>
      <x:c r="D27" t="n">
        <x:v>6.5798</x:v>
      </x:c>
      <x:c r="E27" t="n">
        <x:v>6.73815</x:v>
      </x:c>
      <x:c r="F27" t="n">
        <x:v>10.16021</x:v>
      </x:c>
      <x:c r="G27" t="n">
        <x:v>14.36123</x:v>
      </x:c>
      <x:c r="H27" t="n">
        <x:v>18.30958</x:v>
      </x:c>
      <x:c r="I27" t="n">
        <x:v>21.31945</x:v>
      </x:c>
      <x:c r="J27" t="n">
        <x:v>21.41958</x:v>
      </x:c>
      <x:c r="K27" t="n">
        <x:v>18.20595</x:v>
      </x:c>
      <x:c r="L27" t="n">
        <x:v>18.48423</x:v>
      </x:c>
      <x:c r="M27" t="n">
        <x:v>20.37515</x:v>
      </x:c>
      <x:c r="N27" t="n">
        <x:v>18.58204</x:v>
      </x:c>
      <x:c r="O27" t="n">
        <x:v>17.44096</x:v>
      </x:c>
      <x:c r="P27" t="n">
        <x:v>17.81705</x:v>
      </x:c>
      <x:c r="Q27" t="n">
        <x:v>18.82655</x:v>
      </x:c>
      <x:c r="R27" t="n">
        <x:v>14.80718</x:v>
      </x:c>
      <x:c r="S27" t="n">
        <x:v>14.77457</x:v>
      </x:c>
      <x:c r="T27" t="n">
        <x:v>23.99981</x:v>
      </x:c>
      <x:c r="U27" t="n">
        <x:v>36.89045</x:v>
      </x:c>
      <x:c r="V27" t="n">
        <x:v>25.24218</x:v>
      </x:c>
      <x:c r="W27" t="n">
        <x:v>19.71962</x:v>
      </x:c>
      <x:c r="X27" t="n">
        <x:v>18.95347</x:v>
      </x:c>
      <x:c r="Y27" t="n">
        <x:v>13.30282</x:v>
      </x:c>
      <x:c r="Z27" t="n">
        <x:v>15.53607</x:v>
      </x:c>
      <x:c r="AA27" t="n">
        <x:v>21.57794</x:v>
      </x:c>
      <x:c r="AB27" t="n">
        <x:f>COUNT(D27:O27)</x:f>
        <x:v>12</x:v>
      </x:c>
      <x:c r="AC27" t="n">
        <x:f>COUNT(P27:AA27)</x:f>
        <x:v>12</x:v>
      </x:c>
      <x:c r="AD27" t="n">
        <x:f>COUNTIF(D27:AA27,"&gt;0")</x:f>
        <x:v>24</x:v>
      </x:c>
      <x:c r="AE27" t="n">
        <x:f>IF(AB27=0,"",AVERAGE(D27:O27))</x:f>
        <x:v>15.9980275</x:v>
      </x:c>
      <x:c r="AF27" t="n">
        <x:f>IF(AC27=0,"",AVERAGE(P27:AA27))</x:f>
        <x:v>20.1206425</x:v>
      </x:c>
      <x:c r="AG27" t="n">
        <x:f>IF(OR(AB27&lt;'산출기준'!$B$19,AC27&lt;'산출기준'!$B$19,AE27=0),"",AF27/AE27)</x:f>
        <x:v>1.2576952064871747</x:v>
      </x:c>
      <x:c r="AH27" t="n">
        <x:f>IF(SUM(P27:AA27)=0,"",MAX(P27:AA27)/SUM(P27:AA27))</x:f>
        <x:v>0.15278856858903322</x:v>
      </x:c>
      <x:c r="AI27" t="n">
        <x:f>IF(AG27="","",AD27/'산출기준'!$B$18*'산출기준'!$B$20+MIN(1,AG27)*'산출기준'!$B$21+(1-AH27)*'산출기준'!$B$22)</x:f>
        <x:v>96.94422862821934</x:v>
      </x:c>
      <x:c r="AJ27" t="str">
        <x:v>24개월 중 양수 지수 24개월; 전반/후반 자료 12/12개월. 최근12개월/이전12개월 관측월 평균비 1.26배, 최근 최댓달 비중 15.3%. 미래 1년 지속을 보장하지 않음.</x:v>
      </x:c>
      <x:c r="AK27" t="str">
        <x:v>https://developers.naver.com/docs/serviceapi/datalab/search/search.md</x:v>
      </x:c>
    </x:row>
    <x:row r="28">
      <x:c r="A28" t="str">
        <x:v>K0024</x:v>
      </x:c>
      <x:c r="B28" t="str">
        <x:v>경제·비즈니스</x:v>
      </x:c>
      <x:c r="C28" t="str">
        <x:v>연차수당계산기</x:v>
      </x:c>
      <x:c r="D28" t="n">
        <x:v>35.05658</x:v>
      </x:c>
      <x:c r="E28" t="n">
        <x:v>37.22695</x:v>
      </x:c>
      <x:c r="F28" t="n">
        <x:v>39.70238</x:v>
      </x:c>
      <x:c r="G28" t="n">
        <x:v>58.11559</x:v>
      </x:c>
      <x:c r="H28" t="n">
        <x:v>67.28727</x:v>
      </x:c>
      <x:c r="I28" t="n">
        <x:v>49.01844</x:v>
      </x:c>
      <x:c r="J28" t="n">
        <x:v>41.81454</x:v>
      </x:c>
      <x:c r="K28" t="n">
        <x:v>38.37618</x:v>
      </x:c>
      <x:c r="L28" t="n">
        <x:v>32.34828</x:v>
      </x:c>
      <x:c r="M28" t="n">
        <x:v>32.7104</x:v>
      </x:c>
      <x:c r="N28" t="n">
        <x:v>34.96111</x:v>
      </x:c>
      <x:c r="O28" t="n">
        <x:v>32.63005</x:v>
      </x:c>
      <x:c r="P28" t="n">
        <x:v>32.9584</x:v>
      </x:c>
      <x:c r="Q28" t="n">
        <x:v>30.63434</x:v>
      </x:c>
      <x:c r="R28" t="n">
        <x:v>37.5553</x:v>
      </x:c>
      <x:c r="S28" t="n">
        <x:v>52.56392</x:v>
      </x:c>
      <x:c r="T28" t="n">
        <x:v>55.31414</x:v>
      </x:c>
      <x:c r="U28" t="n">
        <x:v>31.19556</x:v>
      </x:c>
      <x:c r="V28" t="n">
        <x:v>28.53732</x:v>
      </x:c>
      <x:c r="W28" t="n">
        <x:v>24.81486</x:v>
      </x:c>
      <x:c r="X28" t="n">
        <x:v>18.54478</x:v>
      </x:c>
      <x:c r="Y28" t="n">
        <x:v>21.28335</x:v>
      </x:c>
      <x:c r="Z28" t="n">
        <x:v>21.15644</x:v>
      </x:c>
      <x:c r="AA28" t="n">
        <x:v>18.6321</x:v>
      </x:c>
      <x:c r="AB28" t="n">
        <x:f>COUNT(D28:O28)</x:f>
        <x:v>12</x:v>
      </x:c>
      <x:c r="AC28" t="n">
        <x:f>COUNT(P28:AA28)</x:f>
        <x:v>12</x:v>
      </x:c>
      <x:c r="AD28" t="n">
        <x:f>COUNTIF(D28:AA28,"&gt;0")</x:f>
        <x:v>24</x:v>
      </x:c>
      <x:c r="AE28" t="n">
        <x:f>IF(AB28=0,"",AVERAGE(D28:O28))</x:f>
        <x:v>41.60398083333333</x:v>
      </x:c>
      <x:c r="AF28" t="n">
        <x:f>IF(AC28=0,"",AVERAGE(P28:AA28))</x:f>
        <x:v>31.099209166666665</x:v>
      </x:c>
      <x:c r="AG28" t="n">
        <x:f>IF(OR(AB28&lt;'산출기준'!$B$19,AC28&lt;'산출기준'!$B$19,AE28=0),"",AF28/AE28)</x:f>
        <x:v>0.747505612293471</x:v>
      </x:c>
      <x:c r="AH28" t="n">
        <x:f>IF(SUM(P28:AA28)=0,"",MAX(P28:AA28)/SUM(P28:AA28))</x:f>
        <x:v>0.1482195782524052</x:v>
      </x:c>
      <x:c r="AI28" t="n">
        <x:f>IF(AG28="","",AD28/'산출기준'!$B$18*'산출기준'!$B$20+MIN(1,AG28)*'산출기준'!$B$21+(1-AH28)*'산출기준'!$B$22)</x:f>
        <x:v>89.46077680375602</x:v>
      </x:c>
      <x:c r="AJ28" t="str">
        <x:v>24개월 중 양수 지수 24개월; 전반/후반 자료 12/12개월. 최근12개월/이전12개월 관측월 평균비 0.75배, 최근 최댓달 비중 14.8%. 미래 1년 지속을 보장하지 않음.</x:v>
      </x:c>
      <x:c r="AK28" t="str">
        <x:v>https://developers.naver.com/docs/serviceapi/datalab/search/search.md</x:v>
      </x:c>
    </x:row>
    <x:row r="29">
      <x:c r="A29" t="str">
        <x:v>K0025</x:v>
      </x:c>
      <x:c r="B29" t="str">
        <x:v>경제·비즈니스</x:v>
      </x:c>
      <x:c r="C29" t="str">
        <x:v>증여세면제한도</x:v>
      </x:c>
      <x:c r="D29" t="n">
        <x:v>72.1019</x:v>
      </x:c>
      <x:c r="E29" t="n">
        <x:v>6.69274</x:v>
      </x:c>
      <x:c r="F29" t="n">
        <x:v>11.0591</x:v>
      </x:c>
      <x:c r="G29" t="n">
        <x:v>22.64799</x:v>
      </x:c>
      <x:c r="H29" t="n">
        <x:v>32.5043</x:v>
      </x:c>
      <x:c r="I29" t="n">
        <x:v>45.9061</x:v>
      </x:c>
      <x:c r="J29" t="n">
        <x:v>51.3099</x:v>
      </x:c>
      <x:c r="K29" t="n">
        <x:v>54.53169</x:v>
      </x:c>
      <x:c r="L29" t="n">
        <x:v>80.97899</x:v>
      </x:c>
      <x:c r="M29" t="n">
        <x:v>89.33677</x:v>
      </x:c>
      <x:c r="N29" t="n">
        <x:v>100</x:v>
      </x:c>
      <x:c r="O29" t="n">
        <x:v>81.13385</x:v>
      </x:c>
      <x:c r="P29" t="n">
        <x:v>79.85887</x:v>
      </x:c>
      <x:c r="Q29" t="n">
        <x:v>89.03521</x:v>
      </x:c>
      <x:c r="R29" t="n">
        <x:v>74.01727</x:v>
      </x:c>
      <x:c r="S29" t="n">
        <x:v>73.61441</x:v>
      </x:c>
      <x:c r="T29" t="n">
        <x:v>82.87806</x:v>
      </x:c>
      <x:c r="U29" t="n">
        <x:v>75.83601</x:v>
      </x:c>
      <x:c r="V29" t="n">
        <x:v>48.58297</x:v>
      </x:c>
      <x:c r="W29" t="n">
        <x:v>31.54021</x:v>
      </x:c>
      <x:c r="X29" t="n">
        <x:v>25.80923</x:v>
      </x:c>
      <x:c r="Y29" t="n">
        <x:v>21.15527</x:v>
      </x:c>
      <x:c r="Z29" t="n">
        <x:v>19.13627</x:v>
      </x:c>
      <x:c r="AA29" t="n">
        <x:v>19.92687</x:v>
      </x:c>
      <x:c r="AB29" t="n">
        <x:f>COUNT(D29:O29)</x:f>
        <x:v>12</x:v>
      </x:c>
      <x:c r="AC29" t="n">
        <x:f>COUNT(P29:AA29)</x:f>
        <x:v>12</x:v>
      </x:c>
      <x:c r="AD29" t="n">
        <x:f>COUNTIF(D29:AA29,"&gt;0")</x:f>
        <x:v>24</x:v>
      </x:c>
      <x:c r="AE29" t="n">
        <x:f>IF(AB29=0,"",AVERAGE(D29:O29))</x:f>
        <x:v>54.01694416666667</x:v>
      </x:c>
      <x:c r="AF29" t="n">
        <x:f>IF(AC29=0,"",AVERAGE(P29:AA29))</x:f>
        <x:v>53.44922083333333</x:v>
      </x:c>
      <x:c r="AG29" t="n">
        <x:f>IF(OR(AB29&lt;'산출기준'!$B$19,AC29&lt;'산출기준'!$B$19,AE29=0),"",AF29/AE29)</x:f>
        <x:v>0.989489902805652</x:v>
      </x:c>
      <x:c r="AH29" t="n">
        <x:f>IF(SUM(P29:AA29)=0,"",MAX(P29:AA29)/SUM(P29:AA29))</x:f>
        <x:v>0.13881588389228938</x:v>
      </x:c>
      <x:c r="AI29" t="n">
        <x:f>IF(AG29="","",AD29/'산출기준'!$B$18*'산출기준'!$B$20+MIN(1,AG29)*'산출기준'!$B$21+(1-AH29)*'산출기준'!$B$22)</x:f>
        <x:v>96.90837940632377</x:v>
      </x:c>
      <x:c r="AJ29" t="str">
        <x:v>24개월 중 양수 지수 24개월; 전반/후반 자료 12/12개월. 최근12개월/이전12개월 관측월 평균비 0.99배, 최근 최댓달 비중 13.9%. 미래 1년 지속을 보장하지 않음.</x:v>
      </x:c>
      <x:c r="AK29" t="str">
        <x:v>https://developers.naver.com/docs/serviceapi/datalab/search/search.md</x:v>
      </x:c>
    </x:row>
    <x:row r="30">
      <x:c r="A30" t="str">
        <x:v>K0026</x:v>
      </x:c>
      <x:c r="B30" t="str">
        <x:v>경제·비즈니스</x:v>
      </x:c>
      <x:c r="C30" t="str">
        <x:v>세금계산서발행</x:v>
      </x:c>
      <x:c r="D30" t="n">
        <x:v>23.37364</x:v>
      </x:c>
      <x:c r="E30" t="n">
        <x:v>27.14326</x:v>
      </x:c>
      <x:c r="F30" t="n">
        <x:v>27.44779</x:v>
      </x:c>
      <x:c r="G30" t="n">
        <x:v>33.84284</x:v>
      </x:c>
      <x:c r="H30" t="n">
        <x:v>32.37244</x:v>
      </x:c>
      <x:c r="I30" t="n">
        <x:v>25.00763</x:v>
      </x:c>
      <x:c r="J30" t="n">
        <x:v>26.48986</x:v>
      </x:c>
      <x:c r="K30" t="n">
        <x:v>26.71554</x:v>
      </x:c>
      <x:c r="L30" t="n">
        <x:v>26.94813</x:v>
      </x:c>
      <x:c r="M30" t="n">
        <x:v>24.25962</x:v>
      </x:c>
      <x:c r="N30" t="n">
        <x:v>28.99309</x:v>
      </x:c>
      <x:c r="O30" t="n">
        <x:v>22.57044</x:v>
      </x:c>
      <x:c r="P30" t="n">
        <x:v>27.41822</x:v>
      </x:c>
      <x:c r="Q30" t="n">
        <x:v>32.55575</x:v>
      </x:c>
      <x:c r="R30" t="n">
        <x:v>24.25075</x:v>
      </x:c>
      <x:c r="S30" t="n">
        <x:v>25.29836</x:v>
      </x:c>
      <x:c r="T30" t="n">
        <x:v>24.90021</x:v>
      </x:c>
      <x:c r="U30" t="n">
        <x:v>15.36232</x:v>
      </x:c>
      <x:c r="V30" t="n">
        <x:v>18.20063</x:v>
      </x:c>
      <x:c r="W30" t="n">
        <x:v>18.37605</x:v>
      </x:c>
      <x:c r="X30" t="n">
        <x:v>17.96312</x:v>
      </x:c>
      <x:c r="Y30" t="n">
        <x:v>17.69013</x:v>
      </x:c>
      <x:c r="Z30" t="n">
        <x:v>20.12634</x:v>
      </x:c>
      <x:c r="AA30" t="n">
        <x:v>15.02133</x:v>
      </x:c>
      <x:c r="AB30" t="n">
        <x:f>COUNT(D30:O30)</x:f>
        <x:v>12</x:v>
      </x:c>
      <x:c r="AC30" t="n">
        <x:f>COUNT(P30:AA30)</x:f>
        <x:v>12</x:v>
      </x:c>
      <x:c r="AD30" t="n">
        <x:f>COUNTIF(D30:AA30,"&gt;0")</x:f>
        <x:v>24</x:v>
      </x:c>
      <x:c r="AE30" t="n">
        <x:f>IF(AB30=0,"",AVERAGE(D30:O30))</x:f>
        <x:v>27.097023333333336</x:v>
      </x:c>
      <x:c r="AF30" t="n">
        <x:f>IF(AC30=0,"",AVERAGE(P30:AA30))</x:f>
        <x:v>21.4302675</x:v>
      </x:c>
      <x:c r="AG30" t="n">
        <x:f>IF(OR(AB30&lt;'산출기준'!$B$19,AC30&lt;'산출기준'!$B$19,AE30=0),"",AF30/AE30)</x:f>
        <x:v>0.7908716480174267</x:v>
      </x:c>
      <x:c r="AH30" t="n">
        <x:f>IF(SUM(P30:AA30)=0,"",MAX(P30:AA30)/SUM(P30:AA30))</x:f>
        <x:v>0.12659567439681596</x:v>
      </x:c>
      <x:c r="AI30" t="n">
        <x:f>IF(AG30="","",AD30/'산출기준'!$B$18*'산출기준'!$B$20+MIN(1,AG30)*'산출기준'!$B$21+(1-AH30)*'산출기준'!$B$22)</x:f>
        <x:v>91.19423595258648</x:v>
      </x:c>
      <x:c r="AJ30" t="str">
        <x:v>24개월 중 양수 지수 24개월; 전반/후반 자료 12/12개월. 최근12개월/이전12개월 관측월 평균비 0.79배, 최근 최댓달 비중 12.7%. 미래 1년 지속을 보장하지 않음.</x:v>
      </x:c>
      <x:c r="AK30" t="str">
        <x:v>https://developers.naver.com/docs/serviceapi/datalab/search/search.md</x:v>
      </x:c>
    </x:row>
    <x:row r="31">
      <x:c r="A31" t="str">
        <x:v>K0027</x:v>
      </x:c>
      <x:c r="B31" t="str">
        <x:v>경제·비즈니스</x:v>
      </x:c>
      <x:c r="C31" t="str">
        <x:v>신용점수조회</x:v>
      </x:c>
      <x:c r="D31" t="n">
        <x:v>16.23254</x:v>
      </x:c>
      <x:c r="E31" t="n">
        <x:v>17.13035</x:v>
      </x:c>
      <x:c r="F31" t="n">
        <x:v>14.55616</x:v>
      </x:c>
      <x:c r="G31" t="n">
        <x:v>14.8666</x:v>
      </x:c>
      <x:c r="H31" t="n">
        <x:v>17.75419</x:v>
      </x:c>
      <x:c r="I31" t="n">
        <x:v>17.82219</x:v>
      </x:c>
      <x:c r="J31" t="n">
        <x:v>18.09222</x:v>
      </x:c>
      <x:c r="K31" t="n">
        <x:v>17.05052</x:v>
      </x:c>
      <x:c r="L31" t="n">
        <x:v>16.38628</x:v>
      </x:c>
      <x:c r="M31" t="n">
        <x:v>17.23974</x:v>
      </x:c>
      <x:c r="N31" t="n">
        <x:v>19.24035</x:v>
      </x:c>
      <x:c r="O31" t="n">
        <x:v>17.11064</x:v>
      </x:c>
      <x:c r="P31" t="n">
        <x:v>17.94144</x:v>
      </x:c>
      <x:c r="Q31" t="n">
        <x:v>18.22527</x:v>
      </x:c>
      <x:c r="R31" t="n">
        <x:v>18.15529</x:v>
      </x:c>
      <x:c r="S31" t="n">
        <x:v>21.7012</x:v>
      </x:c>
      <x:c r="T31" t="n">
        <x:v>23.30465</x:v>
      </x:c>
      <x:c r="U31" t="n">
        <x:v>18.33564</x:v>
      </x:c>
      <x:c r="V31" t="n">
        <x:v>20.76102</x:v>
      </x:c>
      <x:c r="W31" t="n">
        <x:v>23.07502</x:v>
      </x:c>
      <x:c r="X31" t="n">
        <x:v>17.0387</x:v>
      </x:c>
      <x:c r="Y31" t="n">
        <x:v>17.4132</x:v>
      </x:c>
      <x:c r="Z31" t="n">
        <x:v>17.18258</x:v>
      </x:c>
      <x:c r="AA31" t="n">
        <x:v>15.79102</x:v>
      </x:c>
      <x:c r="AB31" t="n">
        <x:f>COUNT(D31:O31)</x:f>
        <x:v>12</x:v>
      </x:c>
      <x:c r="AC31" t="n">
        <x:f>COUNT(P31:AA31)</x:f>
        <x:v>12</x:v>
      </x:c>
      <x:c r="AD31" t="n">
        <x:f>COUNTIF(D31:AA31,"&gt;0")</x:f>
        <x:v>24</x:v>
      </x:c>
      <x:c r="AE31" t="n">
        <x:f>IF(AB31=0,"",AVERAGE(D31:O31))</x:f>
        <x:v>16.956815000000002</x:v>
      </x:c>
      <x:c r="AF31" t="n">
        <x:f>IF(AC31=0,"",AVERAGE(P31:AA31))</x:f>
        <x:v>19.07708583333333</x:v>
      </x:c>
      <x:c r="AG31" t="n">
        <x:f>IF(OR(AB31&lt;'산출기준'!$B$19,AC31&lt;'산출기준'!$B$19,AE31=0),"",AF31/AE31)</x:f>
        <x:v>1.1250394507065937</x:v>
      </x:c>
      <x:c r="AH31" t="n">
        <x:f>IF(SUM(P31:AA31)=0,"",MAX(P31:AA31)/SUM(P31:AA31))</x:f>
        <x:v>0.10180035795998367</x:v>
      </x:c>
      <x:c r="AI31" t="n">
        <x:f>IF(AG31="","",AD31/'산출기준'!$B$18*'산출기준'!$B$20+MIN(1,AG31)*'산출기준'!$B$21+(1-AH31)*'산출기준'!$B$22)</x:f>
        <x:v>97.96399284080033</x:v>
      </x:c>
      <x:c r="AJ31" t="str">
        <x:v>24개월 중 양수 지수 24개월; 전반/후반 자료 12/12개월. 최근12개월/이전12개월 관측월 평균비 1.13배, 최근 최댓달 비중 10.2%. 미래 1년 지속을 보장하지 않음.</x:v>
      </x:c>
      <x:c r="AK31" t="str">
        <x:v>https://developers.naver.com/docs/serviceapi/datalab/search/search.md</x:v>
      </x:c>
    </x:row>
    <x:row r="32">
      <x:c r="A32" t="str">
        <x:v>K0028</x:v>
      </x:c>
      <x:c r="B32" t="str">
        <x:v>경제·비즈니스</x:v>
      </x:c>
      <x:c r="C32" t="str">
        <x:v>소득세계산기</x:v>
      </x:c>
      <x:c r="D32" t="n">
        <x:v>23.91075</x:v>
      </x:c>
      <x:c r="E32" t="n">
        <x:v>23.90582</x:v>
      </x:c>
      <x:c r="F32" t="n">
        <x:v>24.37985</x:v>
      </x:c>
      <x:c r="G32" t="n">
        <x:v>30.10968</x:v>
      </x:c>
      <x:c r="H32" t="n">
        <x:v>47.79095</x:v>
      </x:c>
      <x:c r="I32" t="n">
        <x:v>44.67669</x:v>
      </x:c>
      <x:c r="J32" t="n">
        <x:v>31.09028</x:v>
      </x:c>
      <x:c r="K32" t="n">
        <x:v>30.2309</x:v>
      </x:c>
      <x:c r="L32" t="n">
        <x:v>26.63079</x:v>
      </x:c>
      <x:c r="M32" t="n">
        <x:v>21.27053</x:v>
      </x:c>
      <x:c r="N32" t="n">
        <x:v>24.45278</x:v>
      </x:c>
      <x:c r="O32" t="n">
        <x:v>22.37333</x:v>
      </x:c>
      <x:c r="P32" t="n">
        <x:v>24.98201</x:v>
      </x:c>
      <x:c r="Q32" t="n">
        <x:v>20.51956</x:v>
      </x:c>
      <x:c r="R32" t="n">
        <x:v>22.21269</x:v>
      </x:c>
      <x:c r="S32" t="n">
        <x:v>25.72017</x:v>
      </x:c>
      <x:c r="T32" t="n">
        <x:v>38.94588</x:v>
      </x:c>
      <x:c r="U32" t="n">
        <x:v>29.81304</x:v>
      </x:c>
      <x:c r="V32" t="n">
        <x:v>22.08162</x:v>
      </x:c>
      <x:c r="W32" t="n">
        <x:v>18.79194</x:v>
      </x:c>
      <x:c r="X32" t="n">
        <x:v>14.976</x:v>
      </x:c>
      <x:c r="Y32" t="n">
        <x:v>12.8108</x:v>
      </x:c>
      <x:c r="Z32" t="n">
        <x:v>13.58444</x:v>
      </x:c>
      <x:c r="AA32" t="n">
        <x:v>13.80717</x:v>
      </x:c>
      <x:c r="AB32" t="n">
        <x:f>COUNT(D32:O32)</x:f>
        <x:v>12</x:v>
      </x:c>
      <x:c r="AC32" t="n">
        <x:f>COUNT(P32:AA32)</x:f>
        <x:v>12</x:v>
      </x:c>
      <x:c r="AD32" t="n">
        <x:f>COUNTIF(D32:AA32,"&gt;0")</x:f>
        <x:v>24</x:v>
      </x:c>
      <x:c r="AE32" t="n">
        <x:f>IF(AB32=0,"",AVERAGE(D32:O32))</x:f>
        <x:v>29.235195833333336</x:v>
      </x:c>
      <x:c r="AF32" t="n">
        <x:f>IF(AC32=0,"",AVERAGE(P32:AA32))</x:f>
        <x:v>21.520443333333333</x:v>
      </x:c>
      <x:c r="AG32" t="n">
        <x:f>IF(OR(AB32&lt;'산출기준'!$B$19,AC32&lt;'산출기준'!$B$19,AE32=0),"",AF32/AE32)</x:f>
        <x:v>0.7361142184926359</x:v>
      </x:c>
      <x:c r="AH32" t="n">
        <x:f>IF(SUM(P32:AA32)=0,"",MAX(P32:AA32)/SUM(P32:AA32))</x:f>
        <x:v>0.15080962551422036</x:v>
      </x:c>
      <x:c r="AI32" t="n">
        <x:f>IF(AG32="","",AD32/'산출기준'!$B$18*'산출기준'!$B$20+MIN(1,AG32)*'산출기준'!$B$21+(1-AH32)*'산출기준'!$B$22)</x:f>
        <x:v>89.06723404449467</x:v>
      </x:c>
      <x:c r="AJ32" t="str">
        <x:v>24개월 중 양수 지수 24개월; 전반/후반 자료 12/12개월. 최근12개월/이전12개월 관측월 평균비 0.74배, 최근 최댓달 비중 15.1%. 미래 1년 지속을 보장하지 않음.</x:v>
      </x:c>
      <x:c r="AK32" t="str">
        <x:v>https://developers.naver.com/docs/serviceapi/datalab/search/search.md</x:v>
      </x:c>
    </x:row>
    <x:row r="33">
      <x:c r="A33" t="str">
        <x:v>K0029</x:v>
      </x:c>
      <x:c r="B33" t="str">
        <x:v>경제·비즈니스</x:v>
      </x:c>
      <x:c r="C33" t="str">
        <x:v>월세세액공제</x:v>
      </x:c>
      <x:c r="D33" t="n">
        <x:v>6.2896</x:v>
      </x:c>
      <x:c r="E33" t="n">
        <x:v>7.42</x:v>
      </x:c>
      <x:c r="F33" t="n">
        <x:v>9.66009</x:v>
      </x:c>
      <x:c r="G33" t="n">
        <x:v>21.10398</x:v>
      </x:c>
      <x:c r="H33" t="n">
        <x:v>81.7284</x:v>
      </x:c>
      <x:c r="I33" t="n">
        <x:v>43.44578</x:v>
      </x:c>
      <x:c r="J33" t="n">
        <x:v>12.01746</x:v>
      </x:c>
      <x:c r="K33" t="n">
        <x:v>7.84968</x:v>
      </x:c>
      <x:c r="L33" t="n">
        <x:v>21.26659</x:v>
      </x:c>
      <x:c r="M33" t="n">
        <x:v>10.18439</x:v>
      </x:c>
      <x:c r="N33" t="n">
        <x:v>9.94096</x:v>
      </x:c>
      <x:c r="O33" t="n">
        <x:v>12.22935</x:v>
      </x:c>
      <x:c r="P33" t="n">
        <x:v>7.89797</x:v>
      </x:c>
      <x:c r="Q33" t="n">
        <x:v>6.81883</x:v>
      </x:c>
      <x:c r="R33" t="n">
        <x:v>7.21698</x:v>
      </x:c>
      <x:c r="S33" t="n">
        <x:v>18.27947</x:v>
      </x:c>
      <x:c r="T33" t="n">
        <x:v>100</x:v>
      </x:c>
      <x:c r="U33" t="n">
        <x:v>48.87502</x:v>
      </x:c>
      <x:c r="V33" t="n">
        <x:v>17.37969</x:v>
      </x:c>
      <x:c r="W33" t="n">
        <x:v>13.15968</x:v>
      </x:c>
      <x:c r="X33" t="n">
        <x:v>25.30723</x:v>
      </x:c>
      <x:c r="Y33" t="n">
        <x:v>10.70868</x:v>
      </x:c>
      <x:c r="Z33" t="n">
        <x:v>11.12852</x:v>
      </x:c>
      <x:c r="AA33" t="n">
        <x:v>14.81437</x:v>
      </x:c>
      <x:c r="AB33" t="n">
        <x:f>COUNT(D33:O33)</x:f>
        <x:v>12</x:v>
      </x:c>
      <x:c r="AC33" t="n">
        <x:f>COUNT(P33:AA33)</x:f>
        <x:v>12</x:v>
      </x:c>
      <x:c r="AD33" t="n">
        <x:f>COUNTIF(D33:AA33,"&gt;0")</x:f>
        <x:v>24</x:v>
      </x:c>
      <x:c r="AE33" t="n">
        <x:f>IF(AB33=0,"",AVERAGE(D33:O33))</x:f>
        <x:v>20.261356666666668</x:v>
      </x:c>
      <x:c r="AF33" t="n">
        <x:f>IF(AC33=0,"",AVERAGE(P33:AA33))</x:f>
        <x:v>23.46553666666667</x:v>
      </x:c>
      <x:c r="AG33" t="n">
        <x:f>IF(OR(AB33&lt;'산출기준'!$B$19,AC33&lt;'산출기준'!$B$19,AE33=0),"",AF33/AE33)</x:f>
        <x:v>1.1581424211968696</x:v>
      </x:c>
      <x:c r="AH33" t="n">
        <x:f>IF(SUM(P33:AA33)=0,"",MAX(P33:AA33)/SUM(P33:AA33))</x:f>
        <x:v>0.3551307371193016</x:v>
      </x:c>
      <x:c r="AI33" t="n">
        <x:f>IF(AG33="","",AD33/'산출기준'!$B$18*'산출기준'!$B$20+MIN(1,AG33)*'산출기준'!$B$21+(1-AH33)*'산출기준'!$B$22)</x:f>
        <x:v>92.89738525761396</x:v>
      </x:c>
      <x:c r="AJ33" t="str">
        <x:v>24개월 중 양수 지수 24개월; 전반/후반 자료 12/12개월. 최근12개월/이전12개월 관측월 평균비 1.16배, 최근 최댓달 비중 35.5%. 미래 1년 지속을 보장하지 않음.</x:v>
      </x:c>
      <x:c r="AK33" t="str">
        <x:v>https://developers.naver.com/docs/serviceapi/datalab/search/search.md</x:v>
      </x:c>
    </x:row>
    <x:row r="34">
      <x:c r="A34" t="str">
        <x:v>K0030</x:v>
      </x:c>
      <x:c r="B34" t="str">
        <x:v>경제·비즈니스</x:v>
      </x:c>
      <x:c r="C34" t="str">
        <x:v>상속세세율</x:v>
      </x:c>
      <x:c r="D34" t="n">
        <x:v>14.09395</x:v>
      </x:c>
      <x:c r="E34" t="n">
        <x:v>15.91126</x:v>
      </x:c>
      <x:c r="F34" t="n">
        <x:v>16.47498</x:v>
      </x:c>
      <x:c r="G34" t="n">
        <x:v>17.99071</x:v>
      </x:c>
      <x:c r="H34" t="n">
        <x:v>19.67004</x:v>
      </x:c>
      <x:c r="I34" t="n">
        <x:v>24.50305</x:v>
      </x:c>
      <x:c r="J34" t="n">
        <x:v>21.48636</x:v>
      </x:c>
      <x:c r="K34" t="n">
        <x:v>13.89291</x:v>
      </x:c>
      <x:c r="L34" t="n">
        <x:v>15.10806</x:v>
      </x:c>
      <x:c r="M34" t="n">
        <x:v>15.98911</x:v>
      </x:c>
      <x:c r="N34" t="n">
        <x:v>17.7394</x:v>
      </x:c>
      <x:c r="O34" t="n">
        <x:v>17.4674</x:v>
      </x:c>
      <x:c r="P34" t="n">
        <x:v>20.14901</x:v>
      </x:c>
      <x:c r="Q34" t="n">
        <x:v>21.2321</x:v>
      </x:c>
      <x:c r="R34" t="n">
        <x:v>16.08373</x:v>
      </x:c>
      <x:c r="S34" t="n">
        <x:v>17.73645</x:v>
      </x:c>
      <x:c r="T34" t="n">
        <x:v>23.09572</x:v>
      </x:c>
      <x:c r="U34" t="n">
        <x:v>23.1243</x:v>
      </x:c>
      <x:c r="V34" t="n">
        <x:v>19.3803</x:v>
      </x:c>
      <x:c r="W34" t="n">
        <x:v>20.6733</x:v>
      </x:c>
      <x:c r="X34" t="n">
        <x:v>20.61713</x:v>
      </x:c>
      <x:c r="Y34" t="n">
        <x:v>18.44307</x:v>
      </x:c>
      <x:c r="Z34" t="n">
        <x:v>15.72105</x:v>
      </x:c>
      <x:c r="AA34" t="n">
        <x:v>15.37711</x:v>
      </x:c>
      <x:c r="AB34" t="n">
        <x:f>COUNT(D34:O34)</x:f>
        <x:v>12</x:v>
      </x:c>
      <x:c r="AC34" t="n">
        <x:f>COUNT(P34:AA34)</x:f>
        <x:v>12</x:v>
      </x:c>
      <x:c r="AD34" t="n">
        <x:f>COUNTIF(D34:AA34,"&gt;0")</x:f>
        <x:v>24</x:v>
      </x:c>
      <x:c r="AE34" t="n">
        <x:f>IF(AB34=0,"",AVERAGE(D34:O34))</x:f>
        <x:v>17.527269166666667</x:v>
      </x:c>
      <x:c r="AF34" t="n">
        <x:f>IF(AC34=0,"",AVERAGE(P34:AA34))</x:f>
        <x:v>19.3027725</x:v>
      </x:c>
      <x:c r="AG34" t="n">
        <x:f>IF(OR(AB34&lt;'산출기준'!$B$19,AC34&lt;'산출기준'!$B$19,AE34=0),"",AF34/AE34)</x:f>
        <x:v>1.1012994846173745</x:v>
      </x:c>
      <x:c r="AH34" t="n">
        <x:f>IF(SUM(P34:AA34)=0,"",MAX(P34:AA34)/SUM(P34:AA34))</x:f>
        <x:v>0.09983151384082262</x:v>
      </x:c>
      <x:c r="AI34" t="n">
        <x:f>IF(AG34="","",AD34/'산출기준'!$B$18*'산출기준'!$B$20+MIN(1,AG34)*'산출기준'!$B$21+(1-AH34)*'산출기준'!$B$22)</x:f>
        <x:v>98.00336972318355</x:v>
      </x:c>
      <x:c r="AJ34" t="str">
        <x:v>24개월 중 양수 지수 24개월; 전반/후반 자료 12/12개월. 최근12개월/이전12개월 관측월 평균비 1.10배, 최근 최댓달 비중 10.0%. 미래 1년 지속을 보장하지 않음.</x:v>
      </x:c>
      <x:c r="AK34" t="str">
        <x:v>https://developers.naver.com/docs/serviceapi/datalab/search/search.md</x:v>
      </x:c>
    </x:row>
    <x:row r="35">
      <x:c r="A35" t="str">
        <x:v>K0031</x:v>
      </x:c>
      <x:c r="B35" t="str">
        <x:v>경제·비즈니스</x:v>
      </x:c>
      <x:c r="C35" t="str">
        <x:v>IRP계좌개설</x:v>
      </x:c>
      <x:c r="D35" t="n">
        <x:v>45.66142</x:v>
      </x:c>
      <x:c r="E35" t="n">
        <x:v>48.75461</x:v>
      </x:c>
      <x:c r="F35" t="n">
        <x:v>55.17457</x:v>
      </x:c>
      <x:c r="G35" t="n">
        <x:v>75.05532</x:v>
      </x:c>
      <x:c r="H35" t="n">
        <x:v>57.36537</x:v>
      </x:c>
      <x:c r="I35" t="n">
        <x:v>68.22719</x:v>
      </x:c>
      <x:c r="J35" t="n">
        <x:v>63.20506</x:v>
      </x:c>
      <x:c r="K35" t="n">
        <x:v>46.80354</x:v>
      </x:c>
      <x:c r="L35" t="n">
        <x:v>46.10769</x:v>
      </x:c>
      <x:c r="M35" t="n">
        <x:v>51.33144</x:v>
      </x:c>
      <x:c r="N35" t="n">
        <x:v>53.94639</x:v>
      </x:c>
      <x:c r="O35" t="n">
        <x:v>54.17383</x:v>
      </x:c>
      <x:c r="P35" t="n">
        <x:v>58.42021</x:v>
      </x:c>
      <x:c r="Q35" t="n">
        <x:v>67.06171</x:v>
      </x:c>
      <x:c r="R35" t="n">
        <x:v>62.40226</x:v>
      </x:c>
      <x:c r="S35" t="n">
        <x:v>100</x:v>
      </x:c>
      <x:c r="T35" t="n">
        <x:v>71.00565</x:v>
      </x:c>
      <x:c r="U35" t="n">
        <x:v>37.19695</x:v>
      </x:c>
      <x:c r="V35" t="n">
        <x:v>29.59921</x:v>
      </x:c>
      <x:c r="W35" t="n">
        <x:v>20.55692</x:v>
      </x:c>
      <x:c r="X35" t="n">
        <x:v>19.92131</x:v>
      </x:c>
      <x:c r="Y35" t="n">
        <x:v>18.43127</x:v>
      </x:c>
      <x:c r="Z35" t="n">
        <x:v>15.94295</x:v>
      </x:c>
      <x:c r="AA35" t="n">
        <x:v>17.82517</x:v>
      </x:c>
      <x:c r="AB35" t="n">
        <x:f>COUNT(D35:O35)</x:f>
        <x:v>12</x:v>
      </x:c>
      <x:c r="AC35" t="n">
        <x:f>COUNT(P35:AA35)</x:f>
        <x:v>12</x:v>
      </x:c>
      <x:c r="AD35" t="n">
        <x:f>COUNTIF(D35:AA35,"&gt;0")</x:f>
        <x:v>24</x:v>
      </x:c>
      <x:c r="AE35" t="n">
        <x:f>IF(AB35=0,"",AVERAGE(D35:O35))</x:f>
        <x:v>55.48386916666666</x:v>
      </x:c>
      <x:c r="AF35" t="n">
        <x:f>IF(AC35=0,"",AVERAGE(P35:AA35))</x:f>
        <x:v>43.1969675</x:v>
      </x:c>
      <x:c r="AG35" t="n">
        <x:f>IF(OR(AB35&lt;'산출기준'!$B$19,AC35&lt;'산출기준'!$B$19,AE35=0),"",AF35/AE35)</x:f>
        <x:v>0.7785500209122344</x:v>
      </x:c>
      <x:c r="AH35" t="n">
        <x:f>IF(SUM(P35:AA35)=0,"",MAX(P35:AA35)/SUM(P35:AA35))</x:f>
        <x:v>0.19291477656002898</x:v>
      </x:c>
      <x:c r="AI35" t="n">
        <x:f>IF(AG35="","",AD35/'산출기준'!$B$18*'산출기준'!$B$20+MIN(1,AG35)*'산출기준'!$B$21+(1-AH35)*'산출기준'!$B$22)</x:f>
        <x:v>89.49820509616644</x:v>
      </x:c>
      <x:c r="AJ35" t="str">
        <x:v>24개월 중 양수 지수 24개월; 전반/후반 자료 12/12개월. 최근12개월/이전12개월 관측월 평균비 0.78배, 최근 최댓달 비중 19.3%. 미래 1년 지속을 보장하지 않음.</x:v>
      </x:c>
      <x:c r="AK35" t="str">
        <x:v>https://developers.naver.com/docs/serviceapi/datalab/search/search.md</x:v>
      </x:c>
    </x:row>
    <x:row r="36">
      <x:c r="A36" t="str">
        <x:v>K0032</x:v>
      </x:c>
      <x:c r="B36" t="str">
        <x:v>경제·비즈니스</x:v>
      </x:c>
      <x:c r="C36" t="str">
        <x:v>퇴직연금수령방법</x:v>
      </x:c>
      <x:c r="D36" t="n">
        <x:v>27.6506</x:v>
      </x:c>
      <x:c r="E36" t="n">
        <x:v>35.08605</x:v>
      </x:c>
      <x:c r="F36" t="n">
        <x:v>25.5102</x:v>
      </x:c>
      <x:c r="G36" t="n">
        <x:v>24.61519</x:v>
      </x:c>
      <x:c r="H36" t="n">
        <x:v>25.81263</x:v>
      </x:c>
      <x:c r="I36" t="n">
        <x:v>25.60978</x:v>
      </x:c>
      <x:c r="J36" t="n">
        <x:v>29.73567</x:v>
      </x:c>
      <x:c r="K36" t="n">
        <x:v>24.50331</x:v>
      </x:c>
      <x:c r="L36" t="n">
        <x:v>22.83993</x:v>
      </x:c>
      <x:c r="M36" t="n">
        <x:v>32.76616</x:v>
      </x:c>
      <x:c r="N36" t="n">
        <x:v>28.10056</x:v>
      </x:c>
      <x:c r="O36" t="n">
        <x:v>22.86451</x:v>
      </x:c>
      <x:c r="P36" t="n">
        <x:v>21.97688</x:v>
      </x:c>
      <x:c r="Q36" t="n">
        <x:v>21.89943</x:v>
      </x:c>
      <x:c r="R36" t="n">
        <x:v>22.71084</x:v>
      </x:c>
      <x:c r="S36" t="n">
        <x:v>28.95377</x:v>
      </x:c>
      <x:c r="T36" t="n">
        <x:v>27.62109</x:v>
      </x:c>
      <x:c r="U36" t="n">
        <x:v>21.79001</x:v>
      </x:c>
      <x:c r="V36" t="n">
        <x:v>26.79616</x:v>
      </x:c>
      <x:c r="W36" t="n">
        <x:v>22.92721</x:v>
      </x:c>
      <x:c r="X36" t="n">
        <x:v>23.12638</x:v>
      </x:c>
      <x:c r="Y36" t="n">
        <x:v>20.36021</x:v>
      </x:c>
      <x:c r="Z36" t="n">
        <x:v>17.51659</x:v>
      </x:c>
      <x:c r="AA36" t="n">
        <x:v>16.81829</x:v>
      </x:c>
      <x:c r="AB36" t="n">
        <x:f>COUNT(D36:O36)</x:f>
        <x:v>12</x:v>
      </x:c>
      <x:c r="AC36" t="n">
        <x:f>COUNT(P36:AA36)</x:f>
        <x:v>12</x:v>
      </x:c>
      <x:c r="AD36" t="n">
        <x:f>COUNTIF(D36:AA36,"&gt;0")</x:f>
        <x:v>24</x:v>
      </x:c>
      <x:c r="AE36" t="n">
        <x:f>IF(AB36=0,"",AVERAGE(D36:O36))</x:f>
        <x:v>27.091215833333337</x:v>
      </x:c>
      <x:c r="AF36" t="n">
        <x:f>IF(AC36=0,"",AVERAGE(P36:AA36))</x:f>
        <x:v>22.70807166666667</x:v>
      </x:c>
      <x:c r="AG36" t="n">
        <x:f>IF(OR(AB36&lt;'산출기준'!$B$19,AC36&lt;'산출기준'!$B$19,AE36=0),"",AF36/AE36)</x:f>
        <x:v>0.8382079197319156</x:v>
      </x:c>
      <x:c r="AH36" t="n">
        <x:f>IF(SUM(P36:AA36)=0,"",MAX(P36:AA36)/SUM(P36:AA36))</x:f>
        <x:v>0.10625359132578627</x:v>
      </x:c>
      <x:c r="AI36" t="n">
        <x:f>IF(AG36="","",AD36/'산출기준'!$B$18*'산출기준'!$B$20+MIN(1,AG36)*'산출기준'!$B$21+(1-AH36)*'산출기준'!$B$22)</x:f>
        <x:v>93.02116576544174</x:v>
      </x:c>
      <x:c r="AJ36" t="str">
        <x:v>24개월 중 양수 지수 24개월; 전반/후반 자료 12/12개월. 최근12개월/이전12개월 관측월 평균비 0.84배, 최근 최댓달 비중 10.6%. 미래 1년 지속을 보장하지 않음.</x:v>
      </x:c>
      <x:c r="AK36" t="str">
        <x:v>https://developers.naver.com/docs/serviceapi/datalab/search/search.md</x:v>
      </x:c>
    </x:row>
    <x:row r="37">
      <x:c r="A37" t="str">
        <x:v>K0033</x:v>
      </x:c>
      <x:c r="B37" t="str">
        <x:v>경제·비즈니스</x:v>
      </x:c>
      <x:c r="C37" t="str">
        <x:v>퇴직금중간정산</x:v>
      </x:c>
      <x:c r="D37" t="n">
        <x:v>32.58667</x:v>
      </x:c>
      <x:c r="E37" t="n">
        <x:v>37.5252</x:v>
      </x:c>
      <x:c r="F37" t="n">
        <x:v>31.1458</x:v>
      </x:c>
      <x:c r="G37" t="n">
        <x:v>32.26825</x:v>
      </x:c>
      <x:c r="H37" t="n">
        <x:v>30.25817</x:v>
      </x:c>
      <x:c r="I37" t="n">
        <x:v>32.78091</x:v>
      </x:c>
      <x:c r="J37" t="n">
        <x:v>32.89402</x:v>
      </x:c>
      <x:c r="K37" t="n">
        <x:v>30.62699</x:v>
      </x:c>
      <x:c r="L37" t="n">
        <x:v>28.94148</x:v>
      </x:c>
      <x:c r="M37" t="n">
        <x:v>39.22055</x:v>
      </x:c>
      <x:c r="N37" t="n">
        <x:v>41.40767</x:v>
      </x:c>
      <x:c r="O37" t="n">
        <x:v>33.05753</x:v>
      </x:c>
      <x:c r="P37" t="n">
        <x:v>29.97295</x:v>
      </x:c>
      <x:c r="Q37" t="n">
        <x:v>28.98205</x:v>
      </x:c>
      <x:c r="R37" t="n">
        <x:v>27.9936</x:v>
      </x:c>
      <x:c r="S37" t="n">
        <x:v>26.42119</x:v>
      </x:c>
      <x:c r="T37" t="n">
        <x:v>28.25792</x:v>
      </x:c>
      <x:c r="U37" t="n">
        <x:v>19.45537</x:v>
      </x:c>
      <x:c r="V37" t="n">
        <x:v>22.13302</x:v>
      </x:c>
      <x:c r="W37" t="n">
        <x:v>17.65183</x:v>
      </x:c>
      <x:c r="X37" t="n">
        <x:v>16.94</x:v>
      </x:c>
      <x:c r="Y37" t="n">
        <x:v>17.58052</x:v>
      </x:c>
      <x:c r="Z37" t="n">
        <x:v>17.30882</x:v>
      </x:c>
      <x:c r="AA37" t="n">
        <x:v>15.97123</x:v>
      </x:c>
      <x:c r="AB37" t="n">
        <x:f>COUNT(D37:O37)</x:f>
        <x:v>12</x:v>
      </x:c>
      <x:c r="AC37" t="n">
        <x:f>COUNT(P37:AA37)</x:f>
        <x:v>12</x:v>
      </x:c>
      <x:c r="AD37" t="n">
        <x:f>COUNTIF(D37:AA37,"&gt;0")</x:f>
        <x:v>24</x:v>
      </x:c>
      <x:c r="AE37" t="n">
        <x:f>IF(AB37=0,"",AVERAGE(D37:O37))</x:f>
        <x:v>33.55943666666666</x:v>
      </x:c>
      <x:c r="AF37" t="n">
        <x:f>IF(AC37=0,"",AVERAGE(P37:AA37))</x:f>
        <x:v>22.38904166666666</x:v>
      </x:c>
      <x:c r="AG37" t="n">
        <x:f>IF(OR(AB37&lt;'산출기준'!$B$19,AC37&lt;'산출기준'!$B$19,AE37=0),"",AF37/AE37)</x:f>
        <x:v>0.6671459324257627</x:v>
      </x:c>
      <x:c r="AH37" t="n">
        <x:f>IF(SUM(P37:AA37)=0,"",MAX(P37:AA37)/SUM(P37:AA37))</x:f>
        <x:v>0.1115610873623071</x:v>
      </x:c>
      <x:c r="AI37" t="n">
        <x:f>IF(AG37="","",AD37/'산출기준'!$B$18*'산출기준'!$B$20+MIN(1,AG37)*'산출기준'!$B$21+(1-AH37)*'산출기준'!$B$22)</x:f>
        <x:v>87.78315622552674</x:v>
      </x:c>
      <x:c r="AJ37" t="str">
        <x:v>24개월 중 양수 지수 24개월; 전반/후반 자료 12/12개월. 최근12개월/이전12개월 관측월 평균비 0.67배, 최근 최댓달 비중 11.2%. 미래 1년 지속을 보장하지 않음.</x:v>
      </x:c>
      <x:c r="AK37" t="str">
        <x:v>https://developers.naver.com/docs/serviceapi/datalab/search/search.md</x:v>
      </x:c>
    </x:row>
    <x:row r="38">
      <x:c r="A38" t="str">
        <x:v>K0034</x:v>
      </x:c>
      <x:c r="B38" t="str">
        <x:v>경제·비즈니스</x:v>
      </x:c>
      <x:c r="C38" t="str">
        <x:v>소득세계산법</x:v>
      </x:c>
      <x:c r="D38" t="n">
        <x:v>22.04942</x:v>
      </x:c>
      <x:c r="E38" t="n">
        <x:v>20.8532</x:v>
      </x:c>
      <x:c r="F38" t="n">
        <x:v>20.22989</x:v>
      </x:c>
      <x:c r="G38" t="n">
        <x:v>24.22424</x:v>
      </x:c>
      <x:c r="H38" t="n">
        <x:v>43.23211</x:v>
      </x:c>
      <x:c r="I38" t="n">
        <x:v>40.83599</x:v>
      </x:c>
      <x:c r="J38" t="n">
        <x:v>26.6683</x:v>
      </x:c>
      <x:c r="K38" t="n">
        <x:v>24.80575</x:v>
      </x:c>
      <x:c r="L38" t="n">
        <x:v>26.76051</x:v>
      </x:c>
      <x:c r="M38" t="n">
        <x:v>21.14089</x:v>
      </x:c>
      <x:c r="N38" t="n">
        <x:v>23.03294</x:v>
      </x:c>
      <x:c r="O38" t="n">
        <x:v>19.94467</x:v>
      </x:c>
      <x:c r="P38" t="n">
        <x:v>19.69879</x:v>
      </x:c>
      <x:c r="Q38" t="n">
        <x:v>17.84361</x:v>
      </x:c>
      <x:c r="R38" t="n">
        <x:v>17.45881</x:v>
      </x:c>
      <x:c r="S38" t="n">
        <x:v>23.53454</x:v>
      </x:c>
      <x:c r="T38" t="n">
        <x:v>44.96188</x:v>
      </x:c>
      <x:c r="U38" t="n">
        <x:v>33.79763</x:v>
      </x:c>
      <x:c r="V38" t="n">
        <x:v>23.537</x:v>
      </x:c>
      <x:c r="W38" t="n">
        <x:v>22.24243</x:v>
      </x:c>
      <x:c r="X38" t="n">
        <x:v>21.88468</x:v>
      </x:c>
      <x:c r="Y38" t="n">
        <x:v>16.38308</x:v>
      </x:c>
      <x:c r="Z38" t="n">
        <x:v>15.41431</x:v>
      </x:c>
      <x:c r="AA38" t="n">
        <x:v>13.44234</x:v>
      </x:c>
      <x:c r="AB38" t="n">
        <x:f>COUNT(D38:O38)</x:f>
        <x:v>12</x:v>
      </x:c>
      <x:c r="AC38" t="n">
        <x:f>COUNT(P38:AA38)</x:f>
        <x:v>12</x:v>
      </x:c>
      <x:c r="AD38" t="n">
        <x:f>COUNTIF(D38:AA38,"&gt;0")</x:f>
        <x:v>24</x:v>
      </x:c>
      <x:c r="AE38" t="n">
        <x:f>IF(AB38=0,"",AVERAGE(D38:O38))</x:f>
        <x:v>26.148159166666662</x:v>
      </x:c>
      <x:c r="AF38" t="n">
        <x:f>IF(AC38=0,"",AVERAGE(P38:AA38))</x:f>
        <x:v>22.51659166666667</x:v>
      </x:c>
      <x:c r="AG38" t="n">
        <x:f>IF(OR(AB38&lt;'산출기준'!$B$19,AC38&lt;'산출기준'!$B$19,AE38=0),"",AF38/AE38)</x:f>
        <x:v>0.8611157490340862</x:v>
      </x:c>
      <x:c r="AH38" t="n">
        <x:f>IF(SUM(P38:AA38)=0,"",MAX(P38:AA38)/SUM(P38:AA38))</x:f>
        <x:v>0.1664027748426993</x:v>
      </x:c>
      <x:c r="AI38" t="n">
        <x:f>IF(AG38="","",AD38/'산출기준'!$B$18*'산출기준'!$B$20+MIN(1,AG38)*'산출기준'!$B$21+(1-AH38)*'산출기준'!$B$22)</x:f>
        <x:v>92.50541697416861</x:v>
      </x:c>
      <x:c r="AJ38" t="str">
        <x:v>24개월 중 양수 지수 24개월; 전반/후반 자료 12/12개월. 최근12개월/이전12개월 관측월 평균비 0.86배, 최근 최댓달 비중 16.6%. 미래 1년 지속을 보장하지 않음.</x:v>
      </x:c>
      <x:c r="AK38" t="str">
        <x:v>https://developers.naver.com/docs/serviceapi/datalab/search/search.md</x:v>
      </x:c>
    </x:row>
    <x:row r="39">
      <x:c r="A39" t="str">
        <x:v>K0035</x:v>
      </x:c>
      <x:c r="B39" t="str">
        <x:v>경제·비즈니스</x:v>
      </x:c>
      <x:c r="C39" t="str">
        <x:v>연봉1억실수령액</x:v>
      </x:c>
      <x:c r="D39" t="n">
        <x:v>10.68232</x:v>
      </x:c>
      <x:c r="E39" t="n">
        <x:v>10.14752</x:v>
      </x:c>
      <x:c r="F39" t="n">
        <x:v>9.23653</x:v>
      </x:c>
      <x:c r="G39" t="n">
        <x:v>9.63732</x:v>
      </x:c>
      <x:c r="H39" t="n">
        <x:v>11.86009</x:v>
      </x:c>
      <x:c r="I39" t="n">
        <x:v>11.04745</x:v>
      </x:c>
      <x:c r="J39" t="n">
        <x:v>10.98598</x:v>
      </x:c>
      <x:c r="K39" t="n">
        <x:v>10.10204</x:v>
      </x:c>
      <x:c r="L39" t="n">
        <x:v>10.62453</x:v>
      </x:c>
      <x:c r="M39" t="n">
        <x:v>10.4684</x:v>
      </x:c>
      <x:c r="N39" t="n">
        <x:v>10.39095</x:v>
      </x:c>
      <x:c r="O39" t="n">
        <x:v>10.08114</x:v>
      </x:c>
      <x:c r="P39" t="n">
        <x:v>10.34915</x:v>
      </x:c>
      <x:c r="Q39" t="n">
        <x:v>10.00614</x:v>
      </x:c>
      <x:c r="R39" t="n">
        <x:v>10.64175</x:v>
      </x:c>
      <x:c r="S39" t="n">
        <x:v>10.56183</x:v>
      </x:c>
      <x:c r="T39" t="n">
        <x:v>12.19818</x:v>
      </x:c>
      <x:c r="U39" t="n">
        <x:v>16.21342</x:v>
      </x:c>
      <x:c r="V39" t="n">
        <x:v>17.09122</x:v>
      </x:c>
      <x:c r="W39" t="n">
        <x:v>16.17039</x:v>
      </x:c>
      <x:c r="X39" t="n">
        <x:v>15.43766</x:v>
      </x:c>
      <x:c r="Y39" t="n">
        <x:v>12.87435</x:v>
      </x:c>
      <x:c r="Z39" t="n">
        <x:v>13.80255</x:v>
      </x:c>
      <x:c r="AA39" t="n">
        <x:v>13.83943</x:v>
      </x:c>
      <x:c r="AB39" t="n">
        <x:f>COUNT(D39:O39)</x:f>
        <x:v>12</x:v>
      </x:c>
      <x:c r="AC39" t="n">
        <x:f>COUNT(P39:AA39)</x:f>
        <x:v>12</x:v>
      </x:c>
      <x:c r="AD39" t="n">
        <x:f>COUNTIF(D39:AA39,"&gt;0")</x:f>
        <x:v>24</x:v>
      </x:c>
      <x:c r="AE39" t="n">
        <x:f>IF(AB39=0,"",AVERAGE(D39:O39))</x:f>
        <x:v>10.438689166666668</x:v>
      </x:c>
      <x:c r="AF39" t="n">
        <x:f>IF(AC39=0,"",AVERAGE(P39:AA39))</x:f>
        <x:v>13.26550583333333</x:v>
      </x:c>
      <x:c r="AG39" t="n">
        <x:f>IF(OR(AB39&lt;'산출기준'!$B$19,AC39&lt;'산출기준'!$B$19,AE39=0),"",AF39/AE39)</x:f>
        <x:v>1.2708018814942197</x:v>
      </x:c>
      <x:c r="AH39" t="n">
        <x:f>IF(SUM(P39:AA39)=0,"",MAX(P39:AA39)/SUM(P39:AA39))</x:f>
        <x:v>0.1073663040993474</x:v>
      </x:c>
      <x:c r="AI39" t="n">
        <x:f>IF(AG39="","",AD39/'산출기준'!$B$18*'산출기준'!$B$20+MIN(1,AG39)*'산출기준'!$B$21+(1-AH39)*'산출기준'!$B$22)</x:f>
        <x:v>97.85267391801305</x:v>
      </x:c>
      <x:c r="AJ39" t="str">
        <x:v>24개월 중 양수 지수 24개월; 전반/후반 자료 12/12개월. 최근12개월/이전12개월 관측월 평균비 1.27배, 최근 최댓달 비중 10.7%. 미래 1년 지속을 보장하지 않음.</x:v>
      </x:c>
      <x:c r="AK39" t="str">
        <x:v>https://developers.naver.com/docs/serviceapi/datalab/search/search.md</x:v>
      </x:c>
    </x:row>
    <x:row r="40">
      <x:c r="A40" t="str">
        <x:v>K0036</x:v>
      </x:c>
      <x:c r="B40" t="str">
        <x:v>경제·비즈니스</x:v>
      </x:c>
      <x:c r="C40" t="str">
        <x:v>로또세금</x:v>
      </x:c>
      <x:c r="D40" t="n">
        <x:v>1.88471</x:v>
      </x:c>
      <x:c r="E40" t="n">
        <x:v>2.13458</x:v>
      </x:c>
      <x:c r="F40" t="n">
        <x:v>2.12925</x:v>
      </x:c>
      <x:c r="G40" t="n">
        <x:v>2.31127</x:v>
      </x:c>
      <x:c r="H40" t="n">
        <x:v>2.58449</x:v>
      </x:c>
      <x:c r="I40" t="n">
        <x:v>2.293</x:v>
      </x:c>
      <x:c r="J40" t="n">
        <x:v>2.39232</x:v>
      </x:c>
      <x:c r="K40" t="n">
        <x:v>1.76047</x:v>
      </x:c>
      <x:c r="L40" t="n">
        <x:v>1.74963</x:v>
      </x:c>
      <x:c r="M40" t="n">
        <x:v>2.01716</x:v>
      </x:c>
      <x:c r="N40" t="n">
        <x:v>1.60432</x:v>
      </x:c>
      <x:c r="O40" t="n">
        <x:v>1.6337</x:v>
      </x:c>
      <x:c r="P40" t="n">
        <x:v>1.75103</x:v>
      </x:c>
      <x:c r="Q40" t="n">
        <x:v>1.46024</x:v>
      </x:c>
      <x:c r="R40" t="n">
        <x:v>1.34203</x:v>
      </x:c>
      <x:c r="S40" t="n">
        <x:v>1.17216</x:v>
      </x:c>
      <x:c r="T40" t="n">
        <x:v>1.8215</x:v>
      </x:c>
      <x:c r="U40" t="n">
        <x:v>1.57923</x:v>
      </x:c>
      <x:c r="V40" t="n">
        <x:v>1.27017</x:v>
      </x:c>
      <x:c r="W40" t="n">
        <x:v>1.10528</x:v>
      </x:c>
      <x:c r="X40" t="n">
        <x:v>1.16997</x:v>
      </x:c>
      <x:c r="Y40" t="n">
        <x:v>1.02694</x:v>
      </x:c>
      <x:c r="Z40" t="n">
        <x:v>0.98454</x:v>
      </x:c>
      <x:c r="AA40" t="n">
        <x:v>1.01601</x:v>
      </x:c>
      <x:c r="AB40" t="n">
        <x:f>COUNT(D40:O40)</x:f>
        <x:v>12</x:v>
      </x:c>
      <x:c r="AC40" t="n">
        <x:f>COUNT(P40:AA40)</x:f>
        <x:v>12</x:v>
      </x:c>
      <x:c r="AD40" t="n">
        <x:f>COUNTIF(D40:AA40,"&gt;0")</x:f>
        <x:v>24</x:v>
      </x:c>
      <x:c r="AE40" t="n">
        <x:f>IF(AB40=0,"",AVERAGE(D40:O40))</x:f>
        <x:v>2.0412416666666666</x:v>
      </x:c>
      <x:c r="AF40" t="n">
        <x:f>IF(AC40=0,"",AVERAGE(P40:AA40))</x:f>
        <x:v>1.3082583333333333</x:v>
      </x:c>
      <x:c r="AG40" t="n">
        <x:f>IF(OR(AB40&lt;'산출기준'!$B$19,AC40&lt;'산출기준'!$B$19,AE40=0),"",AF40/AE40)</x:f>
        <x:v>0.6409130063809201</x:v>
      </x:c>
      <x:c r="AH40" t="n">
        <x:f>IF(SUM(P40:AA40)=0,"",MAX(P40:AA40)/SUM(P40:AA40))</x:f>
        <x:v>0.11602575943843914</x:v>
      </x:c>
      <x:c r="AI40" t="n">
        <x:f>IF(AG40="","",AD40/'산출기준'!$B$18*'산출기준'!$B$20+MIN(1,AG40)*'산출기준'!$B$21+(1-AH40)*'산출기준'!$B$22)</x:f>
        <x:v>86.90687500265882</x:v>
      </x:c>
      <x:c r="AJ40" t="str">
        <x:v>24개월 중 양수 지수 24개월; 전반/후반 자료 12/12개월. 최근12개월/이전12개월 관측월 평균비 0.64배, 최근 최댓달 비중 11.6%. 미래 1년 지속을 보장하지 않음.</x:v>
      </x:c>
      <x:c r="AK40" t="str">
        <x:v>https://developers.naver.com/docs/serviceapi/datalab/search/search.md</x:v>
      </x:c>
    </x:row>
    <x:row r="41">
      <x:c r="A41" t="str">
        <x:v>K0037</x:v>
      </x:c>
      <x:c r="B41" t="str">
        <x:v>경제·비즈니스</x:v>
      </x:c>
      <x:c r="C41" t="str">
        <x:v>주휴수당계산법</x:v>
      </x:c>
      <x:c r="D41" t="n">
        <x:v>1.25889</x:v>
      </x:c>
      <x:c r="E41" t="n">
        <x:v>1.12713</x:v>
      </x:c>
      <x:c r="F41" t="n">
        <x:v>1.21211</x:v>
      </x:c>
      <x:c r="G41" t="n">
        <x:v>1.31633</x:v>
      </x:c>
      <x:c r="H41" t="n">
        <x:v>1.41609</x:v>
      </x:c>
      <x:c r="I41" t="n">
        <x:v>1.31082</x:v>
      </x:c>
      <x:c r="J41" t="n">
        <x:v>1.42361</x:v>
      </x:c>
      <x:c r="K41" t="n">
        <x:v>1.2574</x:v>
      </x:c>
      <x:c r="L41" t="n">
        <x:v>1.1726</x:v>
      </x:c>
      <x:c r="M41" t="n">
        <x:v>1.17784</x:v>
      </x:c>
      <x:c r="N41" t="n">
        <x:v>1.25985</x:v>
      </x:c>
      <x:c r="O41" t="n">
        <x:v>1.32219</x:v>
      </x:c>
      <x:c r="P41" t="n">
        <x:v>1.28573</x:v>
      </x:c>
      <x:c r="Q41" t="n">
        <x:v>1.02904</x:v>
      </x:c>
      <x:c r="R41" t="n">
        <x:v>1.09277</x:v>
      </x:c>
      <x:c r="S41" t="n">
        <x:v>1.13929</x:v>
      </x:c>
      <x:c r="T41" t="n">
        <x:v>1.24726</x:v>
      </x:c>
      <x:c r="U41" t="n">
        <x:v>1.05247</x:v>
      </x:c>
      <x:c r="V41" t="n">
        <x:v>1.1371</x:v>
      </x:c>
      <x:c r="W41" t="n">
        <x:v>1.05876</x:v>
      </x:c>
      <x:c r="X41" t="n">
        <x:v>0.99905</x:v>
      </x:c>
      <x:c r="Y41" t="n">
        <x:v>0.9389</x:v>
      </x:c>
      <x:c r="Z41" t="n">
        <x:v>0.9486</x:v>
      </x:c>
      <x:c r="AA41" t="n">
        <x:v>0.90139</x:v>
      </x:c>
      <x:c r="AB41" t="n">
        <x:f>COUNT(D41:O41)</x:f>
        <x:v>12</x:v>
      </x:c>
      <x:c r="AC41" t="n">
        <x:f>COUNT(P41:AA41)</x:f>
        <x:v>12</x:v>
      </x:c>
      <x:c r="AD41" t="n">
        <x:f>COUNTIF(D41:AA41,"&gt;0")</x:f>
        <x:v>24</x:v>
      </x:c>
      <x:c r="AE41" t="n">
        <x:f>IF(AB41=0,"",AVERAGE(D41:O41))</x:f>
        <x:v>1.2712383333333335</x:v>
      </x:c>
      <x:c r="AF41" t="n">
        <x:f>IF(AC41=0,"",AVERAGE(P41:AA41))</x:f>
        <x:v>1.0691966666666668</x:v>
      </x:c>
      <x:c r="AG41" t="n">
        <x:f>IF(OR(AB41&lt;'산출기준'!$B$19,AC41&lt;'산출기준'!$B$19,AE41=0),"",AF41/AE41)</x:f>
        <x:v>0.8410670435520221</x:v>
      </x:c>
      <x:c r="AH41" t="n">
        <x:f>IF(SUM(P41:AA41)=0,"",MAX(P41:AA41)/SUM(P41:AA41))</x:f>
        <x:v>0.10020997072568501</x:v>
      </x:c>
      <x:c r="AI41" t="n">
        <x:f>IF(AG41="","",AD41/'산출기준'!$B$18*'산출기준'!$B$20+MIN(1,AG41)*'산출기준'!$B$21+(1-AH41)*'산출기준'!$B$22)</x:f>
        <x:v>93.22781189204696</x:v>
      </x:c>
      <x:c r="AJ41" t="str">
        <x:v>24개월 중 양수 지수 24개월; 전반/후반 자료 12/12개월. 최근12개월/이전12개월 관측월 평균비 0.84배, 최근 최댓달 비중 10.0%. 미래 1년 지속을 보장하지 않음.</x:v>
      </x:c>
      <x:c r="AK41" t="str">
        <x:v>https://developers.naver.com/docs/serviceapi/datalab/search/search.md</x:v>
      </x:c>
    </x:row>
    <x:row r="42">
      <x:c r="A42" t="str">
        <x:v>K0038</x:v>
      </x:c>
      <x:c r="B42" t="str">
        <x:v>경제·비즈니스</x:v>
      </x:c>
      <x:c r="C42" t="str">
        <x:v>종합소득세신고</x:v>
      </x:c>
      <x:c r="D42" t="n">
        <x:v>0.9855</x:v>
      </x:c>
      <x:c r="E42" t="n">
        <x:v>1.85804</x:v>
      </x:c>
      <x:c r="F42" t="n">
        <x:v>0.71211</x:v>
      </x:c>
      <x:c r="G42" t="n">
        <x:v>1.55396</x:v>
      </x:c>
      <x:c r="H42" t="n">
        <x:v>4.093</x:v>
      </x:c>
      <x:c r="I42" t="n">
        <x:v>3.38517</x:v>
      </x:c>
      <x:c r="J42" t="n">
        <x:v>4.42855</x:v>
      </x:c>
      <x:c r="K42" t="n">
        <x:v>15.32197</x:v>
      </x:c>
      <x:c r="L42" t="n">
        <x:v>100</x:v>
      </x:c>
      <x:c r="M42" t="n">
        <x:v>7.8459</x:v>
      </x:c>
      <x:c r="N42" t="n">
        <x:v>1.23432</x:v>
      </x:c>
      <x:c r="O42" t="n">
        <x:v>0.95603</x:v>
      </x:c>
      <x:c r="P42" t="n">
        <x:v>0.65222</x:v>
      </x:c>
      <x:c r="Q42" t="n">
        <x:v>0.51399</x:v>
      </x:c>
      <x:c r="R42" t="n">
        <x:v>0.66358</x:v>
      </x:c>
      <x:c r="S42" t="n">
        <x:v>1.11175</x:v>
      </x:c>
      <x:c r="T42" t="n">
        <x:v>2.25305</x:v>
      </x:c>
      <x:c r="U42" t="n">
        <x:v>1.21981</x:v>
      </x:c>
      <x:c r="V42" t="n">
        <x:v>1.39607</x:v>
      </x:c>
      <x:c r="W42" t="n">
        <x:v>9.18977</x:v>
      </x:c>
      <x:c r="X42" t="n">
        <x:v>81.86726</x:v>
      </x:c>
      <x:c r="Y42" t="n">
        <x:v>5.30153</x:v>
      </x:c>
      <x:c r="Z42" t="n">
        <x:v>0.97195</x:v>
      </x:c>
      <x:c r="AA42" t="n">
        <x:v>0.86205</x:v>
      </x:c>
      <x:c r="AB42" t="n">
        <x:f>COUNT(D42:O42)</x:f>
        <x:v>12</x:v>
      </x:c>
      <x:c r="AC42" t="n">
        <x:f>COUNT(P42:AA42)</x:f>
        <x:v>12</x:v>
      </x:c>
      <x:c r="AD42" t="n">
        <x:f>COUNTIF(D42:AA42,"&gt;0")</x:f>
        <x:v>24</x:v>
      </x:c>
      <x:c r="AE42" t="n">
        <x:f>IF(AB42=0,"",AVERAGE(D42:O42))</x:f>
        <x:v>11.864545833333333</x:v>
      </x:c>
      <x:c r="AF42" t="n">
        <x:f>IF(AC42=0,"",AVERAGE(P42:AA42))</x:f>
        <x:v>8.833585833333334</x:v>
      </x:c>
      <x:c r="AG42" t="n">
        <x:f>IF(OR(AB42&lt;'산출기준'!$B$19,AC42&lt;'산출기준'!$B$19,AE42=0),"",AF42/AE42)</x:f>
        <x:v>0.7445363655231922</x:v>
      </x:c>
      <x:c r="AH42" t="n">
        <x:f>IF(SUM(P42:AA42)=0,"",MAX(P42:AA42)/SUM(P42:AA42))</x:f>
        <x:v>0.7723105650847905</x:v>
      </x:c>
      <x:c r="AI42" t="n">
        <x:f>IF(AG42="","",AD42/'산출기준'!$B$18*'산출기준'!$B$20+MIN(1,AG42)*'산출기준'!$B$21+(1-AH42)*'산출기준'!$B$22)</x:f>
        <x:v>76.88987966399996</x:v>
      </x:c>
      <x:c r="AJ42" t="str">
        <x:v>24개월 중 양수 지수 24개월; 전반/후반 자료 12/12개월. 최근12개월/이전12개월 관측월 평균비 0.74배, 최근 최댓달 비중 77.2%. 미래 1년 지속을 보장하지 않음.</x:v>
      </x:c>
      <x:c r="AK42" t="str">
        <x:v>https://developers.naver.com/docs/serviceapi/datalab/search/search.md</x:v>
      </x:c>
    </x:row>
    <x:row r="43">
      <x:c r="A43" t="str">
        <x:v>K0039</x:v>
      </x:c>
      <x:c r="B43" t="str">
        <x:v>경제·비즈니스</x:v>
      </x:c>
      <x:c r="C43" t="str">
        <x:v>건강보험료조회</x:v>
      </x:c>
      <x:c r="D43" t="n">
        <x:v>0.48706</x:v>
      </x:c>
      <x:c r="E43" t="n">
        <x:v>0.54398</x:v>
      </x:c>
      <x:c r="F43" t="n">
        <x:v>0.53777</x:v>
      </x:c>
      <x:c r="G43" t="n">
        <x:v>0.60326</x:v>
      </x:c>
      <x:c r="H43" t="n">
        <x:v>0.68028</x:v>
      </x:c>
      <x:c r="I43" t="n">
        <x:v>0.67268</x:v>
      </x:c>
      <x:c r="J43" t="n">
        <x:v>0.77506</x:v>
      </x:c>
      <x:c r="K43" t="n">
        <x:v>1.08333</x:v>
      </x:c>
      <x:c r="L43" t="n">
        <x:v>0.86476</x:v>
      </x:c>
      <x:c r="M43" t="n">
        <x:v>0.88653</x:v>
      </x:c>
      <x:c r="N43" t="n">
        <x:v>1.49731</x:v>
      </x:c>
      <x:c r="O43" t="n">
        <x:v>1.31432</x:v>
      </x:c>
      <x:c r="P43" t="n">
        <x:v>2.96035</x:v>
      </x:c>
      <x:c r="Q43" t="n">
        <x:v>1.20766</x:v>
      </x:c>
      <x:c r="R43" t="n">
        <x:v>0.8756</x:v>
      </x:c>
      <x:c r="S43" t="n">
        <x:v>0.88495</x:v>
      </x:c>
      <x:c r="T43" t="n">
        <x:v>0.95647</x:v>
      </x:c>
      <x:c r="U43" t="n">
        <x:v>0.75486</x:v>
      </x:c>
      <x:c r="V43" t="n">
        <x:v>1.35366</x:v>
      </x:c>
      <x:c r="W43" t="n">
        <x:v>2.43184</x:v>
      </x:c>
      <x:c r="X43" t="n">
        <x:v>7.99837</x:v>
      </x:c>
      <x:c r="Y43" t="n">
        <x:v>1.3784</x:v>
      </x:c>
      <x:c r="Z43" t="n">
        <x:v>0.95918</x:v>
      </x:c>
      <x:c r="AA43" t="n">
        <x:v>0.85392</x:v>
      </x:c>
      <x:c r="AB43" t="n">
        <x:f>COUNT(D43:O43)</x:f>
        <x:v>12</x:v>
      </x:c>
      <x:c r="AC43" t="n">
        <x:f>COUNT(P43:AA43)</x:f>
        <x:v>12</x:v>
      </x:c>
      <x:c r="AD43" t="n">
        <x:f>COUNTIF(D43:AA43,"&gt;0")</x:f>
        <x:v>24</x:v>
      </x:c>
      <x:c r="AE43" t="n">
        <x:f>IF(AB43=0,"",AVERAGE(D43:O43))</x:f>
        <x:v>0.8288616666666667</x:v>
      </x:c>
      <x:c r="AF43" t="n">
        <x:f>IF(AC43=0,"",AVERAGE(P43:AA43))</x:f>
        <x:v>1.8846049999999999</x:v>
      </x:c>
      <x:c r="AG43" t="n">
        <x:f>IF(OR(AB43&lt;'산출기준'!$B$19,AC43&lt;'산출기준'!$B$19,AE43=0),"",AF43/AE43)</x:f>
        <x:v>2.2737268181059562</x:v>
      </x:c>
      <x:c r="AH43" t="n">
        <x:f>IF(SUM(P43:AA43)=0,"",MAX(P43:AA43)/SUM(P43:AA43))</x:f>
        <x:v>0.3536713705701372</x:v>
      </x:c>
      <x:c r="AI43" t="n">
        <x:f>IF(AG43="","",AD43/'산출기준'!$B$18*'산출기준'!$B$20+MIN(1,AG43)*'산출기준'!$B$21+(1-AH43)*'산출기준'!$B$22)</x:f>
        <x:v>92.92657258859725</x:v>
      </x:c>
      <x:c r="AJ43" t="str">
        <x:v>24개월 중 양수 지수 24개월; 전반/후반 자료 12/12개월. 최근12개월/이전12개월 관측월 평균비 2.27배, 최근 최댓달 비중 35.4%. 미래 1년 지속을 보장하지 않음.</x:v>
      </x:c>
      <x:c r="AK43" t="str">
        <x:v>https://developers.naver.com/docs/serviceapi/datalab/search/search.md</x:v>
      </x:c>
    </x:row>
    <x:row r="44">
      <x:c r="A44" t="str">
        <x:v>K0040</x:v>
      </x:c>
      <x:c r="B44" t="str">
        <x:v>경제·비즈니스</x:v>
      </x:c>
      <x:c r="C44" t="str">
        <x:v>종합소득세세율</x:v>
      </x:c>
      <x:c r="D44" t="n">
        <x:v>40.82956</x:v>
      </x:c>
      <x:c r="E44" t="n">
        <x:v>44.983</x:v>
      </x:c>
      <x:c r="F44" t="n">
        <x:v>53.4275</x:v>
      </x:c>
      <x:c r="G44" t="n">
        <x:v>63.67772</x:v>
      </x:c>
      <x:c r="H44" t="n">
        <x:v>74.07677</x:v>
      </x:c>
      <x:c r="I44" t="n">
        <x:v>60.54087</x:v>
      </x:c>
      <x:c r="J44" t="n">
        <x:v>41.61869</x:v>
      </x:c>
      <x:c r="K44" t="n">
        <x:v>56.8199</x:v>
      </x:c>
      <x:c r="L44" t="n">
        <x:v>96.53458</x:v>
      </x:c>
      <x:c r="M44" t="n">
        <x:v>36.38406</x:v>
      </x:c>
      <x:c r="N44" t="n">
        <x:v>41.80965</x:v>
      </x:c>
      <x:c r="O44" t="n">
        <x:v>42.73919</x:v>
      </x:c>
      <x:c r="P44" t="n">
        <x:v>40.10783</x:v>
      </x:c>
      <x:c r="Q44" t="n">
        <x:v>37.62812</x:v>
      </x:c>
      <x:c r="R44" t="n">
        <x:v>49.0185</x:v>
      </x:c>
      <x:c r="S44" t="n">
        <x:v>57.88424</x:v>
      </x:c>
      <x:c r="T44" t="n">
        <x:v>66.20517</x:v>
      </x:c>
      <x:c r="U44" t="n">
        <x:v>38.14204</x:v>
      </x:c>
      <x:c r="V44" t="n">
        <x:v>37.46243</x:v>
      </x:c>
      <x:c r="W44" t="n">
        <x:v>45.23856</x:v>
      </x:c>
      <x:c r="X44" t="n">
        <x:v>100</x:v>
      </x:c>
      <x:c r="Y44" t="n">
        <x:v>32.18006</x:v>
      </x:c>
      <x:c r="Z44" t="n">
        <x:v>26.81625</x:v>
      </x:c>
      <x:c r="AA44" t="n">
        <x:v>27.42003</x:v>
      </x:c>
      <x:c r="AB44" t="n">
        <x:f>COUNT(D44:O44)</x:f>
        <x:v>12</x:v>
      </x:c>
      <x:c r="AC44" t="n">
        <x:f>COUNT(P44:AA44)</x:f>
        <x:v>12</x:v>
      </x:c>
      <x:c r="AD44" t="n">
        <x:f>COUNTIF(D44:AA44,"&gt;0")</x:f>
        <x:v>24</x:v>
      </x:c>
      <x:c r="AE44" t="n">
        <x:f>IF(AB44=0,"",AVERAGE(D44:O44))</x:f>
        <x:v>54.453457500000006</x:v>
      </x:c>
      <x:c r="AF44" t="n">
        <x:f>IF(AC44=0,"",AVERAGE(P44:AA44))</x:f>
        <x:v>46.508602499999995</x:v>
      </x:c>
      <x:c r="AG44" t="n">
        <x:f>IF(OR(AB44&lt;'산출기준'!$B$19,AC44&lt;'산출기준'!$B$19,AE44=0),"",AF44/AE44)</x:f>
        <x:v>0.8540982452767116</x:v>
      </x:c>
      <x:c r="AH44" t="n">
        <x:f>IF(SUM(P44:AA44)=0,"",MAX(P44:AA44)/SUM(P44:AA44))</x:f>
        <x:v>0.17917832154456445</x:v>
      </x:c>
      <x:c r="AI44" t="n">
        <x:f>IF(AG44="","",AD44/'산출기준'!$B$18*'산출기준'!$B$20+MIN(1,AG44)*'산출기준'!$B$21+(1-AH44)*'산출기준'!$B$22)</x:f>
        <x:v>92.03938092741006</x:v>
      </x:c>
      <x:c r="AJ44" t="str">
        <x:v>24개월 중 양수 지수 24개월; 전반/후반 자료 12/12개월. 최근12개월/이전12개월 관측월 평균비 0.85배, 최근 최댓달 비중 17.9%. 미래 1년 지속을 보장하지 않음.</x:v>
      </x:c>
      <x:c r="AK44" t="str">
        <x:v>https://developers.naver.com/docs/serviceapi/datalab/search/search.md</x:v>
      </x:c>
    </x:row>
    <x:row r="45">
      <x:c r="A45" t="str">
        <x:v>K0041</x:v>
      </x:c>
      <x:c r="B45" t="str">
        <x:v>경제·비즈니스</x:v>
      </x:c>
      <x:c r="C45" t="str">
        <x:v>아파트관리비조회</x:v>
      </x:c>
      <x:c r="D45" t="n">
        <x:v>27.6138</x:v>
      </x:c>
      <x:c r="E45" t="n">
        <x:v>17.43941</x:v>
      </x:c>
      <x:c r="F45" t="n">
        <x:v>15.56067</x:v>
      </x:c>
      <x:c r="G45" t="n">
        <x:v>17.3018</x:v>
      </x:c>
      <x:c r="H45" t="n">
        <x:v>21.77539</x:v>
      </x:c>
      <x:c r="I45" t="n">
        <x:v>20.07638</x:v>
      </x:c>
      <x:c r="J45" t="n">
        <x:v>16.59692</x:v>
      </x:c>
      <x:c r="K45" t="n">
        <x:v>13.20452</x:v>
      </x:c>
      <x:c r="L45" t="n">
        <x:v>13.10623</x:v>
      </x:c>
      <x:c r="M45" t="n">
        <x:v>12.92089</x:v>
      </x:c>
      <x:c r="N45" t="n">
        <x:v>17.08275</x:v>
      </x:c>
      <x:c r="O45" t="n">
        <x:v>24.51908</x:v>
      </x:c>
      <x:c r="P45" t="n">
        <x:v>14.33626</x:v>
      </x:c>
      <x:c r="Q45" t="n">
        <x:v>11.68243</x:v>
      </x:c>
      <x:c r="R45" t="n">
        <x:v>11.07304</x:v>
      </x:c>
      <x:c r="S45" t="n">
        <x:v>12.34238</x:v>
      </x:c>
      <x:c r="T45" t="n">
        <x:v>15.19559</x:v>
      </x:c>
      <x:c r="U45" t="n">
        <x:v>19.54842</x:v>
      </x:c>
      <x:c r="V45" t="n">
        <x:v>21.62374</x:v>
      </x:c>
      <x:c r="W45" t="n">
        <x:v>18.27066</x:v>
      </x:c>
      <x:c r="X45" t="n">
        <x:v>16.21219</x:v>
      </x:c>
      <x:c r="Y45" t="n">
        <x:v>17.93647</x:v>
      </x:c>
      <x:c r="Z45" t="n">
        <x:v>23.31433</x:v>
      </x:c>
      <x:c r="AA45" t="n">
        <x:v>28.6304</x:v>
      </x:c>
      <x:c r="AB45" t="n">
        <x:f>COUNT(D45:O45)</x:f>
        <x:v>12</x:v>
      </x:c>
      <x:c r="AC45" t="n">
        <x:f>COUNT(P45:AA45)</x:f>
        <x:v>12</x:v>
      </x:c>
      <x:c r="AD45" t="n">
        <x:f>COUNTIF(D45:AA45,"&gt;0")</x:f>
        <x:v>24</x:v>
      </x:c>
      <x:c r="AE45" t="n">
        <x:f>IF(AB45=0,"",AVERAGE(D45:O45))</x:f>
        <x:v>18.099820000000005</x:v>
      </x:c>
      <x:c r="AF45" t="n">
        <x:f>IF(AC45=0,"",AVERAGE(P45:AA45))</x:f>
        <x:v>17.513825833333335</x:v>
      </x:c>
      <x:c r="AG45" t="n">
        <x:f>IF(OR(AB45&lt;'산출기준'!$B$19,AC45&lt;'산출기준'!$B$19,AE45=0),"",AF45/AE45)</x:f>
        <x:v>0.9676243097076839</x:v>
      </x:c>
      <x:c r="AH45" t="n">
        <x:f>IF(SUM(P45:AA45)=0,"",MAX(P45:AA45)/SUM(P45:AA45))</x:f>
        <x:v>0.13622761179489098</x:v>
      </x:c>
      <x:c r="AI45" t="n">
        <x:f>IF(AG45="","",AD45/'산출기준'!$B$18*'산출기준'!$B$20+MIN(1,AG45)*'산출기준'!$B$21+(1-AH45)*'산출기준'!$B$22)</x:f>
        <x:v>96.3041770553327</x:v>
      </x:c>
      <x:c r="AJ45" t="str">
        <x:v>24개월 중 양수 지수 24개월; 전반/후반 자료 12/12개월. 최근12개월/이전12개월 관측월 평균비 0.97배, 최근 최댓달 비중 13.6%. 미래 1년 지속을 보장하지 않음.</x:v>
      </x:c>
      <x:c r="AK45" t="str">
        <x:v>https://developers.naver.com/docs/serviceapi/datalab/search/search.md</x:v>
      </x:c>
    </x:row>
    <x:row r="46">
      <x:c r="A46" t="str">
        <x:v>K0042</x:v>
      </x:c>
      <x:c r="B46" t="str">
        <x:v>경제·비즈니스</x:v>
      </x:c>
      <x:c r="C46" t="str">
        <x:v>증여세신고</x:v>
      </x:c>
      <x:c r="D46" t="n">
        <x:v>26.5944</x:v>
      </x:c>
      <x:c r="E46" t="n">
        <x:v>29.53747</x:v>
      </x:c>
      <x:c r="F46" t="n">
        <x:v>25.6115</x:v>
      </x:c>
      <x:c r="G46" t="n">
        <x:v>32.42157</x:v>
      </x:c>
      <x:c r="H46" t="n">
        <x:v>30.72537</x:v>
      </x:c>
      <x:c r="I46" t="n">
        <x:v>33.69653</x:v>
      </x:c>
      <x:c r="J46" t="n">
        <x:v>31.95821</x:v>
      </x:c>
      <x:c r="K46" t="n">
        <x:v>26.1563</x:v>
      </x:c>
      <x:c r="L46" t="n">
        <x:v>33.0085</x:v>
      </x:c>
      <x:c r="M46" t="n">
        <x:v>33.94928</x:v>
      </x:c>
      <x:c r="N46" t="n">
        <x:v>33.3118</x:v>
      </x:c>
      <x:c r="O46" t="n">
        <x:v>33.16577</x:v>
      </x:c>
      <x:c r="P46" t="n">
        <x:v>44.8791</x:v>
      </x:c>
      <x:c r="Q46" t="n">
        <x:v>42.41905</x:v>
      </x:c>
      <x:c r="R46" t="n">
        <x:v>39.1811</x:v>
      </x:c>
      <x:c r="S46" t="n">
        <x:v>48.78822</x:v>
      </x:c>
      <x:c r="T46" t="n">
        <x:v>60.80204</x:v>
      </x:c>
      <x:c r="U46" t="n">
        <x:v>58.17349</x:v>
      </x:c>
      <x:c r="V46" t="n">
        <x:v>49.15049</x:v>
      </x:c>
      <x:c r="W46" t="n">
        <x:v>39.94495</x:v>
      </x:c>
      <x:c r="X46" t="n">
        <x:v>41.76753</x:v>
      </x:c>
      <x:c r="Y46" t="n">
        <x:v>35.05293</x:v>
      </x:c>
      <x:c r="Z46" t="n">
        <x:v>27.84408</x:v>
      </x:c>
      <x:c r="AA46" t="n">
        <x:v>26.0524</x:v>
      </x:c>
      <x:c r="AB46" t="n">
        <x:f>COUNT(D46:O46)</x:f>
        <x:v>12</x:v>
      </x:c>
      <x:c r="AC46" t="n">
        <x:f>COUNT(P46:AA46)</x:f>
        <x:v>12</x:v>
      </x:c>
      <x:c r="AD46" t="n">
        <x:f>COUNTIF(D46:AA46,"&gt;0")</x:f>
        <x:v>24</x:v>
      </x:c>
      <x:c r="AE46" t="n">
        <x:f>IF(AB46=0,"",AVERAGE(D46:O46))</x:f>
        <x:v>30.844724999999997</x:v>
      </x:c>
      <x:c r="AF46" t="n">
        <x:f>IF(AC46=0,"",AVERAGE(P46:AA46))</x:f>
        <x:v>42.83794833333334</x:v>
      </x:c>
      <x:c r="AG46" t="n">
        <x:f>IF(OR(AB46&lt;'산출기준'!$B$19,AC46&lt;'산출기준'!$B$19,AE46=0),"",AF46/AE46)</x:f>
        <x:v>1.388825750053967</x:v>
      </x:c>
      <x:c r="AH46" t="n">
        <x:f>IF(SUM(P46:AA46)=0,"",MAX(P46:AA46)/SUM(P46:AA46))</x:f>
        <x:v>0.11827916284039279</x:v>
      </x:c>
      <x:c r="AI46" t="n">
        <x:f>IF(AG46="","",AD46/'산출기준'!$B$18*'산출기준'!$B$20+MIN(1,AG46)*'산출기준'!$B$21+(1-AH46)*'산출기준'!$B$22)</x:f>
        <x:v>97.63441674319215</x:v>
      </x:c>
      <x:c r="AJ46" t="str">
        <x:v>24개월 중 양수 지수 24개월; 전반/후반 자료 12/12개월. 최근12개월/이전12개월 관측월 평균비 1.39배, 최근 최댓달 비중 11.8%. 미래 1년 지속을 보장하지 않음.</x:v>
      </x:c>
      <x:c r="AK46" t="str">
        <x:v>https://developers.naver.com/docs/serviceapi/datalab/search/search.md</x:v>
      </x:c>
    </x:row>
    <x:row r="47">
      <x:c r="A47" t="str">
        <x:v>K0043</x:v>
      </x:c>
      <x:c r="B47" t="str">
        <x:v>경제·비즈니스</x:v>
      </x:c>
      <x:c r="C47" t="str">
        <x:v>연봉5000실수령액</x:v>
      </x:c>
      <x:c r="D47" t="n">
        <x:v>30.33502</x:v>
      </x:c>
      <x:c r="E47" t="n">
        <x:v>31.33758</x:v>
      </x:c>
      <x:c r="F47" t="n">
        <x:v>29.46726</x:v>
      </x:c>
      <x:c r="G47" t="n">
        <x:v>31.06518</x:v>
      </x:c>
      <x:c r="H47" t="n">
        <x:v>36.76036</x:v>
      </x:c>
      <x:c r="I47" t="n">
        <x:v>32.38507</x:v>
      </x:c>
      <x:c r="J47" t="n">
        <x:v>30.64674</x:v>
      </x:c>
      <x:c r="K47" t="n">
        <x:v>28.48998</x:v>
      </x:c>
      <x:c r="L47" t="n">
        <x:v>28.15861</x:v>
      </x:c>
      <x:c r="M47" t="n">
        <x:v>27.17852</x:v>
      </x:c>
      <x:c r="N47" t="n">
        <x:v>27.49585</x:v>
      </x:c>
      <x:c r="O47" t="n">
        <x:v>25.45985</x:v>
      </x:c>
      <x:c r="P47" t="n">
        <x:v>24.19613</x:v>
      </x:c>
      <x:c r="Q47" t="n">
        <x:v>21.91019</x:v>
      </x:c>
      <x:c r="R47" t="n">
        <x:v>23.5418</x:v>
      </x:c>
      <x:c r="S47" t="n">
        <x:v>24.39551</x:v>
      </x:c>
      <x:c r="T47" t="n">
        <x:v>29.62734</x:v>
      </x:c>
      <x:c r="U47" t="n">
        <x:v>32.40472</x:v>
      </x:c>
      <x:c r="V47" t="n">
        <x:v>38.93678</x:v>
      </x:c>
      <x:c r="W47" t="n">
        <x:v>32.65466</x:v>
      </x:c>
      <x:c r="X47" t="n">
        <x:v>28.26532</x:v>
      </x:c>
      <x:c r="Y47" t="n">
        <x:v>26.20966</x:v>
      </x:c>
      <x:c r="Z47" t="n">
        <x:v>27.19818</x:v>
      </x:c>
      <x:c r="AA47" t="n">
        <x:v>26.04959</x:v>
      </x:c>
      <x:c r="AB47" t="n">
        <x:f>COUNT(D47:O47)</x:f>
        <x:v>12</x:v>
      </x:c>
      <x:c r="AC47" t="n">
        <x:f>COUNT(P47:AA47)</x:f>
        <x:v>12</x:v>
      </x:c>
      <x:c r="AD47" t="n">
        <x:f>COUNTIF(D47:AA47,"&gt;0")</x:f>
        <x:v>24</x:v>
      </x:c>
      <x:c r="AE47" t="n">
        <x:f>IF(AB47=0,"",AVERAGE(D47:O47))</x:f>
        <x:v>29.898335</x:v>
      </x:c>
      <x:c r="AF47" t="n">
        <x:f>IF(AC47=0,"",AVERAGE(P47:AA47))</x:f>
        <x:v>27.949156666666667</x:v>
      </x:c>
      <x:c r="AG47" t="n">
        <x:f>IF(OR(AB47&lt;'산출기준'!$B$19,AC47&lt;'산출기준'!$B$19,AE47=0),"",AF47/AE47)</x:f>
        <x:v>0.9348064588434998</x:v>
      </x:c>
      <x:c r="AH47" t="n">
        <x:f>IF(SUM(P47:AA47)=0,"",MAX(P47:AA47)/SUM(P47:AA47))</x:f>
        <x:v>0.11609408131217316</x:v>
      </x:c>
      <x:c r="AI47" t="n">
        <x:f>IF(AG47="","",AD47/'산출기준'!$B$18*'산출기준'!$B$20+MIN(1,AG47)*'산출기준'!$B$21+(1-AH47)*'산출기준'!$B$22)</x:f>
        <x:v>95.72231213906153</x:v>
      </x:c>
      <x:c r="AJ47" t="str">
        <x:v>24개월 중 양수 지수 24개월; 전반/후반 자료 12/12개월. 최근12개월/이전12개월 관측월 평균비 0.93배, 최근 최댓달 비중 11.6%. 미래 1년 지속을 보장하지 않음.</x:v>
      </x:c>
      <x:c r="AK47" t="str">
        <x:v>https://developers.naver.com/docs/serviceapi/datalab/search/search.md</x:v>
      </x:c>
    </x:row>
    <x:row r="48">
      <x:c r="A48" t="str">
        <x:v>K0044</x:v>
      </x:c>
      <x:c r="B48" t="str">
        <x:v>경제·비즈니스</x:v>
      </x:c>
      <x:c r="C48" t="str">
        <x:v>양도소득세율</x:v>
      </x:c>
      <x:c r="D48" t="n">
        <x:v>33.64879</x:v>
      </x:c>
      <x:c r="E48" t="n">
        <x:v>38.36951</x:v>
      </x:c>
      <x:c r="F48" t="n">
        <x:v>36.58625</x:v>
      </x:c>
      <x:c r="G48" t="n">
        <x:v>29.1415</x:v>
      </x:c>
      <x:c r="H48" t="n">
        <x:v>24.89539</x:v>
      </x:c>
      <x:c r="I48" t="n">
        <x:v>33.07871</x:v>
      </x:c>
      <x:c r="J48" t="n">
        <x:v>35.96843</x:v>
      </x:c>
      <x:c r="K48" t="n">
        <x:v>29.20329</x:v>
      </x:c>
      <x:c r="L48" t="n">
        <x:v>28.76239</x:v>
      </x:c>
      <x:c r="M48" t="n">
        <x:v>29.96433</x:v>
      </x:c>
      <x:c r="N48" t="n">
        <x:v>29.11061</x:v>
      </x:c>
      <x:c r="O48" t="n">
        <x:v>26.09733</x:v>
      </x:c>
      <x:c r="P48" t="n">
        <x:v>27.31893</x:v>
      </x:c>
      <x:c r="Q48" t="n">
        <x:v>30.49509</x:v>
      </x:c>
      <x:c r="R48" t="n">
        <x:v>28.14737</x:v>
      </x:c>
      <x:c r="S48" t="n">
        <x:v>27.31331</x:v>
      </x:c>
      <x:c r="T48" t="n">
        <x:v>34.75806</x:v>
      </x:c>
      <x:c r="U48" t="n">
        <x:v>27.29366</x:v>
      </x:c>
      <x:c r="V48" t="n">
        <x:v>25.00772</x:v>
      </x:c>
      <x:c r="W48" t="n">
        <x:v>23.23008</x:v>
      </x:c>
      <x:c r="X48" t="n">
        <x:v>21.09017</x:v>
      </x:c>
      <x:c r="Y48" t="n">
        <x:v>19.3041</x:v>
      </x:c>
      <x:c r="Z48" t="n">
        <x:v>20.39372</x:v>
      </x:c>
      <x:c r="AA48" t="n">
        <x:v>27.34421</x:v>
      </x:c>
      <x:c r="AB48" t="n">
        <x:f>COUNT(D48:O48)</x:f>
        <x:v>12</x:v>
      </x:c>
      <x:c r="AC48" t="n">
        <x:f>COUNT(P48:AA48)</x:f>
        <x:v>12</x:v>
      </x:c>
      <x:c r="AD48" t="n">
        <x:f>COUNTIF(D48:AA48,"&gt;0")</x:f>
        <x:v>24</x:v>
      </x:c>
      <x:c r="AE48" t="n">
        <x:f>IF(AB48=0,"",AVERAGE(D48:O48))</x:f>
        <x:v>31.235544166666667</x:v>
      </x:c>
      <x:c r="AF48" t="n">
        <x:f>IF(AC48=0,"",AVERAGE(P48:AA48))</x:f>
        <x:v>25.97470166666666</x:v>
      </x:c>
      <x:c r="AG48" t="n">
        <x:f>IF(OR(AB48&lt;'산출기준'!$B$19,AC48&lt;'산출기준'!$B$19,AE48=0),"",AF48/AE48)</x:f>
        <x:v>0.8315751289002941</x:v>
      </x:c>
      <x:c r="AH48" t="n">
        <x:f>IF(SUM(P48:AA48)=0,"",MAX(P48:AA48)/SUM(P48:AA48))</x:f>
        <x:v>0.11151254159415758</x:v>
      </x:c>
      <x:c r="AI48" t="n">
        <x:f>IF(AG48="","",AD48/'산출기준'!$B$18*'산출기준'!$B$20+MIN(1,AG48)*'산출기준'!$B$21+(1-AH48)*'산출기준'!$B$22)</x:f>
        <x:v>92.71700303512567</x:v>
      </x:c>
      <x:c r="AJ48" t="str">
        <x:v>24개월 중 양수 지수 24개월; 전반/후반 자료 12/12개월. 최근12개월/이전12개월 관측월 평균비 0.83배, 최근 최댓달 비중 11.2%. 미래 1년 지속을 보장하지 않음.</x:v>
      </x:c>
      <x:c r="AK48" t="str">
        <x:v>https://developers.naver.com/docs/serviceapi/datalab/search/search.md</x:v>
      </x:c>
    </x:row>
    <x:row r="49">
      <x:c r="A49" t="str">
        <x:v>K0045</x:v>
      </x:c>
      <x:c r="B49" t="str">
        <x:v>경제·비즈니스</x:v>
      </x:c>
      <x:c r="C49" t="str">
        <x:v>부가세환급</x:v>
      </x:c>
      <x:c r="D49" t="n">
        <x:v>10.59024</x:v>
      </x:c>
      <x:c r="E49" t="n">
        <x:v>13.01439</x:v>
      </x:c>
      <x:c r="F49" t="n">
        <x:v>11.81926</x:v>
      </x:c>
      <x:c r="G49" t="n">
        <x:v>12.56488</x:v>
      </x:c>
      <x:c r="H49" t="n">
        <x:v>31.94734</x:v>
      </x:c>
      <x:c r="I49" t="n">
        <x:v>43.62747</x:v>
      </x:c>
      <x:c r="J49" t="n">
        <x:v>14.4307</x:v>
      </x:c>
      <x:c r="K49" t="n">
        <x:v>13.06969</x:v>
      </x:c>
      <x:c r="L49" t="n">
        <x:v>12.74861</x:v>
      </x:c>
      <x:c r="M49" t="n">
        <x:v>12.19921</x:v>
      </x:c>
      <x:c r="N49" t="n">
        <x:v>29.5553</x:v>
      </x:c>
      <x:c r="O49" t="n">
        <x:v>26.44976</x:v>
      </x:c>
      <x:c r="P49" t="n">
        <x:v>9.56993</x:v>
      </x:c>
      <x:c r="Q49" t="n">
        <x:v>8.7262</x:v>
      </x:c>
      <x:c r="R49" t="n">
        <x:v>8.21605</x:v>
      </x:c>
      <x:c r="S49" t="n">
        <x:v>9.20425</x:v>
      </x:c>
      <x:c r="T49" t="n">
        <x:v>23.14978</x:v>
      </x:c>
      <x:c r="U49" t="n">
        <x:v>22.86794</x:v>
      </x:c>
      <x:c r="V49" t="n">
        <x:v>7.12973</x:v>
      </x:c>
      <x:c r="W49" t="n">
        <x:v>6.88</x:v>
      </x:c>
      <x:c r="X49" t="n">
        <x:v>6.87287</x:v>
      </x:c>
      <x:c r="Y49" t="n">
        <x:v>6.946</x:v>
      </x:c>
      <x:c r="Z49" t="n">
        <x:v>14.62335</x:v>
      </x:c>
      <x:c r="AA49" t="n">
        <x:v>16.84593</x:v>
      </x:c>
      <x:c r="AB49" t="n">
        <x:f>COUNT(D49:O49)</x:f>
        <x:v>12</x:v>
      </x:c>
      <x:c r="AC49" t="n">
        <x:f>COUNT(P49:AA49)</x:f>
        <x:v>12</x:v>
      </x:c>
      <x:c r="AD49" t="n">
        <x:f>COUNTIF(D49:AA49,"&gt;0")</x:f>
        <x:v>24</x:v>
      </x:c>
      <x:c r="AE49" t="n">
        <x:f>IF(AB49=0,"",AVERAGE(D49:O49))</x:f>
        <x:v>19.3347375</x:v>
      </x:c>
      <x:c r="AF49" t="n">
        <x:f>IF(AC49=0,"",AVERAGE(P49:AA49))</x:f>
        <x:v>11.752669166666665</x:v>
      </x:c>
      <x:c r="AG49" t="n">
        <x:f>IF(OR(AB49&lt;'산출기준'!$B$19,AC49&lt;'산출기준'!$B$19,AE49=0),"",AF49/AE49)</x:f>
        <x:v>0.6078525331242105</x:v>
      </x:c>
      <x:c r="AH49" t="n">
        <x:f>IF(SUM(P49:AA49)=0,"",MAX(P49:AA49)/SUM(P49:AA49))</x:f>
        <x:v>0.16414554906427994</x:v>
      </x:c>
      <x:c r="AI49" t="n">
        <x:f>IF(AG49="","",AD49/'산출기준'!$B$18*'산출기준'!$B$20+MIN(1,AG49)*'산출기준'!$B$21+(1-AH49)*'산출기준'!$B$22)</x:f>
        <x:v>84.95266501244072</x:v>
      </x:c>
      <x:c r="AJ49" t="str">
        <x:v>24개월 중 양수 지수 24개월; 전반/후반 자료 12/12개월. 최근12개월/이전12개월 관측월 평균비 0.61배, 최근 최댓달 비중 16.4%. 미래 1년 지속을 보장하지 않음.</x:v>
      </x:c>
      <x:c r="AK49" t="str">
        <x:v>https://developers.naver.com/docs/serviceapi/datalab/search/search.md</x:v>
      </x:c>
    </x:row>
    <x:row r="50">
      <x:c r="A50" t="str">
        <x:v>K0046</x:v>
      </x:c>
      <x:c r="B50" t="str">
        <x:v>경제·비즈니스</x:v>
      </x:c>
      <x:c r="C50" t="str">
        <x:v>상속세계산기</x:v>
      </x:c>
      <x:c r="D50" t="n">
        <x:v>18.78667</x:v>
      </x:c>
      <x:c r="E50" t="n">
        <x:v>20.81839</x:v>
      </x:c>
      <x:c r="F50" t="n">
        <x:v>19.42705</x:v>
      </x:c>
      <x:c r="G50" t="n">
        <x:v>19.51267</x:v>
      </x:c>
      <x:c r="H50" t="n">
        <x:v>20.41526</x:v>
      </x:c>
      <x:c r="I50" t="n">
        <x:v>28.23531</x:v>
      </x:c>
      <x:c r="J50" t="n">
        <x:v>25.05306</x:v>
      </x:c>
      <x:c r="K50" t="n">
        <x:v>17.72711</x:v>
      </x:c>
      <x:c r="L50" t="n">
        <x:v>18.48878</x:v>
      </x:c>
      <x:c r="M50" t="n">
        <x:v>20.4545</x:v>
      </x:c>
      <x:c r="N50" t="n">
        <x:v>19.94791</x:v>
      </x:c>
      <x:c r="O50" t="n">
        <x:v>18.92046</x:v>
      </x:c>
      <x:c r="P50" t="n">
        <x:v>21.11271</x:v>
      </x:c>
      <x:c r="Q50" t="n">
        <x:v>18.48343</x:v>
      </x:c>
      <x:c r="R50" t="n">
        <x:v>17.92511</x:v>
      </x:c>
      <x:c r="S50" t="n">
        <x:v>17.25085</x:v>
      </x:c>
      <x:c r="T50" t="n">
        <x:v>20.42953</x:v>
      </x:c>
      <x:c r="U50" t="n">
        <x:v>18.87943</x:v>
      </x:c>
      <x:c r="V50" t="n">
        <x:v>16.07177</x:v>
      </x:c>
      <x:c r="W50" t="n">
        <x:v>14.86951</x:v>
      </x:c>
      <x:c r="X50" t="n">
        <x:v>13.76714</x:v>
      </x:c>
      <x:c r="Y50" t="n">
        <x:v>12.77893</x:v>
      </x:c>
      <x:c r="Z50" t="n">
        <x:v>13.57806</x:v>
      </x:c>
      <x:c r="AA50" t="n">
        <x:v>15.13886</x:v>
      </x:c>
      <x:c r="AB50" t="n">
        <x:f>COUNT(D50:O50)</x:f>
        <x:v>12</x:v>
      </x:c>
      <x:c r="AC50" t="n">
        <x:f>COUNT(P50:AA50)</x:f>
        <x:v>12</x:v>
      </x:c>
      <x:c r="AD50" t="n">
        <x:f>COUNTIF(D50:AA50,"&gt;0")</x:f>
        <x:v>24</x:v>
      </x:c>
      <x:c r="AE50" t="n">
        <x:f>IF(AB50=0,"",AVERAGE(D50:O50))</x:f>
        <x:v>20.648930833333335</x:v>
      </x:c>
      <x:c r="AF50" t="n">
        <x:f>IF(AC50=0,"",AVERAGE(P50:AA50))</x:f>
        <x:v>16.690444166666666</x:v>
      </x:c>
      <x:c r="AG50" t="n">
        <x:f>IF(OR(AB50&lt;'산출기준'!$B$19,AC50&lt;'산출기준'!$B$19,AE50=0),"",AF50/AE50)</x:f>
        <x:v>0.8082958048231471</x:v>
      </x:c>
      <x:c r="AH50" t="n">
        <x:f>IF(SUM(P50:AA50)=0,"",MAX(P50:AA50)/SUM(P50:AA50))</x:f>
        <x:v>0.10541316231198761</x:v>
      </x:c>
      <x:c r="AI50" t="n">
        <x:f>IF(AG50="","",AD50/'산출기준'!$B$18*'산출기준'!$B$20+MIN(1,AG50)*'산출기준'!$B$21+(1-AH50)*'산출기준'!$B$22)</x:f>
        <x:v>92.14061089845467</x:v>
      </x:c>
      <x:c r="AJ50" t="str">
        <x:v>24개월 중 양수 지수 24개월; 전반/후반 자료 12/12개월. 최근12개월/이전12개월 관측월 평균비 0.81배, 최근 최댓달 비중 10.5%. 미래 1년 지속을 보장하지 않음.</x:v>
      </x:c>
      <x:c r="AK50" t="str">
        <x:v>https://developers.naver.com/docs/serviceapi/datalab/search/search.md</x:v>
      </x:c>
    </x:row>
    <x:row r="51">
      <x:c r="A51" t="str">
        <x:v>K0047</x:v>
      </x:c>
      <x:c r="B51" t="str">
        <x:v>경제·비즈니스</x:v>
      </x:c>
      <x:c r="C51" t="str">
        <x:v>실업급여이직확인서</x:v>
      </x:c>
      <x:c r="D51" t="n">
        <x:v>13.44785</x:v>
      </x:c>
      <x:c r="E51" t="n">
        <x:v>13.8046</x:v>
      </x:c>
      <x:c r="F51" t="n">
        <x:v>13.69044</x:v>
      </x:c>
      <x:c r="G51" t="n">
        <x:v>16.57658</x:v>
      </x:c>
      <x:c r="H51" t="n">
        <x:v>19.5858</x:v>
      </x:c>
      <x:c r="I51" t="n">
        <x:v>15.18881</x:v>
      </x:c>
      <x:c r="J51" t="n">
        <x:v>16.88517</x:v>
      </x:c>
      <x:c r="K51" t="n">
        <x:v>11.98159</x:v>
      </x:c>
      <x:c r="L51" t="n">
        <x:v>11.0683</x:v>
      </x:c>
      <x:c r="M51" t="n">
        <x:v>11.08078</x:v>
      </x:c>
      <x:c r="N51" t="n">
        <x:v>11.8478</x:v>
      </x:c>
      <x:c r="O51" t="n">
        <x:v>10.31911</x:v>
      </x:c>
      <x:c r="P51" t="n">
        <x:v>10.81322</x:v>
      </x:c>
      <x:c r="Q51" t="n">
        <x:v>10.07652</x:v>
      </x:c>
      <x:c r="R51" t="n">
        <x:v>11.19494</x:v>
      </x:c>
      <x:c r="S51" t="n">
        <x:v>12.64693</x:v>
      </x:c>
      <x:c r="T51" t="n">
        <x:v>14.74822</x:v>
      </x:c>
      <x:c r="U51" t="n">
        <x:v>9.75544</x:v>
      </x:c>
      <x:c r="V51" t="n">
        <x:v>14.66438</x:v>
      </x:c>
      <x:c r="W51" t="n">
        <x:v>11.30375</x:v>
      </x:c>
      <x:c r="X51" t="n">
        <x:v>10.02301</x:v>
      </x:c>
      <x:c r="Y51" t="n">
        <x:v>11.64981</x:v>
      </x:c>
      <x:c r="Z51" t="n">
        <x:v>15.20308</x:v>
      </x:c>
      <x:c r="AA51" t="n">
        <x:v>14.19525</x:v>
      </x:c>
      <x:c r="AB51" t="n">
        <x:f>COUNT(D51:O51)</x:f>
        <x:v>12</x:v>
      </x:c>
      <x:c r="AC51" t="n">
        <x:f>COUNT(P51:AA51)</x:f>
        <x:v>12</x:v>
      </x:c>
      <x:c r="AD51" t="n">
        <x:f>COUNTIF(D51:AA51,"&gt;0")</x:f>
        <x:v>24</x:v>
      </x:c>
      <x:c r="AE51" t="n">
        <x:f>IF(AB51=0,"",AVERAGE(D51:O51))</x:f>
        <x:v>13.789735833333333</x:v>
      </x:c>
      <x:c r="AF51" t="n">
        <x:f>IF(AC51=0,"",AVERAGE(P51:AA51))</x:f>
        <x:v>12.189545833333332</x:v>
      </x:c>
      <x:c r="AG51" t="n">
        <x:f>IF(OR(AB51&lt;'산출기준'!$B$19,AC51&lt;'산출기준'!$B$19,AE51=0),"",AF51/AE51)</x:f>
        <x:v>0.8839578930778405</x:v>
      </x:c>
      <x:c r="AH51" t="n">
        <x:f>IF(SUM(P51:AA51)=0,"",MAX(P51:AA51)/SUM(P51:AA51))</x:f>
        <x:v>0.10393523685425798</x:v>
      </x:c>
      <x:c r="AI51" t="n">
        <x:f>IF(AG51="","",AD51/'산출기준'!$B$18*'산출기준'!$B$20+MIN(1,AG51)*'산출기준'!$B$21+(1-AH51)*'산출기준'!$B$22)</x:f>
        <x:v>94.44003205525006</x:v>
      </x:c>
      <x:c r="AJ51" t="str">
        <x:v>24개월 중 양수 지수 24개월; 전반/후반 자료 12/12개월. 최근12개월/이전12개월 관측월 평균비 0.88배, 최근 최댓달 비중 10.4%. 미래 1년 지속을 보장하지 않음.</x:v>
      </x:c>
      <x:c r="AK51" t="str">
        <x:v>https://developers.naver.com/docs/serviceapi/datalab/search/search.md</x:v>
      </x:c>
    </x:row>
    <x:row r="52">
      <x:c r="A52" t="str">
        <x:v>K0048</x:v>
      </x:c>
      <x:c r="B52" t="str">
        <x:v>경제·비즈니스</x:v>
      </x:c>
      <x:c r="C52" t="str">
        <x:v>퇴직연금중도인출</x:v>
      </x:c>
      <x:c r="D52" t="n">
        <x:v>17.69857</x:v>
      </x:c>
      <x:c r="E52" t="n">
        <x:v>22.32211</x:v>
      </x:c>
      <x:c r="F52" t="n">
        <x:v>20.68104</x:v>
      </x:c>
      <x:c r="G52" t="n">
        <x:v>23.50296</x:v>
      </x:c>
      <x:c r="H52" t="n">
        <x:v>20.12093</x:v>
      </x:c>
      <x:c r="I52" t="n">
        <x:v>20.8059</x:v>
      </x:c>
      <x:c r="J52" t="n">
        <x:v>19.41278</x:v>
      </x:c>
      <x:c r="K52" t="n">
        <x:v>17.33112</x:v>
      </x:c>
      <x:c r="L52" t="n">
        <x:v>17.43636</x:v>
      </x:c>
      <x:c r="M52" t="n">
        <x:v>23.54221</x:v>
      </x:c>
      <x:c r="N52" t="n">
        <x:v>22.65389</x:v>
      </x:c>
      <x:c r="O52" t="n">
        <x:v>18.24976</x:v>
      </x:c>
      <x:c r="P52" t="n">
        <x:v>18.56549</x:v>
      </x:c>
      <x:c r="Q52" t="n">
        <x:v>18.17127</x:v>
      </x:c>
      <x:c r="R52" t="n">
        <x:v>16.95296</x:v>
      </x:c>
      <x:c r="S52" t="n">
        <x:v>22.42557</x:v>
      </x:c>
      <x:c r="T52" t="n">
        <x:v>26.34808</x:v>
      </x:c>
      <x:c r="U52" t="n">
        <x:v>18.47451</x:v>
      </x:c>
      <x:c r="V52" t="n">
        <x:v>18.85802</x:v>
      </x:c>
      <x:c r="W52" t="n">
        <x:v>18.06068</x:v>
      </x:c>
      <x:c r="X52" t="n">
        <x:v>18.13381</x:v>
      </x:c>
      <x:c r="Y52" t="n">
        <x:v>16.67469</x:v>
      </x:c>
      <x:c r="Z52" t="n">
        <x:v>16.47134</x:v>
      </x:c>
      <x:c r="AA52" t="n">
        <x:v>14.52703</x:v>
      </x:c>
      <x:c r="AB52" t="n">
        <x:f>COUNT(D52:O52)</x:f>
        <x:v>12</x:v>
      </x:c>
      <x:c r="AC52" t="n">
        <x:f>COUNT(P52:AA52)</x:f>
        <x:v>12</x:v>
      </x:c>
      <x:c r="AD52" t="n">
        <x:f>COUNTIF(D52:AA52,"&gt;0")</x:f>
        <x:v>24</x:v>
      </x:c>
      <x:c r="AE52" t="n">
        <x:f>IF(AB52=0,"",AVERAGE(D52:O52))</x:f>
        <x:v>20.313135833333334</x:v>
      </x:c>
      <x:c r="AF52" t="n">
        <x:f>IF(AC52=0,"",AVERAGE(P52:AA52))</x:f>
        <x:v>18.638620833333334</x:v>
      </x:c>
      <x:c r="AG52" t="n">
        <x:f>IF(OR(AB52&lt;'산출기준'!$B$19,AC52&lt;'산출기준'!$B$19,AE52=0),"",AF52/AE52)</x:f>
        <x:v>0.9175649188909492</x:v>
      </x:c>
      <x:c r="AH52" t="n">
        <x:f>IF(SUM(P52:AA52)=0,"",MAX(P52:AA52)/SUM(P52:AA52))</x:f>
        <x:v>0.1178023499145703</x:v>
      </x:c>
      <x:c r="AI52" t="n">
        <x:f>IF(AG52="","",AD52/'산출기준'!$B$18*'산출기준'!$B$20+MIN(1,AG52)*'산출기준'!$B$21+(1-AH52)*'산출기준'!$B$22)</x:f>
        <x:v>95.17090056843706</x:v>
      </x:c>
      <x:c r="AJ52" t="str">
        <x:v>24개월 중 양수 지수 24개월; 전반/후반 자료 12/12개월. 최근12개월/이전12개월 관측월 평균비 0.92배, 최근 최댓달 비중 11.8%. 미래 1년 지속을 보장하지 않음.</x:v>
      </x:c>
      <x:c r="AK52" t="str">
        <x:v>https://developers.naver.com/docs/serviceapi/datalab/search/search.md</x:v>
      </x:c>
    </x:row>
    <x:row r="53">
      <x:c r="A53" t="str">
        <x:v>K0049</x:v>
      </x:c>
      <x:c r="B53" t="str">
        <x:v>경제·비즈니스</x:v>
      </x:c>
      <x:c r="C53" t="str">
        <x:v>간이과세자기준</x:v>
      </x:c>
      <x:c r="D53" t="n">
        <x:v>31.80464</x:v>
      </x:c>
      <x:c r="E53" t="n">
        <x:v>36.27655</x:v>
      </x:c>
      <x:c r="F53" t="n">
        <x:v>39.87799</x:v>
      </x:c>
      <x:c r="G53" t="n">
        <x:v>46.19432</x:v>
      </x:c>
      <x:c r="H53" t="n">
        <x:v>100</x:v>
      </x:c>
      <x:c r="I53" t="n">
        <x:v>38.13167</x:v>
      </x:c>
      <x:c r="J53" t="n">
        <x:v>30.85389</x:v>
      </x:c>
      <x:c r="K53" t="n">
        <x:v>32.38793</x:v>
      </x:c>
      <x:c r="L53" t="n">
        <x:v>45.18292</x:v>
      </x:c>
      <x:c r="M53" t="n">
        <x:v>28.49752</x:v>
      </x:c>
      <x:c r="N53" t="n">
        <x:v>50.44326</x:v>
      </x:c>
      <x:c r="O53" t="n">
        <x:v>28.21926</x:v>
      </x:c>
      <x:c r="P53" t="n">
        <x:v>27.97131</x:v>
      </x:c>
      <x:c r="Q53" t="n">
        <x:v>25.4009</x:v>
      </x:c>
      <x:c r="R53" t="n">
        <x:v>28.18715</x:v>
      </x:c>
      <x:c r="S53" t="n">
        <x:v>35.00115</x:v>
      </x:c>
      <x:c r="T53" t="n">
        <x:v>74.79887</x:v>
      </x:c>
      <x:c r="U53" t="n">
        <x:v>21.51941</x:v>
      </x:c>
      <x:c r="V53" t="n">
        <x:v>19.88369</x:v>
      </x:c>
      <x:c r="W53" t="n">
        <x:v>22.87508</x:v>
      </x:c>
      <x:c r="X53" t="n">
        <x:v>27.06694</x:v>
      </x:c>
      <x:c r="Y53" t="n">
        <x:v>16.83523</x:v>
      </x:c>
      <x:c r="Z53" t="n">
        <x:v>25.39019</x:v>
      </x:c>
      <x:c r="AA53" t="n">
        <x:v>14.0686</x:v>
      </x:c>
      <x:c r="AB53" t="n">
        <x:f>COUNT(D53:O53)</x:f>
        <x:v>12</x:v>
      </x:c>
      <x:c r="AC53" t="n">
        <x:f>COUNT(P53:AA53)</x:f>
        <x:v>12</x:v>
      </x:c>
      <x:c r="AD53" t="n">
        <x:f>COUNTIF(D53:AA53,"&gt;0")</x:f>
        <x:v>24</x:v>
      </x:c>
      <x:c r="AE53" t="n">
        <x:f>IF(AB53=0,"",AVERAGE(D53:O53))</x:f>
        <x:v>42.322495833333335</x:v>
      </x:c>
      <x:c r="AF53" t="n">
        <x:f>IF(AC53=0,"",AVERAGE(P53:AA53))</x:f>
        <x:v>28.24987666666667</x:v>
      </x:c>
      <x:c r="AG53" t="n">
        <x:f>IF(OR(AB53&lt;'산출기준'!$B$19,AC53&lt;'산출기준'!$B$19,AE53=0),"",AF53/AE53)</x:f>
        <x:v>0.6674908015329515</x:v>
      </x:c>
      <x:c r="AH53" t="n">
        <x:f>IF(SUM(P53:AA53)=0,"",MAX(P53:AA53)/SUM(P53:AA53))</x:f>
        <x:v>0.22064659751316903</x:v>
      </x:c>
      <x:c r="AI53" t="n">
        <x:f>IF(AG53="","",AD53/'산출기준'!$B$18*'산출기준'!$B$20+MIN(1,AG53)*'산출기준'!$B$21+(1-AH53)*'산출기준'!$B$22)</x:f>
        <x:v>85.61179209572516</x:v>
      </x:c>
      <x:c r="AJ53" t="str">
        <x:v>24개월 중 양수 지수 24개월; 전반/후반 자료 12/12개월. 최근12개월/이전12개월 관측월 평균비 0.67배, 최근 최댓달 비중 22.1%. 미래 1년 지속을 보장하지 않음.</x:v>
      </x:c>
      <x:c r="AK53" t="str">
        <x:v>https://developers.naver.com/docs/serviceapi/datalab/search/search.md</x:v>
      </x:c>
    </x:row>
    <x:row r="54">
      <x:c r="A54" t="str">
        <x:v>K0050</x:v>
      </x:c>
      <x:c r="B54" t="str">
        <x:v>경제·비즈니스</x:v>
      </x:c>
      <x:c r="C54" t="str">
        <x:v>증여세신고방법</x:v>
      </x:c>
      <x:c r="D54" t="n">
        <x:v>8.62483</x:v>
      </x:c>
      <x:c r="E54" t="n">
        <x:v>10.57417</x:v>
      </x:c>
      <x:c r="F54" t="n">
        <x:v>9.65019</x:v>
      </x:c>
      <x:c r="G54" t="n">
        <x:v>11.03043</x:v>
      </x:c>
      <x:c r="H54" t="n">
        <x:v>10.99936</x:v>
      </x:c>
      <x:c r="I54" t="n">
        <x:v>11.77615</x:v>
      </x:c>
      <x:c r="J54" t="n">
        <x:v>10.50221</x:v>
      </x:c>
      <x:c r="K54" t="n">
        <x:v>9.31495</x:v>
      </x:c>
      <x:c r="L54" t="n">
        <x:v>10.7884</x:v>
      </x:c>
      <x:c r="M54" t="n">
        <x:v>11.95931</x:v>
      </x:c>
      <x:c r="N54" t="n">
        <x:v>14.56769</x:v>
      </x:c>
      <x:c r="O54" t="n">
        <x:v>14.00186</x:v>
      </x:c>
      <x:c r="P54" t="n">
        <x:v>12.8195</x:v>
      </x:c>
      <x:c r="Q54" t="n">
        <x:v>12.60527</x:v>
      </x:c>
      <x:c r="R54" t="n">
        <x:v>12.15882</x:v>
      </x:c>
      <x:c r="S54" t="n">
        <x:v>14.08363</x:v>
      </x:c>
      <x:c r="T54" t="n">
        <x:v>18.31755</x:v>
      </x:c>
      <x:c r="U54" t="n">
        <x:v>17.14664</x:v>
      </x:c>
      <x:c r="V54" t="n">
        <x:v>15.66501</x:v>
      </x:c>
      <x:c r="W54" t="n">
        <x:v>15.2529</x:v>
      </x:c>
      <x:c r="X54" t="n">
        <x:v>15.91031</x:v>
      </x:c>
      <x:c r="Y54" t="n">
        <x:v>13.56522</x:v>
      </x:c>
      <x:c r="Z54" t="n">
        <x:v>12.55948</x:v>
      </x:c>
      <x:c r="AA54" t="n">
        <x:v>13.08606</x:v>
      </x:c>
      <x:c r="AB54" t="n">
        <x:f>COUNT(D54:O54)</x:f>
        <x:v>12</x:v>
      </x:c>
      <x:c r="AC54" t="n">
        <x:f>COUNT(P54:AA54)</x:f>
        <x:v>12</x:v>
      </x:c>
      <x:c r="AD54" t="n">
        <x:f>COUNTIF(D54:AA54,"&gt;0")</x:f>
        <x:v>24</x:v>
      </x:c>
      <x:c r="AE54" t="n">
        <x:f>IF(AB54=0,"",AVERAGE(D54:O54))</x:f>
        <x:v>11.149129166666667</x:v>
      </x:c>
      <x:c r="AF54" t="n">
        <x:f>IF(AC54=0,"",AVERAGE(P54:AA54))</x:f>
        <x:v>14.430865833333336</x:v>
      </x:c>
      <x:c r="AG54" t="n">
        <x:f>IF(OR(AB54&lt;'산출기준'!$B$19,AC54&lt;'산출기준'!$B$19,AE54=0),"",AF54/AE54)</x:f>
        <x:v>1.2943491475978508</x:v>
      </x:c>
      <x:c r="AH54" t="n">
        <x:f>IF(SUM(P54:AA54)=0,"",MAX(P54:AA54)/SUM(P54:AA54))</x:f>
        <x:v>0.10577761013300252</x:v>
      </x:c>
      <x:c r="AI54" t="n">
        <x:f>IF(AG54="","",AD54/'산출기준'!$B$18*'산출기준'!$B$20+MIN(1,AG54)*'산출기준'!$B$21+(1-AH54)*'산출기준'!$B$22)</x:f>
        <x:v>97.88444779733994</x:v>
      </x:c>
      <x:c r="AJ54" t="str">
        <x:v>24개월 중 양수 지수 24개월; 전반/후반 자료 12/12개월. 최근12개월/이전12개월 관측월 평균비 1.29배, 최근 최댓달 비중 10.6%. 미래 1년 지속을 보장하지 않음.</x:v>
      </x:c>
      <x:c r="AK54" t="str">
        <x:v>https://developers.naver.com/docs/serviceapi/datalab/search/search.md</x:v>
      </x:c>
    </x:row>
    <x:row r="55">
      <x:c r="A55" t="str">
        <x:v>K0051</x:v>
      </x:c>
      <x:c r="B55" t="str">
        <x:v>경제·비즈니스</x:v>
      </x:c>
      <x:c r="C55" t="str">
        <x:v>종합소득세율</x:v>
      </x:c>
      <x:c r="D55" t="n">
        <x:v>21.95784</x:v>
      </x:c>
      <x:c r="E55" t="n">
        <x:v>30.02502</x:v>
      </x:c>
      <x:c r="F55" t="n">
        <x:v>25.66354</x:v>
      </x:c>
      <x:c r="G55" t="n">
        <x:v>31.62766</x:v>
      </x:c>
      <x:c r="H55" t="n">
        <x:v>35.85013</x:v>
      </x:c>
      <x:c r="I55" t="n">
        <x:v>27.63086</x:v>
      </x:c>
      <x:c r="J55" t="n">
        <x:v>22.83275</x:v>
      </x:c>
      <x:c r="K55" t="n">
        <x:v>27.27109</x:v>
      </x:c>
      <x:c r="L55" t="n">
        <x:v>100</x:v>
      </x:c>
      <x:c r="M55" t="n">
        <x:v>35.73729</x:v>
      </x:c>
      <x:c r="N55" t="n">
        <x:v>22.75425</x:v>
      </x:c>
      <x:c r="O55" t="n">
        <x:v>21.57353</x:v>
      </x:c>
      <x:c r="P55" t="n">
        <x:v>19.38052</x:v>
      </x:c>
      <x:c r="Q55" t="n">
        <x:v>18.47291</x:v>
      </x:c>
      <x:c r="R55" t="n">
        <x:v>28.58591</x:v>
      </x:c>
      <x:c r="S55" t="n">
        <x:v>34.08232</x:v>
      </x:c>
      <x:c r="T55" t="n">
        <x:v>35.4969</x:v>
      </x:c>
      <x:c r="U55" t="n">
        <x:v>20.75749</x:v>
      </x:c>
      <x:c r="V55" t="n">
        <x:v>16.36167</x:v>
      </x:c>
      <x:c r="W55" t="n">
        <x:v>19.01257</x:v>
      </x:c>
      <x:c r="X55" t="n">
        <x:v>68.82532</x:v>
      </x:c>
      <x:c r="Y55" t="n">
        <x:v>21.48522</x:v>
      </x:c>
      <x:c r="Z55" t="n">
        <x:v>11.76307</x:v>
      </x:c>
      <x:c r="AA55" t="n">
        <x:v>11.55865</x:v>
      </x:c>
      <x:c r="AB55" t="n">
        <x:f>COUNT(D55:O55)</x:f>
        <x:v>12</x:v>
      </x:c>
      <x:c r="AC55" t="n">
        <x:f>COUNT(P55:AA55)</x:f>
        <x:v>12</x:v>
      </x:c>
      <x:c r="AD55" t="n">
        <x:f>COUNTIF(D55:AA55,"&gt;0")</x:f>
        <x:v>24</x:v>
      </x:c>
      <x:c r="AE55" t="n">
        <x:f>IF(AB55=0,"",AVERAGE(D55:O55))</x:f>
        <x:v>33.576996666666666</x:v>
      </x:c>
      <x:c r="AF55" t="n">
        <x:f>IF(AC55=0,"",AVERAGE(P55:AA55))</x:f>
        <x:v>25.48187916666667</x:v>
      </x:c>
      <x:c r="AG55" t="n">
        <x:f>IF(OR(AB55&lt;'산출기준'!$B$19,AC55&lt;'산출기준'!$B$19,AE55=0),"",AF55/AE55)</x:f>
        <x:v>0.7589088273628604</x:v>
      </x:c>
      <x:c r="AH55" t="n">
        <x:f>IF(SUM(P55:AA55)=0,"",MAX(P55:AA55)/SUM(P55:AA55))</x:f>
        <x:v>0.22507929245799016</x:v>
      </x:c>
      <x:c r="AI55" t="n">
        <x:f>IF(AG55="","",AD55/'산출기준'!$B$18*'산출기준'!$B$20+MIN(1,AG55)*'산출기준'!$B$21+(1-AH55)*'산출기준'!$B$22)</x:f>
        <x:v>88.265678971726</x:v>
      </x:c>
      <x:c r="AJ55" t="str">
        <x:v>24개월 중 양수 지수 24개월; 전반/후반 자료 12/12개월. 최근12개월/이전12개월 관측월 평균비 0.76배, 최근 최댓달 비중 22.5%. 미래 1년 지속을 보장하지 않음.</x:v>
      </x:c>
      <x:c r="AK55" t="str">
        <x:v>https://developers.naver.com/docs/serviceapi/datalab/search/search.md</x:v>
      </x:c>
    </x:row>
    <x:row r="56">
      <x:c r="A56" t="str">
        <x:v>K0052</x:v>
      </x:c>
      <x:c r="B56" t="str">
        <x:v>경제·비즈니스</x:v>
      </x:c>
      <x:c r="C56" t="str">
        <x:v>고용노동부퇴직금계산기</x:v>
      </x:c>
      <x:c r="D56" t="n">
        <x:v>13.50798</x:v>
      </x:c>
      <x:c r="E56" t="n">
        <x:v>13.91519</x:v>
      </x:c>
      <x:c r="F56" t="n">
        <x:v>13.1711</x:v>
      </x:c>
      <x:c r="G56" t="n">
        <x:v>15.56852</x:v>
      </x:c>
      <x:c r="H56" t="n">
        <x:v>13.91192</x:v>
      </x:c>
      <x:c r="I56" t="n">
        <x:v>13.98551</x:v>
      </x:c>
      <x:c r="J56" t="n">
        <x:v>13.66661</x:v>
      </x:c>
      <x:c r="K56" t="n">
        <x:v>12.79497</x:v>
      </x:c>
      <x:c r="L56" t="n">
        <x:v>11.68947</x:v>
      </x:c>
      <x:c r="M56" t="n">
        <x:v>11.6028</x:v>
      </x:c>
      <x:c r="N56" t="n">
        <x:v>11.88899</x:v>
      </x:c>
      <x:c r="O56" t="n">
        <x:v>11.21195</x:v>
      </x:c>
      <x:c r="P56" t="n">
        <x:v>14.34692</x:v>
      </x:c>
      <x:c r="Q56" t="n">
        <x:v>17.97085</x:v>
      </x:c>
      <x:c r="R56" t="n">
        <x:v>15.22183</x:v>
      </x:c>
      <x:c r="S56" t="n">
        <x:v>13.08606</x:v>
      </x:c>
      <x:c r="T56" t="n">
        <x:v>11.66004</x:v>
      </x:c>
      <x:c r="U56" t="n">
        <x:v>9.79901</x:v>
      </x:c>
      <x:c r="V56" t="n">
        <x:v>10.42044</x:v>
      </x:c>
      <x:c r="W56" t="n">
        <x:v>9.6829</x:v>
      </x:c>
      <x:c r="X56" t="n">
        <x:v>8.43513</x:v>
      </x:c>
      <x:c r="Y56" t="n">
        <x:v>9.63384</x:v>
      </x:c>
      <x:c r="Z56" t="n">
        <x:v>12.23241</x:v>
      </x:c>
      <x:c r="AA56" t="n">
        <x:v>11.49487</x:v>
      </x:c>
      <x:c r="AB56" t="n">
        <x:f>COUNT(D56:O56)</x:f>
        <x:v>12</x:v>
      </x:c>
      <x:c r="AC56" t="n">
        <x:f>COUNT(P56:AA56)</x:f>
        <x:v>12</x:v>
      </x:c>
      <x:c r="AD56" t="n">
        <x:f>COUNTIF(D56:AA56,"&gt;0")</x:f>
        <x:v>24</x:v>
      </x:c>
      <x:c r="AE56" t="n">
        <x:f>IF(AB56=0,"",AVERAGE(D56:O56))</x:f>
        <x:v>13.076250833333335</x:v>
      </x:c>
      <x:c r="AF56" t="n">
        <x:f>IF(AC56=0,"",AVERAGE(P56:AA56))</x:f>
        <x:v>11.998691666666664</x:v>
      </x:c>
      <x:c r="AG56" t="n">
        <x:f>IF(OR(AB56&lt;'산출기준'!$B$19,AC56&lt;'산출기준'!$B$19,AE56=0),"",AF56/AE56)</x:f>
        <x:v>0.9175941804420109</x:v>
      </x:c>
      <x:c r="AH56" t="n">
        <x:f>IF(SUM(P56:AA56)=0,"",MAX(P56:AA56)/SUM(P56:AA56))</x:f>
        <x:v>0.12481117732975056</x:v>
      </x:c>
      <x:c r="AI56" t="n">
        <x:f>IF(AG56="","",AD56/'산출기준'!$B$18*'산출기준'!$B$20+MIN(1,AG56)*'산출기준'!$B$21+(1-AH56)*'산출기준'!$B$22)</x:f>
        <x:v>95.03160186666531</x:v>
      </x:c>
      <x:c r="AJ56" t="str">
        <x:v>24개월 중 양수 지수 24개월; 전반/후반 자료 12/12개월. 최근12개월/이전12개월 관측월 평균비 0.92배, 최근 최댓달 비중 12.5%. 미래 1년 지속을 보장하지 않음.</x:v>
      </x:c>
      <x:c r="AK56" t="str">
        <x:v>https://developers.naver.com/docs/serviceapi/datalab/search/search.md</x:v>
      </x:c>
    </x:row>
    <x:row r="57">
      <x:c r="A57" t="str">
        <x:v>K0053</x:v>
      </x:c>
      <x:c r="B57" t="str">
        <x:v>경제·비즈니스</x:v>
      </x:c>
      <x:c r="C57" t="str">
        <x:v>증여세율</x:v>
      </x:c>
      <x:c r="D57" t="n">
        <x:v>14.26352</x:v>
      </x:c>
      <x:c r="E57" t="n">
        <x:v>14.41724</x:v>
      </x:c>
      <x:c r="F57" t="n">
        <x:v>13.46383</x:v>
      </x:c>
      <x:c r="G57" t="n">
        <x:v>14.15558</x:v>
      </x:c>
      <x:c r="H57" t="n">
        <x:v>14.35509</x:v>
      </x:c>
      <x:c r="I57" t="n">
        <x:v>16.69037</x:v>
      </x:c>
      <x:c r="J57" t="n">
        <x:v>15.33303</x:v>
      </x:c>
      <x:c r="K57" t="n">
        <x:v>13.72058</x:v>
      </x:c>
      <x:c r="L57" t="n">
        <x:v>15.18422</x:v>
      </x:c>
      <x:c r="M57" t="n">
        <x:v>16.80321</x:v>
      </x:c>
      <x:c r="N57" t="n">
        <x:v>16.47287</x:v>
      </x:c>
      <x:c r="O57" t="n">
        <x:v>16.1736</x:v>
      </x:c>
      <x:c r="P57" t="n">
        <x:v>23.61444</x:v>
      </x:c>
      <x:c r="Q57" t="n">
        <x:v>20.67572</x:v>
      </x:c>
      <x:c r="R57" t="n">
        <x:v>16.4925</x:v>
      </x:c>
      <x:c r="S57" t="n">
        <x:v>15.27416</x:v>
      </x:c>
      <x:c r="T57" t="n">
        <x:v>16.86536</x:v>
      </x:c>
      <x:c r="U57" t="n">
        <x:v>17.63724</x:v>
      </x:c>
      <x:c r="V57" t="n">
        <x:v>14.63637</x:v>
      </x:c>
      <x:c r="W57" t="n">
        <x:v>13.70423</x:v>
      </x:c>
      <x:c r="X57" t="n">
        <x:v>12.83422</x:v>
      </x:c>
      <x:c r="Y57" t="n">
        <x:v>11.94132</x:v>
      </x:c>
      <x:c r="Z57" t="n">
        <x:v>10.72135</x:v>
      </x:c>
      <x:c r="AA57" t="n">
        <x:v>11.7876</x:v>
      </x:c>
      <x:c r="AB57" t="n">
        <x:f>COUNT(D57:O57)</x:f>
        <x:v>12</x:v>
      </x:c>
      <x:c r="AC57" t="n">
        <x:f>COUNT(P57:AA57)</x:f>
        <x:v>12</x:v>
      </x:c>
      <x:c r="AD57" t="n">
        <x:f>COUNTIF(D57:AA57,"&gt;0")</x:f>
        <x:v>24</x:v>
      </x:c>
      <x:c r="AE57" t="n">
        <x:f>IF(AB57=0,"",AVERAGE(D57:O57))</x:f>
        <x:v>15.086095</x:v>
      </x:c>
      <x:c r="AF57" t="n">
        <x:f>IF(AC57=0,"",AVERAGE(P57:AA57))</x:f>
        <x:v>15.51537583333333</x:v>
      </x:c>
      <x:c r="AG57" t="n">
        <x:f>IF(OR(AB57&lt;'산출기준'!$B$19,AC57&lt;'산출기준'!$B$19,AE57=0),"",AF57/AE57)</x:f>
        <x:v>1.0284553977244164</x:v>
      </x:c>
      <x:c r="AH57" t="n">
        <x:f>IF(SUM(P57:AA57)=0,"",MAX(P57:AA57)/SUM(P57:AA57))</x:f>
        <x:v>0.12683353733347635</x:v>
      </x:c>
      <x:c r="AI57" t="n">
        <x:f>IF(AG57="","",AD57/'산출기준'!$B$18*'산출기준'!$B$20+MIN(1,AG57)*'산출기준'!$B$21+(1-AH57)*'산출기준'!$B$22)</x:f>
        <x:v>97.46332925333047</x:v>
      </x:c>
      <x:c r="AJ57" t="str">
        <x:v>24개월 중 양수 지수 24개월; 전반/후반 자료 12/12개월. 최근12개월/이전12개월 관측월 평균비 1.03배, 최근 최댓달 비중 12.7%. 미래 1년 지속을 보장하지 않음.</x:v>
      </x:c>
      <x:c r="AK57" t="str">
        <x:v>https://developers.naver.com/docs/serviceapi/datalab/search/search.md</x:v>
      </x:c>
    </x:row>
    <x:row r="58">
      <x:c r="A58" t="str">
        <x:v>K0054</x:v>
      </x:c>
      <x:c r="B58" t="str">
        <x:v>경제·비즈니스</x:v>
      </x:c>
      <x:c r="C58" t="str">
        <x:v>미국주식세금</x:v>
      </x:c>
      <x:c r="D58" t="n">
        <x:v>23.94479</x:v>
      </x:c>
      <x:c r="E58" t="n">
        <x:v>40.58283</x:v>
      </x:c>
      <x:c r="F58" t="n">
        <x:v>72.09275</x:v>
      </x:c>
      <x:c r="G58" t="n">
        <x:v>83.90815</x:v>
      </x:c>
      <x:c r="H58" t="n">
        <x:v>39.03416</x:v>
      </x:c>
      <x:c r="I58" t="n">
        <x:v>33.2532</x:v>
      </x:c>
      <x:c r="J58" t="n">
        <x:v>23.16145</x:v>
      </x:c>
      <x:c r="K58" t="n">
        <x:v>27.20894</x:v>
      </x:c>
      <x:c r="L58" t="n">
        <x:v>34.42247</x:v>
      </x:c>
      <x:c r="M58" t="n">
        <x:v>33.02261</x:v>
      </x:c>
      <x:c r="N58" t="n">
        <x:v>38.87716</x:v>
      </x:c>
      <x:c r="O58" t="n">
        <x:v>32.58924</x:v>
      </x:c>
      <x:c r="P58" t="n">
        <x:v>48.22809</x:v>
      </x:c>
      <x:c r="Q58" t="n">
        <x:v>64.99043</x:v>
      </x:c>
      <x:c r="R58" t="n">
        <x:v>35.43475</x:v>
      </x:c>
      <x:c r="S58" t="n">
        <x:v>32.46496</x:v>
      </x:c>
      <x:c r="T58" t="n">
        <x:v>28.53521</x:v>
      </x:c>
      <x:c r="U58" t="n">
        <x:v>18.8981</x:v>
      </x:c>
      <x:c r="V58" t="n">
        <x:v>16.79177</x:v>
      </x:c>
      <x:c r="W58" t="n">
        <x:v>23.03063</x:v>
      </x:c>
      <x:c r="X58" t="n">
        <x:v>42.77911</x:v>
      </x:c>
      <x:c r="Y58" t="n">
        <x:v>27.73062</x:v>
      </x:c>
      <x:c r="Z58" t="n">
        <x:v>13.18909</x:v>
      </x:c>
      <x:c r="AA58" t="n">
        <x:v>12.57747</x:v>
      </x:c>
      <x:c r="AB58" t="n">
        <x:f>COUNT(D58:O58)</x:f>
        <x:v>12</x:v>
      </x:c>
      <x:c r="AC58" t="n">
        <x:f>COUNT(P58:AA58)</x:f>
        <x:v>12</x:v>
      </x:c>
      <x:c r="AD58" t="n">
        <x:f>COUNTIF(D58:AA58,"&gt;0")</x:f>
        <x:v>24</x:v>
      </x:c>
      <x:c r="AE58" t="n">
        <x:f>IF(AB58=0,"",AVERAGE(D58:O58))</x:f>
        <x:v>40.174812499999994</x:v>
      </x:c>
      <x:c r="AF58" t="n">
        <x:f>IF(AC58=0,"",AVERAGE(P58:AA58))</x:f>
        <x:v>30.387519166666667</x:v>
      </x:c>
      <x:c r="AG58" t="n">
        <x:f>IF(OR(AB58&lt;'산출기준'!$B$19,AC58&lt;'산출기준'!$B$19,AE58=0),"",AF58/AE58)</x:f>
        <x:v>0.7563823519192945</x:v>
      </x:c>
      <x:c r="AH58" t="n">
        <x:f>IF(SUM(P58:AA58)=0,"",MAX(P58:AA58)/SUM(P58:AA58))</x:f>
        <x:v>0.17822676267062823</x:v>
      </x:c>
      <x:c r="AI58" t="n">
        <x:f>IF(AG58="","",AD58/'산출기준'!$B$18*'산출기준'!$B$20+MIN(1,AG58)*'산출기준'!$B$21+(1-AH58)*'산출기준'!$B$22)</x:f>
        <x:v>89.12693530416627</x:v>
      </x:c>
      <x:c r="AJ58" t="str">
        <x:v>24개월 중 양수 지수 24개월; 전반/후반 자료 12/12개월. 최근12개월/이전12개월 관측월 평균비 0.76배, 최근 최댓달 비중 17.8%. 미래 1년 지속을 보장하지 않음.</x:v>
      </x:c>
      <x:c r="AK58" t="str">
        <x:v>https://developers.naver.com/docs/serviceapi/datalab/search/search.md</x:v>
      </x:c>
    </x:row>
    <x:row r="59">
      <x:c r="A59" t="str">
        <x:v>K0055</x:v>
      </x:c>
      <x:c r="B59" t="str">
        <x:v>경제·비즈니스</x:v>
      </x:c>
      <x:c r="C59" t="str">
        <x:v>퇴직금수령방법</x:v>
      </x:c>
      <x:c r="D59" t="n">
        <x:v>3.07074</x:v>
      </x:c>
      <x:c r="E59" t="n">
        <x:v>3.50568</x:v>
      </x:c>
      <x:c r="F59" t="n">
        <x:v>3.26895</x:v>
      </x:c>
      <x:c r="G59" t="n">
        <x:v>3.67996</x:v>
      </x:c>
      <x:c r="H59" t="n">
        <x:v>4.15042</x:v>
      </x:c>
      <x:c r="I59" t="n">
        <x:v>4.18932</x:v>
      </x:c>
      <x:c r="J59" t="n">
        <x:v>4.5719</x:v>
      </x:c>
      <x:c r="K59" t="n">
        <x:v>3.33066</x:v>
      </x:c>
      <x:c r="L59" t="n">
        <x:v>3.0053</x:v>
      </x:c>
      <x:c r="M59" t="n">
        <x:v>3.76859</x:v>
      </x:c>
      <x:c r="N59" t="n">
        <x:v>4.56442</x:v>
      </x:c>
      <x:c r="O59" t="n">
        <x:v>3.74129</x:v>
      </x:c>
      <x:c r="P59" t="n">
        <x:v>3.55355</x:v>
      </x:c>
      <x:c r="Q59" t="n">
        <x:v>3.4249</x:v>
      </x:c>
      <x:c r="R59" t="n">
        <x:v>3.36282</x:v>
      </x:c>
      <x:c r="S59" t="n">
        <x:v>4.19306</x:v>
      </x:c>
      <x:c r="T59" t="n">
        <x:v>5.12128</x:v>
      </x:c>
      <x:c r="U59" t="n">
        <x:v>4.9556</x:v>
      </x:c>
      <x:c r="V59" t="n">
        <x:v>5.81239</x:v>
      </x:c>
      <x:c r="W59" t="n">
        <x:v>4.06254</x:v>
      </x:c>
      <x:c r="X59" t="n">
        <x:v>3.39312</x:v>
      </x:c>
      <x:c r="Y59" t="n">
        <x:v>3.03335</x:v>
      </x:c>
      <x:c r="Z59" t="n">
        <x:v>2.91891</x:v>
      </x:c>
      <x:c r="AA59" t="n">
        <x:v>2.71846</x:v>
      </x:c>
      <x:c r="AB59" t="n">
        <x:f>COUNT(D59:O59)</x:f>
        <x:v>12</x:v>
      </x:c>
      <x:c r="AC59" t="n">
        <x:f>COUNT(P59:AA59)</x:f>
        <x:v>12</x:v>
      </x:c>
      <x:c r="AD59" t="n">
        <x:f>COUNTIF(D59:AA59,"&gt;0")</x:f>
        <x:v>24</x:v>
      </x:c>
      <x:c r="AE59" t="n">
        <x:f>IF(AB59=0,"",AVERAGE(D59:O59))</x:f>
        <x:v>3.737269166666667</x:v>
      </x:c>
      <x:c r="AF59" t="n">
        <x:f>IF(AC59=0,"",AVERAGE(P59:AA59))</x:f>
        <x:v>3.879165</x:v>
      </x:c>
      <x:c r="AG59" t="n">
        <x:f>IF(OR(AB59&lt;'산출기준'!$B$19,AC59&lt;'산출기준'!$B$19,AE59=0),"",AF59/AE59)</x:f>
        <x:v>1.037967785301344</x:v>
      </x:c>
      <x:c r="AH59" t="n">
        <x:f>IF(SUM(P59:AA59)=0,"",MAX(P59:AA59)/SUM(P59:AA59))</x:f>
        <x:v>0.1248634263645226</x:v>
      </x:c>
      <x:c r="AI59" t="n">
        <x:f>IF(AG59="","",AD59/'산출기준'!$B$18*'산출기준'!$B$20+MIN(1,AG59)*'산출기준'!$B$21+(1-AH59)*'산출기준'!$B$22)</x:f>
        <x:v>97.50273147270954</x:v>
      </x:c>
      <x:c r="AJ59" t="str">
        <x:v>24개월 중 양수 지수 24개월; 전반/후반 자료 12/12개월. 최근12개월/이전12개월 관측월 평균비 1.04배, 최근 최댓달 비중 12.5%. 미래 1년 지속을 보장하지 않음.</x:v>
      </x:c>
      <x:c r="AK59" t="str">
        <x:v>https://developers.naver.com/docs/serviceapi/datalab/search/search.md</x:v>
      </x:c>
    </x:row>
    <x:row r="60">
      <x:c r="A60" t="str">
        <x:v>K0056</x:v>
      </x:c>
      <x:c r="B60" t="str">
        <x:v>경제·비즈니스</x:v>
      </x:c>
      <x:c r="C60" t="str">
        <x:v>실업급여신청기간</x:v>
      </x:c>
      <x:c r="D60" t="n">
        <x:v>3.55168</x:v>
      </x:c>
      <x:c r="E60" t="n">
        <x:v>4.1695</x:v>
      </x:c>
      <x:c r="F60" t="n">
        <x:v>4.15454</x:v>
      </x:c>
      <x:c r="G60" t="n">
        <x:v>4.70242</x:v>
      </x:c>
      <x:c r="H60" t="n">
        <x:v>5.42644</x:v>
      </x:c>
      <x:c r="I60" t="n">
        <x:v>4.49</x:v>
      </x:c>
      <x:c r="J60" t="n">
        <x:v>5.21926</x:v>
      </x:c>
      <x:c r="K60" t="n">
        <x:v>4.13808</x:v>
      </x:c>
      <x:c r="L60" t="n">
        <x:v>3.54832</x:v>
      </x:c>
      <x:c r="M60" t="n">
        <x:v>3.60628</x:v>
      </x:c>
      <x:c r="N60" t="n">
        <x:v>3.86919</x:v>
      </x:c>
      <x:c r="O60" t="n">
        <x:v>3.34899</x:v>
      </x:c>
      <x:c r="P60" t="n">
        <x:v>3.42416</x:v>
      </x:c>
      <x:c r="Q60" t="n">
        <x:v>3.21996</x:v>
      </x:c>
      <x:c r="R60" t="n">
        <x:v>3.50531</x:v>
      </x:c>
      <x:c r="S60" t="n">
        <x:v>4.41408</x:v>
      </x:c>
      <x:c r="T60" t="n">
        <x:v>5.68748</x:v>
      </x:c>
      <x:c r="U60" t="n">
        <x:v>3.60628</x:v>
      </x:c>
      <x:c r="V60" t="n">
        <x:v>4.37818</x:v>
      </x:c>
      <x:c r="W60" t="n">
        <x:v>3.14928</x:v>
      </x:c>
      <x:c r="X60" t="n">
        <x:v>2.26482</x:v>
      </x:c>
      <x:c r="Y60" t="n">
        <x:v>2.51351</x:v>
      </x:c>
      <x:c r="Z60" t="n">
        <x:v>2.62646</x:v>
      </x:c>
      <x:c r="AA60" t="n">
        <x:v>2.44059</x:v>
      </x:c>
      <x:c r="AB60" t="n">
        <x:f>COUNT(D60:O60)</x:f>
        <x:v>12</x:v>
      </x:c>
      <x:c r="AC60" t="n">
        <x:f>COUNT(P60:AA60)</x:f>
        <x:v>12</x:v>
      </x:c>
      <x:c r="AD60" t="n">
        <x:f>COUNTIF(D60:AA60,"&gt;0")</x:f>
        <x:v>24</x:v>
      </x:c>
      <x:c r="AE60" t="n">
        <x:f>IF(AB60=0,"",AVERAGE(D60:O60))</x:f>
        <x:v>4.185391666666667</x:v>
      </x:c>
      <x:c r="AF60" t="n">
        <x:f>IF(AC60=0,"",AVERAGE(P60:AA60))</x:f>
        <x:v>3.4358425</x:v>
      </x:c>
      <x:c r="AG60" t="n">
        <x:f>IF(OR(AB60&lt;'산출기준'!$B$19,AC60&lt;'산출기준'!$B$19,AE60=0),"",AF60/AE60)</x:f>
        <x:v>0.8209130169020422</x:v>
      </x:c>
      <x:c r="AH60" t="n">
        <x:f>IF(SUM(P60:AA60)=0,"",MAX(P60:AA60)/SUM(P60:AA60))</x:f>
        <x:v>0.1379448175132203</x:v>
      </x:c>
      <x:c r="AI60" t="n">
        <x:f>IF(AG60="","",AD60/'산출기준'!$B$18*'산출기준'!$B$20+MIN(1,AG60)*'산출기준'!$B$21+(1-AH60)*'산출기준'!$B$22)</x:f>
        <x:v>91.86849415679686</x:v>
      </x:c>
      <x:c r="AJ60" t="str">
        <x:v>24개월 중 양수 지수 24개월; 전반/후반 자료 12/12개월. 최근12개월/이전12개월 관측월 평균비 0.82배, 최근 최댓달 비중 13.8%. 미래 1년 지속을 보장하지 않음.</x:v>
      </x:c>
      <x:c r="AK60" t="str">
        <x:v>https://developers.naver.com/docs/serviceapi/datalab/search/search.md</x:v>
      </x:c>
    </x:row>
    <x:row r="61">
      <x:c r="A61" t="str">
        <x:v>K0057</x:v>
      </x:c>
      <x:c r="B61" t="str">
        <x:v>경제·비즈니스</x:v>
      </x:c>
      <x:c r="C61" t="str">
        <x:v>상속세율</x:v>
      </x:c>
      <x:c r="D61" t="n">
        <x:v>3.49372</x:v>
      </x:c>
      <x:c r="E61" t="n">
        <x:v>3.50681</x:v>
      </x:c>
      <x:c r="F61" t="n">
        <x:v>3.85087</x:v>
      </x:c>
      <x:c r="G61" t="n">
        <x:v>3.88415</x:v>
      </x:c>
      <x:c r="H61" t="n">
        <x:v>4.12499</x:v>
      </x:c>
      <x:c r="I61" t="n">
        <x:v>5.30789</x:v>
      </x:c>
      <x:c r="J61" t="n">
        <x:v>4.70616</x:v>
      </x:c>
      <x:c r="K61" t="n">
        <x:v>2.95144</x:v>
      </x:c>
      <x:c r="L61" t="n">
        <x:v>2.9578</x:v>
      </x:c>
      <x:c r="M61" t="n">
        <x:v>3.20874</x:v>
      </x:c>
      <x:c r="N61" t="n">
        <x:v>3.49446</x:v>
      </x:c>
      <x:c r="O61" t="n">
        <x:v>3.56402</x:v>
      </x:c>
      <x:c r="P61" t="n">
        <x:v>5.70656</x:v>
      </x:c>
      <x:c r="Q61" t="n">
        <x:v>4.34003</x:v>
      </x:c>
      <x:c r="R61" t="n">
        <x:v>3.07112</x:v>
      </x:c>
      <x:c r="S61" t="n">
        <x:v>3.15078</x:v>
      </x:c>
      <x:c r="T61" t="n">
        <x:v>3.73718</x:v>
      </x:c>
      <x:c r="U61" t="n">
        <x:v>3.60815</x:v>
      </x:c>
      <x:c r="V61" t="n">
        <x:v>2.77792</x:v>
      </x:c>
      <x:c r="W61" t="n">
        <x:v>2.68629</x:v>
      </x:c>
      <x:c r="X61" t="n">
        <x:v>2.5281</x:v>
      </x:c>
      <x:c r="Y61" t="n">
        <x:v>2.06885</x:v>
      </x:c>
      <x:c r="Z61" t="n">
        <x:v>2.15262</x:v>
      </x:c>
      <x:c r="AA61" t="n">
        <x:v>2.57073</x:v>
      </x:c>
      <x:c r="AB61" t="n">
        <x:f>COUNT(D61:O61)</x:f>
        <x:v>12</x:v>
      </x:c>
      <x:c r="AC61" t="n">
        <x:f>COUNT(P61:AA61)</x:f>
        <x:v>12</x:v>
      </x:c>
      <x:c r="AD61" t="n">
        <x:f>COUNTIF(D61:AA61,"&gt;0")</x:f>
        <x:v>24</x:v>
      </x:c>
      <x:c r="AE61" t="n">
        <x:f>IF(AB61=0,"",AVERAGE(D61:O61))</x:f>
        <x:v>3.754254166666667</x:v>
      </x:c>
      <x:c r="AF61" t="n">
        <x:f>IF(AC61=0,"",AVERAGE(P61:AA61))</x:f>
        <x:v>3.1998608333333327</x:v>
      </x:c>
      <x:c r="AG61" t="n">
        <x:f>IF(OR(AB61&lt;'산출기준'!$B$19,AC61&lt;'산출기준'!$B$19,AE61=0),"",AF61/AE61)</x:f>
        <x:v>0.8523293019807526</x:v>
      </x:c>
      <x:c r="AH61" t="n">
        <x:f>IF(SUM(P61:AA61)=0,"",MAX(P61:AA61)/SUM(P61:AA61))</x:f>
        <x:v>0.14861479652891155</x:v>
      </x:c>
      <x:c r="AI61" t="n">
        <x:f>IF(AG61="","",AD61/'산출기준'!$B$18*'산출기준'!$B$20+MIN(1,AG61)*'산출기준'!$B$21+(1-AH61)*'산출기준'!$B$22)</x:f>
        <x:v>92.59758312884435</x:v>
      </x:c>
      <x:c r="AJ61" t="str">
        <x:v>24개월 중 양수 지수 24개월; 전반/후반 자료 12/12개월. 최근12개월/이전12개월 관측월 평균비 0.85배, 최근 최댓달 비중 14.9%. 미래 1년 지속을 보장하지 않음.</x:v>
      </x:c>
      <x:c r="AK61" t="str">
        <x:v>https://developers.naver.com/docs/serviceapi/datalab/search/search.md</x:v>
      </x:c>
    </x:row>
    <x:row r="62">
      <x:c r="A62" t="str">
        <x:v>K0058</x:v>
      </x:c>
      <x:c r="B62" t="str">
        <x:v>경제·비즈니스</x:v>
      </x:c>
      <x:c r="C62" t="str">
        <x:v>종합소득세환급</x:v>
      </x:c>
      <x:c r="D62" t="n">
        <x:v>2.10513</x:v>
      </x:c>
      <x:c r="E62" t="n">
        <x:v>1.69637</x:v>
      </x:c>
      <x:c r="F62" t="n">
        <x:v>1.67692</x:v>
      </x:c>
      <x:c r="G62" t="n">
        <x:v>2.62945</x:v>
      </x:c>
      <x:c r="H62" t="n">
        <x:v>2.77306</x:v>
      </x:c>
      <x:c r="I62" t="n">
        <x:v>2.7222</x:v>
      </x:c>
      <x:c r="J62" t="n">
        <x:v>7.69949</x:v>
      </x:c>
      <x:c r="K62" t="n">
        <x:v>23.85281</x:v>
      </x:c>
      <x:c r="L62" t="n">
        <x:v>100</x:v>
      </x:c>
      <x:c r="M62" t="n">
        <x:v>57.96839</x:v>
      </x:c>
      <x:c r="N62" t="n">
        <x:v>6.82027</x:v>
      </x:c>
      <x:c r="O62" t="n">
        <x:v>2.76632</x:v>
      </x:c>
      <x:c r="P62" t="n">
        <x:v>7.65873</x:v>
      </x:c>
      <x:c r="Q62" t="n">
        <x:v>1.27863</x:v>
      </x:c>
      <x:c r="R62" t="n">
        <x:v>1.74237</x:v>
      </x:c>
      <x:c r="S62" t="n">
        <x:v>2.33924</x:v>
      </x:c>
      <x:c r="T62" t="n">
        <x:v>2.41478</x:v>
      </x:c>
      <x:c r="U62" t="n">
        <x:v>1.9215</x:v>
      </x:c>
      <x:c r="V62" t="n">
        <x:v>6.10447</x:v>
      </x:c>
      <x:c r="W62" t="n">
        <x:v>8.87491</x:v>
      </x:c>
      <x:c r="X62" t="n">
        <x:v>73.93397</x:v>
      </x:c>
      <x:c r="Y62" t="n">
        <x:v>39.21553</x:v>
      </x:c>
      <x:c r="Z62" t="n">
        <x:v>3.52924</x:v>
      </x:c>
      <x:c r="AA62" t="n">
        <x:v>1.16232</x:v>
      </x:c>
      <x:c r="AB62" t="n">
        <x:f>COUNT(D62:O62)</x:f>
        <x:v>12</x:v>
      </x:c>
      <x:c r="AC62" t="n">
        <x:f>COUNT(P62:AA62)</x:f>
        <x:v>12</x:v>
      </x:c>
      <x:c r="AD62" t="n">
        <x:f>COUNTIF(D62:AA62,"&gt;0")</x:f>
        <x:v>24</x:v>
      </x:c>
      <x:c r="AE62" t="n">
        <x:f>IF(AB62=0,"",AVERAGE(D62:O62))</x:f>
        <x:v>17.7258675</x:v>
      </x:c>
      <x:c r="AF62" t="n">
        <x:f>IF(AC62=0,"",AVERAGE(P62:AA62))</x:f>
        <x:v>12.514640833333331</x:v>
      </x:c>
      <x:c r="AG62" t="n">
        <x:f>IF(OR(AB62&lt;'산출기준'!$B$19,AC62&lt;'산출기준'!$B$19,AE62=0),"",AF62/AE62)</x:f>
        <x:v>0.7060100631652206</x:v>
      </x:c>
      <x:c r="AH62" t="n">
        <x:f>IF(SUM(P62:AA62)=0,"",MAX(P62:AA62)/SUM(P62:AA62))</x:f>
        <x:v>0.4923164994281033</x:v>
      </x:c>
      <x:c r="AI62" t="n">
        <x:f>IF(AG62="","",AD62/'산출기준'!$B$18*'산출기준'!$B$20+MIN(1,AG62)*'산출기준'!$B$21+(1-AH62)*'산출기준'!$B$22)</x:f>
        <x:v>81.33397190639455</x:v>
      </x:c>
      <x:c r="AJ62" t="str">
        <x:v>24개월 중 양수 지수 24개월; 전반/후반 자료 12/12개월. 최근12개월/이전12개월 관측월 평균비 0.71배, 최근 최댓달 비중 49.2%. 미래 1년 지속을 보장하지 않음.</x:v>
      </x:c>
      <x:c r="AK62" t="str">
        <x:v>https://developers.naver.com/docs/serviceapi/datalab/search/search.md</x:v>
      </x:c>
    </x:row>
    <x:row r="63">
      <x:c r="A63" t="str">
        <x:v>K0059</x:v>
      </x:c>
      <x:c r="B63" t="str">
        <x:v>경제·비즈니스</x:v>
      </x:c>
      <x:c r="C63" t="str">
        <x:v>퇴직금계산방법</x:v>
      </x:c>
      <x:c r="D63" t="n">
        <x:v>1.73302</x:v>
      </x:c>
      <x:c r="E63" t="n">
        <x:v>1.74723</x:v>
      </x:c>
      <x:c r="F63" t="n">
        <x:v>1.76855</x:v>
      </x:c>
      <x:c r="G63" t="n">
        <x:v>1.93983</x:v>
      </x:c>
      <x:c r="H63" t="n">
        <x:v>1.83773</x:v>
      </x:c>
      <x:c r="I63" t="n">
        <x:v>1.92674</x:v>
      </x:c>
      <x:c r="J63" t="n">
        <x:v>1.77977</x:v>
      </x:c>
      <x:c r="K63" t="n">
        <x:v>1.74536</x:v>
      </x:c>
      <x:c r="L63" t="n">
        <x:v>1.68066</x:v>
      </x:c>
      <x:c r="M63" t="n">
        <x:v>1.78201</x:v>
      </x:c>
      <x:c r="N63" t="n">
        <x:v>1.82689</x:v>
      </x:c>
      <x:c r="O63" t="n">
        <x:v>1.69151</x:v>
      </x:c>
      <x:c r="P63" t="n">
        <x:v>1.77154</x:v>
      </x:c>
      <x:c r="Q63" t="n">
        <x:v>1.7132</x:v>
      </x:c>
      <x:c r="R63" t="n">
        <x:v>1.94506</x:v>
      </x:c>
      <x:c r="S63" t="n">
        <x:v>2.23415</x:v>
      </x:c>
      <x:c r="T63" t="n">
        <x:v>2.26931</x:v>
      </x:c>
      <x:c r="U63" t="n">
        <x:v>2.51725</x:v>
      </x:c>
      <x:c r="V63" t="n">
        <x:v>2.76184</x:v>
      </x:c>
      <x:c r="W63" t="n">
        <x:v>2.40057</x:v>
      </x:c>
      <x:c r="X63" t="n">
        <x:v>2.24687</x:v>
      </x:c>
      <x:c r="Y63" t="n">
        <x:v>2.5928</x:v>
      </x:c>
      <x:c r="Z63" t="n">
        <x:v>2.60065</x:v>
      </x:c>
      <x:c r="AA63" t="n">
        <x:v>2.23527</x:v>
      </x:c>
      <x:c r="AB63" t="n">
        <x:f>COUNT(D63:O63)</x:f>
        <x:v>12</x:v>
      </x:c>
      <x:c r="AC63" t="n">
        <x:f>COUNT(P63:AA63)</x:f>
        <x:v>12</x:v>
      </x:c>
      <x:c r="AD63" t="n">
        <x:f>COUNTIF(D63:AA63,"&gt;0")</x:f>
        <x:v>24</x:v>
      </x:c>
      <x:c r="AE63" t="n">
        <x:f>IF(AB63=0,"",AVERAGE(D63:O63))</x:f>
        <x:v>1.7882750000000003</x:v>
      </x:c>
      <x:c r="AF63" t="n">
        <x:f>IF(AC63=0,"",AVERAGE(P63:AA63))</x:f>
        <x:v>2.2740425</x:v>
      </x:c>
      <x:c r="AG63" t="n">
        <x:f>IF(OR(AB63&lt;'산출기준'!$B$19,AC63&lt;'산출기준'!$B$19,AE63=0),"",AF63/AE63)</x:f>
        <x:v>1.2716402678558945</x:v>
      </x:c>
      <x:c r="AH63" t="n">
        <x:f>IF(SUM(P63:AA63)=0,"",MAX(P63:AA63)/SUM(P63:AA63))</x:f>
        <x:v>0.10120889707792766</x:v>
      </x:c>
      <x:c r="AI63" t="n">
        <x:f>IF(AG63="","",AD63/'산출기준'!$B$18*'산출기준'!$B$20+MIN(1,AG63)*'산출기준'!$B$21+(1-AH63)*'산출기준'!$B$22)</x:f>
        <x:v>97.97582205844145</x:v>
      </x:c>
      <x:c r="AJ63" t="str">
        <x:v>24개월 중 양수 지수 24개월; 전반/후반 자료 12/12개월. 최근12개월/이전12개월 관측월 평균비 1.27배, 최근 최댓달 비중 10.1%. 미래 1년 지속을 보장하지 않음.</x:v>
      </x:c>
      <x:c r="AK63" t="str">
        <x:v>https://developers.naver.com/docs/serviceapi/datalab/search/search.md</x:v>
      </x:c>
    </x:row>
    <x:row r="64">
      <x:c r="A64" t="str">
        <x:v>K0060</x:v>
      </x:c>
      <x:c r="B64" t="str">
        <x:v>경제·비즈니스</x:v>
      </x:c>
      <x:c r="C64" t="str">
        <x:v>퇴직소득세계산기</x:v>
      </x:c>
      <x:c r="D64" t="n">
        <x:v>3.33416</x:v>
      </x:c>
      <x:c r="E64" t="n">
        <x:v>4.30905</x:v>
      </x:c>
      <x:c r="F64" t="n">
        <x:v>4.3594</x:v>
      </x:c>
      <x:c r="G64" t="n">
        <x:v>5.28916</x:v>
      </x:c>
      <x:c r="H64" t="n">
        <x:v>5.29737</x:v>
      </x:c>
      <x:c r="I64" t="n">
        <x:v>4.61599</x:v>
      </x:c>
      <x:c r="J64" t="n">
        <x:v>4.36201</x:v>
      </x:c>
      <x:c r="K64" t="n">
        <x:v>3.63923</x:v>
      </x:c>
      <x:c r="L64" t="n">
        <x:v>3.43374</x:v>
      </x:c>
      <x:c r="M64" t="n">
        <x:v>3.74403</x:v>
      </x:c>
      <x:c r="N64" t="n">
        <x:v>4.09162</x:v>
      </x:c>
      <x:c r="O64" t="n">
        <x:v>3.63401</x:v>
      </x:c>
      <x:c r="P64" t="n">
        <x:v>3.87121</x:v>
      </x:c>
      <x:c r="Q64" t="n">
        <x:v>3.43374</x:v>
      </x:c>
      <x:c r="R64" t="n">
        <x:v>3.64073</x:v>
      </x:c>
      <x:c r="S64" t="n">
        <x:v>4.68946</x:v>
      </x:c>
      <x:c r="T64" t="n">
        <x:v>5.07061</x:v>
      </x:c>
      <x:c r="U64" t="n">
        <x:v>3.18535</x:v>
      </x:c>
      <x:c r="V64" t="n">
        <x:v>3.6094</x:v>
      </x:c>
      <x:c r="W64" t="n">
        <x:v>3.43113</x:v>
      </x:c>
      <x:c r="X64" t="n">
        <x:v>2.83105</x:v>
      </x:c>
      <x:c r="Y64" t="n">
        <x:v>2.83702</x:v>
      </x:c>
      <x:c r="Z64" t="n">
        <x:v>2.50696</x:v>
      </x:c>
      <x:c r="AA64" t="n">
        <x:v>2.12767</x:v>
      </x:c>
      <x:c r="AB64" t="n">
        <x:f>COUNT(D64:O64)</x:f>
        <x:v>12</x:v>
      </x:c>
      <x:c r="AC64" t="n">
        <x:f>COUNT(P64:AA64)</x:f>
        <x:v>12</x:v>
      </x:c>
      <x:c r="AD64" t="n">
        <x:f>COUNTIF(D64:AA64,"&gt;0")</x:f>
        <x:v>24</x:v>
      </x:c>
      <x:c r="AE64" t="n">
        <x:f>IF(AB64=0,"",AVERAGE(D64:O64))</x:f>
        <x:v>4.175814166666666</x:v>
      </x:c>
      <x:c r="AF64" t="n">
        <x:f>IF(AC64=0,"",AVERAGE(P64:AA64))</x:f>
        <x:v>3.436194166666667</x:v>
      </x:c>
      <x:c r="AG64" t="n">
        <x:f>IF(OR(AB64&lt;'산출기준'!$B$19,AC64&lt;'산출기준'!$B$19,AE64=0),"",AF64/AE64)</x:f>
        <x:v>0.822880049140118</x:v>
      </x:c>
      <x:c r="AH64" t="n">
        <x:f>IF(SUM(P64:AA64)=0,"",MAX(P64:AA64)/SUM(P64:AA64))</x:f>
        <x:v>0.12297059270758126</x:v>
      </x:c>
      <x:c r="AI64" t="n">
        <x:f>IF(AG64="","",AD64/'산출기준'!$B$18*'산출기준'!$B$20+MIN(1,AG64)*'산출기준'!$B$21+(1-AH64)*'산출기준'!$B$22)</x:f>
        <x:v>92.22698962005191</x:v>
      </x:c>
      <x:c r="AJ64" t="str">
        <x:v>24개월 중 양수 지수 24개월; 전반/후반 자료 12/12개월. 최근12개월/이전12개월 관측월 평균비 0.82배, 최근 최댓달 비중 12.3%. 미래 1년 지속을 보장하지 않음.</x:v>
      </x:c>
      <x:c r="AK64" t="str">
        <x:v>https://developers.naver.com/docs/serviceapi/datalab/search/search.md</x:v>
      </x:c>
    </x:row>
    <x:row r="65">
      <x:c r="A65" t="str">
        <x:v>K0061</x:v>
      </x:c>
      <x:c r="B65" t="str">
        <x:v>경제·비즈니스</x:v>
      </x:c>
      <x:c r="C65" t="str">
        <x:v>건강보험료계산</x:v>
      </x:c>
      <x:c r="D65" t="n">
        <x:v>3.47775</x:v>
      </x:c>
      <x:c r="E65" t="n">
        <x:v>3.65415</x:v>
      </x:c>
      <x:c r="F65" t="n">
        <x:v>5.38053</x:v>
      </x:c>
      <x:c r="G65" t="n">
        <x:v>5.54538</x:v>
      </x:c>
      <x:c r="H65" t="n">
        <x:v>6.55719</x:v>
      </x:c>
      <x:c r="I65" t="n">
        <x:v>6.25025</x:v>
      </x:c>
      <x:c r="J65" t="n">
        <x:v>4.92069</x:v>
      </x:c>
      <x:c r="K65" t="n">
        <x:v>5.24627</x:v>
      </x:c>
      <x:c r="L65" t="n">
        <x:v>5.44804</x:v>
      </x:c>
      <x:c r="M65" t="n">
        <x:v>4.99267</x:v>
      </x:c>
      <x:c r="N65" t="n">
        <x:v>5.40179</x:v>
      </x:c>
      <x:c r="O65" t="n">
        <x:v>4.16658</x:v>
      </x:c>
      <x:c r="P65" t="n">
        <x:v>6.76492</x:v>
      </x:c>
      <x:c r="Q65" t="n">
        <x:v>3.49453</x:v>
      </x:c>
      <x:c r="R65" t="n">
        <x:v>4.73272</x:v>
      </x:c>
      <x:c r="S65" t="n">
        <x:v>4.60443</x:v>
      </x:c>
      <x:c r="T65" t="n">
        <x:v>6.47626</x:v>
      </x:c>
      <x:c r="U65" t="n">
        <x:v>4.59883</x:v>
      </x:c>
      <x:c r="V65" t="n">
        <x:v>3.96445</x:v>
      </x:c>
      <x:c r="W65" t="n">
        <x:v>4.96059</x:v>
      </x:c>
      <x:c r="X65" t="n">
        <x:v>13.15242</x:v>
      </x:c>
      <x:c r="Y65" t="n">
        <x:v>3.42367</x:v>
      </x:c>
      <x:c r="Z65" t="n">
        <x:v>2.67031</x:v>
      </x:c>
      <x:c r="AA65" t="n">
        <x:v>2.22277</x:v>
      </x:c>
      <x:c r="AB65" t="n">
        <x:f>COUNT(D65:O65)</x:f>
        <x:v>12</x:v>
      </x:c>
      <x:c r="AC65" t="n">
        <x:f>COUNT(P65:AA65)</x:f>
        <x:v>12</x:v>
      </x:c>
      <x:c r="AD65" t="n">
        <x:f>COUNTIF(D65:AA65,"&gt;0")</x:f>
        <x:v>24</x:v>
      </x:c>
      <x:c r="AE65" t="n">
        <x:f>IF(AB65=0,"",AVERAGE(D65:O65))</x:f>
        <x:v>5.086774166666667</x:v>
      </x:c>
      <x:c r="AF65" t="n">
        <x:f>IF(AC65=0,"",AVERAGE(P65:AA65))</x:f>
        <x:v>5.088825000000001</x:v>
      </x:c>
      <x:c r="AG65" t="n">
        <x:f>IF(OR(AB65&lt;'산출기준'!$B$19,AC65&lt;'산출기준'!$B$19,AE65=0),"",AF65/AE65)</x:f>
        <x:v>1.0004031697233136</x:v>
      </x:c>
      <x:c r="AH65" t="n">
        <x:f>IF(SUM(P65:AA65)=0,"",MAX(P65:AA65)/SUM(P65:AA65))</x:f>
        <x:v>0.21538076078466048</x:v>
      </x:c>
      <x:c r="AI65" t="n">
        <x:f>IF(AG65="","",AD65/'산출기준'!$B$18*'산출기준'!$B$20+MIN(1,AG65)*'산출기준'!$B$21+(1-AH65)*'산출기준'!$B$22)</x:f>
        <x:v>95.6923847843068</x:v>
      </x:c>
      <x:c r="AJ65" t="str">
        <x:v>24개월 중 양수 지수 24개월; 전반/후반 자료 12/12개월. 최근12개월/이전12개월 관측월 평균비 1.00배, 최근 최댓달 비중 21.5%. 미래 1년 지속을 보장하지 않음.</x:v>
      </x:c>
      <x:c r="AK65" t="str">
        <x:v>https://developers.naver.com/docs/serviceapi/datalab/search/search.md</x:v>
      </x:c>
    </x:row>
    <x:row r="66">
      <x:c r="A66" t="str">
        <x:v>K0062</x:v>
      </x:c>
      <x:c r="B66" t="str">
        <x:v>경제·비즈니스</x:v>
      </x:c>
      <x:c r="C66" t="str">
        <x:v>세금계산서발행방법</x:v>
      </x:c>
      <x:c r="D66" t="n">
        <x:v>3.52623</x:v>
      </x:c>
      <x:c r="E66" t="n">
        <x:v>4.00472</x:v>
      </x:c>
      <x:c r="F66" t="n">
        <x:v>3.38824</x:v>
      </x:c>
      <x:c r="G66" t="n">
        <x:v>3.44978</x:v>
      </x:c>
      <x:c r="H66" t="n">
        <x:v>3.13426</x:v>
      </x:c>
      <x:c r="I66" t="n">
        <x:v>2.69679</x:v>
      </x:c>
      <x:c r="J66" t="n">
        <x:v>2.98359</x:v>
      </x:c>
      <x:c r="K66" t="n">
        <x:v>3.38637</x:v>
      </x:c>
      <x:c r="L66" t="n">
        <x:v>3.47141</x:v>
      </x:c>
      <x:c r="M66" t="n">
        <x:v>3.84361</x:v>
      </x:c>
      <x:c r="N66" t="n">
        <x:v>4.34597</x:v>
      </x:c>
      <x:c r="O66" t="n">
        <x:v>3.36325</x:v>
      </x:c>
      <x:c r="P66" t="n">
        <x:v>3.74366</x:v>
      </x:c>
      <x:c r="Q66" t="n">
        <x:v>2.50062</x:v>
      </x:c>
      <x:c r="R66" t="n">
        <x:v>2.91049</x:v>
      </x:c>
      <x:c r="S66" t="n">
        <x:v>3.63215</x:v>
      </x:c>
      <x:c r="T66" t="n">
        <x:v>3.4039</x:v>
      </x:c>
      <x:c r="U66" t="n">
        <x:v>2.36673</x:v>
      </x:c>
      <x:c r="V66" t="n">
        <x:v>2.64644</x:v>
      </x:c>
      <x:c r="W66" t="n">
        <x:v>2.63712</x:v>
      </x:c>
      <x:c r="X66" t="n">
        <x:v>2.28841</x:v>
      </x:c>
      <x:c r="Y66" t="n">
        <x:v>2.36636</x:v>
      </x:c>
      <x:c r="Z66" t="n">
        <x:v>2.39843</x:v>
      </x:c>
      <x:c r="AA66" t="n">
        <x:v>2.18585</x:v>
      </x:c>
      <x:c r="AB66" t="n">
        <x:f>COUNT(D66:O66)</x:f>
        <x:v>12</x:v>
      </x:c>
      <x:c r="AC66" t="n">
        <x:f>COUNT(P66:AA66)</x:f>
        <x:v>12</x:v>
      </x:c>
      <x:c r="AD66" t="n">
        <x:f>COUNTIF(D66:AA66,"&gt;0")</x:f>
        <x:v>24</x:v>
      </x:c>
      <x:c r="AE66" t="n">
        <x:f>IF(AB66=0,"",AVERAGE(D66:O66))</x:f>
        <x:v>3.466185</x:v>
      </x:c>
      <x:c r="AF66" t="n">
        <x:f>IF(AC66=0,"",AVERAGE(P66:AA66))</x:f>
        <x:v>2.75668</x:v>
      </x:c>
      <x:c r="AG66" t="n">
        <x:f>IF(OR(AB66&lt;'산출기준'!$B$19,AC66&lt;'산출기준'!$B$19,AE66=0),"",AF66/AE66)</x:f>
        <x:v>0.7953066555882043</x:v>
      </x:c>
      <x:c r="AH66" t="n">
        <x:f>IF(SUM(P66:AA66)=0,"",MAX(P66:AA66)/SUM(P66:AA66))</x:f>
        <x:v>0.11316934380002999</x:v>
      </x:c>
      <x:c r="AI66" t="n">
        <x:f>IF(AG66="","",AD66/'산출기준'!$B$18*'산출기준'!$B$20+MIN(1,AG66)*'산출기준'!$B$21+(1-AH66)*'산출기준'!$B$22)</x:f>
        <x:v>91.59581279164553</x:v>
      </x:c>
      <x:c r="AJ66" t="str">
        <x:v>24개월 중 양수 지수 24개월; 전반/후반 자료 12/12개월. 최근12개월/이전12개월 관측월 평균비 0.80배, 최근 최댓달 비중 11.3%. 미래 1년 지속을 보장하지 않음.</x:v>
      </x:c>
      <x:c r="AK66" t="str">
        <x:v>https://developers.naver.com/docs/serviceapi/datalab/search/search.md</x:v>
      </x:c>
    </x:row>
    <x:row r="67">
      <x:c r="A67" t="str">
        <x:v>K0063</x:v>
      </x:c>
      <x:c r="B67" t="str">
        <x:v>경제·비즈니스</x:v>
      </x:c>
      <x:c r="C67" t="str">
        <x:v>부가세신고기간</x:v>
      </x:c>
      <x:c r="D67" t="n">
        <x:v>3.69443</x:v>
      </x:c>
      <x:c r="E67" t="n">
        <x:v>11.58454</x:v>
      </x:c>
      <x:c r="F67" t="n">
        <x:v>5.068</x:v>
      </x:c>
      <x:c r="G67" t="n">
        <x:v>16.24977</x:v>
      </x:c>
      <x:c r="H67" t="n">
        <x:v>100</x:v>
      </x:c>
      <x:c r="I67" t="n">
        <x:v>5.92616</x:v>
      </x:c>
      <x:c r="J67" t="n">
        <x:v>3.66012</x:v>
      </x:c>
      <x:c r="K67" t="n">
        <x:v>9.72539</x:v>
      </x:c>
      <x:c r="L67" t="n">
        <x:v>8.05943</x:v>
      </x:c>
      <x:c r="M67" t="n">
        <x:v>12.47664</x:v>
      </x:c>
      <x:c r="N67" t="n">
        <x:v>71.99188</x:v>
      </x:c>
      <x:c r="O67" t="n">
        <x:v>5.22203</x:v>
      </x:c>
      <x:c r="P67" t="n">
        <x:v>4.17889</x:v>
      </x:c>
      <x:c r="Q67" t="n">
        <x:v>12.3021</x:v>
      </x:c>
      <x:c r="R67" t="n">
        <x:v>4.80209</x:v>
      </x:c>
      <x:c r="S67" t="n">
        <x:v>15.37371</x:v>
      </x:c>
      <x:c r="T67" t="n">
        <x:v>99.23321</x:v>
      </x:c>
      <x:c r="U67" t="n">
        <x:v>4.68946</x:v>
      </x:c>
      <x:c r="V67" t="n">
        <x:v>4.25609</x:v>
      </x:c>
      <x:c r="W67" t="n">
        <x:v>8.89409</x:v>
      </x:c>
      <x:c r="X67" t="n">
        <x:v>7.01405</x:v>
      </x:c>
      <x:c r="Y67" t="n">
        <x:v>12.07609</x:v>
      </x:c>
      <x:c r="Z67" t="n">
        <x:v>65.877</x:v>
      </x:c>
      <x:c r="AA67" t="n">
        <x:v>2.42678</x:v>
      </x:c>
      <x:c r="AB67" t="n">
        <x:f>COUNT(D67:O67)</x:f>
        <x:v>12</x:v>
      </x:c>
      <x:c r="AC67" t="n">
        <x:f>COUNT(P67:AA67)</x:f>
        <x:v>12</x:v>
      </x:c>
      <x:c r="AD67" t="n">
        <x:f>COUNTIF(D67:AA67,"&gt;0")</x:f>
        <x:v>24</x:v>
      </x:c>
      <x:c r="AE67" t="n">
        <x:f>IF(AB67=0,"",AVERAGE(D67:O67))</x:f>
        <x:v>21.13819916666667</x:v>
      </x:c>
      <x:c r="AF67" t="n">
        <x:f>IF(AC67=0,"",AVERAGE(P67:AA67))</x:f>
        <x:v>20.09363</x:v>
      </x:c>
      <x:c r="AG67" t="n">
        <x:f>IF(OR(AB67&lt;'산출기준'!$B$19,AC67&lt;'산출기준'!$B$19,AE67=0),"",AF67/AE67)</x:f>
        <x:v>0.9505838147123774</x:v>
      </x:c>
      <x:c r="AH67" t="n">
        <x:f>IF(SUM(P67:AA67)=0,"",MAX(P67:AA67)/SUM(P67:AA67))</x:f>
        <x:v>0.4115450601343145</x:v>
      </x:c>
      <x:c r="AI67" t="n">
        <x:f>IF(AG67="","",AD67/'산출기준'!$B$18*'산출기준'!$B$20+MIN(1,AG67)*'산출기준'!$B$21+(1-AH67)*'산출기준'!$B$22)</x:f>
        <x:v>90.28661323868502</x:v>
      </x:c>
      <x:c r="AJ67" t="str">
        <x:v>24개월 중 양수 지수 24개월; 전반/후반 자료 12/12개월. 최근12개월/이전12개월 관측월 평균비 0.95배, 최근 최댓달 비중 41.2%. 미래 1년 지속을 보장하지 않음.</x:v>
      </x:c>
      <x:c r="AK67" t="str">
        <x:v>https://developers.naver.com/docs/serviceapi/datalab/search/search.md</x:v>
      </x:c>
    </x:row>
    <x:row r="68">
      <x:c r="A68" t="str">
        <x:v>K0064</x:v>
      </x:c>
      <x:c r="B68" t="str">
        <x:v>경제·비즈니스</x:v>
      </x:c>
      <x:c r="C68" t="str">
        <x:v>종합소득세환급일</x:v>
      </x:c>
      <x:c r="D68" t="n">
        <x:v>1.21879</x:v>
      </x:c>
      <x:c r="E68" t="n">
        <x:v>0.11673</x:v>
      </x:c>
      <x:c r="F68" t="n">
        <x:v>0.0757</x:v>
      </x:c>
      <x:c r="G68" t="n">
        <x:v>0.14843</x:v>
      </x:c>
      <x:c r="H68" t="n">
        <x:v>0.21892</x:v>
      </x:c>
      <x:c r="I68" t="n">
        <x:v>0.21892</x:v>
      </x:c>
      <x:c r="J68" t="n">
        <x:v>0.4397</x:v>
      </x:c>
      <x:c r="K68" t="n">
        <x:v>1.8957</x:v>
      </x:c>
      <x:c r="L68" t="n">
        <x:v>26.0147</x:v>
      </x:c>
      <x:c r="M68" t="n">
        <x:v>70.97783</x:v>
      </x:c>
      <x:c r="N68" t="n">
        <x:v>5.17877</x:v>
      </x:c>
      <x:c r="O68" t="n">
        <x:v>0.87792</x:v>
      </x:c>
      <x:c r="P68" t="n">
        <x:v>0.99204</x:v>
      </x:c>
      <x:c r="Q68" t="n">
        <x:v>0.13649</x:v>
      </x:c>
      <x:c r="R68" t="n">
        <x:v>0.21705</x:v>
      </x:c>
      <x:c r="S68" t="n">
        <x:v>0.27113</x:v>
      </x:c>
      <x:c r="T68" t="n">
        <x:v>0.12904</x:v>
      </x:c>
      <x:c r="U68" t="n">
        <x:v>0.16894</x:v>
      </x:c>
      <x:c r="V68" t="n">
        <x:v>0.41733</x:v>
      </x:c>
      <x:c r="W68" t="n">
        <x:v>0.66422</x:v>
      </x:c>
      <x:c r="X68" t="n">
        <x:v>23.30522</x:v>
      </x:c>
      <x:c r="Y68" t="n">
        <x:v>41.77926</x:v>
      </x:c>
      <x:c r="Z68" t="n">
        <x:v>5.35965</x:v>
      </x:c>
      <x:c r="AA68" t="n">
        <x:v>1.68535</x:v>
      </x:c>
      <x:c r="AB68" t="n">
        <x:f>COUNT(D68:O68)</x:f>
        <x:v>12</x:v>
      </x:c>
      <x:c r="AC68" t="n">
        <x:f>COUNT(P68:AA68)</x:f>
        <x:v>12</x:v>
      </x:c>
      <x:c r="AD68" t="n">
        <x:f>COUNTIF(D68:AA68,"&gt;0")</x:f>
        <x:v>24</x:v>
      </x:c>
      <x:c r="AE68" t="n">
        <x:f>IF(AB68=0,"",AVERAGE(D68:O68))</x:f>
        <x:v>8.948509166666666</x:v>
      </x:c>
      <x:c r="AF68" t="n">
        <x:f>IF(AC68=0,"",AVERAGE(P68:AA68))</x:f>
        <x:v>6.2604766666666665</x:v>
      </x:c>
      <x:c r="AG68" t="n">
        <x:f>IF(OR(AB68&lt;'산출기준'!$B$19,AC68&lt;'산출기준'!$B$19,AE68=0),"",AF68/AE68)</x:f>
        <x:v>0.699611136342916</x:v>
      </x:c>
      <x:c r="AH68" t="n">
        <x:f>IF(SUM(P68:AA68)=0,"",MAX(P68:AA68)/SUM(P68:AA68))</x:f>
        <x:v>0.5561245868924783</x:v>
      </x:c>
      <x:c r="AI68" t="n">
        <x:f>IF(AG68="","",AD68/'산출기준'!$B$18*'산출기준'!$B$20+MIN(1,AG68)*'산출기준'!$B$21+(1-AH68)*'산출기준'!$B$22)</x:f>
        <x:v>79.86584235243791</x:v>
      </x:c>
      <x:c r="AJ68" t="str">
        <x:v>24개월 중 양수 지수 24개월; 전반/후반 자료 12/12개월. 최근12개월/이전12개월 관측월 평균비 0.70배, 최근 최댓달 비중 55.6%. 미래 1년 지속을 보장하지 않음.</x:v>
      </x:c>
      <x:c r="AK68" t="str">
        <x:v>https://developers.naver.com/docs/serviceapi/datalab/search/search.md</x:v>
      </x:c>
    </x:row>
    <x:row r="69">
      <x:c r="A69" t="str">
        <x:v>K0065</x:v>
      </x:c>
      <x:c r="B69" t="str">
        <x:v>경제·비즈니스</x:v>
      </x:c>
      <x:c r="C69" t="str">
        <x:v>소득공제용연금저축</x:v>
      </x:c>
      <x:c r="D69" t="n">
        <x:v>6.70181</x:v>
      </x:c>
      <x:c r="E69" t="n">
        <x:v>8.66135</x:v>
      </x:c>
      <x:c r="F69" t="n">
        <x:v>11.01465</x:v>
      </x:c>
      <x:c r="G69" t="n">
        <x:v>20.39745</x:v>
      </x:c>
      <x:c r="H69" t="n">
        <x:v>27.54456</x:v>
      </x:c>
      <x:c r="I69" t="n">
        <x:v>25.30225</x:v>
      </x:c>
      <x:c r="J69" t="n">
        <x:v>11.94487</x:v>
      </x:c>
      <x:c r="K69" t="n">
        <x:v>7.59503</x:v>
      </x:c>
      <x:c r="L69" t="n">
        <x:v>9.17667</x:v>
      </x:c>
      <x:c r="M69" t="n">
        <x:v>7.78002</x:v>
      </x:c>
      <x:c r="N69" t="n">
        <x:v>7.95708</x:v>
      </x:c>
      <x:c r="O69" t="n">
        <x:v>9.02604</x:v>
      </x:c>
      <x:c r="P69" t="n">
        <x:v>9.59289</x:v>
      </x:c>
      <x:c r="Q69" t="n">
        <x:v>13.19089</x:v>
      </x:c>
      <x:c r="R69" t="n">
        <x:v>14.14886</x:v>
      </x:c>
      <x:c r="S69" t="n">
        <x:v>30.76201</x:v>
      </x:c>
      <x:c r="T69" t="n">
        <x:v>35.0035</x:v>
      </x:c>
      <x:c r="U69" t="n">
        <x:v>27.80486</x:v>
      </x:c>
      <x:c r="V69" t="n">
        <x:v>17.36102</x:v>
      </x:c>
      <x:c r="W69" t="n">
        <x:v>12.69935</x:v>
      </x:c>
      <x:c r="X69" t="n">
        <x:v>17.5764</x:v>
      </x:c>
      <x:c r="Y69" t="n">
        <x:v>12.05454</x:v>
      </x:c>
      <x:c r="Z69" t="n">
        <x:v>8.34159</x:v>
      </x:c>
      <x:c r="AA69" t="n">
        <x:v>7.95311</x:v>
      </x:c>
      <x:c r="AB69" t="n">
        <x:f>COUNT(D69:O69)</x:f>
        <x:v>12</x:v>
      </x:c>
      <x:c r="AC69" t="n">
        <x:f>COUNT(P69:AA69)</x:f>
        <x:v>12</x:v>
      </x:c>
      <x:c r="AD69" t="n">
        <x:f>COUNTIF(D69:AA69,"&gt;0")</x:f>
        <x:v>24</x:v>
      </x:c>
      <x:c r="AE69" t="n">
        <x:f>IF(AB69=0,"",AVERAGE(D69:O69))</x:f>
        <x:v>12.758481666666666</x:v>
      </x:c>
      <x:c r="AF69" t="n">
        <x:f>IF(AC69=0,"",AVERAGE(P69:AA69))</x:f>
        <x:v>17.207418333333333</x:v>
      </x:c>
      <x:c r="AG69" t="n">
        <x:f>IF(OR(AB69&lt;'산출기준'!$B$19,AC69&lt;'산출기준'!$B$19,AE69=0),"",AF69/AE69)</x:f>
        <x:v>1.3487042410610772</x:v>
      </x:c>
      <x:c r="AH69" t="n">
        <x:f>IF(SUM(P69:AA69)=0,"",MAX(P69:AA69)/SUM(P69:AA69))</x:f>
        <x:v>0.1695174881453745</x:v>
      </x:c>
      <x:c r="AI69" t="n">
        <x:f>IF(AG69="","",AD69/'산출기준'!$B$18*'산출기준'!$B$20+MIN(1,AG69)*'산출기준'!$B$21+(1-AH69)*'산출기준'!$B$22)</x:f>
        <x:v>96.60965023709251</x:v>
      </x:c>
      <x:c r="AJ69" t="str">
        <x:v>24개월 중 양수 지수 24개월; 전반/후반 자료 12/12개월. 최근12개월/이전12개월 관측월 평균비 1.35배, 최근 최댓달 비중 17.0%. 미래 1년 지속을 보장하지 않음.</x:v>
      </x:c>
      <x:c r="AK69" t="str">
        <x:v>https://developers.naver.com/docs/serviceapi/datalab/search/search.md</x:v>
      </x:c>
    </x:row>
    <x:row r="70">
      <x:c r="A70" t="str">
        <x:v>K0066</x:v>
      </x:c>
      <x:c r="B70" t="str">
        <x:v>경제·비즈니스</x:v>
      </x:c>
      <x:c r="C70" t="str">
        <x:v>전자세금계산서발행</x:v>
      </x:c>
      <x:c r="D70" t="n">
        <x:v>5.93411</x:v>
      </x:c>
      <x:c r="E70" t="n">
        <x:v>7.04404</x:v>
      </x:c>
      <x:c r="F70" t="n">
        <x:v>15.45434</x:v>
      </x:c>
      <x:c r="G70" t="n">
        <x:v>17.36102</x:v>
      </x:c>
      <x:c r="H70" t="n">
        <x:v>17.41388</x:v>
      </x:c>
      <x:c r="I70" t="n">
        <x:v>11.87352</x:v>
      </x:c>
      <x:c r="J70" t="n">
        <x:v>11.54054</x:v>
      </x:c>
      <x:c r="K70" t="n">
        <x:v>12.75485</x:v>
      </x:c>
      <x:c r="L70" t="n">
        <x:v>13.59125</x:v>
      </x:c>
      <x:c r="M70" t="n">
        <x:v>11.90126</x:v>
      </x:c>
      <x:c r="N70" t="n">
        <x:v>15.40545</x:v>
      </x:c>
      <x:c r="O70" t="n">
        <x:v>11.77574</x:v>
      </x:c>
      <x:c r="P70" t="n">
        <x:v>12.97419</x:v>
      </x:c>
      <x:c r="Q70" t="n">
        <x:v>13.62957</x:v>
      </x:c>
      <x:c r="R70" t="n">
        <x:v>10.71735</x:v>
      </x:c>
      <x:c r="S70" t="n">
        <x:v>12.02811</x:v>
      </x:c>
      <x:c r="T70" t="n">
        <x:v>12.83413</x:v>
      </x:c>
      <x:c r="U70" t="n">
        <x:v>8.68249</x:v>
      </x:c>
      <x:c r="V70" t="n">
        <x:v>9.34977</x:v>
      </x:c>
      <x:c r="W70" t="n">
        <x:v>10.31963</x:v>
      </x:c>
      <x:c r="X70" t="n">
        <x:v>8.71685</x:v>
      </x:c>
      <x:c r="Y70" t="n">
        <x:v>9.02207</x:v>
      </x:c>
      <x:c r="Z70" t="n">
        <x:v>9.78316</x:v>
      </x:c>
      <x:c r="AA70" t="n">
        <x:v>6.98061</x:v>
      </x:c>
      <x:c r="AB70" t="n">
        <x:f>COUNT(D70:O70)</x:f>
        <x:v>12</x:v>
      </x:c>
      <x:c r="AC70" t="n">
        <x:f>COUNT(P70:AA70)</x:f>
        <x:v>12</x:v>
      </x:c>
      <x:c r="AD70" t="n">
        <x:f>COUNTIF(D70:AA70,"&gt;0")</x:f>
        <x:v>24</x:v>
      </x:c>
      <x:c r="AE70" t="n">
        <x:f>IF(AB70=0,"",AVERAGE(D70:O70))</x:f>
        <x:v>12.670833333333334</x:v>
      </x:c>
      <x:c r="AF70" t="n">
        <x:f>IF(AC70=0,"",AVERAGE(P70:AA70))</x:f>
        <x:v>10.4198275</x:v>
      </x:c>
      <x:c r="AG70" t="n">
        <x:f>IF(OR(AB70&lt;'산출기준'!$B$19,AC70&lt;'산출기준'!$B$19,AE70=0),"",AF70/AE70)</x:f>
        <x:v>0.8223474514962184</x:v>
      </x:c>
      <x:c r="AH70" t="n">
        <x:f>IF(SUM(P70:AA70)=0,"",MAX(P70:AA70)/SUM(P70:AA70))</x:f>
        <x:v>0.10900348398282024</x:v>
      </x:c>
      <x:c r="AI70" t="n">
        <x:f>IF(AG70="","",AD70/'산출기준'!$B$18*'산출기준'!$B$20+MIN(1,AG70)*'산출기준'!$B$21+(1-AH70)*'산출기준'!$B$22)</x:f>
        <x:v>92.49035386523013</x:v>
      </x:c>
      <x:c r="AJ70" t="str">
        <x:v>24개월 중 양수 지수 24개월; 전반/후반 자료 12/12개월. 최근12개월/이전12개월 관측월 평균비 0.82배, 최근 최댓달 비중 10.9%. 미래 1년 지속을 보장하지 않음.</x:v>
      </x:c>
      <x:c r="AK70" t="str">
        <x:v>https://developers.naver.com/docs/serviceapi/datalab/search/search.md</x:v>
      </x:c>
    </x:row>
    <x:row r="71">
      <x:c r="A71" t="str">
        <x:v>K0067</x:v>
      </x:c>
      <x:c r="B71" t="str">
        <x:v>경제·비즈니스</x:v>
      </x:c>
      <x:c r="C71" t="str">
        <x:v>증여세신고기한</x:v>
      </x:c>
      <x:c r="D71" t="n">
        <x:v>4.78719</x:v>
      </x:c>
      <x:c r="E71" t="n">
        <x:v>4.78059</x:v>
      </x:c>
      <x:c r="F71" t="n">
        <x:v>4.9735</x:v>
      </x:c>
      <x:c r="G71" t="n">
        <x:v>5.85219</x:v>
      </x:c>
      <x:c r="H71" t="n">
        <x:v>5.60114</x:v>
      </x:c>
      <x:c r="I71" t="n">
        <x:v>6.49568</x:v>
      </x:c>
      <x:c r="J71" t="n">
        <x:v>6.60799</x:v>
      </x:c>
      <x:c r="K71" t="n">
        <x:v>5.90108</x:v>
      </x:c>
      <x:c r="L71" t="n">
        <x:v>7.03611</x:v>
      </x:c>
      <x:c r="M71" t="n">
        <x:v>7.90687</x:v>
      </x:c>
      <x:c r="N71" t="n">
        <x:v>7.71527</x:v>
      </x:c>
      <x:c r="O71" t="n">
        <x:v>6.3358</x:v>
      </x:c>
      <x:c r="P71" t="n">
        <x:v>6.13628</x:v>
      </x:c>
      <x:c r="Q71" t="n">
        <x:v>6.77977</x:v>
      </x:c>
      <x:c r="R71" t="n">
        <x:v>5.57603</x:v>
      </x:c>
      <x:c r="S71" t="n">
        <x:v>5.67249</x:v>
      </x:c>
      <x:c r="T71" t="n">
        <x:v>6.37148</x:v>
      </x:c>
      <x:c r="U71" t="n">
        <x:v>6.81412</x:v>
      </x:c>
      <x:c r="V71" t="n">
        <x:v>6.82205</x:v>
      </x:c>
      <x:c r="W71" t="n">
        <x:v>6.3358</x:v>
      </x:c>
      <x:c r="X71" t="n">
        <x:v>7.43911</x:v>
      </x:c>
      <x:c r="Y71" t="n">
        <x:v>7.32548</x:v>
      </x:c>
      <x:c r="Z71" t="n">
        <x:v>6.75995</x:v>
      </x:c>
      <x:c r="AA71" t="n">
        <x:v>6.78902</x:v>
      </x:c>
      <x:c r="AB71" t="n">
        <x:f>COUNT(D71:O71)</x:f>
        <x:v>12</x:v>
      </x:c>
      <x:c r="AC71" t="n">
        <x:f>COUNT(P71:AA71)</x:f>
        <x:v>12</x:v>
      </x:c>
      <x:c r="AD71" t="n">
        <x:f>COUNTIF(D71:AA71,"&gt;0")</x:f>
        <x:v>24</x:v>
      </x:c>
      <x:c r="AE71" t="n">
        <x:f>IF(AB71=0,"",AVERAGE(D71:O71))</x:f>
        <x:v>6.166117500000001</x:v>
      </x:c>
      <x:c r="AF71" t="n">
        <x:f>IF(AC71=0,"",AVERAGE(P71:AA71))</x:f>
        <x:v>6.568465</x:v>
      </x:c>
      <x:c r="AG71" t="n">
        <x:f>IF(OR(AB71&lt;'산출기준'!$B$19,AC71&lt;'산출기준'!$B$19,AE71=0),"",AF71/AE71)</x:f>
        <x:v>1.0652513514379183</x:v>
      </x:c>
      <x:c r="AH71" t="n">
        <x:f>IF(SUM(P71:AA71)=0,"",MAX(P71:AA71)/SUM(P71:AA71))</x:f>
        <x:v>0.09437910277870604</x:v>
      </x:c>
      <x:c r="AI71" t="n">
        <x:f>IF(AG71="","",AD71/'산출기준'!$B$18*'산출기준'!$B$20+MIN(1,AG71)*'산출기준'!$B$21+(1-AH71)*'산출기준'!$B$22)</x:f>
        <x:v>98.11241794442589</x:v>
      </x:c>
      <x:c r="AJ71" t="str">
        <x:v>24개월 중 양수 지수 24개월; 전반/후반 자료 12/12개월. 최근12개월/이전12개월 관측월 평균비 1.07배, 최근 최댓달 비중 9.4%. 미래 1년 지속을 보장하지 않음.</x:v>
      </x:c>
      <x:c r="AK71" t="str">
        <x:v>https://developers.naver.com/docs/serviceapi/datalab/search/search.md</x:v>
      </x:c>
    </x:row>
    <x:row r="72">
      <x:c r="A72" t="str">
        <x:v>K0068</x:v>
      </x:c>
      <x:c r="B72" t="str">
        <x:v>경제·비즈니스</x:v>
      </x:c>
      <x:c r="C72" t="str">
        <x:v>IRP세액공제</x:v>
      </x:c>
      <x:c r="D72" t="n">
        <x:v>16.115</x:v>
      </x:c>
      <x:c r="E72" t="n">
        <x:v>24.9772</x:v>
      </x:c>
      <x:c r="F72" t="n">
        <x:v>42.41355</x:v>
      </x:c>
      <x:c r="G72" t="n">
        <x:v>97.0336</x:v>
      </x:c>
      <x:c r="H72" t="n">
        <x:v>72.96415</x:v>
      </x:c>
      <x:c r="I72" t="n">
        <x:v>51.46205</x:v>
      </x:c>
      <x:c r="J72" t="n">
        <x:v>2.5145</x:v>
      </x:c>
      <x:c r="K72" t="n">
        <x:v>2.61492</x:v>
      </x:c>
      <x:c r="L72" t="n">
        <x:v>3.24255</x:v>
      </x:c>
      <x:c r="M72" t="n">
        <x:v>4.16749</x:v>
      </x:c>
      <x:c r="N72" t="n">
        <x:v>11.94751</x:v>
      </x:c>
      <x:c r="O72" t="n">
        <x:v>16.19296</x:v>
      </x:c>
      <x:c r="P72" t="n">
        <x:v>20.23757</x:v>
      </x:c>
      <x:c r="Q72" t="n">
        <x:v>29.37196</x:v>
      </x:c>
      <x:c r="R72" t="n">
        <x:v>38.81423</x:v>
      </x:c>
      <x:c r="S72" t="n">
        <x:v>100</x:v>
      </x:c>
      <x:c r="T72" t="n">
        <x:v>50.75646</x:v>
      </x:c>
      <x:c r="U72" t="n">
        <x:v>32.19302</x:v>
      </x:c>
      <x:c r="V72" t="n">
        <x:v>19.71036</x:v>
      </x:c>
      <x:c r="W72" t="n">
        <x:v>16.59465</x:v>
      </x:c>
      <x:c r="X72" t="n">
        <x:v>25.49649</x:v>
      </x:c>
      <x:c r="Y72" t="n">
        <x:v>14.49901</x:v>
      </x:c>
      <x:c r="Z72" t="n">
        <x:v>8.16056</x:v>
      </x:c>
      <x:c r="AA72" t="n">
        <x:v>7.32548</x:v>
      </x:c>
      <x:c r="AB72" t="n">
        <x:f>COUNT(D72:O72)</x:f>
        <x:v>12</x:v>
      </x:c>
      <x:c r="AC72" t="n">
        <x:f>COUNT(P72:AA72)</x:f>
        <x:v>12</x:v>
      </x:c>
      <x:c r="AD72" t="n">
        <x:f>COUNTIF(D72:AA72,"&gt;0")</x:f>
        <x:v>24</x:v>
      </x:c>
      <x:c r="AE72" t="n">
        <x:f>IF(AB72=0,"",AVERAGE(D72:O72))</x:f>
        <x:v>28.803790000000003</x:v>
      </x:c>
      <x:c r="AF72" t="n">
        <x:f>IF(AC72=0,"",AVERAGE(P72:AA72))</x:f>
        <x:v>30.263315833333333</x:v>
      </x:c>
      <x:c r="AG72" t="n">
        <x:f>IF(OR(AB72&lt;'산출기준'!$B$19,AC72&lt;'산출기준'!$B$19,AE72=0),"",AF72/AE72)</x:f>
        <x:v>1.0506713121201525</x:v>
      </x:c>
      <x:c r="AH72" t="n">
        <x:f>IF(SUM(P72:AA72)=0,"",MAX(P72:AA72)/SUM(P72:AA72))</x:f>
        <x:v>0.27536088177603585</x:v>
      </x:c>
      <x:c r="AI72" t="n">
        <x:f>IF(AG72="","",AD72/'산출기준'!$B$18*'산출기준'!$B$20+MIN(1,AG72)*'산출기준'!$B$21+(1-AH72)*'산출기준'!$B$22)</x:f>
        <x:v>94.49278236447928</x:v>
      </x:c>
      <x:c r="AJ72" t="str">
        <x:v>24개월 중 양수 지수 24개월; 전반/후반 자료 12/12개월. 최근12개월/이전12개월 관측월 평균비 1.05배, 최근 최댓달 비중 27.5%. 미래 1년 지속을 보장하지 않음.</x:v>
      </x:c>
      <x:c r="AK72" t="str">
        <x:v>https://developers.naver.com/docs/serviceapi/datalab/search/search.md</x:v>
      </x:c>
    </x:row>
    <x:row r="73">
      <x:c r="A73" t="str">
        <x:v>K0069</x:v>
      </x:c>
      <x:c r="B73" t="str">
        <x:v>경제·비즈니스</x:v>
      </x:c>
      <x:c r="C73" t="str">
        <x:v>연차개수계산기</x:v>
      </x:c>
      <x:c r="D73" t="n">
        <x:v>4.80305</x:v>
      </x:c>
      <x:c r="E73" t="n">
        <x:v>5.28005</x:v>
      </x:c>
      <x:c r="F73" t="n">
        <x:v>6.01075</x:v>
      </x:c>
      <x:c r="G73" t="n">
        <x:v>8.68778</x:v>
      </x:c>
      <x:c r="H73" t="n">
        <x:v>11.15471</x:v>
      </x:c>
      <x:c r="I73" t="n">
        <x:v>6.49832</x:v>
      </x:c>
      <x:c r="J73" t="n">
        <x:v>4.77266</x:v>
      </x:c>
      <x:c r="K73" t="n">
        <x:v>3.76977</x:v>
      </x:c>
      <x:c r="L73" t="n">
        <x:v>3.02057</x:v>
      </x:c>
      <x:c r="M73" t="n">
        <x:v>3.53853</x:v>
      </x:c>
      <x:c r="N73" t="n">
        <x:v>4.94708</x:v>
      </x:c>
      <x:c r="O73" t="n">
        <x:v>4.38683</x:v>
      </x:c>
      <x:c r="P73" t="n">
        <x:v>5.00918</x:v>
      </x:c>
      <x:c r="Q73" t="n">
        <x:v>5.75441</x:v>
      </x:c>
      <x:c r="R73" t="n">
        <x:v>8.94147</x:v>
      </x:c>
      <x:c r="S73" t="n">
        <x:v>11.28288</x:v>
      </x:c>
      <x:c r="T73" t="n">
        <x:v>11.80084</x:v>
      </x:c>
      <x:c r="U73" t="n">
        <x:v>6.14156</x:v>
      </x:c>
      <x:c r="V73" t="n">
        <x:v>6.96872</x:v>
      </x:c>
      <x:c r="W73" t="n">
        <x:v>6.21159</x:v>
      </x:c>
      <x:c r="X73" t="n">
        <x:v>3.57949</x:v>
      </x:c>
      <x:c r="Y73" t="n">
        <x:v>5.55885</x:v>
      </x:c>
      <x:c r="Z73" t="n">
        <x:v>8.14735</x:v>
      </x:c>
      <x:c r="AA73" t="n">
        <x:v>6.56571</x:v>
      </x:c>
      <x:c r="AB73" t="n">
        <x:f>COUNT(D73:O73)</x:f>
        <x:v>12</x:v>
      </x:c>
      <x:c r="AC73" t="n">
        <x:f>COUNT(P73:AA73)</x:f>
        <x:v>12</x:v>
      </x:c>
      <x:c r="AD73" t="n">
        <x:f>COUNTIF(D73:AA73,"&gt;0")</x:f>
        <x:v>24</x:v>
      </x:c>
      <x:c r="AE73" t="n">
        <x:f>IF(AB73=0,"",AVERAGE(D73:O73))</x:f>
        <x:v>5.572508333333334</x:v>
      </x:c>
      <x:c r="AF73" t="n">
        <x:f>IF(AC73=0,"",AVERAGE(P73:AA73))</x:f>
        <x:v>7.163504166666666</x:v>
      </x:c>
      <x:c r="AG73" t="n">
        <x:f>IF(OR(AB73&lt;'산출기준'!$B$19,AC73&lt;'산출기준'!$B$19,AE73=0),"",AF73/AE73)</x:f>
        <x:v>1.2855080222700426</x:v>
      </x:c>
      <x:c r="AH73" t="n">
        <x:f>IF(SUM(P73:AA73)=0,"",MAX(P73:AA73)/SUM(P73:AA73))</x:f>
        <x:v>0.13727964840298715</x:v>
      </x:c>
      <x:c r="AI73" t="n">
        <x:f>IF(AG73="","",AD73/'산출기준'!$B$18*'산출기준'!$B$20+MIN(1,AG73)*'산출기준'!$B$21+(1-AH73)*'산출기준'!$B$22)</x:f>
        <x:v>97.25440703194026</x:v>
      </x:c>
      <x:c r="AJ73" t="str">
        <x:v>24개월 중 양수 지수 24개월; 전반/후반 자료 12/12개월. 최근12개월/이전12개월 관측월 평균비 1.29배, 최근 최댓달 비중 13.7%. 미래 1년 지속을 보장하지 않음.</x:v>
      </x:c>
      <x:c r="AK73" t="str">
        <x:v>https://developers.naver.com/docs/serviceapi/datalab/search/search.md</x:v>
      </x:c>
    </x:row>
    <x:row r="74">
      <x:c r="A74" t="str">
        <x:v>K0070</x:v>
      </x:c>
      <x:c r="B74" t="str">
        <x:v>경제·비즈니스</x:v>
      </x:c>
      <x:c r="C74" t="str">
        <x:v>소득세율표</x:v>
      </x:c>
      <x:c r="D74" t="n">
        <x:v>46.02906</x:v>
      </x:c>
      <x:c r="E74" t="n">
        <x:v>47.14055</x:v>
      </x:c>
      <x:c r="F74" t="n">
        <x:v>48.34966</x:v>
      </x:c>
      <x:c r="G74" t="n">
        <x:v>60.84638</x:v>
      </x:c>
      <x:c r="H74" t="n">
        <x:v>100</x:v>
      </x:c>
      <x:c r="I74" t="n">
        <x:v>81.06342</x:v>
      </x:c>
      <x:c r="J74" t="n">
        <x:v>56.32158</x:v>
      </x:c>
      <x:c r="K74" t="n">
        <x:v>47.56486</x:v>
      </x:c>
      <x:c r="L74" t="n">
        <x:v>75.37831</x:v>
      </x:c>
      <x:c r="M74" t="n">
        <x:v>46.87769</x:v>
      </x:c>
      <x:c r="N74" t="n">
        <x:v>43.97131</x:v>
      </x:c>
      <x:c r="O74" t="n">
        <x:v>40.84713</x:v>
      </x:c>
      <x:c r="P74" t="n">
        <x:v>40.57677</x:v>
      </x:c>
      <x:c r="Q74" t="n">
        <x:v>37.17472</x:v>
      </x:c>
      <x:c r="R74" t="n">
        <x:v>44.79366</x:v>
      </x:c>
      <x:c r="S74" t="n">
        <x:v>55.55555</x:v>
      </x:c>
      <x:c r="T74" t="n">
        <x:v>84.05242</x:v>
      </x:c>
      <x:c r="U74" t="n">
        <x:v>43.64837</x:v>
      </x:c>
      <x:c r="V74" t="n">
        <x:v>25.58672</x:v>
      </x:c>
      <x:c r="W74" t="n">
        <x:v>24.77939</x:v>
      </x:c>
      <x:c r="X74" t="n">
        <x:v>45.28932</x:v>
      </x:c>
      <x:c r="Y74" t="n">
        <x:v>18.23438</x:v>
      </x:c>
      <x:c r="Z74" t="n">
        <x:v>16.60846</x:v>
      </x:c>
      <x:c r="AA74" t="n">
        <x:v>20.04055</x:v>
      </x:c>
      <x:c r="AB74" t="n">
        <x:f>COUNT(D74:O74)</x:f>
        <x:v>12</x:v>
      </x:c>
      <x:c r="AC74" t="n">
        <x:f>COUNT(P74:AA74)</x:f>
        <x:v>12</x:v>
      </x:c>
      <x:c r="AD74" t="n">
        <x:f>COUNTIF(D74:AA74,"&gt;0")</x:f>
        <x:v>24</x:v>
      </x:c>
      <x:c r="AE74" t="n">
        <x:f>IF(AB74=0,"",AVERAGE(D74:O74))</x:f>
        <x:v>57.865829166666664</x:v>
      </x:c>
      <x:c r="AF74" t="n">
        <x:f>IF(AC74=0,"",AVERAGE(P74:AA74))</x:f>
        <x:v>38.02835916666666</x:v>
      </x:c>
      <x:c r="AG74" t="n">
        <x:f>IF(OR(AB74&lt;'산출기준'!$B$19,AC74&lt;'산출기준'!$B$19,AE74=0),"",AF74/AE74)</x:f>
        <x:v>0.65718161675583</x:v>
      </x:c>
      <x:c r="AH74" t="n">
        <x:f>IF(SUM(P74:AA74)=0,"",MAX(P74:AA74)/SUM(P74:AA74))</x:f>
        <x:v>0.18418802406475993</x:v>
      </x:c>
      <x:c r="AI74" t="n">
        <x:f>IF(AG74="","",AD74/'산출기준'!$B$18*'산출기준'!$B$20+MIN(1,AG74)*'산출기준'!$B$21+(1-AH74)*'산출기준'!$B$22)</x:f>
        <x:v>86.03168802137971</x:v>
      </x:c>
      <x:c r="AJ74" t="str">
        <x:v>24개월 중 양수 지수 24개월; 전반/후반 자료 12/12개월. 최근12개월/이전12개월 관측월 평균비 0.66배, 최근 최댓달 비중 18.4%. 미래 1년 지속을 보장하지 않음.</x:v>
      </x:c>
      <x:c r="AK74" t="str">
        <x:v>https://developers.naver.com/docs/serviceapi/datalab/search/search.md</x:v>
      </x:c>
    </x:row>
    <x:row r="75">
      <x:c r="A75" t="str">
        <x:v>K0071</x:v>
      </x:c>
      <x:c r="B75" t="str">
        <x:v>경제·비즈니스</x:v>
      </x:c>
      <x:c r="C75" t="str">
        <x:v>증여세기준</x:v>
      </x:c>
      <x:c r="D75" t="n">
        <x:v>7.69179</x:v>
      </x:c>
      <x:c r="E75" t="n">
        <x:v>22.03604</x:v>
      </x:c>
      <x:c r="F75" t="n">
        <x:v>24.35124</x:v>
      </x:c>
      <x:c r="G75" t="n">
        <x:v>15.90659</x:v>
      </x:c>
      <x:c r="H75" t="n">
        <x:v>13.6247</x:v>
      </x:c>
      <x:c r="I75" t="n">
        <x:v>14.39421</x:v>
      </x:c>
      <x:c r="J75" t="n">
        <x:v>12.32885</x:v>
      </x:c>
      <x:c r="K75" t="n">
        <x:v>8.86105</x:v>
      </x:c>
      <x:c r="L75" t="n">
        <x:v>11.42609</x:v>
      </x:c>
      <x:c r="M75" t="n">
        <x:v>13.2616</x:v>
      </x:c>
      <x:c r="N75" t="n">
        <x:v>15.0438</x:v>
      </x:c>
      <x:c r="O75" t="n">
        <x:v>13.52143</x:v>
      </x:c>
      <x:c r="P75" t="n">
        <x:v>10.55331</x:v>
      </x:c>
      <x:c r="Q75" t="n">
        <x:v>12.81521</x:v>
      </x:c>
      <x:c r="R75" t="n">
        <x:v>11.05299</x:v>
      </x:c>
      <x:c r="S75" t="n">
        <x:v>15.42356</x:v>
      </x:c>
      <x:c r="T75" t="n">
        <x:v>23.02208</x:v>
      </x:c>
      <x:c r="U75" t="n">
        <x:v>21.69292</x:v>
      </x:c>
      <x:c r="V75" t="n">
        <x:v>16.98257</x:v>
      </x:c>
      <x:c r="W75" t="n">
        <x:v>14.9905</x:v>
      </x:c>
      <x:c r="X75" t="n">
        <x:v>14.82061</x:v>
      </x:c>
      <x:c r="Y75" t="n">
        <x:v>13.40484</x:v>
      </x:c>
      <x:c r="Z75" t="n">
        <x:v>14.92388</x:v>
      </x:c>
      <x:c r="AA75" t="n">
        <x:v>17.40897</x:v>
      </x:c>
      <x:c r="AB75" t="n">
        <x:f>COUNT(D75:O75)</x:f>
        <x:v>12</x:v>
      </x:c>
      <x:c r="AC75" t="n">
        <x:f>COUNT(P75:AA75)</x:f>
        <x:v>12</x:v>
      </x:c>
      <x:c r="AD75" t="n">
        <x:f>COUNTIF(D75:AA75,"&gt;0")</x:f>
        <x:v>24</x:v>
      </x:c>
      <x:c r="AE75" t="n">
        <x:f>IF(AB75=0,"",AVERAGE(D75:O75))</x:f>
        <x:v>14.370615833333334</x:v>
      </x:c>
      <x:c r="AF75" t="n">
        <x:f>IF(AC75=0,"",AVERAGE(P75:AA75))</x:f>
        <x:v>15.590953333333333</x:v>
      </x:c>
      <x:c r="AG75" t="n">
        <x:f>IF(OR(AB75&lt;'산출기준'!$B$19,AC75&lt;'산출기준'!$B$19,AE75=0),"",AF75/AE75)</x:f>
        <x:v>1.0849189425250216</x:v>
      </x:c>
      <x:c r="AH75" t="n">
        <x:f>IF(SUM(P75:AA75)=0,"",MAX(P75:AA75)/SUM(P75:AA75))</x:f>
        <x:v>0.12305255654668112</x:v>
      </x:c>
      <x:c r="AI75" t="n">
        <x:f>IF(AG75="","",AD75/'산출기준'!$B$18*'산출기준'!$B$20+MIN(1,AG75)*'산출기준'!$B$21+(1-AH75)*'산출기준'!$B$22)</x:f>
        <x:v>97.53894886906637</x:v>
      </x:c>
      <x:c r="AJ75" t="str">
        <x:v>24개월 중 양수 지수 24개월; 전반/후반 자료 12/12개월. 최근12개월/이전12개월 관측월 평균비 1.08배, 최근 최댓달 비중 12.3%. 미래 1년 지속을 보장하지 않음.</x:v>
      </x:c>
      <x:c r="AK75" t="str">
        <x:v>https://developers.naver.com/docs/serviceapi/datalab/search/search.md</x:v>
      </x:c>
    </x:row>
    <x:row r="76">
      <x:c r="A76" t="str">
        <x:v>K0072</x:v>
      </x:c>
      <x:c r="B76" t="str">
        <x:v>경제·비즈니스</x:v>
      </x:c>
      <x:c r="C76" t="str">
        <x:v>연금저축세액공제한도</x:v>
      </x:c>
      <x:c r="D76" t="n">
        <x:v>19.43768</x:v>
      </x:c>
      <x:c r="E76" t="n">
        <x:v>27.55921</x:v>
      </x:c>
      <x:c r="F76" t="n">
        <x:v>45.35793</x:v>
      </x:c>
      <x:c r="G76" t="n">
        <x:v>72.4208</x:v>
      </x:c>
      <x:c r="H76" t="n">
        <x:v>68.28675</x:v>
      </x:c>
      <x:c r="I76" t="n">
        <x:v>56.49088</x:v>
      </x:c>
      <x:c r="J76" t="n">
        <x:v>23.71498</x:v>
      </x:c>
      <x:c r="K76" t="n">
        <x:v>17.42563</x:v>
      </x:c>
      <x:c r="L76" t="n">
        <x:v>22.97544</x:v>
      </x:c>
      <x:c r="M76" t="n">
        <x:v>19.97401</x:v>
      </x:c>
      <x:c r="N76" t="n">
        <x:v>23.46513</x:v>
      </x:c>
      <x:c r="O76" t="n">
        <x:v>24.27795</x:v>
      </x:c>
      <x:c r="P76" t="n">
        <x:v>38.94533</x:v>
      </x:c>
      <x:c r="Q76" t="n">
        <x:v>39.95136</x:v>
      </x:c>
      <x:c r="R76" t="n">
        <x:v>44.59175</x:v>
      </x:c>
      <x:c r="S76" t="n">
        <x:v>100</x:v>
      </x:c>
      <x:c r="T76" t="n">
        <x:v>87.39131</x:v>
      </x:c>
      <x:c r="U76" t="n">
        <x:v>53.38951</x:v>
      </x:c>
      <x:c r="V76" t="n">
        <x:v>32.0397</x:v>
      </x:c>
      <x:c r="W76" t="n">
        <x:v>27.25607</x:v>
      </x:c>
      <x:c r="X76" t="n">
        <x:v>36.08048</x:v>
      </x:c>
      <x:c r="Y76" t="n">
        <x:v>23.91485</x:v>
      </x:c>
      <x:c r="Z76" t="n">
        <x:v>16.91262</x:v>
      </x:c>
      <x:c r="AA76" t="n">
        <x:v>17.55221</x:v>
      </x:c>
      <x:c r="AB76" t="n">
        <x:f>COUNT(D76:O76)</x:f>
        <x:v>12</x:v>
      </x:c>
      <x:c r="AC76" t="n">
        <x:f>COUNT(P76:AA76)</x:f>
        <x:v>12</x:v>
      </x:c>
      <x:c r="AD76" t="n">
        <x:f>COUNTIF(D76:AA76,"&gt;0")</x:f>
        <x:v>24</x:v>
      </x:c>
      <x:c r="AE76" t="n">
        <x:f>IF(AB76=0,"",AVERAGE(D76:O76))</x:f>
        <x:v>35.1155325</x:v>
      </x:c>
      <x:c r="AF76" t="n">
        <x:f>IF(AC76=0,"",AVERAGE(P76:AA76))</x:f>
        <x:v>43.16876583333334</x:v>
      </x:c>
      <x:c r="AG76" t="n">
        <x:f>IF(OR(AB76&lt;'산출기준'!$B$19,AC76&lt;'산출기준'!$B$19,AE76=0),"",AF76/AE76)</x:f>
        <x:v>1.2293353613058078</x:v>
      </x:c>
      <x:c r="AH76" t="n">
        <x:f>IF(SUM(P76:AA76)=0,"",MAX(P76:AA76)/SUM(P76:AA76))</x:f>
        <x:v>0.1930408056025229</x:v>
      </x:c>
      <x:c r="AI76" t="n">
        <x:f>IF(AG76="","",AD76/'산출기준'!$B$18*'산출기준'!$B$20+MIN(1,AG76)*'산출기준'!$B$21+(1-AH76)*'산출기준'!$B$22)</x:f>
        <x:v>96.13918388794954</x:v>
      </x:c>
      <x:c r="AJ76" t="str">
        <x:v>24개월 중 양수 지수 24개월; 전반/후반 자료 12/12개월. 최근12개월/이전12개월 관측월 평균비 1.23배, 최근 최댓달 비중 19.3%. 미래 1년 지속을 보장하지 않음.</x:v>
      </x:c>
      <x:c r="AK76" t="str">
        <x:v>https://developers.naver.com/docs/serviceapi/datalab/search/search.md</x:v>
      </x:c>
    </x:row>
    <x:row r="77">
      <x:c r="A77" t="str">
        <x:v>K0073</x:v>
      </x:c>
      <x:c r="B77" t="str">
        <x:v>경제·비즈니스</x:v>
      </x:c>
      <x:c r="C77" t="str">
        <x:v>주휴수당계산</x:v>
      </x:c>
      <x:c r="D77" t="n">
        <x:v>27.54255</x:v>
      </x:c>
      <x:c r="E77" t="n">
        <x:v>27.16945</x:v>
      </x:c>
      <x:c r="F77" t="n">
        <x:v>28.42866</x:v>
      </x:c>
      <x:c r="G77" t="n">
        <x:v>27.36933</x:v>
      </x:c>
      <x:c r="H77" t="n">
        <x:v>29.61457</x:v>
      </x:c>
      <x:c r="I77" t="n">
        <x:v>29.38805</x:v>
      </x:c>
      <x:c r="J77" t="n">
        <x:v>29.11156</x:v>
      </x:c>
      <x:c r="K77" t="n">
        <x:v>23.9415</x:v>
      </x:c>
      <x:c r="L77" t="n">
        <x:v>23.17865</x:v>
      </x:c>
      <x:c r="M77" t="n">
        <x:v>22.43245</x:v>
      </x:c>
      <x:c r="N77" t="n">
        <x:v>23.3652</x:v>
      </x:c>
      <x:c r="O77" t="n">
        <x:v>25.5205</x:v>
      </x:c>
      <x:c r="P77" t="n">
        <x:v>28.12885</x:v>
      </x:c>
      <x:c r="Q77" t="n">
        <x:v>24.20133</x:v>
      </x:c>
      <x:c r="R77" t="n">
        <x:v>27.41596</x:v>
      </x:c>
      <x:c r="S77" t="n">
        <x:v>24.05809</x:v>
      </x:c>
      <x:c r="T77" t="n">
        <x:v>21.03667</x:v>
      </x:c>
      <x:c r="U77" t="n">
        <x:v>17.08917</x:v>
      </x:c>
      <x:c r="V77" t="n">
        <x:v>17.80205</x:v>
      </x:c>
      <x:c r="W77" t="n">
        <x:v>16.1431</x:v>
      </x:c>
      <x:c r="X77" t="n">
        <x:v>14.17435</x:v>
      </x:c>
      <x:c r="Y77" t="n">
        <x:v>15.54015</x:v>
      </x:c>
      <x:c r="Z77" t="n">
        <x:v>16.92927</x:v>
      </x:c>
      <x:c r="AA77" t="n">
        <x:v>15.36693</x:v>
      </x:c>
      <x:c r="AB77" t="n">
        <x:f>COUNT(D77:O77)</x:f>
        <x:v>12</x:v>
      </x:c>
      <x:c r="AC77" t="n">
        <x:f>COUNT(P77:AA77)</x:f>
        <x:v>12</x:v>
      </x:c>
      <x:c r="AD77" t="n">
        <x:f>COUNTIF(D77:AA77,"&gt;0")</x:f>
        <x:v>24</x:v>
      </x:c>
      <x:c r="AE77" t="n">
        <x:f>IF(AB77=0,"",AVERAGE(D77:O77))</x:f>
        <x:v>26.421872499999996</x:v>
      </x:c>
      <x:c r="AF77" t="n">
        <x:f>IF(AC77=0,"",AVERAGE(P77:AA77))</x:f>
        <x:v>19.82382666666667</x:v>
      </x:c>
      <x:c r="AG77" t="n">
        <x:f>IF(OR(AB77&lt;'산출기준'!$B$19,AC77&lt;'산출기준'!$B$19,AE77=0),"",AF77/AE77)</x:f>
        <x:v>0.7502809146727459</x:v>
      </x:c>
      <x:c r="AH77" t="n">
        <x:f>IF(SUM(P77:AA77)=0,"",MAX(P77:AA77)/SUM(P77:AA77))</x:f>
        <x:v>0.11824512354493279</x:v>
      </x:c>
      <x:c r="AI77" t="n">
        <x:f>IF(AG77="","",AD77/'산출기준'!$B$18*'산출기준'!$B$20+MIN(1,AG77)*'산출기준'!$B$21+(1-AH77)*'산출기준'!$B$22)</x:f>
        <x:v>90.14352496928372</x:v>
      </x:c>
      <x:c r="AJ77" t="str">
        <x:v>24개월 중 양수 지수 24개월; 전반/후반 자료 12/12개월. 최근12개월/이전12개월 관측월 평균비 0.75배, 최근 최댓달 비중 11.8%. 미래 1년 지속을 보장하지 않음.</x:v>
      </x:c>
      <x:c r="AK77" t="str">
        <x:v>https://developers.naver.com/docs/serviceapi/datalab/search/search.md</x:v>
      </x:c>
    </x:row>
    <x:row r="78">
      <x:c r="A78" t="str">
        <x:v>K0074</x:v>
      </x:c>
      <x:c r="B78" t="str">
        <x:v>경제·비즈니스</x:v>
      </x:c>
      <x:c r="C78" t="str">
        <x:v>퇴직금IRP계좌개설</x:v>
      </x:c>
      <x:c r="D78" t="n">
        <x:v>6.82567</x:v>
      </x:c>
      <x:c r="E78" t="n">
        <x:v>7.34201</x:v>
      </x:c>
      <x:c r="F78" t="n">
        <x:v>7.17545</x:v>
      </x:c>
      <x:c r="G78" t="n">
        <x:v>11.11962</x:v>
      </x:c>
      <x:c r="H78" t="n">
        <x:v>9.63389</x:v>
      </x:c>
      <x:c r="I78" t="n">
        <x:v>14.95386</x:v>
      </x:c>
      <x:c r="J78" t="n">
        <x:v>15.97654</x:v>
      </x:c>
      <x:c r="K78" t="n">
        <x:v>10.99303</x:v>
      </x:c>
      <x:c r="L78" t="n">
        <x:v>9.49398</x:v>
      </x:c>
      <x:c r="M78" t="n">
        <x:v>9.89706</x:v>
      </x:c>
      <x:c r="N78" t="n">
        <x:v>10.23351</x:v>
      </x:c>
      <x:c r="O78" t="n">
        <x:v>9.81711</x:v>
      </x:c>
      <x:c r="P78" t="n">
        <x:v>9.09424</x:v>
      </x:c>
      <x:c r="Q78" t="n">
        <x:v>10.89643</x:v>
      </x:c>
      <x:c r="R78" t="n">
        <x:v>11.90579</x:v>
      </x:c>
      <x:c r="S78" t="n">
        <x:v>12.97844</x:v>
      </x:c>
      <x:c r="T78" t="n">
        <x:v>12.81854</x:v>
      </x:c>
      <x:c r="U78" t="n">
        <x:v>12.3122</x:v>
      </x:c>
      <x:c r="V78" t="n">
        <x:v>16.70608</x:v>
      </x:c>
      <x:c r="W78" t="n">
        <x:v>18.6715</x:v>
      </x:c>
      <x:c r="X78" t="n">
        <x:v>15.6834</x:v>
      </x:c>
      <x:c r="Y78" t="n">
        <x:v>18.48829</x:v>
      </x:c>
      <x:c r="Z78" t="n">
        <x:v>16.27635</x:v>
      </x:c>
      <x:c r="AA78" t="n">
        <x:v>15.46687</x:v>
      </x:c>
      <x:c r="AB78" t="n">
        <x:f>COUNT(D78:O78)</x:f>
        <x:v>12</x:v>
      </x:c>
      <x:c r="AC78" t="n">
        <x:f>COUNT(P78:AA78)</x:f>
        <x:v>12</x:v>
      </x:c>
      <x:c r="AD78" t="n">
        <x:f>COUNTIF(D78:AA78,"&gt;0")</x:f>
        <x:v>24</x:v>
      </x:c>
      <x:c r="AE78" t="n">
        <x:f>IF(AB78=0,"",AVERAGE(D78:O78))</x:f>
        <x:v>10.288477499999999</x:v>
      </x:c>
      <x:c r="AF78" t="n">
        <x:f>IF(AC78=0,"",AVERAGE(P78:AA78))</x:f>
        <x:v>14.274844166666668</x:v>
      </x:c>
      <x:c r="AG78" t="n">
        <x:f>IF(OR(AB78&lt;'산출기준'!$B$19,AC78&lt;'산출기준'!$B$19,AE78=0),"",AF78/AE78)</x:f>
        <x:v>1.3874593365895653</x:v>
      </x:c>
      <x:c r="AH78" t="n">
        <x:f>IF(SUM(P78:AA78)=0,"",MAX(P78:AA78)/SUM(P78:AA78))</x:f>
        <x:v>0.10900002235867957</x:v>
      </x:c>
      <x:c r="AI78" t="n">
        <x:f>IF(AG78="","",AD78/'산출기준'!$B$18*'산출기준'!$B$20+MIN(1,AG78)*'산출기준'!$B$21+(1-AH78)*'산출기준'!$B$22)</x:f>
        <x:v>97.8199995528264</x:v>
      </x:c>
      <x:c r="AJ78" t="str">
        <x:v>24개월 중 양수 지수 24개월; 전반/후반 자료 12/12개월. 최근12개월/이전12개월 관측월 평균비 1.39배, 최근 최댓달 비중 10.9%. 미래 1년 지속을 보장하지 않음.</x:v>
      </x:c>
      <x:c r="AK78" t="str">
        <x:v>https://developers.naver.com/docs/serviceapi/datalab/search/search.md</x:v>
      </x:c>
    </x:row>
    <x:row r="79">
      <x:c r="A79" t="str">
        <x:v>K0075</x:v>
      </x:c>
      <x:c r="B79" t="str">
        <x:v>경제·비즈니스</x:v>
      </x:c>
      <x:c r="C79" t="str">
        <x:v>전세보증보험가입조건</x:v>
      </x:c>
      <x:c r="D79" t="n">
        <x:v>36.66344</x:v>
      </x:c>
      <x:c r="E79" t="n">
        <x:v>43.46913</x:v>
      </x:c>
      <x:c r="F79" t="n">
        <x:v>31.00702</x:v>
      </x:c>
      <x:c r="G79" t="n">
        <x:v>27.99893</x:v>
      </x:c>
      <x:c r="H79" t="n">
        <x:v>27.72244</x:v>
      </x:c>
      <x:c r="I79" t="n">
        <x:v>32.22625</x:v>
      </x:c>
      <x:c r="J79" t="n">
        <x:v>28.22212</x:v>
      </x:c>
      <x:c r="K79" t="n">
        <x:v>24.3046</x:v>
      </x:c>
      <x:c r="L79" t="n">
        <x:v>22.63566</x:v>
      </x:c>
      <x:c r="M79" t="n">
        <x:v>22.42579</x:v>
      </x:c>
      <x:c r="N79" t="n">
        <x:v>23.02541</x:v>
      </x:c>
      <x:c r="O79" t="n">
        <x:v>22.21926</x:v>
      </x:c>
      <x:c r="P79" t="n">
        <x:v>22.62233</x:v>
      </x:c>
      <x:c r="Q79" t="n">
        <x:v>23.02874</x:v>
      </x:c>
      <x:c r="R79" t="n">
        <x:v>22.81555</x:v>
      </x:c>
      <x:c r="S79" t="n">
        <x:v>22.94546</x:v>
      </x:c>
      <x:c r="T79" t="n">
        <x:v>24.45451</x:v>
      </x:c>
      <x:c r="U79" t="n">
        <x:v>21.17658</x:v>
      </x:c>
      <x:c r="V79" t="n">
        <x:v>23.13201</x:v>
      </x:c>
      <x:c r="W79" t="n">
        <x:v>18.55158</x:v>
      </x:c>
      <x:c r="X79" t="n">
        <x:v>16.38628</x:v>
      </x:c>
      <x:c r="Y79" t="n">
        <x:v>14.71401</x:v>
      </x:c>
      <x:c r="Z79" t="n">
        <x:v>16.02318</x:v>
      </x:c>
      <x:c r="AA79" t="n">
        <x:v>15.49018</x:v>
      </x:c>
      <x:c r="AB79" t="n">
        <x:f>COUNT(D79:O79)</x:f>
        <x:v>12</x:v>
      </x:c>
      <x:c r="AC79" t="n">
        <x:f>COUNT(P79:AA79)</x:f>
        <x:v>12</x:v>
      </x:c>
      <x:c r="AD79" t="n">
        <x:f>COUNTIF(D79:AA79,"&gt;0")</x:f>
        <x:v>24</x:v>
      </x:c>
      <x:c r="AE79" t="n">
        <x:f>IF(AB79=0,"",AVERAGE(D79:O79))</x:f>
        <x:v>28.493337500000006</x:v>
      </x:c>
      <x:c r="AF79" t="n">
        <x:f>IF(AC79=0,"",AVERAGE(P79:AA79))</x:f>
        <x:v>20.111700833333334</x:v>
      </x:c>
      <x:c r="AG79" t="n">
        <x:f>IF(OR(AB79&lt;'산출기준'!$B$19,AC79&lt;'산출기준'!$B$19,AE79=0),"",AF79/AE79)</x:f>
        <x:v>0.7058387187297146</x:v>
      </x:c>
      <x:c r="AH79" t="n">
        <x:f>IF(SUM(P79:AA79)=0,"",MAX(P79:AA79)/SUM(P79:AA79))</x:f>
        <x:v>0.10132787128355338</x:v>
      </x:c>
      <x:c r="AI79" t="n">
        <x:f>IF(AG79="","",AD79/'산출기준'!$B$18*'산출기준'!$B$20+MIN(1,AG79)*'산출기준'!$B$21+(1-AH79)*'산출기준'!$B$22)</x:f>
        <x:v>89.14860413622037</x:v>
      </x:c>
      <x:c r="AJ79" t="str">
        <x:v>24개월 중 양수 지수 24개월; 전반/후반 자료 12/12개월. 최근12개월/이전12개월 관측월 평균비 0.71배, 최근 최댓달 비중 10.1%. 미래 1년 지속을 보장하지 않음.</x:v>
      </x:c>
      <x:c r="AK79" t="str">
        <x:v>https://developers.naver.com/docs/serviceapi/datalab/search/search.md</x:v>
      </x:c>
    </x:row>
    <x:row r="80">
      <x:c r="A80" t="str">
        <x:v>K0076</x:v>
      </x:c>
      <x:c r="B80" t="str">
        <x:v>경제·비즈니스</x:v>
      </x:c>
      <x:c r="C80" t="str">
        <x:v>내신용점수조회</x:v>
      </x:c>
      <x:c r="D80" t="n">
        <x:v>29.52927</x:v>
      </x:c>
      <x:c r="E80" t="n">
        <x:v>30.80551</x:v>
      </x:c>
      <x:c r="F80" t="n">
        <x:v>27.98483</x:v>
      </x:c>
      <x:c r="G80" t="n">
        <x:v>34.67122</x:v>
      </x:c>
      <x:c r="H80" t="n">
        <x:v>39.55424</x:v>
      </x:c>
      <x:c r="I80" t="n">
        <x:v>36.19717</x:v>
      </x:c>
      <x:c r="J80" t="n">
        <x:v>36.42837</x:v>
      </x:c>
      <x:c r="K80" t="n">
        <x:v>38.62017</x:v>
      </x:c>
      <x:c r="L80" t="n">
        <x:v>33.24701</x:v>
      </x:c>
      <x:c r="M80" t="n">
        <x:v>36.15092</x:v>
      </x:c>
      <x:c r="N80" t="n">
        <x:v>39.21205</x:v>
      </x:c>
      <x:c r="O80" t="n">
        <x:v>31.02746</x:v>
      </x:c>
      <x:c r="P80" t="n">
        <x:v>34.68047</x:v>
      </x:c>
      <x:c r="Q80" t="n">
        <x:v>39.0086</x:v>
      </x:c>
      <x:c r="R80" t="n">
        <x:v>29.51077</x:v>
      </x:c>
      <x:c r="S80" t="n">
        <x:v>38.76814</x:v>
      </x:c>
      <x:c r="T80" t="n">
        <x:v>45.94469</x:v>
      </x:c>
      <x:c r="U80" t="n">
        <x:v>46.53657</x:v>
      </x:c>
      <x:c r="V80" t="n">
        <x:v>51.69703</x:v>
      </x:c>
      <x:c r="W80" t="n">
        <x:v>52.88079</x:v>
      </x:c>
      <x:c r="X80" t="n">
        <x:v>30.91648</x:v>
      </x:c>
      <x:c r="Y80" t="n">
        <x:v>32.79385</x:v>
      </x:c>
      <x:c r="Z80" t="n">
        <x:v>33.25626</x:v>
      </x:c>
      <x:c r="AA80" t="n">
        <x:v>37.91732</x:v>
      </x:c>
      <x:c r="AB80" t="n">
        <x:f>COUNT(D80:O80)</x:f>
        <x:v>12</x:v>
      </x:c>
      <x:c r="AC80" t="n">
        <x:f>COUNT(P80:AA80)</x:f>
        <x:v>12</x:v>
      </x:c>
      <x:c r="AD80" t="n">
        <x:f>COUNTIF(D80:AA80,"&gt;0")</x:f>
        <x:v>24</x:v>
      </x:c>
      <x:c r="AE80" t="n">
        <x:f>IF(AB80=0,"",AVERAGE(D80:O80))</x:f>
        <x:v>34.452351666666665</x:v>
      </x:c>
      <x:c r="AF80" t="n">
        <x:f>IF(AC80=0,"",AVERAGE(P80:AA80))</x:f>
        <x:v>39.492580833333335</x:v>
      </x:c>
      <x:c r="AG80" t="n">
        <x:f>IF(OR(AB80&lt;'산출기준'!$B$19,AC80&lt;'산출기준'!$B$19,AE80=0),"",AF80/AE80)</x:f>
        <x:v>1.14629564958096</x:v>
      </x:c>
      <x:c r="AH80" t="n">
        <x:f>IF(SUM(P80:AA80)=0,"",MAX(P80:AA80)/SUM(P80:AA80))</x:f>
        <x:v>0.11158380655337014</x:v>
      </x:c>
      <x:c r="AI80" t="n">
        <x:f>IF(AG80="","",AD80/'산출기준'!$B$18*'산출기준'!$B$20+MIN(1,AG80)*'산출기준'!$B$21+(1-AH80)*'산출기준'!$B$22)</x:f>
        <x:v>97.7683238689326</x:v>
      </x:c>
      <x:c r="AJ80" t="str">
        <x:v>24개월 중 양수 지수 24개월; 전반/후반 자료 12/12개월. 최근12개월/이전12개월 관측월 평균비 1.15배, 최근 최댓달 비중 11.2%. 미래 1년 지속을 보장하지 않음.</x:v>
      </x:c>
      <x:c r="AK80" t="str">
        <x:v>https://developers.naver.com/docs/serviceapi/datalab/search/search.md</x:v>
      </x:c>
    </x:row>
    <x:row r="81">
      <x:c r="A81" t="str">
        <x:v>K0077</x:v>
      </x:c>
      <x:c r="B81" t="str">
        <x:v>경제·비즈니스</x:v>
      </x:c>
      <x:c r="C81" t="str">
        <x:v>아파트양도세계산기</x:v>
      </x:c>
      <x:c r="D81" t="n">
        <x:v>50.56875</x:v>
      </x:c>
      <x:c r="E81" t="n">
        <x:v>55.07259</x:v>
      </x:c>
      <x:c r="F81" t="n">
        <x:v>47.10996</x:v>
      </x:c>
      <x:c r="G81" t="n">
        <x:v>42.86506</x:v>
      </x:c>
      <x:c r="H81" t="n">
        <x:v>46.57356</x:v>
      </x:c>
      <x:c r="I81" t="n">
        <x:v>53.50041</x:v>
      </x:c>
      <x:c r="J81" t="n">
        <x:v>46.98973</x:v>
      </x:c>
      <x:c r="K81" t="n">
        <x:v>57.29214</x:v>
      </x:c>
      <x:c r="L81" t="n">
        <x:v>64.36696</x:v>
      </x:c>
      <x:c r="M81" t="n">
        <x:v>73.18967</x:v>
      </x:c>
      <x:c r="N81" t="n">
        <x:v>62.86876</x:v>
      </x:c>
      <x:c r="O81" t="n">
        <x:v>90.44668</x:v>
      </x:c>
      <x:c r="P81" t="n">
        <x:v>95.44067</x:v>
      </x:c>
      <x:c r="Q81" t="n">
        <x:v>66.66974</x:v>
      </x:c>
      <x:c r="R81" t="n">
        <x:v>66.51253</x:v>
      </x:c>
      <x:c r="S81" t="n">
        <x:v>53.11199</x:v>
      </x:c>
      <x:c r="T81" t="n">
        <x:v>71.32155</x:v>
      </x:c>
      <x:c r="U81" t="n">
        <x:v>58.67936</x:v>
      </x:c>
      <x:c r="V81" t="n">
        <x:v>48.06251</x:v>
      </x:c>
      <x:c r="W81" t="n">
        <x:v>49.64394</x:v>
      </x:c>
      <x:c r="X81" t="n">
        <x:v>42.00499</x:v>
      </x:c>
      <x:c r="Y81" t="n">
        <x:v>41.51484</x:v>
      </x:c>
      <x:c r="Z81" t="n">
        <x:v>34.68047</x:v>
      </x:c>
      <x:c r="AA81" t="n">
        <x:v>40.54378</x:v>
      </x:c>
      <x:c r="AB81" t="n">
        <x:f>COUNT(D81:O81)</x:f>
        <x:v>12</x:v>
      </x:c>
      <x:c r="AC81" t="n">
        <x:f>COUNT(P81:AA81)</x:f>
        <x:v>12</x:v>
      </x:c>
      <x:c r="AD81" t="n">
        <x:f>COUNTIF(D81:AA81,"&gt;0")</x:f>
        <x:v>24</x:v>
      </x:c>
      <x:c r="AE81" t="n">
        <x:f>IF(AB81=0,"",AVERAGE(D81:O81))</x:f>
        <x:v>57.57035583333334</x:v>
      </x:c>
      <x:c r="AF81" t="n">
        <x:f>IF(AC81=0,"",AVERAGE(P81:AA81))</x:f>
        <x:v>55.6821975</x:v>
      </x:c>
      <x:c r="AG81" t="n">
        <x:f>IF(OR(AB81&lt;'산출기준'!$B$19,AC81&lt;'산출기준'!$B$19,AE81=0),"",AF81/AE81)</x:f>
        <x:v>0.9672025940086323</x:v>
      </x:c>
      <x:c r="AH81" t="n">
        <x:f>IF(SUM(P81:AA81)=0,"",MAX(P81:AA81)/SUM(P81:AA81))</x:f>
        <x:v>0.14283540384099722</x:v>
      </x:c>
      <x:c r="AI81" t="n">
        <x:f>IF(AG81="","",AD81/'산출기준'!$B$18*'산출기준'!$B$20+MIN(1,AG81)*'산출기준'!$B$21+(1-AH81)*'산출기준'!$B$22)</x:f>
        <x:v>96.15936974343903</x:v>
      </x:c>
      <x:c r="AJ81" t="str">
        <x:v>24개월 중 양수 지수 24개월; 전반/후반 자료 12/12개월. 최근12개월/이전12개월 관측월 평균비 0.97배, 최근 최댓달 비중 14.3%. 미래 1년 지속을 보장하지 않음.</x:v>
      </x:c>
      <x:c r="AK81" t="str">
        <x:v>https://developers.naver.com/docs/serviceapi/datalab/search/search.md</x:v>
      </x:c>
    </x:row>
    <x:row r="82">
      <x:c r="A82" t="str">
        <x:v>K0078</x:v>
      </x:c>
      <x:c r="B82" t="str">
        <x:v>경제·비즈니스</x:v>
      </x:c>
      <x:c r="C82" t="str">
        <x:v>연차계산법</x:v>
      </x:c>
      <x:c r="D82" t="n">
        <x:v>23.82317</x:v>
      </x:c>
      <x:c r="E82" t="n">
        <x:v>26.00573</x:v>
      </x:c>
      <x:c r="F82" t="n">
        <x:v>28.91889</x:v>
      </x:c>
      <x:c r="G82" t="n">
        <x:v>46.888</x:v>
      </x:c>
      <x:c r="H82" t="n">
        <x:v>56.21011</x:v>
      </x:c>
      <x:c r="I82" t="n">
        <x:v>35.15213</x:v>
      </x:c>
      <x:c r="J82" t="n">
        <x:v>30.99972</x:v>
      </x:c>
      <x:c r="K82" t="n">
        <x:v>34.43077</x:v>
      </x:c>
      <x:c r="L82" t="n">
        <x:v>22.14001</x:v>
      </x:c>
      <x:c r="M82" t="n">
        <x:v>25.8855</x:v>
      </x:c>
      <x:c r="N82" t="n">
        <x:v>23.61971</x:v>
      </x:c>
      <x:c r="O82" t="n">
        <x:v>19.45805</x:v>
      </x:c>
      <x:c r="P82" t="n">
        <x:v>21.64986</x:v>
      </x:c>
      <x:c r="Q82" t="n">
        <x:v>17.12753</x:v>
      </x:c>
      <x:c r="R82" t="n">
        <x:v>15.15768</x:v>
      </x:c>
      <x:c r="S82" t="n">
        <x:v>43.27198</x:v>
      </x:c>
      <x:c r="T82" t="n">
        <x:v>72.01516</x:v>
      </x:c>
      <x:c r="U82" t="n">
        <x:v>44.99213</x:v>
      </x:c>
      <x:c r="V82" t="n">
        <x:v>47.64635</x:v>
      </x:c>
      <x:c r="W82" t="n">
        <x:v>44.48349</x:v>
      </x:c>
      <x:c r="X82" t="n">
        <x:v>38.83288</x:v>
      </x:c>
      <x:c r="Y82" t="n">
        <x:v>45.27883</x:v>
      </x:c>
      <x:c r="Z82" t="n">
        <x:v>45.84296</x:v>
      </x:c>
      <x:c r="AA82" t="n">
        <x:v>36.2619</x:v>
      </x:c>
      <x:c r="AB82" t="n">
        <x:f>COUNT(D82:O82)</x:f>
        <x:v>12</x:v>
      </x:c>
      <x:c r="AC82" t="n">
        <x:f>COUNT(P82:AA82)</x:f>
        <x:v>12</x:v>
      </x:c>
      <x:c r="AD82" t="n">
        <x:f>COUNTIF(D82:AA82,"&gt;0")</x:f>
        <x:v>24</x:v>
      </x:c>
      <x:c r="AE82" t="n">
        <x:f>IF(AB82=0,"",AVERAGE(D82:O82))</x:f>
        <x:v>31.12764916666667</x:v>
      </x:c>
      <x:c r="AF82" t="n">
        <x:f>IF(AC82=0,"",AVERAGE(P82:AA82))</x:f>
        <x:v>39.3800625</x:v>
      </x:c>
      <x:c r="AG82" t="n">
        <x:f>IF(OR(AB82&lt;'산출기준'!$B$19,AC82&lt;'산출기준'!$B$19,AE82=0),"",AF82/AE82)</x:f>
        <x:v>1.265115212817629</x:v>
      </x:c>
      <x:c r="AH82" t="n">
        <x:f>IF(SUM(P82:AA82)=0,"",MAX(P82:AA82)/SUM(P82:AA82))</x:f>
        <x:v>0.1523934435942892</x:v>
      </x:c>
      <x:c r="AI82" t="n">
        <x:f>IF(AG82="","",AD82/'산출기준'!$B$18*'산출기준'!$B$20+MIN(1,AG82)*'산출기준'!$B$21+(1-AH82)*'산출기준'!$B$22)</x:f>
        <x:v>96.95213112811422</x:v>
      </x:c>
      <x:c r="AJ82" t="str">
        <x:v>24개월 중 양수 지수 24개월; 전반/후반 자료 12/12개월. 최근12개월/이전12개월 관측월 평균비 1.27배, 최근 최댓달 비중 15.2%. 미래 1년 지속을 보장하지 않음.</x:v>
      </x:c>
      <x:c r="AK82" t="str">
        <x:v>https://developers.naver.com/docs/serviceapi/datalab/search/search.md</x:v>
      </x:c>
    </x:row>
    <x:row r="83">
      <x:c r="A83" t="str">
        <x:v>K0079</x:v>
      </x:c>
      <x:c r="B83" t="str">
        <x:v>경제·비즈니스</x:v>
      </x:c>
      <x:c r="C83" t="str">
        <x:v>연차수당지급기준</x:v>
      </x:c>
      <x:c r="D83" t="n">
        <x:v>52.28891</x:v>
      </x:c>
      <x:c r="E83" t="n">
        <x:v>57.08868</x:v>
      </x:c>
      <x:c r="F83" t="n">
        <x:v>61.87921</x:v>
      </x:c>
      <x:c r="G83" t="n">
        <x:v>83.24239</x:v>
      </x:c>
      <x:c r="H83" t="n">
        <x:v>100</x:v>
      </x:c>
      <x:c r="I83" t="n">
        <x:v>76.61148</x:v>
      </x:c>
      <x:c r="J83" t="n">
        <x:v>63.84907</x:v>
      </x:c>
      <x:c r="K83" t="n">
        <x:v>58.4759</x:v>
      </x:c>
      <x:c r="L83" t="n">
        <x:v>49.07981</x:v>
      </x:c>
      <x:c r="M83" t="n">
        <x:v>50.19883</x:v>
      </x:c>
      <x:c r="N83" t="n">
        <x:v>55.38703</x:v>
      </x:c>
      <x:c r="O83" t="n">
        <x:v>49.72718</x:v>
      </x:c>
      <x:c r="P83" t="n">
        <x:v>51.76176</x:v>
      </x:c>
      <x:c r="Q83" t="n">
        <x:v>47.35041</x:v>
      </x:c>
      <x:c r="R83" t="n">
        <x:v>56.75575</x:v>
      </x:c>
      <x:c r="S83" t="n">
        <x:v>82.65051</x:v>
      </x:c>
      <x:c r="T83" t="n">
        <x:v>89.06871</x:v>
      </x:c>
      <x:c r="U83" t="n">
        <x:v>58.2447</x:v>
      </x:c>
      <x:c r="V83" t="n">
        <x:v>54.47146</x:v>
      </x:c>
      <x:c r="W83" t="n">
        <x:v>46.79552</x:v>
      </x:c>
      <x:c r="X83" t="n">
        <x:v>35.07814</x:v>
      </x:c>
      <x:c r="Y83" t="n">
        <x:v>34.18107</x:v>
      </x:c>
      <x:c r="Z83" t="n">
        <x:v>36.42837</x:v>
      </x:c>
      <x:c r="AA83" t="n">
        <x:v>36.30814</x:v>
      </x:c>
      <x:c r="AB83" t="n">
        <x:f>COUNT(D83:O83)</x:f>
        <x:v>12</x:v>
      </x:c>
      <x:c r="AC83" t="n">
        <x:f>COUNT(P83:AA83)</x:f>
        <x:v>12</x:v>
      </x:c>
      <x:c r="AD83" t="n">
        <x:f>COUNTIF(D83:AA83,"&gt;0")</x:f>
        <x:v>24</x:v>
      </x:c>
      <x:c r="AE83" t="n">
        <x:f>IF(AB83=0,"",AVERAGE(D83:O83))</x:f>
        <x:v>63.15237416666667</x:v>
      </x:c>
      <x:c r="AF83" t="n">
        <x:f>IF(AC83=0,"",AVERAGE(P83:AA83))</x:f>
        <x:v>52.424544999999995</x:v>
      </x:c>
      <x:c r="AG83" t="n">
        <x:f>IF(OR(AB83&lt;'산출기준'!$B$19,AC83&lt;'산출기준'!$B$19,AE83=0),"",AF83/AE83)</x:f>
        <x:v>0.8301278565022013</x:v>
      </x:c>
      <x:c r="AH83" t="n">
        <x:f>IF(SUM(P83:AA83)=0,"",MAX(P83:AA83)/SUM(P83:AA83))</x:f>
        <x:v>0.14158239236983364</x:v>
      </x:c>
      <x:c r="AI83" t="n">
        <x:f>IF(AG83="","",AD83/'산출기준'!$B$18*'산출기준'!$B$20+MIN(1,AG83)*'산출기준'!$B$21+(1-AH83)*'산출기준'!$B$22)</x:f>
        <x:v>92.07218784766937</x:v>
      </x:c>
      <x:c r="AJ83" t="str">
        <x:v>24개월 중 양수 지수 24개월; 전반/후반 자료 12/12개월. 최근12개월/이전12개월 관측월 평균비 0.83배, 최근 최댓달 비중 14.2%. 미래 1년 지속을 보장하지 않음.</x:v>
      </x:c>
      <x:c r="AK83" t="str">
        <x:v>https://developers.naver.com/docs/serviceapi/datalab/search/search.md</x:v>
      </x:c>
    </x:row>
    <x:row r="84">
      <x:c r="A84" t="str">
        <x:v>K0080</x:v>
      </x:c>
      <x:c r="B84" t="str">
        <x:v>경제·비즈니스</x:v>
      </x:c>
      <x:c r="C84" t="str">
        <x:v>퇴직연금해지</x:v>
      </x:c>
      <x:c r="D84" t="n">
        <x:v>65.24553</x:v>
      </x:c>
      <x:c r="E84" t="n">
        <x:v>76.65772</x:v>
      </x:c>
      <x:c r="F84" t="n">
        <x:v>74.5214</x:v>
      </x:c>
      <x:c r="G84" t="n">
        <x:v>81.86442</x:v>
      </x:c>
      <x:c r="H84" t="n">
        <x:v>82.38231</x:v>
      </x:c>
      <x:c r="I84" t="n">
        <x:v>70.34125</x:v>
      </x:c>
      <x:c r="J84" t="n">
        <x:v>83.11291</x:v>
      </x:c>
      <x:c r="K84" t="n">
        <x:v>69.24997</x:v>
      </x:c>
      <x:c r="L84" t="n">
        <x:v>62.99824</x:v>
      </x:c>
      <x:c r="M84" t="n">
        <x:v>81.24479</x:v>
      </x:c>
      <x:c r="N84" t="n">
        <x:v>72.36659</x:v>
      </x:c>
      <x:c r="O84" t="n">
        <x:v>61.91621</x:v>
      </x:c>
      <x:c r="P84" t="n">
        <x:v>60.75094</x:v>
      </x:c>
      <x:c r="Q84" t="n">
        <x:v>52.03921</x:v>
      </x:c>
      <x:c r="R84" t="n">
        <x:v>43.30897</x:v>
      </x:c>
      <x:c r="S84" t="n">
        <x:v>39.86867</x:v>
      </x:c>
      <x:c r="T84" t="n">
        <x:v>48.3677</x:v>
      </x:c>
      <x:c r="U84" t="n">
        <x:v>29.93618</x:v>
      </x:c>
      <x:c r="V84" t="n">
        <x:v>41.6998</x:v>
      </x:c>
      <x:c r="W84" t="n">
        <x:v>33.48746</x:v>
      </x:c>
      <x:c r="X84" t="n">
        <x:v>33.73716</x:v>
      </x:c>
      <x:c r="Y84" t="n">
        <x:v>34.20882</x:v>
      </x:c>
      <x:c r="Z84" t="n">
        <x:v>34.8007</x:v>
      </x:c>
      <x:c r="AA84" t="n">
        <x:v>33.47822</x:v>
      </x:c>
      <x:c r="AB84" t="n">
        <x:f>COUNT(D84:O84)</x:f>
        <x:v>12</x:v>
      </x:c>
      <x:c r="AC84" t="n">
        <x:f>COUNT(P84:AA84)</x:f>
        <x:v>12</x:v>
      </x:c>
      <x:c r="AD84" t="n">
        <x:f>COUNTIF(D84:AA84,"&gt;0")</x:f>
        <x:v>24</x:v>
      </x:c>
      <x:c r="AE84" t="n">
        <x:f>IF(AB84=0,"",AVERAGE(D84:O84))</x:f>
        <x:v>73.49177833333333</x:v>
      </x:c>
      <x:c r="AF84" t="n">
        <x:f>IF(AC84=0,"",AVERAGE(P84:AA84))</x:f>
        <x:v>40.4736525</x:v>
      </x:c>
      <x:c r="AG84" t="n">
        <x:f>IF(OR(AB84&lt;'산출기준'!$B$19,AC84&lt;'산출기준'!$B$19,AE84=0),"",AF84/AE84)</x:f>
        <x:v>0.550723542386272</x:v>
      </x:c>
      <x:c r="AH84" t="n">
        <x:f>IF(SUM(P84:AA84)=0,"",MAX(P84:AA84)/SUM(P84:AA84))</x:f>
        <x:v>0.1250833077971733</x:v>
      </x:c>
      <x:c r="AI84" t="n">
        <x:f>IF(AG84="","",AD84/'산출기준'!$B$18*'산출기준'!$B$20+MIN(1,AG84)*'산출기준'!$B$21+(1-AH84)*'산출기준'!$B$22)</x:f>
        <x:v>84.02004011564469</x:v>
      </x:c>
      <x:c r="AJ84" t="str">
        <x:v>24개월 중 양수 지수 24개월; 전반/후반 자료 12/12개월. 최근12개월/이전12개월 관측월 평균비 0.55배, 최근 최댓달 비중 12.5%. 미래 1년 지속을 보장하지 않음.</x:v>
      </x:c>
      <x:c r="AK84" t="str">
        <x:v>https://developers.naver.com/docs/serviceapi/datalab/search/search.md</x:v>
      </x:c>
    </x:row>
    <x:row r="85">
      <x:c r="A85" t="str">
        <x:v>K0081</x:v>
      </x:c>
      <x:c r="B85" t="str">
        <x:v>경제·비즈니스</x:v>
      </x:c>
      <x:c r="C85" t="str">
        <x:v>연차계산</x:v>
      </x:c>
      <x:c r="D85" t="n">
        <x:v>45.31235</x:v>
      </x:c>
      <x:c r="E85" t="n">
        <x:v>50.8433</x:v>
      </x:c>
      <x:c r="F85" t="n">
        <x:v>58.33411</x:v>
      </x:c>
      <x:c r="G85" t="n">
        <x:v>89.8238</x:v>
      </x:c>
      <x:c r="H85" t="n">
        <x:v>100</x:v>
      </x:c>
      <x:c r="I85" t="n">
        <x:v>63.73315</x:v>
      </x:c>
      <x:c r="J85" t="n">
        <x:v>60.44473</x:v>
      </x:c>
      <x:c r="K85" t="n">
        <x:v>62.35748</x:v>
      </x:c>
      <x:c r="L85" t="n">
        <x:v>44.25704</x:v>
      </x:c>
      <x:c r="M85" t="n">
        <x:v>54.90436</x:v>
      </x:c>
      <x:c r="N85" t="n">
        <x:v>57.03382</x:v>
      </x:c>
      <x:c r="O85" t="n">
        <x:v>46.01903</x:v>
      </x:c>
      <x:c r="P85" t="n">
        <x:v>49.39225</x:v>
      </x:c>
      <x:c r="Q85" t="n">
        <x:v>38.97107</x:v>
      </x:c>
      <x:c r="R85" t="n">
        <x:v>55.89371</x:v>
      </x:c>
      <x:c r="S85" t="n">
        <x:v>69.98963</x:v>
      </x:c>
      <x:c r="T85" t="n">
        <x:v>74.33336</x:v>
      </x:c>
      <x:c r="U85" t="n">
        <x:v>35.67323</x:v>
      </x:c>
      <x:c r="V85" t="n">
        <x:v>38.18901</x:v>
      </x:c>
      <x:c r="W85" t="n">
        <x:v>34.18449</x:v>
      </x:c>
      <x:c r="X85" t="n">
        <x:v>27.82436</x:v>
      </x:c>
      <x:c r="Y85" t="n">
        <x:v>31.18816</x:v>
      </x:c>
      <x:c r="Z85" t="n">
        <x:v>35.50362</x:v>
      </x:c>
      <x:c r="AA85" t="n">
        <x:v>29.11523</x:v>
      </x:c>
      <x:c r="AB85" t="n">
        <x:f>COUNT(D85:O85)</x:f>
        <x:v>12</x:v>
      </x:c>
      <x:c r="AC85" t="n">
        <x:f>COUNT(P85:AA85)</x:f>
        <x:v>12</x:v>
      </x:c>
      <x:c r="AD85" t="n">
        <x:f>COUNTIF(D85:AA85,"&gt;0")</x:f>
        <x:v>24</x:v>
      </x:c>
      <x:c r="AE85" t="n">
        <x:f>IF(AB85=0,"",AVERAGE(D85:O85))</x:f>
        <x:v>61.0885975</x:v>
      </x:c>
      <x:c r="AF85" t="n">
        <x:f>IF(AC85=0,"",AVERAGE(P85:AA85))</x:f>
        <x:v>43.35484333333333</x:v>
      </x:c>
      <x:c r="AG85" t="n">
        <x:f>IF(OR(AB85&lt;'산출기준'!$B$19,AC85&lt;'산출기준'!$B$19,AE85=0),"",AF85/AE85)</x:f>
        <x:v>0.7097043492172713</x:v>
      </x:c>
      <x:c r="AH85" t="n">
        <x:f>IF(SUM(P85:AA85)=0,"",MAX(P85:AA85)/SUM(P85:AA85))</x:f>
        <x:v>0.14287784686570582</x:v>
      </x:c>
      <x:c r="AI85" t="n">
        <x:f>IF(AG85="","",AD85/'산출기준'!$B$18*'산출기준'!$B$20+MIN(1,AG85)*'산출기준'!$B$21+(1-AH85)*'산출기준'!$B$22)</x:f>
        <x:v>88.43357353920402</x:v>
      </x:c>
      <x:c r="AJ85" t="str">
        <x:v>24개월 중 양수 지수 24개월; 전반/후반 자료 12/12개월. 최근12개월/이전12개월 관측월 평균비 0.71배, 최근 최댓달 비중 14.3%. 미래 1년 지속을 보장하지 않음.</x:v>
      </x:c>
      <x:c r="AK85" t="str">
        <x:v>https://developers.naver.com/docs/serviceapi/datalab/search/search.md</x:v>
      </x:c>
    </x:row>
    <x:row r="86">
      <x:c r="A86" t="str">
        <x:v>K0082</x:v>
      </x:c>
      <x:c r="B86" t="str">
        <x:v>경제·비즈니스</x:v>
      </x:c>
      <x:c r="C86" t="str">
        <x:v>실업급여계산</x:v>
      </x:c>
      <x:c r="D86" t="n">
        <x:v>49.05304</x:v>
      </x:c>
      <x:c r="E86" t="n">
        <x:v>55.43201</x:v>
      </x:c>
      <x:c r="F86" t="n">
        <x:v>54.1223</x:v>
      </x:c>
      <x:c r="G86" t="n">
        <x:v>70.734</x:v>
      </x:c>
      <x:c r="H86" t="n">
        <x:v>83.181</x:v>
      </x:c>
      <x:c r="I86" t="n">
        <x:v>73.19325</x:v>
      </x:c>
      <x:c r="J86" t="n">
        <x:v>99.36869</x:v>
      </x:c>
      <x:c r="K86" t="n">
        <x:v>91.91557</x:v>
      </x:c>
      <x:c r="L86" t="n">
        <x:v>50.77734</x:v>
      </x:c>
      <x:c r="M86" t="n">
        <x:v>51.84208</x:v>
      </x:c>
      <x:c r="N86" t="n">
        <x:v>54.33901</x:v>
      </x:c>
      <x:c r="O86" t="n">
        <x:v>52.41684</x:v>
      </x:c>
      <x:c r="P86" t="n">
        <x:v>47.18741</x:v>
      </x:c>
      <x:c r="Q86" t="n">
        <x:v>48.59135</x:v>
      </x:c>
      <x:c r="R86" t="n">
        <x:v>60.12437</x:v>
      </x:c>
      <x:c r="S86" t="n">
        <x:v>60.70856</x:v>
      </x:c>
      <x:c r="T86" t="n">
        <x:v>58.36238</x:v>
      </x:c>
      <x:c r="U86" t="n">
        <x:v>37.58597</x:v>
      </x:c>
      <x:c r="V86" t="n">
        <x:v>42.92848</x:v>
      </x:c>
      <x:c r="W86" t="n">
        <x:v>36.42702</x:v>
      </x:c>
      <x:c r="X86" t="n">
        <x:v>30.0292</x:v>
      </x:c>
      <x:c r="Y86" t="n">
        <x:v>33.52492</x:v>
      </x:c>
      <x:c r="Z86" t="n">
        <x:v>33.393</x:v>
      </x:c>
      <x:c r="AA86" t="n">
        <x:v>29.3979</x:v>
      </x:c>
      <x:c r="AB86" t="n">
        <x:f>COUNT(D86:O86)</x:f>
        <x:v>12</x:v>
      </x:c>
      <x:c r="AC86" t="n">
        <x:f>COUNT(P86:AA86)</x:f>
        <x:v>12</x:v>
      </x:c>
      <x:c r="AD86" t="n">
        <x:f>COUNTIF(D86:AA86,"&gt;0")</x:f>
        <x:v>24</x:v>
      </x:c>
      <x:c r="AE86" t="n">
        <x:f>IF(AB86=0,"",AVERAGE(D86:O86))</x:f>
        <x:v>65.53126083333333</x:v>
      </x:c>
      <x:c r="AF86" t="n">
        <x:f>IF(AC86=0,"",AVERAGE(P86:AA86))</x:f>
        <x:v>43.18838</x:v>
      </x:c>
      <x:c r="AG86" t="n">
        <x:f>IF(OR(AB86&lt;'산출기준'!$B$19,AC86&lt;'산출기준'!$B$19,AE86=0),"",AF86/AE86)</x:f>
        <x:v>0.6590500388790271</x:v>
      </x:c>
      <x:c r="AH86" t="n">
        <x:f>IF(SUM(P86:AA86)=0,"",MAX(P86:AA86)/SUM(P86:AA86))</x:f>
        <x:v>0.11713906996897466</x:v>
      </x:c>
      <x:c r="AI86" t="n">
        <x:f>IF(AG86="","",AD86/'산출기준'!$B$18*'산출기준'!$B$20+MIN(1,AG86)*'산출기준'!$B$21+(1-AH86)*'산출기준'!$B$22)</x:f>
        <x:v>87.42871976699132</x:v>
      </x:c>
      <x:c r="AJ86" t="str">
        <x:v>24개월 중 양수 지수 24개월; 전반/후반 자료 12/12개월. 최근12개월/이전12개월 관측월 평균비 0.66배, 최근 최댓달 비중 11.7%. 미래 1년 지속을 보장하지 않음.</x:v>
      </x:c>
      <x:c r="AK86" t="str">
        <x:v>https://developers.naver.com/docs/serviceapi/datalab/search/search.md</x:v>
      </x:c>
    </x:row>
    <x:row r="87">
      <x:c r="A87" t="str">
        <x:v>K0083</x:v>
      </x:c>
      <x:c r="B87" t="str">
        <x:v>경제·비즈니스</x:v>
      </x:c>
      <x:c r="C87" t="str">
        <x:v>증여신고</x:v>
      </x:c>
      <x:c r="D87" t="n">
        <x:v>24.95053</x:v>
      </x:c>
      <x:c r="E87" t="n">
        <x:v>26.82559</x:v>
      </x:c>
      <x:c r="F87" t="n">
        <x:v>27.49458</x:v>
      </x:c>
      <x:c r="G87" t="n">
        <x:v>33.66625</x:v>
      </x:c>
      <x:c r="H87" t="n">
        <x:v>32.6769</x:v>
      </x:c>
      <x:c r="I87" t="n">
        <x:v>37.53886</x:v>
      </x:c>
      <x:c r="J87" t="n">
        <x:v>32.4225</x:v>
      </x:c>
      <x:c r="K87" t="n">
        <x:v>27.504</x:v>
      </x:c>
      <x:c r="L87" t="n">
        <x:v>30.34957</x:v>
      </x:c>
      <x:c r="M87" t="n">
        <x:v>33.393</x:v>
      </x:c>
      <x:c r="N87" t="n">
        <x:v>36.2103</x:v>
      </x:c>
      <x:c r="O87" t="n">
        <x:v>35.04192</x:v>
      </x:c>
      <x:c r="P87" t="n">
        <x:v>33.87355</x:v>
      </x:c>
      <x:c r="Q87" t="n">
        <x:v>44.77527</x:v>
      </x:c>
      <x:c r="R87" t="n">
        <x:v>38.01941</x:v>
      </x:c>
      <x:c r="S87" t="n">
        <x:v>40.96862</x:v>
      </x:c>
      <x:c r="T87" t="n">
        <x:v>50.43814</x:v>
      </x:c>
      <x:c r="U87" t="n">
        <x:v>45.06737</x:v>
      </x:c>
      <x:c r="V87" t="n">
        <x:v>44.34184</x:v>
      </x:c>
      <x:c r="W87" t="n">
        <x:v>44.29473</x:v>
      </x:c>
      <x:c r="X87" t="n">
        <x:v>53.58522</x:v>
      </x:c>
      <x:c r="Y87" t="n">
        <x:v>44.05917</x:v>
      </x:c>
      <x:c r="Z87" t="n">
        <x:v>34.34467</x:v>
      </x:c>
      <x:c r="AA87" t="n">
        <x:v>33.03495</x:v>
      </x:c>
      <x:c r="AB87" t="n">
        <x:f>COUNT(D87:O87)</x:f>
        <x:v>12</x:v>
      </x:c>
      <x:c r="AC87" t="n">
        <x:f>COUNT(P87:AA87)</x:f>
        <x:v>12</x:v>
      </x:c>
      <x:c r="AD87" t="n">
        <x:f>COUNTIF(D87:AA87,"&gt;0")</x:f>
        <x:v>24</x:v>
      </x:c>
      <x:c r="AE87" t="n">
        <x:f>IF(AB87=0,"",AVERAGE(D87:O87))</x:f>
        <x:v>31.50616666666667</x:v>
      </x:c>
      <x:c r="AF87" t="n">
        <x:f>IF(AC87=0,"",AVERAGE(P87:AA87))</x:f>
        <x:v>42.233578333333334</x:v>
      </x:c>
      <x:c r="AG87" t="n">
        <x:f>IF(OR(AB87&lt;'산출기준'!$B$19,AC87&lt;'산출기준'!$B$19,AE87=0),"",AF87/AE87)</x:f>
        <x:v>1.3404860953146738</x:v>
      </x:c>
      <x:c r="AH87" t="n">
        <x:f>IF(SUM(P87:AA87)=0,"",MAX(P87:AA87)/SUM(P87:AA87))</x:f>
        <x:v>0.10573186493353808</x:v>
      </x:c>
      <x:c r="AI87" t="n">
        <x:f>IF(AG87="","",AD87/'산출기준'!$B$18*'산출기준'!$B$20+MIN(1,AG87)*'산출기준'!$B$21+(1-AH87)*'산출기준'!$B$22)</x:f>
        <x:v>97.88536270132924</x:v>
      </x:c>
      <x:c r="AJ87" t="str">
        <x:v>24개월 중 양수 지수 24개월; 전반/후반 자료 12/12개월. 최근12개월/이전12개월 관측월 평균비 1.34배, 최근 최댓달 비중 10.6%. 미래 1년 지속을 보장하지 않음.</x:v>
      </x:c>
      <x:c r="AK87" t="str">
        <x:v>https://developers.naver.com/docs/serviceapi/datalab/search/search.md</x:v>
      </x:c>
    </x:row>
    <x:row r="88">
      <x:c r="A88" t="str">
        <x:v>K0084</x:v>
      </x:c>
      <x:c r="B88" t="str">
        <x:v>경제·비즈니스</x:v>
      </x:c>
      <x:c r="C88" t="str">
        <x:v>상속세신고</x:v>
      </x:c>
      <x:c r="D88" t="n">
        <x:v>27.83378</x:v>
      </x:c>
      <x:c r="E88" t="n">
        <x:v>30.72646</x:v>
      </x:c>
      <x:c r="F88" t="n">
        <x:v>29.29426</x:v>
      </x:c>
      <x:c r="G88" t="n">
        <x:v>29.3131</x:v>
      </x:c>
      <x:c r="H88" t="n">
        <x:v>30.17054</x:v>
      </x:c>
      <x:c r="I88" t="n">
        <x:v>33.08206</x:v>
      </x:c>
      <x:c r="J88" t="n">
        <x:v>30.07632</x:v>
      </x:c>
      <x:c r="K88" t="n">
        <x:v>30.64166</x:v>
      </x:c>
      <x:c r="L88" t="n">
        <x:v>31.94195</x:v>
      </x:c>
      <x:c r="M88" t="n">
        <x:v>31.11278</x:v>
      </x:c>
      <x:c r="N88" t="n">
        <x:v>30.83953</x:v>
      </x:c>
      <x:c r="O88" t="n">
        <x:v>33.96777</x:v>
      </x:c>
      <x:c r="P88" t="n">
        <x:v>74.17318</x:v>
      </x:c>
      <x:c r="Q88" t="n">
        <x:v>44.68105</x:v>
      </x:c>
      <x:c r="R88" t="n">
        <x:v>38.33977</x:v>
      </x:c>
      <x:c r="S88" t="n">
        <x:v>48.76095</x:v>
      </x:c>
      <x:c r="T88" t="n">
        <x:v>60.6426</x:v>
      </x:c>
      <x:c r="U88" t="n">
        <x:v>40.63883</x:v>
      </x:c>
      <x:c r="V88" t="n">
        <x:v>39.28201</x:v>
      </x:c>
      <x:c r="W88" t="n">
        <x:v>35.43767</x:v>
      </x:c>
      <x:c r="X88" t="n">
        <x:v>33.57203</x:v>
      </x:c>
      <x:c r="Y88" t="n">
        <x:v>32.83708</x:v>
      </x:c>
      <x:c r="Z88" t="n">
        <x:v>32.46961</x:v>
      </x:c>
      <x:c r="AA88" t="n">
        <x:v>32.36596</x:v>
      </x:c>
      <x:c r="AB88" t="n">
        <x:f>COUNT(D88:O88)</x:f>
        <x:v>12</x:v>
      </x:c>
      <x:c r="AC88" t="n">
        <x:f>COUNT(P88:AA88)</x:f>
        <x:v>12</x:v>
      </x:c>
      <x:c r="AD88" t="n">
        <x:f>COUNTIF(D88:AA88,"&gt;0")</x:f>
        <x:v>24</x:v>
      </x:c>
      <x:c r="AE88" t="n">
        <x:f>IF(AB88=0,"",AVERAGE(D88:O88))</x:f>
        <x:v>30.750017500000002</x:v>
      </x:c>
      <x:c r="AF88" t="n">
        <x:f>IF(AC88=0,"",AVERAGE(P88:AA88))</x:f>
        <x:v>42.76672833333333</x:v>
      </x:c>
      <x:c r="AG88" t="n">
        <x:f>IF(OR(AB88&lt;'산출기준'!$B$19,AC88&lt;'산출기준'!$B$19,AE88=0),"",AF88/AE88)</x:f>
        <x:v>1.3907871217742667</x:v>
      </x:c>
      <x:c r="AH88" t="n">
        <x:f>IF(SUM(P88:AA88)=0,"",MAX(P88:AA88)/SUM(P88:AA88))</x:f>
        <x:v>0.14453053984294723</x:v>
      </x:c>
      <x:c r="AI88" t="n">
        <x:f>IF(AG88="","",AD88/'산출기준'!$B$18*'산출기준'!$B$20+MIN(1,AG88)*'산출기준'!$B$21+(1-AH88)*'산출기준'!$B$22)</x:f>
        <x:v>97.10938920314106</x:v>
      </x:c>
      <x:c r="AJ88" t="str">
        <x:v>24개월 중 양수 지수 24개월; 전반/후반 자료 12/12개월. 최근12개월/이전12개월 관측월 평균비 1.39배, 최근 최댓달 비중 14.5%. 미래 1년 지속을 보장하지 않음.</x:v>
      </x:c>
      <x:c r="AK88" t="str">
        <x:v>https://developers.naver.com/docs/serviceapi/datalab/search/search.md</x:v>
      </x:c>
    </x:row>
    <x:row r="89">
      <x:c r="A89" t="str">
        <x:v>K0085</x:v>
      </x:c>
      <x:c r="B89" t="str">
        <x:v>경제·비즈니스</x:v>
      </x:c>
      <x:c r="C89" t="str">
        <x:v>개인사업자폐업신고</x:v>
      </x:c>
      <x:c r="D89" t="n">
        <x:v>44.36068</x:v>
      </x:c>
      <x:c r="E89" t="n">
        <x:v>50.64543</x:v>
      </x:c>
      <x:c r="F89" t="n">
        <x:v>49.79741</x:v>
      </x:c>
      <x:c r="G89" t="n">
        <x:v>61.07603</x:v>
      </x:c>
      <x:c r="H89" t="n">
        <x:v>59.65325</x:v>
      </x:c>
      <x:c r="I89" t="n">
        <x:v>51.3898</x:v>
      </x:c>
      <x:c r="J89" t="n">
        <x:v>44.15339</x:v>
      </x:c>
      <x:c r="K89" t="n">
        <x:v>42.04277</x:v>
      </x:c>
      <x:c r="L89" t="n">
        <x:v>43.84245</x:v>
      </x:c>
      <x:c r="M89" t="n">
        <x:v>39.55526</x:v>
      </x:c>
      <x:c r="N89" t="n">
        <x:v>41.40205</x:v>
      </x:c>
      <x:c r="O89" t="n">
        <x:v>38.20785</x:v>
      </x:c>
      <x:c r="P89" t="n">
        <x:v>36.53066</x:v>
      </x:c>
      <x:c r="Q89" t="n">
        <x:v>34.18449</x:v>
      </x:c>
      <x:c r="R89" t="n">
        <x:v>39.08414</x:v>
      </x:c>
      <x:c r="S89" t="n">
        <x:v>45.51022</x:v>
      </x:c>
      <x:c r="T89" t="n">
        <x:v>45.5856</x:v>
      </x:c>
      <x:c r="U89" t="n">
        <x:v>31.15989</x:v>
      </x:c>
      <x:c r="V89" t="n">
        <x:v>24.95995</x:v>
      </x:c>
      <x:c r="W89" t="n">
        <x:v>20.16394</x:v>
      </x:c>
      <x:c r="X89" t="n">
        <x:v>21.21925</x:v>
      </x:c>
      <x:c r="Y89" t="n">
        <x:v>25.64779</x:v>
      </x:c>
      <x:c r="Z89" t="n">
        <x:v>28.75718</x:v>
      </x:c>
      <x:c r="AA89" t="n">
        <x:v>30.84895</x:v>
      </x:c>
      <x:c r="AB89" t="n">
        <x:f>COUNT(D89:O89)</x:f>
        <x:v>12</x:v>
      </x:c>
      <x:c r="AC89" t="n">
        <x:f>COUNT(P89:AA89)</x:f>
        <x:v>12</x:v>
      </x:c>
      <x:c r="AD89" t="n">
        <x:f>COUNTIF(D89:AA89,"&gt;0")</x:f>
        <x:v>24</x:v>
      </x:c>
      <x:c r="AE89" t="n">
        <x:f>IF(AB89=0,"",AVERAGE(D89:O89))</x:f>
        <x:v>47.1771975</x:v>
      </x:c>
      <x:c r="AF89" t="n">
        <x:f>IF(AC89=0,"",AVERAGE(P89:AA89))</x:f>
        <x:v>31.971005</x:v>
      </x:c>
      <x:c r="AG89" t="n">
        <x:f>IF(OR(AB89&lt;'산출기준'!$B$19,AC89&lt;'산출기준'!$B$19,AE89=0),"",AF89/AE89)</x:f>
        <x:v>0.6776791902486365</x:v>
      </x:c>
      <x:c r="AH89" t="n">
        <x:f>IF(SUM(P89:AA89)=0,"",MAX(P89:AA89)/SUM(P89:AA89))</x:f>
        <x:v>0.11882016220634915</x:v>
      </x:c>
      <x:c r="AI89" t="n">
        <x:f>IF(AG89="","",AD89/'산출기준'!$B$18*'산출기준'!$B$20+MIN(1,AG89)*'산출기준'!$B$21+(1-AH89)*'산출기준'!$B$22)</x:f>
        <x:v>87.95397246333212</x:v>
      </x:c>
      <x:c r="AJ89" t="str">
        <x:v>24개월 중 양수 지수 24개월; 전반/후반 자료 12/12개월. 최근12개월/이전12개월 관측월 평균비 0.68배, 최근 최댓달 비중 11.9%. 미래 1년 지속을 보장하지 않음.</x:v>
      </x:c>
      <x:c r="AK89" t="str">
        <x:v>https://developers.naver.com/docs/serviceapi/datalab/search/search.md</x:v>
      </x:c>
    </x:row>
    <x:row r="90">
      <x:c r="A90" t="str">
        <x:v>K0086</x:v>
      </x:c>
      <x:c r="B90" t="str">
        <x:v>경제·비즈니스</x:v>
      </x:c>
      <x:c r="C90" t="str">
        <x:v>연금저축계좌개설</x:v>
      </x:c>
      <x:c r="D90" t="n">
        <x:v>8.15243</x:v>
      </x:c>
      <x:c r="E90" t="n">
        <x:v>12.66237</x:v>
      </x:c>
      <x:c r="F90" t="n">
        <x:v>14.71235</x:v>
      </x:c>
      <x:c r="G90" t="n">
        <x:v>21.91532</x:v>
      </x:c>
      <x:c r="H90" t="n">
        <x:v>20.99607</x:v>
      </x:c>
      <x:c r="I90" t="n">
        <x:v>17.60821</x:v>
      </x:c>
      <x:c r="J90" t="n">
        <x:v>8.97242</x:v>
      </x:c>
      <x:c r="K90" t="n">
        <x:v>7.01739</x:v>
      </x:c>
      <x:c r="L90" t="n">
        <x:v>8.62716</x:v>
      </x:c>
      <x:c r="M90" t="n">
        <x:v>13.46079</x:v>
      </x:c>
      <x:c r="N90" t="n">
        <x:v>15.69634</x:v>
      </x:c>
      <x:c r="O90" t="n">
        <x:v>14.25488</x:v>
      </x:c>
      <x:c r="P90" t="n">
        <x:v>14.18152</x:v>
      </x:c>
      <x:c r="Q90" t="n">
        <x:v>22.21311</x:v>
      </x:c>
      <x:c r="R90" t="n">
        <x:v>26.41664</x:v>
      </x:c>
      <x:c r="S90" t="n">
        <x:v>45.68641</x:v>
      </x:c>
      <x:c r="T90" t="n">
        <x:v>39.98532</x:v>
      </x:c>
      <x:c r="U90" t="n">
        <x:v>31.42721</x:v>
      </x:c>
      <x:c r="V90" t="n">
        <x:v>23.90919</x:v>
      </x:c>
      <x:c r="W90" t="n">
        <x:v>20.79754</x:v>
      </x:c>
      <x:c r="X90" t="n">
        <x:v>23.70204</x:v>
      </x:c>
      <x:c r="Y90" t="n">
        <x:v>21.30249</x:v>
      </x:c>
      <x:c r="Z90" t="n">
        <x:v>14.30236</x:v>
      </x:c>
      <x:c r="AA90" t="n">
        <x:v>14.66919</x:v>
      </x:c>
      <x:c r="AB90" t="n">
        <x:f>COUNT(D90:O90)</x:f>
        <x:v>12</x:v>
      </x:c>
      <x:c r="AC90" t="n">
        <x:f>COUNT(P90:AA90)</x:f>
        <x:v>12</x:v>
      </x:c>
      <x:c r="AD90" t="n">
        <x:f>COUNTIF(D90:AA90,"&gt;0")</x:f>
        <x:v>24</x:v>
      </x:c>
      <x:c r="AE90" t="n">
        <x:f>IF(AB90=0,"",AVERAGE(D90:O90))</x:f>
        <x:v>13.672977500000002</x:v>
      </x:c>
      <x:c r="AF90" t="n">
        <x:f>IF(AC90=0,"",AVERAGE(P90:AA90))</x:f>
        <x:v>24.882751666666667</x:v>
      </x:c>
      <x:c r="AG90" t="n">
        <x:f>IF(OR(AB90&lt;'산출기준'!$B$19,AC90&lt;'산출기준'!$B$19,AE90=0),"",AF90/AE90)</x:f>
        <x:v>1.8198487978691302</x:v>
      </x:c>
      <x:c r="AH90" t="n">
        <x:f>IF(SUM(P90:AA90)=0,"",MAX(P90:AA90)/SUM(P90:AA90))</x:f>
        <x:v>0.1530056194883591</x:v>
      </x:c>
      <x:c r="AI90" t="n">
        <x:f>IF(AG90="","",AD90/'산출기준'!$B$18*'산출기준'!$B$20+MIN(1,AG90)*'산출기준'!$B$21+(1-AH90)*'산출기준'!$B$22)</x:f>
        <x:v>96.93988761023282</x:v>
      </x:c>
      <x:c r="AJ90" t="str">
        <x:v>24개월 중 양수 지수 24개월; 전반/후반 자료 12/12개월. 최근12개월/이전12개월 관측월 평균비 1.82배, 최근 최댓달 비중 15.3%. 미래 1년 지속을 보장하지 않음.</x:v>
      </x:c>
      <x:c r="AK90" t="str">
        <x:v>https://developers.naver.com/docs/serviceapi/datalab/search/search.md</x:v>
      </x:c>
    </x:row>
    <x:row r="91">
      <x:c r="A91" t="str">
        <x:v>K0087</x:v>
      </x:c>
      <x:c r="B91" t="str">
        <x:v>경제·비즈니스</x:v>
      </x:c>
      <x:c r="C91" t="str">
        <x:v>퇴직금세금계산기</x:v>
      </x:c>
      <x:c r="D91" t="n">
        <x:v>38.47481</x:v>
      </x:c>
      <x:c r="E91" t="n">
        <x:v>46.97682</x:v>
      </x:c>
      <x:c r="F91" t="n">
        <x:v>43.34297</x:v>
      </x:c>
      <x:c r="G91" t="n">
        <x:v>46.97682</x:v>
      </x:c>
      <x:c r="H91" t="n">
        <x:v>50.10141</x:v>
      </x:c>
      <x:c r="I91" t="n">
        <x:v>50.41646</x:v>
      </x:c>
      <x:c r="J91" t="n">
        <x:v>50.77035</x:v>
      </x:c>
      <x:c r="K91" t="n">
        <x:v>41.15489</x:v>
      </x:c>
      <x:c r="L91" t="n">
        <x:v>40.49026</x:v>
      </x:c>
      <x:c r="M91" t="n">
        <x:v>39.18259</x:v>
      </x:c>
      <x:c r="N91" t="n">
        <x:v>39.13081</x:v>
      </x:c>
      <x:c r="O91" t="n">
        <x:v>36.00189</x:v>
      </x:c>
      <x:c r="P91" t="n">
        <x:v>35.76453</x:v>
      </x:c>
      <x:c r="Q91" t="n">
        <x:v>36.62768</x:v>
      </x:c>
      <x:c r="R91" t="n">
        <x:v>47.65871</x:v>
      </x:c>
      <x:c r="S91" t="n">
        <x:v>42.9675</x:v>
      </x:c>
      <x:c r="T91" t="n">
        <x:v>35.23369</x:v>
      </x:c>
      <x:c r="U91" t="n">
        <x:v>26.1318</x:v>
      </x:c>
      <x:c r="V91" t="n">
        <x:v>31.61279</x:v>
      </x:c>
      <x:c r="W91" t="n">
        <x:v>29.37723</x:v>
      </x:c>
      <x:c r="X91" t="n">
        <x:v>17.02559</x:v>
      </x:c>
      <x:c r="Y91" t="n">
        <x:v>17.02559</x:v>
      </x:c>
      <x:c r="Z91" t="n">
        <x:v>16.63717</x:v>
      </x:c>
      <x:c r="AA91" t="n">
        <x:v>14.08657</x:v>
      </x:c>
      <x:c r="AB91" t="n">
        <x:f>COUNT(D91:O91)</x:f>
        <x:v>12</x:v>
      </x:c>
      <x:c r="AC91" t="n">
        <x:f>COUNT(P91:AA91)</x:f>
        <x:v>12</x:v>
      </x:c>
      <x:c r="AD91" t="n">
        <x:f>COUNTIF(D91:AA91,"&gt;0")</x:f>
        <x:v>24</x:v>
      </x:c>
      <x:c r="AE91" t="n">
        <x:f>IF(AB91=0,"",AVERAGE(D91:O91))</x:f>
        <x:v>43.585006666666665</x:v>
      </x:c>
      <x:c r="AF91" t="n">
        <x:f>IF(AC91=0,"",AVERAGE(P91:AA91))</x:f>
        <x:v>29.179070833333338</x:v>
      </x:c>
      <x:c r="AG91" t="n">
        <x:f>IF(OR(AB91&lt;'산출기준'!$B$19,AC91&lt;'산출기준'!$B$19,AE91=0),"",AF91/AE91)</x:f>
        <x:v>0.6694749654736011</x:v>
      </x:c>
      <x:c r="AH91" t="n">
        <x:f>IF(SUM(P91:AA91)=0,"",MAX(P91:AA91)/SUM(P91:AA91))</x:f>
        <x:v>0.1361098572792685</x:v>
      </x:c>
      <x:c r="AI91" t="n">
        <x:f>IF(AG91="","",AD91/'산출기준'!$B$18*'산출기준'!$B$20+MIN(1,AG91)*'산출기준'!$B$21+(1-AH91)*'산출기준'!$B$22)</x:f>
        <x:v>87.36205181862266</x:v>
      </x:c>
      <x:c r="AJ91" t="str">
        <x:v>24개월 중 양수 지수 24개월; 전반/후반 자료 12/12개월. 최근12개월/이전12개월 관측월 평균비 0.67배, 최근 최댓달 비중 13.6%. 미래 1년 지속을 보장하지 않음.</x:v>
      </x:c>
      <x:c r="AK91" t="str">
        <x:v>https://developers.naver.com/docs/serviceapi/datalab/search/search.md</x:v>
      </x:c>
    </x:row>
    <x:row r="92">
      <x:c r="A92" t="str">
        <x:v>K0088</x:v>
      </x:c>
      <x:c r="B92" t="str">
        <x:v>경제·비즈니스</x:v>
      </x:c>
      <x:c r="C92" t="str">
        <x:v>연금저축세액공제</x:v>
      </x:c>
      <x:c r="D92" t="n">
        <x:v>21.97142</x:v>
      </x:c>
      <x:c r="E92" t="n">
        <x:v>30.3267</x:v>
      </x:c>
      <x:c r="F92" t="n">
        <x:v>57.43386</x:v>
      </x:c>
      <x:c r="G92" t="n">
        <x:v>85.84437</x:v>
      </x:c>
      <x:c r="H92" t="n">
        <x:v>96.4093</x:v>
      </x:c>
      <x:c r="I92" t="n">
        <x:v>80.62664</x:v>
      </x:c>
      <x:c r="J92" t="n">
        <x:v>28.39756</x:v>
      </x:c>
      <x:c r="K92" t="n">
        <x:v>18.50589</x:v>
      </x:c>
      <x:c r="L92" t="n">
        <x:v>23.30499</x:v>
      </x:c>
      <x:c r="M92" t="n">
        <x:v>18.82957</x:v>
      </x:c>
      <x:c r="N92" t="n">
        <x:v>22.42458</x:v>
      </x:c>
      <x:c r="O92" t="n">
        <x:v>24.67739</x:v>
      </x:c>
      <x:c r="P92" t="n">
        <x:v>32.34646</x:v>
      </x:c>
      <x:c r="Q92" t="n">
        <x:v>40.10185</x:v>
      </x:c>
      <x:c r="R92" t="n">
        <x:v>43.78749</x:v>
      </x:c>
      <x:c r="S92" t="n">
        <x:v>100</x:v>
      </x:c>
      <x:c r="T92" t="n">
        <x:v>96.48267</x:v>
      </x:c>
      <x:c r="U92" t="n">
        <x:v>57.41228</x:v>
      </x:c>
      <x:c r="V92" t="n">
        <x:v>33.27003</x:v>
      </x:c>
      <x:c r="W92" t="n">
        <x:v>26.3519</x:v>
      </x:c>
      <x:c r="X92" t="n">
        <x:v>37.65051</x:v>
      </x:c>
      <x:c r="Y92" t="n">
        <x:v>22.63605</x:v>
      </x:c>
      <x:c r="Z92" t="n">
        <x:v>15.38561</x:v>
      </x:c>
      <x:c r="AA92" t="n">
        <x:v>14.37141</x:v>
      </x:c>
      <x:c r="AB92" t="n">
        <x:f>COUNT(D92:O92)</x:f>
        <x:v>12</x:v>
      </x:c>
      <x:c r="AC92" t="n">
        <x:f>COUNT(P92:AA92)</x:f>
        <x:v>12</x:v>
      </x:c>
      <x:c r="AD92" t="n">
        <x:f>COUNTIF(D92:AA92,"&gt;0")</x:f>
        <x:v>24</x:v>
      </x:c>
      <x:c r="AE92" t="n">
        <x:f>IF(AB92=0,"",AVERAGE(D92:O92))</x:f>
        <x:v>42.396022499999994</x:v>
      </x:c>
      <x:c r="AF92" t="n">
        <x:f>IF(AC92=0,"",AVERAGE(P92:AA92))</x:f>
        <x:v>43.316354999999994</x:v>
      </x:c>
      <x:c r="AG92" t="n">
        <x:f>IF(OR(AB92&lt;'산출기준'!$B$19,AC92&lt;'산출기준'!$B$19,AE92=0),"",AF92/AE92)</x:f>
        <x:v>1.0217079915928435</x:v>
      </x:c>
      <x:c r="AH92" t="n">
        <x:f>IF(SUM(P92:AA92)=0,"",MAX(P92:AA92)/SUM(P92:AA92))</x:f>
        <x:v>0.19238306947418207</x:v>
      </x:c>
      <x:c r="AI92" t="n">
        <x:f>IF(AG92="","",AD92/'산출기준'!$B$18*'산출기준'!$B$20+MIN(1,AG92)*'산출기준'!$B$21+(1-AH92)*'산출기준'!$B$22)</x:f>
        <x:v>96.15233861051635</x:v>
      </x:c>
      <x:c r="AJ92" t="str">
        <x:v>24개월 중 양수 지수 24개월; 전반/후반 자료 12/12개월. 최근12개월/이전12개월 관측월 평균비 1.02배, 최근 최댓달 비중 19.2%. 미래 1년 지속을 보장하지 않음.</x:v>
      </x:c>
      <x:c r="AK92" t="str">
        <x:v>https://developers.naver.com/docs/serviceapi/datalab/search/search.md</x:v>
      </x:c>
    </x:row>
    <x:row r="93">
      <x:c r="A93" t="str">
        <x:v>K0089</x:v>
      </x:c>
      <x:c r="B93" t="str">
        <x:v>경제·비즈니스</x:v>
      </x:c>
      <x:c r="C93" t="str">
        <x:v>부부증여한도</x:v>
      </x:c>
      <x:c r="D93" t="n">
        <x:v>12.19196</x:v>
      </x:c>
      <x:c r="E93" t="n">
        <x:v>13.04216</x:v>
      </x:c>
      <x:c r="F93" t="n">
        <x:v>13.42626</x:v>
      </x:c>
      <x:c r="G93" t="n">
        <x:v>14.67783</x:v>
      </x:c>
      <x:c r="H93" t="n">
        <x:v>13.60321</x:v>
      </x:c>
      <x:c r="I93" t="n">
        <x:v>14.53109</x:v>
      </x:c>
      <x:c r="J93" t="n">
        <x:v>12.917</x:v>
      </x:c>
      <x:c r="K93" t="n">
        <x:v>6.06361</x:v>
      </x:c>
      <x:c r="L93" t="n">
        <x:v>9.36083</x:v>
      </x:c>
      <x:c r="M93" t="n">
        <x:v>16.84001</x:v>
      </x:c>
      <x:c r="N93" t="n">
        <x:v>18.85115</x:v>
      </x:c>
      <x:c r="O93" t="n">
        <x:v>15.64023</x:v>
      </x:c>
      <x:c r="P93" t="n">
        <x:v>13.64205</x:v>
      </x:c>
      <x:c r="Q93" t="n">
        <x:v>9.99956</x:v>
      </x:c>
      <x:c r="R93" t="n">
        <x:v>8.42432</x:v>
      </x:c>
      <x:c r="S93" t="n">
        <x:v>6.65918</x:v>
      </x:c>
      <x:c r="T93" t="n">
        <x:v>9.30041</x:v>
      </x:c>
      <x:c r="U93" t="n">
        <x:v>11.38923</x:v>
      </x:c>
      <x:c r="V93" t="n">
        <x:v>12.82637</x:v>
      </x:c>
      <x:c r="W93" t="n">
        <x:v>13.03784</x:v>
      </x:c>
      <x:c r="X93" t="n">
        <x:v>16.77527</x:v>
      </x:c>
      <x:c r="Y93" t="n">
        <x:v>14.99719</x:v>
      </x:c>
      <x:c r="Z93" t="n">
        <x:v>11.85965</x:v>
      </x:c>
      <x:c r="AA93" t="n">
        <x:v>14.25057</x:v>
      </x:c>
      <x:c r="AB93" t="n">
        <x:f>COUNT(D93:O93)</x:f>
        <x:v>12</x:v>
      </x:c>
      <x:c r="AC93" t="n">
        <x:f>COUNT(P93:AA93)</x:f>
        <x:v>12</x:v>
      </x:c>
      <x:c r="AD93" t="n">
        <x:f>COUNTIF(D93:AA93,"&gt;0")</x:f>
        <x:v>24</x:v>
      </x:c>
      <x:c r="AE93" t="n">
        <x:f>IF(AB93=0,"",AVERAGE(D93:O93))</x:f>
        <x:v>13.428778333333334</x:v>
      </x:c>
      <x:c r="AF93" t="n">
        <x:f>IF(AC93=0,"",AVERAGE(P93:AA93))</x:f>
        <x:v>11.930136666666668</x:v>
      </x:c>
      <x:c r="AG93" t="n">
        <x:f>IF(OR(AB93&lt;'산출기준'!$B$19,AC93&lt;'산출기준'!$B$19,AE93=0),"",AF93/AE93)</x:f>
        <x:v>0.888400744321865</x:v>
      </x:c>
      <x:c r="AH93" t="n">
        <x:f>IF(SUM(P93:AA93)=0,"",MAX(P93:AA93)/SUM(P93:AA93))</x:f>
        <x:v>0.1171771292924557</x:v>
      </x:c>
      <x:c r="AI93" t="n">
        <x:f>IF(AG93="","",AD93/'산출기준'!$B$18*'산출기준'!$B$20+MIN(1,AG93)*'산출기준'!$B$21+(1-AH93)*'산출기준'!$B$22)</x:f>
        <x:v>94.30847974380683</x:v>
      </x:c>
      <x:c r="AJ93" t="str">
        <x:v>24개월 중 양수 지수 24개월; 전반/후반 자료 12/12개월. 최근12개월/이전12개월 관측월 평균비 0.89배, 최근 최댓달 비중 11.7%. 미래 1년 지속을 보장하지 않음.</x:v>
      </x:c>
      <x:c r="AK93" t="str">
        <x:v>https://developers.naver.com/docs/serviceapi/datalab/search/search.md</x:v>
      </x:c>
    </x:row>
    <x:row r="94">
      <x:c r="A94" t="str">
        <x:v>K0090</x:v>
      </x:c>
      <x:c r="B94" t="str">
        <x:v>경제·비즈니스</x:v>
      </x:c>
      <x:c r="C94" t="str">
        <x:v>연금계산기</x:v>
      </x:c>
      <x:c r="D94" t="n">
        <x:v>17.27158</x:v>
      </x:c>
      <x:c r="E94" t="n">
        <x:v>18.22968</x:v>
      </x:c>
      <x:c r="F94" t="n">
        <x:v>19.90419</x:v>
      </x:c>
      <x:c r="G94" t="n">
        <x:v>19.58051</x:v>
      </x:c>
      <x:c r="H94" t="n">
        <x:v>23.68046</x:v>
      </x:c>
      <x:c r="I94" t="n">
        <x:v>22.17858</x:v>
      </x:c>
      <x:c r="J94" t="n">
        <x:v>20.90975</x:v>
      </x:c>
      <x:c r="K94" t="n">
        <x:v>15.88623</x:v>
      </x:c>
      <x:c r="L94" t="n">
        <x:v>16.33938</x:v>
      </x:c>
      <x:c r="M94" t="n">
        <x:v>15.9035</x:v>
      </x:c>
      <x:c r="N94" t="n">
        <x:v>17.02127</x:v>
      </x:c>
      <x:c r="O94" t="n">
        <x:v>18.58357</x:v>
      </x:c>
      <x:c r="P94" t="n">
        <x:v>16.8918</x:v>
      </x:c>
      <x:c r="Q94" t="n">
        <x:v>20.35734</x:v>
      </x:c>
      <x:c r="R94" t="n">
        <x:v>28.06956</x:v>
      </x:c>
      <x:c r="S94" t="n">
        <x:v>24.76802</x:v>
      </x:c>
      <x:c r="T94" t="n">
        <x:v>22.17426</x:v>
      </x:c>
      <x:c r="U94" t="n">
        <x:v>15.76971</x:v>
      </x:c>
      <x:c r="V94" t="n">
        <x:v>13.77584</x:v>
      </x:c>
      <x:c r="W94" t="n">
        <x:v>13.60321</x:v>
      </x:c>
      <x:c r="X94" t="n">
        <x:v>15.86897</x:v>
      </x:c>
      <x:c r="Y94" t="n">
        <x:v>12.58469</x:v>
      </x:c>
      <x:c r="Z94" t="n">
        <x:v>12.66669</x:v>
      </x:c>
      <x:c r="AA94" t="n">
        <x:v>12.61922</x:v>
      </x:c>
      <x:c r="AB94" t="n">
        <x:f>COUNT(D94:O94)</x:f>
        <x:v>12</x:v>
      </x:c>
      <x:c r="AC94" t="n">
        <x:f>COUNT(P94:AA94)</x:f>
        <x:v>12</x:v>
      </x:c>
      <x:c r="AD94" t="n">
        <x:f>COUNTIF(D94:AA94,"&gt;0")</x:f>
        <x:v>24</x:v>
      </x:c>
      <x:c r="AE94" t="n">
        <x:f>IF(AB94=0,"",AVERAGE(D94:O94))</x:f>
        <x:v>18.790725000000005</x:v>
      </x:c>
      <x:c r="AF94" t="n">
        <x:f>IF(AC94=0,"",AVERAGE(P94:AA94))</x:f>
        <x:v>17.429109166666663</x:v>
      </x:c>
      <x:c r="AG94" t="n">
        <x:f>IF(OR(AB94&lt;'산출기준'!$B$19,AC94&lt;'산출기준'!$B$19,AE94=0),"",AF94/AE94)</x:f>
        <x:v>0.927537876620868</x:v>
      </x:c>
      <x:c r="AH94" t="n">
        <x:f>IF(SUM(P94:AA94)=0,"",MAX(P94:AA94)/SUM(P94:AA94))</x:f>
        <x:v>0.1342082362117284</x:v>
      </x:c>
      <x:c r="AI94" t="n">
        <x:f>IF(AG94="","",AD94/'산출기준'!$B$18*'산출기준'!$B$20+MIN(1,AG94)*'산출기준'!$B$21+(1-AH94)*'산출기준'!$B$22)</x:f>
        <x:v>95.14197157439148</x:v>
      </x:c>
      <x:c r="AJ94" t="str">
        <x:v>24개월 중 양수 지수 24개월; 전반/후반 자료 12/12개월. 최근12개월/이전12개월 관측월 평균비 0.93배, 최근 최댓달 비중 13.4%. 미래 1년 지속을 보장하지 않음.</x:v>
      </x:c>
      <x:c r="AK94" t="str">
        <x:v>https://developers.naver.com/docs/serviceapi/datalab/search/search.md</x:v>
      </x:c>
    </x:row>
    <x:row r="95">
      <x:c r="A95" t="str">
        <x:v>K0091</x:v>
      </x:c>
      <x:c r="B95" t="str">
        <x:v>경제·비즈니스</x:v>
      </x:c>
      <x:c r="C95" t="str">
        <x:v>자진퇴사실업급여조건</x:v>
      </x:c>
      <x:c r="D95" t="n">
        <x:v>39.16195</x:v>
      </x:c>
      <x:c r="E95" t="n">
        <x:v>32.08311</x:v>
      </x:c>
      <x:c r="F95" t="n">
        <x:v>23.03191</x:v>
      </x:c>
      <x:c r="G95" t="n">
        <x:v>17.50585</x:v>
      </x:c>
      <x:c r="H95" t="n">
        <x:v>16.98921</x:v>
      </x:c>
      <x:c r="I95" t="n">
        <x:v>21.61899</x:v>
      </x:c>
      <x:c r="J95" t="n">
        <x:v>23.30307</x:v>
      </x:c>
      <x:c r="K95" t="n">
        <x:v>18.35074</x:v>
      </x:c>
      <x:c r="L95" t="n">
        <x:v>10.50122</x:v>
      </x:c>
      <x:c r="M95" t="n">
        <x:v>10.27573</x:v>
      </x:c>
      <x:c r="N95" t="n">
        <x:v>13.95786</x:v>
      </x:c>
      <x:c r="O95" t="n">
        <x:v>9.408</x:v>
      </x:c>
      <x:c r="P95" t="n">
        <x:v>14.35748</x:v>
      </x:c>
      <x:c r="Q95" t="n">
        <x:v>13.78089</x:v>
      </x:c>
      <x:c r="R95" t="n">
        <x:v>1.54706</x:v>
      </x:c>
      <x:c r="S95" t="n">
        <x:v>1.62984</x:v>
      </x:c>
      <x:c r="T95" t="n">
        <x:v>1.5385</x:v>
      </x:c>
      <x:c r="U95" t="n">
        <x:v>1.28161</x:v>
      </x:c>
      <x:c r="V95" t="n">
        <x:v>1.83535</x:v>
      </x:c>
      <x:c r="W95" t="n">
        <x:v>2.83724</x:v>
      </x:c>
      <x:c r="X95" t="n">
        <x:v>6.66495</x:v>
      </x:c>
      <x:c r="Y95" t="n">
        <x:v>7.15876</x:v>
      </x:c>
      <x:c r="Z95" t="n">
        <x:v>5.80007</x:v>
      </x:c>
      <x:c r="AA95" t="n">
        <x:v>7.6811</x:v>
      </x:c>
      <x:c r="AB95" t="n">
        <x:f>COUNT(D95:O95)</x:f>
        <x:v>12</x:v>
      </x:c>
      <x:c r="AC95" t="n">
        <x:f>COUNT(P95:AA95)</x:f>
        <x:v>12</x:v>
      </x:c>
      <x:c r="AD95" t="n">
        <x:f>COUNTIF(D95:AA95,"&gt;0")</x:f>
        <x:v>24</x:v>
      </x:c>
      <x:c r="AE95" t="n">
        <x:f>IF(AB95=0,"",AVERAGE(D95:O95))</x:f>
        <x:v>19.68230333333333</x:v>
      </x:c>
      <x:c r="AF95" t="n">
        <x:f>IF(AC95=0,"",AVERAGE(P95:AA95))</x:f>
        <x:v>5.509404166666666</x:v>
      </x:c>
      <x:c r="AG95" t="n">
        <x:f>IF(OR(AB95&lt;'산출기준'!$B$19,AC95&lt;'산출기준'!$B$19,AE95=0),"",AF95/AE95)</x:f>
        <x:v>0.2799166374667193</x:v>
      </x:c>
      <x:c r="AH95" t="n">
        <x:f>IF(SUM(P95:AA95)=0,"",MAX(P95:AA95)/SUM(P95:AA95))</x:f>
        <x:v>0.21716625436658685</x:v>
      </x:c>
      <x:c r="AI95" t="n">
        <x:f>IF(AG95="","",AD95/'산출기준'!$B$18*'산출기준'!$B$20+MIN(1,AG95)*'산출기준'!$B$21+(1-AH95)*'산출기준'!$B$22)</x:f>
        <x:v>74.05417403666983</x:v>
      </x:c>
      <x:c r="AJ95" t="str">
        <x:v>24개월 중 양수 지수 24개월; 전반/후반 자료 12/12개월. 최근12개월/이전12개월 관측월 평균비 0.28배, 최근 최댓달 비중 21.7%. 미래 1년 지속을 보장하지 않음.</x:v>
      </x:c>
      <x:c r="AK95" t="str">
        <x:v>https://developers.naver.com/docs/serviceapi/datalab/search/search.md</x:v>
      </x:c>
    </x:row>
    <x:row r="96">
      <x:c r="A96" t="str">
        <x:v>K0092</x:v>
      </x:c>
      <x:c r="B96" t="str">
        <x:v>경제·비즈니스</x:v>
      </x:c>
      <x:c r="C96" t="str">
        <x:v>증여세계산</x:v>
      </x:c>
      <x:c r="D96" t="n">
        <x:v>9.10829</x:v>
      </x:c>
      <x:c r="E96" t="n">
        <x:v>9.54501</x:v>
      </x:c>
      <x:c r="F96" t="n">
        <x:v>7.64685</x:v>
      </x:c>
      <x:c r="G96" t="n">
        <x:v>7.65256</x:v>
      </x:c>
      <x:c r="H96" t="n">
        <x:v>8.64303</x:v>
      </x:c>
      <x:c r="I96" t="n">
        <x:v>10.52977</x:v>
      </x:c>
      <x:c r="J96" t="n">
        <x:v>11.02643</x:v>
      </x:c>
      <x:c r="K96" t="n">
        <x:v>8.81714</x:v>
      </x:c>
      <x:c r="L96" t="n">
        <x:v>9.8333</x:v>
      </x:c>
      <x:c r="M96" t="n">
        <x:v>11.12918</x:v>
      </x:c>
      <x:c r="N96" t="n">
        <x:v>11.81994</x:v>
      </x:c>
      <x:c r="O96" t="n">
        <x:v>12.11394</x:v>
      </x:c>
      <x:c r="P96" t="n">
        <x:v>24.60181</x:v>
      </x:c>
      <x:c r="Q96" t="n">
        <x:v>16.39264</x:v>
      </x:c>
      <x:c r="R96" t="n">
        <x:v>12.69052</x:v>
      </x:c>
      <x:c r="S96" t="n">
        <x:v>11.3033</x:v>
      </x:c>
      <x:c r="T96" t="n">
        <x:v>11.93982</x:v>
      </x:c>
      <x:c r="U96" t="n">
        <x:v>12.79328</x:v>
      </x:c>
      <x:c r="V96" t="n">
        <x:v>11.12918</x:v>
      </x:c>
      <x:c r="W96" t="n">
        <x:v>10.51549</x:v>
      </x:c>
      <x:c r="X96" t="n">
        <x:v>9.69058</x:v>
      </x:c>
      <x:c r="Y96" t="n">
        <x:v>7.7125</x:v>
      </x:c>
      <x:c r="Z96" t="n">
        <x:v>7.28435</x:v>
      </x:c>
      <x:c r="AA96" t="n">
        <x:v>7.38996</x:v>
      </x:c>
      <x:c r="AB96" t="n">
        <x:f>COUNT(D96:O96)</x:f>
        <x:v>12</x:v>
      </x:c>
      <x:c r="AC96" t="n">
        <x:f>COUNT(P96:AA96)</x:f>
        <x:v>12</x:v>
      </x:c>
      <x:c r="AD96" t="n">
        <x:f>COUNTIF(D96:AA96,"&gt;0")</x:f>
        <x:v>24</x:v>
      </x:c>
      <x:c r="AE96" t="n">
        <x:f>IF(AB96=0,"",AVERAGE(D96:O96))</x:f>
        <x:v>9.82212</x:v>
      </x:c>
      <x:c r="AF96" t="n">
        <x:f>IF(AC96=0,"",AVERAGE(P96:AA96))</x:f>
        <x:v>11.953619166666664</x:v>
      </x:c>
      <x:c r="AG96" t="n">
        <x:f>IF(OR(AB96&lt;'산출기준'!$B$19,AC96&lt;'산출기준'!$B$19,AE96=0),"",AF96/AE96)</x:f>
        <x:v>1.2170100921864795</x:v>
      </x:c>
      <x:c r="AH96" t="n">
        <x:f>IF(SUM(P96:AA96)=0,"",MAX(P96:AA96)/SUM(P96:AA96))</x:f>
        <x:v>0.17150879618536732</x:v>
      </x:c>
      <x:c r="AI96" t="n">
        <x:f>IF(AG96="","",AD96/'산출기준'!$B$18*'산출기준'!$B$20+MIN(1,AG96)*'산출기준'!$B$21+(1-AH96)*'산출기준'!$B$22)</x:f>
        <x:v>96.56982407629266</x:v>
      </x:c>
      <x:c r="AJ96" t="str">
        <x:v>24개월 중 양수 지수 24개월; 전반/후반 자료 12/12개월. 최근12개월/이전12개월 관측월 평균비 1.22배, 최근 최댓달 비중 17.2%. 미래 1년 지속을 보장하지 않음.</x:v>
      </x:c>
      <x:c r="AK96" t="str">
        <x:v>https://developers.naver.com/docs/serviceapi/datalab/search/search.md</x:v>
      </x:c>
    </x:row>
    <x:row r="97">
      <x:c r="A97" t="str">
        <x:v>K0093</x:v>
      </x:c>
      <x:c r="B97" t="str">
        <x:v>경제·비즈니스</x:v>
      </x:c>
      <x:c r="C97" t="str">
        <x:v>고용보험실업급여조건</x:v>
      </x:c>
      <x:c r="D97" t="n">
        <x:v>93.7004</x:v>
      </x:c>
      <x:c r="E97" t="n">
        <x:v>100</x:v>
      </x:c>
      <x:c r="F97" t="n">
        <x:v>25.95193</x:v>
      </x:c>
      <x:c r="G97" t="n">
        <x:v>30.83575</x:v>
      </x:c>
      <x:c r="H97" t="n">
        <x:v>31.42661</x:v>
      </x:c>
      <x:c r="I97" t="n">
        <x:v>43.78318</x:v>
      </x:c>
      <x:c r="J97" t="n">
        <x:v>27.32488</x:v>
      </x:c>
      <x:c r="K97" t="n">
        <x:v>21.84163</x:v>
      </x:c>
      <x:c r="L97" t="n">
        <x:v>20.91967</x:v>
      </x:c>
      <x:c r="M97" t="n">
        <x:v>25.55517</x:v>
      </x:c>
      <x:c r="N97" t="n">
        <x:v>55.36621</x:v>
      </x:c>
      <x:c r="O97" t="n">
        <x:v>33.48746</x:v>
      </x:c>
      <x:c r="P97" t="n">
        <x:v>33.56453</x:v>
      </x:c>
      <x:c r="Q97" t="n">
        <x:v>22.82354</x:v>
      </x:c>
      <x:c r="R97" t="n">
        <x:v>11.45744</x:v>
      </x:c>
      <x:c r="S97" t="n">
        <x:v>13.33561</x:v>
      </x:c>
      <x:c r="T97" t="n">
        <x:v>10.58685</x:v>
      </x:c>
      <x:c r="U97" t="n">
        <x:v>8.76006</x:v>
      </x:c>
      <x:c r="V97" t="n">
        <x:v>9.48507</x:v>
      </x:c>
      <x:c r="W97" t="n">
        <x:v>7.84666</x:v>
      </x:c>
      <x:c r="X97" t="n">
        <x:v>4.56128</x:v>
      </x:c>
      <x:c r="Y97" t="n">
        <x:v>5.04652</x:v>
      </x:c>
      <x:c r="Z97" t="n">
        <x:v>6.26819</x:v>
      </x:c>
      <x:c r="AA97" t="n">
        <x:v>7.13307</x:v>
      </x:c>
      <x:c r="AB97" t="n">
        <x:f>COUNT(D97:O97)</x:f>
        <x:v>12</x:v>
      </x:c>
      <x:c r="AC97" t="n">
        <x:f>COUNT(P97:AA97)</x:f>
        <x:v>12</x:v>
      </x:c>
      <x:c r="AD97" t="n">
        <x:f>COUNTIF(D97:AA97,"&gt;0")</x:f>
        <x:v>24</x:v>
      </x:c>
      <x:c r="AE97" t="n">
        <x:f>IF(AB97=0,"",AVERAGE(D97:O97))</x:f>
        <x:v>42.51607416666667</x:v>
      </x:c>
      <x:c r="AF97" t="n">
        <x:f>IF(AC97=0,"",AVERAGE(P97:AA97))</x:f>
        <x:v>11.739068333333334</x:v>
      </x:c>
      <x:c r="AG97" t="n">
        <x:f>IF(OR(AB97&lt;'산출기준'!$B$19,AC97&lt;'산출기준'!$B$19,AE97=0),"",AF97/AE97)</x:f>
        <x:v>0.27610894381534795</x:v>
      </x:c>
      <x:c r="AH97" t="n">
        <x:f>IF(SUM(P97:AA97)=0,"",MAX(P97:AA97)/SUM(P97:AA97))</x:f>
        <x:v>0.23826798577570252</x:v>
      </x:c>
      <x:c r="AI97" t="n">
        <x:f>IF(AG97="","",AD97/'산출기준'!$B$18*'산출기준'!$B$20+MIN(1,AG97)*'산출기준'!$B$21+(1-AH97)*'산출기준'!$B$22)</x:f>
        <x:v>73.51790859894639</x:v>
      </x:c>
      <x:c r="AJ97" t="str">
        <x:v>24개월 중 양수 지수 24개월; 전반/후반 자료 12/12개월. 최근12개월/이전12개월 관측월 평균비 0.28배, 최근 최댓달 비중 23.8%. 미래 1년 지속을 보장하지 않음.</x:v>
      </x:c>
      <x:c r="AK97" t="str">
        <x:v>https://developers.naver.com/docs/serviceapi/datalab/search/search.md</x:v>
      </x:c>
    </x:row>
    <x:row r="98">
      <x:c r="A98" t="str">
        <x:v>K0094</x:v>
      </x:c>
      <x:c r="B98" t="str">
        <x:v>경제·비즈니스</x:v>
      </x:c>
      <x:c r="C98" t="str">
        <x:v>비과세개인연금</x:v>
      </x:c>
      <x:c r="D98" t="n">
        <x:v>9.52217</x:v>
      </x:c>
      <x:c r="E98" t="n">
        <x:v>9.5079</x:v>
      </x:c>
      <x:c r="F98" t="n">
        <x:v>8.90563</x:v>
      </x:c>
      <x:c r="G98" t="n">
        <x:v>10.68105</x:v>
      </x:c>
      <x:c r="H98" t="n">
        <x:v>13.18718</x:v>
      </x:c>
      <x:c r="I98" t="n">
        <x:v>14.08346</x:v>
      </x:c>
      <x:c r="J98" t="n">
        <x:v>11.27476</x:v>
      </x:c>
      <x:c r="K98" t="n">
        <x:v>10.1273</x:v>
      </x:c>
      <x:c r="L98" t="n">
        <x:v>10.28144</x:v>
      </x:c>
      <x:c r="M98" t="n">
        <x:v>10.4898</x:v>
      </x:c>
      <x:c r="N98" t="n">
        <x:v>8.50031</x:v>
      </x:c>
      <x:c r="O98" t="n">
        <x:v>8.84283</x:v>
      </x:c>
      <x:c r="P98" t="n">
        <x:v>8.6259</x:v>
      </x:c>
      <x:c r="Q98" t="n">
        <x:v>8.83712</x:v>
      </x:c>
      <x:c r="R98" t="n">
        <x:v>8.80573</x:v>
      </x:c>
      <x:c r="S98" t="n">
        <x:v>11.26048</x:v>
      </x:c>
      <x:c r="T98" t="n">
        <x:v>13.6553</x:v>
      </x:c>
      <x:c r="U98" t="n">
        <x:v>11.31757</x:v>
      </x:c>
      <x:c r="V98" t="n">
        <x:v>8.68584</x:v>
      </x:c>
      <x:c r="W98" t="n">
        <x:v>8.18062</x:v>
      </x:c>
      <x:c r="X98" t="n">
        <x:v>11.20911</x:v>
      </x:c>
      <x:c r="Y98" t="n">
        <x:v>7.21584</x:v>
      </x:c>
      <x:c r="Z98" t="n">
        <x:v>7.49557</x:v>
      </x:c>
      <x:c r="AA98" t="n">
        <x:v>7.52126</x:v>
      </x:c>
      <x:c r="AB98" t="n">
        <x:f>COUNT(D98:O98)</x:f>
        <x:v>12</x:v>
      </x:c>
      <x:c r="AC98" t="n">
        <x:f>COUNT(P98:AA98)</x:f>
        <x:v>12</x:v>
      </x:c>
      <x:c r="AD98" t="n">
        <x:f>COUNTIF(D98:AA98,"&gt;0")</x:f>
        <x:v>24</x:v>
      </x:c>
      <x:c r="AE98" t="n">
        <x:f>IF(AB98=0,"",AVERAGE(D98:O98))</x:f>
        <x:v>10.450319166666667</x:v>
      </x:c>
      <x:c r="AF98" t="n">
        <x:f>IF(AC98=0,"",AVERAGE(P98:AA98))</x:f>
        <x:v>9.400861666666666</x:v>
      </x:c>
      <x:c r="AG98" t="n">
        <x:f>IF(OR(AB98&lt;'산출기준'!$B$19,AC98&lt;'산출기준'!$B$19,AE98=0),"",AF98/AE98)</x:f>
        <x:v>0.8995765121368302</x:v>
      </x:c>
      <x:c r="AH98" t="n">
        <x:f>IF(SUM(P98:AA98)=0,"",MAX(P98:AA98)/SUM(P98:AA98))</x:f>
        <x:v>0.12104652818172519</x:v>
      </x:c>
      <x:c r="AI98" t="n">
        <x:f>IF(AG98="","",AD98/'산출기준'!$B$18*'산출기준'!$B$20+MIN(1,AG98)*'산출기준'!$B$21+(1-AH98)*'산출기준'!$B$22)</x:f>
        <x:v>94.56636480047041</x:v>
      </x:c>
      <x:c r="AJ98" t="str">
        <x:v>24개월 중 양수 지수 24개월; 전반/후반 자료 12/12개월. 최근12개월/이전12개월 관측월 평균비 0.90배, 최근 최댓달 비중 12.1%. 미래 1년 지속을 보장하지 않음.</x:v>
      </x:c>
      <x:c r="AK98" t="str">
        <x:v>https://developers.naver.com/docs/serviceapi/datalab/search/search.md</x:v>
      </x:c>
    </x:row>
    <x:row r="99">
      <x:c r="A99" t="str">
        <x:v>K0095</x:v>
      </x:c>
      <x:c r="B99" t="str">
        <x:v>경제·비즈니스</x:v>
      </x:c>
      <x:c r="C99" t="str">
        <x:v>증여세율표</x:v>
      </x:c>
      <x:c r="D99" t="n">
        <x:v>0.0685</x:v>
      </x:c>
      <x:c r="E99" t="n">
        <x:v>2.50328</x:v>
      </x:c>
      <x:c r="F99" t="n">
        <x:v>5.89427</x:v>
      </x:c>
      <x:c r="G99" t="n">
        <x:v>6.03984</x:v>
      </x:c>
      <x:c r="H99" t="n">
        <x:v>6.25107</x:v>
      </x:c>
      <x:c r="I99" t="n">
        <x:v>7.8381</x:v>
      </x:c>
      <x:c r="J99" t="n">
        <x:v>7.95227</x:v>
      </x:c>
      <x:c r="K99" t="n">
        <x:v>7.56693</x:v>
      </x:c>
      <x:c r="L99" t="n">
        <x:v>8.01792</x:v>
      </x:c>
      <x:c r="M99" t="n">
        <x:v>9.17394</x:v>
      </x:c>
      <x:c r="N99" t="n">
        <x:v>9.37375</x:v>
      </x:c>
      <x:c r="O99" t="n">
        <x:v>8.18062</x:v>
      </x:c>
      <x:c r="P99" t="n">
        <x:v>7.42136</x:v>
      </x:c>
      <x:c r="Q99" t="n">
        <x:v>8.91134</x:v>
      </x:c>
      <x:c r="R99" t="n">
        <x:v>7.79528</x:v>
      </x:c>
      <x:c r="S99" t="n">
        <x:v>8.01507</x:v>
      </x:c>
      <x:c r="T99" t="n">
        <x:v>9.74196</x:v>
      </x:c>
      <x:c r="U99" t="n">
        <x:v>10.95792</x:v>
      </x:c>
      <x:c r="V99" t="n">
        <x:v>9.65062</x:v>
      </x:c>
      <x:c r="W99" t="n">
        <x:v>9.33093</x:v>
      </x:c>
      <x:c r="X99" t="n">
        <x:v>7.41279</x:v>
      </x:c>
      <x:c r="Y99" t="n">
        <x:v>6.55363</x:v>
      </x:c>
      <x:c r="Z99" t="n">
        <x:v>6.31957</x:v>
      </x:c>
      <x:c r="AA99" t="n">
        <x:v>7.3186</x:v>
      </x:c>
      <x:c r="AB99" t="n">
        <x:f>COUNT(D99:O99)</x:f>
        <x:v>12</x:v>
      </x:c>
      <x:c r="AC99" t="n">
        <x:f>COUNT(P99:AA99)</x:f>
        <x:v>12</x:v>
      </x:c>
      <x:c r="AD99" t="n">
        <x:f>COUNTIF(D99:AA99,"&gt;0")</x:f>
        <x:v>24</x:v>
      </x:c>
      <x:c r="AE99" t="n">
        <x:f>IF(AB99=0,"",AVERAGE(D99:O99))</x:f>
        <x:v>6.571707500000001</x:v>
      </x:c>
      <x:c r="AF99" t="n">
        <x:f>IF(AC99=0,"",AVERAGE(P99:AA99))</x:f>
        <x:v>8.285755833333333</x:v>
      </x:c>
      <x:c r="AG99" t="n">
        <x:f>IF(OR(AB99&lt;'산출기준'!$B$19,AC99&lt;'산출기준'!$B$19,AE99=0),"",AF99/AE99)</x:f>
        <x:v>1.2608223712533357</x:v>
      </x:c>
      <x:c r="AH99" t="n">
        <x:f>IF(SUM(P99:AA99)=0,"",MAX(P99:AA99)/SUM(P99:AA99))</x:f>
        <x:v>0.11020841289172272</x:v>
      </x:c>
      <x:c r="AI99" t="n">
        <x:f>IF(AG99="","",AD99/'산출기준'!$B$18*'산출기준'!$B$20+MIN(1,AG99)*'산출기준'!$B$21+(1-AH99)*'산출기준'!$B$22)</x:f>
        <x:v>97.79583174216555</x:v>
      </x:c>
      <x:c r="AJ99" t="str">
        <x:v>24개월 중 양수 지수 24개월; 전반/후반 자료 12/12개월. 최근12개월/이전12개월 관측월 평균비 1.26배, 최근 최댓달 비중 11.0%. 미래 1년 지속을 보장하지 않음.</x:v>
      </x:c>
      <x:c r="AK99" t="str">
        <x:v>https://developers.naver.com/docs/serviceapi/datalab/search/search.md</x:v>
      </x:c>
    </x:row>
    <x:row r="100">
      <x:c r="A100" t="str">
        <x:v>K0096</x:v>
      </x:c>
      <x:c r="B100" t="str">
        <x:v>경제·비즈니스</x:v>
      </x:c>
      <x:c r="C100" t="str">
        <x:v>연차수당계산법</x:v>
      </x:c>
      <x:c r="D100" t="n">
        <x:v>42.85155</x:v>
      </x:c>
      <x:c r="E100" t="n">
        <x:v>49.09422</x:v>
      </x:c>
      <x:c r="F100" t="n">
        <x:v>54.45067</x:v>
      </x:c>
      <x:c r="G100" t="n">
        <x:v>81.08953</x:v>
      </x:c>
      <x:c r="H100" t="n">
        <x:v>91.48963</x:v>
      </x:c>
      <x:c r="I100" t="n">
        <x:v>65.46331</x:v>
      </x:c>
      <x:c r="J100" t="n">
        <x:v>56.23615</x:v>
      </x:c>
      <x:c r="K100" t="n">
        <x:v>52.20904</x:v>
      </x:c>
      <x:c r="L100" t="n">
        <x:v>45.44506</x:v>
      </x:c>
      <x:c r="M100" t="n">
        <x:v>50.39749</x:v>
      </x:c>
      <x:c r="N100" t="n">
        <x:v>55.23263</x:v>
      </x:c>
      <x:c r="O100" t="n">
        <x:v>47.13931</x:v>
      </x:c>
      <x:c r="P100" t="n">
        <x:v>45.10621</x:v>
      </x:c>
      <x:c r="Q100" t="n">
        <x:v>44.05056</x:v>
      </x:c>
      <x:c r="R100" t="n">
        <x:v>47.15235</x:v>
      </x:c>
      <x:c r="S100" t="n">
        <x:v>81.28502</x:v>
      </x:c>
      <x:c r="T100" t="n">
        <x:v>100</x:v>
      </x:c>
      <x:c r="U100" t="n">
        <x:v>60.99309</x:v>
      </x:c>
      <x:c r="V100" t="n">
        <x:v>52.9519</x:v>
      </x:c>
      <x:c r="W100" t="n">
        <x:v>48.66414</x:v>
      </x:c>
      <x:c r="X100" t="n">
        <x:v>33.88505</x:v>
      </x:c>
      <x:c r="Y100" t="n">
        <x:v>31.04392</x:v>
      </x:c>
      <x:c r="Z100" t="n">
        <x:v>29.70155</x:v>
      </x:c>
      <x:c r="AA100" t="n">
        <x:v>29.07598</x:v>
      </x:c>
      <x:c r="AB100" t="n">
        <x:f>COUNT(D100:O100)</x:f>
        <x:v>12</x:v>
      </x:c>
      <x:c r="AC100" t="n">
        <x:f>COUNT(P100:AA100)</x:f>
        <x:v>12</x:v>
      </x:c>
      <x:c r="AD100" t="n">
        <x:f>COUNTIF(D100:AA100,"&gt;0")</x:f>
        <x:v>24</x:v>
      </x:c>
      <x:c r="AE100" t="n">
        <x:f>IF(AB100=0,"",AVERAGE(D100:O100))</x:f>
        <x:v>57.59154916666666</x:v>
      </x:c>
      <x:c r="AF100" t="n">
        <x:f>IF(AC100=0,"",AVERAGE(P100:AA100))</x:f>
        <x:v>50.32581416666667</x:v>
      </x:c>
      <x:c r="AG100" t="n">
        <x:f>IF(OR(AB100&lt;'산출기준'!$B$19,AC100&lt;'산출기준'!$B$19,AE100=0),"",AF100/AE100)</x:f>
        <x:v>0.8738402577264701</x:v>
      </x:c>
      <x:c r="AH100" t="n">
        <x:f>IF(SUM(P100:AA100)=0,"",MAX(P100:AA100)/SUM(P100:AA100))</x:f>
        <x:v>0.16558765061873398</x:v>
      </x:c>
      <x:c r="AI100" t="n">
        <x:f>IF(AG100="","",AD100/'산출기준'!$B$18*'산출기준'!$B$20+MIN(1,AG100)*'산출기준'!$B$21+(1-AH100)*'산출기준'!$B$22)</x:f>
        <x:v>92.90345471941941</x:v>
      </x:c>
      <x:c r="AJ100" t="str">
        <x:v>24개월 중 양수 지수 24개월; 전반/후반 자료 12/12개월. 최근12개월/이전12개월 관측월 평균비 0.87배, 최근 최댓달 비중 16.6%. 미래 1년 지속을 보장하지 않음.</x:v>
      </x:c>
      <x:c r="AK100" t="str">
        <x:v>https://developers.naver.com/docs/serviceapi/datalab/search/search.md</x:v>
      </x:c>
    </x:row>
    <x:row r="101">
      <x:c r="A101" t="str">
        <x:v>K0097</x:v>
      </x:c>
      <x:c r="B101" t="str">
        <x:v>경제·비즈니스</x:v>
      </x:c>
      <x:c r="C101" t="str">
        <x:v>4대보험계산</x:v>
      </x:c>
      <x:c r="D101" t="n">
        <x:v>55.36296</x:v>
      </x:c>
      <x:c r="E101" t="n">
        <x:v>52.41756</x:v>
      </x:c>
      <x:c r="F101" t="n">
        <x:v>57.70884</x:v>
      </x:c>
      <x:c r="G101" t="n">
        <x:v>63.87332</x:v>
      </x:c>
      <x:c r="H101" t="n">
        <x:v>63.28684</x:v>
      </x:c>
      <x:c r="I101" t="n">
        <x:v>60.90186</x:v>
      </x:c>
      <x:c r="J101" t="n">
        <x:v>60.31539</x:v>
      </x:c>
      <x:c r="K101" t="n">
        <x:v>51.46618</x:v>
      </x:c>
      <x:c r="L101" t="n">
        <x:v>44.71523</x:v>
      </x:c>
      <x:c r="M101" t="n">
        <x:v>42.68213</x:v>
      </x:c>
      <x:c r="N101" t="n">
        <x:v>46.74833</x:v>
      </x:c>
      <x:c r="O101" t="n">
        <x:v>49.06816</x:v>
      </x:c>
      <x:c r="P101" t="n">
        <x:v>45.04105</x:v>
      </x:c>
      <x:c r="Q101" t="n">
        <x:v>41.92623</x:v>
      </x:c>
      <x:c r="R101" t="n">
        <x:v>43.51622</x:v>
      </x:c>
      <x:c r="S101" t="n">
        <x:v>49.14635</x:v>
      </x:c>
      <x:c r="T101" t="n">
        <x:v>59.78105</x:v>
      </x:c>
      <x:c r="U101" t="n">
        <x:v>47.47817</x:v>
      </x:c>
      <x:c r="V101" t="n">
        <x:v>49.68069</x:v>
      </x:c>
      <x:c r="W101" t="n">
        <x:v>46.98292</x:v>
      </x:c>
      <x:c r="X101" t="n">
        <x:v>40.04952</x:v>
      </x:c>
      <x:c r="Y101" t="n">
        <x:v>35.97028</x:v>
      </x:c>
      <x:c r="Z101" t="n">
        <x:v>35.11012</x:v>
      </x:c>
      <x:c r="AA101" t="n">
        <x:v>28.03336</x:v>
      </x:c>
      <x:c r="AB101" t="n">
        <x:f>COUNT(D101:O101)</x:f>
        <x:v>12</x:v>
      </x:c>
      <x:c r="AC101" t="n">
        <x:f>COUNT(P101:AA101)</x:f>
        <x:v>12</x:v>
      </x:c>
      <x:c r="AD101" t="n">
        <x:f>COUNTIF(D101:AA101,"&gt;0")</x:f>
        <x:v>24</x:v>
      </x:c>
      <x:c r="AE101" t="n">
        <x:f>IF(AB101=0,"",AVERAGE(D101:O101))</x:f>
        <x:v>54.04556666666667</x:v>
      </x:c>
      <x:c r="AF101" t="n">
        <x:f>IF(AC101=0,"",AVERAGE(P101:AA101))</x:f>
        <x:v>43.559663333333326</x:v>
      </x:c>
      <x:c r="AG101" t="n">
        <x:f>IF(OR(AB101&lt;'산출기준'!$B$19,AC101&lt;'산출기준'!$B$19,AE101=0),"",AF101/AE101)</x:f>
        <x:v>0.8059803240105415</x:v>
      </x:c>
      <x:c r="AH101" t="n">
        <x:f>IF(SUM(P101:AA101)=0,"",MAX(P101:AA101)/SUM(P101:AA101))</x:f>
        <x:v>0.11436622291004854</x:v>
      </x:c>
      <x:c r="AI101" t="n">
        <x:f>IF(AG101="","",AD101/'산출기준'!$B$18*'산출기준'!$B$20+MIN(1,AG101)*'산출기준'!$B$21+(1-AH101)*'산출기준'!$B$22)</x:f>
        <x:v>91.89208526211527</x:v>
      </x:c>
      <x:c r="AJ101" t="str">
        <x:v>24개월 중 양수 지수 24개월; 전반/후반 자료 12/12개월. 최근12개월/이전12개월 관측월 평균비 0.81배, 최근 최댓달 비중 11.4%. 미래 1년 지속을 보장하지 않음.</x:v>
      </x:c>
      <x:c r="AK101" t="str">
        <x:v>https://developers.naver.com/docs/serviceapi/datalab/search/search.md</x:v>
      </x:c>
    </x:row>
    <x:row r="102">
      <x:c r="A102" t="str">
        <x:v>K0098</x:v>
      </x:c>
      <x:c r="B102" t="str">
        <x:v>경제·비즈니스</x:v>
      </x:c>
      <x:c r="C102" t="str">
        <x:v>원금균등원리금균등차이</x:v>
      </x:c>
      <x:c r="D102"/>
      <x:c r="E102"/>
      <x:c r="F102" t="n">
        <x:v>0.07819</x:v>
      </x:c>
      <x:c r="G102"/>
      <x:c r="H102" t="n">
        <x:v>0.07819</x:v>
      </x:c>
      <x:c r="I102" t="n">
        <x:v>2.77596</x:v>
      </x:c>
      <x:c r="J102" t="n">
        <x:v>6.9725</x:v>
      </x:c>
      <x:c r="K102" t="n">
        <x:v>7.20708</x:v>
      </x:c>
      <x:c r="L102" t="n">
        <x:v>5.64316</x:v>
      </x:c>
      <x:c r="M102" t="n">
        <x:v>4.97849</x:v>
      </x:c>
      <x:c r="N102" t="n">
        <x:v>5.18701</x:v>
      </x:c>
      <x:c r="O102" t="n">
        <x:v>5.51283</x:v>
      </x:c>
      <x:c r="P102" t="n">
        <x:v>4.52235</x:v>
      </x:c>
      <x:c r="Q102" t="n">
        <x:v>5.81258</x:v>
      </x:c>
      <x:c r="R102" t="n">
        <x:v>6.24266</x:v>
      </x:c>
      <x:c r="S102" t="n">
        <x:v>5.55193</x:v>
      </x:c>
      <x:c r="T102" t="n">
        <x:v>8.13241</x:v>
      </x:c>
      <x:c r="U102" t="n">
        <x:v>6.82914</x:v>
      </x:c>
      <x:c r="V102" t="n">
        <x:v>7.27225</x:v>
      </x:c>
      <x:c r="W102" t="n">
        <x:v>6.64668</x:v>
      </x:c>
      <x:c r="X102" t="n">
        <x:v>3.58399</x:v>
      </x:c>
      <x:c r="Y102" t="n">
        <x:v>4.40505</x:v>
      </x:c>
      <x:c r="Z102" t="n">
        <x:v>5.23915</x:v>
      </x:c>
      <x:c r="AA102" t="n">
        <x:v>6.56848</x:v>
      </x:c>
      <x:c r="AB102" t="n">
        <x:f>COUNT(D102:O102)</x:f>
        <x:v>9</x:v>
      </x:c>
      <x:c r="AC102" t="n">
        <x:f>COUNT(P102:AA102)</x:f>
        <x:v>12</x:v>
      </x:c>
      <x:c r="AD102" t="n">
        <x:f>COUNTIF(D102:AA102,"&gt;0")</x:f>
        <x:v>21</x:v>
      </x:c>
      <x:c r="AE102" t="n">
        <x:f>IF(AB102=0,"",AVERAGE(D102:O102))</x:f>
        <x:v>4.270378888888889</x:v>
      </x:c>
      <x:c r="AF102" t="n">
        <x:f>IF(AC102=0,"",AVERAGE(P102:AA102))</x:f>
        <x:v>5.900555833333333</x:v>
      </x:c>
      <x:c r="AG102" t="str">
        <x:f>IF(OR(AB102&lt;'산출기준'!$B$19,AC102&lt;'산출기준'!$B$19,AE102=0),"",AF102/AE102)</x:f>
      </x:c>
      <x:c r="AH102" t="n">
        <x:f>IF(SUM(P102:AA102)=0,"",MAX(P102:AA102)/SUM(P102:AA102))</x:f>
        <x:v>0.1148537277632178</x:v>
      </x:c>
      <x:c r="AI102" t="str">
        <x:f>IF(AG102="","",AD102/'산출기준'!$B$18*'산출기준'!$B$20+MIN(1,AG102)*'산출기준'!$B$21+(1-AH102)*'산출기준'!$B$22)</x:f>
      </x:c>
      <x:c r="AJ102" t="str">
        <x:v>24개월 중 양수 지수 21개월; 전반/후반 자료 9/12개월. 자료 부족으로 점수·전년비 미산정. 미래 1년 지속을 보장하지 않음.</x:v>
      </x:c>
      <x:c r="AK102" t="str">
        <x:v>https://developers.naver.com/docs/serviceapi/datalab/search/search.md</x:v>
      </x:c>
    </x:row>
    <x:row r="103">
      <x:c r="A103" t="str">
        <x:v>K0099</x:v>
      </x:c>
      <x:c r="B103" t="str">
        <x:v>경제·비즈니스</x:v>
      </x:c>
      <x:c r="C103" t="str">
        <x:v>아파트탑층장단점</x:v>
      </x:c>
      <x:c r="D103"/>
      <x:c r="E103" t="n">
        <x:v>2.28072</x:v>
      </x:c>
      <x:c r="F103" t="n">
        <x:v>5.30431</x:v>
      </x:c>
      <x:c r="G103" t="n">
        <x:v>4.73087</x:v>
      </x:c>
      <x:c r="H103" t="n">
        <x:v>5.63013</x:v>
      </x:c>
      <x:c r="I103" t="n">
        <x:v>7.20708</x:v>
      </x:c>
      <x:c r="J103" t="n">
        <x:v>5.04365</x:v>
      </x:c>
      <x:c r="K103" t="n">
        <x:v>3.28424</x:v>
      </x:c>
      <x:c r="L103" t="n">
        <x:v>4.49628</x:v>
      </x:c>
      <x:c r="M103" t="n">
        <x:v>5.00456</x:v>
      </x:c>
      <x:c r="N103" t="n">
        <x:v>5.64316</x:v>
      </x:c>
      <x:c r="O103" t="n">
        <x:v>9.81363</x:v>
      </x:c>
      <x:c r="P103" t="n">
        <x:v>12.34197</x:v>
      </x:c>
      <x:c r="Q103" t="n">
        <x:v>13.44975</x:v>
      </x:c>
      <x:c r="R103" t="n">
        <x:v>12.61566</x:v>
      </x:c>
      <x:c r="S103" t="n">
        <x:v>14.53147</x:v>
      </x:c>
      <x:c r="T103" t="n">
        <x:v>18.21973</x:v>
      </x:c>
      <x:c r="U103" t="n">
        <x:v>14.70089</x:v>
      </x:c>
      <x:c r="V103" t="n">
        <x:v>16.25179</x:v>
      </x:c>
      <x:c r="W103" t="n">
        <x:v>12.73295</x:v>
      </x:c>
      <x:c r="X103" t="n">
        <x:v>12.08132</x:v>
      </x:c>
      <x:c r="Y103" t="n">
        <x:v>11.44272</x:v>
      </x:c>
      <x:c r="Z103" t="n">
        <x:v>8.47126</x:v>
      </x:c>
      <x:c r="AA103" t="n">
        <x:v>4.15743</x:v>
      </x:c>
      <x:c r="AB103" t="n">
        <x:f>COUNT(D103:O103)</x:f>
        <x:v>11</x:v>
      </x:c>
      <x:c r="AC103" t="n">
        <x:f>COUNT(P103:AA103)</x:f>
        <x:v>12</x:v>
      </x:c>
      <x:c r="AD103" t="n">
        <x:f>COUNTIF(D103:AA103,"&gt;0")</x:f>
        <x:v>23</x:v>
      </x:c>
      <x:c r="AE103" t="n">
        <x:f>IF(AB103=0,"",AVERAGE(D103:O103))</x:f>
        <x:v>5.312602727272727</x:v>
      </x:c>
      <x:c r="AF103" t="n">
        <x:f>IF(AC103=0,"",AVERAGE(P103:AA103))</x:f>
        <x:v>12.583078333333335</x:v>
      </x:c>
      <x:c r="AG103" t="n">
        <x:f>IF(OR(AB103&lt;'산출기준'!$B$19,AC103&lt;'산출기준'!$B$19,AE103=0),"",AF103/AE103)</x:f>
        <x:v>2.3685336508858383</x:v>
      </x:c>
      <x:c r="AH103" t="n">
        <x:f>IF(SUM(P103:AA103)=0,"",MAX(P103:AA103)/SUM(P103:AA103))</x:f>
        <x:v>0.12066290879801932</x:v>
      </x:c>
      <x:c r="AI103" t="n">
        <x:f>IF(AG103="","",AD103/'산출기준'!$B$18*'산출기준'!$B$20+MIN(1,AG103)*'산출기준'!$B$21+(1-AH103)*'산출기준'!$B$22)</x:f>
        <x:v>95.50340849070628</x:v>
      </x:c>
      <x:c r="AJ103" t="str">
        <x:v>24개월 중 양수 지수 23개월; 전반/후반 자료 11/12개월. 최근12개월/이전12개월 관측월 평균비 2.37배, 최근 최댓달 비중 12.1%. 미래 1년 지속을 보장하지 않음.</x:v>
      </x:c>
      <x:c r="AK103" t="str">
        <x:v>https://developers.naver.com/docs/serviceapi/datalab/search/search.md</x:v>
      </x:c>
    </x:row>
    <x:row r="104">
      <x:c r="A104" t="str">
        <x:v>K0100</x:v>
      </x:c>
      <x:c r="B104" t="str">
        <x:v>경제·비즈니스</x:v>
      </x:c>
      <x:c r="C104" t="str">
        <x:v>퇴직연금DC형DB형차이</x:v>
      </x:c>
      <x:c r="D104"/>
      <x:c r="E104"/>
      <x:c r="F104"/>
      <x:c r="G104"/>
      <x:c r="H104"/>
      <x:c r="I104" t="n">
        <x:v>0.16942</x:v>
      </x:c>
      <x:c r="J104"/>
      <x:c r="K104" t="n">
        <x:v>0.70376</x:v>
      </x:c>
      <x:c r="L104" t="n">
        <x:v>3.40153</x:v>
      </x:c>
      <x:c r="M104" t="n">
        <x:v>5.10882</x:v>
      </x:c>
      <x:c r="N104" t="n">
        <x:v>1.08171</x:v>
      </x:c>
      <x:c r="O104"/>
      <x:c r="P104"/>
      <x:c r="Q104" t="n">
        <x:v>0.48221</x:v>
      </x:c>
      <x:c r="R104" t="n">
        <x:v>6.88127</x:v>
      </x:c>
      <x:c r="S104" t="n">
        <x:v>12.00312</x:v>
      </x:c>
      <x:c r="T104" t="n">
        <x:v>17.12498</x:v>
      </x:c>
      <x:c r="U104" t="n">
        <x:v>4.67874</x:v>
      </x:c>
      <x:c r="V104" t="n">
        <x:v>1.52482</x:v>
      </x:c>
      <x:c r="W104"/>
      <x:c r="X104"/>
      <x:c r="Y104" t="n">
        <x:v>5.55193</x:v>
      </x:c>
      <x:c r="Z104" t="n">
        <x:v>2.82809</x:v>
      </x:c>
      <x:c r="AA104" t="n">
        <x:v>3.27121</x:v>
      </x:c>
      <x:c r="AB104" t="n">
        <x:f>COUNT(D104:O104)</x:f>
        <x:v>5</x:v>
      </x:c>
      <x:c r="AC104" t="n">
        <x:f>COUNT(P104:AA104)</x:f>
        <x:v>9</x:v>
      </x:c>
      <x:c r="AD104" t="n">
        <x:f>COUNTIF(D104:AA104,"&gt;0")</x:f>
        <x:v>14</x:v>
      </x:c>
      <x:c r="AE104" t="n">
        <x:f>IF(AB104=0,"",AVERAGE(D104:O104))</x:f>
        <x:v>2.093048</x:v>
      </x:c>
      <x:c r="AF104" t="n">
        <x:f>IF(AC104=0,"",AVERAGE(P104:AA104))</x:f>
        <x:v>6.038485555555555</x:v>
      </x:c>
      <x:c r="AG104" t="str">
        <x:f>IF(OR(AB104&lt;'산출기준'!$B$19,AC104&lt;'산출기준'!$B$19,AE104=0),"",AF104/AE104)</x:f>
      </x:c>
      <x:c r="AH104" t="n">
        <x:f>IF(SUM(P104:AA104)=0,"",MAX(P104:AA104)/SUM(P104:AA104))</x:f>
        <x:v>0.31510807437552874</x:v>
      </x:c>
      <x:c r="AI104" t="str">
        <x:f>IF(AG104="","",AD104/'산출기준'!$B$18*'산출기준'!$B$20+MIN(1,AG104)*'산출기준'!$B$21+(1-AH104)*'산출기준'!$B$22)</x:f>
      </x:c>
      <x:c r="AJ104" t="str">
        <x:v>24개월 중 양수 지수 14개월; 전반/후반 자료 5/9개월. 자료 부족으로 점수·전년비 미산정. 미래 1년 지속을 보장하지 않음.</x:v>
      </x:c>
      <x:c r="AK104" t="str">
        <x:v>https://developers.naver.com/docs/serviceapi/datalab/search/search.md</x:v>
      </x:c>
    </x:row>
    <x:row r="105">
      <x:c r="A105" t="str">
        <x:v>K0101</x:v>
      </x:c>
      <x:c r="B105" t="str">
        <x:v>마음·심리</x:v>
      </x:c>
      <x:c r="C105" t="str">
        <x:v>공황장애증상</x:v>
      </x:c>
      <x:c r="D105" t="n">
        <x:v>100</x:v>
      </x:c>
      <x:c r="E105" t="n">
        <x:v>90.71695</x:v>
      </x:c>
      <x:c r="F105" t="n">
        <x:v>91.23153</x:v>
      </x:c>
      <x:c r="G105" t="n">
        <x:v>83.44989</x:v>
      </x:c>
      <x:c r="H105" t="n">
        <x:v>96.10532</x:v>
      </x:c>
      <x:c r="I105" t="n">
        <x:v>71.22948</x:v>
      </x:c>
      <x:c r="J105" t="n">
        <x:v>85.9933</x:v>
      </x:c>
      <x:c r="K105" t="n">
        <x:v>74.38115</x:v>
      </x:c>
      <x:c r="L105" t="n">
        <x:v>79.05347</x:v>
      </x:c>
      <x:c r="M105" t="n">
        <x:v>91.1879</x:v>
      </x:c>
      <x:c r="N105" t="n">
        <x:v>76.68073</x:v>
      </x:c>
      <x:c r="O105" t="n">
        <x:v>73.67921</x:v>
      </x:c>
      <x:c r="P105" t="n">
        <x:v>69.66134</x:v>
      </x:c>
      <x:c r="Q105" t="n">
        <x:v>69.83972</x:v>
      </x:c>
      <x:c r="R105" t="n">
        <x:v>70.85605</x:v>
      </x:c>
      <x:c r="S105" t="n">
        <x:v>68.93631</x:v>
      </x:c>
      <x:c r="T105" t="n">
        <x:v>58.18394</x:v>
      </x:c>
      <x:c r="U105" t="n">
        <x:v>51.73431</x:v>
      </x:c>
      <x:c r="V105" t="n">
        <x:v>59.07965</x:v>
      </x:c>
      <x:c r="W105" t="n">
        <x:v>56.80829</x:v>
      </x:c>
      <x:c r="X105" t="n">
        <x:v>56.83267</x:v>
      </x:c>
      <x:c r="Y105" t="n">
        <x:v>56.55934</x:v>
      </x:c>
      <x:c r="Z105" t="n">
        <x:v>55.5892</x:v>
      </x:c>
      <x:c r="AA105" t="n">
        <x:v>54.35086</x:v>
      </x:c>
      <x:c r="AB105" t="n">
        <x:f>COUNT(D105:O105)</x:f>
        <x:v>12</x:v>
      </x:c>
      <x:c r="AC105" t="n">
        <x:f>COUNT(P105:AA105)</x:f>
        <x:v>12</x:v>
      </x:c>
      <x:c r="AD105" t="n">
        <x:f>COUNTIF(D105:AA105,"&gt;0")</x:f>
        <x:v>24</x:v>
      </x:c>
      <x:c r="AE105" t="n">
        <x:f>IF(AB105=0,"",AVERAGE(D105:O105))</x:f>
        <x:v>84.47574416666667</x:v>
      </x:c>
      <x:c r="AF105" t="n">
        <x:f>IF(AC105=0,"",AVERAGE(P105:AA105))</x:f>
        <x:v>60.70264</x:v>
      </x:c>
      <x:c r="AG105" t="n">
        <x:f>IF(OR(AB105&lt;'산출기준'!$B$19,AC105&lt;'산출기준'!$B$19,AE105=0),"",AF105/AE105)</x:f>
        <x:v>0.7185807073831341</x:v>
      </x:c>
      <x:c r="AH105" t="n">
        <x:f>IF(SUM(P105:AA105)=0,"",MAX(P105:AA105)/SUM(P105:AA105))</x:f>
        <x:v>0.09727205988624767</x:v>
      </x:c>
      <x:c r="AI105" t="n">
        <x:f>IF(AG105="","",AD105/'산출기준'!$B$18*'산출기준'!$B$20+MIN(1,AG105)*'산출기준'!$B$21+(1-AH105)*'산출기준'!$B$22)</x:f>
        <x:v>89.61198002376906</x:v>
      </x:c>
      <x:c r="AJ105" t="str">
        <x:v>24개월 중 양수 지수 24개월; 전반/후반 자료 12/12개월. 최근12개월/이전12개월 관측월 평균비 0.72배, 최근 최댓달 비중 9.7%. 미래 1년 지속을 보장하지 않음.</x:v>
      </x:c>
      <x:c r="AK105" t="str">
        <x:v>https://developers.naver.com/docs/serviceapi/datalab/search/search.md</x:v>
      </x:c>
    </x:row>
    <x:row r="106">
      <x:c r="A106" t="str">
        <x:v>K0102</x:v>
      </x:c>
      <x:c r="B106" t="str">
        <x:v>마음·심리</x:v>
      </x:c>
      <x:c r="C106" t="str">
        <x:v>공황장애</x:v>
      </x:c>
      <x:c r="D106" t="n">
        <x:v>96.63017</x:v>
      </x:c>
      <x:c r="E106" t="n">
        <x:v>85.48513</x:v>
      </x:c>
      <x:c r="F106" t="n">
        <x:v>81.93309</x:v>
      </x:c>
      <x:c r="G106" t="n">
        <x:v>73.29552</x:v>
      </x:c>
      <x:c r="H106" t="n">
        <x:v>81.07202</x:v>
      </x:c>
      <x:c r="I106" t="n">
        <x:v>58.4624</x:v>
      </x:c>
      <x:c r="J106" t="n">
        <x:v>68.72457</x:v>
      </x:c>
      <x:c r="K106" t="n">
        <x:v>59.45564</x:v>
      </x:c>
      <x:c r="L106" t="n">
        <x:v>64.74136</x:v>
      </x:c>
      <x:c r="M106" t="n">
        <x:v>72.7604</x:v>
      </x:c>
      <x:c r="N106" t="n">
        <x:v>54.2944</x:v>
      </x:c>
      <x:c r="O106" t="n">
        <x:v>53.22802</x:v>
      </x:c>
      <x:c r="P106" t="n">
        <x:v>48.1489</x:v>
      </x:c>
      <x:c r="Q106" t="n">
        <x:v>46.55382</x:v>
      </x:c>
      <x:c r="R106" t="n">
        <x:v>48.74305</x:v>
      </x:c>
      <x:c r="S106" t="n">
        <x:v>45.62475</x:v>
      </x:c>
      <x:c r="T106" t="n">
        <x:v>37.71093</x:v>
      </x:c>
      <x:c r="U106" t="n">
        <x:v>32.66262</x:v>
      </x:c>
      <x:c r="V106" t="n">
        <x:v>37.79306</x:v>
      </x:c>
      <x:c r="W106" t="n">
        <x:v>35.71291</x:v>
      </x:c>
      <x:c r="X106" t="n">
        <x:v>35.03663</x:v>
      </x:c>
      <x:c r="Y106" t="n">
        <x:v>33.951</x:v>
      </x:c>
      <x:c r="Z106" t="n">
        <x:v>33.96255</x:v>
      </x:c>
      <x:c r="AA106" t="n">
        <x:v>33.14897</x:v>
      </x:c>
      <x:c r="AB106" t="n">
        <x:f>COUNT(D106:O106)</x:f>
        <x:v>12</x:v>
      </x:c>
      <x:c r="AC106" t="n">
        <x:f>COUNT(P106:AA106)</x:f>
        <x:v>12</x:v>
      </x:c>
      <x:c r="AD106" t="n">
        <x:f>COUNTIF(D106:AA106,"&gt;0")</x:f>
        <x:v>24</x:v>
      </x:c>
      <x:c r="AE106" t="n">
        <x:f>IF(AB106=0,"",AVERAGE(D106:O106))</x:f>
        <x:v>70.84022666666667</x:v>
      </x:c>
      <x:c r="AF106" t="n">
        <x:f>IF(AC106=0,"",AVERAGE(P106:AA106))</x:f>
        <x:v>39.087432500000006</x:v>
      </x:c>
      <x:c r="AG106" t="n">
        <x:f>IF(OR(AB106&lt;'산출기준'!$B$19,AC106&lt;'산출기준'!$B$19,AE106=0),"",AF106/AE106)</x:f>
        <x:v>0.5517688796215032</x:v>
      </x:c>
      <x:c r="AH106" t="n">
        <x:f>IF(SUM(P106:AA106)=0,"",MAX(P106:AA106)/SUM(P106:AA106))</x:f>
        <x:v>0.10391884484439678</x:v>
      </x:c>
      <x:c r="AI106" t="n">
        <x:f>IF(AG106="","",AD106/'산출기준'!$B$18*'산출기준'!$B$20+MIN(1,AG106)*'산출기준'!$B$21+(1-AH106)*'산출기준'!$B$22)</x:f>
        <x:v>84.47468949175715</x:v>
      </x:c>
      <x:c r="AJ106" t="str">
        <x:v>24개월 중 양수 지수 24개월; 전반/후반 자료 12/12개월. 최근12개월/이전12개월 관측월 평균비 0.55배, 최근 최댓달 비중 10.4%. 미래 1년 지속을 보장하지 않음.</x:v>
      </x:c>
      <x:c r="AK106" t="str">
        <x:v>https://developers.naver.com/docs/serviceapi/datalab/search/search.md</x:v>
      </x:c>
    </x:row>
    <x:row r="107">
      <x:c r="A107" t="str">
        <x:v>K0103</x:v>
      </x:c>
      <x:c r="B107" t="str">
        <x:v>마음·심리</x:v>
      </x:c>
      <x:c r="C107" t="str">
        <x:v>우울증테스트</x:v>
      </x:c>
      <x:c r="D107" t="n">
        <x:v>90.31657</x:v>
      </x:c>
      <x:c r="E107" t="n">
        <x:v>89.01151</x:v>
      </x:c>
      <x:c r="F107" t="n">
        <x:v>80.99118</x:v>
      </x:c>
      <x:c r="G107" t="n">
        <x:v>73.36353</x:v>
      </x:c>
      <x:c r="H107" t="n">
        <x:v>77.60853</x:v>
      </x:c>
      <x:c r="I107" t="n">
        <x:v>78.90076</x:v>
      </x:c>
      <x:c r="J107" t="n">
        <x:v>85.19768</x:v>
      </x:c>
      <x:c r="K107" t="n">
        <x:v>69.07875</x:v>
      </x:c>
      <x:c r="L107" t="n">
        <x:v>68.49359</x:v>
      </x:c>
      <x:c r="M107" t="n">
        <x:v>64.28708</x:v>
      </x:c>
      <x:c r="N107" t="n">
        <x:v>58.29815</x:v>
      </x:c>
      <x:c r="O107" t="n">
        <x:v>64.82862</x:v>
      </x:c>
      <x:c r="P107" t="n">
        <x:v>63.08724</x:v>
      </x:c>
      <x:c r="Q107" t="n">
        <x:v>53.32041</x:v>
      </x:c>
      <x:c r="R107" t="n">
        <x:v>49.11519</x:v>
      </x:c>
      <x:c r="S107" t="n">
        <x:v>47.92305</x:v>
      </x:c>
      <x:c r="T107" t="n">
        <x:v>43.55486</x:v>
      </x:c>
      <x:c r="U107" t="n">
        <x:v>41.27965</x:v>
      </x:c>
      <x:c r="V107" t="n">
        <x:v>46.78866</x:v>
      </x:c>
      <x:c r="W107" t="n">
        <x:v>43.88851</x:v>
      </x:c>
      <x:c r="X107" t="n">
        <x:v>40.97809</x:v>
      </x:c>
      <x:c r="Y107" t="n">
        <x:v>37.83797</x:v>
      </x:c>
      <x:c r="Z107" t="n">
        <x:v>35.77194</x:v>
      </x:c>
      <x:c r="AA107" t="n">
        <x:v>37.0847</x:v>
      </x:c>
      <x:c r="AB107" t="n">
        <x:f>COUNT(D107:O107)</x:f>
        <x:v>12</x:v>
      </x:c>
      <x:c r="AC107" t="n">
        <x:f>COUNT(P107:AA107)</x:f>
        <x:v>12</x:v>
      </x:c>
      <x:c r="AD107" t="n">
        <x:f>COUNTIF(D107:AA107,"&gt;0")</x:f>
        <x:v>24</x:v>
      </x:c>
      <x:c r="AE107" t="n">
        <x:f>IF(AB107=0,"",AVERAGE(D107:O107))</x:f>
        <x:v>75.03132916666667</x:v>
      </x:c>
      <x:c r="AF107" t="n">
        <x:f>IF(AC107=0,"",AVERAGE(P107:AA107))</x:f>
        <x:v>45.0525225</x:v>
      </x:c>
      <x:c r="AG107" t="n">
        <x:f>IF(OR(AB107&lt;'산출기준'!$B$19,AC107&lt;'산출기준'!$B$19,AE107=0),"",AF107/AE107)</x:f>
        <x:v>0.6004494789093379</x:v>
      </x:c>
      <x:c r="AH107" t="n">
        <x:f>IF(SUM(P107:AA107)=0,"",MAX(P107:AA107)/SUM(P107:AA107))</x:f>
        <x:v>0.11669202318249772</x:v>
      </x:c>
      <x:c r="AI107" t="n">
        <x:f>IF(AG107="","",AD107/'산출기준'!$B$18*'산출기준'!$B$20+MIN(1,AG107)*'산출기준'!$B$21+(1-AH107)*'산출기준'!$B$22)</x:f>
        <x:v>85.6796439036302</x:v>
      </x:c>
      <x:c r="AJ107" t="str">
        <x:v>24개월 중 양수 지수 24개월; 전반/후반 자료 12/12개월. 최근12개월/이전12개월 관측월 평균비 0.60배, 최근 최댓달 비중 11.7%. 미래 1년 지속을 보장하지 않음.</x:v>
      </x:c>
      <x:c r="AK107" t="str">
        <x:v>https://developers.naver.com/docs/serviceapi/datalab/search/search.md</x:v>
      </x:c>
    </x:row>
    <x:row r="108">
      <x:c r="A108" t="str">
        <x:v>K0104</x:v>
      </x:c>
      <x:c r="B108" t="str">
        <x:v>마음·심리</x:v>
      </x:c>
      <x:c r="C108" t="str">
        <x:v>심리테스트</x:v>
      </x:c>
      <x:c r="D108" t="n">
        <x:v>62.86267</x:v>
      </x:c>
      <x:c r="E108" t="n">
        <x:v>59.89451</x:v>
      </x:c>
      <x:c r="F108" t="n">
        <x:v>49.85948</x:v>
      </x:c>
      <x:c r="G108" t="n">
        <x:v>53.4051</x:v>
      </x:c>
      <x:c r="H108" t="n">
        <x:v>57.24845</x:v>
      </x:c>
      <x:c r="I108" t="n">
        <x:v>48.172</x:v>
      </x:c>
      <x:c r="J108" t="n">
        <x:v>47.33532</x:v>
      </x:c>
      <x:c r="K108" t="n">
        <x:v>41.18469</x:v>
      </x:c>
      <x:c r="L108" t="n">
        <x:v>45.85958</x:v>
      </x:c>
      <x:c r="M108" t="n">
        <x:v>41.45803</x:v>
      </x:c>
      <x:c r="N108" t="n">
        <x:v>46.99654</x:v>
      </x:c>
      <x:c r="O108" t="n">
        <x:v>41.95849</x:v>
      </x:c>
      <x:c r="P108" t="n">
        <x:v>33.65457</x:v>
      </x:c>
      <x:c r="Q108" t="n">
        <x:v>35.57303</x:v>
      </x:c>
      <x:c r="R108" t="n">
        <x:v>34.03441</x:v>
      </x:c>
      <x:c r="S108" t="n">
        <x:v>33.80086</x:v>
      </x:c>
      <x:c r="T108" t="n">
        <x:v>31.98121</x:v>
      </x:c>
      <x:c r="U108" t="n">
        <x:v>29.06566</x:v>
      </x:c>
      <x:c r="V108" t="n">
        <x:v>29.03229</x:v>
      </x:c>
      <x:c r="W108" t="n">
        <x:v>30.46569</x:v>
      </x:c>
      <x:c r="X108" t="n">
        <x:v>25.16586</x:v>
      </x:c>
      <x:c r="Y108" t="n">
        <x:v>25.74204</x:v>
      </x:c>
      <x:c r="Z108" t="n">
        <x:v>25.66761</x:v>
      </x:c>
      <x:c r="AA108" t="n">
        <x:v>27.34738</x:v>
      </x:c>
      <x:c r="AB108" t="n">
        <x:f>COUNT(D108:O108)</x:f>
        <x:v>12</x:v>
      </x:c>
      <x:c r="AC108" t="n">
        <x:f>COUNT(P108:AA108)</x:f>
        <x:v>12</x:v>
      </x:c>
      <x:c r="AD108" t="n">
        <x:f>COUNTIF(D108:AA108,"&gt;0")</x:f>
        <x:v>24</x:v>
      </x:c>
      <x:c r="AE108" t="n">
        <x:f>IF(AB108=0,"",AVERAGE(D108:O108))</x:f>
        <x:v>49.686238333333336</x:v>
      </x:c>
      <x:c r="AF108" t="n">
        <x:f>IF(AC108=0,"",AVERAGE(P108:AA108))</x:f>
        <x:v>30.127550833333334</x:v>
      </x:c>
      <x:c r="AG108" t="n">
        <x:f>IF(OR(AB108&lt;'산출기준'!$B$19,AC108&lt;'산출기준'!$B$19,AE108=0),"",AF108/AE108)</x:f>
        <x:v>0.6063560423152715</x:v>
      </x:c>
      <x:c r="AH108" t="n">
        <x:f>IF(SUM(P108:AA108)=0,"",MAX(P108:AA108)/SUM(P108:AA108))</x:f>
        <x:v>0.09839562409390452</x:v>
      </x:c>
      <x:c r="AI108" t="n">
        <x:f>IF(AG108="","",AD108/'산출기준'!$B$18*'산출기준'!$B$20+MIN(1,AG108)*'산출기준'!$B$21+(1-AH108)*'산출기준'!$B$22)</x:f>
        <x:v>86.22276878758005</x:v>
      </x:c>
      <x:c r="AJ108" t="str">
        <x:v>24개월 중 양수 지수 24개월; 전반/후반 자료 12/12개월. 최근12개월/이전12개월 관측월 평균비 0.61배, 최근 최댓달 비중 9.8%. 미래 1년 지속을 보장하지 않음.</x:v>
      </x:c>
      <x:c r="AK108" t="str">
        <x:v>https://developers.naver.com/docs/serviceapi/datalab/search/search.md</x:v>
      </x:c>
    </x:row>
    <x:row r="109">
      <x:c r="A109" t="str">
        <x:v>K0105</x:v>
      </x:c>
      <x:c r="B109" t="str">
        <x:v>마음·심리</x:v>
      </x:c>
      <x:c r="C109" t="str">
        <x:v>애착유형테스트</x:v>
      </x:c>
      <x:c r="D109" t="n">
        <x:v>26.2271</x:v>
      </x:c>
      <x:c r="E109" t="n">
        <x:v>26.52995</x:v>
      </x:c>
      <x:c r="F109" t="n">
        <x:v>21.92051</x:v>
      </x:c>
      <x:c r="G109" t="n">
        <x:v>22.70201</x:v>
      </x:c>
      <x:c r="H109" t="n">
        <x:v>30.08969</x:v>
      </x:c>
      <x:c r="I109" t="n">
        <x:v>24.55631</x:v>
      </x:c>
      <x:c r="J109" t="n">
        <x:v>21.01838</x:v>
      </x:c>
      <x:c r="K109" t="n">
        <x:v>22.57497</x:v>
      </x:c>
      <x:c r="L109" t="n">
        <x:v>23.09725</x:v>
      </x:c>
      <x:c r="M109" t="n">
        <x:v>21.86148</x:v>
      </x:c>
      <x:c r="N109" t="n">
        <x:v>19.97638</x:v>
      </x:c>
      <x:c r="O109" t="n">
        <x:v>30.34121</x:v>
      </x:c>
      <x:c r="P109" t="n">
        <x:v>28.26619</x:v>
      </x:c>
      <x:c r="Q109" t="n">
        <x:v>21.64461</x:v>
      </x:c>
      <x:c r="R109" t="n">
        <x:v>21.09538</x:v>
      </x:c>
      <x:c r="S109" t="n">
        <x:v>25.73049</x:v>
      </x:c>
      <x:c r="T109" t="n">
        <x:v>25.29033</x:v>
      </x:c>
      <x:c r="U109" t="n">
        <x:v>32.46243</x:v>
      </x:c>
      <x:c r="V109" t="n">
        <x:v>44.93949</x:v>
      </x:c>
      <x:c r="W109" t="n">
        <x:v>27.93126</x:v>
      </x:c>
      <x:c r="X109" t="n">
        <x:v>27.05865</x:v>
      </x:c>
      <x:c r="Y109" t="n">
        <x:v>24.03659</x:v>
      </x:c>
      <x:c r="Z109" t="n">
        <x:v>23.23328</x:v>
      </x:c>
      <x:c r="AA109" t="n">
        <x:v>26.95214</x:v>
      </x:c>
      <x:c r="AB109" t="n">
        <x:f>COUNT(D109:O109)</x:f>
        <x:v>12</x:v>
      </x:c>
      <x:c r="AC109" t="n">
        <x:f>COUNT(P109:AA109)</x:f>
        <x:v>12</x:v>
      </x:c>
      <x:c r="AD109" t="n">
        <x:f>COUNTIF(D109:AA109,"&gt;0")</x:f>
        <x:v>24</x:v>
      </x:c>
      <x:c r="AE109" t="n">
        <x:f>IF(AB109=0,"",AVERAGE(D109:O109))</x:f>
        <x:v>24.24127</x:v>
      </x:c>
      <x:c r="AF109" t="n">
        <x:f>IF(AC109=0,"",AVERAGE(P109:AA109))</x:f>
        <x:v>27.386736666666664</x:v>
      </x:c>
      <x:c r="AG109" t="n">
        <x:f>IF(OR(AB109&lt;'산출기준'!$B$19,AC109&lt;'산출기준'!$B$19,AE109=0),"",AF109/AE109)</x:f>
        <x:v>1.1297566780398332</x:v>
      </x:c>
      <x:c r="AH109" t="n">
        <x:f>IF(SUM(P109:AA109)=0,"",MAX(P109:AA109)/SUM(P109:AA109))</x:f>
        <x:v>0.13674347351351707</x:v>
      </x:c>
      <x:c r="AI109" t="n">
        <x:f>IF(AG109="","",AD109/'산출기준'!$B$18*'산출기준'!$B$20+MIN(1,AG109)*'산출기준'!$B$21+(1-AH109)*'산출기준'!$B$22)</x:f>
        <x:v>97.26513052972966</x:v>
      </x:c>
      <x:c r="AJ109" t="str">
        <x:v>24개월 중 양수 지수 24개월; 전반/후반 자료 12/12개월. 최근12개월/이전12개월 관측월 평균비 1.13배, 최근 최댓달 비중 13.7%. 미래 1년 지속을 보장하지 않음.</x:v>
      </x:c>
      <x:c r="AK109" t="str">
        <x:v>https://developers.naver.com/docs/serviceapi/datalab/search/search.md</x:v>
      </x:c>
    </x:row>
    <x:row r="110">
      <x:c r="A110" t="str">
        <x:v>K0106</x:v>
      </x:c>
      <x:c r="B110" t="str">
        <x:v>마음·심리</x:v>
      </x:c>
      <x:c r="C110" t="str">
        <x:v>성인ADHD증상</x:v>
      </x:c>
      <x:c r="D110" t="n">
        <x:v>86.90081</x:v>
      </x:c>
      <x:c r="E110" t="n">
        <x:v>98.05272</x:v>
      </x:c>
      <x:c r="F110" t="n">
        <x:v>79.79286</x:v>
      </x:c>
      <x:c r="G110" t="n">
        <x:v>95.85728</x:v>
      </x:c>
      <x:c r="H110" t="n">
        <x:v>100</x:v>
      </x:c>
      <x:c r="I110" t="n">
        <x:v>90.0433</x:v>
      </x:c>
      <x:c r="J110" t="n">
        <x:v>96.00162</x:v>
      </x:c>
      <x:c r="K110" t="n">
        <x:v>80.30184</x:v>
      </x:c>
      <x:c r="L110" t="n">
        <x:v>79.30667</x:v>
      </x:c>
      <x:c r="M110" t="n">
        <x:v>75.33362</x:v>
      </x:c>
      <x:c r="N110" t="n">
        <x:v>64.53622</x:v>
      </x:c>
      <x:c r="O110" t="n">
        <x:v>63.37899</x:v>
      </x:c>
      <x:c r="P110" t="n">
        <x:v>63.15109</x:v>
      </x:c>
      <x:c r="Q110" t="n">
        <x:v>75.04241</x:v>
      </x:c>
      <x:c r="R110" t="n">
        <x:v>69.02585</x:v>
      </x:c>
      <x:c r="S110" t="n">
        <x:v>66.18976</x:v>
      </x:c>
      <x:c r="T110" t="n">
        <x:v>54.82008</x:v>
      </x:c>
      <x:c r="U110" t="n">
        <x:v>48.86683</x:v>
      </x:c>
      <x:c r="V110" t="n">
        <x:v>58.09424</x:v>
      </x:c>
      <x:c r="W110" t="n">
        <x:v>58.43609</x:v>
      </x:c>
      <x:c r="X110" t="n">
        <x:v>40.51809</x:v>
      </x:c>
      <x:c r="Y110" t="n">
        <x:v>47.55007</x:v>
      </x:c>
      <x:c r="Z110" t="n">
        <x:v>48.67184</x:v>
      </x:c>
      <x:c r="AA110" t="n">
        <x:v>51.55858</x:v>
      </x:c>
      <x:c r="AB110" t="n">
        <x:f>COUNT(D110:O110)</x:f>
        <x:v>12</x:v>
      </x:c>
      <x:c r="AC110" t="n">
        <x:f>COUNT(P110:AA110)</x:f>
        <x:v>12</x:v>
      </x:c>
      <x:c r="AD110" t="n">
        <x:f>COUNTIF(D110:AA110,"&gt;0")</x:f>
        <x:v>24</x:v>
      </x:c>
      <x:c r="AE110" t="n">
        <x:f>IF(AB110=0,"",AVERAGE(D110:O110))</x:f>
        <x:v>84.12549416666667</x:v>
      </x:c>
      <x:c r="AF110" t="n">
        <x:f>IF(AC110=0,"",AVERAGE(P110:AA110))</x:f>
        <x:v>56.8270775</x:v>
      </x:c>
      <x:c r="AG110" t="n">
        <x:f>IF(OR(AB110&lt;'산출기준'!$B$19,AC110&lt;'산출기준'!$B$19,AE110=0),"",AF110/AE110)</x:f>
        <x:v>0.6755036396863959</x:v>
      </x:c>
      <x:c r="AH110" t="n">
        <x:f>IF(SUM(P110:AA110)=0,"",MAX(P110:AA110)/SUM(P110:AA110))</x:f>
        <x:v>0.11004497225229763</x:v>
      </x:c>
      <x:c r="AI110" t="n">
        <x:f>IF(AG110="","",AD110/'산출기준'!$B$18*'산출기준'!$B$20+MIN(1,AG110)*'산출기준'!$B$21+(1-AH110)*'산출기준'!$B$22)</x:f>
        <x:v>88.06420974554594</x:v>
      </x:c>
      <x:c r="AJ110" t="str">
        <x:v>24개월 중 양수 지수 24개월; 전반/후반 자료 12/12개월. 최근12개월/이전12개월 관측월 평균비 0.68배, 최근 최댓달 비중 11.0%. 미래 1년 지속을 보장하지 않음.</x:v>
      </x:c>
      <x:c r="AK110" t="str">
        <x:v>https://developers.naver.com/docs/serviceapi/datalab/search/search.md</x:v>
      </x:c>
    </x:row>
    <x:row r="111">
      <x:c r="A111" t="str">
        <x:v>K0107</x:v>
      </x:c>
      <x:c r="B111" t="str">
        <x:v>마음·심리</x:v>
      </x:c>
      <x:c r="C111" t="str">
        <x:v>우울증초기증상</x:v>
      </x:c>
      <x:c r="D111" t="n">
        <x:v>80.77536</x:v>
      </x:c>
      <x:c r="E111" t="n">
        <x:v>81.41855</x:v>
      </x:c>
      <x:c r="F111" t="n">
        <x:v>72.02906</x:v>
      </x:c>
      <x:c r="G111" t="n">
        <x:v>65.64027</x:v>
      </x:c>
      <x:c r="H111" t="n">
        <x:v>73.29518</x:v>
      </x:c>
      <x:c r="I111" t="n">
        <x:v>76.3617</x:v>
      </x:c>
      <x:c r="J111" t="n">
        <x:v>79.33706</x:v>
      </x:c>
      <x:c r="K111" t="n">
        <x:v>65.70104</x:v>
      </x:c>
      <x:c r="L111" t="n">
        <x:v>62.80671</x:v>
      </x:c>
      <x:c r="M111" t="n">
        <x:v>61.74571</x:v>
      </x:c>
      <x:c r="N111" t="n">
        <x:v>56.31662</x:v>
      </x:c>
      <x:c r="O111" t="n">
        <x:v>61.55326</x:v>
      </x:c>
      <x:c r="P111" t="n">
        <x:v>56.8256</x:v>
      </x:c>
      <x:c r="Q111" t="n">
        <x:v>47.94003</x:v>
      </x:c>
      <x:c r="R111" t="n">
        <x:v>46.44855</x:v>
      </x:c>
      <x:c r="S111" t="n">
        <x:v>47.48423</x:v>
      </x:c>
      <x:c r="T111" t="n">
        <x:v>47.61591</x:v>
      </x:c>
      <x:c r="U111" t="n">
        <x:v>43.3086</x:v>
      </x:c>
      <x:c r="V111" t="n">
        <x:v>48.80352</x:v>
      </x:c>
      <x:c r="W111" t="n">
        <x:v>44.74943</x:v>
      </x:c>
      <x:c r="X111" t="n">
        <x:v>39.88503</x:v>
      </x:c>
      <x:c r="Y111" t="n">
        <x:v>38.33784</x:v>
      </x:c>
      <x:c r="Z111" t="n">
        <x:v>38.01625</x:v>
      </x:c>
      <x:c r="AA111" t="n">
        <x:v>39.49001</x:v>
      </x:c>
      <x:c r="AB111" t="n">
        <x:f>COUNT(D111:O111)</x:f>
        <x:v>12</x:v>
      </x:c>
      <x:c r="AC111" t="n">
        <x:f>COUNT(P111:AA111)</x:f>
        <x:v>12</x:v>
      </x:c>
      <x:c r="AD111" t="n">
        <x:f>COUNTIF(D111:AA111,"&gt;0")</x:f>
        <x:v>24</x:v>
      </x:c>
      <x:c r="AE111" t="n">
        <x:f>IF(AB111=0,"",AVERAGE(D111:O111))</x:f>
        <x:v>69.74837666666666</x:v>
      </x:c>
      <x:c r="AF111" t="n">
        <x:f>IF(AC111=0,"",AVERAGE(P111:AA111))</x:f>
        <x:v>44.908750000000005</x:v>
      </x:c>
      <x:c r="AG111" t="n">
        <x:f>IF(OR(AB111&lt;'산출기준'!$B$19,AC111&lt;'산출기준'!$B$19,AE111=0),"",AF111/AE111)</x:f>
        <x:v>0.6438680317195437</x:v>
      </x:c>
      <x:c r="AH111" t="n">
        <x:f>IF(SUM(P111:AA111)=0,"",MAX(P111:AA111)/SUM(P111:AA111))</x:f>
        <x:v>0.10544641448863898</x:v>
      </x:c>
      <x:c r="AI111" t="n">
        <x:f>IF(AG111="","",AD111/'산출기준'!$B$18*'산출기준'!$B$20+MIN(1,AG111)*'산출기준'!$B$21+(1-AH111)*'산출기준'!$B$22)</x:f>
        <x:v>87.20711266181353</x:v>
      </x:c>
      <x:c r="AJ111" t="str">
        <x:v>24개월 중 양수 지수 24개월; 전반/후반 자료 12/12개월. 최근12개월/이전12개월 관측월 평균비 0.64배, 최근 최댓달 비중 10.5%. 미래 1년 지속을 보장하지 않음.</x:v>
      </x:c>
      <x:c r="AK111" t="str">
        <x:v>https://developers.naver.com/docs/serviceapi/datalab/search/search.md</x:v>
      </x:c>
    </x:row>
    <x:row r="112">
      <x:c r="A112" t="str">
        <x:v>K0108</x:v>
      </x:c>
      <x:c r="B112" t="str">
        <x:v>마음·심리</x:v>
      </x:c>
      <x:c r="C112" t="str">
        <x:v>심리상담</x:v>
      </x:c>
      <x:c r="D112" t="n">
        <x:v>60.74042</x:v>
      </x:c>
      <x:c r="E112" t="n">
        <x:v>55.26828</x:v>
      </x:c>
      <x:c r="F112" t="n">
        <x:v>52.8019</x:v>
      </x:c>
      <x:c r="G112" t="n">
        <x:v>48.3224</x:v>
      </x:c>
      <x:c r="H112" t="n">
        <x:v>41.7133</x:v>
      </x:c>
      <x:c r="I112" t="n">
        <x:v>60.97591</x:v>
      </x:c>
      <x:c r="J112" t="n">
        <x:v>74.73854</x:v>
      </x:c>
      <x:c r="K112" t="n">
        <x:v>63.26251</x:v>
      </x:c>
      <x:c r="L112" t="n">
        <x:v>53.29062</x:v>
      </x:c>
      <x:c r="M112" t="n">
        <x:v>45.02544</x:v>
      </x:c>
      <x:c r="N112" t="n">
        <x:v>45.80537</x:v>
      </x:c>
      <x:c r="O112" t="n">
        <x:v>51.5763</x:v>
      </x:c>
      <x:c r="P112" t="n">
        <x:v>46.52705</x:v>
      </x:c>
      <x:c r="Q112" t="n">
        <x:v>39.39378</x:v>
      </x:c>
      <x:c r="R112" t="n">
        <x:v>39.16588</x:v>
      </x:c>
      <x:c r="S112" t="n">
        <x:v>37.56805</x:v>
      </x:c>
      <x:c r="T112" t="n">
        <x:v>34.09131</x:v>
      </x:c>
      <x:c r="U112" t="n">
        <x:v>33.73933</x:v>
      </x:c>
      <x:c r="V112" t="n">
        <x:v>37.18822</x:v>
      </x:c>
      <x:c r="W112" t="n">
        <x:v>33.54435</x:v>
      </x:c>
      <x:c r="X112" t="n">
        <x:v>35.05608</x:v>
      </x:c>
      <x:c r="Y112" t="n">
        <x:v>34.03053</x:v>
      </x:c>
      <x:c r="Z112" t="n">
        <x:v>30.39173</x:v>
      </x:c>
      <x:c r="AA112" t="n">
        <x:v>28.44698</x:v>
      </x:c>
      <x:c r="AB112" t="n">
        <x:f>COUNT(D112:O112)</x:f>
        <x:v>12</x:v>
      </x:c>
      <x:c r="AC112" t="n">
        <x:f>COUNT(P112:AA112)</x:f>
        <x:v>12</x:v>
      </x:c>
      <x:c r="AD112" t="n">
        <x:f>COUNTIF(D112:AA112,"&gt;0")</x:f>
        <x:v>24</x:v>
      </x:c>
      <x:c r="AE112" t="n">
        <x:f>IF(AB112=0,"",AVERAGE(D112:O112))</x:f>
        <x:v>54.4600825</x:v>
      </x:c>
      <x:c r="AF112" t="n">
        <x:f>IF(AC112=0,"",AVERAGE(P112:AA112))</x:f>
        <x:v>35.761940833333334</x:v>
      </x:c>
      <x:c r="AG112" t="n">
        <x:f>IF(OR(AB112&lt;'산출기준'!$B$19,AC112&lt;'산출기준'!$B$19,AE112=0),"",AF112/AE112)</x:f>
        <x:v>0.6566633613405439</x:v>
      </x:c>
      <x:c r="AH112" t="n">
        <x:f>IF(SUM(P112:AA112)=0,"",MAX(P112:AA112)/SUM(P112:AA112))</x:f>
        <x:v>0.10841844923172397</x:v>
      </x:c>
      <x:c r="AI112" t="n">
        <x:f>IF(AG112="","",AD112/'산출기준'!$B$18*'산출기준'!$B$20+MIN(1,AG112)*'산출기준'!$B$21+(1-AH112)*'산출기준'!$B$22)</x:f>
        <x:v>87.53153185558183</x:v>
      </x:c>
      <x:c r="AJ112" t="str">
        <x:v>24개월 중 양수 지수 24개월; 전반/후반 자료 12/12개월. 최근12개월/이전12개월 관측월 평균비 0.66배, 최근 최댓달 비중 10.8%. 미래 1년 지속을 보장하지 않음.</x:v>
      </x:c>
      <x:c r="AK112" t="str">
        <x:v>https://developers.naver.com/docs/serviceapi/datalab/search/search.md</x:v>
      </x:c>
    </x:row>
    <x:row r="113">
      <x:c r="A113" t="str">
        <x:v>K0109</x:v>
      </x:c>
      <x:c r="B113" t="str">
        <x:v>마음·심리</x:v>
      </x:c>
      <x:c r="C113" t="str">
        <x:v>번아웃증상</x:v>
      </x:c>
      <x:c r="D113" t="n">
        <x:v>37.08186</x:v>
      </x:c>
      <x:c r="E113" t="n">
        <x:v>35.6942</x:v>
      </x:c>
      <x:c r="F113" t="n">
        <x:v>32.46562</x:v>
      </x:c>
      <x:c r="G113" t="n">
        <x:v>32.8809</x:v>
      </x:c>
      <x:c r="H113" t="n">
        <x:v>28.08488</x:v>
      </x:c>
      <x:c r="I113" t="n">
        <x:v>26.53515</x:v>
      </x:c>
      <x:c r="J113" t="n">
        <x:v>32.18708</x:v>
      </x:c>
      <x:c r="K113" t="n">
        <x:v>31.97943</x:v>
      </x:c>
      <x:c r="L113" t="n">
        <x:v>35.70686</x:v>
      </x:c>
      <x:c r="M113" t="n">
        <x:v>34.23564</x:v>
      </x:c>
      <x:c r="N113" t="n">
        <x:v>31.07543</x:v>
      </x:c>
      <x:c r="O113" t="n">
        <x:v>38.65184</x:v>
      </x:c>
      <x:c r="P113" t="n">
        <x:v>30.83234</x:v>
      </x:c>
      <x:c r="Q113" t="n">
        <x:v>22.7039</x:v>
      </x:c>
      <x:c r="R113" t="n">
        <x:v>24.7626</x:v>
      </x:c>
      <x:c r="S113" t="n">
        <x:v>26.31485</x:v>
      </x:c>
      <x:c r="T113" t="n">
        <x:v>30.39426</x:v>
      </x:c>
      <x:c r="U113" t="n">
        <x:v>22.17214</x:v>
      </x:c>
      <x:c r="V113" t="n">
        <x:v>23.29391</x:v>
      </x:c>
      <x:c r="W113" t="n">
        <x:v>26.30472</x:v>
      </x:c>
      <x:c r="X113" t="n">
        <x:v>24.75247</x:v>
      </x:c>
      <x:c r="Y113" t="n">
        <x:v>24.06877</x:v>
      </x:c>
      <x:c r="Z113" t="n">
        <x:v>28.39634</x:v>
      </x:c>
      <x:c r="AA113" t="n">
        <x:v>27.49993</x:v>
      </x:c>
      <x:c r="AB113" t="n">
        <x:f>COUNT(D113:O113)</x:f>
        <x:v>12</x:v>
      </x:c>
      <x:c r="AC113" t="n">
        <x:f>COUNT(P113:AA113)</x:f>
        <x:v>12</x:v>
      </x:c>
      <x:c r="AD113" t="n">
        <x:f>COUNTIF(D113:AA113,"&gt;0")</x:f>
        <x:v>24</x:v>
      </x:c>
      <x:c r="AE113" t="n">
        <x:f>IF(AB113=0,"",AVERAGE(D113:O113))</x:f>
        <x:v>33.04824083333333</x:v>
      </x:c>
      <x:c r="AF113" t="n">
        <x:f>IF(AC113=0,"",AVERAGE(P113:AA113))</x:f>
        <x:v>25.95801916666667</x:v>
      </x:c>
      <x:c r="AG113" t="n">
        <x:f>IF(OR(AB113&lt;'산출기준'!$B$19,AC113&lt;'산출기준'!$B$19,AE113=0),"",AF113/AE113)</x:f>
        <x:v>0.7854584241738133</x:v>
      </x:c>
      <x:c r="AH113" t="n">
        <x:f>IF(SUM(P113:AA113)=0,"",MAX(P113:AA113)/SUM(P113:AA113))</x:f>
        <x:v>0.09898142266440912</x:v>
      </x:c>
      <x:c r="AI113" t="n">
        <x:f>IF(AG113="","",AD113/'산출기준'!$B$18*'산출기준'!$B$20+MIN(1,AG113)*'산출기준'!$B$21+(1-AH113)*'산출기준'!$B$22)</x:f>
        <x:v>91.58412427192621</x:v>
      </x:c>
      <x:c r="AJ113" t="str">
        <x:v>24개월 중 양수 지수 24개월; 전반/후반 자료 12/12개월. 최근12개월/이전12개월 관측월 평균비 0.79배, 최근 최댓달 비중 9.9%. 미래 1년 지속을 보장하지 않음.</x:v>
      </x:c>
      <x:c r="AK113" t="str">
        <x:v>https://developers.naver.com/docs/serviceapi/datalab/search/search.md</x:v>
      </x:c>
    </x:row>
    <x:row r="114">
      <x:c r="A114" t="str">
        <x:v>K0110</x:v>
      </x:c>
      <x:c r="B114" t="str">
        <x:v>마음·심리</x:v>
      </x:c>
      <x:c r="C114" t="str">
        <x:v>불안장애증상</x:v>
      </x:c>
      <x:c r="D114" t="n">
        <x:v>41.77154</x:v>
      </x:c>
      <x:c r="E114" t="n">
        <x:v>45.71168</x:v>
      </x:c>
      <x:c r="F114" t="n">
        <x:v>43.69096</x:v>
      </x:c>
      <x:c r="G114" t="n">
        <x:v>39.16588</x:v>
      </x:c>
      <x:c r="H114" t="n">
        <x:v>39.01648</x:v>
      </x:c>
      <x:c r="I114" t="n">
        <x:v>37.92003</x:v>
      </x:c>
      <x:c r="J114" t="n">
        <x:v>40.60165</x:v>
      </x:c>
      <x:c r="K114" t="n">
        <x:v>36.54756</x:v>
      </x:c>
      <x:c r="L114" t="n">
        <x:v>35.18016</x:v>
      </x:c>
      <x:c r="M114" t="n">
        <x:v>35.76511</x:v>
      </x:c>
      <x:c r="N114" t="n">
        <x:v>32.80241</x:v>
      </x:c>
      <x:c r="O114" t="n">
        <x:v>34.51672</x:v>
      </x:c>
      <x:c r="P114" t="n">
        <x:v>32.90876</x:v>
      </x:c>
      <x:c r="Q114" t="n">
        <x:v>32.98219</x:v>
      </x:c>
      <x:c r="R114" t="n">
        <x:v>29.38644</x:v>
      </x:c>
      <x:c r="S114" t="n">
        <x:v>29.90301</x:v>
      </x:c>
      <x:c r="T114" t="n">
        <x:v>28.77364</x:v>
      </x:c>
      <x:c r="U114" t="n">
        <x:v>25.74257</x:v>
      </x:c>
      <x:c r="V114" t="n">
        <x:v>31.04504</x:v>
      </x:c>
      <x:c r="W114" t="n">
        <x:v>25.53999</x:v>
      </x:c>
      <x:c r="X114" t="n">
        <x:v>23.29897</x:v>
      </x:c>
      <x:c r="Y114" t="n">
        <x:v>23.90164</x:v>
      </x:c>
      <x:c r="Z114" t="n">
        <x:v>24.72968</x:v>
      </x:c>
      <x:c r="AA114" t="n">
        <x:v>24.48152</x:v>
      </x:c>
      <x:c r="AB114" t="n">
        <x:f>COUNT(D114:O114)</x:f>
        <x:v>12</x:v>
      </x:c>
      <x:c r="AC114" t="n">
        <x:f>COUNT(P114:AA114)</x:f>
        <x:v>12</x:v>
      </x:c>
      <x:c r="AD114" t="n">
        <x:f>COUNTIF(D114:AA114,"&gt;0")</x:f>
        <x:v>24</x:v>
      </x:c>
      <x:c r="AE114" t="n">
        <x:f>IF(AB114=0,"",AVERAGE(D114:O114))</x:f>
        <x:v>38.557515</x:v>
      </x:c>
      <x:c r="AF114" t="n">
        <x:f>IF(AC114=0,"",AVERAGE(P114:AA114))</x:f>
        <x:v>27.72445416666666</x:v>
      </x:c>
      <x:c r="AG114" t="n">
        <x:f>IF(OR(AB114&lt;'산출기준'!$B$19,AC114&lt;'산출기준'!$B$19,AE114=0),"",AF114/AE114)</x:f>
        <x:v>0.7190415193164461</x:v>
      </x:c>
      <x:c r="AH114" t="n">
        <x:f>IF(SUM(P114:AA114)=0,"",MAX(P114:AA114)/SUM(P114:AA114))</x:f>
        <x:v>0.09913687810806017</x:v>
      </x:c>
      <x:c r="AI114" t="n">
        <x:f>IF(AG114="","",AD114/'산출기준'!$B$18*'산출기준'!$B$20+MIN(1,AG114)*'산출기준'!$B$21+(1-AH114)*'산출기준'!$B$22)</x:f>
        <x:v>89.58850801733217</x:v>
      </x:c>
      <x:c r="AJ114" t="str">
        <x:v>24개월 중 양수 지수 24개월; 전반/후반 자료 12/12개월. 최근12개월/이전12개월 관측월 평균비 0.72배, 최근 최댓달 비중 9.9%. 미래 1년 지속을 보장하지 않음.</x:v>
      </x:c>
      <x:c r="AK114" t="str">
        <x:v>https://developers.naver.com/docs/serviceapi/datalab/search/search.md</x:v>
      </x:c>
    </x:row>
    <x:row r="115">
      <x:c r="A115" t="str">
        <x:v>K0111</x:v>
      </x:c>
      <x:c r="B115" t="str">
        <x:v>마음·심리</x:v>
      </x:c>
      <x:c r="C115" t="str">
        <x:v>불안장애</x:v>
      </x:c>
      <x:c r="D115" t="n">
        <x:v>100</x:v>
      </x:c>
      <x:c r="E115" t="n">
        <x:v>97.34271</x:v>
      </x:c>
      <x:c r="F115" t="n">
        <x:v>86.94482</x:v>
      </x:c>
      <x:c r="G115" t="n">
        <x:v>83.49931</x:v>
      </x:c>
      <x:c r="H115" t="n">
        <x:v>79.74229</x:v>
      </x:c>
      <x:c r="I115" t="n">
        <x:v>79.49214</x:v>
      </x:c>
      <x:c r="J115" t="n">
        <x:v>83.98074</x:v>
      </x:c>
      <x:c r="K115" t="n">
        <x:v>71.03412</x:v>
      </x:c>
      <x:c r="L115" t="n">
        <x:v>65.90362</x:v>
      </x:c>
      <x:c r="M115" t="n">
        <x:v>68.87714</x:v>
      </x:c>
      <x:c r="N115" t="n">
        <x:v>61.1507</x:v>
      </x:c>
      <x:c r="O115" t="n">
        <x:v>64.09118</x:v>
      </x:c>
      <x:c r="P115" t="n">
        <x:v>61.63213</x:v>
      </x:c>
      <x:c r="Q115" t="n">
        <x:v>60.10761</x:v>
      </x:c>
      <x:c r="R115" t="n">
        <x:v>53.41482</x:v>
      </x:c>
      <x:c r="S115" t="n">
        <x:v>52.24902</x:v>
      </x:c>
      <x:c r="T115" t="n">
        <x:v>50.04483</x:v>
      </x:c>
      <x:c r="U115" t="n">
        <x:v>46.07542</x:v>
      </x:c>
      <x:c r="V115" t="n">
        <x:v>54.01425</x:v>
      </x:c>
      <x:c r="W115" t="n">
        <x:v>46.96276</x:v>
      </x:c>
      <x:c r="X115" t="n">
        <x:v>41.28475</x:v>
      </x:c>
      <x:c r="Y115" t="n">
        <x:v>38.50946</x:v>
      </x:c>
      <x:c r="Z115" t="n">
        <x:v>35.80497</x:v>
      </x:c>
      <x:c r="AA115" t="n">
        <x:v>36.81502</x:v>
      </x:c>
      <x:c r="AB115" t="n">
        <x:f>COUNT(D115:O115)</x:f>
        <x:v>12</x:v>
      </x:c>
      <x:c r="AC115" t="n">
        <x:f>COUNT(P115:AA115)</x:f>
        <x:v>12</x:v>
      </x:c>
      <x:c r="AD115" t="n">
        <x:f>COUNTIF(D115:AA115,"&gt;0")</x:f>
        <x:v>24</x:v>
      </x:c>
      <x:c r="AE115" t="n">
        <x:f>IF(AB115=0,"",AVERAGE(D115:O115))</x:f>
        <x:v>78.50489750000001</x:v>
      </x:c>
      <x:c r="AF115" t="n">
        <x:f>IF(AC115=0,"",AVERAGE(P115:AA115))</x:f>
        <x:v>48.07625333333334</x:v>
      </x:c>
      <x:c r="AG115" t="n">
        <x:f>IF(OR(AB115&lt;'산출기준'!$B$19,AC115&lt;'산출기준'!$B$19,AE115=0),"",AF115/AE115)</x:f>
        <x:v>0.6123981415724201</x:v>
      </x:c>
      <x:c r="AH115" t="n">
        <x:f>IF(SUM(P115:AA115)=0,"",MAX(P115:AA115)/SUM(P115:AA115))</x:f>
        <x:v>0.10683051355360745</x:v>
      </x:c>
      <x:c r="AI115" t="n">
        <x:f>IF(AG115="","",AD115/'산출기준'!$B$18*'산출기준'!$B$20+MIN(1,AG115)*'산출기준'!$B$21+(1-AH115)*'산출기준'!$B$22)</x:f>
        <x:v>86.23533397610046</x:v>
      </x:c>
      <x:c r="AJ115" t="str">
        <x:v>24개월 중 양수 지수 24개월; 전반/후반 자료 12/12개월. 최근12개월/이전12개월 관측월 평균비 0.61배, 최근 최댓달 비중 10.7%. 미래 1년 지속을 보장하지 않음.</x:v>
      </x:c>
      <x:c r="AK115" t="str">
        <x:v>https://developers.naver.com/docs/serviceapi/datalab/search/search.md</x:v>
      </x:c>
    </x:row>
    <x:row r="116">
      <x:c r="A116" t="str">
        <x:v>K0112</x:v>
      </x:c>
      <x:c r="B116" t="str">
        <x:v>마음·심리</x:v>
      </x:c>
      <x:c r="C116" t="str">
        <x:v>성인애착유형검사</x:v>
      </x:c>
      <x:c r="D116" t="n">
        <x:v>50.11563</x:v>
      </x:c>
      <x:c r="E116" t="n">
        <x:v>46.27837</x:v>
      </x:c>
      <x:c r="F116" t="n">
        <x:v>38.40562</x:v>
      </x:c>
      <x:c r="G116" t="n">
        <x:v>41.79449</x:v>
      </x:c>
      <x:c r="H116" t="n">
        <x:v>55.54821</x:v>
      </x:c>
      <x:c r="I116" t="n">
        <x:v>42.55439</x:v>
      </x:c>
      <x:c r="J116" t="n">
        <x:v>40.50125</x:v>
      </x:c>
      <x:c r="K116" t="n">
        <x:v>39.39679</x:v>
      </x:c>
      <x:c r="L116" t="n">
        <x:v>39.42511</x:v>
      </x:c>
      <x:c r="M116" t="n">
        <x:v>35.20083</x:v>
      </x:c>
      <x:c r="N116" t="n">
        <x:v>35.76721</x:v>
      </x:c>
      <x:c r="O116" t="n">
        <x:v>72.53504</x:v>
      </x:c>
      <x:c r="P116" t="n">
        <x:v>42.51663</x:v>
      </x:c>
      <x:c r="Q116" t="n">
        <x:v>40.69948</x:v>
      </x:c>
      <x:c r="R116" t="n">
        <x:v>34.29933</x:v>
      </x:c>
      <x:c r="S116" t="n">
        <x:v>42.90838</x:v>
      </x:c>
      <x:c r="T116" t="n">
        <x:v>43.21045</x:v>
      </x:c>
      <x:c r="U116" t="n">
        <x:v>68.01812</x:v>
      </x:c>
      <x:c r="V116" t="n">
        <x:v>77.39179</x:v>
      </x:c>
      <x:c r="W116" t="n">
        <x:v>67.28654</x:v>
      </x:c>
      <x:c r="X116" t="n">
        <x:v>53.18355</x:v>
      </x:c>
      <x:c r="Y116" t="n">
        <x:v>41.31778</x:v>
      </x:c>
      <x:c r="Z116" t="n">
        <x:v>39.51951</x:v>
      </x:c>
      <x:c r="AA116" t="n">
        <x:v>36.80558</x:v>
      </x:c>
      <x:c r="AB116" t="n">
        <x:f>COUNT(D116:O116)</x:f>
        <x:v>12</x:v>
      </x:c>
      <x:c r="AC116" t="n">
        <x:f>COUNT(P116:AA116)</x:f>
        <x:v>12</x:v>
      </x:c>
      <x:c r="AD116" t="n">
        <x:f>COUNTIF(D116:AA116,"&gt;0")</x:f>
        <x:v>24</x:v>
      </x:c>
      <x:c r="AE116" t="n">
        <x:f>IF(AB116=0,"",AVERAGE(D116:O116))</x:f>
        <x:v>44.79357833333333</x:v>
      </x:c>
      <x:c r="AF116" t="n">
        <x:f>IF(AC116=0,"",AVERAGE(P116:AA116))</x:f>
        <x:v>48.92976166666666</x:v>
      </x:c>
      <x:c r="AG116" t="n">
        <x:f>IF(OR(AB116&lt;'산출기준'!$B$19,AC116&lt;'산출기준'!$B$19,AE116=0),"",AF116/AE116)</x:f>
        <x:v>1.0923387567421772</x:v>
      </x:c>
      <x:c r="AH116" t="n">
        <x:f>IF(SUM(P116:AA116)=0,"",MAX(P116:AA116)/SUM(P116:AA116))</x:f>
        <x:v>0.13180762819302513</x:v>
      </x:c>
      <x:c r="AI116" t="n">
        <x:f>IF(AG116="","",AD116/'산출기준'!$B$18*'산출기준'!$B$20+MIN(1,AG116)*'산출기준'!$B$21+(1-AH116)*'산출기준'!$B$22)</x:f>
        <x:v>97.3638474361395</x:v>
      </x:c>
      <x:c r="AJ116" t="str">
        <x:v>24개월 중 양수 지수 24개월; 전반/후반 자료 12/12개월. 최근12개월/이전12개월 관측월 평균비 1.09배, 최근 최댓달 비중 13.2%. 미래 1년 지속을 보장하지 않음.</x:v>
      </x:c>
      <x:c r="AK116" t="str">
        <x:v>https://developers.naver.com/docs/serviceapi/datalab/search/search.md</x:v>
      </x:c>
    </x:row>
    <x:row r="117">
      <x:c r="A117" t="str">
        <x:v>K0113</x:v>
      </x:c>
      <x:c r="B117" t="str">
        <x:v>마음·심리</x:v>
      </x:c>
      <x:c r="C117" t="str">
        <x:v>회복탄력성</x:v>
      </x:c>
      <x:c r="D117" t="n">
        <x:v>58.57837</x:v>
      </x:c>
      <x:c r="E117" t="n">
        <x:v>64.58205</x:v>
      </x:c>
      <x:c r="F117" t="n">
        <x:v>78.62368</x:v>
      </x:c>
      <x:c r="G117" t="n">
        <x:v>65.75258</x:v>
      </x:c>
      <x:c r="H117" t="n">
        <x:v>64.62453</x:v>
      </x:c>
      <x:c r="I117" t="n">
        <x:v>51.43248</x:v>
      </x:c>
      <x:c r="J117" t="n">
        <x:v>66.3992</x:v>
      </x:c>
      <x:c r="K117" t="n">
        <x:v>50.30915</x:v>
      </x:c>
      <x:c r="L117" t="n">
        <x:v>51.2248</x:v>
      </x:c>
      <x:c r="M117" t="n">
        <x:v>48.34096</x:v>
      </x:c>
      <x:c r="N117" t="n">
        <x:v>42.45999</x:v>
      </x:c>
      <x:c r="O117" t="n">
        <x:v>43.21517</x:v>
      </x:c>
      <x:c r="P117" t="n">
        <x:v>45.97158</x:v>
      </x:c>
      <x:c r="Q117" t="n">
        <x:v>46.29253</x:v>
      </x:c>
      <x:c r="R117" t="n">
        <x:v>54.83079</x:v>
      </x:c>
      <x:c r="S117" t="n">
        <x:v>43.63996</x:v>
      </x:c>
      <x:c r="T117" t="n">
        <x:v>38.16963</x:v>
      </x:c>
      <x:c r="U117" t="n">
        <x:v>31.15117</x:v>
      </x:c>
      <x:c r="V117" t="n">
        <x:v>47.36394</x:v>
      </x:c>
      <x:c r="W117" t="n">
        <x:v>46.65124</x:v>
      </x:c>
      <x:c r="X117" t="n">
        <x:v>42.61103</x:v>
      </x:c>
      <x:c r="Y117" t="n">
        <x:v>78.26025</x:v>
      </x:c>
      <x:c r="Z117" t="n">
        <x:v>47.83121</x:v>
      </x:c>
      <x:c r="AA117" t="n">
        <x:v>35.65865</x:v>
      </x:c>
      <x:c r="AB117" t="n">
        <x:f>COUNT(D117:O117)</x:f>
        <x:v>12</x:v>
      </x:c>
      <x:c r="AC117" t="n">
        <x:f>COUNT(P117:AA117)</x:f>
        <x:v>12</x:v>
      </x:c>
      <x:c r="AD117" t="n">
        <x:f>COUNTIF(D117:AA117,"&gt;0")</x:f>
        <x:v>24</x:v>
      </x:c>
      <x:c r="AE117" t="n">
        <x:f>IF(AB117=0,"",AVERAGE(D117:O117))</x:f>
        <x:v>57.12857999999998</x:v>
      </x:c>
      <x:c r="AF117" t="n">
        <x:f>IF(AC117=0,"",AVERAGE(P117:AA117))</x:f>
        <x:v>46.53599833333333</x:v>
      </x:c>
      <x:c r="AG117" t="n">
        <x:f>IF(OR(AB117&lt;'산출기준'!$B$19,AC117&lt;'산출기준'!$B$19,AE117=0),"",AF117/AE117)</x:f>
        <x:v>0.8145834945194393</x:v>
      </x:c>
      <x:c r="AH117" t="n">
        <x:f>IF(SUM(P117:AA117)=0,"",MAX(P117:AA117)/SUM(P117:AA117))</x:f>
        <x:v>0.14014285141764268</x:v>
      </x:c>
      <x:c r="AI117" t="n">
        <x:f>IF(AG117="","",AD117/'산출기준'!$B$18*'산출기준'!$B$20+MIN(1,AG117)*'산출기준'!$B$21+(1-AH117)*'산출기준'!$B$22)</x:f>
        <x:v>91.63464780723032</x:v>
      </x:c>
      <x:c r="AJ117" t="str">
        <x:v>24개월 중 양수 지수 24개월; 전반/후반 자료 12/12개월. 최근12개월/이전12개월 관측월 평균비 0.81배, 최근 최댓달 비중 14.0%. 미래 1년 지속을 보장하지 않음.</x:v>
      </x:c>
      <x:c r="AK117" t="str">
        <x:v>https://developers.naver.com/docs/serviceapi/datalab/search/search.md</x:v>
      </x:c>
    </x:row>
    <x:row r="118">
      <x:c r="A118" t="str">
        <x:v>K0114</x:v>
      </x:c>
      <x:c r="B118" t="str">
        <x:v>마음·심리</x:v>
      </x:c>
      <x:c r="C118" t="str">
        <x:v>우울증증상</x:v>
      </x:c>
      <x:c r="D118" t="n">
        <x:v>87.28465</x:v>
      </x:c>
      <x:c r="E118" t="n">
        <x:v>88.59678</x:v>
      </x:c>
      <x:c r="F118" t="n">
        <x:v>84.84448</x:v>
      </x:c>
      <x:c r="G118" t="n">
        <x:v>77.94874</x:v>
      </x:c>
      <x:c r="H118" t="n">
        <x:v>84.35361</x:v>
      </x:c>
      <x:c r="I118" t="n">
        <x:v>91.94789</x:v>
      </x:c>
      <x:c r="J118" t="n">
        <x:v>92.78331</x:v>
      </x:c>
      <x:c r="K118" t="n">
        <x:v>78.24609</x:v>
      </x:c>
      <x:c r="L118" t="n">
        <x:v>75.31033</x:v>
      </x:c>
      <x:c r="M118" t="n">
        <x:v>74.38523</x:v>
      </x:c>
      <x:c r="N118" t="n">
        <x:v>65.70066</x:v>
      </x:c>
      <x:c r="O118" t="n">
        <x:v>70.48189</x:v>
      </x:c>
      <x:c r="P118" t="n">
        <x:v>63.03865</x:v>
      </x:c>
      <x:c r="Q118" t="n">
        <x:v>59.59314</x:v>
      </x:c>
      <x:c r="R118" t="n">
        <x:v>54.06145</x:v>
      </x:c>
      <x:c r="S118" t="n">
        <x:v>49.74748</x:v>
      </x:c>
      <x:c r="T118" t="n">
        <x:v>41.05819</x:v>
      </x:c>
      <x:c r="U118" t="n">
        <x:v>38.33482</x:v>
      </x:c>
      <x:c r="V118" t="n">
        <x:v>42.12488</x:v>
      </x:c>
      <x:c r="W118" t="n">
        <x:v>40.35965</x:v>
      </x:c>
      <x:c r="X118" t="n">
        <x:v>35.46042</x:v>
      </x:c>
      <x:c r="Y118" t="n">
        <x:v>33.46391</x:v>
      </x:c>
      <x:c r="Z118" t="n">
        <x:v>32.47274</x:v>
      </x:c>
      <x:c r="AA118" t="n">
        <x:v>32.89281</x:v>
      </x:c>
      <x:c r="AB118" t="n">
        <x:f>COUNT(D118:O118)</x:f>
        <x:v>12</x:v>
      </x:c>
      <x:c r="AC118" t="n">
        <x:f>COUNT(P118:AA118)</x:f>
        <x:v>12</x:v>
      </x:c>
      <x:c r="AD118" t="n">
        <x:f>COUNTIF(D118:AA118,"&gt;0")</x:f>
        <x:v>24</x:v>
      </x:c>
      <x:c r="AE118" t="n">
        <x:f>IF(AB118=0,"",AVERAGE(D118:O118))</x:f>
        <x:v>80.99030499999999</x:v>
      </x:c>
      <x:c r="AF118" t="n">
        <x:f>IF(AC118=0,"",AVERAGE(P118:AA118))</x:f>
        <x:v>43.55067833333334</x:v>
      </x:c>
      <x:c r="AG118" t="n">
        <x:f>IF(OR(AB118&lt;'산출기준'!$B$19,AC118&lt;'산출기준'!$B$19,AE118=0),"",AF118/AE118)</x:f>
        <x:v>0.5377270567549207</x:v>
      </x:c>
      <x:c r="AH118" t="n">
        <x:f>IF(SUM(P118:AA118)=0,"",MAX(P118:AA118)/SUM(P118:AA118))</x:f>
        <x:v>0.12062316901531613</x:v>
      </x:c>
      <x:c r="AI118" t="n">
        <x:f>IF(AG118="","",AD118/'산출기준'!$B$18*'산출기준'!$B$20+MIN(1,AG118)*'산출기준'!$B$21+(1-AH118)*'산출기준'!$B$22)</x:f>
        <x:v>83.7193483223413</x:v>
      </x:c>
      <x:c r="AJ118" t="str">
        <x:v>24개월 중 양수 지수 24개월; 전반/후반 자료 12/12개월. 최근12개월/이전12개월 관측월 평균비 0.54배, 최근 최댓달 비중 12.1%. 미래 1년 지속을 보장하지 않음.</x:v>
      </x:c>
      <x:c r="AK118" t="str">
        <x:v>https://developers.naver.com/docs/serviceapi/datalab/search/search.md</x:v>
      </x:c>
    </x:row>
    <x:row r="119">
      <x:c r="A119" t="str">
        <x:v>K0115</x:v>
      </x:c>
      <x:c r="B119" t="str">
        <x:v>마음·심리</x:v>
      </x:c>
      <x:c r="C119" t="str">
        <x:v>스트레스해소법</x:v>
      </x:c>
      <x:c r="D119" t="n">
        <x:v>74.15868</x:v>
      </x:c>
      <x:c r="E119" t="n">
        <x:v>80.76178</x:v>
      </x:c>
      <x:c r="F119" t="n">
        <x:v>75.13569</x:v>
      </x:c>
      <x:c r="G119" t="n">
        <x:v>61.27342</x:v>
      </x:c>
      <x:c r="H119" t="n">
        <x:v>63.03393</x:v>
      </x:c>
      <x:c r="I119" t="n">
        <x:v>64.79916</x:v>
      </x:c>
      <x:c r="J119" t="n">
        <x:v>73.54509</x:v>
      </x:c>
      <x:c r="K119" t="n">
        <x:v>65.28059</x:v>
      </x:c>
      <x:c r="L119" t="n">
        <x:v>58.89932</x:v>
      </x:c>
      <x:c r="M119" t="n">
        <x:v>49.05366</x:v>
      </x:c>
      <x:c r="N119" t="n">
        <x:v>47.00523</x:v>
      </x:c>
      <x:c r="O119" t="n">
        <x:v>52.86732</x:v>
      </x:c>
      <x:c r="P119" t="n">
        <x:v>52.8626</x:v>
      </x:c>
      <x:c r="Q119" t="n">
        <x:v>43.11606</x:v>
      </x:c>
      <x:c r="R119" t="n">
        <x:v>43.06886</x:v>
      </x:c>
      <x:c r="S119" t="n">
        <x:v>38.69353</x:v>
      </x:c>
      <x:c r="T119" t="n">
        <x:v>35.90409</x:v>
      </x:c>
      <x:c r="U119" t="n">
        <x:v>29.08859</x:v>
      </x:c>
      <x:c r="V119" t="n">
        <x:v>38.29234</x:v>
      </x:c>
      <x:c r="W119" t="n">
        <x:v>39.0428</x:v>
      </x:c>
      <x:c r="X119" t="n">
        <x:v>34.77132</x:v>
      </x:c>
      <x:c r="Y119" t="n">
        <x:v>33.73766</x:v>
      </x:c>
      <x:c r="Z119" t="n">
        <x:v>29.31514</x:v>
      </x:c>
      <x:c r="AA119" t="n">
        <x:v>30.0656</x:v>
      </x:c>
      <x:c r="AB119" t="n">
        <x:f>COUNT(D119:O119)</x:f>
        <x:v>12</x:v>
      </x:c>
      <x:c r="AC119" t="n">
        <x:f>COUNT(P119:AA119)</x:f>
        <x:v>12</x:v>
      </x:c>
      <x:c r="AD119" t="n">
        <x:f>COUNTIF(D119:AA119,"&gt;0")</x:f>
        <x:v>24</x:v>
      </x:c>
      <x:c r="AE119" t="n">
        <x:f>IF(AB119=0,"",AVERAGE(D119:O119))</x:f>
        <x:v>63.8178225</x:v>
      </x:c>
      <x:c r="AF119" t="n">
        <x:f>IF(AC119=0,"",AVERAGE(P119:AA119))</x:f>
        <x:v>37.329882500000004</x:v>
      </x:c>
      <x:c r="AG119" t="n">
        <x:f>IF(OR(AB119&lt;'산출기준'!$B$19,AC119&lt;'산출기준'!$B$19,AE119=0),"",AF119/AE119)</x:f>
        <x:v>0.5849444722122884</x:v>
      </x:c>
      <x:c r="AH119" t="n">
        <x:f>IF(SUM(P119:AA119)=0,"",MAX(P119:AA119)/SUM(P119:AA119))</x:f>
        <x:v>0.11800778281760374</x:v>
      </x:c>
      <x:c r="AI119" t="n">
        <x:f>IF(AG119="","",AD119/'산출기준'!$B$18*'산출기준'!$B$20+MIN(1,AG119)*'산출기준'!$B$21+(1-AH119)*'산출기준'!$B$22)</x:f>
        <x:v>85.18817851001657</x:v>
      </x:c>
      <x:c r="AJ119" t="str">
        <x:v>24개월 중 양수 지수 24개월; 전반/후반 자료 12/12개월. 최근12개월/이전12개월 관측월 평균비 0.58배, 최근 최댓달 비중 11.8%. 미래 1년 지속을 보장하지 않음.</x:v>
      </x:c>
      <x:c r="AK119" t="str">
        <x:v>https://developers.naver.com/docs/serviceapi/datalab/search/search.md</x:v>
      </x:c>
    </x:row>
    <x:row r="120">
      <x:c r="A120" t="str">
        <x:v>K0116</x:v>
      </x:c>
      <x:c r="B120" t="str">
        <x:v>마음·심리</x:v>
      </x:c>
      <x:c r="C120" t="str">
        <x:v>성격테스트</x:v>
      </x:c>
      <x:c r="D120" t="n">
        <x:v>100</x:v>
      </x:c>
      <x:c r="E120" t="n">
        <x:v>80.85776</x:v>
      </x:c>
      <x:c r="F120" t="n">
        <x:v>51.60332</x:v>
      </x:c>
      <x:c r="G120" t="n">
        <x:v>48.20123</x:v>
      </x:c>
      <x:c r="H120" t="n">
        <x:v>56.84762</x:v>
      </x:c>
      <x:c r="I120" t="n">
        <x:v>45.27325</x:v>
      </x:c>
      <x:c r="J120" t="n">
        <x:v>43.5903</x:v>
      </x:c>
      <x:c r="K120" t="n">
        <x:v>37.26746</x:v>
      </x:c>
      <x:c r="L120" t="n">
        <x:v>38.57763</x:v>
      </x:c>
      <x:c r="M120" t="n">
        <x:v>36.97792</x:v>
      </x:c>
      <x:c r="N120" t="n">
        <x:v>40.79985</x:v>
      </x:c>
      <x:c r="O120" t="n">
        <x:v>38.52334</x:v>
      </x:c>
      <x:c r="P120" t="n">
        <x:v>29.52587</x:v>
      </x:c>
      <x:c r="Q120" t="n">
        <x:v>31.42236</x:v>
      </x:c>
      <x:c r="R120" t="n">
        <x:v>29.37748</x:v>
      </x:c>
      <x:c r="S120" t="n">
        <x:v>31.62866</x:v>
      </x:c>
      <x:c r="T120" t="n">
        <x:v>28.23742</x:v>
      </x:c>
      <x:c r="U120" t="n">
        <x:v>24.7195</x:v>
      </x:c>
      <x:c r="V120" t="n">
        <x:v>22.83025</x:v>
      </x:c>
      <x:c r="W120" t="n">
        <x:v>31.66485</x:v>
      </x:c>
      <x:c r="X120" t="n">
        <x:v>23.52877</x:v>
      </x:c>
      <x:c r="Y120" t="n">
        <x:v>18.95765</x:v>
      </x:c>
      <x:c r="Z120" t="n">
        <x:v>21.9363</x:v>
      </x:c>
      <x:c r="AA120" t="n">
        <x:v>20.56098</x:v>
      </x:c>
      <x:c r="AB120" t="n">
        <x:f>COUNT(D120:O120)</x:f>
        <x:v>12</x:v>
      </x:c>
      <x:c r="AC120" t="n">
        <x:f>COUNT(P120:AA120)</x:f>
        <x:v>12</x:v>
      </x:c>
      <x:c r="AD120" t="n">
        <x:f>COUNTIF(D120:AA120,"&gt;0")</x:f>
        <x:v>24</x:v>
      </x:c>
      <x:c r="AE120" t="n">
        <x:f>IF(AB120=0,"",AVERAGE(D120:O120))</x:f>
        <x:v>51.543306666666666</x:v>
      </x:c>
      <x:c r="AF120" t="n">
        <x:f>IF(AC120=0,"",AVERAGE(P120:AA120))</x:f>
        <x:v>26.199174166666676</x:v>
      </x:c>
      <x:c r="AG120" t="n">
        <x:f>IF(OR(AB120&lt;'산출기준'!$B$19,AC120&lt;'산출기준'!$B$19,AE120=0),"",AF120/AE120)</x:f>
        <x:v>0.5082944005920719</x:v>
      </x:c>
      <x:c r="AH120" t="n">
        <x:f>IF(SUM(P120:AA120)=0,"",MAX(P120:AA120)/SUM(P120:AA120))</x:f>
        <x:v>0.10071834643388407</x:v>
      </x:c>
      <x:c r="AI120" t="n">
        <x:f>IF(AG120="","",AD120/'산출기준'!$B$18*'산출기준'!$B$20+MIN(1,AG120)*'산출기준'!$B$21+(1-AH120)*'산출기준'!$B$22)</x:f>
        <x:v>83.23446508908447</x:v>
      </x:c>
      <x:c r="AJ120" t="str">
        <x:v>24개월 중 양수 지수 24개월; 전반/후반 자료 12/12개월. 최근12개월/이전12개월 관측월 평균비 0.51배, 최근 최댓달 비중 10.1%. 미래 1년 지속을 보장하지 않음.</x:v>
      </x:c>
      <x:c r="AK120" t="str">
        <x:v>https://developers.naver.com/docs/serviceapi/datalab/search/search.md</x:v>
      </x:c>
    </x:row>
    <x:row r="121">
      <x:c r="A121" t="str">
        <x:v>K0117</x:v>
      </x:c>
      <x:c r="B121" t="str">
        <x:v>마음·심리</x:v>
      </x:c>
      <x:c r="C121" t="str">
        <x:v>나르시시스트특징</x:v>
      </x:c>
      <x:c r="D121" t="n">
        <x:v>24.46977</x:v>
      </x:c>
      <x:c r="E121" t="n">
        <x:v>23.43105</x:v>
      </x:c>
      <x:c r="F121" t="n">
        <x:v>27.23488</x:v>
      </x:c>
      <x:c r="G121" t="n">
        <x:v>19.45349</x:v>
      </x:c>
      <x:c r="H121" t="n">
        <x:v>18.10351</x:v>
      </x:c>
      <x:c r="I121" t="n">
        <x:v>17.32175</x:v>
      </x:c>
      <x:c r="J121" t="n">
        <x:v>21.34636</x:v>
      </x:c>
      <x:c r="K121" t="n">
        <x:v>22.42851</x:v>
      </x:c>
      <x:c r="L121" t="n">
        <x:v>22.9714</x:v>
      </x:c>
      <x:c r="M121" t="n">
        <x:v>21.21606</x:v>
      </x:c>
      <x:c r="N121" t="n">
        <x:v>24.69417</x:v>
      </x:c>
      <x:c r="O121" t="n">
        <x:v>26.692</x:v>
      </x:c>
      <x:c r="P121" t="n">
        <x:v>20.49583</x:v>
      </x:c>
      <x:c r="Q121" t="n">
        <x:v>22.60948</x:v>
      </x:c>
      <x:c r="R121" t="n">
        <x:v>22.62034</x:v>
      </x:c>
      <x:c r="S121" t="n">
        <x:v>21.2595</x:v>
      </x:c>
      <x:c r="T121" t="n">
        <x:v>27.50995</x:v>
      </x:c>
      <x:c r="U121" t="n">
        <x:v>41.85667</x:v>
      </x:c>
      <x:c r="V121" t="n">
        <x:v>44.08251</x:v>
      </x:c>
      <x:c r="W121" t="n">
        <x:v>39.98914</x:v>
      </x:c>
      <x:c r="X121" t="n">
        <x:v>32.09916</x:v>
      </x:c>
      <x:c r="Y121" t="n">
        <x:v>30.38002</x:v>
      </x:c>
      <x:c r="Z121" t="n">
        <x:v>26.43503</x:v>
      </x:c>
      <x:c r="AA121" t="n">
        <x:v>20.98443</x:v>
      </x:c>
      <x:c r="AB121" t="n">
        <x:f>COUNT(D121:O121)</x:f>
        <x:v>12</x:v>
      </x:c>
      <x:c r="AC121" t="n">
        <x:f>COUNT(P121:AA121)</x:f>
        <x:v>12</x:v>
      </x:c>
      <x:c r="AD121" t="n">
        <x:f>COUNTIF(D121:AA121,"&gt;0")</x:f>
        <x:v>24</x:v>
      </x:c>
      <x:c r="AE121" t="n">
        <x:f>IF(AB121=0,"",AVERAGE(D121:O121))</x:f>
        <x:v>22.4469125</x:v>
      </x:c>
      <x:c r="AF121" t="n">
        <x:f>IF(AC121=0,"",AVERAGE(P121:AA121))</x:f>
        <x:v>29.193505</x:v>
      </x:c>
      <x:c r="AG121" t="n">
        <x:f>IF(OR(AB121&lt;'산출기준'!$B$19,AC121&lt;'산출기준'!$B$19,AE121=0),"",AF121/AE121)</x:f>
        <x:v>1.3005577047622918</x:v>
      </x:c>
      <x:c r="AH121" t="n">
        <x:f>IF(SUM(P121:AA121)=0,"",MAX(P121:AA121)/SUM(P121:AA121))</x:f>
        <x:v>0.12583423949950512</x:v>
      </x:c>
      <x:c r="AI121" t="n">
        <x:f>IF(AG121="","",AD121/'산출기준'!$B$18*'산출기준'!$B$20+MIN(1,AG121)*'산출기준'!$B$21+(1-AH121)*'산출기준'!$B$22)</x:f>
        <x:v>97.48331521000989</x:v>
      </x:c>
      <x:c r="AJ121" t="str">
        <x:v>24개월 중 양수 지수 24개월; 전반/후반 자료 12/12개월. 최근12개월/이전12개월 관측월 평균비 1.30배, 최근 최댓달 비중 12.6%. 미래 1년 지속을 보장하지 않음.</x:v>
      </x:c>
      <x:c r="AK121" t="str">
        <x:v>https://developers.naver.com/docs/serviceapi/datalab/search/search.md</x:v>
      </x:c>
    </x:row>
    <x:row r="122">
      <x:c r="A122" t="str">
        <x:v>K0118</x:v>
      </x:c>
      <x:c r="B122" t="str">
        <x:v>마음·심리</x:v>
      </x:c>
      <x:c r="C122" t="str">
        <x:v>분노조절장애</x:v>
      </x:c>
      <x:c r="D122" t="n">
        <x:v>54.69417</x:v>
      </x:c>
      <x:c r="E122" t="n">
        <x:v>52.76511</x:v>
      </x:c>
      <x:c r="F122" t="n">
        <x:v>42.33441</x:v>
      </x:c>
      <x:c r="G122" t="n">
        <x:v>41.4296</x:v>
      </x:c>
      <x:c r="H122" t="n">
        <x:v>41.2595</x:v>
      </x:c>
      <x:c r="I122" t="n">
        <x:v>38.50524</x:v>
      </x:c>
      <x:c r="J122" t="n">
        <x:v>38.85993</x:v>
      </x:c>
      <x:c r="K122" t="n">
        <x:v>38.18313</x:v>
      </x:c>
      <x:c r="L122" t="n">
        <x:v>38.03112</x:v>
      </x:c>
      <x:c r="M122" t="n">
        <x:v>36.41331</x:v>
      </x:c>
      <x:c r="N122" t="n">
        <x:v>35.6207</x:v>
      </x:c>
      <x:c r="O122" t="n">
        <x:v>36.64495</x:v>
      </x:c>
      <x:c r="P122" t="n">
        <x:v>30.23163</x:v>
      </x:c>
      <x:c r="Q122" t="n">
        <x:v>29.11328</x:v>
      </x:c>
      <x:c r="R122" t="n">
        <x:v>27.15888</x:v>
      </x:c>
      <x:c r="S122" t="n">
        <x:v>23.26094</x:v>
      </x:c>
      <x:c r="T122" t="n">
        <x:v>20.05066</x:v>
      </x:c>
      <x:c r="U122" t="n">
        <x:v>18.2338</x:v>
      </x:c>
      <x:c r="V122" t="n">
        <x:v>20.8288</x:v>
      </x:c>
      <x:c r="W122" t="n">
        <x:v>21.07129</x:v>
      </x:c>
      <x:c r="X122" t="n">
        <x:v>18.56677</x:v>
      </x:c>
      <x:c r="Y122" t="n">
        <x:v>18.56677</x:v>
      </x:c>
      <x:c r="Z122" t="n">
        <x:v>17.47014</x:v>
      </x:c>
      <x:c r="AA122" t="n">
        <x:v>17.15164</x:v>
      </x:c>
      <x:c r="AB122" t="n">
        <x:f>COUNT(D122:O122)</x:f>
        <x:v>12</x:v>
      </x:c>
      <x:c r="AC122" t="n">
        <x:f>COUNT(P122:AA122)</x:f>
        <x:v>12</x:v>
      </x:c>
      <x:c r="AD122" t="n">
        <x:f>COUNTIF(D122:AA122,"&gt;0")</x:f>
        <x:v>24</x:v>
      </x:c>
      <x:c r="AE122" t="n">
        <x:f>IF(AB122=0,"",AVERAGE(D122:O122))</x:f>
        <x:v>41.228430833333334</x:v>
      </x:c>
      <x:c r="AF122" t="n">
        <x:f>IF(AC122=0,"",AVERAGE(P122:AA122))</x:f>
        <x:v>21.808716666666665</x:v>
      </x:c>
      <x:c r="AG122" t="n">
        <x:f>IF(OR(AB122&lt;'산출기준'!$B$19,AC122&lt;'산출기준'!$B$19,AE122=0),"",AF122/AE122)</x:f>
        <x:v>0.5289727555925858</x:v>
      </x:c>
      <x:c r="AH122" t="n">
        <x:f>IF(SUM(P122:AA122)=0,"",MAX(P122:AA122)/SUM(P122:AA122))</x:f>
        <x:v>0.11551814526760325</x:v>
      </x:c>
      <x:c r="AI122" t="n">
        <x:f>IF(AG122="","",AD122/'산출기준'!$B$18*'산출기준'!$B$20+MIN(1,AG122)*'산출기준'!$B$21+(1-AH122)*'산출기준'!$B$22)</x:f>
        <x:v>83.55881976242551</x:v>
      </x:c>
      <x:c r="AJ122" t="str">
        <x:v>24개월 중 양수 지수 24개월; 전반/후반 자료 12/12개월. 최근12개월/이전12개월 관측월 평균비 0.53배, 최근 최댓달 비중 11.6%. 미래 1년 지속을 보장하지 않음.</x:v>
      </x:c>
      <x:c r="AK122" t="str">
        <x:v>https://developers.naver.com/docs/serviceapi/datalab/search/search.md</x:v>
      </x:c>
    </x:row>
    <x:row r="123">
      <x:c r="A123" t="str">
        <x:v>K0119</x:v>
      </x:c>
      <x:c r="B123" t="str">
        <x:v>마음·심리</x:v>
      </x:c>
      <x:c r="C123" t="str">
        <x:v>성인ADHD검사</x:v>
      </x:c>
      <x:c r="D123" t="n">
        <x:v>40.79261</x:v>
      </x:c>
      <x:c r="E123" t="n">
        <x:v>48.71878</x:v>
      </x:c>
      <x:c r="F123" t="n">
        <x:v>38.93955</x:v>
      </x:c>
      <x:c r="G123" t="n">
        <x:v>45.05609</x:v>
      </x:c>
      <x:c r="H123" t="n">
        <x:v>43.05465</x:v>
      </x:c>
      <x:c r="I123" t="n">
        <x:v>44.58559</x:v>
      </x:c>
      <x:c r="J123" t="n">
        <x:v>50.12667</x:v>
      </x:c>
      <x:c r="K123" t="n">
        <x:v>41.70828</x:v>
      </x:c>
      <x:c r="L123" t="n">
        <x:v>46.57618</x:v>
      </x:c>
      <x:c r="M123" t="n">
        <x:v>41.01701</x:v>
      </x:c>
      <x:c r="N123" t="n">
        <x:v>35.83061</x:v>
      </x:c>
      <x:c r="O123" t="n">
        <x:v>30.16648</x:v>
      </x:c>
      <x:c r="P123" t="n">
        <x:v>32.4828</x:v>
      </x:c>
      <x:c r="Q123" t="n">
        <x:v>30.01809</x:v>
      </x:c>
      <x:c r="R123" t="n">
        <x:v>25.47593</x:v>
      </x:c>
      <x:c r="S123" t="n">
        <x:v>29.0047</x:v>
      </x:c>
      <x:c r="T123" t="n">
        <x:v>23.15598</x:v>
      </x:c>
      <x:c r="U123" t="n">
        <x:v>23.53239</x:v>
      </x:c>
      <x:c r="V123" t="n">
        <x:v>29.69236</x:v>
      </x:c>
      <x:c r="W123" t="n">
        <x:v>31.69743</x:v>
      </x:c>
      <x:c r="X123" t="n">
        <x:v>25.02352</x:v>
      </x:c>
      <x:c r="Y123" t="n">
        <x:v>21.46217</x:v>
      </x:c>
      <x:c r="Z123" t="n">
        <x:v>17.24212</x:v>
      </x:c>
      <x:c r="AA123" t="n">
        <x:v>15.85233</x:v>
      </x:c>
      <x:c r="AB123" t="n">
        <x:f>COUNT(D123:O123)</x:f>
        <x:v>12</x:v>
      </x:c>
      <x:c r="AC123" t="n">
        <x:f>COUNT(P123:AA123)</x:f>
        <x:v>12</x:v>
      </x:c>
      <x:c r="AD123" t="n">
        <x:f>COUNTIF(D123:AA123,"&gt;0")</x:f>
        <x:v>24</x:v>
      </x:c>
      <x:c r="AE123" t="n">
        <x:f>IF(AB123=0,"",AVERAGE(D123:O123))</x:f>
        <x:v>42.214375</x:v>
      </x:c>
      <x:c r="AF123" t="n">
        <x:f>IF(AC123=0,"",AVERAGE(P123:AA123))</x:f>
        <x:v>25.386651666666666</x:v>
      </x:c>
      <x:c r="AG123" t="n">
        <x:f>IF(OR(AB123&lt;'산출기준'!$B$19,AC123&lt;'산출기준'!$B$19,AE123=0),"",AF123/AE123)</x:f>
        <x:v>0.6013745712607771</x:v>
      </x:c>
      <x:c r="AH123" t="n">
        <x:f>IF(SUM(P123:AA123)=0,"",MAX(P123:AA123)/SUM(P123:AA123))</x:f>
        <x:v>0.10662690123700834</x:v>
      </x:c>
      <x:c r="AI123" t="n">
        <x:f>IF(AG123="","",AD123/'산출기준'!$B$18*'산출기준'!$B$20+MIN(1,AG123)*'산출기준'!$B$21+(1-AH123)*'산출기준'!$B$22)</x:f>
        <x:v>85.90869911308314</x:v>
      </x:c>
      <x:c r="AJ123" t="str">
        <x:v>24개월 중 양수 지수 24개월; 전반/후반 자료 12/12개월. 최근12개월/이전12개월 관측월 평균비 0.60배, 최근 최댓달 비중 10.7%. 미래 1년 지속을 보장하지 않음.</x:v>
      </x:c>
      <x:c r="AK123" t="str">
        <x:v>https://developers.naver.com/docs/serviceapi/datalab/search/search.md</x:v>
      </x:c>
    </x:row>
    <x:row r="124">
      <x:c r="A124" t="str">
        <x:v>K0120</x:v>
      </x:c>
      <x:c r="B124" t="str">
        <x:v>마음·심리</x:v>
      </x:c>
      <x:c r="C124" t="str">
        <x:v>불면증치료</x:v>
      </x:c>
      <x:c r="D124" t="n">
        <x:v>18.01664</x:v>
      </x:c>
      <x:c r="E124" t="n">
        <x:v>19.37386</x:v>
      </x:c>
      <x:c r="F124" t="n">
        <x:v>23.43829</x:v>
      </x:c>
      <x:c r="G124" t="n">
        <x:v>24.57473</x:v>
      </x:c>
      <x:c r="H124" t="n">
        <x:v>29.03003</x:v>
      </x:c>
      <x:c r="I124" t="n">
        <x:v>27.75244</x:v>
      </x:c>
      <x:c r="J124" t="n">
        <x:v>25.92833</x:v>
      </x:c>
      <x:c r="K124" t="n">
        <x:v>21.55266</x:v>
      </x:c>
      <x:c r="L124" t="n">
        <x:v>23.64096</x:v>
      </x:c>
      <x:c r="M124" t="n">
        <x:v>20.79261</x:v>
      </x:c>
      <x:c r="N124" t="n">
        <x:v>16.94173</x:v>
      </x:c>
      <x:c r="O124" t="n">
        <x:v>16.06587</x:v>
      </x:c>
      <x:c r="P124" t="n">
        <x:v>19.32681</x:v>
      </x:c>
      <x:c r="Q124" t="n">
        <x:v>19.39558</x:v>
      </x:c>
      <x:c r="R124" t="n">
        <x:v>17.50633</x:v>
      </x:c>
      <x:c r="S124" t="n">
        <x:v>20.56822</x:v>
      </x:c>
      <x:c r="T124" t="n">
        <x:v>22.671</x:v>
      </x:c>
      <x:c r="U124" t="n">
        <x:v>17.4448</x:v>
      </x:c>
      <x:c r="V124" t="n">
        <x:v>17.9153</x:v>
      </x:c>
      <x:c r="W124" t="n">
        <x:v>18.84545</x:v>
      </x:c>
      <x:c r="X124" t="n">
        <x:v>18.1216</x:v>
      </x:c>
      <x:c r="Y124" t="n">
        <x:v>16.23597</x:v>
      </x:c>
      <x:c r="Z124" t="n">
        <x:v>10.54288</x:v>
      </x:c>
      <x:c r="AA124" t="n">
        <x:v>11.94715</x:v>
      </x:c>
      <x:c r="AB124" t="n">
        <x:f>COUNT(D124:O124)</x:f>
        <x:v>12</x:v>
      </x:c>
      <x:c r="AC124" t="n">
        <x:f>COUNT(P124:AA124)</x:f>
        <x:v>12</x:v>
      </x:c>
      <x:c r="AD124" t="n">
        <x:f>COUNTIF(D124:AA124,"&gt;0")</x:f>
        <x:v>24</x:v>
      </x:c>
      <x:c r="AE124" t="n">
        <x:f>IF(AB124=0,"",AVERAGE(D124:O124))</x:f>
        <x:v>22.2590125</x:v>
      </x:c>
      <x:c r="AF124" t="n">
        <x:f>IF(AC124=0,"",AVERAGE(P124:AA124))</x:f>
        <x:v>17.543424166666664</x:v>
      </x:c>
      <x:c r="AG124" t="n">
        <x:f>IF(OR(AB124&lt;'산출기준'!$B$19,AC124&lt;'산출기준'!$B$19,AE124=0),"",AF124/AE124)</x:f>
        <x:v>0.788149257145467</x:v>
      </x:c>
      <x:c r="AH124" t="n">
        <x:f>IF(SUM(P124:AA124)=0,"",MAX(P124:AA124)/SUM(P124:AA124))</x:f>
        <x:v>0.10768992313311697</x:v>
      </x:c>
      <x:c r="AI124" t="n">
        <x:f>IF(AG124="","",AD124/'산출기준'!$B$18*'산출기준'!$B$20+MIN(1,AG124)*'산출기준'!$B$21+(1-AH124)*'산출기준'!$B$22)</x:f>
        <x:v>91.49067925170168</x:v>
      </x:c>
      <x:c r="AJ124" t="str">
        <x:v>24개월 중 양수 지수 24개월; 전반/후반 자료 12/12개월. 최근12개월/이전12개월 관측월 평균비 0.79배, 최근 최댓달 비중 10.8%. 미래 1년 지속을 보장하지 않음.</x:v>
      </x:c>
      <x:c r="AK124" t="str">
        <x:v>https://developers.naver.com/docs/serviceapi/datalab/search/search.md</x:v>
      </x:c>
    </x:row>
    <x:row r="125">
      <x:c r="A125" t="str">
        <x:v>K0121</x:v>
      </x:c>
      <x:c r="B125" t="str">
        <x:v>마음·심리</x:v>
      </x:c>
      <x:c r="C125" t="str">
        <x:v>스트레스성공황장애</x:v>
      </x:c>
      <x:c r="D125" t="n">
        <x:v>84.82069</x:v>
      </x:c>
      <x:c r="E125" t="n">
        <x:v>79.76395</x:v>
      </x:c>
      <x:c r="F125" t="n">
        <x:v>70.77621</x:v>
      </x:c>
      <x:c r="G125" t="n">
        <x:v>61.28915</x:v>
      </x:c>
      <x:c r="H125" t="n">
        <x:v>62.92328</x:v>
      </x:c>
      <x:c r="I125" t="n">
        <x:v>59.05583</x:v>
      </x:c>
      <x:c r="J125" t="n">
        <x:v>69.73218</x:v>
      </x:c>
      <x:c r="K125" t="n">
        <x:v>59.31003</x:v>
      </x:c>
      <x:c r="L125" t="n">
        <x:v>60.68088</x:v>
      </x:c>
      <x:c r="M125" t="n">
        <x:v>68.42487</x:v>
      </x:c>
      <x:c r="N125" t="n">
        <x:v>59.04675</x:v>
      </x:c>
      <x:c r="O125" t="n">
        <x:v>57.95733</x:v>
      </x:c>
      <x:c r="P125" t="n">
        <x:v>55.0522</x:v>
      </x:c>
      <x:c r="Q125" t="n">
        <x:v>52.02905</x:v>
      </x:c>
      <x:c r="R125" t="n">
        <x:v>52.78256</x:v>
      </x:c>
      <x:c r="S125" t="n">
        <x:v>51.15751</x:v>
      </x:c>
      <x:c r="T125" t="n">
        <x:v>43.27734</x:v>
      </x:c>
      <x:c r="U125" t="n">
        <x:v>39.42805</x:v>
      </x:c>
      <x:c r="V125" t="n">
        <x:v>47.6532</x:v>
      </x:c>
      <x:c r="W125" t="n">
        <x:v>43.8039</x:v>
      </x:c>
      <x:c r="X125" t="n">
        <x:v>41.08942</x:v>
      </x:c>
      <x:c r="Y125" t="n">
        <x:v>41.6886</x:v>
      </x:c>
      <x:c r="Z125" t="n">
        <x:v>40.51747</x:v>
      </x:c>
      <x:c r="AA125" t="n">
        <x:v>38.12074</x:v>
      </x:c>
      <x:c r="AB125" t="n">
        <x:f>COUNT(D125:O125)</x:f>
        <x:v>12</x:v>
      </x:c>
      <x:c r="AC125" t="n">
        <x:f>COUNT(P125:AA125)</x:f>
        <x:v>12</x:v>
      </x:c>
      <x:c r="AD125" t="n">
        <x:f>COUNTIF(D125:AA125,"&gt;0")</x:f>
        <x:v>24</x:v>
      </x:c>
      <x:c r="AE125" t="n">
        <x:f>IF(AB125=0,"",AVERAGE(D125:O125))</x:f>
        <x:v>66.14842916666665</x:v>
      </x:c>
      <x:c r="AF125" t="n">
        <x:f>IF(AC125=0,"",AVERAGE(P125:AA125))</x:f>
        <x:v>45.550003333333336</x:v>
      </x:c>
      <x:c r="AG125" t="n">
        <x:f>IF(OR(AB125&lt;'산출기준'!$B$19,AC125&lt;'산출기준'!$B$19,AE125=0),"",AF125/AE125)</x:f>
        <x:v>0.6886029480543853</x:v>
      </x:c>
      <x:c r="AH125" t="n">
        <x:f>IF(SUM(P125:AA125)=0,"",MAX(P125:AA125)/SUM(P125:AA125))</x:f>
        <x:v>0.10071751915715191</x:v>
      </x:c>
      <x:c r="AI125" t="n">
        <x:f>IF(AG125="","",AD125/'산출기준'!$B$18*'산출기준'!$B$20+MIN(1,AG125)*'산출기준'!$B$21+(1-AH125)*'산출기준'!$B$22)</x:f>
        <x:v>88.64373805848852</x:v>
      </x:c>
      <x:c r="AJ125" t="str">
        <x:v>24개월 중 양수 지수 24개월; 전반/후반 자료 12/12개월. 최근12개월/이전12개월 관측월 평균비 0.69배, 최근 최댓달 비중 10.1%. 미래 1년 지속을 보장하지 않음.</x:v>
      </x:c>
      <x:c r="AK125" t="str">
        <x:v>https://developers.naver.com/docs/serviceapi/datalab/search/search.md</x:v>
      </x:c>
    </x:row>
    <x:row r="126">
      <x:c r="A126" t="str">
        <x:v>K0122</x:v>
      </x:c>
      <x:c r="B126" t="str">
        <x:v>마음·심리</x:v>
      </x:c>
      <x:c r="C126" t="str">
        <x:v>수면장애</x:v>
      </x:c>
      <x:c r="D126" t="n">
        <x:v>100</x:v>
      </x:c>
      <x:c r="E126" t="n">
        <x:v>96.00544</x:v>
      </x:c>
      <x:c r="F126" t="n">
        <x:v>95.48797</x:v>
      </x:c>
      <x:c r="G126" t="n">
        <x:v>82.5329</x:v>
      </x:c>
      <x:c r="H126" t="n">
        <x:v>87.3536</x:v>
      </x:c>
      <x:c r="I126" t="n">
        <x:v>84.80254</x:v>
      </x:c>
      <x:c r="J126" t="n">
        <x:v>89.63231</x:v>
      </x:c>
      <x:c r="K126" t="n">
        <x:v>82.82342</x:v>
      </x:c>
      <x:c r="L126" t="n">
        <x:v>84.76622</x:v>
      </x:c>
      <x:c r="M126" t="n">
        <x:v>74.50748</x:v>
      </x:c>
      <x:c r="N126" t="n">
        <x:v>73.02768</x:v>
      </x:c>
      <x:c r="O126" t="n">
        <x:v>73.15478</x:v>
      </x:c>
      <x:c r="P126" t="n">
        <x:v>68.17067</x:v>
      </x:c>
      <x:c r="Q126" t="n">
        <x:v>63.25011</x:v>
      </x:c>
      <x:c r="R126" t="n">
        <x:v>50.19518</x:v>
      </x:c>
      <x:c r="S126" t="n">
        <x:v>47.63504</x:v>
      </x:c>
      <x:c r="T126" t="n">
        <x:v>55.78756</x:v>
      </x:c>
      <x:c r="U126" t="n">
        <x:v>42.33318</x:v>
      </x:c>
      <x:c r="V126" t="n">
        <x:v>46.27326</x:v>
      </x:c>
      <x:c r="W126" t="n">
        <x:v>42.73263</x:v>
      </x:c>
      <x:c r="X126" t="n">
        <x:v>39.89105</x:v>
      </x:c>
      <x:c r="Y126" t="n">
        <x:v>37.25828</x:v>
      </x:c>
      <x:c r="Z126" t="n">
        <x:v>36.18701</x:v>
      </x:c>
      <x:c r="AA126" t="n">
        <x:v>37.38538</x:v>
      </x:c>
      <x:c r="AB126" t="n">
        <x:f>COUNT(D126:O126)</x:f>
        <x:v>12</x:v>
      </x:c>
      <x:c r="AC126" t="n">
        <x:f>COUNT(P126:AA126)</x:f>
        <x:v>12</x:v>
      </x:c>
      <x:c r="AD126" t="n">
        <x:f>COUNTIF(D126:AA126,"&gt;0")</x:f>
        <x:v>24</x:v>
      </x:c>
      <x:c r="AE126" t="n">
        <x:f>IF(AB126=0,"",AVERAGE(D126:O126))</x:f>
        <x:v>85.34119499999998</x:v>
      </x:c>
      <x:c r="AF126" t="n">
        <x:f>IF(AC126=0,"",AVERAGE(P126:AA126))</x:f>
        <x:v>47.25827916666668</x:v>
      </x:c>
      <x:c r="AG126" t="n">
        <x:f>IF(OR(AB126&lt;'산출기준'!$B$19,AC126&lt;'산출기준'!$B$19,AE126=0),"",AF126/AE126)</x:f>
        <x:v>0.5537569419629839</x:v>
      </x:c>
      <x:c r="AH126" t="n">
        <x:f>IF(SUM(P126:AA126)=0,"",MAX(P126:AA126)/SUM(P126:AA126))</x:f>
        <x:v>0.12020939540840592</x:v>
      </x:c>
      <x:c r="AI126" t="n">
        <x:f>IF(AG126="","",AD126/'산출기준'!$B$18*'산출기준'!$B$20+MIN(1,AG126)*'산출기준'!$B$21+(1-AH126)*'산출기준'!$B$22)</x:f>
        <x:v>84.20852035072139</x:v>
      </x:c>
      <x:c r="AJ126" t="str">
        <x:v>24개월 중 양수 지수 24개월; 전반/후반 자료 12/12개월. 최근12개월/이전12개월 관측월 평균비 0.55배, 최근 최댓달 비중 12.0%. 미래 1년 지속을 보장하지 않음.</x:v>
      </x:c>
      <x:c r="AK126" t="str">
        <x:v>https://developers.naver.com/docs/serviceapi/datalab/search/search.md</x:v>
      </x:c>
    </x:row>
    <x:row r="127">
      <x:c r="A127" t="str">
        <x:v>K0123</x:v>
      </x:c>
      <x:c r="B127" t="str">
        <x:v>마음·심리</x:v>
      </x:c>
      <x:c r="C127" t="str">
        <x:v>공황장애원인</x:v>
      </x:c>
      <x:c r="D127" t="n">
        <x:v>47.6078</x:v>
      </x:c>
      <x:c r="E127" t="n">
        <x:v>43.74943</x:v>
      </x:c>
      <x:c r="F127" t="n">
        <x:v>44.69359</x:v>
      </x:c>
      <x:c r="G127" t="n">
        <x:v>44.03086</x:v>
      </x:c>
      <x:c r="H127" t="n">
        <x:v>48.88788</x:v>
      </x:c>
      <x:c r="I127" t="n">
        <x:v>48.77893</x:v>
      </x:c>
      <x:c r="J127" t="n">
        <x:v>42.28778</x:v>
      </x:c>
      <x:c r="K127" t="n">
        <x:v>40.05447</x:v>
      </x:c>
      <x:c r="L127" t="n">
        <x:v>42.5783</x:v>
      </x:c>
      <x:c r="M127" t="n">
        <x:v>53.13663</x:v>
      </x:c>
      <x:c r="N127" t="n">
        <x:v>48.76078</x:v>
      </x:c>
      <x:c r="O127" t="n">
        <x:v>43.58601</x:v>
      </x:c>
      <x:c r="P127" t="n">
        <x:v>39.06491</x:v>
      </x:c>
      <x:c r="Q127" t="n">
        <x:v>37.57603</x:v>
      </x:c>
      <x:c r="R127" t="n">
        <x:v>45.59237</x:v>
      </x:c>
      <x:c r="S127" t="n">
        <x:v>45.64684</x:v>
      </x:c>
      <x:c r="T127" t="n">
        <x:v>42.21516</x:v>
      </x:c>
      <x:c r="U127" t="n">
        <x:v>36.84975</x:v>
      </x:c>
      <x:c r="V127" t="n">
        <x:v>43.50431</x:v>
      </x:c>
      <x:c r="W127" t="n">
        <x:v>40.09078</x:v>
      </x:c>
      <x:c r="X127" t="n">
        <x:v>44.14888</x:v>
      </x:c>
      <x:c r="Y127" t="n">
        <x:v>40.06354</x:v>
      </x:c>
      <x:c r="Z127" t="n">
        <x:v>40.9714</x:v>
      </x:c>
      <x:c r="AA127" t="n">
        <x:v>34.18974</x:v>
      </x:c>
      <x:c r="AB127" t="n">
        <x:f>COUNT(D127:O127)</x:f>
        <x:v>12</x:v>
      </x:c>
      <x:c r="AC127" t="n">
        <x:f>COUNT(P127:AA127)</x:f>
        <x:v>12</x:v>
      </x:c>
      <x:c r="AD127" t="n">
        <x:f>COUNTIF(D127:AA127,"&gt;0")</x:f>
        <x:v>24</x:v>
      </x:c>
      <x:c r="AE127" t="n">
        <x:f>IF(AB127=0,"",AVERAGE(D127:O127))</x:f>
        <x:v>45.67937166666667</x:v>
      </x:c>
      <x:c r="AF127" t="n">
        <x:f>IF(AC127=0,"",AVERAGE(P127:AA127))</x:f>
        <x:v>40.8261425</x:v>
      </x:c>
      <x:c r="AG127" t="n">
        <x:f>IF(OR(AB127&lt;'산출기준'!$B$19,AC127&lt;'산출기준'!$B$19,AE127=0),"",AF127/AE127)</x:f>
        <x:v>0.8937544675070874</x:v>
      </x:c>
      <x:c r="AH127" t="n">
        <x:f>IF(SUM(P127:AA127)=0,"",MAX(P127:AA127)/SUM(P127:AA127))</x:f>
        <x:v>0.09317322432148305</x:v>
      </x:c>
      <x:c r="AI127" t="n">
        <x:f>IF(AG127="","",AD127/'산출기준'!$B$18*'산출기준'!$B$20+MIN(1,AG127)*'산출기준'!$B$21+(1-AH127)*'산출기준'!$B$22)</x:f>
        <x:v>94.94916953878295</x:v>
      </x:c>
      <x:c r="AJ127" t="str">
        <x:v>24개월 중 양수 지수 24개월; 전반/후반 자료 12/12개월. 최근12개월/이전12개월 관측월 평균비 0.89배, 최근 최댓달 비중 9.3%. 미래 1년 지속을 보장하지 않음.</x:v>
      </x:c>
      <x:c r="AK127" t="str">
        <x:v>https://developers.naver.com/docs/serviceapi/datalab/search/search.md</x:v>
      </x:c>
    </x:row>
    <x:row r="128">
      <x:c r="A128" t="str">
        <x:v>K0124</x:v>
      </x:c>
      <x:c r="B128" t="str">
        <x:v>마음·심리</x:v>
      </x:c>
      <x:c r="C128" t="str">
        <x:v>정신과상담</x:v>
      </x:c>
      <x:c r="D128" t="n">
        <x:v>56.06899</x:v>
      </x:c>
      <x:c r="E128" t="n">
        <x:v>52.44666</x:v>
      </x:c>
      <x:c r="F128" t="n">
        <x:v>52.25601</x:v>
      </x:c>
      <x:c r="G128" t="n">
        <x:v>47.78029</x:v>
      </x:c>
      <x:c r="H128" t="n">
        <x:v>46.59101</x:v>
      </x:c>
      <x:c r="I128" t="n">
        <x:v>46.32773</x:v>
      </x:c>
      <x:c r="J128" t="n">
        <x:v>59.67317</x:v>
      </x:c>
      <x:c r="K128" t="n">
        <x:v>55.68769</x:v>
      </x:c>
      <x:c r="L128" t="n">
        <x:v>51.88379</x:v>
      </x:c>
      <x:c r="M128" t="n">
        <x:v>54.49841</x:v>
      </x:c>
      <x:c r="N128" t="n">
        <x:v>55.11575</x:v>
      </x:c>
      <x:c r="O128" t="n">
        <x:v>56.50476</x:v>
      </x:c>
      <x:c r="P128" t="n">
        <x:v>47.95279</x:v>
      </x:c>
      <x:c r="Q128" t="n">
        <x:v>40.98048</x:v>
      </x:c>
      <x:c r="R128" t="n">
        <x:v>47.02678</x:v>
      </x:c>
      <x:c r="S128" t="n">
        <x:v>47.90739</x:v>
      </x:c>
      <x:c r="T128" t="n">
        <x:v>38.56559</x:v>
      </x:c>
      <x:c r="U128" t="n">
        <x:v>35.46073</x:v>
      </x:c>
      <x:c r="V128" t="n">
        <x:v>39.62778</x:v>
      </x:c>
      <x:c r="W128" t="n">
        <x:v>37.05855</x:v>
      </x:c>
      <x:c r="X128" t="n">
        <x:v>36.4866</x:v>
      </x:c>
      <x:c r="Y128" t="n">
        <x:v>35.46073</x:v>
      </x:c>
      <x:c r="Z128" t="n">
        <x:v>35.5152</x:v>
      </x:c>
      <x:c r="AA128" t="n">
        <x:v>35.15206</x:v>
      </x:c>
      <x:c r="AB128" t="n">
        <x:f>COUNT(D128:O128)</x:f>
        <x:v>12</x:v>
      </x:c>
      <x:c r="AC128" t="n">
        <x:f>COUNT(P128:AA128)</x:f>
        <x:v>12</x:v>
      </x:c>
      <x:c r="AD128" t="n">
        <x:f>COUNTIF(D128:AA128,"&gt;0")</x:f>
        <x:v>24</x:v>
      </x:c>
      <x:c r="AE128" t="n">
        <x:f>IF(AB128=0,"",AVERAGE(D128:O128))</x:f>
        <x:v>52.90285500000001</x:v>
      </x:c>
      <x:c r="AF128" t="n">
        <x:f>IF(AC128=0,"",AVERAGE(P128:AA128))</x:f>
        <x:v>39.76622333333333</x:v>
      </x:c>
      <x:c r="AG128" t="n">
        <x:f>IF(OR(AB128&lt;'산출기준'!$B$19,AC128&lt;'산출기준'!$B$19,AE128=0),"",AF128/AE128)</x:f>
        <x:v>0.7516838804509383</x:v>
      </x:c>
      <x:c r="AH128" t="n">
        <x:f>IF(SUM(P128:AA128)=0,"",MAX(P128:AA128)/SUM(P128:AA128))</x:f>
        <x:v>0.10048894509888502</x:v>
      </x:c>
      <x:c r="AI128" t="n">
        <x:f>IF(AG128="","",AD128/'산출기준'!$B$18*'산출기준'!$B$20+MIN(1,AG128)*'산출기준'!$B$21+(1-AH128)*'산출기준'!$B$22)</x:f>
        <x:v>90.54073751155045</x:v>
      </x:c>
      <x:c r="AJ128" t="str">
        <x:v>24개월 중 양수 지수 24개월; 전반/후반 자료 12/12개월. 최근12개월/이전12개월 관측월 평균비 0.75배, 최근 최댓달 비중 10.0%. 미래 1년 지속을 보장하지 않음.</x:v>
      </x:c>
      <x:c r="AK128" t="str">
        <x:v>https://developers.naver.com/docs/serviceapi/datalab/search/search.md</x:v>
      </x:c>
    </x:row>
    <x:row r="129">
      <x:c r="A129" t="str">
        <x:v>K0125</x:v>
      </x:c>
      <x:c r="B129" t="str">
        <x:v>마음·심리</x:v>
      </x:c>
      <x:c r="C129" t="str">
        <x:v>불면증극복하는법</x:v>
      </x:c>
      <x:c r="D129" t="n">
        <x:v>79.92737</x:v>
      </x:c>
      <x:c r="E129" t="n">
        <x:v>88.06173</x:v>
      </x:c>
      <x:c r="F129" t="n">
        <x:v>60.17249</x:v>
      </x:c>
      <x:c r="G129" t="n">
        <x:v>63.15024</x:v>
      </x:c>
      <x:c r="H129" t="n">
        <x:v>83.36813</x:v>
      </x:c>
      <x:c r="I129" t="n">
        <x:v>79.13753</x:v>
      </x:c>
      <x:c r="J129" t="n">
        <x:v>70.85792</x:v>
      </x:c>
      <x:c r="K129" t="n">
        <x:v>55.59691</x:v>
      </x:c>
      <x:c r="L129" t="n">
        <x:v>63.10485</x:v>
      </x:c>
      <x:c r="M129" t="n">
        <x:v>55.80571</x:v>
      </x:c>
      <x:c r="N129" t="n">
        <x:v>52.29232</x:v>
      </x:c>
      <x:c r="O129" t="n">
        <x:v>59.34634</x:v>
      </x:c>
      <x:c r="P129" t="n">
        <x:v>59.64593</x:v>
      </x:c>
      <x:c r="Q129" t="n">
        <x:v>61.73399</x:v>
      </x:c>
      <x:c r="R129" t="n">
        <x:v>52.31048</x:v>
      </x:c>
      <x:c r="S129" t="n">
        <x:v>53.59963</x:v>
      </x:c>
      <x:c r="T129" t="n">
        <x:v>63.07762</x:v>
      </x:c>
      <x:c r="U129" t="n">
        <x:v>53.89014</x:v>
      </x:c>
      <x:c r="V129" t="n">
        <x:v>53.33635</x:v>
      </x:c>
      <x:c r="W129" t="n">
        <x:v>43.63141</x:v>
      </x:c>
      <x:c r="X129" t="n">
        <x:v>37.53064</x:v>
      </x:c>
      <x:c r="Y129" t="n">
        <x:v>32.08352</x:v>
      </x:c>
      <x:c r="Z129" t="n">
        <x:v>30.78529</x:v>
      </x:c>
      <x:c r="AA129" t="n">
        <x:v>33.11847</x:v>
      </x:c>
      <x:c r="AB129" t="n">
        <x:f>COUNT(D129:O129)</x:f>
        <x:v>12</x:v>
      </x:c>
      <x:c r="AC129" t="n">
        <x:f>COUNT(P129:AA129)</x:f>
        <x:v>12</x:v>
      </x:c>
      <x:c r="AD129" t="n">
        <x:f>COUNTIF(D129:AA129,"&gt;0")</x:f>
        <x:v>24</x:v>
      </x:c>
      <x:c r="AE129" t="n">
        <x:f>IF(AB129=0,"",AVERAGE(D129:O129))</x:f>
        <x:v>67.56846166666666</x:v>
      </x:c>
      <x:c r="AF129" t="n">
        <x:f>IF(AC129=0,"",AVERAGE(P129:AA129))</x:f>
        <x:v>47.895289166666664</x:v>
      </x:c>
      <x:c r="AG129" t="n">
        <x:f>IF(OR(AB129&lt;'산출기준'!$B$19,AC129&lt;'산출기준'!$B$19,AE129=0),"",AF129/AE129)</x:f>
        <x:v>0.7088408998113197</x:v>
      </x:c>
      <x:c r="AH129" t="n">
        <x:f>IF(SUM(P129:AA129)=0,"",MAX(P129:AA129)/SUM(P129:AA129))</x:f>
        <x:v>0.10974917209585697</x:v>
      </x:c>
      <x:c r="AI129" t="n">
        <x:f>IF(AG129="","",AD129/'산출기준'!$B$18*'산출기준'!$B$20+MIN(1,AG129)*'산출기준'!$B$21+(1-AH129)*'산출기준'!$B$22)</x:f>
        <x:v>89.07024355242245</x:v>
      </x:c>
      <x:c r="AJ129" t="str">
        <x:v>24개월 중 양수 지수 24개월; 전반/후반 자료 12/12개월. 최근12개월/이전12개월 관측월 평균비 0.71배, 최근 최댓달 비중 11.0%. 미래 1년 지속을 보장하지 않음.</x:v>
      </x:c>
      <x:c r="AK129" t="str">
        <x:v>https://developers.naver.com/docs/serviceapi/datalab/search/search.md</x:v>
      </x:c>
    </x:row>
    <x:row r="130">
      <x:c r="A130" t="str">
        <x:v>K0126</x:v>
      </x:c>
      <x:c r="B130" t="str">
        <x:v>마음·심리</x:v>
      </x:c>
      <x:c r="C130" t="str">
        <x:v>성인ADHD검사비용</x:v>
      </x:c>
      <x:c r="D130" t="n">
        <x:v>16.98286</x:v>
      </x:c>
      <x:c r="E130" t="n">
        <x:v>22.39024</x:v>
      </x:c>
      <x:c r="F130" t="n">
        <x:v>17.42278</x:v>
      </x:c>
      <x:c r="G130" t="n">
        <x:v>21.18962</x:v>
      </x:c>
      <x:c r="H130" t="n">
        <x:v>19.37494</x:v>
      </x:c>
      <x:c r="I130" t="n">
        <x:v>20.86884</x:v>
      </x:c>
      <x:c r="J130" t="n">
        <x:v>24.85565</x:v>
      </x:c>
      <x:c r="K130" t="n">
        <x:v>26.58784</x:v>
      </x:c>
      <x:c r="L130" t="n">
        <x:v>29.95142</x:v>
      </x:c>
      <x:c r="M130" t="n">
        <x:v>21.58372</x:v>
      </x:c>
      <x:c r="N130" t="n">
        <x:v>18.12849</x:v>
      </x:c>
      <x:c r="O130" t="n">
        <x:v>16.99202</x:v>
      </x:c>
      <x:c r="P130" t="n">
        <x:v>19.40243</x:v>
      </x:c>
      <x:c r="Q130" t="n">
        <x:v>18.11932</x:v>
      </x:c>
      <x:c r="R130" t="n">
        <x:v>16.02969</x:v>
      </x:c>
      <x:c r="S130" t="n">
        <x:v>19.45742</x:v>
      </x:c>
      <x:c r="T130" t="n">
        <x:v>17.17532</x:v>
      </x:c>
      <x:c r="U130" t="n">
        <x:v>16.68041</x:v>
      </x:c>
      <x:c r="V130" t="n">
        <x:v>24.58069</x:v>
      </x:c>
      <x:c r="W130" t="n">
        <x:v>23.93914</x:v>
      </x:c>
      <x:c r="X130" t="n">
        <x:v>20.98799</x:v>
      </x:c>
      <x:c r="Y130" t="n">
        <x:v>34.71725</x:v>
      </x:c>
      <x:c r="Z130" t="n">
        <x:v>33.74576</x:v>
      </x:c>
      <x:c r="AA130" t="n">
        <x:v>30.53798</x:v>
      </x:c>
      <x:c r="AB130" t="n">
        <x:f>COUNT(D130:O130)</x:f>
        <x:v>12</x:v>
      </x:c>
      <x:c r="AC130" t="n">
        <x:f>COUNT(P130:AA130)</x:f>
        <x:v>12</x:v>
      </x:c>
      <x:c r="AD130" t="n">
        <x:f>COUNTIF(D130:AA130,"&gt;0")</x:f>
        <x:v>24</x:v>
      </x:c>
      <x:c r="AE130" t="n">
        <x:f>IF(AB130=0,"",AVERAGE(D130:O130))</x:f>
        <x:v>21.360701666666667</x:v>
      </x:c>
      <x:c r="AF130" t="n">
        <x:f>IF(AC130=0,"",AVERAGE(P130:AA130))</x:f>
        <x:v>22.947783333333334</x:v>
      </x:c>
      <x:c r="AG130" t="n">
        <x:f>IF(OR(AB130&lt;'산출기준'!$B$19,AC130&lt;'산출기준'!$B$19,AE130=0),"",AF130/AE130)</x:f>
        <x:v>1.074299135460672</x:v>
      </x:c>
      <x:c r="AH130" t="n">
        <x:f>IF(SUM(P130:AA130)=0,"",MAX(P130:AA130)/SUM(P130:AA130))</x:f>
        <x:v>0.12607336075307202</x:v>
      </x:c>
      <x:c r="AI130" t="n">
        <x:f>IF(AG130="","",AD130/'산출기준'!$B$18*'산출기준'!$B$20+MIN(1,AG130)*'산출기준'!$B$21+(1-AH130)*'산출기준'!$B$22)</x:f>
        <x:v>97.47853278493857</x:v>
      </x:c>
      <x:c r="AJ130" t="str">
        <x:v>24개월 중 양수 지수 24개월; 전반/후반 자료 12/12개월. 최근12개월/이전12개월 관측월 평균비 1.07배, 최근 최댓달 비중 12.6%. 미래 1년 지속을 보장하지 않음.</x:v>
      </x:c>
      <x:c r="AK130" t="str">
        <x:v>https://developers.naver.com/docs/serviceapi/datalab/search/search.md</x:v>
      </x:c>
    </x:row>
    <x:row r="131">
      <x:c r="A131" t="str">
        <x:v>K0127</x:v>
      </x:c>
      <x:c r="B131" t="str">
        <x:v>마음·심리</x:v>
      </x:c>
      <x:c r="C131" t="str">
        <x:v>집중력높이는법</x:v>
      </x:c>
      <x:c r="D131" t="n">
        <x:v>64.97113</x:v>
      </x:c>
      <x:c r="E131" t="n">
        <x:v>75.41013</x:v>
      </x:c>
      <x:c r="F131" t="n">
        <x:v>60.63605</x:v>
      </x:c>
      <x:c r="G131" t="n">
        <x:v>55.80606</x:v>
      </x:c>
      <x:c r="H131" t="n">
        <x:v>53.87223</x:v>
      </x:c>
      <x:c r="I131" t="n">
        <x:v>58.54642</x:v>
      </x:c>
      <x:c r="J131" t="n">
        <x:v>65.04445</x:v>
      </x:c>
      <x:c r="K131" t="n">
        <x:v>73.1372</x:v>
      </x:c>
      <x:c r="L131" t="n">
        <x:v>48.66648</x:v>
      </x:c>
      <x:c r="M131" t="n">
        <x:v>60.58106</x:v>
      </x:c>
      <x:c r="N131" t="n">
        <x:v>46.8518</x:v>
      </x:c>
      <x:c r="O131" t="n">
        <x:v>44.65218</x:v>
      </x:c>
      <x:c r="P131" t="n">
        <x:v>50.67363</x:v>
      </x:c>
      <x:c r="Q131" t="n">
        <x:v>44.67968</x:v>
      </x:c>
      <x:c r="R131" t="n">
        <x:v>41.29777</x:v>
      </x:c>
      <x:c r="S131" t="n">
        <x:v>39.24479</x:v>
      </x:c>
      <x:c r="T131" t="n">
        <x:v>37.63174</x:v>
      </x:c>
      <x:c r="U131" t="n">
        <x:v>31.23453</x:v>
      </x:c>
      <x:c r="V131" t="n">
        <x:v>39.85885</x:v>
      </x:c>
      <x:c r="W131" t="n">
        <x:v>43.72651</x:v>
      </x:c>
      <x:c r="X131" t="n">
        <x:v>28.07258</x:v>
      </x:c>
      <x:c r="Y131" t="n">
        <x:v>38.28246</x:v>
      </x:c>
      <x:c r="Z131" t="n">
        <x:v>26.93611</x:v>
      </x:c>
      <x:c r="AA131" t="n">
        <x:v>27.61433</x:v>
      </x:c>
      <x:c r="AB131" t="n">
        <x:f>COUNT(D131:O131)</x:f>
        <x:v>12</x:v>
      </x:c>
      <x:c r="AC131" t="n">
        <x:f>COUNT(P131:AA131)</x:f>
        <x:v>12</x:v>
      </x:c>
      <x:c r="AD131" t="n">
        <x:f>COUNTIF(D131:AA131,"&gt;0")</x:f>
        <x:v>24</x:v>
      </x:c>
      <x:c r="AE131" t="n">
        <x:f>IF(AB131=0,"",AVERAGE(D131:O131))</x:f>
        <x:v>59.01459916666667</x:v>
      </x:c>
      <x:c r="AF131" t="n">
        <x:f>IF(AC131=0,"",AVERAGE(P131:AA131))</x:f>
        <x:v>37.43774833333334</x:v>
      </x:c>
      <x:c r="AG131" t="n">
        <x:f>IF(OR(AB131&lt;'산출기준'!$B$19,AC131&lt;'산출기준'!$B$19,AE131=0),"",AF131/AE131)</x:f>
        <x:v>0.6343811338547458</x:v>
      </x:c>
      <x:c r="AH131" t="n">
        <x:f>IF(SUM(P131:AA131)=0,"",MAX(P131:AA131)/SUM(P131:AA131))</x:f>
        <x:v>0.11279531189754155</x:v>
      </x:c>
      <x:c r="AI131" t="n">
        <x:f>IF(AG131="","",AD131/'산출기준'!$B$18*'산출기준'!$B$20+MIN(1,AG131)*'산출기준'!$B$21+(1-AH131)*'산출기준'!$B$22)</x:f>
        <x:v>86.77552777769154</x:v>
      </x:c>
      <x:c r="AJ131" t="str">
        <x:v>24개월 중 양수 지수 24개월; 전반/후반 자료 12/12개월. 최근12개월/이전12개월 관측월 평균비 0.63배, 최근 최댓달 비중 11.3%. 미래 1년 지속을 보장하지 않음.</x:v>
      </x:c>
      <x:c r="AK131" t="str">
        <x:v>https://developers.naver.com/docs/serviceapi/datalab/search/search.md</x:v>
      </x:c>
    </x:row>
    <x:row r="132">
      <x:c r="A132" t="str">
        <x:v>K0128</x:v>
      </x:c>
      <x:c r="B132" t="str">
        <x:v>마음·심리</x:v>
      </x:c>
      <x:c r="C132" t="str">
        <x:v>불면증증상</x:v>
      </x:c>
      <x:c r="D132" t="n">
        <x:v>69.37952</x:v>
      </x:c>
      <x:c r="E132" t="n">
        <x:v>67.15241</x:v>
      </x:c>
      <x:c r="F132" t="n">
        <x:v>61.46091</x:v>
      </x:c>
      <x:c r="G132" t="n">
        <x:v>69.80111</x:v>
      </x:c>
      <x:c r="H132" t="n">
        <x:v>100</x:v>
      </x:c>
      <x:c r="I132" t="n">
        <x:v>92.47548</x:v>
      </x:c>
      <x:c r="J132" t="n">
        <x:v>73.07304</x:v>
      </x:c>
      <x:c r="K132" t="n">
        <x:v>48.73063</x:v>
      </x:c>
      <x:c r="L132" t="n">
        <x:v>58.16148</x:v>
      </x:c>
      <x:c r="M132" t="n">
        <x:v>63.80716</x:v>
      </x:c>
      <x:c r="N132" t="n">
        <x:v>59.93951</x:v>
      </x:c>
      <x:c r="O132" t="n">
        <x:v>60.43442</x:v>
      </x:c>
      <x:c r="P132" t="n">
        <x:v>49.74796</x:v>
      </x:c>
      <x:c r="Q132" t="n">
        <x:v>49.08807</x:v>
      </x:c>
      <x:c r="R132" t="n">
        <x:v>35.10219</x:v>
      </x:c>
      <x:c r="S132" t="n">
        <x:v>36.80689</x:v>
      </x:c>
      <x:c r="T132" t="n">
        <x:v>46.33855</x:v>
      </x:c>
      <x:c r="U132" t="n">
        <x:v>39.96883</x:v>
      </x:c>
      <x:c r="V132" t="n">
        <x:v>33.58995</x:v>
      </x:c>
      <x:c r="W132" t="n">
        <x:v>22.83933</x:v>
      </x:c>
      <x:c r="X132" t="n">
        <x:v>25.69883</x:v>
      </x:c>
      <x:c r="Y132" t="n">
        <x:v>26.8353</x:v>
      </x:c>
      <x:c r="Z132" t="n">
        <x:v>26.00128</x:v>
      </x:c>
      <x:c r="AA132" t="n">
        <x:v>28.33837</x:v>
      </x:c>
      <x:c r="AB132" t="n">
        <x:f>COUNT(D132:O132)</x:f>
        <x:v>12</x:v>
      </x:c>
      <x:c r="AC132" t="n">
        <x:f>COUNT(P132:AA132)</x:f>
        <x:v>12</x:v>
      </x:c>
      <x:c r="AD132" t="n">
        <x:f>COUNTIF(D132:AA132,"&gt;0")</x:f>
        <x:v>24</x:v>
      </x:c>
      <x:c r="AE132" t="n">
        <x:f>IF(AB132=0,"",AVERAGE(D132:O132))</x:f>
        <x:v>68.70130583333334</x:v>
      </x:c>
      <x:c r="AF132" t="n">
        <x:f>IF(AC132=0,"",AVERAGE(P132:AA132))</x:f>
        <x:v>35.02962916666667</x:v>
      </x:c>
      <x:c r="AG132" t="n">
        <x:f>IF(OR(AB132&lt;'산출기준'!$B$19,AC132&lt;'산출기준'!$B$19,AE132=0),"",AF132/AE132)</x:f>
        <x:v>0.5098830181139086</x:v>
      </x:c>
      <x:c r="AH132" t="n">
        <x:f>IF(SUM(P132:AA132)=0,"",MAX(P132:AA132)/SUM(P132:AA132))</x:f>
        <x:v>0.11834733715303626</x:v>
      </x:c>
      <x:c r="AI132" t="n">
        <x:f>IF(AG132="","",AD132/'산출기준'!$B$18*'산출기준'!$B$20+MIN(1,AG132)*'산출기준'!$B$21+(1-AH132)*'산출기준'!$B$22)</x:f>
        <x:v>82.92954380035654</x:v>
      </x:c>
      <x:c r="AJ132" t="str">
        <x:v>24개월 중 양수 지수 24개월; 전반/후반 자료 12/12개월. 최근12개월/이전12개월 관측월 평균비 0.51배, 최근 최댓달 비중 11.8%. 미래 1년 지속을 보장하지 않음.</x:v>
      </x:c>
      <x:c r="AK132" t="str">
        <x:v>https://developers.naver.com/docs/serviceapi/datalab/search/search.md</x:v>
      </x:c>
    </x:row>
    <x:row r="133">
      <x:c r="A133" t="str">
        <x:v>K0129</x:v>
      </x:c>
      <x:c r="B133" t="str">
        <x:v>마음·심리</x:v>
      </x:c>
      <x:c r="C133" t="str">
        <x:v>성인ADHD자가진단</x:v>
      </x:c>
      <x:c r="D133" t="n">
        <x:v>72.05572</x:v>
      </x:c>
      <x:c r="E133" t="n">
        <x:v>84.02529</x:v>
      </x:c>
      <x:c r="F133" t="n">
        <x:v>56.82338</x:v>
      </x:c>
      <x:c r="G133" t="n">
        <x:v>63.05563</x:v>
      </x:c>
      <x:c r="H133" t="n">
        <x:v>63.29392</x:v>
      </x:c>
      <x:c r="I133" t="n">
        <x:v>60.31527</x:v>
      </x:c>
      <x:c r="J133" t="n">
        <x:v>63.39473</x:v>
      </x:c>
      <x:c r="K133" t="n">
        <x:v>61.06681</x:v>
      </x:c>
      <x:c r="L133" t="n">
        <x:v>62.16662</x:v>
      </x:c>
      <x:c r="M133" t="n">
        <x:v>53.06571</x:v>
      </x:c>
      <x:c r="N133" t="n">
        <x:v>43.44239</x:v>
      </x:c>
      <x:c r="O133" t="n">
        <x:v>46.69599</x:v>
      </x:c>
      <x:c r="P133" t="n">
        <x:v>43.18577</x:v>
      </x:c>
      <x:c r="Q133" t="n">
        <x:v>46.14609</x:v>
      </x:c>
      <x:c r="R133" t="n">
        <x:v>47.3742</x:v>
      </x:c>
      <x:c r="S133" t="n">
        <x:v>42.94748</x:v>
      </x:c>
      <x:c r="T133" t="n">
        <x:v>30.50132</x:v>
      </x:c>
      <x:c r="U133" t="n">
        <x:v>20.66721</x:v>
      </x:c>
      <x:c r="V133" t="n">
        <x:v>24.66318</x:v>
      </x:c>
      <x:c r="W133" t="n">
        <x:v>25.90046</x:v>
      </x:c>
      <x:c r="X133" t="n">
        <x:v>28.25588</x:v>
      </x:c>
      <x:c r="Y133" t="n">
        <x:v>37.3018</x:v>
      </x:c>
      <x:c r="Z133" t="n">
        <x:v>30.29053</x:v>
      </x:c>
      <x:c r="AA133" t="n">
        <x:v>27.88012</x:v>
      </x:c>
      <x:c r="AB133" t="n">
        <x:f>COUNT(D133:O133)</x:f>
        <x:v>12</x:v>
      </x:c>
      <x:c r="AC133" t="n">
        <x:f>COUNT(P133:AA133)</x:f>
        <x:v>12</x:v>
      </x:c>
      <x:c r="AD133" t="n">
        <x:f>COUNTIF(D133:AA133,"&gt;0")</x:f>
        <x:v>24</x:v>
      </x:c>
      <x:c r="AE133" t="n">
        <x:f>IF(AB133=0,"",AVERAGE(D133:O133))</x:f>
        <x:v>60.783455000000004</x:v>
      </x:c>
      <x:c r="AF133" t="n">
        <x:f>IF(AC133=0,"",AVERAGE(P133:AA133))</x:f>
        <x:v>33.759503333333335</x:v>
      </x:c>
      <x:c r="AG133" t="n">
        <x:f>IF(OR(AB133&lt;'산출기준'!$B$19,AC133&lt;'산출기준'!$B$19,AE133=0),"",AF133/AE133)</x:f>
        <x:v>0.555406127100431</x:v>
      </x:c>
      <x:c r="AH133" t="n">
        <x:f>IF(SUM(P133:AA133)=0,"",MAX(P133:AA133)/SUM(P133:AA133))</x:f>
        <x:v>0.11694040522515586</x:v>
      </x:c>
      <x:c r="AI133" t="n">
        <x:f>IF(AG133="","",AD133/'산출기준'!$B$18*'산출기준'!$B$20+MIN(1,AG133)*'산출기준'!$B$21+(1-AH133)*'산출기준'!$B$22)</x:f>
        <x:v>84.32337570850981</x:v>
      </x:c>
      <x:c r="AJ133" t="str">
        <x:v>24개월 중 양수 지수 24개월; 전반/후반 자료 12/12개월. 최근12개월/이전12개월 관측월 평균비 0.56배, 최근 최댓달 비중 11.7%. 미래 1년 지속을 보장하지 않음.</x:v>
      </x:c>
      <x:c r="AK133" t="str">
        <x:v>https://developers.naver.com/docs/serviceapi/datalab/search/search.md</x:v>
      </x:c>
    </x:row>
    <x:row r="134">
      <x:c r="A134" t="str">
        <x:v>K0130</x:v>
      </x:c>
      <x:c r="B134" t="str">
        <x:v>마음·심리</x:v>
      </x:c>
      <x:c r="C134" t="str">
        <x:v>공황장애치료</x:v>
      </x:c>
      <x:c r="D134" t="n">
        <x:v>51.90175</x:v>
      </x:c>
      <x:c r="E134" t="n">
        <x:v>52.08505</x:v>
      </x:c>
      <x:c r="F134" t="n">
        <x:v>34.02987</x:v>
      </x:c>
      <x:c r="G134" t="n">
        <x:v>33.11337</x:v>
      </x:c>
      <x:c r="H134" t="n">
        <x:v>16.99202</x:v>
      </x:c>
      <x:c r="I134" t="n">
        <x:v>24.25075</x:v>
      </x:c>
      <x:c r="J134" t="n">
        <x:v>33.54412</x:v>
      </x:c>
      <x:c r="K134" t="n">
        <x:v>50.22454</x:v>
      </x:c>
      <x:c r="L134" t="n">
        <x:v>45.04628</x:v>
      </x:c>
      <x:c r="M134" t="n">
        <x:v>17.76189</x:v>
      </x:c>
      <x:c r="N134" t="n">
        <x:v>28.40252</x:v>
      </x:c>
      <x:c r="O134" t="n">
        <x:v>27.75181</x:v>
      </x:c>
      <x:c r="P134" t="n">
        <x:v>25.8913</x:v>
      </x:c>
      <x:c r="Q134" t="n">
        <x:v>20.48391</x:v>
      </x:c>
      <x:c r="R134" t="n">
        <x:v>21.21712</x:v>
      </x:c>
      <x:c r="S134" t="n">
        <x:v>21.77618</x:v>
      </x:c>
      <x:c r="T134" t="n">
        <x:v>20.96966</x:v>
      </x:c>
      <x:c r="U134" t="n">
        <x:v>17.102</x:v>
      </x:c>
      <x:c r="V134" t="n">
        <x:v>20.83218</x:v>
      </x:c>
      <x:c r="W134" t="n">
        <x:v>22.48189</x:v>
      </x:c>
      <x:c r="X134" t="n">
        <x:v>23.36174</x:v>
      </x:c>
      <x:c r="Y134" t="n">
        <x:v>30.71212</x:v>
      </x:c>
      <x:c r="Z134" t="n">
        <x:v>25.21308</x:v>
      </x:c>
      <x:c r="AA134" t="n">
        <x:v>25.42388</x:v>
      </x:c>
      <x:c r="AB134" t="n">
        <x:f>COUNT(D134:O134)</x:f>
        <x:v>12</x:v>
      </x:c>
      <x:c r="AC134" t="n">
        <x:f>COUNT(P134:AA134)</x:f>
        <x:v>12</x:v>
      </x:c>
      <x:c r="AD134" t="n">
        <x:f>COUNTIF(D134:AA134,"&gt;0")</x:f>
        <x:v>24</x:v>
      </x:c>
      <x:c r="AE134" t="n">
        <x:f>IF(AB134=0,"",AVERAGE(D134:O134))</x:f>
        <x:v>34.5919975</x:v>
      </x:c>
      <x:c r="AF134" t="n">
        <x:f>IF(AC134=0,"",AVERAGE(P134:AA134))</x:f>
        <x:v>22.955421666666666</x:v>
      </x:c>
      <x:c r="AG134" t="n">
        <x:f>IF(OR(AB134&lt;'산출기준'!$B$19,AC134&lt;'산출기준'!$B$19,AE134=0),"",AF134/AE134)</x:f>
        <x:v>0.6636049758811028</x:v>
      </x:c>
      <x:c r="AH134" t="n">
        <x:f>IF(SUM(P134:AA134)=0,"",MAX(P134:AA134)/SUM(P134:AA134))</x:f>
        <x:v>0.11149188938880307</x:v>
      </x:c>
      <x:c r="AI134" t="n">
        <x:f>IF(AG134="","",AD134/'산출기준'!$B$18*'산출기준'!$B$20+MIN(1,AG134)*'산출기준'!$B$21+(1-AH134)*'산출기준'!$B$22)</x:f>
        <x:v>87.67831148865702</x:v>
      </x:c>
      <x:c r="AJ134" t="str">
        <x:v>24개월 중 양수 지수 24개월; 전반/후반 자료 12/12개월. 최근12개월/이전12개월 관측월 평균비 0.66배, 최근 최댓달 비중 11.1%. 미래 1년 지속을 보장하지 않음.</x:v>
      </x:c>
      <x:c r="AK134" t="str">
        <x:v>https://developers.naver.com/docs/serviceapi/datalab/search/search.md</x:v>
      </x:c>
    </x:row>
    <x:row r="135">
      <x:c r="A135" t="str">
        <x:v>K0131</x:v>
      </x:c>
      <x:c r="B135" t="str">
        <x:v>마음·심리</x:v>
      </x:c>
      <x:c r="C135" t="str">
        <x:v>경계성성격장애</x:v>
      </x:c>
      <x:c r="D135" t="n">
        <x:v>24.77205</x:v>
      </x:c>
      <x:c r="E135" t="n">
        <x:v>25.16373</x:v>
      </x:c>
      <x:c r="F135" t="n">
        <x:v>25.45909</x:v>
      </x:c>
      <x:c r="G135" t="n">
        <x:v>24.61153</x:v>
      </x:c>
      <x:c r="H135" t="n">
        <x:v>21.18916</x:v>
      </x:c>
      <x:c r="I135" t="n">
        <x:v>100</x:v>
      </x:c>
      <x:c r="J135" t="n">
        <x:v>30.25555</x:v>
      </x:c>
      <x:c r="K135" t="n">
        <x:v>27.98895</x:v>
      </x:c>
      <x:c r="L135" t="n">
        <x:v>34.4998</x:v>
      </x:c>
      <x:c r="M135" t="n">
        <x:v>30.63439</x:v>
      </x:c>
      <x:c r="N135" t="n">
        <x:v>29.00988</x:v>
      </x:c>
      <x:c r="O135" t="n">
        <x:v>24.00154</x:v>
      </x:c>
      <x:c r="P135" t="n">
        <x:v>21.09284</x:v>
      </x:c>
      <x:c r="Q135" t="n">
        <x:v>20.70116</x:v>
      </x:c>
      <x:c r="R135" t="n">
        <x:v>19.64813</x:v>
      </x:c>
      <x:c r="S135" t="n">
        <x:v>19.29497</x:v>
      </x:c>
      <x:c r="T135" t="n">
        <x:v>22.49903</x:v>
      </x:c>
      <x:c r="U135" t="n">
        <x:v>16.57891</x:v>
      </x:c>
      <x:c r="V135" t="n">
        <x:v>27.70643</x:v>
      </x:c>
      <x:c r="W135" t="n">
        <x:v>21.96609</x:v>
      </x:c>
      <x:c r="X135" t="n">
        <x:v>20.99653</x:v>
      </x:c>
      <x:c r="Y135" t="n">
        <x:v>24.20059</x:v>
      </x:c>
      <x:c r="Z135" t="n">
        <x:v>23.26313</x:v>
      </x:c>
      <x:c r="AA135" t="n">
        <x:v>17.91447</x:v>
      </x:c>
      <x:c r="AB135" t="n">
        <x:f>COUNT(D135:O135)</x:f>
        <x:v>12</x:v>
      </x:c>
      <x:c r="AC135" t="n">
        <x:f>COUNT(P135:AA135)</x:f>
        <x:v>12</x:v>
      </x:c>
      <x:c r="AD135" t="n">
        <x:f>COUNTIF(D135:AA135,"&gt;0")</x:f>
        <x:v>24</x:v>
      </x:c>
      <x:c r="AE135" t="n">
        <x:f>IF(AB135=0,"",AVERAGE(D135:O135))</x:f>
        <x:v>33.13213916666667</x:v>
      </x:c>
      <x:c r="AF135" t="n">
        <x:f>IF(AC135=0,"",AVERAGE(P135:AA135))</x:f>
        <x:v>21.32185666666667</x:v>
      </x:c>
      <x:c r="AG135" t="n">
        <x:f>IF(OR(AB135&lt;'산출기준'!$B$19,AC135&lt;'산출기준'!$B$19,AE135=0),"",AF135/AE135)</x:f>
        <x:v>0.6435399947890477</x:v>
      </x:c>
      <x:c r="AH135" t="n">
        <x:f>IF(SUM(P135:AA135)=0,"",MAX(P135:AA135)/SUM(P135:AA135))</x:f>
        <x:v>0.10828649693890009</x:v>
      </x:c>
      <x:c r="AI135" t="n">
        <x:f>IF(AG135="","",AD135/'산출기준'!$B$18*'산출기준'!$B$20+MIN(1,AG135)*'산출기준'!$B$21+(1-AH135)*'산출기준'!$B$22)</x:f>
        <x:v>87.14046990489344</x:v>
      </x:c>
      <x:c r="AJ135" t="str">
        <x:v>24개월 중 양수 지수 24개월; 전반/후반 자료 12/12개월. 최근12개월/이전12개월 관측월 평균비 0.64배, 최근 최댓달 비중 10.8%. 미래 1년 지속을 보장하지 않음.</x:v>
      </x:c>
      <x:c r="AK135" t="str">
        <x:v>https://developers.naver.com/docs/serviceapi/datalab/search/search.md</x:v>
      </x:c>
    </x:row>
    <x:row r="136">
      <x:c r="A136" t="str">
        <x:v>K0132</x:v>
      </x:c>
      <x:c r="B136" t="str">
        <x:v>마음·심리</x:v>
      </x:c>
      <x:c r="C136" t="str">
        <x:v>공황장애극복방법</x:v>
      </x:c>
      <x:c r="D136" t="n">
        <x:v>42.37832</x:v>
      </x:c>
      <x:c r="E136" t="n">
        <x:v>31.4049</x:v>
      </x:c>
      <x:c r="F136" t="n">
        <x:v>31.79016</x:v>
      </x:c>
      <x:c r="G136" t="n">
        <x:v>27.80916</x:v>
      </x:c>
      <x:c r="H136" t="n">
        <x:v>28.34852</x:v>
      </x:c>
      <x:c r="I136" t="n">
        <x:v>21.86336</x:v>
      </x:c>
      <x:c r="J136" t="n">
        <x:v>22.31925</x:v>
      </x:c>
      <x:c r="K136" t="n">
        <x:v>23.08334</x:v>
      </x:c>
      <x:c r="L136" t="n">
        <x:v>27.10928</x:v>
      </x:c>
      <x:c r="M136" t="n">
        <x:v>28.1559</x:v>
      </x:c>
      <x:c r="N136" t="n">
        <x:v>22.57608</x:v>
      </x:c>
      <x:c r="O136" t="n">
        <x:v>20.50853</x:v>
      </x:c>
      <x:c r="P136" t="n">
        <x:v>18.39604</x:v>
      </x:c>
      <x:c r="Q136" t="n">
        <x:v>16.61743</x:v>
      </x:c>
      <x:c r="R136" t="n">
        <x:v>15.71208</x:v>
      </x:c>
      <x:c r="S136" t="n">
        <x:v>15.41672</x:v>
      </x:c>
      <x:c r="T136" t="n">
        <x:v>15.69924</x:v>
      </x:c>
      <x:c r="U136" t="n">
        <x:v>14.25452</x:v>
      </x:c>
      <x:c r="V136" t="n">
        <x:v>16.21933</x:v>
      </x:c>
      <x:c r="W136" t="n">
        <x:v>15.30114</x:v>
      </x:c>
      <x:c r="X136" t="n">
        <x:v>16.53396</x:v>
      </x:c>
      <x:c r="Y136" t="n">
        <x:v>13.76653</x:v>
      </x:c>
      <x:c r="Z136" t="n">
        <x:v>15.01862</x:v>
      </x:c>
      <x:c r="AA136" t="n">
        <x:v>16.29639</x:v>
      </x:c>
      <x:c r="AB136" t="n">
        <x:f>COUNT(D136:O136)</x:f>
        <x:v>12</x:v>
      </x:c>
      <x:c r="AC136" t="n">
        <x:f>COUNT(P136:AA136)</x:f>
        <x:v>12</x:v>
      </x:c>
      <x:c r="AD136" t="n">
        <x:f>COUNTIF(D136:AA136,"&gt;0")</x:f>
        <x:v>24</x:v>
      </x:c>
      <x:c r="AE136" t="n">
        <x:f>IF(AB136=0,"",AVERAGE(D136:O136))</x:f>
        <x:v>27.278899999999997</x:v>
      </x:c>
      <x:c r="AF136" t="n">
        <x:f>IF(AC136=0,"",AVERAGE(P136:AA136))</x:f>
        <x:v>15.769333333333334</x:v>
      </x:c>
      <x:c r="AG136" t="n">
        <x:f>IF(OR(AB136&lt;'산출기준'!$B$19,AC136&lt;'산출기준'!$B$19,AE136=0),"",AF136/AE136)</x:f>
        <x:v>0.5780780505567796</x:v>
      </x:c>
      <x:c r="AH136" t="n">
        <x:f>IF(SUM(P136:AA136)=0,"",MAX(P136:AA136)/SUM(P136:AA136))</x:f>
        <x:v>0.09721421324088948</x:v>
      </x:c>
      <x:c r="AI136" t="n">
        <x:f>IF(AG136="","",AD136/'산출기준'!$B$18*'산출기준'!$B$20+MIN(1,AG136)*'산출기준'!$B$21+(1-AH136)*'산출기준'!$B$22)</x:f>
        <x:v>85.3980572518856</x:v>
      </x:c>
      <x:c r="AJ136" t="str">
        <x:v>24개월 중 양수 지수 24개월; 전반/후반 자료 12/12개월. 최근12개월/이전12개월 관측월 평균비 0.58배, 최근 최댓달 비중 9.7%. 미래 1년 지속을 보장하지 않음.</x:v>
      </x:c>
      <x:c r="AK136" t="str">
        <x:v>https://developers.naver.com/docs/serviceapi/datalab/search/search.md</x:v>
      </x:c>
    </x:row>
    <x:row r="137">
      <x:c r="A137" t="str">
        <x:v>K0133</x:v>
      </x:c>
      <x:c r="B137" t="str">
        <x:v>마음·심리</x:v>
      </x:c>
      <x:c r="C137" t="str">
        <x:v>불면증치료법</x:v>
      </x:c>
      <x:c r="D137" t="n">
        <x:v>12.57223</x:v>
      </x:c>
      <x:c r="E137" t="n">
        <x:v>14.69115</x:v>
      </x:c>
      <x:c r="F137" t="n">
        <x:v>11.89803</x:v>
      </x:c>
      <x:c r="G137" t="n">
        <x:v>11.37151</x:v>
      </x:c>
      <x:c r="H137" t="n">
        <x:v>15.14061</x:v>
      </x:c>
      <x:c r="I137" t="n">
        <x:v>15.76345</x:v>
      </x:c>
      <x:c r="J137" t="n">
        <x:v>14.0041</x:v>
      </x:c>
      <x:c r="K137" t="n">
        <x:v>11.13394</x:v>
      </x:c>
      <x:c r="L137" t="n">
        <x:v>11.46141</x:v>
      </x:c>
      <x:c r="M137" t="n">
        <x:v>10.58815</x:v>
      </x:c>
      <x:c r="N137" t="n">
        <x:v>9.73417</x:v>
      </x:c>
      <x:c r="O137" t="n">
        <x:v>12.76486</x:v>
      </x:c>
      <x:c r="P137" t="n">
        <x:v>11.6733</x:v>
      </x:c>
      <x:c r="Q137" t="n">
        <x:v>12.54013</x:v>
      </x:c>
      <x:c r="R137" t="n">
        <x:v>10.62026</x:v>
      </x:c>
      <x:c r="S137" t="n">
        <x:v>10.601</x:v>
      </x:c>
      <x:c r="T137" t="n">
        <x:v>13.59316</x:v>
      </x:c>
      <x:c r="U137" t="n">
        <x:v>13.22075</x:v>
      </x:c>
      <x:c r="V137" t="n">
        <x:v>13.98484</x:v>
      </x:c>
      <x:c r="W137" t="n">
        <x:v>12.71349</x:v>
      </x:c>
      <x:c r="X137" t="n">
        <x:v>13.3299</x:v>
      </x:c>
      <x:c r="Y137" t="n">
        <x:v>12.02003</x:v>
      </x:c>
      <x:c r="Z137" t="n">
        <x:v>13.74727</x:v>
      </x:c>
      <x:c r="AA137" t="n">
        <x:v>15.94965</x:v>
      </x:c>
      <x:c r="AB137" t="n">
        <x:f>COUNT(D137:O137)</x:f>
        <x:v>12</x:v>
      </x:c>
      <x:c r="AC137" t="n">
        <x:f>COUNT(P137:AA137)</x:f>
        <x:v>12</x:v>
      </x:c>
      <x:c r="AD137" t="n">
        <x:f>COUNTIF(D137:AA137,"&gt;0")</x:f>
        <x:v>24</x:v>
      </x:c>
      <x:c r="AE137" t="n">
        <x:f>IF(AB137=0,"",AVERAGE(D137:O137))</x:f>
        <x:v>12.593634166666668</x:v>
      </x:c>
      <x:c r="AF137" t="n">
        <x:f>IF(AC137=0,"",AVERAGE(P137:AA137))</x:f>
        <x:v>12.832814999999998</x:v>
      </x:c>
      <x:c r="AG137" t="n">
        <x:f>IF(OR(AB137&lt;'산출기준'!$B$19,AC137&lt;'산출기준'!$B$19,AE137=0),"",AF137/AE137)</x:f>
        <x:v>1.0189922011524206</x:v>
      </x:c>
      <x:c r="AH137" t="n">
        <x:f>IF(SUM(P137:AA137)=0,"",MAX(P137:AA137)/SUM(P137:AA137))</x:f>
        <x:v>0.10357333913097011</x:v>
      </x:c>
      <x:c r="AI137" t="n">
        <x:f>IF(AG137="","",AD137/'산출기준'!$B$18*'산출기준'!$B$20+MIN(1,AG137)*'산출기준'!$B$21+(1-AH137)*'산출기준'!$B$22)</x:f>
        <x:v>97.92853321738059</x:v>
      </x:c>
      <x:c r="AJ137" t="str">
        <x:v>24개월 중 양수 지수 24개월; 전반/후반 자료 12/12개월. 최근12개월/이전12개월 관측월 평균비 1.02배, 최근 최댓달 비중 10.4%. 미래 1년 지속을 보장하지 않음.</x:v>
      </x:c>
      <x:c r="AK137" t="str">
        <x:v>https://developers.naver.com/docs/serviceapi/datalab/search/search.md</x:v>
      </x:c>
    </x:row>
    <x:row r="138">
      <x:c r="A138" t="str">
        <x:v>K0134</x:v>
      </x:c>
      <x:c r="B138" t="str">
        <x:v>마음·심리</x:v>
      </x:c>
      <x:c r="C138" t="str">
        <x:v>무료심리상담</x:v>
      </x:c>
      <x:c r="D138" t="n">
        <x:v>25.28573</x:v>
      </x:c>
      <x:c r="E138" t="n">
        <x:v>24.82342</x:v>
      </x:c>
      <x:c r="F138" t="n">
        <x:v>22.71092</x:v>
      </x:c>
      <x:c r="G138" t="n">
        <x:v>23.18607</x:v>
      </x:c>
      <x:c r="H138" t="n">
        <x:v>23.58417</x:v>
      </x:c>
      <x:c r="I138" t="n">
        <x:v>23.78964</x:v>
      </x:c>
      <x:c r="J138" t="n">
        <x:v>29.04199</x:v>
      </x:c>
      <x:c r="K138" t="n">
        <x:v>22.21009</x:v>
      </x:c>
      <x:c r="L138" t="n">
        <x:v>21.09284</x:v>
      </x:c>
      <x:c r="M138" t="n">
        <x:v>20.91948</x:v>
      </x:c>
      <x:c r="N138" t="n">
        <x:v>22.49903</x:v>
      </x:c>
      <x:c r="O138" t="n">
        <x:v>23.48786</x:v>
      </x:c>
      <x:c r="P138" t="n">
        <x:v>20.68832</x:v>
      </x:c>
      <x:c r="Q138" t="n">
        <x:v>17.73468</x:v>
      </x:c>
      <x:c r="R138" t="n">
        <x:v>16.43123</x:v>
      </x:c>
      <x:c r="S138" t="n">
        <x:v>16.03313</x:v>
      </x:c>
      <x:c r="T138" t="n">
        <x:v>15.6864</x:v>
      </x:c>
      <x:c r="U138" t="n">
        <x:v>14.01053</x:v>
      </x:c>
      <x:c r="V138" t="n">
        <x:v>16.06523</x:v>
      </x:c>
      <x:c r="W138" t="n">
        <x:v>16.8229</x:v>
      </x:c>
      <x:c r="X138" t="n">
        <x:v>15.90471</x:v>
      </x:c>
      <x:c r="Y138" t="n">
        <x:v>16.06523</x:v>
      </x:c>
      <x:c r="Z138" t="n">
        <x:v>17.07974</x:v>
      </x:c>
      <x:c r="AA138" t="n">
        <x:v>15.73134</x:v>
      </x:c>
      <x:c r="AB138" t="n">
        <x:f>COUNT(D138:O138)</x:f>
        <x:v>12</x:v>
      </x:c>
      <x:c r="AC138" t="n">
        <x:f>COUNT(P138:AA138)</x:f>
        <x:v>12</x:v>
      </x:c>
      <x:c r="AD138" t="n">
        <x:f>COUNTIF(D138:AA138,"&gt;0")</x:f>
        <x:v>24</x:v>
      </x:c>
      <x:c r="AE138" t="n">
        <x:f>IF(AB138=0,"",AVERAGE(D138:O138))</x:f>
        <x:v>23.552603333333334</x:v>
      </x:c>
      <x:c r="AF138" t="n">
        <x:f>IF(AC138=0,"",AVERAGE(P138:AA138))</x:f>
        <x:v>16.52112</x:v>
      </x:c>
      <x:c r="AG138" t="n">
        <x:f>IF(OR(AB138&lt;'산출기준'!$B$19,AC138&lt;'산출기준'!$B$19,AE138=0),"",AF138/AE138)</x:f>
        <x:v>0.7014562155266346</x:v>
      </x:c>
      <x:c r="AH138" t="n">
        <x:f>IF(SUM(P138:AA138)=0,"",MAX(P138:AA138)/SUM(P138:AA138))</x:f>
        <x:v>0.10435289294349696</x:v>
      </x:c>
      <x:c r="AI138" t="n">
        <x:f>IF(AG138="","",AD138/'산출기준'!$B$18*'산출기준'!$B$20+MIN(1,AG138)*'산출기준'!$B$21+(1-AH138)*'산출기준'!$B$22)</x:f>
        <x:v>88.9566286069291</x:v>
      </x:c>
      <x:c r="AJ138" t="str">
        <x:v>24개월 중 양수 지수 24개월; 전반/후반 자료 12/12개월. 최근12개월/이전12개월 관측월 평균비 0.70배, 최근 최댓달 비중 10.4%. 미래 1년 지속을 보장하지 않음.</x:v>
      </x:c>
      <x:c r="AK138" t="str">
        <x:v>https://developers.naver.com/docs/serviceapi/datalab/search/search.md</x:v>
      </x:c>
    </x:row>
    <x:row r="139">
      <x:c r="A139" t="str">
        <x:v>K0135</x:v>
      </x:c>
      <x:c r="B139" t="str">
        <x:v>마음·심리</x:v>
      </x:c>
      <x:c r="C139" t="str">
        <x:v>우울증검사</x:v>
      </x:c>
      <x:c r="D139" t="n">
        <x:v>27.62296</x:v>
      </x:c>
      <x:c r="E139" t="n">
        <x:v>27.97611</x:v>
      </x:c>
      <x:c r="F139" t="n">
        <x:v>25.81867</x:v>
      </x:c>
      <x:c r="G139" t="n">
        <x:v>22.97418</x:v>
      </x:c>
      <x:c r="H139" t="n">
        <x:v>24.34185</x:v>
      </x:c>
      <x:c r="I139" t="n">
        <x:v>23.82817</x:v>
      </x:c>
      <x:c r="J139" t="n">
        <x:v>26.76255</x:v>
      </x:c>
      <x:c r="K139" t="n">
        <x:v>24.76563</x:v>
      </x:c>
      <x:c r="L139" t="n">
        <x:v>22.69166</x:v>
      </x:c>
      <x:c r="M139" t="n">
        <x:v>19.9756</x:v>
      </x:c>
      <x:c r="N139" t="n">
        <x:v>17.70258</x:v>
      </x:c>
      <x:c r="O139" t="n">
        <x:v>19.03171</x:v>
      </x:c>
      <x:c r="P139" t="n">
        <x:v>20.33517</x:v>
      </x:c>
      <x:c r="Q139" t="n">
        <x:v>15.85976</x:v>
      </x:c>
      <x:c r="R139" t="n">
        <x:v>16.44407</x:v>
      </x:c>
      <x:c r="S139" t="n">
        <x:v>14.17747</x:v>
      </x:c>
      <x:c r="T139" t="n">
        <x:v>11.8595</x:v>
      </x:c>
      <x:c r="U139" t="n">
        <x:v>10.78078</x:v>
      </x:c>
      <x:c r="V139" t="n">
        <x:v>14.19673</x:v>
      </x:c>
      <x:c r="W139" t="n">
        <x:v>13.13728</x:v>
      </x:c>
      <x:c r="X139" t="n">
        <x:v>14.11326</x:v>
      </x:c>
      <x:c r="Y139" t="n">
        <x:v>14.5242</x:v>
      </x:c>
      <x:c r="Z139" t="n">
        <x:v>12.54655</x:v>
      </x:c>
      <x:c r="AA139" t="n">
        <x:v>13.8179</x:v>
      </x:c>
      <x:c r="AB139" t="n">
        <x:f>COUNT(D139:O139)</x:f>
        <x:v>12</x:v>
      </x:c>
      <x:c r="AC139" t="n">
        <x:f>COUNT(P139:AA139)</x:f>
        <x:v>12</x:v>
      </x:c>
      <x:c r="AD139" t="n">
        <x:f>COUNTIF(D139:AA139,"&gt;0")</x:f>
        <x:v>24</x:v>
      </x:c>
      <x:c r="AE139" t="n">
        <x:f>IF(AB139=0,"",AVERAGE(D139:O139))</x:f>
        <x:v>23.624305833333334</x:v>
      </x:c>
      <x:c r="AF139" t="n">
        <x:f>IF(AC139=0,"",AVERAGE(P139:AA139))</x:f>
        <x:v>14.316055833333335</x:v>
      </x:c>
      <x:c r="AG139" t="n">
        <x:f>IF(OR(AB139&lt;'산출기준'!$B$19,AC139&lt;'산출기준'!$B$19,AE139=0),"",AF139/AE139)</x:f>
        <x:v>0.6059884228697091</x:v>
      </x:c>
      <x:c r="AH139" t="n">
        <x:f>IF(SUM(P139:AA139)=0,"",MAX(P139:AA139)/SUM(P139:AA139))</x:f>
        <x:v>0.11837041708473359</x:v>
      </x:c>
      <x:c r="AI139" t="n">
        <x:f>IF(AG139="","",AD139/'산출기준'!$B$18*'산출기준'!$B$20+MIN(1,AG139)*'산출기준'!$B$21+(1-AH139)*'산출기준'!$B$22)</x:f>
        <x:v>85.8122443443966</x:v>
      </x:c>
      <x:c r="AJ139" t="str">
        <x:v>24개월 중 양수 지수 24개월; 전반/후반 자료 12/12개월. 최근12개월/이전12개월 관측월 평균비 0.61배, 최근 최댓달 비중 11.8%. 미래 1년 지속을 보장하지 않음.</x:v>
      </x:c>
      <x:c r="AK139" t="str">
        <x:v>https://developers.naver.com/docs/serviceapi/datalab/search/search.md</x:v>
      </x:c>
    </x:row>
    <x:row r="140">
      <x:c r="A140" t="str">
        <x:v>K0136</x:v>
      </x:c>
      <x:c r="B140" t="str">
        <x:v>마음·심리</x:v>
      </x:c>
      <x:c r="C140" t="str">
        <x:v>우울증치료</x:v>
      </x:c>
      <x:c r="D140" t="n">
        <x:v>47.49466</x:v>
      </x:c>
      <x:c r="E140" t="n">
        <x:v>52.85714</x:v>
      </x:c>
      <x:c r="F140" t="n">
        <x:v>58.66737</x:v>
      </x:c>
      <x:c r="G140" t="n">
        <x:v>53.37953</x:v>
      </x:c>
      <x:c r="H140" t="n">
        <x:v>55.28784</x:v>
      </x:c>
      <x:c r="I140" t="n">
        <x:v>54.63752</x:v>
      </x:c>
      <x:c r="J140" t="n">
        <x:v>63.62473</x:v>
      </x:c>
      <x:c r="K140" t="n">
        <x:v>50.45842</x:v>
      </x:c>
      <x:c r="L140" t="n">
        <x:v>46.72707</x:v>
      </x:c>
      <x:c r="M140" t="n">
        <x:v>48.53944</x:v>
      </x:c>
      <x:c r="N140" t="n">
        <x:v>43.72068</x:v>
      </x:c>
      <x:c r="O140" t="n">
        <x:v>44.27505</x:v>
      </x:c>
      <x:c r="P140" t="n">
        <x:v>41.3646</x:v>
      </x:c>
      <x:c r="Q140" t="n">
        <x:v>36.75906</x:v>
      </x:c>
      <x:c r="R140" t="n">
        <x:v>36.37526</x:v>
      </x:c>
      <x:c r="S140" t="n">
        <x:v>34.41364</x:v>
      </x:c>
      <x:c r="T140" t="n">
        <x:v>29.60554</x:v>
      </x:c>
      <x:c r="U140" t="n">
        <x:v>25.20255</x:v>
      </x:c>
      <x:c r="V140" t="n">
        <x:v>30.26652</x:v>
      </x:c>
      <x:c r="W140" t="n">
        <x:v>28.01705</x:v>
      </x:c>
      <x:c r="X140" t="n">
        <x:v>24.6162</x:v>
      </x:c>
      <x:c r="Y140" t="n">
        <x:v>22.08955</x:v>
      </x:c>
      <x:c r="Z140" t="n">
        <x:v>24.41364</x:v>
      </x:c>
      <x:c r="AA140" t="n">
        <x:v>23.95522</x:v>
      </x:c>
      <x:c r="AB140" t="n">
        <x:f>COUNT(D140:O140)</x:f>
        <x:v>12</x:v>
      </x:c>
      <x:c r="AC140" t="n">
        <x:f>COUNT(P140:AA140)</x:f>
        <x:v>12</x:v>
      </x:c>
      <x:c r="AD140" t="n">
        <x:f>COUNTIF(D140:AA140,"&gt;0")</x:f>
        <x:v>24</x:v>
      </x:c>
      <x:c r="AE140" t="n">
        <x:f>IF(AB140=0,"",AVERAGE(D140:O140))</x:f>
        <x:v>51.63912083333333</x:v>
      </x:c>
      <x:c r="AF140" t="n">
        <x:f>IF(AC140=0,"",AVERAGE(P140:AA140))</x:f>
        <x:v>29.75656916666666</x:v>
      </x:c>
      <x:c r="AG140" t="n">
        <x:f>IF(OR(AB140&lt;'산출기준'!$B$19,AC140&lt;'산출기준'!$B$19,AE140=0),"",AF140/AE140)</x:f>
        <x:v>0.5762408167773964</x:v>
      </x:c>
      <x:c r="AH140" t="n">
        <x:f>IF(SUM(P140:AA140)=0,"",MAX(P140:AA140)/SUM(P140:AA140))</x:f>
        <x:v>0.11584164762722005</x:v>
      </x:c>
      <x:c r="AI140" t="n">
        <x:f>IF(AG140="","",AD140/'산출기준'!$B$18*'산출기준'!$B$20+MIN(1,AG140)*'산출기준'!$B$21+(1-AH140)*'산출기준'!$B$22)</x:f>
        <x:v>84.97039155077749</x:v>
      </x:c>
      <x:c r="AJ140" t="str">
        <x:v>24개월 중 양수 지수 24개월; 전반/후반 자료 12/12개월. 최근12개월/이전12개월 관측월 평균비 0.58배, 최근 최댓달 비중 11.6%. 미래 1년 지속을 보장하지 않음.</x:v>
      </x:c>
      <x:c r="AK140" t="str">
        <x:v>https://developers.naver.com/docs/serviceapi/datalab/search/search.md</x:v>
      </x:c>
    </x:row>
    <x:row r="141">
      <x:c r="A141" t="str">
        <x:v>K0137</x:v>
      </x:c>
      <x:c r="B141" t="str">
        <x:v>마음·심리</x:v>
      </x:c>
      <x:c r="C141" t="str">
        <x:v>청소년우울증테스트</x:v>
      </x:c>
      <x:c r="D141" t="n">
        <x:v>57.40938</x:v>
      </x:c>
      <x:c r="E141" t="n">
        <x:v>57.82515</x:v>
      </x:c>
      <x:c r="F141" t="n">
        <x:v>56.62046</x:v>
      </x:c>
      <x:c r="G141" t="n">
        <x:v>41.68443</x:v>
      </x:c>
      <x:c r="H141" t="n">
        <x:v>39.24307</x:v>
      </x:c>
      <x:c r="I141" t="n">
        <x:v>35.79957</x:v>
      </x:c>
      <x:c r="J141" t="n">
        <x:v>35.77825</x:v>
      </x:c>
      <x:c r="K141" t="n">
        <x:v>36.96162</x:v>
      </x:c>
      <x:c r="L141" t="n">
        <x:v>31.20469</x:v>
      </x:c>
      <x:c r="M141" t="n">
        <x:v>28.34754</x:v>
      </x:c>
      <x:c r="N141" t="n">
        <x:v>25.08528</x:v>
      </x:c>
      <x:c r="O141" t="n">
        <x:v>34.06183</x:v>
      </x:c>
      <x:c r="P141" t="n">
        <x:v>37.12153</x:v>
      </x:c>
      <x:c r="Q141" t="n">
        <x:v>27.14285</x:v>
      </x:c>
      <x:c r="R141" t="n">
        <x:v>29.6695</x:v>
      </x:c>
      <x:c r="S141" t="n">
        <x:v>26.13006</x:v>
      </x:c>
      <x:c r="T141" t="n">
        <x:v>19.62686</x:v>
      </x:c>
      <x:c r="U141" t="n">
        <x:v>24.09381</x:v>
      </x:c>
      <x:c r="V141" t="n">
        <x:v>21.66311</x:v>
      </x:c>
      <x:c r="W141" t="n">
        <x:v>16.7484</x:v>
      </x:c>
      <x:c r="X141" t="n">
        <x:v>16.20469</x:v>
      </x:c>
      <x:c r="Y141" t="n">
        <x:v>16.56716</x:v>
      </x:c>
      <x:c r="Z141" t="n">
        <x:v>17.03624</x:v>
      </x:c>
      <x:c r="AA141" t="n">
        <x:v>24.09381</x:v>
      </x:c>
      <x:c r="AB141" t="n">
        <x:f>COUNT(D141:O141)</x:f>
        <x:v>12</x:v>
      </x:c>
      <x:c r="AC141" t="n">
        <x:f>COUNT(P141:AA141)</x:f>
        <x:v>12</x:v>
      </x:c>
      <x:c r="AD141" t="n">
        <x:f>COUNTIF(D141:AA141,"&gt;0")</x:f>
        <x:v>24</x:v>
      </x:c>
      <x:c r="AE141" t="n">
        <x:f>IF(AB141=0,"",AVERAGE(D141:O141))</x:f>
        <x:v>40.001772499999994</x:v>
      </x:c>
      <x:c r="AF141" t="n">
        <x:f>IF(AC141=0,"",AVERAGE(P141:AA141))</x:f>
        <x:v>23.00816833333333</x:v>
      </x:c>
      <x:c r="AG141" t="n">
        <x:f>IF(OR(AB141&lt;'산출기준'!$B$19,AC141&lt;'산출기준'!$B$19,AE141=0),"",AF141/AE141)</x:f>
        <x:v>0.5751787207262712</x:v>
      </x:c>
      <x:c r="AH141" t="n">
        <x:f>IF(SUM(P141:AA141)=0,"",MAX(P141:AA141)/SUM(P141:AA141))</x:f>
        <x:v>0.13445054767143932</x:v>
      </x:c>
      <x:c r="AI141" t="n">
        <x:f>IF(AG141="","",AD141/'산출기준'!$B$18*'산출기준'!$B$20+MIN(1,AG141)*'산출기준'!$B$21+(1-AH141)*'산출기준'!$B$22)</x:f>
        <x:v>84.56635066835935</x:v>
      </x:c>
      <x:c r="AJ141" t="str">
        <x:v>24개월 중 양수 지수 24개월; 전반/후반 자료 12/12개월. 최근12개월/이전12개월 관측월 평균비 0.58배, 최근 최댓달 비중 13.4%. 미래 1년 지속을 보장하지 않음.</x:v>
      </x:c>
      <x:c r="AK141" t="str">
        <x:v>https://developers.naver.com/docs/serviceapi/datalab/search/search.md</x:v>
      </x:c>
    </x:row>
    <x:row r="142">
      <x:c r="A142" t="str">
        <x:v>K0138</x:v>
      </x:c>
      <x:c r="B142" t="str">
        <x:v>마음·심리</x:v>
      </x:c>
      <x:c r="C142" t="str">
        <x:v>연애심리테스트</x:v>
      </x:c>
      <x:c r="D142" t="n">
        <x:v>30.40511</x:v>
      </x:c>
      <x:c r="E142" t="n">
        <x:v>27.76119</x:v>
      </x:c>
      <x:c r="F142" t="n">
        <x:v>25.78891</x:v>
      </x:c>
      <x:c r="G142" t="n">
        <x:v>24.30703</x:v>
      </x:c>
      <x:c r="H142" t="n">
        <x:v>24.89339</x:v>
      </x:c>
      <x:c r="I142" t="n">
        <x:v>20.42643</x:v>
      </x:c>
      <x:c r="J142" t="n">
        <x:v>20.61833</x:v>
      </x:c>
      <x:c r="K142" t="n">
        <x:v>17.88912</x:v>
      </x:c>
      <x:c r="L142" t="n">
        <x:v>23.31556</x:v>
      </x:c>
      <x:c r="M142" t="n">
        <x:v>18.10234</x:v>
      </x:c>
      <x:c r="N142" t="n">
        <x:v>18.60341</x:v>
      </x:c>
      <x:c r="O142" t="n">
        <x:v>17.484</x:v>
      </x:c>
      <x:c r="P142" t="n">
        <x:v>13.61407</x:v>
      </x:c>
      <x:c r="Q142" t="n">
        <x:v>15.39445</x:v>
      </x:c>
      <x:c r="R142" t="n">
        <x:v>16.10874</x:v>
      </x:c>
      <x:c r="S142" t="n">
        <x:v>16.06609</x:v>
      </x:c>
      <x:c r="T142" t="n">
        <x:v>17.00426</x:v>
      </x:c>
      <x:c r="U142" t="n">
        <x:v>23.52878</x:v>
      </x:c>
      <x:c r="V142" t="n">
        <x:v>27.53731</x:v>
      </x:c>
      <x:c r="W142" t="n">
        <x:v>33.32622</x:v>
      </x:c>
      <x:c r="X142" t="n">
        <x:v>27.20682</x:v>
      </x:c>
      <x:c r="Y142" t="n">
        <x:v>25.03198</x:v>
      </x:c>
      <x:c r="Z142" t="n">
        <x:v>28.00639</x:v>
      </x:c>
      <x:c r="AA142" t="n">
        <x:v>24.15778</x:v>
      </x:c>
      <x:c r="AB142" t="n">
        <x:f>COUNT(D142:O142)</x:f>
        <x:v>12</x:v>
      </x:c>
      <x:c r="AC142" t="n">
        <x:f>COUNT(P142:AA142)</x:f>
        <x:v>12</x:v>
      </x:c>
      <x:c r="AD142" t="n">
        <x:f>COUNTIF(D142:AA142,"&gt;0")</x:f>
        <x:v>24</x:v>
      </x:c>
      <x:c r="AE142" t="n">
        <x:f>IF(AB142=0,"",AVERAGE(D142:O142))</x:f>
        <x:v>22.466235</x:v>
      </x:c>
      <x:c r="AF142" t="n">
        <x:f>IF(AC142=0,"",AVERAGE(P142:AA142))</x:f>
        <x:v>22.248574166666668</x:v>
      </x:c>
      <x:c r="AG142" t="n">
        <x:f>IF(OR(AB142&lt;'산출기준'!$B$19,AC142&lt;'산출기준'!$B$19,AE142=0),"",AF142/AE142)</x:f>
        <x:v>0.990311646195576</x:v>
      </x:c>
      <x:c r="AH142" t="n">
        <x:f>IF(SUM(P142:AA142)=0,"",MAX(P142:AA142)/SUM(P142:AA142))</x:f>
        <x:v>0.12482530247537585</x:v>
      </x:c>
      <x:c r="AI142" t="n">
        <x:f>IF(AG142="","",AD142/'산출기준'!$B$18*'산출기준'!$B$20+MIN(1,AG142)*'산출기준'!$B$21+(1-AH142)*'산출기준'!$B$22)</x:f>
        <x:v>97.21284333635977</x:v>
      </x:c>
      <x:c r="AJ142" t="str">
        <x:v>24개월 중 양수 지수 24개월; 전반/후반 자료 12/12개월. 최근12개월/이전12개월 관측월 평균비 0.99배, 최근 최댓달 비중 12.5%. 미래 1년 지속을 보장하지 않음.</x:v>
      </x:c>
      <x:c r="AK142" t="str">
        <x:v>https://developers.naver.com/docs/serviceapi/datalab/search/search.md</x:v>
      </x:c>
    </x:row>
    <x:row r="143">
      <x:c r="A143" t="str">
        <x:v>K0139</x:v>
      </x:c>
      <x:c r="B143" t="str">
        <x:v>마음·심리</x:v>
      </x:c>
      <x:c r="C143" t="str">
        <x:v>심리검사</x:v>
      </x:c>
      <x:c r="D143" t="n">
        <x:v>44.96801</x:v>
      </x:c>
      <x:c r="E143" t="n">
        <x:v>44.53091</x:v>
      </x:c>
      <x:c r="F143" t="n">
        <x:v>43.69936</x:v>
      </x:c>
      <x:c r="G143" t="n">
        <x:v>39.48827</x:v>
      </x:c>
      <x:c r="H143" t="n">
        <x:v>37.85714</x:v>
      </x:c>
      <x:c r="I143" t="n">
        <x:v>37.20682</x:v>
      </x:c>
      <x:c r="J143" t="n">
        <x:v>44.24307</x:v>
      </x:c>
      <x:c r="K143" t="n">
        <x:v>39.26439</x:v>
      </x:c>
      <x:c r="L143" t="n">
        <x:v>37.53731</x:v>
      </x:c>
      <x:c r="M143" t="n">
        <x:v>32.21748</x:v>
      </x:c>
      <x:c r="N143" t="n">
        <x:v>33.42217</x:v>
      </x:c>
      <x:c r="O143" t="n">
        <x:v>30.89552</x:v>
      </x:c>
      <x:c r="P143" t="n">
        <x:v>30.36247</x:v>
      </x:c>
      <x:c r="Q143" t="n">
        <x:v>26.88699</x:v>
      </x:c>
      <x:c r="R143" t="n">
        <x:v>25.47974</x:v>
      </x:c>
      <x:c r="S143" t="n">
        <x:v>24.71215</x:v>
      </x:c>
      <x:c r="T143" t="n">
        <x:v>23.46481</x:v>
      </x:c>
      <x:c r="U143" t="n">
        <x:v>21.44989</x:v>
      </x:c>
      <x:c r="V143" t="n">
        <x:v>29.78678</x:v>
      </x:c>
      <x:c r="W143" t="n">
        <x:v>32.01492</x:v>
      </x:c>
      <x:c r="X143" t="n">
        <x:v>26.00213</x:v>
      </x:c>
      <x:c r="Y143" t="n">
        <x:v>27.71855</x:v>
      </x:c>
      <x:c r="Z143" t="n">
        <x:v>23.76332</x:v>
      </x:c>
      <x:c r="AA143" t="n">
        <x:v>22.91044</x:v>
      </x:c>
      <x:c r="AB143" t="n">
        <x:f>COUNT(D143:O143)</x:f>
        <x:v>12</x:v>
      </x:c>
      <x:c r="AC143" t="n">
        <x:f>COUNT(P143:AA143)</x:f>
        <x:v>12</x:v>
      </x:c>
      <x:c r="AD143" t="n">
        <x:f>COUNTIF(D143:AA143,"&gt;0")</x:f>
        <x:v>24</x:v>
      </x:c>
      <x:c r="AE143" t="n">
        <x:f>IF(AB143=0,"",AVERAGE(D143:O143))</x:f>
        <x:v>38.7775375</x:v>
      </x:c>
      <x:c r="AF143" t="n">
        <x:f>IF(AC143=0,"",AVERAGE(P143:AA143))</x:f>
        <x:v>26.2126825</x:v>
      </x:c>
      <x:c r="AG143" t="n">
        <x:f>IF(OR(AB143&lt;'산출기준'!$B$19,AC143&lt;'산출기준'!$B$19,AE143=0),"",AF143/AE143)</x:f>
        <x:v>0.6759759435472147</x:v>
      </x:c>
      <x:c r="AH143" t="n">
        <x:f>IF(SUM(P143:AA143)=0,"",MAX(P143:AA143)/SUM(P143:AA143))</x:f>
        <x:v>0.10177935814085413</x:v>
      </x:c>
      <x:c r="AI143" t="n">
        <x:f>IF(AG143="","",AD143/'산출기준'!$B$18*'산출기준'!$B$20+MIN(1,AG143)*'산출기준'!$B$21+(1-AH143)*'산출기준'!$B$22)</x:f>
        <x:v>88.24369114359936</x:v>
      </x:c>
      <x:c r="AJ143" t="str">
        <x:v>24개월 중 양수 지수 24개월; 전반/후반 자료 12/12개월. 최근12개월/이전12개월 관측월 평균비 0.68배, 최근 최댓달 비중 10.2%. 미래 1년 지속을 보장하지 않음.</x:v>
      </x:c>
      <x:c r="AK143" t="str">
        <x:v>https://developers.naver.com/docs/serviceapi/datalab/search/search.md</x:v>
      </x:c>
    </x:row>
    <x:row r="144">
      <x:c r="A144" t="str">
        <x:v>K0140</x:v>
      </x:c>
      <x:c r="B144" t="str">
        <x:v>마음·심리</x:v>
      </x:c>
      <x:c r="C144" t="str">
        <x:v>자존감높이는방법</x:v>
      </x:c>
      <x:c r="D144" t="n">
        <x:v>100</x:v>
      </x:c>
      <x:c r="E144" t="n">
        <x:v>97.65458</x:v>
      </x:c>
      <x:c r="F144" t="n">
        <x:v>84.20042</x:v>
      </x:c>
      <x:c r="G144" t="n">
        <x:v>78.25159</x:v>
      </x:c>
      <x:c r="H144" t="n">
        <x:v>80.52238</x:v>
      </x:c>
      <x:c r="I144" t="n">
        <x:v>75.2452</x:v>
      </x:c>
      <x:c r="J144" t="n">
        <x:v>90.35181</x:v>
      </x:c>
      <x:c r="K144" t="n">
        <x:v>75.72494</x:v>
      </x:c>
      <x:c r="L144" t="n">
        <x:v>71.49253</x:v>
      </x:c>
      <x:c r="M144" t="n">
        <x:v>65.28784</x:v>
      </x:c>
      <x:c r="N144" t="n">
        <x:v>55.44776</x:v>
      </x:c>
      <x:c r="O144" t="n">
        <x:v>56.03411</x:v>
      </x:c>
      <x:c r="P144" t="n">
        <x:v>51.28997</x:v>
      </x:c>
      <x:c r="Q144" t="n">
        <x:v>42.56929</x:v>
      </x:c>
      <x:c r="R144" t="n">
        <x:v>38.63539</x:v>
      </x:c>
      <x:c r="S144" t="n">
        <x:v>39.64818</x:v>
      </x:c>
      <x:c r="T144" t="n">
        <x:v>41.06609</x:v>
      </x:c>
      <x:c r="U144" t="n">
        <x:v>32.17484</x:v>
      </x:c>
      <x:c r="V144" t="n">
        <x:v>41.98294</x:v>
      </x:c>
      <x:c r="W144" t="n">
        <x:v>37.65458</x:v>
      </x:c>
      <x:c r="X144" t="n">
        <x:v>30.2985</x:v>
      </x:c>
      <x:c r="Y144" t="n">
        <x:v>30.51172</x:v>
      </x:c>
      <x:c r="Z144" t="n">
        <x:v>24.24307</x:v>
      </x:c>
      <x:c r="AA144" t="n">
        <x:v>23.72068</x:v>
      </x:c>
      <x:c r="AB144" t="n">
        <x:f>COUNT(D144:O144)</x:f>
        <x:v>12</x:v>
      </x:c>
      <x:c r="AC144" t="n">
        <x:f>COUNT(P144:AA144)</x:f>
        <x:v>12</x:v>
      </x:c>
      <x:c r="AD144" t="n">
        <x:f>COUNTIF(D144:AA144,"&gt;0")</x:f>
        <x:v>24</x:v>
      </x:c>
      <x:c r="AE144" t="n">
        <x:f>IF(AB144=0,"",AVERAGE(D144:O144))</x:f>
        <x:v>77.51776333333333</x:v>
      </x:c>
      <x:c r="AF144" t="n">
        <x:f>IF(AC144=0,"",AVERAGE(P144:AA144))</x:f>
        <x:v>36.14960416666667</x:v>
      </x:c>
      <x:c r="AG144" t="n">
        <x:f>IF(OR(AB144&lt;'산출기준'!$B$19,AC144&lt;'산출기준'!$B$19,AE144=0),"",AF144/AE144)</x:f>
        <x:v>0.46633961833006105</x:v>
      </x:c>
      <x:c r="AH144" t="n">
        <x:f>IF(SUM(P144:AA144)=0,"",MAX(P144:AA144)/SUM(P144:AA144))</x:f>
        <x:v>0.11823543480478405</x:v>
      </x:c>
      <x:c r="AI144" t="n">
        <x:f>IF(AG144="","",AD144/'산출기준'!$B$18*'산출기준'!$B$20+MIN(1,AG144)*'산출기준'!$B$21+(1-AH144)*'산출기준'!$B$22)</x:f>
        <x:v>81.62547985380616</x:v>
      </x:c>
      <x:c r="AJ144" t="str">
        <x:v>24개월 중 양수 지수 24개월; 전반/후반 자료 12/12개월. 최근12개월/이전12개월 관측월 평균비 0.47배, 최근 최댓달 비중 11.8%. 미래 1년 지속을 보장하지 않음.</x:v>
      </x:c>
      <x:c r="AK144" t="str">
        <x:v>https://developers.naver.com/docs/serviceapi/datalab/search/search.md</x:v>
      </x:c>
    </x:row>
    <x:row r="145">
      <x:c r="A145" t="str">
        <x:v>K0141</x:v>
      </x:c>
      <x:c r="B145" t="str">
        <x:v>마음·심리</x:v>
      </x:c>
      <x:c r="C145" t="str">
        <x:v>무기력증극복</x:v>
      </x:c>
      <x:c r="D145" t="n">
        <x:v>35.95738</x:v>
      </x:c>
      <x:c r="E145" t="n">
        <x:v>33.74559</x:v>
      </x:c>
      <x:c r="F145" t="n">
        <x:v>33.41157</x:v>
      </x:c>
      <x:c r="G145" t="n">
        <x:v>21.92831</x:v>
      </x:c>
      <x:c r="H145" t="n">
        <x:v>25.79218</x:v>
      </x:c>
      <x:c r="I145" t="n">
        <x:v>30.98311</x:v>
      </x:c>
      <x:c r="J145" t="n">
        <x:v>33.8449</x:v>
      </x:c>
      <x:c r="K145" t="n">
        <x:v>31.64214</x:v>
      </x:c>
      <x:c r="L145" t="n">
        <x:v>34.2692</x:v>
      </x:c>
      <x:c r="M145" t="n">
        <x:v>33.83587</x:v>
      </x:c>
      <x:c r="N145" t="n">
        <x:v>27.31786</x:v>
      </x:c>
      <x:c r="O145" t="n">
        <x:v>27.83244</x:v>
      </x:c>
      <x:c r="P145" t="n">
        <x:v>27.51647</x:v>
      </x:c>
      <x:c r="Q145" t="n">
        <x:v>22.71373</x:v>
      </x:c>
      <x:c r="R145" t="n">
        <x:v>22.76789</x:v>
      </x:c>
      <x:c r="S145" t="n">
        <x:v>18.43459</x:v>
      </x:c>
      <x:c r="T145" t="n">
        <x:v>19.31028</x:v>
      </x:c>
      <x:c r="U145" t="n">
        <x:v>14.94086</x:v>
      </x:c>
      <x:c r="V145" t="n">
        <x:v>18.29917</x:v>
      </x:c>
      <x:c r="W145" t="n">
        <x:v>18.59709</x:v>
      </x:c>
      <x:c r="X145" t="n">
        <x:v>20.60124</x:v>
      </x:c>
      <x:c r="Y145" t="n">
        <x:v>22.62345</x:v>
      </x:c>
      <x:c r="Z145" t="n">
        <x:v>19.56305</x:v>
      </x:c>
      <x:c r="AA145" t="n">
        <x:v>19.68944</x:v>
      </x:c>
      <x:c r="AB145" t="n">
        <x:f>COUNT(D145:O145)</x:f>
        <x:v>12</x:v>
      </x:c>
      <x:c r="AC145" t="n">
        <x:f>COUNT(P145:AA145)</x:f>
        <x:v>12</x:v>
      </x:c>
      <x:c r="AD145" t="n">
        <x:f>COUNTIF(D145:AA145,"&gt;0")</x:f>
        <x:v>24</x:v>
      </x:c>
      <x:c r="AE145" t="n">
        <x:f>IF(AB145=0,"",AVERAGE(D145:O145))</x:f>
        <x:v>30.880045833333337</x:v>
      </x:c>
      <x:c r="AF145" t="n">
        <x:f>IF(AC145=0,"",AVERAGE(P145:AA145))</x:f>
        <x:v>20.42143833333333</x:v>
      </x:c>
      <x:c r="AG145" t="n">
        <x:f>IF(OR(AB145&lt;'산출기준'!$B$19,AC145&lt;'산출기준'!$B$19,AE145=0),"",AF145/AE145)</x:f>
        <x:v>0.6613150266535387</x:v>
      </x:c>
      <x:c r="AH145" t="n">
        <x:f>IF(SUM(P145:AA145)=0,"",MAX(P145:AA145)/SUM(P145:AA145))</x:f>
        <x:v>0.11228587963482495</x:v>
      </x:c>
      <x:c r="AI145" t="n">
        <x:f>IF(AG145="","",AD145/'산출기준'!$B$18*'산출기준'!$B$20+MIN(1,AG145)*'산출기준'!$B$21+(1-AH145)*'산출기준'!$B$22)</x:f>
        <x:v>87.59373320690966</x:v>
      </x:c>
      <x:c r="AJ145" t="str">
        <x:v>24개월 중 양수 지수 24개월; 전반/후반 자료 12/12개월. 최근12개월/이전12개월 관측월 평균비 0.66배, 최근 최댓달 비중 11.2%. 미래 1년 지속을 보장하지 않음.</x:v>
      </x:c>
      <x:c r="AK145" t="str">
        <x:v>https://developers.naver.com/docs/serviceapi/datalab/search/search.md</x:v>
      </x:c>
    </x:row>
    <x:row r="146">
      <x:c r="A146" t="str">
        <x:v>K0142</x:v>
      </x:c>
      <x:c r="B146" t="str">
        <x:v>마음·심리</x:v>
      </x:c>
      <x:c r="C146" t="str">
        <x:v>분노조절장애증상</x:v>
      </x:c>
      <x:c r="D146" t="n">
        <x:v>33.48379</x:v>
      </x:c>
      <x:c r="E146" t="n">
        <x:v>33.08657</x:v>
      </x:c>
      <x:c r="F146" t="n">
        <x:v>30.87478</x:v>
      </x:c>
      <x:c r="G146" t="n">
        <x:v>32.05741</x:v>
      </x:c>
      <x:c r="H146" t="n">
        <x:v>27.98591</x:v>
      </x:c>
      <x:c r="I146" t="n">
        <x:v>28.35605</x:v>
      </x:c>
      <x:c r="J146" t="n">
        <x:v>30.18867</x:v>
      </x:c>
      <x:c r="K146" t="n">
        <x:v>31.71436</x:v>
      </x:c>
      <x:c r="L146" t="n">
        <x:v>29.05118</x:v>
      </x:c>
      <x:c r="M146" t="n">
        <x:v>29.06021</x:v>
      </x:c>
      <x:c r="N146" t="n">
        <x:v>27.90466</x:v>
      </x:c>
      <x:c r="O146" t="n">
        <x:v>30.79353</x:v>
      </x:c>
      <x:c r="P146" t="n">
        <x:v>28.16647</x:v>
      </x:c>
      <x:c r="Q146" t="n">
        <x:v>25.12413</x:v>
      </x:c>
      <x:c r="R146" t="n">
        <x:v>25.78315</x:v>
      </x:c>
      <x:c r="S146" t="n">
        <x:v>25.8644</x:v>
      </x:c>
      <x:c r="T146" t="n">
        <x:v>24.37483</x:v>
      </x:c>
      <x:c r="U146" t="n">
        <x:v>23.23733</x:v>
      </x:c>
      <x:c r="V146" t="n">
        <x:v>24.02274</x:v>
      </x:c>
      <x:c r="W146" t="n">
        <x:v>22.43387</x:v>
      </x:c>
      <x:c r="X146" t="n">
        <x:v>19.51792</x:v>
      </x:c>
      <x:c r="Y146" t="n">
        <x:v>19.61722</x:v>
      </x:c>
      <x:c r="Z146" t="n">
        <x:v>20.05055</x:v>
      </x:c>
      <x:c r="AA146" t="n">
        <x:v>20.21305</x:v>
      </x:c>
      <x:c r="AB146" t="n">
        <x:f>COUNT(D146:O146)</x:f>
        <x:v>12</x:v>
      </x:c>
      <x:c r="AC146" t="n">
        <x:f>COUNT(P146:AA146)</x:f>
        <x:v>12</x:v>
      </x:c>
      <x:c r="AD146" t="n">
        <x:f>COUNTIF(D146:AA146,"&gt;0")</x:f>
        <x:v>24</x:v>
      </x:c>
      <x:c r="AE146" t="n">
        <x:f>IF(AB146=0,"",AVERAGE(D146:O146))</x:f>
        <x:v>30.379759999999994</x:v>
      </x:c>
      <x:c r="AF146" t="n">
        <x:f>IF(AC146=0,"",AVERAGE(P146:AA146))</x:f>
        <x:v>23.20047166666667</x:v>
      </x:c>
      <x:c r="AG146" t="n">
        <x:f>IF(OR(AB146&lt;'산출기준'!$B$19,AC146&lt;'산출기준'!$B$19,AE146=0),"",AF146/AE146)</x:f>
        <x:v>0.7636818614323048</x:v>
      </x:c>
      <x:c r="AH146" t="n">
        <x:f>IF(SUM(P146:AA146)=0,"",MAX(P146:AA146)/SUM(P146:AA146))</x:f>
        <x:v>0.10117060838490137</x:v>
      </x:c>
      <x:c r="AI146" t="n">
        <x:f>IF(AG146="","",AD146/'산출기준'!$B$18*'산출기준'!$B$20+MIN(1,AG146)*'산출기준'!$B$21+(1-AH146)*'산출기준'!$B$22)</x:f>
        <x:v>90.88704367527112</x:v>
      </x:c>
      <x:c r="AJ146" t="str">
        <x:v>24개월 중 양수 지수 24개월; 전반/후반 자료 12/12개월. 최근12개월/이전12개월 관측월 평균비 0.76배, 최근 최댓달 비중 10.1%. 미래 1년 지속을 보장하지 않음.</x:v>
      </x:c>
      <x:c r="AK146" t="str">
        <x:v>https://developers.naver.com/docs/serviceapi/datalab/search/search.md</x:v>
      </x:c>
    </x:row>
    <x:row r="147">
      <x:c r="A147" t="str">
        <x:v>K0143</x:v>
      </x:c>
      <x:c r="B147" t="str">
        <x:v>마음·심리</x:v>
      </x:c>
      <x:c r="C147" t="str">
        <x:v>외상후스트레스장애</x:v>
      </x:c>
      <x:c r="D147" t="n">
        <x:v>100</x:v>
      </x:c>
      <x:c r="E147" t="n">
        <x:v>87.74939</x:v>
      </x:c>
      <x:c r="F147" t="n">
        <x:v>55.17739</x:v>
      </x:c>
      <x:c r="G147" t="n">
        <x:v>51.43992</x:v>
      </x:c>
      <x:c r="H147" t="n">
        <x:v>46.53787</x:v>
      </x:c>
      <x:c r="I147" t="n">
        <x:v>44.30802</x:v>
      </x:c>
      <x:c r="J147" t="n">
        <x:v>41.48235</x:v>
      </x:c>
      <x:c r="K147" t="n">
        <x:v>39.92055</x:v>
      </x:c>
      <x:c r="L147" t="n">
        <x:v>32.31922</x:v>
      </x:c>
      <x:c r="M147" t="n">
        <x:v>29.08729</x:v>
      </x:c>
      <x:c r="N147" t="n">
        <x:v>24.86232</x:v>
      </x:c>
      <x:c r="O147" t="n">
        <x:v>26.79425</x:v>
      </x:c>
      <x:c r="P147" t="n">
        <x:v>18.75056</x:v>
      </x:c>
      <x:c r="Q147" t="n">
        <x:v>17.92001</x:v>
      </x:c>
      <x:c r="R147" t="n">
        <x:v>22.02762</x:v>
      </x:c>
      <x:c r="S147" t="n">
        <x:v>21.61234</x:v>
      </x:c>
      <x:c r="T147" t="n">
        <x:v>18.4707</x:v>
      </x:c>
      <x:c r="U147" t="n">
        <x:v>14.80545</x:v>
      </x:c>
      <x:c r="V147" t="n">
        <x:v>19.76166</x:v>
      </x:c>
      <x:c r="W147" t="n">
        <x:v>18.61514</x:v>
      </x:c>
      <x:c r="X147" t="n">
        <x:v>18.58806</x:v>
      </x:c>
      <x:c r="Y147" t="n">
        <x:v>19.29222</x:v>
      </x:c>
      <x:c r="Z147" t="n">
        <x:v>17.46862</x:v>
      </x:c>
      <x:c r="AA147" t="n">
        <x:v>18.0464</x:v>
      </x:c>
      <x:c r="AB147" t="n">
        <x:f>COUNT(D147:O147)</x:f>
        <x:v>12</x:v>
      </x:c>
      <x:c r="AC147" t="n">
        <x:f>COUNT(P147:AA147)</x:f>
        <x:v>12</x:v>
      </x:c>
      <x:c r="AD147" t="n">
        <x:f>COUNTIF(D147:AA147,"&gt;0")</x:f>
        <x:v>24</x:v>
      </x:c>
      <x:c r="AE147" t="n">
        <x:f>IF(AB147=0,"",AVERAGE(D147:O147))</x:f>
        <x:v>48.3065475</x:v>
      </x:c>
      <x:c r="AF147" t="n">
        <x:f>IF(AC147=0,"",AVERAGE(P147:AA147))</x:f>
        <x:v>18.779898333333332</x:v>
      </x:c>
      <x:c r="AG147" t="n">
        <x:f>IF(OR(AB147&lt;'산출기준'!$B$19,AC147&lt;'산출기준'!$B$19,AE147=0),"",AF147/AE147)</x:f>
        <x:v>0.3887650702698911</x:v>
      </x:c>
      <x:c r="AH147" t="n">
        <x:f>IF(SUM(P147:AA147)=0,"",MAX(P147:AA147)/SUM(P147:AA147))</x:f>
        <x:v>0.09774467185170244</x:v>
      </x:c>
      <x:c r="AI147" t="n">
        <x:f>IF(AG147="","",AD147/'산출기준'!$B$18*'산출기준'!$B$20+MIN(1,AG147)*'산출기준'!$B$21+(1-AH147)*'산출기준'!$B$22)</x:f>
        <x:v>79.70805867106269</x:v>
      </x:c>
      <x:c r="AJ147" t="str">
        <x:v>24개월 중 양수 지수 24개월; 전반/후반 자료 12/12개월. 최근12개월/이전12개월 관측월 평균비 0.39배, 최근 최댓달 비중 9.8%. 미래 1년 지속을 보장하지 않음.</x:v>
      </x:c>
      <x:c r="AK147" t="str">
        <x:v>https://developers.naver.com/docs/serviceapi/datalab/search/search.md</x:v>
      </x:c>
    </x:row>
    <x:row r="148">
      <x:c r="A148" t="str">
        <x:v>K0144</x:v>
      </x:c>
      <x:c r="B148" t="str">
        <x:v>마음·심리</x:v>
      </x:c>
      <x:c r="C148" t="str">
        <x:v>대인기피증증상</x:v>
      </x:c>
      <x:c r="D148" t="n">
        <x:v>49.56215</x:v>
      </x:c>
      <x:c r="E148" t="n">
        <x:v>40.78721</x:v>
      </x:c>
      <x:c r="F148" t="n">
        <x:v>37.04974</x:v>
      </x:c>
      <x:c r="G148" t="n">
        <x:v>37.95251</x:v>
      </x:c>
      <x:c r="H148" t="n">
        <x:v>36.07474</x:v>
      </x:c>
      <x:c r="I148" t="n">
        <x:v>33.02338</x:v>
      </x:c>
      <x:c r="J148" t="n">
        <x:v>40.57957</x:v>
      </x:c>
      <x:c r="K148" t="n">
        <x:v>33.48379</x:v>
      </x:c>
      <x:c r="L148" t="n">
        <x:v>34.25115</x:v>
      </x:c>
      <x:c r="M148" t="n">
        <x:v>31.50672</x:v>
      </x:c>
      <x:c r="N148" t="n">
        <x:v>28.8616</x:v>
      </x:c>
      <x:c r="O148" t="n">
        <x:v>32.20185</x:v>
      </x:c>
      <x:c r="P148" t="n">
        <x:v>30.29701</x:v>
      </x:c>
      <x:c r="Q148" t="n">
        <x:v>28.65396</x:v>
      </x:c>
      <x:c r="R148" t="n">
        <x:v>30.54076</x:v>
      </x:c>
      <x:c r="S148" t="n">
        <x:v>32.45463</x:v>
      </x:c>
      <x:c r="T148" t="n">
        <x:v>27.45328</x:v>
      </x:c>
      <x:c r="U148" t="n">
        <x:v>27.16439</x:v>
      </x:c>
      <x:c r="V148" t="n">
        <x:v>33.2581</x:v>
      </x:c>
      <x:c r="W148" t="n">
        <x:v>27.89563</x:v>
      </x:c>
      <x:c r="X148" t="n">
        <x:v>19.63528</x:v>
      </x:c>
      <x:c r="Y148" t="n">
        <x:v>17.68529</x:v>
      </x:c>
      <x:c r="Z148" t="n">
        <x:v>16.84571</x:v>
      </x:c>
      <x:c r="AA148" t="n">
        <x:v>18.85889</x:v>
      </x:c>
      <x:c r="AB148" t="n">
        <x:f>COUNT(D148:O148)</x:f>
        <x:v>12</x:v>
      </x:c>
      <x:c r="AC148" t="n">
        <x:f>COUNT(P148:AA148)</x:f>
        <x:v>12</x:v>
      </x:c>
      <x:c r="AD148" t="n">
        <x:f>COUNTIF(D148:AA148,"&gt;0")</x:f>
        <x:v>24</x:v>
      </x:c>
      <x:c r="AE148" t="n">
        <x:f>IF(AB148=0,"",AVERAGE(D148:O148))</x:f>
        <x:v>36.27786749999999</x:v>
      </x:c>
      <x:c r="AF148" t="n">
        <x:f>IF(AC148=0,"",AVERAGE(P148:AA148))</x:f>
        <x:v>25.895244166666668</x:v>
      </x:c>
      <x:c r="AG148" t="n">
        <x:f>IF(OR(AB148&lt;'산출기준'!$B$19,AC148&lt;'산출기준'!$B$19,AE148=0),"",AF148/AE148)</x:f>
        <x:v>0.7138028211461623</x:v>
      </x:c>
      <x:c r="AH148" t="n">
        <x:f>IF(SUM(P148:AA148)=0,"",MAX(P148:AA148)/SUM(P148:AA148))</x:f>
        <x:v>0.10702769649497737</x:v>
      </x:c>
      <x:c r="AI148" t="n">
        <x:f>IF(AG148="","",AD148/'산출기준'!$B$18*'산출기준'!$B$20+MIN(1,AG148)*'산출기준'!$B$21+(1-AH148)*'산출기준'!$B$22)</x:f>
        <x:v>89.27353070448532</x:v>
      </x:c>
      <x:c r="AJ148" t="str">
        <x:v>24개월 중 양수 지수 24개월; 전반/후반 자료 12/12개월. 최근12개월/이전12개월 관측월 평균비 0.71배, 최근 최댓달 비중 10.7%. 미래 1년 지속을 보장하지 않음.</x:v>
      </x:c>
      <x:c r="AK148" t="str">
        <x:v>https://developers.naver.com/docs/serviceapi/datalab/search/search.md</x:v>
      </x:c>
    </x:row>
    <x:row r="149">
      <x:c r="A149" t="str">
        <x:v>K0145</x:v>
      </x:c>
      <x:c r="B149" t="str">
        <x:v>마음·심리</x:v>
      </x:c>
      <x:c r="C149" t="str">
        <x:v>범불안장애</x:v>
      </x:c>
      <x:c r="D149" t="n">
        <x:v>38.00668</x:v>
      </x:c>
      <x:c r="E149" t="n">
        <x:v>39.72194</x:v>
      </x:c>
      <x:c r="F149" t="n">
        <x:v>32.47269</x:v>
      </x:c>
      <x:c r="G149" t="n">
        <x:v>31.81366</x:v>
      </x:c>
      <x:c r="H149" t="n">
        <x:v>30.32409</x:v>
      </x:c>
      <x:c r="I149" t="n">
        <x:v>30.64006</x:v>
      </x:c>
      <x:c r="J149" t="n">
        <x:v>31.65116</x:v>
      </x:c>
      <x:c r="K149" t="n">
        <x:v>26.79425</x:v>
      </x:c>
      <x:c r="L149" t="n">
        <x:v>26.79425</x:v>
      </x:c>
      <x:c r="M149" t="n">
        <x:v>30.98311</x:v>
      </x:c>
      <x:c r="N149" t="n">
        <x:v>27.96786</x:v>
      </x:c>
      <x:c r="O149" t="n">
        <x:v>29.20465</x:v>
      </x:c>
      <x:c r="P149" t="n">
        <x:v>31.04631</x:v>
      </x:c>
      <x:c r="Q149" t="n">
        <x:v>40.67888</x:v>
      </x:c>
      <x:c r="R149" t="n">
        <x:v>24.40191</x:v>
      </x:c>
      <x:c r="S149" t="n">
        <x:v>23.79705</x:v>
      </x:c>
      <x:c r="T149" t="n">
        <x:v>23.34567</x:v>
      </x:c>
      <x:c r="U149" t="n">
        <x:v>19.63528</x:v>
      </x:c>
      <x:c r="V149" t="n">
        <x:v>23.67969</x:v>
      </x:c>
      <x:c r="W149" t="n">
        <x:v>21.86512</x:v>
      </x:c>
      <x:c r="X149" t="n">
        <x:v>22.18109</x:v>
      </x:c>
      <x:c r="Y149" t="n">
        <x:v>23.5533</x:v>
      </x:c>
      <x:c r="Z149" t="n">
        <x:v>18.16376</x:v>
      </x:c>
      <x:c r="AA149" t="n">
        <x:v>18.72348</x:v>
      </x:c>
      <x:c r="AB149" t="n">
        <x:f>COUNT(D149:O149)</x:f>
        <x:v>12</x:v>
      </x:c>
      <x:c r="AC149" t="n">
        <x:f>COUNT(P149:AA149)</x:f>
        <x:v>12</x:v>
      </x:c>
      <x:c r="AD149" t="n">
        <x:f>COUNTIF(D149:AA149,"&gt;0")</x:f>
        <x:v>24</x:v>
      </x:c>
      <x:c r="AE149" t="n">
        <x:f>IF(AB149=0,"",AVERAGE(D149:O149))</x:f>
        <x:v>31.364533333333338</x:v>
      </x:c>
      <x:c r="AF149" t="n">
        <x:f>IF(AC149=0,"",AVERAGE(P149:AA149))</x:f>
        <x:v>24.255961666666664</x:v>
      </x:c>
      <x:c r="AG149" t="n">
        <x:f>IF(OR(AB149&lt;'산출기준'!$B$19,AC149&lt;'산출기준'!$B$19,AE149=0),"",AF149/AE149)</x:f>
        <x:v>0.773356370677708</x:v>
      </x:c>
      <x:c r="AH149" t="n">
        <x:f>IF(SUM(P149:AA149)=0,"",MAX(P149:AA149)/SUM(P149:AA149))</x:f>
        <x:v>0.13975560784815996</x:v>
      </x:c>
      <x:c r="AI149" t="n">
        <x:f>IF(AG149="","",AD149/'산출기준'!$B$18*'산출기준'!$B$20+MIN(1,AG149)*'산출기준'!$B$21+(1-AH149)*'산출기준'!$B$22)</x:f>
        <x:v>90.40557896336804</x:v>
      </x:c>
      <x:c r="AJ149" t="str">
        <x:v>24개월 중 양수 지수 24개월; 전반/후반 자료 12/12개월. 최근12개월/이전12개월 관측월 평균비 0.77배, 최근 최댓달 비중 14.0%. 미래 1년 지속을 보장하지 않음.</x:v>
      </x:c>
      <x:c r="AK149" t="str">
        <x:v>https://developers.naver.com/docs/serviceapi/datalab/search/search.md</x:v>
      </x:c>
    </x:row>
    <x:row r="150">
      <x:c r="A150" t="str">
        <x:v>K0146</x:v>
      </x:c>
      <x:c r="B150" t="str">
        <x:v>마음·심리</x:v>
      </x:c>
      <x:c r="C150" t="str">
        <x:v>불면증극복</x:v>
      </x:c>
      <x:c r="D150" t="n">
        <x:v>45.00354</x:v>
      </x:c>
      <x:c r="E150" t="n">
        <x:v>46.65384</x:v>
      </x:c>
      <x:c r="F150" t="n">
        <x:v>39.11106</x:v>
      </x:c>
      <x:c r="G150" t="n">
        <x:v>38.99969</x:v>
      </x:c>
      <x:c r="H150" t="n">
        <x:v>52.69818</x:v>
      </x:c>
      <x:c r="I150" t="n">
        <x:v>49.30646</x:v>
      </x:c>
      <x:c r="J150" t="n">
        <x:v>43.38361</x:v>
      </x:c>
      <x:c r="K150" t="n">
        <x:v>35.94208</x:v>
      </x:c>
      <x:c r="L150" t="n">
        <x:v>38.72633</x:v>
      </x:c>
      <x:c r="M150" t="n">
        <x:v>36.0737</x:v>
      </x:c>
      <x:c r="N150" t="n">
        <x:v>33.18821</x:v>
      </x:c>
      <x:c r="O150" t="n">
        <x:v>37.06591</x:v>
      </x:c>
      <x:c r="P150" t="n">
        <x:v>34.44365</x:v>
      </x:c>
      <x:c r="Q150" t="n">
        <x:v>34.33228</x:v>
      </x:c>
      <x:c r="R150" t="n">
        <x:v>28.20694</x:v>
      </x:c>
      <x:c r="S150" t="n">
        <x:v>29.92811</x:v>
      </x:c>
      <x:c r="T150" t="n">
        <x:v>39.58691</x:v>
      </x:c>
      <x:c r="U150" t="n">
        <x:v>33.22871</x:v>
      </x:c>
      <x:c r="V150" t="n">
        <x:v>33.09709</x:v>
      </x:c>
      <x:c r="W150" t="n">
        <x:v>25.98967</x:v>
      </x:c>
      <x:c r="X150" t="n">
        <x:v>22.82069</x:v>
      </x:c>
      <x:c r="Y150" t="n">
        <x:v>19.18598</x:v>
      </x:c>
      <x:c r="Z150" t="n">
        <x:v>20.23893</x:v>
      </x:c>
      <x:c r="AA150" t="n">
        <x:v>20.97802</x:v>
      </x:c>
      <x:c r="AB150" t="n">
        <x:f>COUNT(D150:O150)</x:f>
        <x:v>12</x:v>
      </x:c>
      <x:c r="AC150" t="n">
        <x:f>COUNT(P150:AA150)</x:f>
        <x:v>12</x:v>
      </x:c>
      <x:c r="AD150" t="n">
        <x:f>COUNTIF(D150:AA150,"&gt;0")</x:f>
        <x:v>24</x:v>
      </x:c>
      <x:c r="AE150" t="n">
        <x:f>IF(AB150=0,"",AVERAGE(D150:O150))</x:f>
        <x:v>41.34605083333333</x:v>
      </x:c>
      <x:c r="AF150" t="n">
        <x:f>IF(AC150=0,"",AVERAGE(P150:AA150))</x:f>
        <x:v>28.503081666666663</x:v>
      </x:c>
      <x:c r="AG150" t="n">
        <x:f>IF(OR(AB150&lt;'산출기준'!$B$19,AC150&lt;'산출기준'!$B$19,AE150=0),"",AF150/AE150)</x:f>
        <x:v>0.6893785764827479</x:v>
      </x:c>
      <x:c r="AH150" t="n">
        <x:f>IF(SUM(P150:AA150)=0,"",MAX(P150:AA150)/SUM(P150:AA150))</x:f>
        <x:v>0.11573868416216283</x:v>
      </x:c>
      <x:c r="AI150" t="n">
        <x:f>IF(AG150="","",AD150/'산출기준'!$B$18*'산출기준'!$B$20+MIN(1,AG150)*'산출기준'!$B$21+(1-AH150)*'산출기준'!$B$22)</x:f>
        <x:v>88.36658361123918</x:v>
      </x:c>
      <x:c r="AJ150" t="str">
        <x:v>24개월 중 양수 지수 24개월; 전반/후반 자료 12/12개월. 최근12개월/이전12개월 관측월 평균비 0.69배, 최근 최댓달 비중 11.6%. 미래 1년 지속을 보장하지 않음.</x:v>
      </x:c>
      <x:c r="AK150" t="str">
        <x:v>https://developers.naver.com/docs/serviceapi/datalab/search/search.md</x:v>
      </x:c>
    </x:row>
    <x:row r="151">
      <x:c r="A151" t="str">
        <x:v>K0147</x:v>
      </x:c>
      <x:c r="B151" t="str">
        <x:v>마음·심리</x:v>
      </x:c>
      <x:c r="C151" t="str">
        <x:v>불안장애테스트</x:v>
      </x:c>
      <x:c r="D151" t="n">
        <x:v>51.66548</x:v>
      </x:c>
      <x:c r="E151" t="n">
        <x:v>54.80409</x:v>
      </x:c>
      <x:c r="F151" t="n">
        <x:v>49.17485</x:v>
      </x:c>
      <x:c r="G151" t="n">
        <x:v>50.03543</x:v>
      </x:c>
      <x:c r="H151" t="n">
        <x:v>54.99645</x:v>
      </x:c>
      <x:c r="I151" t="n">
        <x:v>59.8461</x:v>
      </x:c>
      <x:c r="J151" t="n">
        <x:v>54.85471</x:v>
      </x:c>
      <x:c r="K151" t="n">
        <x:v>39.84003</x:v>
      </x:c>
      <x:c r="L151" t="n">
        <x:v>37.58226</x:v>
      </x:c>
      <x:c r="M151" t="n">
        <x:v>38.07836</x:v>
      </x:c>
      <x:c r="N151" t="n">
        <x:v>34.0083</x:v>
      </x:c>
      <x:c r="O151" t="n">
        <x:v>40.21464</x:v>
      </x:c>
      <x:c r="P151" t="n">
        <x:v>35.83071</x:v>
      </x:c>
      <x:c r="Q151" t="n">
        <x:v>34.13992</x:v>
      </x:c>
      <x:c r="R151" t="n">
        <x:v>29.51301</x:v>
      </x:c>
      <x:c r="S151" t="n">
        <x:v>31.76065</x:v>
      </x:c>
      <x:c r="T151" t="n">
        <x:v>32.10489</x:v>
      </x:c>
      <x:c r="U151" t="n">
        <x:v>35.58772</x:v>
      </x:c>
      <x:c r="V151" t="n">
        <x:v>39.96152</x:v>
      </x:c>
      <x:c r="W151" t="n">
        <x:v>32.01376</x:v>
      </x:c>
      <x:c r="X151" t="n">
        <x:v>28.30819</x:v>
      </x:c>
      <x:c r="Y151" t="n">
        <x:v>20.80591</x:v>
      </x:c>
      <x:c r="Z151" t="n">
        <x:v>20.78566</x:v>
      </x:c>
      <x:c r="AA151" t="n">
        <x:v>21.27164</x:v>
      </x:c>
      <x:c r="AB151" t="n">
        <x:f>COUNT(D151:O151)</x:f>
        <x:v>12</x:v>
      </x:c>
      <x:c r="AC151" t="n">
        <x:f>COUNT(P151:AA151)</x:f>
        <x:v>12</x:v>
      </x:c>
      <x:c r="AD151" t="n">
        <x:f>COUNTIF(D151:AA151,"&gt;0")</x:f>
        <x:v>24</x:v>
      </x:c>
      <x:c r="AE151" t="n">
        <x:f>IF(AB151=0,"",AVERAGE(D151:O151))</x:f>
        <x:v>47.091725</x:v>
      </x:c>
      <x:c r="AF151" t="n">
        <x:f>IF(AC151=0,"",AVERAGE(P151:AA151))</x:f>
        <x:v>30.173631666666665</x:v>
      </x:c>
      <x:c r="AG151" t="n">
        <x:f>IF(OR(AB151&lt;'산출기준'!$B$19,AC151&lt;'산출기준'!$B$19,AE151=0),"",AF151/AE151)</x:f>
        <x:v>0.6407416943564218</x:v>
      </x:c>
      <x:c r="AH151" t="n">
        <x:f>IF(SUM(P151:AA151)=0,"",MAX(P151:AA151)/SUM(P151:AA151))</x:f>
        <x:v>0.11036545761064338</x:v>
      </x:c>
      <x:c r="AI151" t="n">
        <x:f>IF(AG151="","",AD151/'산출기준'!$B$18*'산출기준'!$B$20+MIN(1,AG151)*'산출기준'!$B$21+(1-AH151)*'산출기준'!$B$22)</x:f>
        <x:v>87.01494167847979</x:v>
      </x:c>
      <x:c r="AJ151" t="str">
        <x:v>24개월 중 양수 지수 24개월; 전반/후반 자료 12/12개월. 최근12개월/이전12개월 관측월 평균비 0.64배, 최근 최댓달 비중 11.0%. 미래 1년 지속을 보장하지 않음.</x:v>
      </x:c>
      <x:c r="AK151" t="str">
        <x:v>https://developers.naver.com/docs/serviceapi/datalab/search/search.md</x:v>
      </x:c>
    </x:row>
    <x:row r="152">
      <x:c r="A152" t="str">
        <x:v>K0148</x:v>
      </x:c>
      <x:c r="B152" t="str">
        <x:v>마음·심리</x:v>
      </x:c>
      <x:c r="C152" t="str">
        <x:v>우울증종류</x:v>
      </x:c>
      <x:c r="D152" t="n">
        <x:v>36.23569</x:v>
      </x:c>
      <x:c r="E152" t="n">
        <x:v>37.21777</x:v>
      </x:c>
      <x:c r="F152" t="n">
        <x:v>34.87901</x:v>
      </x:c>
      <x:c r="G152" t="n">
        <x:v>31.65941</x:v>
      </x:c>
      <x:c r="H152" t="n">
        <x:v>33.16796</x:v>
      </x:c>
      <x:c r="I152" t="n">
        <x:v>37.65313</x:v>
      </x:c>
      <x:c r="J152" t="n">
        <x:v>38.3011</x:v>
      </x:c>
      <x:c r="K152" t="n">
        <x:v>34.26141</x:v>
      </x:c>
      <x:c r="L152" t="n">
        <x:v>32.06439</x:v>
      </x:c>
      <x:c r="M152" t="n">
        <x:v>31.30505</x:v>
      </x:c>
      <x:c r="N152" t="n">
        <x:v>30.36347</x:v>
      </x:c>
      <x:c r="O152" t="n">
        <x:v>29.22952</x:v>
      </x:c>
      <x:c r="P152" t="n">
        <x:v>27.49822</x:v>
      </x:c>
      <x:c r="Q152" t="n">
        <x:v>23.95464</x:v>
      </x:c>
      <x:c r="R152" t="n">
        <x:v>21.14002</x:v>
      </x:c>
      <x:c r="S152" t="n">
        <x:v>24.06601</x:v>
      </x:c>
      <x:c r="T152" t="n">
        <x:v>22.92193</x:v>
      </x:c>
      <x:c r="U152" t="n">
        <x:v>19.94532</x:v>
      </x:c>
      <x:c r="V152" t="n">
        <x:v>22.0816</x:v>
      </x:c>
      <x:c r="W152" t="n">
        <x:v>21.47413</x:v>
      </x:c>
      <x:c r="X152" t="n">
        <x:v>20.20856</x:v>
      </x:c>
      <x:c r="Y152" t="n">
        <x:v>18.75063</x:v>
      </x:c>
      <x:c r="Z152" t="n">
        <x:v>18.2444</x:v>
      </x:c>
      <x:c r="AA152" t="n">
        <x:v>19.60109</x:v>
      </x:c>
      <x:c r="AB152" t="n">
        <x:f>COUNT(D152:O152)</x:f>
        <x:v>12</x:v>
      </x:c>
      <x:c r="AC152" t="n">
        <x:f>COUNT(P152:AA152)</x:f>
        <x:v>12</x:v>
      </x:c>
      <x:c r="AD152" t="n">
        <x:f>COUNTIF(D152:AA152,"&gt;0")</x:f>
        <x:v>24</x:v>
      </x:c>
      <x:c r="AE152" t="n">
        <x:f>IF(AB152=0,"",AVERAGE(D152:O152))</x:f>
        <x:v>33.8614925</x:v>
      </x:c>
      <x:c r="AF152" t="n">
        <x:f>IF(AC152=0,"",AVERAGE(P152:AA152))</x:f>
        <x:v>21.657212500000004</x:v>
      </x:c>
      <x:c r="AG152" t="n">
        <x:f>IF(OR(AB152&lt;'산출기준'!$B$19,AC152&lt;'산출기준'!$B$19,AE152=0),"",AF152/AE152)</x:f>
        <x:v>0.6395823367797507</x:v>
      </x:c>
      <x:c r="AH152" t="n">
        <x:f>IF(SUM(P152:AA152)=0,"",MAX(P152:AA152)/SUM(P152:AA152))</x:f>
        <x:v>0.10580855377086654</x:v>
      </x:c>
      <x:c r="AI152" t="n">
        <x:f>IF(AG152="","",AD152/'산출기준'!$B$18*'산출기준'!$B$20+MIN(1,AG152)*'산출기준'!$B$21+(1-AH152)*'산출기준'!$B$22)</x:f>
        <x:v>87.07129902797519</x:v>
      </x:c>
      <x:c r="AJ152" t="str">
        <x:v>24개월 중 양수 지수 24개월; 전반/후반 자료 12/12개월. 최근12개월/이전12개월 관측월 평균비 0.64배, 최근 최댓달 비중 10.6%. 미래 1년 지속을 보장하지 않음.</x:v>
      </x:c>
      <x:c r="AK152" t="str">
        <x:v>https://developers.naver.com/docs/serviceapi/datalab/search/search.md</x:v>
      </x:c>
    </x:row>
    <x:row r="153">
      <x:c r="A153" t="str">
        <x:v>K0149</x:v>
      </x:c>
      <x:c r="B153" t="str">
        <x:v>마음·심리</x:v>
      </x:c>
      <x:c r="C153" t="str">
        <x:v>자기애성성격장애</x:v>
      </x:c>
      <x:c r="D153" t="n">
        <x:v>44.27457</x:v>
      </x:c>
      <x:c r="E153" t="n">
        <x:v>39.21231</x:v>
      </x:c>
      <x:c r="F153" t="n">
        <x:v>39.98177</x:v>
      </x:c>
      <x:c r="G153" t="n">
        <x:v>50.2683</x:v>
      </x:c>
      <x:c r="H153" t="n">
        <x:v>35.73959</x:v>
      </x:c>
      <x:c r="I153" t="n">
        <x:v>35.76997</x:v>
      </x:c>
      <x:c r="J153" t="n">
        <x:v>62.01275</x:v>
      </x:c>
      <x:c r="K153" t="n">
        <x:v>40.82211</x:v>
      </x:c>
      <x:c r="L153" t="n">
        <x:v>39.43505</x:v>
      </x:c>
      <x:c r="M153" t="n">
        <x:v>40.49812</x:v>
      </x:c>
      <x:c r="N153" t="n">
        <x:v>37.27852</x:v>
      </x:c>
      <x:c r="O153" t="n">
        <x:v>41.92568</x:v>
      </x:c>
      <x:c r="P153" t="n">
        <x:v>29.86736</x:v>
      </x:c>
      <x:c r="Q153" t="n">
        <x:v>29.46238</x:v>
      </x:c>
      <x:c r="R153" t="n">
        <x:v>29.82687</x:v>
      </x:c>
      <x:c r="S153" t="n">
        <x:v>38.32135</x:v>
      </x:c>
      <x:c r="T153" t="n">
        <x:v>24.96709</x:v>
      </x:c>
      <x:c r="U153" t="n">
        <x:v>23.22567</x:v>
      </x:c>
      <x:c r="V153" t="n">
        <x:v>28.33856</x:v>
      </x:c>
      <x:c r="W153" t="n">
        <x:v>30.40396</x:v>
      </x:c>
      <x:c r="X153" t="n">
        <x:v>25.06834</x:v>
      </x:c>
      <x:c r="Y153" t="n">
        <x:v>22.48658</x:v>
      </x:c>
      <x:c r="Z153" t="n">
        <x:v>23.28642</x:v>
      </x:c>
      <x:c r="AA153" t="n">
        <x:v>19.90482</x:v>
      </x:c>
      <x:c r="AB153" t="n">
        <x:f>COUNT(D153:O153)</x:f>
        <x:v>12</x:v>
      </x:c>
      <x:c r="AC153" t="n">
        <x:f>COUNT(P153:AA153)</x:f>
        <x:v>12</x:v>
      </x:c>
      <x:c r="AD153" t="n">
        <x:f>COUNTIF(D153:AA153,"&gt;0")</x:f>
        <x:v>24</x:v>
      </x:c>
      <x:c r="AE153" t="n">
        <x:f>IF(AB153=0,"",AVERAGE(D153:O153))</x:f>
        <x:v>42.26822833333333</x:v>
      </x:c>
      <x:c r="AF153" t="n">
        <x:f>IF(AC153=0,"",AVERAGE(P153:AA153))</x:f>
        <x:v>27.096616666666666</x:v>
      </x:c>
      <x:c r="AG153" t="n">
        <x:f>IF(OR(AB153&lt;'산출기준'!$B$19,AC153&lt;'산출기준'!$B$19,AE153=0),"",AF153/AE153)</x:f>
        <x:v>0.6410634591300787</x:v>
      </x:c>
      <x:c r="AH153" t="n">
        <x:f>IF(SUM(P153:AA153)=0,"",MAX(P153:AA153)/SUM(P153:AA153))</x:f>
        <x:v>0.1178540432784659</x:v>
      </x:c>
      <x:c r="AI153" t="n">
        <x:f>IF(AG153="","",AD153/'산출기준'!$B$18*'산출기준'!$B$20+MIN(1,AG153)*'산출기준'!$B$21+(1-AH153)*'산출기준'!$B$22)</x:f>
        <x:v>86.87482290833304</x:v>
      </x:c>
      <x:c r="AJ153" t="str">
        <x:v>24개월 중 양수 지수 24개월; 전반/후반 자료 12/12개월. 최근12개월/이전12개월 관측월 평균비 0.64배, 최근 최댓달 비중 11.8%. 미래 1년 지속을 보장하지 않음.</x:v>
      </x:c>
      <x:c r="AK153" t="str">
        <x:v>https://developers.naver.com/docs/serviceapi/datalab/search/search.md</x:v>
      </x:c>
    </x:row>
    <x:row r="154">
      <x:c r="A154" t="str">
        <x:v>K0150</x:v>
      </x:c>
      <x:c r="B154" t="str">
        <x:v>마음·심리</x:v>
      </x:c>
      <x:c r="C154" t="str">
        <x:v>우울증자가진단테스트</x:v>
      </x:c>
      <x:c r="D154" t="n">
        <x:v>47.43343</x:v>
      </x:c>
      <x:c r="E154" t="n">
        <x:v>23.97489</x:v>
      </x:c>
      <x:c r="F154" t="n">
        <x:v>20.15794</x:v>
      </x:c>
      <x:c r="G154" t="n">
        <x:v>39.51604</x:v>
      </x:c>
      <x:c r="H154" t="n">
        <x:v>100</x:v>
      </x:c>
      <x:c r="I154" t="n">
        <x:v>93.87465</x:v>
      </x:c>
      <x:c r="J154" t="n">
        <x:v>76.6832</x:v>
      </x:c>
      <x:c r="K154" t="n">
        <x:v>84.04373</x:v>
      </x:c>
      <x:c r="L154" t="n">
        <x:v>72.78525</x:v>
      </x:c>
      <x:c r="M154" t="n">
        <x:v>62.43798</x:v>
      </x:c>
      <x:c r="N154" t="n">
        <x:v>52.94117</x:v>
      </x:c>
      <x:c r="O154" t="n">
        <x:v>63.03533</x:v>
      </x:c>
      <x:c r="P154" t="n">
        <x:v>64.02753</x:v>
      </x:c>
      <x:c r="Q154" t="n">
        <x:v>42.06742</x:v>
      </x:c>
      <x:c r="R154" t="n">
        <x:v>64.86787</x:v>
      </x:c>
      <x:c r="S154" t="n">
        <x:v>70.97296</x:v>
      </x:c>
      <x:c r="T154" t="n">
        <x:v>39.00982</x:v>
      </x:c>
      <x:c r="U154" t="n">
        <x:v>35.86109</x:v>
      </x:c>
      <x:c r="V154" t="n">
        <x:v>43.42411</x:v>
      </x:c>
      <x:c r="W154" t="n">
        <x:v>40.24501</x:v>
      </x:c>
      <x:c r="X154" t="n">
        <x:v>4.18143</x:v>
      </x:c>
      <x:c r="Y154" t="n">
        <x:v>6.41895</x:v>
      </x:c>
      <x:c r="Z154" t="n">
        <x:v>12.49367</x:v>
      </x:c>
      <x:c r="AA154" t="n">
        <x:v>19.17586</x:v>
      </x:c>
      <x:c r="AB154" t="n">
        <x:f>COUNT(D154:O154)</x:f>
        <x:v>12</x:v>
      </x:c>
      <x:c r="AC154" t="n">
        <x:f>COUNT(P154:AA154)</x:f>
        <x:v>12</x:v>
      </x:c>
      <x:c r="AD154" t="n">
        <x:f>COUNTIF(D154:AA154,"&gt;0")</x:f>
        <x:v>24</x:v>
      </x:c>
      <x:c r="AE154" t="n">
        <x:f>IF(AB154=0,"",AVERAGE(D154:O154))</x:f>
        <x:v>61.4069675</x:v>
      </x:c>
      <x:c r="AF154" t="n">
        <x:f>IF(AC154=0,"",AVERAGE(P154:AA154))</x:f>
        <x:v>36.89547666666666</x:v>
      </x:c>
      <x:c r="AG154" t="n">
        <x:f>IF(OR(AB154&lt;'산출기준'!$B$19,AC154&lt;'산출기준'!$B$19,AE154=0),"",AF154/AE154)</x:f>
        <x:v>0.6008353476609419</x:v>
      </x:c>
      <x:c r="AH154" t="n">
        <x:f>IF(SUM(P154:AA154)=0,"",MAX(P154:AA154)/SUM(P154:AA154))</x:f>
        <x:v>0.16030185452724424</x:v>
      </x:c>
      <x:c r="AI154" t="n">
        <x:f>IF(AG154="","",AD154/'산출기준'!$B$18*'산출기준'!$B$20+MIN(1,AG154)*'산출기준'!$B$21+(1-AH154)*'산출기준'!$B$22)</x:f>
        <x:v>84.81902333928338</x:v>
      </x:c>
      <x:c r="AJ154" t="str">
        <x:v>24개월 중 양수 지수 24개월; 전반/후반 자료 12/12개월. 최근12개월/이전12개월 관측월 평균비 0.60배, 최근 최댓달 비중 16.0%. 미래 1년 지속을 보장하지 않음.</x:v>
      </x:c>
      <x:c r="AK154" t="str">
        <x:v>https://developers.naver.com/docs/serviceapi/datalab/search/search.md</x:v>
      </x:c>
    </x:row>
    <x:row r="155">
      <x:c r="A155" t="str">
        <x:v>K0151</x:v>
      </x:c>
      <x:c r="B155" t="str">
        <x:v>마음·심리</x:v>
      </x:c>
      <x:c r="C155" t="str">
        <x:v>공황장애자가진단</x:v>
      </x:c>
      <x:c r="D155" t="n">
        <x:v>80.74884</x:v>
      </x:c>
      <x:c r="E155" t="n">
        <x:v>71.82424</x:v>
      </x:c>
      <x:c r="F155" t="n">
        <x:v>67.15677</x:v>
      </x:c>
      <x:c r="G155" t="n">
        <x:v>60.23251</x:v>
      </x:c>
      <x:c r="H155" t="n">
        <x:v>82.56112</x:v>
      </x:c>
      <x:c r="I155" t="n">
        <x:v>60.02735</x:v>
      </x:c>
      <x:c r="J155" t="n">
        <x:v>56.33441</x:v>
      </x:c>
      <x:c r="K155" t="n">
        <x:v>49.59822</x:v>
      </x:c>
      <x:c r="L155" t="n">
        <x:v>55.65053</x:v>
      </x:c>
      <x:c r="M155" t="n">
        <x:v>62.81415</x:v>
      </x:c>
      <x:c r="N155" t="n">
        <x:v>46.96529</x:v>
      </x:c>
      <x:c r="O155" t="n">
        <x:v>45.11882</x:v>
      </x:c>
      <x:c r="P155" t="n">
        <x:v>41.3404</x:v>
      </x:c>
      <x:c r="Q155" t="n">
        <x:v>39.6307</x:v>
      </x:c>
      <x:c r="R155" t="n">
        <x:v>45.30689</x:v>
      </x:c>
      <x:c r="S155" t="n">
        <x:v>43.47751</x:v>
      </x:c>
      <x:c r="T155" t="n">
        <x:v>30.7061</x:v>
      </x:c>
      <x:c r="U155" t="n">
        <x:v>28.80834</x:v>
      </x:c>
      <x:c r="V155" t="n">
        <x:v>33.90323</x:v>
      </x:c>
      <x:c r="W155" t="n">
        <x:v>30.82578</x:v>
      </x:c>
      <x:c r="X155" t="n">
        <x:v>30.50094</x:v>
      </x:c>
      <x:c r="Y155" t="n">
        <x:v>41.83621</x:v>
      </x:c>
      <x:c r="Z155" t="n">
        <x:v>30.50094</x:v>
      </x:c>
      <x:c r="AA155" t="n">
        <x:v>29.76577</x:v>
      </x:c>
      <x:c r="AB155" t="n">
        <x:f>COUNT(D155:O155)</x:f>
        <x:v>12</x:v>
      </x:c>
      <x:c r="AC155" t="n">
        <x:f>COUNT(P155:AA155)</x:f>
        <x:v>12</x:v>
      </x:c>
      <x:c r="AD155" t="n">
        <x:f>COUNTIF(D155:AA155,"&gt;0")</x:f>
        <x:v>24</x:v>
      </x:c>
      <x:c r="AE155" t="n">
        <x:f>IF(AB155=0,"",AVERAGE(D155:O155))</x:f>
        <x:v>61.58602083333334</x:v>
      </x:c>
      <x:c r="AF155" t="n">
        <x:f>IF(AC155=0,"",AVERAGE(P155:AA155))</x:f>
        <x:v>35.55023416666667</x:v>
      </x:c>
      <x:c r="AG155" t="n">
        <x:f>IF(OR(AB155&lt;'산출기준'!$B$19,AC155&lt;'산출기준'!$B$19,AE155=0),"",AF155/AE155)</x:f>
        <x:v>0.5772451878791487</x:v>
      </x:c>
      <x:c r="AH155" t="n">
        <x:f>IF(SUM(P155:AA155)=0,"",MAX(P155:AA155)/SUM(P155:AA155))</x:f>
        <x:v>0.10620391834737329</x:v>
      </x:c>
      <x:c r="AI155" t="n">
        <x:f>IF(AG155="","",AD155/'산출기준'!$B$18*'산출기준'!$B$20+MIN(1,AG155)*'산출기준'!$B$21+(1-AH155)*'산출기준'!$B$22)</x:f>
        <x:v>85.193277269427</x:v>
      </x:c>
      <x:c r="AJ155" t="str">
        <x:v>24개월 중 양수 지수 24개월; 전반/후반 자료 12/12개월. 최근12개월/이전12개월 관측월 평균비 0.58배, 최근 최댓달 비중 10.6%. 미래 1년 지속을 보장하지 않음.</x:v>
      </x:c>
      <x:c r="AK155" t="str">
        <x:v>https://developers.naver.com/docs/serviceapi/datalab/search/search.md</x:v>
      </x:c>
    </x:row>
    <x:row r="156">
      <x:c r="A156" t="str">
        <x:v>K0152</x:v>
      </x:c>
      <x:c r="B156" t="str">
        <x:v>마음·심리</x:v>
      </x:c>
      <x:c r="C156" t="str">
        <x:v>우울증자가진단</x:v>
      </x:c>
      <x:c r="D156" t="n">
        <x:v>85.19405</x:v>
      </x:c>
      <x:c r="E156" t="n">
        <x:v>69.32809</x:v>
      </x:c>
      <x:c r="F156" t="n">
        <x:v>65.66934</x:v>
      </x:c>
      <x:c r="G156" t="n">
        <x:v>61.27543</x:v>
      </x:c>
      <x:c r="H156" t="n">
        <x:v>69.36228</x:v>
      </x:c>
      <x:c r="I156" t="n">
        <x:v>65.03675</x:v>
      </x:c>
      <x:c r="J156" t="n">
        <x:v>92.1696</x:v>
      </x:c>
      <x:c r="K156" t="n">
        <x:v>82.52692</x:v>
      </x:c>
      <x:c r="L156" t="n">
        <x:v>63.6348</x:v>
      </x:c>
      <x:c r="M156" t="n">
        <x:v>55.20601</x:v>
      </x:c>
      <x:c r="N156" t="n">
        <x:v>40.62232</x:v>
      </x:c>
      <x:c r="O156" t="n">
        <x:v>43.5459</x:v>
      </x:c>
      <x:c r="P156" t="n">
        <x:v>47.49529</x:v>
      </x:c>
      <x:c r="Q156" t="n">
        <x:v>42.02427</x:v>
      </x:c>
      <x:c r="R156" t="n">
        <x:v>36.21131</x:v>
      </x:c>
      <x:c r="S156" t="n">
        <x:v>32.56967</x:v>
      </x:c>
      <x:c r="T156" t="n">
        <x:v>32.68934</x:v>
      </x:c>
      <x:c r="U156" t="n">
        <x:v>28.20995</x:v>
      </x:c>
      <x:c r="V156" t="n">
        <x:v>34.36484</x:v>
      </x:c>
      <x:c r="W156" t="n">
        <x:v>27.78252</x:v>
      </x:c>
      <x:c r="X156" t="n">
        <x:v>27.3551</x:v>
      </x:c>
      <x:c r="Y156" t="n">
        <x:v>29.71448</x:v>
      </x:c>
      <x:c r="Z156" t="n">
        <x:v>27.69704</x:v>
      </x:c>
      <x:c r="AA156" t="n">
        <x:v>27.44058</x:v>
      </x:c>
      <x:c r="AB156" t="n">
        <x:f>COUNT(D156:O156)</x:f>
        <x:v>12</x:v>
      </x:c>
      <x:c r="AC156" t="n">
        <x:f>COUNT(P156:AA156)</x:f>
        <x:v>12</x:v>
      </x:c>
      <x:c r="AD156" t="n">
        <x:f>COUNTIF(D156:AA156,"&gt;0")</x:f>
        <x:v>24</x:v>
      </x:c>
      <x:c r="AE156" t="n">
        <x:f>IF(AB156=0,"",AVERAGE(D156:O156))</x:f>
        <x:v>66.1309575</x:v>
      </x:c>
      <x:c r="AF156" t="n">
        <x:f>IF(AC156=0,"",AVERAGE(P156:AA156))</x:f>
        <x:v>32.79619916666667</x:v>
      </x:c>
      <x:c r="AG156" t="n">
        <x:f>IF(OR(AB156&lt;'산출기준'!$B$19,AC156&lt;'산출기준'!$B$19,AE156=0),"",AF156/AE156)</x:f>
        <x:v>0.4959280858237486</x:v>
      </x:c>
      <x:c r="AH156" t="n">
        <x:f>IF(SUM(P156:AA156)=0,"",MAX(P156:AA156)/SUM(P156:AA156))</x:f>
        <x:v>0.12068291246859168</x:v>
      </x:c>
      <x:c r="AI156" t="n">
        <x:f>IF(AG156="","",AD156/'산출기준'!$B$18*'산출기준'!$B$20+MIN(1,AG156)*'산출기준'!$B$21+(1-AH156)*'산출기준'!$B$22)</x:f>
        <x:v>82.46418432534063</x:v>
      </x:c>
      <x:c r="AJ156" t="str">
        <x:v>24개월 중 양수 지수 24개월; 전반/후반 자료 12/12개월. 최근12개월/이전12개월 관측월 평균비 0.50배, 최근 최댓달 비중 12.1%. 미래 1년 지속을 보장하지 않음.</x:v>
      </x:c>
      <x:c r="AK156" t="str">
        <x:v>https://developers.naver.com/docs/serviceapi/datalab/search/search.md</x:v>
      </x:c>
    </x:row>
    <x:row r="157">
      <x:c r="A157" t="str">
        <x:v>K0153</x:v>
      </x:c>
      <x:c r="B157" t="str">
        <x:v>마음·심리</x:v>
      </x:c>
      <x:c r="C157" t="str">
        <x:v>사회불안장애</x:v>
      </x:c>
      <x:c r="D157" t="n">
        <x:v>33.54419</x:v>
      </x:c>
      <x:c r="E157" t="n">
        <x:v>34.98033</x:v>
      </x:c>
      <x:c r="F157" t="n">
        <x:v>33.93742</x:v>
      </x:c>
      <x:c r="G157" t="n">
        <x:v>36.79261</x:v>
      </x:c>
      <x:c r="H157" t="n">
        <x:v>35.61292</x:v>
      </x:c>
      <x:c r="I157" t="n">
        <x:v>29.45802</x:v>
      </x:c>
      <x:c r="J157" t="n">
        <x:v>36.24551</x:v>
      </x:c>
      <x:c r="K157" t="n">
        <x:v>35.45905</x:v>
      </x:c>
      <x:c r="L157" t="n">
        <x:v>41.97298</x:v>
      </x:c>
      <x:c r="M157" t="n">
        <x:v>40.53684</x:v>
      </x:c>
      <x:c r="N157" t="n">
        <x:v>38.5023</x:v>
      </x:c>
      <x:c r="O157" t="n">
        <x:v>40.31458</x:v>
      </x:c>
      <x:c r="P157" t="n">
        <x:v>38.75876</x:v>
      </x:c>
      <x:c r="Q157" t="n">
        <x:v>34.50162</x:v>
      </x:c>
      <x:c r="R157" t="n">
        <x:v>31.93708</x:v>
      </x:c>
      <x:c r="S157" t="n">
        <x:v>30.58642</x:v>
      </x:c>
      <x:c r="T157" t="n">
        <x:v>32.77483</x:v>
      </x:c>
      <x:c r="U157" t="n">
        <x:v>28.51769</x:v>
      </x:c>
      <x:c r="V157" t="n">
        <x:v>44.07591</x:v>
      </x:c>
      <x:c r="W157" t="n">
        <x:v>33.86903</x:v>
      </x:c>
      <x:c r="X157" t="n">
        <x:v>33.45871</x:v>
      </x:c>
      <x:c r="Y157" t="n">
        <x:v>30.43255</x:v>
      </x:c>
      <x:c r="Z157" t="n">
        <x:v>24.91024</x:v>
      </x:c>
      <x:c r="AA157" t="n">
        <x:v>28.82544</x:v>
      </x:c>
      <x:c r="AB157" t="n">
        <x:f>COUNT(D157:O157)</x:f>
        <x:v>12</x:v>
      </x:c>
      <x:c r="AC157" t="n">
        <x:f>COUNT(P157:AA157)</x:f>
        <x:v>12</x:v>
      </x:c>
      <x:c r="AD157" t="n">
        <x:f>COUNTIF(D157:AA157,"&gt;0")</x:f>
        <x:v>24</x:v>
      </x:c>
      <x:c r="AE157" t="n">
        <x:f>IF(AB157=0,"",AVERAGE(D157:O157))</x:f>
        <x:v>36.446395833333334</x:v>
      </x:c>
      <x:c r="AF157" t="n">
        <x:f>IF(AC157=0,"",AVERAGE(P157:AA157))</x:f>
        <x:v>32.72069</x:v>
      </x:c>
      <x:c r="AG157" t="n">
        <x:f>IF(OR(AB157&lt;'산출기준'!$B$19,AC157&lt;'산출기준'!$B$19,AE157=0),"",AF157/AE157)</x:f>
        <x:v>0.8977757402852476</x:v>
      </x:c>
      <x:c r="AH157" t="n">
        <x:f>IF(SUM(P157:AA157)=0,"",MAX(P157:AA157)/SUM(P157:AA157))</x:f>
        <x:v>0.11225290481343761</x:v>
      </x:c>
      <x:c r="AI157" t="n">
        <x:f>IF(AG157="","",AD157/'산출기준'!$B$18*'산출기준'!$B$20+MIN(1,AG157)*'산출기준'!$B$21+(1-AH157)*'산출기준'!$B$22)</x:f>
        <x:v>94.68821411228868</x:v>
      </x:c>
      <x:c r="AJ157" t="str">
        <x:v>24개월 중 양수 지수 24개월; 전반/후반 자료 12/12개월. 최근12개월/이전12개월 관측월 평균비 0.90배, 최근 최댓달 비중 11.2%. 미래 1년 지속을 보장하지 않음.</x:v>
      </x:c>
      <x:c r="AK157" t="str">
        <x:v>https://developers.naver.com/docs/serviceapi/datalab/search/search.md</x:v>
      </x:c>
    </x:row>
    <x:row r="158">
      <x:c r="A158" t="str">
        <x:v>K0154</x:v>
      </x:c>
      <x:c r="B158" t="str">
        <x:v>마음·심리</x:v>
      </x:c>
      <x:c r="C158" t="str">
        <x:v>스트레스증상</x:v>
      </x:c>
      <x:c r="D158" t="n">
        <x:v>96.93964</x:v>
      </x:c>
      <x:c r="E158" t="n">
        <x:v>100</x:v>
      </x:c>
      <x:c r="F158" t="n">
        <x:v>85.62147</x:v>
      </x:c>
      <x:c r="G158" t="n">
        <x:v>65.20772</x:v>
      </x:c>
      <x:c r="H158" t="n">
        <x:v>61.30962</x:v>
      </x:c>
      <x:c r="I158" t="n">
        <x:v>67.82355</x:v>
      </x:c>
      <x:c r="J158" t="n">
        <x:v>77.03881</x:v>
      </x:c>
      <x:c r="K158" t="n">
        <x:v>75.20943</x:v>
      </x:c>
      <x:c r="L158" t="n">
        <x:v>66.11386</x:v>
      </x:c>
      <x:c r="M158" t="n">
        <x:v>65.3616</x:v>
      </x:c>
      <x:c r="N158" t="n">
        <x:v>56.71054</x:v>
      </x:c>
      <x:c r="O158" t="n">
        <x:v>56.67635</x:v>
      </x:c>
      <x:c r="P158" t="n">
        <x:v>55.73602</x:v>
      </x:c>
      <x:c r="Q158" t="n">
        <x:v>45.27269</x:v>
      </x:c>
      <x:c r="R158" t="n">
        <x:v>49.46144</x:v>
      </x:c>
      <x:c r="S158" t="n">
        <x:v>45.73431</x:v>
      </x:c>
      <x:c r="T158" t="n">
        <x:v>42.40041</x:v>
      </x:c>
      <x:c r="U158" t="n">
        <x:v>30.50094</x:v>
      </x:c>
      <x:c r="V158" t="n">
        <x:v>28.80834</x:v>
      </x:c>
      <x:c r="W158" t="n">
        <x:v>26.56864</x:v>
      </x:c>
      <x:c r="X158" t="n">
        <x:v>20.90955</x:v>
      </x:c>
      <x:c r="Y158" t="n">
        <x:v>22.82441</x:v>
      </x:c>
      <x:c r="Z158" t="n">
        <x:v>24.46572</x:v>
      </x:c>
      <x:c r="AA158" t="n">
        <x:v>26.32928</x:v>
      </x:c>
      <x:c r="AB158" t="n">
        <x:f>COUNT(D158:O158)</x:f>
        <x:v>12</x:v>
      </x:c>
      <x:c r="AC158" t="n">
        <x:f>COUNT(P158:AA158)</x:f>
        <x:v>12</x:v>
      </x:c>
      <x:c r="AD158" t="n">
        <x:f>COUNTIF(D158:AA158,"&gt;0")</x:f>
        <x:v>24</x:v>
      </x:c>
      <x:c r="AE158" t="n">
        <x:f>IF(AB158=0,"",AVERAGE(D158:O158))</x:f>
        <x:v>72.83438249999999</x:v>
      </x:c>
      <x:c r="AF158" t="n">
        <x:f>IF(AC158=0,"",AVERAGE(P158:AA158))</x:f>
        <x:v>34.91764583333333</x:v>
      </x:c>
      <x:c r="AG158" t="n">
        <x:f>IF(OR(AB158&lt;'산출기준'!$B$19,AC158&lt;'산출기준'!$B$19,AE158=0),"",AF158/AE158)</x:f>
        <x:v>0.4794115723207146</x:v>
      </x:c>
      <x:c r="AH158" t="n">
        <x:f>IF(SUM(P158:AA158)=0,"",MAX(P158:AA158)/SUM(P158:AA158))</x:f>
        <x:v>0.1330177972336098</x:v>
      </x:c>
      <x:c r="AI158" t="n">
        <x:f>IF(AG158="","",AD158/'산출기준'!$B$18*'산출기준'!$B$20+MIN(1,AG158)*'산출기준'!$B$21+(1-AH158)*'산출기준'!$B$22)</x:f>
        <x:v>81.72199122494925</x:v>
      </x:c>
      <x:c r="AJ158" t="str">
        <x:v>24개월 중 양수 지수 24개월; 전반/후반 자료 12/12개월. 최근12개월/이전12개월 관측월 평균비 0.48배, 최근 최댓달 비중 13.3%. 미래 1년 지속을 보장하지 않음.</x:v>
      </x:c>
      <x:c r="AK158" t="str">
        <x:v>https://developers.naver.com/docs/serviceapi/datalab/search/search.md</x:v>
      </x:c>
    </x:row>
    <x:row r="159">
      <x:c r="A159" t="str">
        <x:v>K0155</x:v>
      </x:c>
      <x:c r="B159" t="str">
        <x:v>마음·심리</x:v>
      </x:c>
      <x:c r="C159" t="str">
        <x:v>종합심리검사</x:v>
      </x:c>
      <x:c r="D159" t="n">
        <x:v>47.70046</x:v>
      </x:c>
      <x:c r="E159" t="n">
        <x:v>50.40177</x:v>
      </x:c>
      <x:c r="F159" t="n">
        <x:v>51.15404</x:v>
      </x:c>
      <x:c r="G159" t="n">
        <x:v>44.62301</x:v>
      </x:c>
      <x:c r="H159" t="n">
        <x:v>40.45135</x:v>
      </x:c>
      <x:c r="I159" t="n">
        <x:v>41.01555</x:v>
      </x:c>
      <x:c r="J159" t="n">
        <x:v>46.79432</x:v>
      </x:c>
      <x:c r="K159" t="n">
        <x:v>44.86236</x:v>
      </x:c>
      <x:c r="L159" t="n">
        <x:v>44.86236</x:v>
      </x:c>
      <x:c r="M159" t="n">
        <x:v>42.86202</x:v>
      </x:c>
      <x:c r="N159" t="n">
        <x:v>50.21371</x:v>
      </x:c>
      <x:c r="O159" t="n">
        <x:v>42.04137</x:v>
      </x:c>
      <x:c r="P159" t="n">
        <x:v>40.00683</x:v>
      </x:c>
      <x:c r="Q159" t="n">
        <x:v>31.93708</x:v>
      </x:c>
      <x:c r="R159" t="n">
        <x:v>34.55291</x:v>
      </x:c>
      <x:c r="S159" t="n">
        <x:v>33.06548</x:v>
      </x:c>
      <x:c r="T159" t="n">
        <x:v>29.83415</x:v>
      </x:c>
      <x:c r="U159" t="n">
        <x:v>27.42349</x:v>
      </x:c>
      <x:c r="V159" t="n">
        <x:v>35.56163</x:v>
      </x:c>
      <x:c r="W159" t="n">
        <x:v>42.65686</x:v>
      </x:c>
      <x:c r="X159" t="n">
        <x:v>35.49324</x:v>
      </x:c>
      <x:c r="Y159" t="n">
        <x:v>37.04906</x:v>
      </x:c>
      <x:c r="Z159" t="n">
        <x:v>31.95418</x:v>
      </x:c>
      <x:c r="AA159" t="n">
        <x:v>25.59411</x:v>
      </x:c>
      <x:c r="AB159" t="n">
        <x:f>COUNT(D159:O159)</x:f>
        <x:v>12</x:v>
      </x:c>
      <x:c r="AC159" t="n">
        <x:f>COUNT(P159:AA159)</x:f>
        <x:v>12</x:v>
      </x:c>
      <x:c r="AD159" t="n">
        <x:f>COUNTIF(D159:AA159,"&gt;0")</x:f>
        <x:v>24</x:v>
      </x:c>
      <x:c r="AE159" t="n">
        <x:f>IF(AB159=0,"",AVERAGE(D159:O159))</x:f>
        <x:v>45.581860000000006</x:v>
      </x:c>
      <x:c r="AF159" t="n">
        <x:f>IF(AC159=0,"",AVERAGE(P159:AA159))</x:f>
        <x:v>33.76075166666667</x:v>
      </x:c>
      <x:c r="AG159" t="n">
        <x:f>IF(OR(AB159&lt;'산출기준'!$B$19,AC159&lt;'산출기준'!$B$19,AE159=0),"",AF159/AE159)</x:f>
        <x:v>0.7406620016529968</x:v>
      </x:c>
      <x:c r="AH159" t="n">
        <x:f>IF(SUM(P159:AA159)=0,"",MAX(P159:AA159)/SUM(P159:AA159))</x:f>
        <x:v>0.10529203758348389</x:v>
      </x:c>
      <x:c r="AI159" t="n">
        <x:f>IF(AG159="","",AD159/'산출기준'!$B$18*'산출기준'!$B$20+MIN(1,AG159)*'산출기준'!$B$21+(1-AH159)*'산출기준'!$B$22)</x:f>
        <x:v>90.11401929792022</x:v>
      </x:c>
      <x:c r="AJ159" t="str">
        <x:v>24개월 중 양수 지수 24개월; 전반/후반 자료 12/12개월. 최근12개월/이전12개월 관측월 평균비 0.74배, 최근 최댓달 비중 10.5%. 미래 1년 지속을 보장하지 않음.</x:v>
      </x:c>
      <x:c r="AK159" t="str">
        <x:v>https://developers.naver.com/docs/serviceapi/datalab/search/search.md</x:v>
      </x:c>
    </x:row>
    <x:row r="160">
      <x:c r="A160" t="str">
        <x:v>K0156</x:v>
      </x:c>
      <x:c r="B160" t="str">
        <x:v>마음·심리</x:v>
      </x:c>
      <x:c r="C160" t="str">
        <x:v>경계선성격장애</x:v>
      </x:c>
      <x:c r="D160" t="n">
        <x:v>27.92214</x:v>
      </x:c>
      <x:c r="E160" t="n">
        <x:v>27.57127</x:v>
      </x:c>
      <x:c r="F160" t="n">
        <x:v>31.05811</x:v>
      </x:c>
      <x:c r="G160" t="n">
        <x:v>25.31798</x:v>
      </x:c>
      <x:c r="H160" t="n">
        <x:v>18.03179</x:v>
      </x:c>
      <x:c r="I160" t="n">
        <x:v>24.47916</x:v>
      </x:c>
      <x:c r="J160" t="n">
        <x:v>22.49451</x:v>
      </x:c>
      <x:c r="K160" t="n">
        <x:v>21.61732</x:v>
      </x:c>
      <x:c r="L160" t="n">
        <x:v>26.74342</x:v>
      </x:c>
      <x:c r="M160" t="n">
        <x:v>20.21381</x:v>
      </x:c>
      <x:c r="N160" t="n">
        <x:v>18.95833</x:v>
      </x:c>
      <x:c r="O160" t="n">
        <x:v>17.13815</x:v>
      </x:c>
      <x:c r="P160" t="n">
        <x:v>12.62609</x:v>
      </x:c>
      <x:c r="Q160" t="n">
        <x:v>12.32456</x:v>
      </x:c>
      <x:c r="R160" t="n">
        <x:v>12.14364</x:v>
      </x:c>
      <x:c r="S160" t="n">
        <x:v>12.20394</x:v>
      </x:c>
      <x:c r="T160" t="n">
        <x:v>16.39802</x:v>
      </x:c>
      <x:c r="U160" t="n">
        <x:v>11.35416</x:v>
      </x:c>
      <x:c r="V160" t="n">
        <x:v>24.11732</x:v>
      </x:c>
      <x:c r="W160" t="n">
        <x:v>12.92214</x:v>
      </x:c>
      <x:c r="X160" t="n">
        <x:v>9.1228</x:v>
      </x:c>
      <x:c r="Y160" t="n">
        <x:v>10.5921</x:v>
      </x:c>
      <x:c r="Z160" t="n">
        <x:v>9.06798</x:v>
      </x:c>
      <x:c r="AA160" t="n">
        <x:v>8.61842</x:v>
      </x:c>
      <x:c r="AB160" t="n">
        <x:f>COUNT(D160:O160)</x:f>
        <x:v>12</x:v>
      </x:c>
      <x:c r="AC160" t="n">
        <x:f>COUNT(P160:AA160)</x:f>
        <x:v>12</x:v>
      </x:c>
      <x:c r="AD160" t="n">
        <x:f>COUNTIF(D160:AA160,"&gt;0")</x:f>
        <x:v>24</x:v>
      </x:c>
      <x:c r="AE160" t="n">
        <x:f>IF(AB160=0,"",AVERAGE(D160:O160))</x:f>
        <x:v>23.462165833333334</x:v>
      </x:c>
      <x:c r="AF160" t="n">
        <x:f>IF(AC160=0,"",AVERAGE(P160:AA160))</x:f>
        <x:v>12.624264166666668</x:v>
      </x:c>
      <x:c r="AG160" t="n">
        <x:f>IF(OR(AB160&lt;'산출기준'!$B$19,AC160&lt;'산출기준'!$B$19,AE160=0),"",AF160/AE160)</x:f>
        <x:v>0.538069002510034</x:v>
      </x:c>
      <x:c r="AH160" t="n">
        <x:f>IF(SUM(P160:AA160)=0,"",MAX(P160:AA160)/SUM(P160:AA160))</x:f>
        <x:v>0.15919950978000894</x:v>
      </x:c>
      <x:c r="AI160" t="n">
        <x:f>IF(AG160="","",AD160/'산출기준'!$B$18*'산출기준'!$B$20+MIN(1,AG160)*'산출기준'!$B$21+(1-AH160)*'산출기준'!$B$22)</x:f>
        <x:v>82.95807987970085</x:v>
      </x:c>
      <x:c r="AJ160" t="str">
        <x:v>24개월 중 양수 지수 24개월; 전반/후반 자료 12/12개월. 최근12개월/이전12개월 관측월 평균비 0.54배, 최근 최댓달 비중 15.9%. 미래 1년 지속을 보장하지 않음.</x:v>
      </x:c>
      <x:c r="AK160" t="str">
        <x:v>https://developers.naver.com/docs/serviceapi/datalab/search/search.md</x:v>
      </x:c>
    </x:row>
    <x:row r="161">
      <x:c r="A161" t="str">
        <x:v>K0157</x:v>
      </x:c>
      <x:c r="B161" t="str">
        <x:v>마음·심리</x:v>
      </x:c>
      <x:c r="C161" t="str">
        <x:v>번아웃극복</x:v>
      </x:c>
      <x:c r="D161" t="n">
        <x:v>20.47149</x:v>
      </x:c>
      <x:c r="E161" t="n">
        <x:v>20.77302</x:v>
      </x:c>
      <x:c r="F161" t="n">
        <x:v>17.76315</x:v>
      </x:c>
      <x:c r="G161" t="n">
        <x:v>16.91885</x:v>
      </x:c>
      <x:c r="H161" t="n">
        <x:v>15.38377</x:v>
      </x:c>
      <x:c r="I161" t="n">
        <x:v>16.88048</x:v>
      </x:c>
      <x:c r="J161" t="n">
        <x:v>18.67872</x:v>
      </x:c>
      <x:c r="K161" t="n">
        <x:v>17.81798</x:v>
      </x:c>
      <x:c r="L161" t="n">
        <x:v>18.27302</x:v>
      </x:c>
      <x:c r="M161" t="n">
        <x:v>18.74451</x:v>
      </x:c>
      <x:c r="N161" t="n">
        <x:v>17.04495</x:v>
      </x:c>
      <x:c r="O161" t="n">
        <x:v>17.88377</x:v>
      </x:c>
      <x:c r="P161" t="n">
        <x:v>14.23245</x:v>
      </x:c>
      <x:c r="Q161" t="n">
        <x:v>9.23793</x:v>
      </x:c>
      <x:c r="R161" t="n">
        <x:v>10.76206</x:v>
      </x:c>
      <x:c r="S161" t="n">
        <x:v>9.87938</x:v>
      </x:c>
      <x:c r="T161" t="n">
        <x:v>10.97587</x:v>
      </x:c>
      <x:c r="U161" t="n">
        <x:v>10.05482</x:v>
      </x:c>
      <x:c r="V161" t="n">
        <x:v>10.30701</x:v>
      </x:c>
      <x:c r="W161" t="n">
        <x:v>11.67214</x:v>
      </x:c>
      <x:c r="X161" t="n">
        <x:v>10.44407</x:v>
      </x:c>
      <x:c r="Y161" t="n">
        <x:v>9.4353</x:v>
      </x:c>
      <x:c r="Z161" t="n">
        <x:v>9.22697</x:v>
      </x:c>
      <x:c r="AA161" t="n">
        <x:v>8.53618</x:v>
      </x:c>
      <x:c r="AB161" t="n">
        <x:f>COUNT(D161:O161)</x:f>
        <x:v>12</x:v>
      </x:c>
      <x:c r="AC161" t="n">
        <x:f>COUNT(P161:AA161)</x:f>
        <x:v>12</x:v>
      </x:c>
      <x:c r="AD161" t="n">
        <x:f>COUNTIF(D161:AA161,"&gt;0")</x:f>
        <x:v>24</x:v>
      </x:c>
      <x:c r="AE161" t="n">
        <x:f>IF(AB161=0,"",AVERAGE(D161:O161))</x:f>
        <x:v>18.052809166666666</x:v>
      </x:c>
      <x:c r="AF161" t="n">
        <x:f>IF(AC161=0,"",AVERAGE(P161:AA161))</x:f>
        <x:v>10.397014999999998</x:v>
      </x:c>
      <x:c r="AG161" t="n">
        <x:f>IF(OR(AB161&lt;'산출기준'!$B$19,AC161&lt;'산출기준'!$B$19,AE161=0),"",AF161/AE161)</x:f>
        <x:v>0.5759222791319042</x:v>
      </x:c>
      <x:c r="AH161" t="n">
        <x:f>IF(SUM(P161:AA161)=0,"",MAX(P161:AA161)/SUM(P161:AA161))</x:f>
        <x:v>0.1140748089716135</x:v>
      </x:c>
      <x:c r="AI161" t="n">
        <x:f>IF(AG161="","",AD161/'산출기준'!$B$18*'산출기준'!$B$20+MIN(1,AG161)*'산출기준'!$B$21+(1-AH161)*'산출기준'!$B$22)</x:f>
        <x:v>84.99617219452486</x:v>
      </x:c>
      <x:c r="AJ161" t="str">
        <x:v>24개월 중 양수 지수 24개월; 전반/후반 자료 12/12개월. 최근12개월/이전12개월 관측월 평균비 0.58배, 최근 최댓달 비중 11.4%. 미래 1년 지속을 보장하지 않음.</x:v>
      </x:c>
      <x:c r="AK161" t="str">
        <x:v>https://developers.naver.com/docs/serviceapi/datalab/search/search.md</x:v>
      </x:c>
    </x:row>
    <x:row r="162">
      <x:c r="A162" t="str">
        <x:v>K0158</x:v>
      </x:c>
      <x:c r="B162" t="str">
        <x:v>마음·심리</x:v>
      </x:c>
      <x:c r="C162" t="str">
        <x:v>공황장애초기증상</x:v>
      </x:c>
      <x:c r="D162" t="n">
        <x:v>100</x:v>
      </x:c>
      <x:c r="E162" t="n">
        <x:v>93.80482</x:v>
      </x:c>
      <x:c r="F162" t="n">
        <x:v>44.58881</x:v>
      </x:c>
      <x:c r="G162" t="n">
        <x:v>48.9035</x:v>
      </x:c>
      <x:c r="H162" t="n">
        <x:v>57.48355</x:v>
      </x:c>
      <x:c r="I162" t="n">
        <x:v>57.64254</x:v>
      </x:c>
      <x:c r="J162" t="n">
        <x:v>47.86184</x:v>
      </x:c>
      <x:c r="K162" t="n">
        <x:v>36.50767</x:v>
      </x:c>
      <x:c r="L162" t="n">
        <x:v>31.98464</x:v>
      </x:c>
      <x:c r="M162" t="n">
        <x:v>37.06688</x:v>
      </x:c>
      <x:c r="N162" t="n">
        <x:v>31.32127</x:v>
      </x:c>
      <x:c r="O162" t="n">
        <x:v>28.53618</x:v>
      </x:c>
      <x:c r="P162" t="n">
        <x:v>21.54605</x:v>
      </x:c>
      <x:c r="Q162" t="n">
        <x:v>32.43421</x:v>
      </x:c>
      <x:c r="R162" t="n">
        <x:v>35.87171</x:v>
      </x:c>
      <x:c r="S162" t="n">
        <x:v>29.96162</x:v>
      </x:c>
      <x:c r="T162" t="n">
        <x:v>19.62719</x:v>
      </x:c>
      <x:c r="U162" t="n">
        <x:v>17.11622</x:v>
      </x:c>
      <x:c r="V162" t="n">
        <x:v>19.47916</x:v>
      </x:c>
      <x:c r="W162" t="n">
        <x:v>17.81798</x:v>
      </x:c>
      <x:c r="X162" t="n">
        <x:v>4.53399</x:v>
      </x:c>
      <x:c r="Y162" t="n">
        <x:v>4.21052</x:v>
      </x:c>
      <x:c r="Z162" t="n">
        <x:v>6.88048</x:v>
      </x:c>
      <x:c r="AA162" t="n">
        <x:v>8.00986</x:v>
      </x:c>
      <x:c r="AB162" t="n">
        <x:f>COUNT(D162:O162)</x:f>
        <x:v>12</x:v>
      </x:c>
      <x:c r="AC162" t="n">
        <x:f>COUNT(P162:AA162)</x:f>
        <x:v>12</x:v>
      </x:c>
      <x:c r="AD162" t="n">
        <x:f>COUNTIF(D162:AA162,"&gt;0")</x:f>
        <x:v>24</x:v>
      </x:c>
      <x:c r="AE162" t="n">
        <x:f>IF(AB162=0,"",AVERAGE(D162:O162))</x:f>
        <x:v>51.30847499999999</x:v>
      </x:c>
      <x:c r="AF162" t="n">
        <x:f>IF(AC162=0,"",AVERAGE(P162:AA162))</x:f>
        <x:v>18.1240825</x:v>
      </x:c>
      <x:c r="AG162" t="n">
        <x:f>IF(OR(AB162&lt;'산출기준'!$B$19,AC162&lt;'산출기준'!$B$19,AE162=0),"",AF162/AE162)</x:f>
        <x:v>0.3532375986618196</x:v>
      </x:c>
      <x:c r="AH162" t="n">
        <x:f>IF(SUM(P162:AA162)=0,"",MAX(P162:AA162)/SUM(P162:AA162))</x:f>
        <x:v>0.1649357514603383</x:v>
      </x:c>
      <x:c r="AI162" t="n">
        <x:f>IF(AG162="","",AD162/'산출기준'!$B$18*'산출기준'!$B$20+MIN(1,AG162)*'산출기준'!$B$21+(1-AH162)*'산출기준'!$B$22)</x:f>
        <x:v>77.29841293064783</x:v>
      </x:c>
      <x:c r="AJ162" t="str">
        <x:v>24개월 중 양수 지수 24개월; 전반/후반 자료 12/12개월. 최근12개월/이전12개월 관측월 평균비 0.35배, 최근 최댓달 비중 16.5%. 미래 1년 지속을 보장하지 않음.</x:v>
      </x:c>
      <x:c r="AK162" t="str">
        <x:v>https://developers.naver.com/docs/serviceapi/datalab/search/search.md</x:v>
      </x:c>
    </x:row>
    <x:row r="163">
      <x:c r="A163" t="str">
        <x:v>K0159</x:v>
      </x:c>
      <x:c r="B163" t="str">
        <x:v>마음·심리</x:v>
      </x:c>
      <x:c r="C163" t="str">
        <x:v>렘수면행동장애</x:v>
      </x:c>
      <x:c r="D163" t="n">
        <x:v>9.18311</x:v>
      </x:c>
      <x:c r="E163" t="n">
        <x:v>8.45394</x:v>
      </x:c>
      <x:c r="F163" t="n">
        <x:v>8.20175</x:v>
      </x:c>
      <x:c r="G163" t="n">
        <x:v>7.91666</x:v>
      </x:c>
      <x:c r="H163" t="n">
        <x:v>9.08991</x:v>
      </x:c>
      <x:c r="I163" t="n">
        <x:v>9.216</x:v>
      </x:c>
      <x:c r="J163" t="n">
        <x:v>7.69736</x:v>
      </x:c>
      <x:c r="K163" t="n">
        <x:v>6.4364</x:v>
      </x:c>
      <x:c r="L163" t="n">
        <x:v>6.26096</x:v>
      </x:c>
      <x:c r="M163" t="n">
        <x:v>4.73684</x:v>
      </x:c>
      <x:c r="N163" t="n">
        <x:v>5.24671</x:v>
      </x:c>
      <x:c r="O163" t="n">
        <x:v>7.58771</x:v>
      </x:c>
      <x:c r="P163" t="n">
        <x:v>5.63048</x:v>
      </x:c>
      <x:c r="Q163" t="n">
        <x:v>6.50219</x:v>
      </x:c>
      <x:c r="R163" t="n">
        <x:v>6.61732</x:v>
      </x:c>
      <x:c r="S163" t="n">
        <x:v>5.56469</x:v>
      </x:c>
      <x:c r="T163" t="n">
        <x:v>9.00767</x:v>
      </x:c>
      <x:c r="U163" t="n">
        <x:v>7.14912</x:v>
      </x:c>
      <x:c r="V163" t="n">
        <x:v>6.37061</x:v>
      </x:c>
      <x:c r="W163" t="n">
        <x:v>5.52631</x:v>
      </x:c>
      <x:c r="X163" t="n">
        <x:v>4.57785</x:v>
      </x:c>
      <x:c r="Y163" t="n">
        <x:v>7.07236</x:v>
      </x:c>
      <x:c r="Z163" t="n">
        <x:v>4.45723</x:v>
      </x:c>
      <x:c r="AA163" t="n">
        <x:v>6.34868</x:v>
      </x:c>
      <x:c r="AB163" t="n">
        <x:f>COUNT(D163:O163)</x:f>
        <x:v>12</x:v>
      </x:c>
      <x:c r="AC163" t="n">
        <x:f>COUNT(P163:AA163)</x:f>
        <x:v>12</x:v>
      </x:c>
      <x:c r="AD163" t="n">
        <x:f>COUNTIF(D163:AA163,"&gt;0")</x:f>
        <x:v>24</x:v>
      </x:c>
      <x:c r="AE163" t="n">
        <x:f>IF(AB163=0,"",AVERAGE(D163:O163))</x:f>
        <x:v>7.502279166666667</x:v>
      </x:c>
      <x:c r="AF163" t="n">
        <x:f>IF(AC163=0,"",AVERAGE(P163:AA163))</x:f>
        <x:v>6.2353758333333325</x:v>
      </x:c>
      <x:c r="AG163" t="n">
        <x:f>IF(OR(AB163&lt;'산출기준'!$B$19,AC163&lt;'산출기준'!$B$19,AE163=0),"",AF163/AE163)</x:f>
        <x:v>0.831130873006925</x:v>
      </x:c>
      <x:c r="AH163" t="n">
        <x:f>IF(SUM(P163:AA163)=0,"",MAX(P163:AA163)/SUM(P163:AA163))</x:f>
        <x:v>0.12038394905626512</x:v>
      </x:c>
      <x:c r="AI163" t="n">
        <x:f>IF(AG163="","",AD163/'산출기준'!$B$18*'산출기준'!$B$20+MIN(1,AG163)*'산출기준'!$B$21+(1-AH163)*'산출기준'!$B$22)</x:f>
        <x:v>92.52624720908246</x:v>
      </x:c>
      <x:c r="AJ163" t="str">
        <x:v>24개월 중 양수 지수 24개월; 전반/후반 자료 12/12개월. 최근12개월/이전12개월 관측월 평균비 0.83배, 최근 최댓달 비중 12.0%. 미래 1년 지속을 보장하지 않음.</x:v>
      </x:c>
      <x:c r="AK163" t="str">
        <x:v>https://developers.naver.com/docs/serviceapi/datalab/search/search.md</x:v>
      </x:c>
    </x:row>
    <x:row r="164">
      <x:c r="A164" t="str">
        <x:v>K0160</x:v>
      </x:c>
      <x:c r="B164" t="str">
        <x:v>마음·심리</x:v>
      </x:c>
      <x:c r="C164" t="str">
        <x:v>성격검사</x:v>
      </x:c>
      <x:c r="D164" t="n">
        <x:v>21.48574</x:v>
      </x:c>
      <x:c r="E164" t="n">
        <x:v>18.97478</x:v>
      </x:c>
      <x:c r="F164" t="n">
        <x:v>15.12061</x:v>
      </x:c>
      <x:c r="G164" t="n">
        <x:v>15.32346</x:v>
      </x:c>
      <x:c r="H164" t="n">
        <x:v>15.54824</x:v>
      </x:c>
      <x:c r="I164" t="n">
        <x:v>12.73574</x:v>
      </x:c>
      <x:c r="J164" t="n">
        <x:v>15.03289</x:v>
      </x:c>
      <x:c r="K164" t="n">
        <x:v>11.92434</x:v>
      </x:c>
      <x:c r="L164" t="n">
        <x:v>12.19846</x:v>
      </x:c>
      <x:c r="M164" t="n">
        <x:v>12.1875</x:v>
      </x:c>
      <x:c r="N164" t="n">
        <x:v>12.03947</x:v>
      </x:c>
      <x:c r="O164" t="n">
        <x:v>11.28289</x:v>
      </x:c>
      <x:c r="P164" t="n">
        <x:v>11.20614</x:v>
      </x:c>
      <x:c r="Q164" t="n">
        <x:v>10.30701</x:v>
      </x:c>
      <x:c r="R164" t="n">
        <x:v>10.31798</x:v>
      </x:c>
      <x:c r="S164" t="n">
        <x:v>11.33223</x:v>
      </x:c>
      <x:c r="T164" t="n">
        <x:v>10.69627</x:v>
      </x:c>
      <x:c r="U164" t="n">
        <x:v>8.5307</x:v>
      </x:c>
      <x:c r="V164" t="n">
        <x:v>10.06578</x:v>
      </x:c>
      <x:c r="W164" t="n">
        <x:v>13.10307</x:v>
      </x:c>
      <x:c r="X164" t="n">
        <x:v>10.23574</x:v>
      </x:c>
      <x:c r="Y164" t="n">
        <x:v>7.92763</x:v>
      </x:c>
      <x:c r="Z164" t="n">
        <x:v>7.60416</x:v>
      </x:c>
      <x:c r="AA164" t="n">
        <x:v>6.50219</x:v>
      </x:c>
      <x:c r="AB164" t="n">
        <x:f>COUNT(D164:O164)</x:f>
        <x:v>12</x:v>
      </x:c>
      <x:c r="AC164" t="n">
        <x:f>COUNT(P164:AA164)</x:f>
        <x:v>12</x:v>
      </x:c>
      <x:c r="AD164" t="n">
        <x:f>COUNTIF(D164:AA164,"&gt;0")</x:f>
        <x:v>24</x:v>
      </x:c>
      <x:c r="AE164" t="n">
        <x:f>IF(AB164=0,"",AVERAGE(D164:O164))</x:f>
        <x:v>14.487843333333332</x:v>
      </x:c>
      <x:c r="AF164" t="n">
        <x:f>IF(AC164=0,"",AVERAGE(P164:AA164))</x:f>
        <x:v>9.819075</x:v>
      </x:c>
      <x:c r="AG164" t="n">
        <x:f>IF(OR(AB164&lt;'산출기준'!$B$19,AC164&lt;'산출기준'!$B$19,AE164=0),"",AF164/AE164)</x:f>
        <x:v>0.6777458020551943</x:v>
      </x:c>
      <x:c r="AH164" t="n">
        <x:f>IF(SUM(P164:AA164)=0,"",MAX(P164:AA164)/SUM(P164:AA164))</x:f>
        <x:v>0.11120421220939856</x:v>
      </x:c>
      <x:c r="AI164" t="n">
        <x:f>IF(AG164="","",AD164/'산출기준'!$B$18*'산출기준'!$B$20+MIN(1,AG164)*'산출기준'!$B$21+(1-AH164)*'산출기준'!$B$22)</x:f>
        <x:v>88.10828981746786</x:v>
      </x:c>
      <x:c r="AJ164" t="str">
        <x:v>24개월 중 양수 지수 24개월; 전반/후반 자료 12/12개월. 최근12개월/이전12개월 관측월 평균비 0.68배, 최근 최댓달 비중 11.1%. 미래 1년 지속을 보장하지 않음.</x:v>
      </x:c>
      <x:c r="AK164" t="str">
        <x:v>https://developers.naver.com/docs/serviceapi/datalab/search/search.md</x:v>
      </x:c>
    </x:row>
    <x:row r="165">
      <x:c r="A165" t="str">
        <x:v>K0161</x:v>
      </x:c>
      <x:c r="B165" t="str">
        <x:v>마음·심리</x:v>
      </x:c>
      <x:c r="C165" t="str">
        <x:v>스트레스해소</x:v>
      </x:c>
      <x:c r="D165" t="n">
        <x:v>47.30744</x:v>
      </x:c>
      <x:c r="E165" t="n">
        <x:v>46.92126</x:v>
      </x:c>
      <x:c r="F165" t="n">
        <x:v>41.30015</x:v>
      </x:c>
      <x:c r="G165" t="n">
        <x:v>43.25252</x:v>
      </x:c>
      <x:c r="H165" t="n">
        <x:v>39.34777</x:v>
      </x:c>
      <x:c r="I165" t="n">
        <x:v>40.6136</x:v>
      </x:c>
      <x:c r="J165" t="n">
        <x:v>47.84381</x:v>
      </x:c>
      <x:c r="K165" t="n">
        <x:v>46.98562</x:v>
      </x:c>
      <x:c r="L165" t="n">
        <x:v>42.5016</x:v>
      </x:c>
      <x:c r="M165" t="n">
        <x:v>39.81978</x:v>
      </x:c>
      <x:c r="N165" t="n">
        <x:v>35.0354</x:v>
      </x:c>
      <x:c r="O165" t="n">
        <x:v>32.46084</x:v>
      </x:c>
      <x:c r="P165" t="n">
        <x:v>35.80776</x:v>
      </x:c>
      <x:c r="Q165" t="n">
        <x:v>30.12229</x:v>
      </x:c>
      <x:c r="R165" t="n">
        <x:v>38.48959</x:v>
      </x:c>
      <x:c r="S165" t="n">
        <x:v>33.83394</x:v>
      </x:c>
      <x:c r="T165" t="n">
        <x:v>29.60738</x:v>
      </x:c>
      <x:c r="U165" t="n">
        <x:v>28.14846</x:v>
      </x:c>
      <x:c r="V165" t="n">
        <x:v>32.46084</x:v>
      </x:c>
      <x:c r="W165" t="n">
        <x:v>33.04012</x:v>
      </x:c>
      <x:c r="X165" t="n">
        <x:v>30.12229</x:v>
      </x:c>
      <x:c r="Y165" t="n">
        <x:v>31.1092</x:v>
      </x:c>
      <x:c r="Z165" t="n">
        <x:v>30.12229</x:v>
      </x:c>
      <x:c r="AA165" t="n">
        <x:v>24.54408</x:v>
      </x:c>
      <x:c r="AB165" t="n">
        <x:f>COUNT(D165:O165)</x:f>
        <x:v>12</x:v>
      </x:c>
      <x:c r="AC165" t="n">
        <x:f>COUNT(P165:AA165)</x:f>
        <x:v>12</x:v>
      </x:c>
      <x:c r="AD165" t="n">
        <x:f>COUNTIF(D165:AA165,"&gt;0")</x:f>
        <x:v>24</x:v>
      </x:c>
      <x:c r="AE165" t="n">
        <x:f>IF(AB165=0,"",AVERAGE(D165:O165))</x:f>
        <x:v>41.949149166666665</x:v>
      </x:c>
      <x:c r="AF165" t="n">
        <x:f>IF(AC165=0,"",AVERAGE(P165:AA165))</x:f>
        <x:v>31.45068666666667</x:v>
      </x:c>
      <x:c r="AG165" t="n">
        <x:f>IF(OR(AB165&lt;'산출기준'!$B$19,AC165&lt;'산출기준'!$B$19,AE165=0),"",AF165/AE165)</x:f>
        <x:v>0.7497336010728387</x:v>
      </x:c>
      <x:c r="AH165" t="n">
        <x:f>IF(SUM(P165:AA165)=0,"",MAX(P165:AA165)/SUM(P165:AA165))</x:f>
        <x:v>0.10198396834154971</x:v>
      </x:c>
      <x:c r="AI165" t="n">
        <x:f>IF(AG165="","",AD165/'산출기준'!$B$18*'산출기준'!$B$20+MIN(1,AG165)*'산출기준'!$B$21+(1-AH165)*'산출기준'!$B$22)</x:f>
        <x:v>90.45232866535417</x:v>
      </x:c>
      <x:c r="AJ165" t="str">
        <x:v>24개월 중 양수 지수 24개월; 전반/후반 자료 12/12개월. 최근12개월/이전12개월 관측월 평균비 0.75배, 최근 최댓달 비중 10.2%. 미래 1년 지속을 보장하지 않음.</x:v>
      </x:c>
      <x:c r="AK165" t="str">
        <x:v>https://developers.naver.com/docs/serviceapi/datalab/search/search.md</x:v>
      </x:c>
    </x:row>
    <x:row r="166">
      <x:c r="A166" t="str">
        <x:v>K0162</x:v>
      </x:c>
      <x:c r="B166" t="str">
        <x:v>마음·심리</x:v>
      </x:c>
      <x:c r="C166" t="str">
        <x:v>성인ADHD치료</x:v>
      </x:c>
      <x:c r="D166" t="n">
        <x:v>78.52392</x:v>
      </x:c>
      <x:c r="E166" t="n">
        <x:v>86.54795</x:v>
      </x:c>
      <x:c r="F166" t="n">
        <x:v>79.10319</x:v>
      </x:c>
      <x:c r="G166" t="n">
        <x:v>90.58142</x:v>
      </x:c>
      <x:c r="H166" t="n">
        <x:v>92.87706</x:v>
      </x:c>
      <x:c r="I166" t="n">
        <x:v>100</x:v>
      </x:c>
      <x:c r="J166" t="n">
        <x:v>99.76399</x:v>
      </x:c>
      <x:c r="K166" t="n">
        <x:v>81.99957</x:v>
      </x:c>
      <x:c r="L166" t="n">
        <x:v>68.76206</x:v>
      </x:c>
      <x:c r="M166" t="n">
        <x:v>56.66166</x:v>
      </x:c>
      <x:c r="N166" t="n">
        <x:v>44.51834</x:v>
      </x:c>
      <x:c r="O166" t="n">
        <x:v>40.46341</x:v>
      </x:c>
      <x:c r="P166" t="n">
        <x:v>44.17506</x:v>
      </x:c>
      <x:c r="Q166" t="n">
        <x:v>38.51104</x:v>
      </x:c>
      <x:c r="R166" t="n">
        <x:v>32.09611</x:v>
      </x:c>
      <x:c r="S166" t="n">
        <x:v>37.22377</x:v>
      </x:c>
      <x:c r="T166" t="n">
        <x:v>28.51319</x:v>
      </x:c>
      <x:c r="U166" t="n">
        <x:v>27.56919</x:v>
      </x:c>
      <x:c r="V166" t="n">
        <x:v>30.4012</x:v>
      </x:c>
      <x:c r="W166" t="n">
        <x:v>29.00665</x:v>
      </x:c>
      <x:c r="X166" t="n">
        <x:v>22.29135</x:v>
      </x:c>
      <x:c r="Y166" t="n">
        <x:v>24.95172</x:v>
      </x:c>
      <x:c r="Z166" t="n">
        <x:v>26.32482</x:v>
      </x:c>
      <x:c r="AA166" t="n">
        <x:v>24.56554</x:v>
      </x:c>
      <x:c r="AB166" t="n">
        <x:f>COUNT(D166:O166)</x:f>
        <x:v>12</x:v>
      </x:c>
      <x:c r="AC166" t="n">
        <x:f>COUNT(P166:AA166)</x:f>
        <x:v>12</x:v>
      </x:c>
      <x:c r="AD166" t="n">
        <x:f>COUNTIF(D166:AA166,"&gt;0")</x:f>
        <x:v>24</x:v>
      </x:c>
      <x:c r="AE166" t="n">
        <x:f>IF(AB166=0,"",AVERAGE(D166:O166))</x:f>
        <x:v>76.65021416666666</x:v>
      </x:c>
      <x:c r="AF166" t="n">
        <x:f>IF(AC166=0,"",AVERAGE(P166:AA166))</x:f>
        <x:v>30.46913666666667</x:v>
      </x:c>
      <x:c r="AG166" t="n">
        <x:f>IF(OR(AB166&lt;'산출기준'!$B$19,AC166&lt;'산출기준'!$B$19,AE166=0),"",AF166/AE166)</x:f>
        <x:v>0.3975088262690983</x:v>
      </x:c>
      <x:c r="AH166" t="n">
        <x:f>IF(SUM(P166:AA166)=0,"",MAX(P166:AA166)/SUM(P166:AA166))</x:f>
        <x:v>0.12081914365585895</x:v>
      </x:c>
      <x:c r="AI166" t="n">
        <x:f>IF(AG166="","",AD166/'산출기준'!$B$18*'산출기준'!$B$20+MIN(1,AG166)*'산출기준'!$B$21+(1-AH166)*'산출기준'!$B$22)</x:f>
        <x:v>79.50888191495577</x:v>
      </x:c>
      <x:c r="AJ166" t="str">
        <x:v>24개월 중 양수 지수 24개월; 전반/후반 자료 12/12개월. 최근12개월/이전12개월 관측월 평균비 0.40배, 최근 최댓달 비중 12.1%. 미래 1년 지속을 보장하지 않음.</x:v>
      </x:c>
      <x:c r="AK166" t="str">
        <x:v>https://developers.naver.com/docs/serviceapi/datalab/search/search.md</x:v>
      </x:c>
    </x:row>
    <x:row r="167">
      <x:c r="A167" t="str">
        <x:v>K0163</x:v>
      </x:c>
      <x:c r="B167" t="str">
        <x:v>마음·심리</x:v>
      </x:c>
      <x:c r="C167" t="str">
        <x:v>성인ADHD테스트</x:v>
      </x:c>
      <x:c r="D167" t="n">
        <x:v>58.44239</x:v>
      </x:c>
      <x:c r="E167" t="n">
        <x:v>64.47114</x:v>
      </x:c>
      <x:c r="F167" t="n">
        <x:v>56.25402</x:v>
      </x:c>
      <x:c r="G167" t="n">
        <x:v>82.36429</x:v>
      </x:c>
      <x:c r="H167" t="n">
        <x:v>74.21154</x:v>
      </x:c>
      <x:c r="I167" t="n">
        <x:v>70.28534</x:v>
      </x:c>
      <x:c r="J167" t="n">
        <x:v>74.59772</x:v>
      </x:c>
      <x:c r="K167" t="n">
        <x:v>68.41879</x:v>
      </x:c>
      <x:c r="L167" t="n">
        <x:v>96.41707</x:v>
      </x:c>
      <x:c r="M167" t="n">
        <x:v>62.77622</x:v>
      </x:c>
      <x:c r="N167" t="n">
        <x:v>62.99077</x:v>
      </x:c>
      <x:c r="O167" t="n">
        <x:v>75.73482</x:v>
      </x:c>
      <x:c r="P167" t="n">
        <x:v>79.66101</x:v>
      </x:c>
      <x:c r="Q167" t="n">
        <x:v>79.06028</x:v>
      </x:c>
      <x:c r="R167" t="n">
        <x:v>63.05513</x:v>
      </x:c>
      <x:c r="S167" t="n">
        <x:v>51.10491</x:v>
      </x:c>
      <x:c r="T167" t="n">
        <x:v>33.16884</x:v>
      </x:c>
      <x:c r="U167" t="n">
        <x:v>34.67067</x:v>
      </x:c>
      <x:c r="V167" t="n">
        <x:v>49.98927</x:v>
      </x:c>
      <x:c r="W167" t="n">
        <x:v>50.24672</x:v>
      </x:c>
      <x:c r="X167" t="n">
        <x:v>51.16927</x:v>
      </x:c>
      <x:c r="Y167" t="n">
        <x:v>50.54709</x:v>
      </x:c>
      <x:c r="Z167" t="n">
        <x:v>29.80047</x:v>
      </x:c>
      <x:c r="AA167" t="n">
        <x:v>26.32482</x:v>
      </x:c>
      <x:c r="AB167" t="n">
        <x:f>COUNT(D167:O167)</x:f>
        <x:v>12</x:v>
      </x:c>
      <x:c r="AC167" t="n">
        <x:f>COUNT(P167:AA167)</x:f>
        <x:v>12</x:v>
      </x:c>
      <x:c r="AD167" t="n">
        <x:f>COUNTIF(D167:AA167,"&gt;0")</x:f>
        <x:v>24</x:v>
      </x:c>
      <x:c r="AE167" t="n">
        <x:f>IF(AB167=0,"",AVERAGE(D167:O167))</x:f>
        <x:v>70.58034249999999</x:v>
      </x:c>
      <x:c r="AF167" t="n">
        <x:f>IF(AC167=0,"",AVERAGE(P167:AA167))</x:f>
        <x:v>49.899873333333325</x:v>
      </x:c>
      <x:c r="AG167" t="n">
        <x:f>IF(OR(AB167&lt;'산출기준'!$B$19,AC167&lt;'산출기준'!$B$19,AE167=0),"",AF167/AE167)</x:f>
        <x:v>0.7069939244533042</x:v>
      </x:c>
      <x:c r="AH167" t="n">
        <x:f>IF(SUM(P167:AA167)=0,"",MAX(P167:AA167)/SUM(P167:AA167))</x:f>
        <x:v>0.13303475653445215</x:v>
      </x:c>
      <x:c r="AI167" t="n">
        <x:f>IF(AG167="","",AD167/'산출기준'!$B$18*'산출기준'!$B$20+MIN(1,AG167)*'산출기준'!$B$21+(1-AH167)*'산출기준'!$B$22)</x:f>
        <x:v>88.54912260291007</x:v>
      </x:c>
      <x:c r="AJ167" t="str">
        <x:v>24개월 중 양수 지수 24개월; 전반/후반 자료 12/12개월. 최근12개월/이전12개월 관측월 평균비 0.71배, 최근 최댓달 비중 13.3%. 미래 1년 지속을 보장하지 않음.</x:v>
      </x:c>
      <x:c r="AK167" t="str">
        <x:v>https://developers.naver.com/docs/serviceapi/datalab/search/search.md</x:v>
      </x:c>
    </x:row>
    <x:row r="168">
      <x:c r="A168" t="str">
        <x:v>K0164</x:v>
      </x:c>
      <x:c r="B168" t="str">
        <x:v>마음·심리</x:v>
      </x:c>
      <x:c r="C168" t="str">
        <x:v>심리상담비용</x:v>
      </x:c>
      <x:c r="D168" t="n">
        <x:v>46.02016</x:v>
      </x:c>
      <x:c r="E168" t="n">
        <x:v>43.42415</x:v>
      </x:c>
      <x:c r="F168" t="n">
        <x:v>41.10705</x:v>
      </x:c>
      <x:c r="G168" t="n">
        <x:v>42.6947</x:v>
      </x:c>
      <x:c r="H168" t="n">
        <x:v>37.97468</x:v>
      </x:c>
      <x:c r="I168" t="n">
        <x:v>37.86741</x:v>
      </x:c>
      <x:c r="J168" t="n">
        <x:v>47.45762</x:v>
      </x:c>
      <x:c r="K168" t="n">
        <x:v>39.62668</x:v>
      </x:c>
      <x:c r="L168" t="n">
        <x:v>41.40742</x:v>
      </x:c>
      <x:c r="M168" t="n">
        <x:v>40.05578</x:v>
      </x:c>
      <x:c r="N168" t="n">
        <x:v>40.3776</x:v>
      </x:c>
      <x:c r="O168" t="n">
        <x:v>44.75434</x:v>
      </x:c>
      <x:c r="P168" t="n">
        <x:v>41.98669</x:v>
      </x:c>
      <x:c r="Q168" t="n">
        <x:v>34.47757</x:v>
      </x:c>
      <x:c r="R168" t="n">
        <x:v>35.18558</x:v>
      </x:c>
      <x:c r="S168" t="n">
        <x:v>32.63248</x:v>
      </x:c>
      <x:c r="T168" t="n">
        <x:v>32.82557</x:v>
      </x:c>
      <x:c r="U168" t="n">
        <x:v>25.25209</x:v>
      </x:c>
      <x:c r="V168" t="n">
        <x:v>30.59429</x:v>
      </x:c>
      <x:c r="W168" t="n">
        <x:v>29.07101</x:v>
      </x:c>
      <x:c r="X168" t="n">
        <x:v>25.91718</x:v>
      </x:c>
      <x:c r="Y168" t="n">
        <x:v>29.22119</x:v>
      </x:c>
      <x:c r="Z168" t="n">
        <x:v>24.75863</x:v>
      </x:c>
      <x:c r="AA168" t="n">
        <x:v>24.07208</x:v>
      </x:c>
      <x:c r="AB168" t="n">
        <x:f>COUNT(D168:O168)</x:f>
        <x:v>12</x:v>
      </x:c>
      <x:c r="AC168" t="n">
        <x:f>COUNT(P168:AA168)</x:f>
        <x:v>12</x:v>
      </x:c>
      <x:c r="AD168" t="n">
        <x:f>COUNTIF(D168:AA168,"&gt;0")</x:f>
        <x:v>24</x:v>
      </x:c>
      <x:c r="AE168" t="n">
        <x:f>IF(AB168=0,"",AVERAGE(D168:O168))</x:f>
        <x:v>41.89729916666668</x:v>
      </x:c>
      <x:c r="AF168" t="n">
        <x:f>IF(AC168=0,"",AVERAGE(P168:AA168))</x:f>
        <x:v>30.499529999999993</x:v>
      </x:c>
      <x:c r="AG168" t="n">
        <x:f>IF(OR(AB168&lt;'산출기준'!$B$19,AC168&lt;'산출기준'!$B$19,AE168=0),"",AF168/AE168)</x:f>
        <x:v>0.7279593340533344</x:v>
      </x:c>
      <x:c r="AH168" t="n">
        <x:f>IF(SUM(P168:AA168)=0,"",MAX(P168:AA168)/SUM(P168:AA168))</x:f>
        <x:v>0.11471950004912647</x:v>
      </x:c>
      <x:c r="AI168" t="n">
        <x:f>IF(AG168="","",AD168/'산출기준'!$B$18*'산출기준'!$B$20+MIN(1,AG168)*'산출기준'!$B$21+(1-AH168)*'산출기준'!$B$22)</x:f>
        <x:v>89.5443900206175</x:v>
      </x:c>
      <x:c r="AJ168" t="str">
        <x:v>24개월 중 양수 지수 24개월; 전반/후반 자료 12/12개월. 최근12개월/이전12개월 관측월 평균비 0.73배, 최근 최댓달 비중 11.5%. 미래 1년 지속을 보장하지 않음.</x:v>
      </x:c>
      <x:c r="AK168" t="str">
        <x:v>https://developers.naver.com/docs/serviceapi/datalab/search/search.md</x:v>
      </x:c>
    </x:row>
    <x:row r="169">
      <x:c r="A169" t="str">
        <x:v>K0165</x:v>
      </x:c>
      <x:c r="B169" t="str">
        <x:v>마음·심리</x:v>
      </x:c>
      <x:c r="C169" t="str">
        <x:v>수면장애치료</x:v>
      </x:c>
      <x:c r="D169" t="n">
        <x:v>28.96374</x:v>
      </x:c>
      <x:c r="E169" t="n">
        <x:v>31.28084</x:v>
      </x:c>
      <x:c r="F169" t="n">
        <x:v>35.0354</x:v>
      </x:c>
      <x:c r="G169" t="n">
        <x:v>33.51212</x:v>
      </x:c>
      <x:c r="H169" t="n">
        <x:v>34.32739</x:v>
      </x:c>
      <x:c r="I169" t="n">
        <x:v>31.55975</x:v>
      </x:c>
      <x:c r="J169" t="n">
        <x:v>29.56447</x:v>
      </x:c>
      <x:c r="K169" t="n">
        <x:v>25.44518</x:v>
      </x:c>
      <x:c r="L169" t="n">
        <x:v>30.48701</x:v>
      </x:c>
      <x:c r="M169" t="n">
        <x:v>24.11499</x:v>
      </x:c>
      <x:c r="N169" t="n">
        <x:v>24.84445</x:v>
      </x:c>
      <x:c r="O169" t="n">
        <x:v>26.32482</x:v>
      </x:c>
      <x:c r="P169" t="n">
        <x:v>24.84445</x:v>
      </x:c>
      <x:c r="Q169" t="n">
        <x:v>22.91353</x:v>
      </x:c>
      <x:c r="R169" t="n">
        <x:v>22.48444</x:v>
      </x:c>
      <x:c r="S169" t="n">
        <x:v>23.49281</x:v>
      </x:c>
      <x:c r="T169" t="n">
        <x:v>29.47865</x:v>
      </x:c>
      <x:c r="U169" t="n">
        <x:v>24.69427</x:v>
      </x:c>
      <x:c r="V169" t="n">
        <x:v>27.97682</x:v>
      </x:c>
      <x:c r="W169" t="n">
        <x:v>26.45355</x:v>
      </x:c>
      <x:c r="X169" t="n">
        <x:v>19.43788</x:v>
      </x:c>
      <x:c r="Y169" t="n">
        <x:v>20.16734</x:v>
      </x:c>
      <x:c r="Z169" t="n">
        <x:v>24.20081</x:v>
      </x:c>
      <x:c r="AA169" t="n">
        <x:v>23.81463</x:v>
      </x:c>
      <x:c r="AB169" t="n">
        <x:f>COUNT(D169:O169)</x:f>
        <x:v>12</x:v>
      </x:c>
      <x:c r="AC169" t="n">
        <x:f>COUNT(P169:AA169)</x:f>
        <x:v>12</x:v>
      </x:c>
      <x:c r="AD169" t="n">
        <x:f>COUNTIF(D169:AA169,"&gt;0")</x:f>
        <x:v>24</x:v>
      </x:c>
      <x:c r="AE169" t="n">
        <x:f>IF(AB169=0,"",AVERAGE(D169:O169))</x:f>
        <x:v>29.621679999999998</x:v>
      </x:c>
      <x:c r="AF169" t="n">
        <x:f>IF(AC169=0,"",AVERAGE(P169:AA169))</x:f>
        <x:v>24.163265000000006</x:v>
      </x:c>
      <x:c r="AG169" t="n">
        <x:f>IF(OR(AB169&lt;'산출기준'!$B$19,AC169&lt;'산출기준'!$B$19,AE169=0),"",AF169/AE169)</x:f>
        <x:v>0.8157290538551496</x:v>
      </x:c>
      <x:c r="AH169" t="n">
        <x:f>IF(SUM(P169:AA169)=0,"",MAX(P169:AA169)/SUM(P169:AA169))</x:f>
        <x:v>0.10166482744226271</x:v>
      </x:c>
      <x:c r="AI169" t="n">
        <x:f>IF(AG169="","",AD169/'산출기준'!$B$18*'산출기준'!$B$20+MIN(1,AG169)*'산출기준'!$B$21+(1-AH169)*'산출기준'!$B$22)</x:f>
        <x:v>92.43857506680924</x:v>
      </x:c>
      <x:c r="AJ169" t="str">
        <x:v>24개월 중 양수 지수 24개월; 전반/후반 자료 12/12개월. 최근12개월/이전12개월 관측월 평균비 0.82배, 최근 최댓달 비중 10.2%. 미래 1년 지속을 보장하지 않음.</x:v>
      </x:c>
      <x:c r="AK169" t="str">
        <x:v>https://developers.naver.com/docs/serviceapi/datalab/search/search.md</x:v>
      </x:c>
    </x:row>
    <x:row r="170">
      <x:c r="A170" t="str">
        <x:v>K0166</x:v>
      </x:c>
      <x:c r="B170" t="str">
        <x:v>마음·심리</x:v>
      </x:c>
      <x:c r="C170" t="str">
        <x:v>불면증에좋은음식</x:v>
      </x:c>
      <x:c r="D170" t="n">
        <x:v>59.69263</x:v>
      </x:c>
      <x:c r="E170" t="n">
        <x:v>68.44187</x:v>
      </x:c>
      <x:c r="F170" t="n">
        <x:v>45.0852</x:v>
      </x:c>
      <x:c r="G170" t="n">
        <x:v>40.82471</x:v>
      </x:c>
      <x:c r="H170" t="n">
        <x:v>49.93913</x:v>
      </x:c>
      <x:c r="I170" t="n">
        <x:v>45.51125</x:v>
      </x:c>
      <x:c r="J170" t="n">
        <x:v>47.29153</x:v>
      </x:c>
      <x:c r="K170" t="n">
        <x:v>35.5143</x:v>
      </x:c>
      <x:c r="L170" t="n">
        <x:v>31.66463</x:v>
      </x:c>
      <x:c r="M170" t="n">
        <x:v>27.58673</x:v>
      </x:c>
      <x:c r="N170" t="n">
        <x:v>27.19111</x:v>
      </x:c>
      <x:c r="O170" t="n">
        <x:v>27.25197</x:v>
      </x:c>
      <x:c r="P170" t="n">
        <x:v>29.77784</x:v>
      </x:c>
      <x:c r="Q170" t="n">
        <x:v>26.00426</x:v>
      </x:c>
      <x:c r="R170" t="n">
        <x:v>28.05842</x:v>
      </x:c>
      <x:c r="S170" t="n">
        <x:v>23.50882</x:v>
      </x:c>
      <x:c r="T170" t="n">
        <x:v>28.24102</x:v>
      </x:c>
      <x:c r="U170" t="n">
        <x:v>24.61959</x:v>
      </x:c>
      <x:c r="V170" t="n">
        <x:v>24.08703</x:v>
      </x:c>
      <x:c r="W170" t="n">
        <x:v>22.06329</x:v>
      </x:c>
      <x:c r="X170" t="n">
        <x:v>17.39196</x:v>
      </x:c>
      <x:c r="Y170" t="n">
        <x:v>14.63785</x:v>
      </x:c>
      <x:c r="Z170" t="n">
        <x:v>16.06816</x:v>
      </x:c>
      <x:c r="AA170" t="n">
        <x:v>15.88557</x:v>
      </x:c>
      <x:c r="AB170" t="n">
        <x:f>COUNT(D170:O170)</x:f>
        <x:v>12</x:v>
      </x:c>
      <x:c r="AC170" t="n">
        <x:f>COUNT(P170:AA170)</x:f>
        <x:v>12</x:v>
      </x:c>
      <x:c r="AD170" t="n">
        <x:f>COUNTIF(D170:AA170,"&gt;0")</x:f>
        <x:v>24</x:v>
      </x:c>
      <x:c r="AE170" t="n">
        <x:f>IF(AB170=0,"",AVERAGE(D170:O170))</x:f>
        <x:v>42.166255</x:v>
      </x:c>
      <x:c r="AF170" t="n">
        <x:f>IF(AC170=0,"",AVERAGE(P170:AA170))</x:f>
        <x:v>22.528650833333334</x:v>
      </x:c>
      <x:c r="AG170" t="n">
        <x:f>IF(OR(AB170&lt;'산출기준'!$B$19,AC170&lt;'산출기준'!$B$19,AE170=0),"",AF170/AE170)</x:f>
        <x:v>0.5342815204559507</x:v>
      </x:c>
      <x:c r="AH170" t="n">
        <x:f>IF(SUM(P170:AA170)=0,"",MAX(P170:AA170)/SUM(P170:AA170))</x:f>
        <x:v>0.11014803704956293</x:v>
      </x:c>
      <x:c r="AI170" t="n">
        <x:f>IF(AG170="","",AD170/'산출기준'!$B$18*'산출기준'!$B$20+MIN(1,AG170)*'산출기준'!$B$21+(1-AH170)*'산출기준'!$B$22)</x:f>
        <x:v>83.82548487268726</x:v>
      </x:c>
      <x:c r="AJ170" t="str">
        <x:v>24개월 중 양수 지수 24개월; 전반/후반 자료 12/12개월. 최근12개월/이전12개월 관측월 평균비 0.53배, 최근 최댓달 비중 11.0%. 미래 1년 지속을 보장하지 않음.</x:v>
      </x:c>
      <x:c r="AK170" t="str">
        <x:v>https://developers.naver.com/docs/serviceapi/datalab/search/search.md</x:v>
      </x:c>
    </x:row>
    <x:row r="171">
      <x:c r="A171" t="str">
        <x:v>K0167</x:v>
      </x:c>
      <x:c r="B171" t="str">
        <x:v>마음·심리</x:v>
      </x:c>
      <x:c r="C171" t="str">
        <x:v>스트레스테스트</x:v>
      </x:c>
      <x:c r="D171" t="n">
        <x:v>100</x:v>
      </x:c>
      <x:c r="E171" t="n">
        <x:v>83.73402</x:v>
      </x:c>
      <x:c r="F171" t="n">
        <x:v>73.18928</x:v>
      </x:c>
      <x:c r="G171" t="n">
        <x:v>58.56664</x:v>
      </x:c>
      <x:c r="H171" t="n">
        <x:v>55.14303</x:v>
      </x:c>
      <x:c r="I171" t="n">
        <x:v>65.13998</x:v>
      </x:c>
      <x:c r="J171" t="n">
        <x:v>76.24771</x:v>
      </x:c>
      <x:c r="K171" t="n">
        <x:v>60.1339</x:v>
      </x:c>
      <x:c r="L171" t="n">
        <x:v>62.82714</x:v>
      </x:c>
      <x:c r="M171" t="n">
        <x:v>62.32501</x:v>
      </x:c>
      <x:c r="N171" t="n">
        <x:v>59.37309</x:v>
      </x:c>
      <x:c r="O171" t="n">
        <x:v>64.44004</x:v>
      </x:c>
      <x:c r="P171" t="n">
        <x:v>62.87279</x:v>
      </x:c>
      <x:c r="Q171" t="n">
        <x:v>42.6202</x:v>
      </x:c>
      <x:c r="R171" t="n">
        <x:v>42.3311</x:v>
      </x:c>
      <x:c r="S171" t="n">
        <x:v>33.64272</x:v>
      </x:c>
      <x:c r="T171" t="n">
        <x:v>22.12416</x:v>
      </x:c>
      <x:c r="U171" t="n">
        <x:v>19.05051</x:v>
      </x:c>
      <x:c r="V171" t="n">
        <x:v>23.37188</x:v>
      </x:c>
      <x:c r="W171" t="n">
        <x:v>21.74376</x:v>
      </x:c>
      <x:c r="X171" t="n">
        <x:v>16.49421</x:v>
      </x:c>
      <x:c r="Y171" t="n">
        <x:v>16.40292</x:v>
      </x:c>
      <x:c r="Z171" t="n">
        <x:v>14.83566</x:v>
      </x:c>
      <x:c r="AA171" t="n">
        <x:v>16.43335</x:v>
      </x:c>
      <x:c r="AB171" t="n">
        <x:f>COUNT(D171:O171)</x:f>
        <x:v>12</x:v>
      </x:c>
      <x:c r="AC171" t="n">
        <x:f>COUNT(P171:AA171)</x:f>
        <x:v>12</x:v>
      </x:c>
      <x:c r="AD171" t="n">
        <x:f>COUNTIF(D171:AA171,"&gt;0")</x:f>
        <x:v>24</x:v>
      </x:c>
      <x:c r="AE171" t="n">
        <x:f>IF(AB171=0,"",AVERAGE(D171:O171))</x:f>
        <x:v>68.42665333333333</x:v>
      </x:c>
      <x:c r="AF171" t="n">
        <x:f>IF(AC171=0,"",AVERAGE(P171:AA171))</x:f>
        <x:v>27.66027166666667</x:v>
      </x:c>
      <x:c r="AG171" t="n">
        <x:f>IF(OR(AB171&lt;'산출기준'!$B$19,AC171&lt;'산출기준'!$B$19,AE171=0),"",AF171/AE171)</x:f>
        <x:v>0.4042324199595519</x:v>
      </x:c>
      <x:c r="AH171" t="n">
        <x:f>IF(SUM(P171:AA171)=0,"",MAX(P171:AA171)/SUM(P171:AA171))</x:f>
        <x:v>0.18941965682067596</x:v>
      </x:c>
      <x:c r="AI171" t="n">
        <x:f>IF(AG171="","",AD171/'산출기준'!$B$18*'산출기준'!$B$20+MIN(1,AG171)*'산출기준'!$B$21+(1-AH171)*'산출기준'!$B$22)</x:f>
        <x:v>78.33857946237305</x:v>
      </x:c>
      <x:c r="AJ171" t="str">
        <x:v>24개월 중 양수 지수 24개월; 전반/후반 자료 12/12개월. 최근12개월/이전12개월 관측월 평균비 0.40배, 최근 최댓달 비중 18.9%. 미래 1년 지속을 보장하지 않음.</x:v>
      </x:c>
      <x:c r="AK171" t="str">
        <x:v>https://developers.naver.com/docs/serviceapi/datalab/search/search.md</x:v>
      </x:c>
    </x:row>
    <x:row r="172">
      <x:c r="A172" t="str">
        <x:v>K0168</x:v>
      </x:c>
      <x:c r="B172" t="str">
        <x:v>마음·심리</x:v>
      </x:c>
      <x:c r="C172" t="str">
        <x:v>우울증극복방법</x:v>
      </x:c>
      <x:c r="D172" t="n">
        <x:v>62.14242</x:v>
      </x:c>
      <x:c r="E172" t="n">
        <x:v>18.53317</x:v>
      </x:c>
      <x:c r="F172" t="n">
        <x:v>34.46439</x:v>
      </x:c>
      <x:c r="G172" t="n">
        <x:v>31.89287</x:v>
      </x:c>
      <x:c r="H172" t="n">
        <x:v>33.03408</x:v>
      </x:c>
      <x:c r="I172" t="n">
        <x:v>32.31892</x:v>
      </x:c>
      <x:c r="J172" t="n">
        <x:v>38.00973</x:v>
      </x:c>
      <x:c r="K172" t="n">
        <x:v>35.5143</x:v>
      </x:c>
      <x:c r="L172" t="n">
        <x:v>34.52525</x:v>
      </x:c>
      <x:c r="M172" t="n">
        <x:v>28.74315</x:v>
      </x:c>
      <x:c r="N172" t="n">
        <x:v>22.58064</x:v>
      </x:c>
      <x:c r="O172" t="n">
        <x:v>20.5569</x:v>
      </x:c>
      <x:c r="P172" t="n">
        <x:v>19.26354</x:v>
      </x:c>
      <x:c r="Q172" t="n">
        <x:v>19.38527</x:v>
      </x:c>
      <x:c r="R172" t="n">
        <x:v>15.32258</x:v>
      </x:c>
      <x:c r="S172" t="n">
        <x:v>15.6269</x:v>
      </x:c>
      <x:c r="T172" t="n">
        <x:v>12.55325</x:v>
      </x:c>
      <x:c r="U172" t="n">
        <x:v>16.14424</x:v>
      </x:c>
      <x:c r="V172" t="n">
        <x:v>17.52891</x:v>
      </x:c>
      <x:c r="W172" t="n">
        <x:v>13.98356</x:v>
      </x:c>
      <x:c r="X172" t="n">
        <x:v>11.92939</x:v>
      </x:c>
      <x:c r="Y172" t="n">
        <x:v>15.35301</x:v>
      </x:c>
      <x:c r="Z172" t="n">
        <x:v>15.70298</x:v>
      </x:c>
      <x:c r="AA172" t="n">
        <x:v>15.56603</x:v>
      </x:c>
      <x:c r="AB172" t="n">
        <x:f>COUNT(D172:O172)</x:f>
        <x:v>12</x:v>
      </x:c>
      <x:c r="AC172" t="n">
        <x:f>COUNT(P172:AA172)</x:f>
        <x:v>12</x:v>
      </x:c>
      <x:c r="AD172" t="n">
        <x:f>COUNTIF(D172:AA172,"&gt;0")</x:f>
        <x:v>24</x:v>
      </x:c>
      <x:c r="AE172" t="n">
        <x:f>IF(AB172=0,"",AVERAGE(D172:O172))</x:f>
        <x:v>32.692985</x:v>
      </x:c>
      <x:c r="AF172" t="n">
        <x:f>IF(AC172=0,"",AVERAGE(P172:AA172))</x:f>
        <x:v>15.696638333333334</x:v>
      </x:c>
      <x:c r="AG172" t="n">
        <x:f>IF(OR(AB172&lt;'산출기준'!$B$19,AC172&lt;'산출기준'!$B$19,AE172=0),"",AF172/AE172)</x:f>
        <x:v>0.48012251965775943</x:v>
      </x:c>
      <x:c r="AH172" t="n">
        <x:f>IF(SUM(P172:AA172)=0,"",MAX(P172:AA172)/SUM(P172:AA172))</x:f>
        <x:v>0.10291625075135513</x:v>
      </x:c>
      <x:c r="AI172" t="n">
        <x:f>IF(AG172="","",AD172/'산출기준'!$B$18*'산출기준'!$B$20+MIN(1,AG172)*'산출기준'!$B$21+(1-AH172)*'산출기준'!$B$22)</x:f>
        <x:v>82.34535057470569</x:v>
      </x:c>
      <x:c r="AJ172" t="str">
        <x:v>24개월 중 양수 지수 24개월; 전반/후반 자료 12/12개월. 최근12개월/이전12개월 관측월 평균비 0.48배, 최근 최댓달 비중 10.3%. 미래 1년 지속을 보장하지 않음.</x:v>
      </x:c>
      <x:c r="AK172" t="str">
        <x:v>https://developers.naver.com/docs/serviceapi/datalab/search/search.md</x:v>
      </x:c>
    </x:row>
    <x:row r="173">
      <x:c r="A173" t="str">
        <x:v>K0169</x:v>
      </x:c>
      <x:c r="B173" t="str">
        <x:v>마음·심리</x:v>
      </x:c>
      <x:c r="C173" t="str">
        <x:v>스트레스검사</x:v>
      </x:c>
      <x:c r="D173" t="n">
        <x:v>38.51186</x:v>
      </x:c>
      <x:c r="E173" t="n">
        <x:v>37.5076</x:v>
      </x:c>
      <x:c r="F173" t="n">
        <x:v>35.59038</x:v>
      </x:c>
      <x:c r="G173" t="n">
        <x:v>26.94765</x:v>
      </x:c>
      <x:c r="H173" t="n">
        <x:v>23.82836</x:v>
      </x:c>
      <x:c r="I173" t="n">
        <x:v>26.96287</x:v>
      </x:c>
      <x:c r="J173" t="n">
        <x:v>32.42544</x:v>
      </x:c>
      <x:c r="K173" t="n">
        <x:v>30.7821</x:v>
      </x:c>
      <x:c r="L173" t="n">
        <x:v>42.92452</x:v>
      </x:c>
      <x:c r="M173" t="n">
        <x:v>30.14303</x:v>
      </x:c>
      <x:c r="N173" t="n">
        <x:v>27.23676</x:v>
      </x:c>
      <x:c r="O173" t="n">
        <x:v>27.89105</x:v>
      </x:c>
      <x:c r="P173" t="n">
        <x:v>27.61716</x:v>
      </x:c>
      <x:c r="Q173" t="n">
        <x:v>20.0852</x:v>
      </x:c>
      <x:c r="R173" t="n">
        <x:v>24.04138</x:v>
      </x:c>
      <x:c r="S173" t="n">
        <x:v>18.70054</x:v>
      </x:c>
      <x:c r="T173" t="n">
        <x:v>16.55508</x:v>
      </x:c>
      <x:c r="U173" t="n">
        <x:v>15.96165</x:v>
      </x:c>
      <x:c r="V173" t="n">
        <x:v>23.66098</x:v>
      </x:c>
      <x:c r="W173" t="n">
        <x:v>20.67863</x:v>
      </x:c>
      <x:c r="X173" t="n">
        <x:v>18.53317</x:v>
      </x:c>
      <x:c r="Y173" t="n">
        <x:v>17.83323</x:v>
      </x:c>
      <x:c r="Z173" t="n">
        <x:v>15.01825</x:v>
      </x:c>
      <x:c r="AA173" t="n">
        <x:v>14.13572</x:v>
      </x:c>
      <x:c r="AB173" t="n">
        <x:f>COUNT(D173:O173)</x:f>
        <x:v>12</x:v>
      </x:c>
      <x:c r="AC173" t="n">
        <x:f>COUNT(P173:AA173)</x:f>
        <x:v>12</x:v>
      </x:c>
      <x:c r="AD173" t="n">
        <x:f>COUNTIF(D173:AA173,"&gt;0")</x:f>
        <x:v>24</x:v>
      </x:c>
      <x:c r="AE173" t="n">
        <x:f>IF(AB173=0,"",AVERAGE(D173:O173))</x:f>
        <x:v>31.729301666666668</x:v>
      </x:c>
      <x:c r="AF173" t="n">
        <x:f>IF(AC173=0,"",AVERAGE(P173:AA173))</x:f>
        <x:v>19.40174916666667</x:v>
      </x:c>
      <x:c r="AG173" t="n">
        <x:f>IF(OR(AB173&lt;'산출기준'!$B$19,AC173&lt;'산출기준'!$B$19,AE173=0),"",AF173/AE173)</x:f>
        <x:v>0.6114773457825341</x:v>
      </x:c>
      <x:c r="AH173" t="n">
        <x:f>IF(SUM(P173:AA173)=0,"",MAX(P173:AA173)/SUM(P173:AA173))</x:f>
        <x:v>0.11861971723425795</x:v>
      </x:c>
      <x:c r="AI173" t="n">
        <x:f>IF(AG173="","",AD173/'산출기준'!$B$18*'산출기준'!$B$20+MIN(1,AG173)*'산출기준'!$B$21+(1-AH173)*'산출기준'!$B$22)</x:f>
        <x:v>85.97192602879086</x:v>
      </x:c>
      <x:c r="AJ173" t="str">
        <x:v>24개월 중 양수 지수 24개월; 전반/후반 자료 12/12개월. 최근12개월/이전12개월 관측월 평균비 0.61배, 최근 최댓달 비중 11.9%. 미래 1년 지속을 보장하지 않음.</x:v>
      </x:c>
      <x:c r="AK173" t="str">
        <x:v>https://developers.naver.com/docs/serviceapi/datalab/search/search.md</x:v>
      </x:c>
    </x:row>
    <x:row r="174">
      <x:c r="A174" t="str">
        <x:v>K0170</x:v>
      </x:c>
      <x:c r="B174" t="str">
        <x:v>마음·심리</x:v>
      </x:c>
      <x:c r="C174" t="str">
        <x:v>성격장애</x:v>
      </x:c>
      <x:c r="D174" t="n">
        <x:v>39.79001</x:v>
      </x:c>
      <x:c r="E174" t="n">
        <x:v>40.39866</x:v>
      </x:c>
      <x:c r="F174" t="n">
        <x:v>38.63359</x:v>
      </x:c>
      <x:c r="G174" t="n">
        <x:v>36.25989</x:v>
      </x:c>
      <x:c r="H174" t="n">
        <x:v>30.59951</x:v>
      </x:c>
      <x:c r="I174" t="n">
        <x:v>38.04017</x:v>
      </x:c>
      <x:c r="J174" t="n">
        <x:v>41.52465</x:v>
      </x:c>
      <x:c r="K174" t="n">
        <x:v>30.17346</x:v>
      </x:c>
      <x:c r="L174" t="n">
        <x:v>33.2471</x:v>
      </x:c>
      <x:c r="M174" t="n">
        <x:v>30.38648</x:v>
      </x:c>
      <x:c r="N174" t="n">
        <x:v>29.77784</x:v>
      </x:c>
      <x:c r="O174" t="n">
        <x:v>28.24102</x:v>
      </x:c>
      <x:c r="P174" t="n">
        <x:v>27.78454</x:v>
      </x:c>
      <x:c r="Q174" t="n">
        <x:v>24.1479</x:v>
      </x:c>
      <x:c r="R174" t="n">
        <x:v>23.75228</x:v>
      </x:c>
      <x:c r="S174" t="n">
        <x:v>21.19598</x:v>
      </x:c>
      <x:c r="T174" t="n">
        <x:v>18.32014</x:v>
      </x:c>
      <x:c r="U174" t="n">
        <x:v>16.43335</x:v>
      </x:c>
      <x:c r="V174" t="n">
        <x:v>23.99573</x:v>
      </x:c>
      <x:c r="W174" t="n">
        <x:v>21.13511</x:v>
      </x:c>
      <x:c r="X174" t="n">
        <x:v>18.67011</x:v>
      </x:c>
      <x:c r="Y174" t="n">
        <x:v>16.15946</x:v>
      </x:c>
      <x:c r="Z174" t="n">
        <x:v>15.6269</x:v>
      </x:c>
      <x:c r="AA174" t="n">
        <x:v>14.24223</x:v>
      </x:c>
      <x:c r="AB174" t="n">
        <x:f>COUNT(D174:O174)</x:f>
        <x:v>12</x:v>
      </x:c>
      <x:c r="AC174" t="n">
        <x:f>COUNT(P174:AA174)</x:f>
        <x:v>12</x:v>
      </x:c>
      <x:c r="AD174" t="n">
        <x:f>COUNTIF(D174:AA174,"&gt;0")</x:f>
        <x:v>24</x:v>
      </x:c>
      <x:c r="AE174" t="n">
        <x:f>IF(AB174=0,"",AVERAGE(D174:O174))</x:f>
        <x:v>34.756031666666665</x:v>
      </x:c>
      <x:c r="AF174" t="n">
        <x:f>IF(AC174=0,"",AVERAGE(P174:AA174))</x:f>
        <x:v>20.1219775</x:v>
      </x:c>
      <x:c r="AG174" t="n">
        <x:f>IF(OR(AB174&lt;'산출기준'!$B$19,AC174&lt;'산출기준'!$B$19,AE174=0),"",AF174/AE174)</x:f>
        <x:v>0.5789492221949581</x:v>
      </x:c>
      <x:c r="AH174" t="n">
        <x:f>IF(SUM(P174:AA174)=0,"",MAX(P174:AA174)/SUM(P174:AA174))</x:f>
        <x:v>0.11506713658403273</x:v>
      </x:c>
      <x:c r="AI174" t="n">
        <x:f>IF(AG174="","",AD174/'산출기준'!$B$18*'산출기준'!$B$20+MIN(1,AG174)*'산출기준'!$B$21+(1-AH174)*'산출기준'!$B$22)</x:f>
        <x:v>85.06713393416808</x:v>
      </x:c>
      <x:c r="AJ174" t="str">
        <x:v>24개월 중 양수 지수 24개월; 전반/후반 자료 12/12개월. 최근12개월/이전12개월 관측월 평균비 0.58배, 최근 최댓달 비중 11.5%. 미래 1년 지속을 보장하지 않음.</x:v>
      </x:c>
      <x:c r="AK174" t="str">
        <x:v>https://developers.naver.com/docs/serviceapi/datalab/search/search.md</x:v>
      </x:c>
    </x:row>
    <x:row r="175">
      <x:c r="A175" t="str">
        <x:v>K0171</x:v>
      </x:c>
      <x:c r="B175" t="str">
        <x:v>마음·심리</x:v>
      </x:c>
      <x:c r="C175" t="str">
        <x:v>분노조절장애테스트</x:v>
      </x:c>
      <x:c r="D175" t="n">
        <x:v>74.56828</x:v>
      </x:c>
      <x:c r="E175" t="n">
        <x:v>73.94034</x:v>
      </x:c>
      <x:c r="F175" t="n">
        <x:v>64.93982</x:v>
      </x:c>
      <x:c r="G175" t="n">
        <x:v>64.02407</x:v>
      </x:c>
      <x:c r="H175" t="n">
        <x:v>63.97174</x:v>
      </x:c>
      <x:c r="I175" t="n">
        <x:v>61.04133</x:v>
      </x:c>
      <x:c r="J175" t="n">
        <x:v>57.27367</x:v>
      </x:c>
      <x:c r="K175" t="n">
        <x:v>53.47985</x:v>
      </x:c>
      <x:c r="L175" t="n">
        <x:v>57.43066</x:v>
      </x:c>
      <x:c r="M175" t="n">
        <x:v>61.30298</x:v>
      </x:c>
      <x:c r="N175" t="n">
        <x:v>61.51229</x:v>
      </x:c>
      <x:c r="O175" t="n">
        <x:v>58.18942</x:v>
      </x:c>
      <x:c r="P175" t="n">
        <x:v>47.61904</x:v>
      </x:c>
      <x:c r="Q175" t="n">
        <x:v>42.75248</x:v>
      </x:c>
      <x:c r="R175" t="n">
        <x:v>42.67399</x:v>
      </x:c>
      <x:c r="S175" t="n">
        <x:v>36.68236</x:v>
      </x:c>
      <x:c r="T175" t="n">
        <x:v>27.60334</x:v>
      </x:c>
      <x:c r="U175" t="n">
        <x:v>25.1439</x:v>
      </x:c>
      <x:c r="V175" t="n">
        <x:v>30.61224</x:v>
      </x:c>
      <x:c r="W175" t="n">
        <x:v>29.95813</x:v>
      </x:c>
      <x:c r="X175" t="n">
        <x:v>22.76295</x:v>
      </x:c>
      <x:c r="Y175" t="n">
        <x:v>24.14965</x:v>
      </x:c>
      <x:c r="Z175" t="n">
        <x:v>23.41705</x:v>
      </x:c>
      <x:c r="AA175" t="n">
        <x:v>23.6787</x:v>
      </x:c>
      <x:c r="AB175" t="n">
        <x:f>COUNT(D175:O175)</x:f>
        <x:v>12</x:v>
      </x:c>
      <x:c r="AC175" t="n">
        <x:f>COUNT(P175:AA175)</x:f>
        <x:v>12</x:v>
      </x:c>
      <x:c r="AD175" t="n">
        <x:f>COUNTIF(D175:AA175,"&gt;0")</x:f>
        <x:v>24</x:v>
      </x:c>
      <x:c r="AE175" t="n">
        <x:f>IF(AB175=0,"",AVERAGE(D175:O175))</x:f>
        <x:v>62.63953750000001</x:v>
      </x:c>
      <x:c r="AF175" t="n">
        <x:f>IF(AC175=0,"",AVERAGE(P175:AA175))</x:f>
        <x:v>31.4211525</x:v>
      </x:c>
      <x:c r="AG175" t="n">
        <x:f>IF(OR(AB175&lt;'산출기준'!$B$19,AC175&lt;'산출기준'!$B$19,AE175=0),"",AF175/AE175)</x:f>
        <x:v>0.5016185264777856</x:v>
      </x:c>
      <x:c r="AH175" t="n">
        <x:f>IF(SUM(P175:AA175)=0,"",MAX(P175:AA175)/SUM(P175:AA175))</x:f>
        <x:v>0.12629241824701792</x:v>
      </x:c>
      <x:c r="AI175" t="n">
        <x:f>IF(AG175="","",AD175/'산출기준'!$B$18*'산출기준'!$B$20+MIN(1,AG175)*'산출기준'!$B$21+(1-AH175)*'산출기준'!$B$22)</x:f>
        <x:v>82.52270742939321</x:v>
      </x:c>
      <x:c r="AJ175" t="str">
        <x:v>24개월 중 양수 지수 24개월; 전반/후반 자료 12/12개월. 최근12개월/이전12개월 관측월 평균비 0.50배, 최근 최댓달 비중 12.6%. 미래 1년 지속을 보장하지 않음.</x:v>
      </x:c>
      <x:c r="AK175" t="str">
        <x:v>https://developers.naver.com/docs/serviceapi/datalab/search/search.md</x:v>
      </x:c>
    </x:row>
    <x:row r="176">
      <x:c r="A176" t="str">
        <x:v>K0172</x:v>
      </x:c>
      <x:c r="B176" t="str">
        <x:v>마음·심리</x:v>
      </x:c>
      <x:c r="C176" t="str">
        <x:v>불안장애극복</x:v>
      </x:c>
      <x:c r="D176" t="n">
        <x:v>81.0047</x:v>
      </x:c>
      <x:c r="E176" t="n">
        <x:v>89.50811</x:v>
      </x:c>
      <x:c r="F176" t="n">
        <x:v>80.84772</x:v>
      </x:c>
      <x:c r="G176" t="n">
        <x:v>88.38304</x:v>
      </x:c>
      <x:c r="H176" t="n">
        <x:v>100</x:v>
      </x:c>
      <x:c r="I176" t="n">
        <x:v>84.14442</x:v>
      </x:c>
      <x:c r="J176" t="n">
        <x:v>77.73417</x:v>
      </x:c>
      <x:c r="K176" t="n">
        <x:v>57.92778</x:v>
      </x:c>
      <x:c r="L176" t="n">
        <x:v>58.34641</x:v>
      </x:c>
      <x:c r="M176" t="n">
        <x:v>57.74463</x:v>
      </x:c>
      <x:c r="N176" t="n">
        <x:v>59.31449</x:v>
      </x:c>
      <x:c r="O176" t="n">
        <x:v>61.11983</x:v>
      </x:c>
      <x:c r="P176" t="n">
        <x:v>60.04709</x:v>
      </x:c>
      <x:c r="Q176" t="n">
        <x:v>59.34065</x:v>
      </x:c>
      <x:c r="R176" t="n">
        <x:v>53.47985</x:v>
      </x:c>
      <x:c r="S176" t="n">
        <x:v>43.11878</x:v>
      </x:c>
      <x:c r="T176" t="n">
        <x:v>28.04814</x:v>
      </x:c>
      <x:c r="U176" t="n">
        <x:v>25.1439</x:v>
      </x:c>
      <x:c r="V176" t="n">
        <x:v>30.48142</x:v>
      </x:c>
      <x:c r="W176" t="n">
        <x:v>24.82993</x:v>
      </x:c>
      <x:c r="X176" t="n">
        <x:v>21.58555</x:v>
      </x:c>
      <x:c r="Y176" t="n">
        <x:v>21.42857</x:v>
      </x:c>
      <x:c r="Z176" t="n">
        <x:v>21.45473</x:v>
      </x:c>
      <x:c r="AA176" t="n">
        <x:v>23.62637</x:v>
      </x:c>
      <x:c r="AB176" t="n">
        <x:f>COUNT(D176:O176)</x:f>
        <x:v>12</x:v>
      </x:c>
      <x:c r="AC176" t="n">
        <x:f>COUNT(P176:AA176)</x:f>
        <x:v>12</x:v>
      </x:c>
      <x:c r="AD176" t="n">
        <x:f>COUNTIF(D176:AA176,"&gt;0")</x:f>
        <x:v>24</x:v>
      </x:c>
      <x:c r="AE176" t="n">
        <x:f>IF(AB176=0,"",AVERAGE(D176:O176))</x:f>
        <x:v>74.67294166666666</x:v>
      </x:c>
      <x:c r="AF176" t="n">
        <x:f>IF(AC176=0,"",AVERAGE(P176:AA176))</x:f>
        <x:v>34.382081666666664</x:v>
      </x:c>
      <x:c r="AG176" t="n">
        <x:f>IF(OR(AB176&lt;'산출기준'!$B$19,AC176&lt;'산출기준'!$B$19,AE176=0),"",AF176/AE176)</x:f>
        <x:v>0.4604356129445818</x:v>
      </x:c>
      <x:c r="AH176" t="n">
        <x:f>IF(SUM(P176:AA176)=0,"",MAX(P176:AA176)/SUM(P176:AA176))</x:f>
        <x:v>0.14553872028981762</x:v>
      </x:c>
      <x:c r="AI176" t="n">
        <x:f>IF(AG176="","",AD176/'산출기준'!$B$18*'산출기준'!$B$20+MIN(1,AG176)*'산출기준'!$B$21+(1-AH176)*'산출기준'!$B$22)</x:f>
        <x:v>80.9022939825411</x:v>
      </x:c>
      <x:c r="AJ176" t="str">
        <x:v>24개월 중 양수 지수 24개월; 전반/후반 자료 12/12개월. 최근12개월/이전12개월 관측월 평균비 0.46배, 최근 최댓달 비중 14.6%. 미래 1년 지속을 보장하지 않음.</x:v>
      </x:c>
      <x:c r="AK176" t="str">
        <x:v>https://developers.naver.com/docs/serviceapi/datalab/search/search.md</x:v>
      </x:c>
    </x:row>
    <x:row r="177">
      <x:c r="A177" t="str">
        <x:v>K0173</x:v>
      </x:c>
      <x:c r="B177" t="str">
        <x:v>마음·심리</x:v>
      </x:c>
      <x:c r="C177" t="str">
        <x:v>분노조절장애치료</x:v>
      </x:c>
      <x:c r="D177" t="n">
        <x:v>72.10884</x:v>
      </x:c>
      <x:c r="E177" t="n">
        <x:v>65.48927</x:v>
      </x:c>
      <x:c r="F177" t="n">
        <x:v>46.80795</x:v>
      </x:c>
      <x:c r="G177" t="n">
        <x:v>46.41548</x:v>
      </x:c>
      <x:c r="H177" t="n">
        <x:v>44.63631</x:v>
      </x:c>
      <x:c r="I177" t="n">
        <x:v>40.60701</x:v>
      </x:c>
      <x:c r="J177" t="n">
        <x:v>34.17059</x:v>
      </x:c>
      <x:c r="K177" t="n">
        <x:v>28.8854</x:v>
      </x:c>
      <x:c r="L177" t="n">
        <x:v>28.02197</x:v>
      </x:c>
      <x:c r="M177" t="n">
        <x:v>29.43485</x:v>
      </x:c>
      <x:c r="N177" t="n">
        <x:v>42.517</x:v>
      </x:c>
      <x:c r="O177" t="n">
        <x:v>53.47985</x:v>
      </x:c>
      <x:c r="P177" t="n">
        <x:v>50.15698</x:v>
      </x:c>
      <x:c r="Q177" t="n">
        <x:v>46.67713</x:v>
      </x:c>
      <x:c r="R177" t="n">
        <x:v>40.89481</x:v>
      </x:c>
      <x:c r="S177" t="n">
        <x:v>34.79853</x:v>
      </x:c>
      <x:c r="T177" t="n">
        <x:v>33.75196</x:v>
      </x:c>
      <x:c r="U177" t="n">
        <x:v>29.33019</x:v>
      </x:c>
      <x:c r="V177" t="n">
        <x:v>29.93197</x:v>
      </x:c>
      <x:c r="W177" t="n">
        <x:v>25.45787</x:v>
      </x:c>
      <x:c r="X177" t="n">
        <x:v>26.26896</x:v>
      </x:c>
      <x:c r="Y177" t="n">
        <x:v>23.18158</x:v>
      </x:c>
      <x:c r="Z177" t="n">
        <x:v>21.89952</x:v>
      </x:c>
      <x:c r="AA177" t="n">
        <x:v>22.5798</x:v>
      </x:c>
      <x:c r="AB177" t="n">
        <x:f>COUNT(D177:O177)</x:f>
        <x:v>12</x:v>
      </x:c>
      <x:c r="AC177" t="n">
        <x:f>COUNT(P177:AA177)</x:f>
        <x:v>12</x:v>
      </x:c>
      <x:c r="AD177" t="n">
        <x:f>COUNTIF(D177:AA177,"&gt;0")</x:f>
        <x:v>24</x:v>
      </x:c>
      <x:c r="AE177" t="n">
        <x:f>IF(AB177=0,"",AVERAGE(D177:O177))</x:f>
        <x:v>44.38121</x:v>
      </x:c>
      <x:c r="AF177" t="n">
        <x:f>IF(AC177=0,"",AVERAGE(P177:AA177))</x:f>
        <x:v>32.077441666666665</x:v>
      </x:c>
      <x:c r="AG177" t="n">
        <x:f>IF(OR(AB177&lt;'산출기준'!$B$19,AC177&lt;'산출기준'!$B$19,AE177=0),"",AF177/AE177)</x:f>
        <x:v>0.7227707776932324</x:v>
      </x:c>
      <x:c r="AH177" t="n">
        <x:f>IF(SUM(P177:AA177)=0,"",MAX(P177:AA177)/SUM(P177:AA177))</x:f>
        <x:v>0.13030179827828123</x:v>
      </x:c>
      <x:c r="AI177" t="n">
        <x:f>IF(AG177="","",AD177/'산출기준'!$B$18*'산출기준'!$B$20+MIN(1,AG177)*'산출기준'!$B$21+(1-AH177)*'산출기준'!$B$22)</x:f>
        <x:v>89.07708736523135</x:v>
      </x:c>
      <x:c r="AJ177" t="str">
        <x:v>24개월 중 양수 지수 24개월; 전반/후반 자료 12/12개월. 최근12개월/이전12개월 관측월 평균비 0.72배, 최근 최댓달 비중 13.0%. 미래 1년 지속을 보장하지 않음.</x:v>
      </x:c>
      <x:c r="AK177" t="str">
        <x:v>https://developers.naver.com/docs/serviceapi/datalab/search/search.md</x:v>
      </x:c>
    </x:row>
    <x:row r="178">
      <x:c r="A178" t="str">
        <x:v>K0174</x:v>
      </x:c>
      <x:c r="B178" t="str">
        <x:v>마음·심리</x:v>
      </x:c>
      <x:c r="C178" t="str">
        <x:v>우울증치료방법</x:v>
      </x:c>
      <x:c r="D178" t="n">
        <x:v>40.97331</x:v>
      </x:c>
      <x:c r="E178" t="n">
        <x:v>43.72056</x:v>
      </x:c>
      <x:c r="F178" t="n">
        <x:v>42.12454</x:v>
      </x:c>
      <x:c r="G178" t="n">
        <x:v>36.10675</x:v>
      </x:c>
      <x:c r="H178" t="n">
        <x:v>37.6766</x:v>
      </x:c>
      <x:c r="I178" t="n">
        <x:v>39.79591</x:v>
      </x:c>
      <x:c r="J178" t="n">
        <x:v>43.90371</x:v>
      </x:c>
      <x:c r="K178" t="n">
        <x:v>37.15332</x:v>
      </x:c>
      <x:c r="L178" t="n">
        <x:v>42.80481</x:v>
      </x:c>
      <x:c r="M178" t="n">
        <x:v>35.53113</x:v>
      </x:c>
      <x:c r="N178" t="n">
        <x:v>35.32182</x:v>
      </x:c>
      <x:c r="O178" t="n">
        <x:v>35.21716</x:v>
      </x:c>
      <x:c r="P178" t="n">
        <x:v>33.90894</x:v>
      </x:c>
      <x:c r="Q178" t="n">
        <x:v>28.57142</x:v>
      </x:c>
      <x:c r="R178" t="n">
        <x:v>27.76033</x:v>
      </x:c>
      <x:c r="S178" t="n">
        <x:v>28.20512</x:v>
      </x:c>
      <x:c r="T178" t="n">
        <x:v>25.06541</x:v>
      </x:c>
      <x:c r="U178" t="n">
        <x:v>22.55363</x:v>
      </x:c>
      <x:c r="V178" t="n">
        <x:v>25.71951</x:v>
      </x:c>
      <x:c r="W178" t="n">
        <x:v>25.48403</x:v>
      </x:c>
      <x:c r="X178" t="n">
        <x:v>24.51596</x:v>
      </x:c>
      <x:c r="Y178" t="n">
        <x:v>19.91104</x:v>
      </x:c>
      <x:c r="Z178" t="n">
        <x:v>22.81527</x:v>
      </x:c>
      <x:c r="AA178" t="n">
        <x:v>21.08843</x:v>
      </x:c>
      <x:c r="AB178" t="n">
        <x:f>COUNT(D178:O178)</x:f>
        <x:v>12</x:v>
      </x:c>
      <x:c r="AC178" t="n">
        <x:f>COUNT(P178:AA178)</x:f>
        <x:v>12</x:v>
      </x:c>
      <x:c r="AD178" t="n">
        <x:f>COUNTIF(D178:AA178,"&gt;0")</x:f>
        <x:v>24</x:v>
      </x:c>
      <x:c r="AE178" t="n">
        <x:f>IF(AB178=0,"",AVERAGE(D178:O178))</x:f>
        <x:v>39.194134999999996</x:v>
      </x:c>
      <x:c r="AF178" t="n">
        <x:f>IF(AC178=0,"",AVERAGE(P178:AA178))</x:f>
        <x:v>25.46659083333333</x:v>
      </x:c>
      <x:c r="AG178" t="n">
        <x:f>IF(OR(AB178&lt;'산출기준'!$B$19,AC178&lt;'산출기준'!$B$19,AE178=0),"",AF178/AE178)</x:f>
        <x:v>0.6497551440625832</x:v>
      </x:c>
      <x:c r="AH178" t="n">
        <x:f>IF(SUM(P178:AA178)=0,"",MAX(P178:AA178)/SUM(P178:AA178))</x:f>
        <x:v>0.1109589037061596</x:v>
      </x:c>
      <x:c r="AI178" t="n">
        <x:f>IF(AG178="","",AD178/'산출기준'!$B$18*'산출기준'!$B$20+MIN(1,AG178)*'산출기준'!$B$21+(1-AH178)*'산출기준'!$B$22)</x:f>
        <x:v>87.2734762477543</x:v>
      </x:c>
      <x:c r="AJ178" t="str">
        <x:v>24개월 중 양수 지수 24개월; 전반/후반 자료 12/12개월. 최근12개월/이전12개월 관측월 평균비 0.65배, 최근 최댓달 비중 11.1%. 미래 1년 지속을 보장하지 않음.</x:v>
      </x:c>
      <x:c r="AK178" t="str">
        <x:v>https://developers.naver.com/docs/serviceapi/datalab/search/search.md</x:v>
      </x:c>
    </x:row>
    <x:row r="179">
      <x:c r="A179" t="str">
        <x:v>K0175</x:v>
      </x:c>
      <x:c r="B179" t="str">
        <x:v>마음·심리</x:v>
      </x:c>
      <x:c r="C179" t="str">
        <x:v>우울증에좋은음식</x:v>
      </x:c>
      <x:c r="D179" t="n">
        <x:v>42.46467</x:v>
      </x:c>
      <x:c r="E179" t="n">
        <x:v>41.7844</x:v>
      </x:c>
      <x:c r="F179" t="n">
        <x:v>37.49345</x:v>
      </x:c>
      <x:c r="G179" t="n">
        <x:v>34.92935</x:v>
      </x:c>
      <x:c r="H179" t="n">
        <x:v>37.72893</x:v>
      </x:c>
      <x:c r="I179" t="n">
        <x:v>40.34536</x:v>
      </x:c>
      <x:c r="J179" t="n">
        <x:v>46.10151</x:v>
      </x:c>
      <x:c r="K179" t="n">
        <x:v>38.61852</x:v>
      </x:c>
      <x:c r="L179" t="n">
        <x:v>32.28676</x:v>
      </x:c>
      <x:c r="M179" t="n">
        <x:v>31.31868</x:v>
      </x:c>
      <x:c r="N179" t="n">
        <x:v>29.46101</x:v>
      </x:c>
      <x:c r="O179" t="n">
        <x:v>28.70225</x:v>
      </x:c>
      <x:c r="P179" t="n">
        <x:v>31.68498</x:v>
      </x:c>
      <x:c r="Q179" t="n">
        <x:v>27.08006</x:v>
      </x:c>
      <x:c r="R179" t="n">
        <x:v>23.9665</x:v>
      </x:c>
      <x:c r="S179" t="n">
        <x:v>21.35007</x:v>
      </x:c>
      <x:c r="T179" t="n">
        <x:v>23.02459</x:v>
      </x:c>
      <x:c r="U179" t="n">
        <x:v>18.68131</x:v>
      </x:c>
      <x:c r="V179" t="n">
        <x:v>21.97802</x:v>
      </x:c>
      <x:c r="W179" t="n">
        <x:v>26.05965</x:v>
      </x:c>
      <x:c r="X179" t="n">
        <x:v>19.30926</x:v>
      </x:c>
      <x:c r="Y179" t="n">
        <x:v>19.33542</x:v>
      </x:c>
      <x:c r="Z179" t="n">
        <x:v>17.55625</x:v>
      </x:c>
      <x:c r="AA179" t="n">
        <x:v>16.45735</x:v>
      </x:c>
      <x:c r="AB179" t="n">
        <x:f>COUNT(D179:O179)</x:f>
        <x:v>12</x:v>
      </x:c>
      <x:c r="AC179" t="n">
        <x:f>COUNT(P179:AA179)</x:f>
        <x:v>12</x:v>
      </x:c>
      <x:c r="AD179" t="n">
        <x:f>COUNTIF(D179:AA179,"&gt;0")</x:f>
        <x:v>24</x:v>
      </x:c>
      <x:c r="AE179" t="n">
        <x:f>IF(AB179=0,"",AVERAGE(D179:O179))</x:f>
        <x:v>36.769574166666665</x:v>
      </x:c>
      <x:c r="AF179" t="n">
        <x:f>IF(AC179=0,"",AVERAGE(P179:AA179))</x:f>
        <x:v>22.206955000000004</x:v>
      </x:c>
      <x:c r="AG179" t="n">
        <x:f>IF(OR(AB179&lt;'산출기준'!$B$19,AC179&lt;'산출기준'!$B$19,AE179=0),"",AF179/AE179)</x:f>
        <x:v>0.6039492026571155</x:v>
      </x:c>
      <x:c r="AH179" t="n">
        <x:f>IF(SUM(P179:AA179)=0,"",MAX(P179:AA179)/SUM(P179:AA179))</x:f>
        <x:v>0.11890036252156136</x:v>
      </x:c>
      <x:c r="AI179" t="n">
        <x:f>IF(AG179="","",AD179/'산출기준'!$B$18*'산출기준'!$B$20+MIN(1,AG179)*'산출기준'!$B$21+(1-AH179)*'산출기준'!$B$22)</x:f>
        <x:v>85.74046882928224</x:v>
      </x:c>
      <x:c r="AJ179" t="str">
        <x:v>24개월 중 양수 지수 24개월; 전반/후반 자료 12/12개월. 최근12개월/이전12개월 관측월 평균비 0.60배, 최근 최댓달 비중 11.9%. 미래 1년 지속을 보장하지 않음.</x:v>
      </x:c>
      <x:c r="AK179" t="str">
        <x:v>https://developers.naver.com/docs/serviceapi/datalab/search/search.md</x:v>
      </x:c>
    </x:row>
    <x:row r="180">
      <x:c r="A180" t="str">
        <x:v>K0176</x:v>
      </x:c>
      <x:c r="B180" t="str">
        <x:v>마음·심리</x:v>
      </x:c>
      <x:c r="C180" t="str">
        <x:v>우울증상담</x:v>
      </x:c>
      <x:c r="D180" t="n">
        <x:v>51.30353</x:v>
      </x:c>
      <x:c r="E180" t="n">
        <x:v>48.63438</x:v>
      </x:c>
      <x:c r="F180" t="n">
        <x:v>50.52762</x:v>
      </x:c>
      <x:c r="G180" t="n">
        <x:v>39.91309</x:v>
      </x:c>
      <x:c r="H180" t="n">
        <x:v>42.33395</x:v>
      </x:c>
      <x:c r="I180" t="n">
        <x:v>47.64121</x:v>
      </x:c>
      <x:c r="J180" t="n">
        <x:v>50</x:v>
      </x:c>
      <x:c r="K180" t="n">
        <x:v>38.82681</x:v>
      </x:c>
      <x:c r="L180" t="n">
        <x:v>34.54376</x:v>
      </x:c>
      <x:c r="M180" t="n">
        <x:v>37.24394</x:v>
      </x:c>
      <x:c r="N180" t="n">
        <x:v>32.27808</x:v>
      </x:c>
      <x:c r="O180" t="n">
        <x:v>32.68156</x:v>
      </x:c>
      <x:c r="P180" t="n">
        <x:v>32.18497</x:v>
      </x:c>
      <x:c r="Q180" t="n">
        <x:v>27.25015</x:v>
      </x:c>
      <x:c r="R180" t="n">
        <x:v>31.09869</x:v>
      </x:c>
      <x:c r="S180" t="n">
        <x:v>25.26381</x:v>
      </x:c>
      <x:c r="T180" t="n">
        <x:v>23.77405</x:v>
      </x:c>
      <x:c r="U180" t="n">
        <x:v>22.68777</x:v>
      </x:c>
      <x:c r="V180" t="n">
        <x:v>26.84667</x:v>
      </x:c>
      <x:c r="W180" t="n">
        <x:v>23.46368</x:v>
      </x:c>
      <x:c r="X180" t="n">
        <x:v>21.57045</x:v>
      </x:c>
      <x:c r="Y180" t="n">
        <x:v>17.78398</x:v>
      </x:c>
      <x:c r="Z180" t="n">
        <x:v>18.12538</x:v>
      </x:c>
      <x:c r="AA180" t="n">
        <x:v>17.34947</x:v>
      </x:c>
      <x:c r="AB180" t="n">
        <x:f>COUNT(D180:O180)</x:f>
        <x:v>12</x:v>
      </x:c>
      <x:c r="AC180" t="n">
        <x:f>COUNT(P180:AA180)</x:f>
        <x:v>12</x:v>
      </x:c>
      <x:c r="AD180" t="n">
        <x:f>COUNTIF(D180:AA180,"&gt;0")</x:f>
        <x:v>24</x:v>
      </x:c>
      <x:c r="AE180" t="n">
        <x:f>IF(AB180=0,"",AVERAGE(D180:O180))</x:f>
        <x:v>42.16066083333334</x:v>
      </x:c>
      <x:c r="AF180" t="n">
        <x:f>IF(AC180=0,"",AVERAGE(P180:AA180))</x:f>
        <x:v>23.9499225</x:v>
      </x:c>
      <x:c r="AG180" t="n">
        <x:f>IF(OR(AB180&lt;'산출기준'!$B$19,AC180&lt;'산출기준'!$B$19,AE180=0),"",AF180/AE180)</x:f>
        <x:v>0.5680632615005066</x:v>
      </x:c>
      <x:c r="AH180" t="n">
        <x:f>IF(SUM(P180:AA180)=0,"",MAX(P180:AA180)/SUM(P180:AA180))</x:f>
        <x:v>0.11198703600537051</x:v>
      </x:c>
      <x:c r="AI180" t="n">
        <x:f>IF(AG180="","",AD180/'산출기준'!$B$18*'산출기준'!$B$20+MIN(1,AG180)*'산출기준'!$B$21+(1-AH180)*'산출기준'!$B$22)</x:f>
        <x:v>84.8021571249078</x:v>
      </x:c>
      <x:c r="AJ180" t="str">
        <x:v>24개월 중 양수 지수 24개월; 전반/후반 자료 12/12개월. 최근12개월/이전12개월 관측월 평균비 0.57배, 최근 최댓달 비중 11.2%. 미래 1년 지속을 보장하지 않음.</x:v>
      </x:c>
      <x:c r="AK180" t="str">
        <x:v>https://developers.naver.com/docs/serviceapi/datalab/search/search.md</x:v>
      </x:c>
    </x:row>
    <x:row r="181">
      <x:c r="A181" t="str">
        <x:v>K0177</x:v>
      </x:c>
      <x:c r="B181" t="str">
        <x:v>마음·심리</x:v>
      </x:c>
      <x:c r="C181" t="str">
        <x:v>회피성성격장애</x:v>
      </x:c>
      <x:c r="D181" t="n">
        <x:v>65.48727</x:v>
      </x:c>
      <x:c r="E181" t="n">
        <x:v>59.74549</x:v>
      </x:c>
      <x:c r="F181" t="n">
        <x:v>66.13904</x:v>
      </x:c>
      <x:c r="G181" t="n">
        <x:v>55.4314</x:v>
      </x:c>
      <x:c r="H181" t="n">
        <x:v>54.09683</x:v>
      </x:c>
      <x:c r="I181" t="n">
        <x:v>47.92054</x:v>
      </x:c>
      <x:c r="J181" t="n">
        <x:v>58.62818</x:v>
      </x:c>
      <x:c r="K181" t="n">
        <x:v>47.11359</x:v>
      </x:c>
      <x:c r="L181" t="n">
        <x:v>48.88268</x:v>
      </x:c>
      <x:c r="M181" t="n">
        <x:v>48.4792</x:v>
      </x:c>
      <x:c r="N181" t="n">
        <x:v>44.50651</x:v>
      </x:c>
      <x:c r="O181" t="n">
        <x:v>43.29608</x:v>
      </x:c>
      <x:c r="P181" t="n">
        <x:v>58.34885</x:v>
      </x:c>
      <x:c r="Q181" t="n">
        <x:v>47.92054</x:v>
      </x:c>
      <x:c r="R181" t="n">
        <x:v>38.33022</x:v>
      </x:c>
      <x:c r="S181" t="n">
        <x:v>33.95406</x:v>
      </x:c>
      <x:c r="T181" t="n">
        <x:v>37.05772</x:v>
      </x:c>
      <x:c r="U181" t="n">
        <x:v>24.51893</x:v>
      </x:c>
      <x:c r="V181" t="n">
        <x:v>29.3296</x:v>
      </x:c>
      <x:c r="W181" t="n">
        <x:v>26.47423</x:v>
      </x:c>
      <x:c r="X181" t="n">
        <x:v>22.40844</x:v>
      </x:c>
      <x:c r="Y181" t="n">
        <x:v>20.73246</x:v>
      </x:c>
      <x:c r="Z181" t="n">
        <x:v>21.69459</x:v>
      </x:c>
      <x:c r="AA181" t="n">
        <x:v>17.50465</x:v>
      </x:c>
      <x:c r="AB181" t="n">
        <x:f>COUNT(D181:O181)</x:f>
        <x:v>12</x:v>
      </x:c>
      <x:c r="AC181" t="n">
        <x:f>COUNT(P181:AA181)</x:f>
        <x:v>12</x:v>
      </x:c>
      <x:c r="AD181" t="n">
        <x:f>COUNTIF(D181:AA181,"&gt;0")</x:f>
        <x:v>24</x:v>
      </x:c>
      <x:c r="AE181" t="n">
        <x:f>IF(AB181=0,"",AVERAGE(D181:O181))</x:f>
        <x:v>53.3105675</x:v>
      </x:c>
      <x:c r="AF181" t="n">
        <x:f>IF(AC181=0,"",AVERAGE(P181:AA181))</x:f>
        <x:v>31.5228575</x:v>
      </x:c>
      <x:c r="AG181" t="n">
        <x:f>IF(OR(AB181&lt;'산출기준'!$B$19,AC181&lt;'산출기준'!$B$19,AE181=0),"",AF181/AE181)</x:f>
        <x:v>0.591305982627178</x:v>
      </x:c>
      <x:c r="AH181" t="n">
        <x:f>IF(SUM(P181:AA181)=0,"",MAX(P181:AA181)/SUM(P181:AA181))</x:f>
        <x:v>0.15425010777232573</x:v>
      </x:c>
      <x:c r="AI181" t="n">
        <x:f>IF(AG181="","",AD181/'산출기준'!$B$18*'산출기준'!$B$20+MIN(1,AG181)*'산출기준'!$B$21+(1-AH181)*'산출기준'!$B$22)</x:f>
        <x:v>84.65417732336883</x:v>
      </x:c>
      <x:c r="AJ181" t="str">
        <x:v>24개월 중 양수 지수 24개월; 전반/후반 자료 12/12개월. 최근12개월/이전12개월 관측월 평균비 0.59배, 최근 최댓달 비중 15.4%. 미래 1년 지속을 보장하지 않음.</x:v>
      </x:c>
      <x:c r="AK181" t="str">
        <x:v>https://developers.naver.com/docs/serviceapi/datalab/search/search.md</x:v>
      </x:c>
    </x:row>
    <x:row r="182">
      <x:c r="A182" t="str">
        <x:v>K0178</x:v>
      </x:c>
      <x:c r="B182" t="str">
        <x:v>마음·심리</x:v>
      </x:c>
      <x:c r="C182" t="str">
        <x:v>수면장애증상</x:v>
      </x:c>
      <x:c r="D182" t="n">
        <x:v>78.21229</x:v>
      </x:c>
      <x:c r="E182" t="n">
        <x:v>88.144</x:v>
      </x:c>
      <x:c r="F182" t="n">
        <x:v>100</x:v>
      </x:c>
      <x:c r="G182" t="n">
        <x:v>89.44754</x:v>
      </x:c>
      <x:c r="H182" t="n">
        <x:v>99.0689</x:v>
      </x:c>
      <x:c r="I182" t="n">
        <x:v>86.00248</x:v>
      </x:c>
      <x:c r="J182" t="n">
        <x:v>64.58721</x:v>
      </x:c>
      <x:c r="K182" t="n">
        <x:v>55.52451</x:v>
      </x:c>
      <x:c r="L182" t="n">
        <x:v>51.83116</x:v>
      </x:c>
      <x:c r="M182" t="n">
        <x:v>48.41713</x:v>
      </x:c>
      <x:c r="N182" t="n">
        <x:v>43.29608</x:v>
      </x:c>
      <x:c r="O182" t="n">
        <x:v>50.0931</x:v>
      </x:c>
      <x:c r="P182" t="n">
        <x:v>49.31719</x:v>
      </x:c>
      <x:c r="Q182" t="n">
        <x:v>45.6859</x:v>
      </x:c>
      <x:c r="R182" t="n">
        <x:v>39.23029</x:v>
      </x:c>
      <x:c r="S182" t="n">
        <x:v>35.78522</x:v>
      </x:c>
      <x:c r="T182" t="n">
        <x:v>36.56114</x:v>
      </x:c>
      <x:c r="U182" t="n">
        <x:v>35.31967</x:v>
      </x:c>
      <x:c r="V182" t="n">
        <x:v>38.57852</x:v>
      </x:c>
      <x:c r="W182" t="n">
        <x:v>33.33333</x:v>
      </x:c>
      <x:c r="X182" t="n">
        <x:v>26.53631</x:v>
      </x:c>
      <x:c r="Y182" t="n">
        <x:v>23.92923</x:v>
      </x:c>
      <x:c r="Z182" t="n">
        <x:v>18.37368</x:v>
      </x:c>
      <x:c r="AA182" t="n">
        <x:v>18.40471</x:v>
      </x:c>
      <x:c r="AB182" t="n">
        <x:f>COUNT(D182:O182)</x:f>
        <x:v>12</x:v>
      </x:c>
      <x:c r="AC182" t="n">
        <x:f>COUNT(P182:AA182)</x:f>
        <x:v>12</x:v>
      </x:c>
      <x:c r="AD182" t="n">
        <x:f>COUNTIF(D182:AA182,"&gt;0")</x:f>
        <x:v>24</x:v>
      </x:c>
      <x:c r="AE182" t="n">
        <x:f>IF(AB182=0,"",AVERAGE(D182:O182))</x:f>
        <x:v>71.2187</x:v>
      </x:c>
      <x:c r="AF182" t="n">
        <x:f>IF(AC182=0,"",AVERAGE(P182:AA182))</x:f>
        <x:v>33.42126583333334</x:v>
      </x:c>
      <x:c r="AG182" t="n">
        <x:f>IF(OR(AB182&lt;'산출기준'!$B$19,AC182&lt;'산출기준'!$B$19,AE182=0),"",AF182/AE182)</x:f>
        <x:v>0.469276550025953</x:v>
      </x:c>
      <x:c r="AH182" t="n">
        <x:f>IF(SUM(P182:AA182)=0,"",MAX(P182:AA182)/SUM(P182:AA182))</x:f>
        <x:v>0.12296858694186202</x:v>
      </x:c>
      <x:c r="AI182" t="n">
        <x:f>IF(AG182="","",AD182/'산출기준'!$B$18*'산출기준'!$B$20+MIN(1,AG182)*'산출기준'!$B$21+(1-AH182)*'산출기준'!$B$22)</x:f>
        <x:v>81.61892476194134</x:v>
      </x:c>
      <x:c r="AJ182" t="str">
        <x:v>24개월 중 양수 지수 24개월; 전반/후반 자료 12/12개월. 최근12개월/이전12개월 관측월 평균비 0.47배, 최근 최댓달 비중 12.3%. 미래 1년 지속을 보장하지 않음.</x:v>
      </x:c>
      <x:c r="AK182" t="str">
        <x:v>https://developers.naver.com/docs/serviceapi/datalab/search/search.md</x:v>
      </x:c>
    </x:row>
    <x:row r="183">
      <x:c r="A183" t="str">
        <x:v>K0179</x:v>
      </x:c>
      <x:c r="B183" t="str">
        <x:v>마음·심리</x:v>
      </x:c>
      <x:c r="C183" t="str">
        <x:v>부부심리상담</x:v>
      </x:c>
      <x:c r="D183" t="n">
        <x:v>29.36064</x:v>
      </x:c>
      <x:c r="E183" t="n">
        <x:v>25.76039</x:v>
      </x:c>
      <x:c r="F183" t="n">
        <x:v>24.67411</x:v>
      </x:c>
      <x:c r="G183" t="n">
        <x:v>27.96399</x:v>
      </x:c>
      <x:c r="H183" t="n">
        <x:v>24.20856</x:v>
      </x:c>
      <x:c r="I183" t="n">
        <x:v>25.07759</x:v>
      </x:c>
      <x:c r="J183" t="n">
        <x:v>24.42582</x:v>
      </x:c>
      <x:c r="K183" t="n">
        <x:v>18.77715</x:v>
      </x:c>
      <x:c r="L183" t="n">
        <x:v>20.91868</x:v>
      </x:c>
      <x:c r="M183" t="n">
        <x:v>17.59776</x:v>
      </x:c>
      <x:c r="N183" t="n">
        <x:v>24.581</x:v>
      </x:c>
      <x:c r="O183" t="n">
        <x:v>25.54314</x:v>
      </x:c>
      <x:c r="P183" t="n">
        <x:v>16.17008</x:v>
      </x:c>
      <x:c r="Q183" t="n">
        <x:v>14.74239</x:v>
      </x:c>
      <x:c r="R183" t="n">
        <x:v>14.77343</x:v>
      </x:c>
      <x:c r="S183" t="n">
        <x:v>14.74239</x:v>
      </x:c>
      <x:c r="T183" t="n">
        <x:v>14.30788</x:v>
      </x:c>
      <x:c r="U183" t="n">
        <x:v>12.69397</x:v>
      </x:c>
      <x:c r="V183" t="n">
        <x:v>15.48727</x:v>
      </x:c>
      <x:c r="W183" t="n">
        <x:v>15.58038</x:v>
      </x:c>
      <x:c r="X183" t="n">
        <x:v>16.48044</x:v>
      </x:c>
      <x:c r="Y183" t="n">
        <x:v>28.08814</x:v>
      </x:c>
      <x:c r="Z183" t="n">
        <x:v>20.57728</x:v>
      </x:c>
      <x:c r="AA183" t="n">
        <x:v>32.92985</x:v>
      </x:c>
      <x:c r="AB183" t="n">
        <x:f>COUNT(D183:O183)</x:f>
        <x:v>12</x:v>
      </x:c>
      <x:c r="AC183" t="n">
        <x:f>COUNT(P183:AA183)</x:f>
        <x:v>12</x:v>
      </x:c>
      <x:c r="AD183" t="n">
        <x:f>COUNTIF(D183:AA183,"&gt;0")</x:f>
        <x:v>24</x:v>
      </x:c>
      <x:c r="AE183" t="n">
        <x:f>IF(AB183=0,"",AVERAGE(D183:O183))</x:f>
        <x:v>24.074069166666664</x:v>
      </x:c>
      <x:c r="AF183" t="n">
        <x:f>IF(AC183=0,"",AVERAGE(P183:AA183))</x:f>
        <x:v>18.04779166666667</x:v>
      </x:c>
      <x:c r="AG183" t="n">
        <x:f>IF(OR(AB183&lt;'산출기준'!$B$19,AC183&lt;'산출기준'!$B$19,AE183=0),"",AF183/AE183)</x:f>
        <x:v>0.7496776528189063</x:v>
      </x:c>
      <x:c r="AH183" t="n">
        <x:f>IF(SUM(P183:AA183)=0,"",MAX(P183:AA183)/SUM(P183:AA183))</x:f>
        <x:v>0.1520493042777625</x:v>
      </x:c>
      <x:c r="AI183" t="n">
        <x:f>IF(AG183="","",AD183/'산출기준'!$B$18*'산출기준'!$B$20+MIN(1,AG183)*'산출기준'!$B$21+(1-AH183)*'산출기준'!$B$22)</x:f>
        <x:v>89.44934349901195</x:v>
      </x:c>
      <x:c r="AJ183" t="str">
        <x:v>24개월 중 양수 지수 24개월; 전반/후반 자료 12/12개월. 최근12개월/이전12개월 관측월 평균비 0.75배, 최근 최댓달 비중 15.2%. 미래 1년 지속을 보장하지 않음.</x:v>
      </x:c>
      <x:c r="AK183" t="str">
        <x:v>https://developers.naver.com/docs/serviceapi/datalab/search/search.md</x:v>
      </x:c>
    </x:row>
    <x:row r="184">
      <x:c r="A184" t="str">
        <x:v>K0180</x:v>
      </x:c>
      <x:c r="B184" t="str">
        <x:v>마음·심리</x:v>
      </x:c>
      <x:c r="C184" t="str">
        <x:v>우울증진단</x:v>
      </x:c>
      <x:c r="D184" t="n">
        <x:v>49.28615</x:v>
      </x:c>
      <x:c r="E184" t="n">
        <x:v>48.75853</x:v>
      </x:c>
      <x:c r="F184" t="n">
        <x:v>45.6859</x:v>
      </x:c>
      <x:c r="G184" t="n">
        <x:v>39.41651</x:v>
      </x:c>
      <x:c r="H184" t="n">
        <x:v>40.56486</x:v>
      </x:c>
      <x:c r="I184" t="n">
        <x:v>39.44754</x:v>
      </x:c>
      <x:c r="J184" t="n">
        <x:v>42.86157</x:v>
      </x:c>
      <x:c r="K184" t="n">
        <x:v>36.99565</x:v>
      </x:c>
      <x:c r="L184" t="n">
        <x:v>36.56114</x:v>
      </x:c>
      <x:c r="M184" t="n">
        <x:v>31.65735</x:v>
      </x:c>
      <x:c r="N184" t="n">
        <x:v>31.96772</x:v>
      </x:c>
      <x:c r="O184" t="n">
        <x:v>37.1198</x:v>
      </x:c>
      <x:c r="P184" t="n">
        <x:v>29.9193</x:v>
      </x:c>
      <x:c r="Q184" t="n">
        <x:v>23.52576</x:v>
      </x:c>
      <x:c r="R184" t="n">
        <x:v>24.64307</x:v>
      </x:c>
      <x:c r="S184" t="n">
        <x:v>23.40161</x:v>
      </x:c>
      <x:c r="T184" t="n">
        <x:v>20.85661</x:v>
      </x:c>
      <x:c r="U184" t="n">
        <x:v>16.94599</x:v>
      </x:c>
      <x:c r="V184" t="n">
        <x:v>23.55679</x:v>
      </x:c>
      <x:c r="W184" t="n">
        <x:v>19.05648</x:v>
      </x:c>
      <x:c r="X184" t="n">
        <x:v>19.45996</x:v>
      </x:c>
      <x:c r="Y184" t="n">
        <x:v>18.3116</x:v>
      </x:c>
      <x:c r="Z184" t="n">
        <x:v>15.23898</x:v>
      </x:c>
      <x:c r="AA184" t="n">
        <x:v>15.14587</x:v>
      </x:c>
      <x:c r="AB184" t="n">
        <x:f>COUNT(D184:O184)</x:f>
        <x:v>12</x:v>
      </x:c>
      <x:c r="AC184" t="n">
        <x:f>COUNT(P184:AA184)</x:f>
        <x:v>12</x:v>
      </x:c>
      <x:c r="AD184" t="n">
        <x:f>COUNTIF(D184:AA184,"&gt;0")</x:f>
        <x:v>24</x:v>
      </x:c>
      <x:c r="AE184" t="n">
        <x:f>IF(AB184=0,"",AVERAGE(D184:O184))</x:f>
        <x:v>40.02689333333334</x:v>
      </x:c>
      <x:c r="AF184" t="n">
        <x:f>IF(AC184=0,"",AVERAGE(P184:AA184))</x:f>
        <x:v>20.83850166666667</x:v>
      </x:c>
      <x:c r="AG184" t="n">
        <x:f>IF(OR(AB184&lt;'산출기준'!$B$19,AC184&lt;'산출기준'!$B$19,AE184=0),"",AF184/AE184)</x:f>
        <x:v>0.520612516518061</x:v>
      </x:c>
      <x:c r="AH184" t="n">
        <x:f>IF(SUM(P184:AA184)=0,"",MAX(P184:AA184)/SUM(P184:AA184))</x:f>
        <x:v>0.11964751784377331</x:v>
      </x:c>
      <x:c r="AI184" t="n">
        <x:f>IF(AG184="","",AD184/'산출기준'!$B$18*'산출기준'!$B$20+MIN(1,AG184)*'산출기준'!$B$21+(1-AH184)*'산출기준'!$B$22)</x:f>
        <x:v>83.22542513866637</x:v>
      </x:c>
      <x:c r="AJ184" t="str">
        <x:v>24개월 중 양수 지수 24개월; 전반/후반 자료 12/12개월. 최근12개월/이전12개월 관측월 평균비 0.52배, 최근 최댓달 비중 12.0%. 미래 1년 지속을 보장하지 않음.</x:v>
      </x:c>
      <x:c r="AK184" t="str">
        <x:v>https://developers.naver.com/docs/serviceapi/datalab/search/search.md</x:v>
      </x:c>
    </x:row>
    <x:row r="185">
      <x:c r="A185" t="str">
        <x:v>K0181</x:v>
      </x:c>
      <x:c r="B185" t="str">
        <x:v>마음·심리</x:v>
      </x:c>
      <x:c r="C185" t="str">
        <x:v>우울장애</x:v>
      </x:c>
      <x:c r="D185" t="n">
        <x:v>92.14559</x:v>
      </x:c>
      <x:c r="E185" t="n">
        <x:v>100</x:v>
      </x:c>
      <x:c r="F185" t="n">
        <x:v>89.60727</x:v>
      </x:c>
      <x:c r="G185" t="n">
        <x:v>67.52873</x:v>
      </x:c>
      <x:c r="H185" t="n">
        <x:v>60.34482</x:v>
      </x:c>
      <x:c r="I185" t="n">
        <x:v>61.87739</x:v>
      </x:c>
      <x:c r="J185" t="n">
        <x:v>73.08429</x:v>
      </x:c>
      <x:c r="K185" t="n">
        <x:v>65.56513</x:v>
      </x:c>
      <x:c r="L185" t="n">
        <x:v>64.94252</x:v>
      </x:c>
      <x:c r="M185" t="n">
        <x:v>50.04789</x:v>
      </x:c>
      <x:c r="N185" t="n">
        <x:v>45.83333</x:v>
      </x:c>
      <x:c r="O185" t="n">
        <x:v>45.78544</x:v>
      </x:c>
      <x:c r="P185" t="n">
        <x:v>62.30842</x:v>
      </x:c>
      <x:c r="Q185" t="n">
        <x:v>50.67049</x:v>
      </x:c>
      <x:c r="R185" t="n">
        <x:v>48.94636</x:v>
      </x:c>
      <x:c r="S185" t="n">
        <x:v>35.39272</x:v>
      </x:c>
      <x:c r="T185" t="n">
        <x:v>30.84291</x:v>
      </x:c>
      <x:c r="U185" t="n">
        <x:v>24.2816</x:v>
      </x:c>
      <x:c r="V185" t="n">
        <x:v>38.40996</x:v>
      </x:c>
      <x:c r="W185" t="n">
        <x:v>39.31992</x:v>
      </x:c>
      <x:c r="X185" t="n">
        <x:v>35.96743</x:v>
      </x:c>
      <x:c r="Y185" t="n">
        <x:v>28.87931</x:v>
      </x:c>
      <x:c r="Z185" t="n">
        <x:v>25.43103</x:v>
      </x:c>
      <x:c r="AA185" t="n">
        <x:v>26.14942</x:v>
      </x:c>
      <x:c r="AB185" t="n">
        <x:f>COUNT(D185:O185)</x:f>
        <x:v>12</x:v>
      </x:c>
      <x:c r="AC185" t="n">
        <x:f>COUNT(P185:AA185)</x:f>
        <x:v>12</x:v>
      </x:c>
      <x:c r="AD185" t="n">
        <x:f>COUNTIF(D185:AA185,"&gt;0")</x:f>
        <x:v>24</x:v>
      </x:c>
      <x:c r="AE185" t="n">
        <x:f>IF(AB185=0,"",AVERAGE(D185:O185))</x:f>
        <x:v>68.06353333333334</x:v>
      </x:c>
      <x:c r="AF185" t="n">
        <x:f>IF(AC185=0,"",AVERAGE(P185:AA185))</x:f>
        <x:v>37.21663083333333</x:v>
      </x:c>
      <x:c r="AG185" t="n">
        <x:f>IF(OR(AB185&lt;'산출기준'!$B$19,AC185&lt;'산출기준'!$B$19,AE185=0),"",AF185/AE185)</x:f>
        <x:v>0.5467925188524838</x:v>
      </x:c>
      <x:c r="AH185" t="n">
        <x:f>IF(SUM(P185:AA185)=0,"",MAX(P185:AA185)/SUM(P185:AA185))</x:f>
        <x:v>0.13951742049370983</x:v>
      </x:c>
      <x:c r="AI185" t="n">
        <x:f>IF(AG185="","",AD185/'산출기준'!$B$18*'산출기준'!$B$20+MIN(1,AG185)*'산출기준'!$B$21+(1-AH185)*'산출기준'!$B$22)</x:f>
        <x:v>83.61342715570031</x:v>
      </x:c>
      <x:c r="AJ185" t="str">
        <x:v>24개월 중 양수 지수 24개월; 전반/후반 자료 12/12개월. 최근12개월/이전12개월 관측월 평균비 0.55배, 최근 최댓달 비중 14.0%. 미래 1년 지속을 보장하지 않음.</x:v>
      </x:c>
      <x:c r="AK185" t="str">
        <x:v>https://developers.naver.com/docs/serviceapi/datalab/search/search.md</x:v>
      </x:c>
    </x:row>
    <x:row r="186">
      <x:c r="A186" t="str">
        <x:v>K0182</x:v>
      </x:c>
      <x:c r="B186" t="str">
        <x:v>마음·심리</x:v>
      </x:c>
      <x:c r="C186" t="str">
        <x:v>청소년우울증증상</x:v>
      </x:c>
      <x:c r="D186" t="n">
        <x:v>94.63601</x:v>
      </x:c>
      <x:c r="E186" t="n">
        <x:v>90.94827</x:v>
      </x:c>
      <x:c r="F186" t="n">
        <x:v>85.39272</x:v>
      </x:c>
      <x:c r="G186" t="n">
        <x:v>94.97126</x:v>
      </x:c>
      <x:c r="H186" t="n">
        <x:v>98.27586</x:v>
      </x:c>
      <x:c r="I186" t="n">
        <x:v>99.13793</x:v>
      </x:c>
      <x:c r="J186" t="n">
        <x:v>96.6475</x:v>
      </x:c>
      <x:c r="K186" t="n">
        <x:v>65.66091</x:v>
      </x:c>
      <x:c r="L186" t="n">
        <x:v>95.59386</x:v>
      </x:c>
      <x:c r="M186" t="n">
        <x:v>52.87356</x:v>
      </x:c>
      <x:c r="N186" t="n">
        <x:v>48.61111</x:v>
      </x:c>
      <x:c r="O186" t="n">
        <x:v>61.54214</x:v>
      </x:c>
      <x:c r="P186" t="n">
        <x:v>62.54789</x:v>
      </x:c>
      <x:c r="Q186" t="n">
        <x:v>48.46743</x:v>
      </x:c>
      <x:c r="R186" t="n">
        <x:v>49.80842</x:v>
      </x:c>
      <x:c r="S186" t="n">
        <x:v>33.95593</x:v>
      </x:c>
      <x:c r="T186" t="n">
        <x:v>27.44252</x:v>
      </x:c>
      <x:c r="U186" t="n">
        <x:v>30.8908</x:v>
      </x:c>
      <x:c r="V186" t="n">
        <x:v>44.7318</x:v>
      </x:c>
      <x:c r="W186" t="n">
        <x:v>39.22413</x:v>
      </x:c>
      <x:c r="X186" t="n">
        <x:v>30.69923</x:v>
      </x:c>
      <x:c r="Y186" t="n">
        <x:v>31.5134</x:v>
      </x:c>
      <x:c r="Z186" t="n">
        <x:v>24.09003</x:v>
      </x:c>
      <x:c r="AA186" t="n">
        <x:v>27.29885</x:v>
      </x:c>
      <x:c r="AB186" t="n">
        <x:f>COUNT(D186:O186)</x:f>
        <x:v>12</x:v>
      </x:c>
      <x:c r="AC186" t="n">
        <x:f>COUNT(P186:AA186)</x:f>
        <x:v>12</x:v>
      </x:c>
      <x:c r="AD186" t="n">
        <x:f>COUNTIF(D186:AA186,"&gt;0")</x:f>
        <x:v>24</x:v>
      </x:c>
      <x:c r="AE186" t="n">
        <x:f>IF(AB186=0,"",AVERAGE(D186:O186))</x:f>
        <x:v>82.02426083333334</x:v>
      </x:c>
      <x:c r="AF186" t="n">
        <x:f>IF(AC186=0,"",AVERAGE(P186:AA186))</x:f>
        <x:v>37.55586916666667</x:v>
      </x:c>
      <x:c r="AG186" t="n">
        <x:f>IF(OR(AB186&lt;'산출기준'!$B$19,AC186&lt;'산출기준'!$B$19,AE186=0),"",AF186/AE186)</x:f>
        <x:v>0.45786293939273837</x:v>
      </x:c>
      <x:c r="AH186" t="n">
        <x:f>IF(SUM(P186:AA186)=0,"",MAX(P186:AA186)/SUM(P186:AA186))</x:f>
        <x:v>0.1387885377791483</x:v>
      </x:c>
      <x:c r="AI186" t="n">
        <x:f>IF(AG186="","",AD186/'산출기준'!$B$18*'산출기준'!$B$20+MIN(1,AG186)*'산출기준'!$B$21+(1-AH186)*'산출기준'!$B$22)</x:f>
        <x:v>80.96011742619919</x:v>
      </x:c>
      <x:c r="AJ186" t="str">
        <x:v>24개월 중 양수 지수 24개월; 전반/후반 자료 12/12개월. 최근12개월/이전12개월 관측월 평균비 0.46배, 최근 최댓달 비중 13.9%. 미래 1년 지속을 보장하지 않음.</x:v>
      </x:c>
      <x:c r="AK186" t="str">
        <x:v>https://developers.naver.com/docs/serviceapi/datalab/search/search.md</x:v>
      </x:c>
    </x:row>
    <x:row r="187">
      <x:c r="A187" t="str">
        <x:v>K0183</x:v>
      </x:c>
      <x:c r="B187" t="str">
        <x:v>마음·심리</x:v>
      </x:c>
      <x:c r="C187" t="str">
        <x:v>우울증원인</x:v>
      </x:c>
      <x:c r="D187" t="n">
        <x:v>65.18199</x:v>
      </x:c>
      <x:c r="E187" t="n">
        <x:v>62.69157</x:v>
      </x:c>
      <x:c r="F187" t="n">
        <x:v>67.67241</x:v>
      </x:c>
      <x:c r="G187" t="n">
        <x:v>54.02298</x:v>
      </x:c>
      <x:c r="H187" t="n">
        <x:v>49.3295</x:v>
      </x:c>
      <x:c r="I187" t="n">
        <x:v>55.84291</x:v>
      </x:c>
      <x:c r="J187" t="n">
        <x:v>69.49233</x:v>
      </x:c>
      <x:c r="K187" t="n">
        <x:v>64.17624</x:v>
      </x:c>
      <x:c r="L187" t="n">
        <x:v>67.14559</x:v>
      </x:c>
      <x:c r="M187" t="n">
        <x:v>56.5134</x:v>
      </x:c>
      <x:c r="N187" t="n">
        <x:v>46.6475</x:v>
      </x:c>
      <x:c r="O187" t="n">
        <x:v>42.52873</x:v>
      </x:c>
      <x:c r="P187" t="n">
        <x:v>44.77969</x:v>
      </x:c>
      <x:c r="Q187" t="n">
        <x:v>43.96551</x:v>
      </x:c>
      <x:c r="R187" t="n">
        <x:v>41.66666</x:v>
      </x:c>
      <x:c r="S187" t="n">
        <x:v>35.82375</x:v>
      </x:c>
      <x:c r="T187" t="n">
        <x:v>30.84291</x:v>
      </x:c>
      <x:c r="U187" t="n">
        <x:v>27.29885</x:v>
      </x:c>
      <x:c r="V187" t="n">
        <x:v>34.62643</x:v>
      </x:c>
      <x:c r="W187" t="n">
        <x:v>31.5134</x:v>
      </x:c>
      <x:c r="X187" t="n">
        <x:v>34.67432</x:v>
      </x:c>
      <x:c r="Y187" t="n">
        <x:v>28.11302</x:v>
      </x:c>
      <x:c r="Z187" t="n">
        <x:v>28.54406</x:v>
      </x:c>
      <x:c r="AA187" t="n">
        <x:v>25.23946</x:v>
      </x:c>
      <x:c r="AB187" t="n">
        <x:f>COUNT(D187:O187)</x:f>
        <x:v>12</x:v>
      </x:c>
      <x:c r="AC187" t="n">
        <x:f>COUNT(P187:AA187)</x:f>
        <x:v>12</x:v>
      </x:c>
      <x:c r="AD187" t="n">
        <x:f>COUNTIF(D187:AA187,"&gt;0")</x:f>
        <x:v>24</x:v>
      </x:c>
      <x:c r="AE187" t="n">
        <x:f>IF(AB187=0,"",AVERAGE(D187:O187))</x:f>
        <x:v>58.43709583333334</x:v>
      </x:c>
      <x:c r="AF187" t="n">
        <x:f>IF(AC187=0,"",AVERAGE(P187:AA187))</x:f>
        <x:v>33.924005</x:v>
      </x:c>
      <x:c r="AG187" t="n">
        <x:f>IF(OR(AB187&lt;'산출기준'!$B$19,AC187&lt;'산출기준'!$B$19,AE187=0),"",AF187/AE187)</x:f>
        <x:v>0.5805217476370425</x:v>
      </x:c>
      <x:c r="AH187" t="n">
        <x:f>IF(SUM(P187:AA187)=0,"",MAX(P187:AA187)/SUM(P187:AA187))</x:f>
        <x:v>0.1100000083520013</x:v>
      </x:c>
      <x:c r="AI187" t="n">
        <x:f>IF(AG187="","",AD187/'산출기준'!$B$18*'산출기준'!$B$20+MIN(1,AG187)*'산출기준'!$B$21+(1-AH187)*'산출기준'!$B$22)</x:f>
        <x:v>85.21565226207125</x:v>
      </x:c>
      <x:c r="AJ187" t="str">
        <x:v>24개월 중 양수 지수 24개월; 전반/후반 자료 12/12개월. 최근12개월/이전12개월 관측월 평균비 0.58배, 최근 최댓달 비중 11.0%. 미래 1년 지속을 보장하지 않음.</x:v>
      </x:c>
      <x:c r="AK187" t="str">
        <x:v>https://developers.naver.com/docs/serviceapi/datalab/search/search.md</x:v>
      </x:c>
    </x:row>
    <x:row r="188">
      <x:c r="A188" t="str">
        <x:v>K0184</x:v>
      </x:c>
      <x:c r="B188" t="str">
        <x:v>마음·심리</x:v>
      </x:c>
      <x:c r="C188" t="str">
        <x:v>회피형남자특징</x:v>
      </x:c>
      <x:c r="D188" t="n">
        <x:v>50.86206</x:v>
      </x:c>
      <x:c r="E188" t="n">
        <x:v>49.66475</x:v>
      </x:c>
      <x:c r="F188" t="n">
        <x:v>50.43103</x:v>
      </x:c>
      <x:c r="G188" t="n">
        <x:v>65.7567</x:v>
      </x:c>
      <x:c r="H188" t="n">
        <x:v>80.93869</x:v>
      </x:c>
      <x:c r="I188" t="n">
        <x:v>56.99233</x:v>
      </x:c>
      <x:c r="J188" t="n">
        <x:v>62.26053</x:v>
      </x:c>
      <x:c r="K188" t="n">
        <x:v>69.87547</x:v>
      </x:c>
      <x:c r="L188" t="n">
        <x:v>76.00574</x:v>
      </x:c>
      <x:c r="M188" t="n">
        <x:v>63.88888</x:v>
      </x:c>
      <x:c r="N188" t="n">
        <x:v>57.2318</x:v>
      </x:c>
      <x:c r="O188" t="n">
        <x:v>51.19731</x:v>
      </x:c>
      <x:c r="P188" t="n">
        <x:v>47.12643</x:v>
      </x:c>
      <x:c r="Q188" t="n">
        <x:v>61.11111</x:v>
      </x:c>
      <x:c r="R188" t="n">
        <x:v>72.89272</x:v>
      </x:c>
      <x:c r="S188" t="n">
        <x:v>47.3659</x:v>
      </x:c>
      <x:c r="T188" t="n">
        <x:v>44.44444</x:v>
      </x:c>
      <x:c r="U188" t="n">
        <x:v>43.19923</x:v>
      </x:c>
      <x:c r="V188" t="n">
        <x:v>39.60727</x:v>
      </x:c>
      <x:c r="W188" t="n">
        <x:v>37.97892</x:v>
      </x:c>
      <x:c r="X188" t="n">
        <x:v>31.22605</x:v>
      </x:c>
      <x:c r="Y188" t="n">
        <x:v>23.27586</x:v>
      </x:c>
      <x:c r="Z188" t="n">
        <x:v>27.77777</x:v>
      </x:c>
      <x:c r="AA188" t="n">
        <x:v>25.23946</x:v>
      </x:c>
      <x:c r="AB188" t="n">
        <x:f>COUNT(D188:O188)</x:f>
        <x:v>12</x:v>
      </x:c>
      <x:c r="AC188" t="n">
        <x:f>COUNT(P188:AA188)</x:f>
        <x:v>12</x:v>
      </x:c>
      <x:c r="AD188" t="n">
        <x:f>COUNTIF(D188:AA188,"&gt;0")</x:f>
        <x:v>24</x:v>
      </x:c>
      <x:c r="AE188" t="n">
        <x:f>IF(AB188=0,"",AVERAGE(D188:O188))</x:f>
        <x:v>61.25877416666666</x:v>
      </x:c>
      <x:c r="AF188" t="n">
        <x:f>IF(AC188=0,"",AVERAGE(P188:AA188))</x:f>
        <x:v>41.770430000000005</x:v>
      </x:c>
      <x:c r="AG188" t="n">
        <x:f>IF(OR(AB188&lt;'산출기준'!$B$19,AC188&lt;'산출기준'!$B$19,AE188=0),"",AF188/AE188)</x:f>
        <x:v>0.6818685252557496</x:v>
      </x:c>
      <x:c r="AH188" t="n">
        <x:f>IF(SUM(P188:AA188)=0,"",MAX(P188:AA188)/SUM(P188:AA188))</x:f>
        <x:v>0.14542328947375768</x:v>
      </x:c>
      <x:c r="AI188" t="n">
        <x:f>IF(AG188="","",AD188/'산출기준'!$B$18*'산출기준'!$B$20+MIN(1,AG188)*'산출기준'!$B$21+(1-AH188)*'산출기준'!$B$22)</x:f>
        <x:v>87.54758996819733</x:v>
      </x:c>
      <x:c r="AJ188" t="str">
        <x:v>24개월 중 양수 지수 24개월; 전반/후반 자료 12/12개월. 최근12개월/이전12개월 관측월 평균비 0.68배, 최근 최댓달 비중 14.5%. 미래 1년 지속을 보장하지 않음.</x:v>
      </x:c>
      <x:c r="AK188" t="str">
        <x:v>https://developers.naver.com/docs/serviceapi/datalab/search/search.md</x:v>
      </x:c>
    </x:row>
    <x:row r="189">
      <x:c r="A189" t="str">
        <x:v>K0185</x:v>
      </x:c>
      <x:c r="B189" t="str">
        <x:v>마음·심리</x:v>
      </x:c>
      <x:c r="C189" t="str">
        <x:v>무기력증테스트</x:v>
      </x:c>
      <x:c r="D189" t="n">
        <x:v>76.10153</x:v>
      </x:c>
      <x:c r="E189" t="n">
        <x:v>74.3295</x:v>
      </x:c>
      <x:c r="F189" t="n">
        <x:v>74.37739</x:v>
      </x:c>
      <x:c r="G189" t="n">
        <x:v>54.35823</x:v>
      </x:c>
      <x:c r="H189" t="n">
        <x:v>67.52873</x:v>
      </x:c>
      <x:c r="I189" t="n">
        <x:v>56.70498</x:v>
      </x:c>
      <x:c r="J189" t="n">
        <x:v>45.73754</x:v>
      </x:c>
      <x:c r="K189" t="n">
        <x:v>41.04406</x:v>
      </x:c>
      <x:c r="L189" t="n">
        <x:v>56.36973</x:v>
      </x:c>
      <x:c r="M189" t="n">
        <x:v>55.07662</x:v>
      </x:c>
      <x:c r="N189" t="n">
        <x:v>41.95402</x:v>
      </x:c>
      <x:c r="O189" t="n">
        <x:v>55.02873</x:v>
      </x:c>
      <x:c r="P189" t="n">
        <x:v>48.61111</x:v>
      </x:c>
      <x:c r="Q189" t="n">
        <x:v>32.61494</x:v>
      </x:c>
      <x:c r="R189" t="n">
        <x:v>34.29118</x:v>
      </x:c>
      <x:c r="S189" t="n">
        <x:v>31.46551</x:v>
      </x:c>
      <x:c r="T189" t="n">
        <x:v>30.93869</x:v>
      </x:c>
      <x:c r="U189" t="n">
        <x:v>24.61685</x:v>
      </x:c>
      <x:c r="V189" t="n">
        <x:v>19.7318</x:v>
      </x:c>
      <x:c r="W189" t="n">
        <x:v>26.34099</x:v>
      </x:c>
      <x:c r="X189" t="n">
        <x:v>28.97509</x:v>
      </x:c>
      <x:c r="Y189" t="n">
        <x:v>32.32758</x:v>
      </x:c>
      <x:c r="Z189" t="n">
        <x:v>24.18582</x:v>
      </x:c>
      <x:c r="AA189" t="n">
        <x:v>26.58045</x:v>
      </x:c>
      <x:c r="AB189" t="n">
        <x:f>COUNT(D189:O189)</x:f>
        <x:v>12</x:v>
      </x:c>
      <x:c r="AC189" t="n">
        <x:f>COUNT(P189:AA189)</x:f>
        <x:v>12</x:v>
      </x:c>
      <x:c r="AD189" t="n">
        <x:f>COUNTIF(D189:AA189,"&gt;0")</x:f>
        <x:v>24</x:v>
      </x:c>
      <x:c r="AE189" t="n">
        <x:f>IF(AB189=0,"",AVERAGE(D189:O189))</x:f>
        <x:v>58.21758833333334</x:v>
      </x:c>
      <x:c r="AF189" t="n">
        <x:f>IF(AC189=0,"",AVERAGE(P189:AA189))</x:f>
        <x:v>30.0566675</x:v>
      </x:c>
      <x:c r="AG189" t="n">
        <x:f>IF(OR(AB189&lt;'산출기준'!$B$19,AC189&lt;'산출기준'!$B$19,AE189=0),"",AF189/AE189)</x:f>
        <x:v>0.5162815630202018</x:v>
      </x:c>
      <x:c r="AH189" t="n">
        <x:f>IF(SUM(P189:AA189)=0,"",MAX(P189:AA189)/SUM(P189:AA189))</x:f>
        <x:v>0.1347762799496429</x:v>
      </x:c>
      <x:c r="AI189" t="n">
        <x:f>IF(AG189="","",AD189/'산출기준'!$B$18*'산출기준'!$B$20+MIN(1,AG189)*'산출기준'!$B$21+(1-AH189)*'산출기준'!$B$22)</x:f>
        <x:v>82.7929212916132</x:v>
      </x:c>
      <x:c r="AJ189" t="str">
        <x:v>24개월 중 양수 지수 24개월; 전반/후반 자료 12/12개월. 최근12개월/이전12개월 관측월 평균비 0.52배, 최근 최댓달 비중 13.5%. 미래 1년 지속을 보장하지 않음.</x:v>
      </x:c>
      <x:c r="AK189" t="str">
        <x:v>https://developers.naver.com/docs/serviceapi/datalab/search/search.md</x:v>
      </x:c>
    </x:row>
    <x:row r="190">
      <x:c r="A190" t="str">
        <x:v>K0186</x:v>
      </x:c>
      <x:c r="B190" t="str">
        <x:v>마음·심리</x:v>
      </x:c>
      <x:c r="C190" t="str">
        <x:v>우울증극복</x:v>
      </x:c>
      <x:c r="D190" t="n">
        <x:v>50.38691</x:v>
      </x:c>
      <x:c r="E190" t="n">
        <x:v>66.96882</x:v>
      </x:c>
      <x:c r="F190" t="n">
        <x:v>34.91045</x:v>
      </x:c>
      <x:c r="G190" t="n">
        <x:v>30.86447</x:v>
      </x:c>
      <x:c r="H190" t="n">
        <x:v>31.4172</x:v>
      </x:c>
      <x:c r="I190" t="n">
        <x:v>33.93765</x:v>
      </x:c>
      <x:c r="J190" t="n">
        <x:v>32.45633</x:v>
      </x:c>
      <x:c r="K190" t="n">
        <x:v>31.15189</x:v>
      </x:c>
      <x:c r="L190" t="n">
        <x:v>25.97833</x:v>
      </x:c>
      <x:c r="M190" t="n">
        <x:v>22.88304</x:v>
      </x:c>
      <x:c r="N190" t="n">
        <x:v>19.52244</x:v>
      </x:c>
      <x:c r="O190" t="n">
        <x:v>20.51735</x:v>
      </x:c>
      <x:c r="P190" t="n">
        <x:v>19.05814</x:v>
      </x:c>
      <x:c r="Q190" t="n">
        <x:v>18.2401</x:v>
      </x:c>
      <x:c r="R190" t="n">
        <x:v>13.61927</x:v>
      </x:c>
      <x:c r="S190" t="n">
        <x:v>11.7621</x:v>
      </x:c>
      <x:c r="T190" t="n">
        <x:v>13.42029</x:v>
      </x:c>
      <x:c r="U190" t="n">
        <x:v>11.80632</x:v>
      </x:c>
      <x:c r="V190" t="n">
        <x:v>14.99005</x:v>
      </x:c>
      <x:c r="W190" t="n">
        <x:v>16.25027</x:v>
      </x:c>
      <x:c r="X190" t="n">
        <x:v>14.74684</x:v>
      </x:c>
      <x:c r="Y190" t="n">
        <x:v>9.50696</x:v>
      </x:c>
      <x:c r="Z190" t="n">
        <x:v>9.48485</x:v>
      </x:c>
      <x:c r="AA190" t="n">
        <x:v>9.90493</x:v>
      </x:c>
      <x:c r="AB190" t="n">
        <x:f>COUNT(D190:O190)</x:f>
        <x:v>12</x:v>
      </x:c>
      <x:c r="AC190" t="n">
        <x:f>COUNT(P190:AA190)</x:f>
        <x:v>12</x:v>
      </x:c>
      <x:c r="AD190" t="n">
        <x:f>COUNTIF(D190:AA190,"&gt;0")</x:f>
        <x:v>24</x:v>
      </x:c>
      <x:c r="AE190" t="n">
        <x:f>IF(AB190=0,"",AVERAGE(D190:O190))</x:f>
        <x:v>33.41624</x:v>
      </x:c>
      <x:c r="AF190" t="n">
        <x:f>IF(AC190=0,"",AVERAGE(P190:AA190))</x:f>
        <x:v>13.565843333333333</x:v>
      </x:c>
      <x:c r="AG190" t="n">
        <x:f>IF(OR(AB190&lt;'산출기준'!$B$19,AC190&lt;'산출기준'!$B$19,AE190=0),"",AF190/AE190)</x:f>
        <x:v>0.40596558240344616</x:v>
      </x:c>
      <x:c r="AH190" t="n">
        <x:f>IF(SUM(P190:AA190)=0,"",MAX(P190:AA190)/SUM(P190:AA190))</x:f>
        <x:v>0.11707184686638232</x:v>
      </x:c>
      <x:c r="AI190" t="n">
        <x:f>IF(AG190="","",AD190/'산출기준'!$B$18*'산출기준'!$B$20+MIN(1,AG190)*'산출기준'!$B$21+(1-AH190)*'산출기준'!$B$22)</x:f>
        <x:v>79.83753053477574</x:v>
      </x:c>
      <x:c r="AJ190" t="str">
        <x:v>24개월 중 양수 지수 24개월; 전반/후반 자료 12/12개월. 최근12개월/이전12개월 관측월 평균비 0.41배, 최근 최댓달 비중 11.7%. 미래 1년 지속을 보장하지 않음.</x:v>
      </x:c>
      <x:c r="AK190" t="str">
        <x:v>https://developers.naver.com/docs/serviceapi/datalab/search/search.md</x:v>
      </x:c>
    </x:row>
    <x:row r="191">
      <x:c r="A191" t="str">
        <x:v>K0187</x:v>
      </x:c>
      <x:c r="B191" t="str">
        <x:v>마음·심리</x:v>
      </x:c>
      <x:c r="C191" t="str">
        <x:v>불안장애치료</x:v>
      </x:c>
      <x:c r="D191" t="n">
        <x:v>53.65907</x:v>
      </x:c>
      <x:c r="E191" t="n">
        <x:v>46.82732</x:v>
      </x:c>
      <x:c r="F191" t="n">
        <x:v>37.74043</x:v>
      </x:c>
      <x:c r="G191" t="n">
        <x:v>42.02962</x:v>
      </x:c>
      <x:c r="H191" t="n">
        <x:v>14.48153</x:v>
      </x:c>
      <x:c r="I191" t="n">
        <x:v>18.08534</x:v>
      </x:c>
      <x:c r="J191" t="n">
        <x:v>26.79637</x:v>
      </x:c>
      <x:c r="K191" t="n">
        <x:v>58.67786</x:v>
      </x:c>
      <x:c r="L191" t="n">
        <x:v>12.7128</x:v>
      </x:c>
      <x:c r="M191" t="n">
        <x:v>14.26044</x:v>
      </x:c>
      <x:c r="N191" t="n">
        <x:v>22.17554</x:v>
      </x:c>
      <x:c r="O191" t="n">
        <x:v>21.09219</x:v>
      </x:c>
      <x:c r="P191" t="n">
        <x:v>19.36767</x:v>
      </x:c>
      <x:c r="Q191" t="n">
        <x:v>18.04112</x:v>
      </x:c>
      <x:c r="R191" t="n">
        <x:v>15.14481</x:v>
      </x:c>
      <x:c r="S191" t="n">
        <x:v>14.41521</x:v>
      </x:c>
      <x:c r="T191" t="n">
        <x:v>14.59208</x:v>
      </x:c>
      <x:c r="U191" t="n">
        <x:v>14.92372</x:v>
      </x:c>
      <x:c r="V191" t="n">
        <x:v>17.84214</x:v>
      </x:c>
      <x:c r="W191" t="n">
        <x:v>14.10568</x:v>
      </x:c>
      <x:c r="X191" t="n">
        <x:v>12.09374</x:v>
      </x:c>
      <x:c r="Y191" t="n">
        <x:v>11.34202</x:v>
      </x:c>
      <x:c r="Z191" t="n">
        <x:v>10.10391</x:v>
      </x:c>
      <x:c r="AA191" t="n">
        <x:v>11.49679</x:v>
      </x:c>
      <x:c r="AB191" t="n">
        <x:f>COUNT(D191:O191)</x:f>
        <x:v>12</x:v>
      </x:c>
      <x:c r="AC191" t="n">
        <x:f>COUNT(P191:AA191)</x:f>
        <x:v>12</x:v>
      </x:c>
      <x:c r="AD191" t="n">
        <x:f>COUNTIF(D191:AA191,"&gt;0")</x:f>
        <x:v>24</x:v>
      </x:c>
      <x:c r="AE191" t="n">
        <x:f>IF(AB191=0,"",AVERAGE(D191:O191))</x:f>
        <x:v>30.711542500000004</x:v>
      </x:c>
      <x:c r="AF191" t="n">
        <x:f>IF(AC191=0,"",AVERAGE(P191:AA191))</x:f>
        <x:v>14.455740833333332</x:v>
      </x:c>
      <x:c r="AG191" t="n">
        <x:f>IF(OR(AB191&lt;'산출기준'!$B$19,AC191&lt;'산출기준'!$B$19,AE191=0),"",AF191/AE191)</x:f>
        <x:v>0.47069406667976155</x:v>
      </x:c>
      <x:c r="AH191" t="n">
        <x:f>IF(SUM(P191:AA191)=0,"",MAX(P191:AA191)/SUM(P191:AA191))</x:f>
        <x:v>0.1116492415441178</x:v>
      </x:c>
      <x:c r="AI191" t="n">
        <x:f>IF(AG191="","",AD191/'산출기준'!$B$18*'산출기준'!$B$20+MIN(1,AG191)*'산출기준'!$B$21+(1-AH191)*'산출기준'!$B$22)</x:f>
        <x:v>81.88783716951049</x:v>
      </x:c>
      <x:c r="AJ191" t="str">
        <x:v>24개월 중 양수 지수 24개월; 전반/후반 자료 12/12개월. 최근12개월/이전12개월 관측월 평균비 0.47배, 최근 최댓달 비중 11.2%. 미래 1년 지속을 보장하지 않음.</x:v>
      </x:c>
      <x:c r="AK191" t="str">
        <x:v>https://developers.naver.com/docs/serviceapi/datalab/search/search.md</x:v>
      </x:c>
    </x:row>
    <x:row r="192">
      <x:c r="A192" t="str">
        <x:v>K0188</x:v>
      </x:c>
      <x:c r="B192" t="str">
        <x:v>마음·심리</x:v>
      </x:c>
      <x:c r="C192" t="str">
        <x:v>자존감낮은사람특징</x:v>
      </x:c>
      <x:c r="D192" t="n">
        <x:v>100</x:v>
      </x:c>
      <x:c r="E192" t="n">
        <x:v>93.65465</x:v>
      </x:c>
      <x:c r="F192" t="n">
        <x:v>31.81516</x:v>
      </x:c>
      <x:c r="G192" t="n">
        <x:v>24.20959</x:v>
      </x:c>
      <x:c r="H192" t="n">
        <x:v>25.75724</x:v>
      </x:c>
      <x:c r="I192" t="n">
        <x:v>28.69776</x:v>
      </x:c>
      <x:c r="J192" t="n">
        <x:v>32.81008</x:v>
      </x:c>
      <x:c r="K192" t="n">
        <x:v>30.4665</x:v>
      </x:c>
      <x:c r="L192" t="n">
        <x:v>35.41896</x:v>
      </x:c>
      <x:c r="M192" t="n">
        <x:v>30.24541</x:v>
      </x:c>
      <x:c r="N192" t="n">
        <x:v>30.73181</x:v>
      </x:c>
      <x:c r="O192" t="n">
        <x:v>31.37298</x:v>
      </x:c>
      <x:c r="P192" t="n">
        <x:v>30.90868</x:v>
      </x:c>
      <x:c r="Q192" t="n">
        <x:v>24.7181</x:v>
      </x:c>
      <x:c r="R192" t="n">
        <x:v>20.00884</x:v>
      </x:c>
      <x:c r="S192" t="n">
        <x:v>21.00375</x:v>
      </x:c>
      <x:c r="T192" t="n">
        <x:v>17.86424</x:v>
      </x:c>
      <x:c r="U192" t="n">
        <x:v>18.46119</x:v>
      </x:c>
      <x:c r="V192" t="n">
        <x:v>17.31151</x:v>
      </x:c>
      <x:c r="W192" t="n">
        <x:v>12.93389</x:v>
      </x:c>
      <x:c r="X192" t="n">
        <x:v>9.17532</x:v>
      </x:c>
      <x:c r="Y192" t="n">
        <x:v>9.1311</x:v>
      </x:c>
      <x:c r="Z192" t="n">
        <x:v>12.956</x:v>
      </x:c>
      <x:c r="AA192" t="n">
        <x:v>9.94914</x:v>
      </x:c>
      <x:c r="AB192" t="n">
        <x:f>COUNT(D192:O192)</x:f>
        <x:v>12</x:v>
      </x:c>
      <x:c r="AC192" t="n">
        <x:f>COUNT(P192:AA192)</x:f>
        <x:v>12</x:v>
      </x:c>
      <x:c r="AD192" t="n">
        <x:f>COUNTIF(D192:AA192,"&gt;0")</x:f>
        <x:v>24</x:v>
      </x:c>
      <x:c r="AE192" t="n">
        <x:f>IF(AB192=0,"",AVERAGE(D192:O192))</x:f>
        <x:v>41.26501166666666</x:v>
      </x:c>
      <x:c r="AF192" t="n">
        <x:f>IF(AC192=0,"",AVERAGE(P192:AA192))</x:f>
        <x:v>17.035146666666662</x:v>
      </x:c>
      <x:c r="AG192" t="n">
        <x:f>IF(OR(AB192&lt;'산출기준'!$B$19,AC192&lt;'산출기준'!$B$19,AE192=0),"",AF192/AE192)</x:f>
        <x:v>0.4128230183060249</x:v>
      </x:c>
      <x:c r="AH192" t="n">
        <x:f>IF(SUM(P192:AA192)=0,"",MAX(P192:AA192)/SUM(P192:AA192))</x:f>
        <x:v>0.15120053755529747</x:v>
      </x:c>
      <x:c r="AI192" t="n">
        <x:f>IF(AG192="","",AD192/'산출기준'!$B$18*'산출기준'!$B$20+MIN(1,AG192)*'산출기준'!$B$21+(1-AH192)*'산출기준'!$B$22)</x:f>
        <x:v>79.3606797980748</x:v>
      </x:c>
      <x:c r="AJ192" t="str">
        <x:v>24개월 중 양수 지수 24개월; 전반/후반 자료 12/12개월. 최근12개월/이전12개월 관측월 평균비 0.41배, 최근 최댓달 비중 15.1%. 미래 1년 지속을 보장하지 않음.</x:v>
      </x:c>
      <x:c r="AK192" t="str">
        <x:v>https://developers.naver.com/docs/serviceapi/datalab/search/search.md</x:v>
      </x:c>
    </x:row>
    <x:row r="193">
      <x:c r="A193" t="str">
        <x:v>K0189</x:v>
      </x:c>
      <x:c r="B193" t="str">
        <x:v>마음·심리</x:v>
      </x:c>
      <x:c r="C193" t="str">
        <x:v>번아웃치료</x:v>
      </x:c>
      <x:c r="D193" t="n">
        <x:v>8.00353</x:v>
      </x:c>
      <x:c r="E193" t="n">
        <x:v>6.98651</x:v>
      </x:c>
      <x:c r="F193" t="n">
        <x:v>7.87088</x:v>
      </x:c>
      <x:c r="G193" t="n">
        <x:v>6.80963</x:v>
      </x:c>
      <x:c r="H193" t="n">
        <x:v>7.95931</x:v>
      </x:c>
      <x:c r="I193" t="n">
        <x:v>9.97125</x:v>
      </x:c>
      <x:c r="J193" t="n">
        <x:v>7.09705</x:v>
      </x:c>
      <x:c r="K193" t="n">
        <x:v>2.91841</x:v>
      </x:c>
      <x:c r="L193" t="n">
        <x:v>2.52045</x:v>
      </x:c>
      <x:c r="M193" t="n">
        <x:v>4.22286</x:v>
      </x:c>
      <x:c r="N193" t="n">
        <x:v>1.63608</x:v>
      </x:c>
      <x:c r="O193" t="n">
        <x:v>4.28918</x:v>
      </x:c>
      <x:c r="P193" t="n">
        <x:v>4.66504</x:v>
      </x:c>
      <x:c r="Q193" t="n">
        <x:v>2.34357</x:v>
      </x:c>
      <x:c r="R193" t="n">
        <x:v>0.86225</x:v>
      </x:c>
      <x:c r="S193"/>
      <x:c r="T193" t="n">
        <x:v>0.64116</x:v>
      </x:c>
      <x:c r="U193" t="n">
        <x:v>2.96263</x:v>
      </x:c>
      <x:c r="V193" t="n">
        <x:v>1.98982</x:v>
      </x:c>
      <x:c r="W193" t="n">
        <x:v>4.70926</x:v>
      </x:c>
      <x:c r="X193" t="n">
        <x:v>7.64978</x:v>
      </x:c>
      <x:c r="Y193" t="n">
        <x:v>10.17024</x:v>
      </x:c>
      <x:c r="Z193" t="n">
        <x:v>11.87265</x:v>
      </x:c>
      <x:c r="AA193" t="n">
        <x:v>9.24165</x:v>
      </x:c>
      <x:c r="AB193" t="n">
        <x:f>COUNT(D193:O193)</x:f>
        <x:v>12</x:v>
      </x:c>
      <x:c r="AC193" t="n">
        <x:f>COUNT(P193:AA193)</x:f>
        <x:v>11</x:v>
      </x:c>
      <x:c r="AD193" t="n">
        <x:f>COUNTIF(D193:AA193,"&gt;0")</x:f>
        <x:v>23</x:v>
      </x:c>
      <x:c r="AE193" t="n">
        <x:f>IF(AB193=0,"",AVERAGE(D193:O193))</x:f>
        <x:v>5.857095000000001</x:v>
      </x:c>
      <x:c r="AF193" t="n">
        <x:f>IF(AC193=0,"",AVERAGE(P193:AA193))</x:f>
        <x:v>5.191640909090909</x:v>
      </x:c>
      <x:c r="AG193" t="n">
        <x:f>IF(OR(AB193&lt;'산출기준'!$B$19,AC193&lt;'산출기준'!$B$19,AE193=0),"",AF193/AE193)</x:f>
        <x:v>0.8863849585999387</x:v>
      </x:c>
      <x:c r="AH193" t="n">
        <x:f>IF(SUM(P193:AA193)=0,"",MAX(P193:AA193)/SUM(P193:AA193))</x:f>
        <x:v>0.20789801087587478</x:v>
      </x:c>
      <x:c r="AI193" t="n">
        <x:f>IF(AG193="","",AD193/'산출기준'!$B$18*'산출기준'!$B$20+MIN(1,AG193)*'산출기준'!$B$21+(1-AH193)*'산출기준'!$B$22)</x:f>
        <x:v>90.35025520714733</x:v>
      </x:c>
      <x:c r="AJ193" t="str">
        <x:v>24개월 중 양수 지수 23개월; 전반/후반 자료 12/11개월. 최근12개월/이전12개월 관측월 평균비 0.89배, 최근 최댓달 비중 20.8%. 미래 1년 지속을 보장하지 않음.</x:v>
      </x:c>
      <x:c r="AK193" t="str">
        <x:v>https://developers.naver.com/docs/serviceapi/datalab/search/search.md</x:v>
      </x:c>
    </x:row>
    <x:row r="194">
      <x:c r="A194" t="str">
        <x:v>K0190</x:v>
      </x:c>
      <x:c r="B194" t="str">
        <x:v>마음·심리</x:v>
      </x:c>
      <x:c r="C194" t="str">
        <x:v>감정조절</x:v>
      </x:c>
      <x:c r="D194" t="n">
        <x:v>21.71125</x:v>
      </x:c>
      <x:c r="E194" t="n">
        <x:v>22.065</x:v>
      </x:c>
      <x:c r="F194" t="n">
        <x:v>19.27923</x:v>
      </x:c>
      <x:c r="G194" t="n">
        <x:v>20.25204</x:v>
      </x:c>
      <x:c r="H194" t="n">
        <x:v>16.0734</x:v>
      </x:c>
      <x:c r="I194" t="n">
        <x:v>16.36082</x:v>
      </x:c>
      <x:c r="J194" t="n">
        <x:v>20.42891</x:v>
      </x:c>
      <x:c r="K194" t="n">
        <x:v>18.37276</x:v>
      </x:c>
      <x:c r="L194" t="n">
        <x:v>17.66526</x:v>
      </x:c>
      <x:c r="M194" t="n">
        <x:v>15.34379</x:v>
      </x:c>
      <x:c r="N194" t="n">
        <x:v>15.23325</x:v>
      </x:c>
      <x:c r="O194" t="n">
        <x:v>12.27061</x:v>
      </x:c>
      <x:c r="P194" t="n">
        <x:v>15.01216</x:v>
      </x:c>
      <x:c r="Q194" t="n">
        <x:v>14.94583</x:v>
      </x:c>
      <x:c r="R194" t="n">
        <x:v>16.05129</x:v>
      </x:c>
      <x:c r="S194" t="n">
        <x:v>13.35396</x:v>
      </x:c>
      <x:c r="T194" t="n">
        <x:v>11.0546</x:v>
      </x:c>
      <x:c r="U194" t="n">
        <x:v>10.45766</x:v>
      </x:c>
      <x:c r="V194" t="n">
        <x:v>12.73491</x:v>
      </x:c>
      <x:c r="W194" t="n">
        <x:v>12.53592</x:v>
      </x:c>
      <x:c r="X194" t="n">
        <x:v>10.41344</x:v>
      </x:c>
      <x:c r="Y194" t="n">
        <x:v>9.79438</x:v>
      </x:c>
      <x:c r="Z194" t="n">
        <x:v>10.5682</x:v>
      </x:c>
      <x:c r="AA194" t="n">
        <x:v>8.20252</x:v>
      </x:c>
      <x:c r="AB194" t="n">
        <x:f>COUNT(D194:O194)</x:f>
        <x:v>12</x:v>
      </x:c>
      <x:c r="AC194" t="n">
        <x:f>COUNT(P194:AA194)</x:f>
        <x:v>12</x:v>
      </x:c>
      <x:c r="AD194" t="n">
        <x:f>COUNTIF(D194:AA194,"&gt;0")</x:f>
        <x:v>24</x:v>
      </x:c>
      <x:c r="AE194" t="n">
        <x:f>IF(AB194=0,"",AVERAGE(D194:O194))</x:f>
        <x:v>17.92136</x:v>
      </x:c>
      <x:c r="AF194" t="n">
        <x:f>IF(AC194=0,"",AVERAGE(P194:AA194))</x:f>
        <x:v>12.093739166666667</x:v>
      </x:c>
      <x:c r="AG194" t="n">
        <x:f>IF(OR(AB194&lt;'산출기준'!$B$19,AC194&lt;'산출기준'!$B$19,AE194=0),"",AF194/AE194)</x:f>
        <x:v>0.6748226232086554</x:v>
      </x:c>
      <x:c r="AH194" t="n">
        <x:f>IF(SUM(P194:AA194)=0,"",MAX(P194:AA194)/SUM(P194:AA194))</x:f>
        <x:v>0.11060330321053861</x:v>
      </x:c>
      <x:c r="AI194" t="n">
        <x:f>IF(AG194="","",AD194/'산출기준'!$B$18*'산출기준'!$B$20+MIN(1,AG194)*'산출기준'!$B$21+(1-AH194)*'산출기준'!$B$22)</x:f>
        <x:v>88.03261263204888</x:v>
      </x:c>
      <x:c r="AJ194" t="str">
        <x:v>24개월 중 양수 지수 24개월; 전반/후반 자료 12/12개월. 최근12개월/이전12개월 관측월 평균비 0.67배, 최근 최댓달 비중 11.1%. 미래 1년 지속을 보장하지 않음.</x:v>
      </x:c>
      <x:c r="AK194" t="str">
        <x:v>https://developers.naver.com/docs/serviceapi/datalab/search/search.md</x:v>
      </x:c>
    </x:row>
    <x:row r="195">
      <x:c r="A195" t="str">
        <x:v>K0191</x:v>
      </x:c>
      <x:c r="B195" t="str">
        <x:v>마음·심리</x:v>
      </x:c>
      <x:c r="C195" t="str">
        <x:v>정신건강상담</x:v>
      </x:c>
      <x:c r="D195" t="n">
        <x:v>14.68064</x:v>
      </x:c>
      <x:c r="E195" t="n">
        <x:v>14.04512</x:v>
      </x:c>
      <x:c r="F195" t="n">
        <x:v>12.58341</x:v>
      </x:c>
      <x:c r="G195" t="n">
        <x:v>10.61328</x:v>
      </x:c>
      <x:c r="H195" t="n">
        <x:v>9.75532</x:v>
      </x:c>
      <x:c r="I195" t="n">
        <x:v>13.60025</x:v>
      </x:c>
      <x:c r="J195" t="n">
        <x:v>17.00031</x:v>
      </x:c>
      <x:c r="K195" t="n">
        <x:v>13.37782</x:v>
      </x:c>
      <x:c r="L195" t="n">
        <x:v>12.58341</x:v>
      </x:c>
      <x:c r="M195" t="n">
        <x:v>12.77407</x:v>
      </x:c>
      <x:c r="N195" t="n">
        <x:v>12.58341</x:v>
      </x:c>
      <x:c r="O195" t="n">
        <x:v>14.3311</x:v>
      </x:c>
      <x:c r="P195" t="n">
        <x:v>10.96282</x:v>
      </x:c>
      <x:c r="Q195" t="n">
        <x:v>14.8713</x:v>
      </x:c>
      <x:c r="R195" t="n">
        <x:v>14.3311</x:v>
      </x:c>
      <x:c r="S195" t="n">
        <x:v>10.0413</x:v>
      </x:c>
      <x:c r="T195" t="n">
        <x:v>10.10486</x:v>
      </x:c>
      <x:c r="U195" t="n">
        <x:v>12.55163</x:v>
      </x:c>
      <x:c r="V195" t="n">
        <x:v>13.85446</x:v>
      </x:c>
      <x:c r="W195" t="n">
        <x:v>11.72545</x:v>
      </x:c>
      <x:c r="X195" t="n">
        <x:v>14.68064</x:v>
      </x:c>
      <x:c r="Y195" t="n">
        <x:v>10.42262</x:v>
      </x:c>
      <x:c r="Z195" t="n">
        <x:v>8.48427</x:v>
      </x:c>
      <x:c r="AA195" t="n">
        <x:v>9.72354</x:v>
      </x:c>
      <x:c r="AB195" t="n">
        <x:f>COUNT(D195:O195)</x:f>
        <x:v>12</x:v>
      </x:c>
      <x:c r="AC195" t="n">
        <x:f>COUNT(P195:AA195)</x:f>
        <x:v>12</x:v>
      </x:c>
      <x:c r="AD195" t="n">
        <x:f>COUNTIF(D195:AA195,"&gt;0")</x:f>
        <x:v>24</x:v>
      </x:c>
      <x:c r="AE195" t="n">
        <x:f>IF(AB195=0,"",AVERAGE(D195:O195))</x:f>
        <x:v>13.160678333333331</x:v>
      </x:c>
      <x:c r="AF195" t="n">
        <x:f>IF(AC195=0,"",AVERAGE(P195:AA195))</x:f>
        <x:v>11.812832499999999</x:v>
      </x:c>
      <x:c r="AG195" t="n">
        <x:f>IF(OR(AB195&lt;'산출기준'!$B$19,AC195&lt;'산출기준'!$B$19,AE195=0),"",AF195/AE195)</x:f>
        <x:v>0.8975853828203131</x:v>
      </x:c>
      <x:c r="AH195" t="n">
        <x:f>IF(SUM(P195:AA195)=0,"",MAX(P195:AA195)/SUM(P195:AA195))</x:f>
        <x:v>0.10490921631200646</x:v>
      </x:c>
      <x:c r="AI195" t="n">
        <x:f>IF(AG195="","",AD195/'산출기준'!$B$18*'산출기준'!$B$20+MIN(1,AG195)*'산출기준'!$B$21+(1-AH195)*'산출기준'!$B$22)</x:f>
        <x:v>94.82937715836925</x:v>
      </x:c>
      <x:c r="AJ195" t="str">
        <x:v>24개월 중 양수 지수 24개월; 전반/후반 자료 12/12개월. 최근12개월/이전12개월 관측월 평균비 0.90배, 최근 최댓달 비중 10.5%. 미래 1년 지속을 보장하지 않음.</x:v>
      </x:c>
      <x:c r="AK195" t="str">
        <x:v>https://developers.naver.com/docs/serviceapi/datalab/search/search.md</x:v>
      </x:c>
    </x:row>
    <x:row r="196">
      <x:c r="A196" t="str">
        <x:v>K0192</x:v>
      </x:c>
      <x:c r="B196" t="str">
        <x:v>마음·심리</x:v>
      </x:c>
      <x:c r="C196" t="str">
        <x:v>정신과치료</x:v>
      </x:c>
      <x:c r="D196" t="n">
        <x:v>29.86971</x:v>
      </x:c>
      <x:c r="E196" t="n">
        <x:v>27.13695</x:v>
      </x:c>
      <x:c r="F196" t="n">
        <x:v>24.53129</x:v>
      </x:c>
      <x:c r="G196" t="n">
        <x:v>23.26024</x:v>
      </x:c>
      <x:c r="H196" t="n">
        <x:v>20.05084</x:v>
      </x:c>
      <x:c r="I196" t="n">
        <x:v>22.27518</x:v>
      </x:c>
      <x:c r="J196" t="n">
        <x:v>19.76485</x:v>
      </x:c>
      <x:c r="K196" t="n">
        <x:v>18.46202</x:v>
      </x:c>
      <x:c r="L196" t="n">
        <x:v>19.73307</x:v>
      </x:c>
      <x:c r="M196" t="n">
        <x:v>19.76485</x:v>
      </x:c>
      <x:c r="N196" t="n">
        <x:v>18.74801</x:v>
      </x:c>
      <x:c r="O196" t="n">
        <x:v>14.7442</x:v>
      </x:c>
      <x:c r="P196" t="n">
        <x:v>16.49189</x:v>
      </x:c>
      <x:c r="Q196" t="n">
        <x:v>13.02828</x:v>
      </x:c>
      <x:c r="R196" t="n">
        <x:v>13.72735</x:v>
      </x:c>
      <x:c r="S196" t="n">
        <x:v>13.09183</x:v>
      </x:c>
      <x:c r="T196" t="n">
        <x:v>10.26374</x:v>
      </x:c>
      <x:c r="U196" t="n">
        <x:v>11.08992</x:v>
      </x:c>
      <x:c r="V196" t="n">
        <x:v>11.789</x:v>
      </x:c>
      <x:c r="W196" t="n">
        <x:v>11.18525</x:v>
      </x:c>
      <x:c r="X196" t="n">
        <x:v>10.89926</x:v>
      </x:c>
      <x:c r="Y196" t="n">
        <x:v>10.42262</x:v>
      </x:c>
      <x:c r="Z196" t="n">
        <x:v>9.59644</x:v>
      </x:c>
      <x:c r="AA196" t="n">
        <x:v>9.46933</x:v>
      </x:c>
      <x:c r="AB196" t="n">
        <x:f>COUNT(D196:O196)</x:f>
        <x:v>12</x:v>
      </x:c>
      <x:c r="AC196" t="n">
        <x:f>COUNT(P196:AA196)</x:f>
        <x:v>12</x:v>
      </x:c>
      <x:c r="AD196" t="n">
        <x:f>COUNTIF(D196:AA196,"&gt;0")</x:f>
        <x:v>24</x:v>
      </x:c>
      <x:c r="AE196" t="n">
        <x:f>IF(AB196=0,"",AVERAGE(D196:O196))</x:f>
        <x:v>21.528434166666667</x:v>
      </x:c>
      <x:c r="AF196" t="n">
        <x:f>IF(AC196=0,"",AVERAGE(P196:AA196))</x:f>
        <x:v>11.754575833333334</x:v>
      </x:c>
      <x:c r="AG196" t="n">
        <x:f>IF(OR(AB196&lt;'산출기준'!$B$19,AC196&lt;'산출기준'!$B$19,AE196=0),"",AF196/AE196)</x:f>
        <x:v>0.5460023586635675</x:v>
      </x:c>
      <x:c r="AH196" t="n">
        <x:f>IF(SUM(P196:AA196)=0,"",MAX(P196:AA196)/SUM(P196:AA196))</x:f>
        <x:v>0.1169182270932646</x:v>
      </x:c>
      <x:c r="AI196" t="n">
        <x:f>IF(AG196="","",AD196/'산출기준'!$B$18*'산출기준'!$B$20+MIN(1,AG196)*'산출기준'!$B$21+(1-AH196)*'산출기준'!$B$22)</x:f>
        <x:v>84.04170621804174</x:v>
      </x:c>
      <x:c r="AJ196" t="str">
        <x:v>24개월 중 양수 지수 24개월; 전반/후반 자료 12/12개월. 최근12개월/이전12개월 관측월 평균비 0.55배, 최근 최댓달 비중 11.7%. 미래 1년 지속을 보장하지 않음.</x:v>
      </x:c>
      <x:c r="AK196" t="str">
        <x:v>https://developers.naver.com/docs/serviceapi/datalab/search/search.md</x:v>
      </x:c>
    </x:row>
    <x:row r="197">
      <x:c r="A197" t="str">
        <x:v>K0193</x:v>
      </x:c>
      <x:c r="B197" t="str">
        <x:v>마음·심리</x:v>
      </x:c>
      <x:c r="C197" t="str">
        <x:v>공황장애테스트</x:v>
      </x:c>
      <x:c r="D197" t="n">
        <x:v>56.87956</x:v>
      </x:c>
      <x:c r="E197" t="n">
        <x:v>55.60851</x:v>
      </x:c>
      <x:c r="F197" t="n">
        <x:v>54.55989</x:v>
      </x:c>
      <x:c r="G197" t="n">
        <x:v>82.07816</x:v>
      </x:c>
      <x:c r="H197" t="n">
        <x:v>100</x:v>
      </x:c>
      <x:c r="I197" t="n">
        <x:v>68.19192</x:v>
      </x:c>
      <x:c r="J197" t="n">
        <x:v>60.3114</x:v>
      </x:c>
      <x:c r="K197" t="n">
        <x:v>42.26247</x:v>
      </x:c>
      <x:c r="L197" t="n">
        <x:v>34.92214</x:v>
      </x:c>
      <x:c r="M197" t="n">
        <x:v>33.42866</x:v>
      </x:c>
      <x:c r="N197" t="n">
        <x:v>28.09024</x:v>
      </x:c>
      <x:c r="O197" t="n">
        <x:v>27.26406</x:v>
      </x:c>
      <x:c r="P197" t="n">
        <x:v>24.1182</x:v>
      </x:c>
      <x:c r="Q197" t="n">
        <x:v>24.30886</x:v>
      </x:c>
      <x:c r="R197" t="n">
        <x:v>25.00794</x:v>
      </x:c>
      <x:c r="S197" t="n">
        <x:v>21.32189</x:v>
      </x:c>
      <x:c r="T197" t="n">
        <x:v>14.90308</x:v>
      </x:c>
      <x:c r="U197" t="n">
        <x:v>16.33301</x:v>
      </x:c>
      <x:c r="V197" t="n">
        <x:v>16.58722</x:v>
      </x:c>
      <x:c r="W197" t="n">
        <x:v>13.56847</x:v>
      </x:c>
      <x:c r="X197" t="n">
        <x:v>12.96472</x:v>
      </x:c>
      <x:c r="Y197" t="n">
        <x:v>12.86939</x:v>
      </x:c>
      <x:c r="Z197" t="n">
        <x:v>11.43946</x:v>
      </x:c>
      <x:c r="AA197" t="n">
        <x:v>9.72354</x:v>
      </x:c>
      <x:c r="AB197" t="n">
        <x:f>COUNT(D197:O197)</x:f>
        <x:v>12</x:v>
      </x:c>
      <x:c r="AC197" t="n">
        <x:f>COUNT(P197:AA197)</x:f>
        <x:v>12</x:v>
      </x:c>
      <x:c r="AD197" t="n">
        <x:f>COUNTIF(D197:AA197,"&gt;0")</x:f>
        <x:v>24</x:v>
      </x:c>
      <x:c r="AE197" t="n">
        <x:f>IF(AB197=0,"",AVERAGE(D197:O197))</x:f>
        <x:v>53.63308416666666</x:v>
      </x:c>
      <x:c r="AF197" t="n">
        <x:f>IF(AC197=0,"",AVERAGE(P197:AA197))</x:f>
        <x:v>16.928815</x:v>
      </x:c>
      <x:c r="AG197" t="n">
        <x:f>IF(OR(AB197&lt;'산출기준'!$B$19,AC197&lt;'산출기준'!$B$19,AE197=0),"",AF197/AE197)</x:f>
        <x:v>0.31564127372189005</x:v>
      </x:c>
      <x:c r="AH197" t="n">
        <x:f>IF(SUM(P197:AA197)=0,"",MAX(P197:AA197)/SUM(P197:AA197))</x:f>
        <x:v>0.12310341863857571</x:v>
      </x:c>
      <x:c r="AI197" t="n">
        <x:f>IF(AG197="","",AD197/'산출기준'!$B$18*'산출기준'!$B$20+MIN(1,AG197)*'산출기준'!$B$21+(1-AH197)*'산출기준'!$B$22)</x:f>
        <x:v>77.00716983888519</x:v>
      </x:c>
      <x:c r="AJ197" t="str">
        <x:v>24개월 중 양수 지수 24개월; 전반/후반 자료 12/12개월. 최근12개월/이전12개월 관측월 평균비 0.32배, 최근 최댓달 비중 12.3%. 미래 1년 지속을 보장하지 않음.</x:v>
      </x:c>
      <x:c r="AK197" t="str">
        <x:v>https://developers.naver.com/docs/serviceapi/datalab/search/search.md</x:v>
      </x:c>
    </x:row>
    <x:row r="198">
      <x:c r="A198" t="str">
        <x:v>K0194</x:v>
      </x:c>
      <x:c r="B198" t="str">
        <x:v>마음·심리</x:v>
      </x:c>
      <x:c r="C198" t="str">
        <x:v>성인심리치료</x:v>
      </x:c>
      <x:c r="D198" t="n">
        <x:v>18.30314</x:v>
      </x:c>
      <x:c r="E198" t="n">
        <x:v>17.06387</x:v>
      </x:c>
      <x:c r="F198" t="n">
        <x:v>16.49189</x:v>
      </x:c>
      <x:c r="G198" t="n">
        <x:v>16.65077</x:v>
      </x:c>
      <x:c r="H198" t="n">
        <x:v>16.49189</x:v>
      </x:c>
      <x:c r="I198" t="n">
        <x:v>17.4134</x:v>
      </x:c>
      <x:c r="J198" t="n">
        <x:v>18.27136</x:v>
      </x:c>
      <x:c r="K198" t="n">
        <x:v>16.42834</x:v>
      </x:c>
      <x:c r="L198" t="n">
        <x:v>14.48999</x:v>
      </x:c>
      <x:c r="M198" t="n">
        <x:v>12.4563</x:v>
      </x:c>
      <x:c r="N198" t="n">
        <x:v>15.06196</x:v>
      </x:c>
      <x:c r="O198" t="n">
        <x:v>20.20972</x:v>
      </x:c>
      <x:c r="P198" t="n">
        <x:v>17.50873</x:v>
      </x:c>
      <x:c r="Q198" t="n">
        <x:v>11.6619</x:v>
      </x:c>
      <x:c r="R198" t="n">
        <x:v>10.39084</x:v>
      </x:c>
      <x:c r="S198" t="n">
        <x:v>11.88433</x:v>
      </x:c>
      <x:c r="T198" t="n">
        <x:v>10.29551</x:v>
      </x:c>
      <x:c r="U198" t="n">
        <x:v>10.74038</x:v>
      </x:c>
      <x:c r="V198" t="n">
        <x:v>10.54972</x:v>
      </x:c>
      <x:c r="W198" t="n">
        <x:v>11.69367</x:v>
      </x:c>
      <x:c r="X198" t="n">
        <x:v>10.07308</x:v>
      </x:c>
      <x:c r="Y198" t="n">
        <x:v>10.00953</x:v>
      </x:c>
      <x:c r="Z198" t="n">
        <x:v>9.50111</x:v>
      </x:c>
      <x:c r="AA198" t="n">
        <x:v>10.0413</x:v>
      </x:c>
      <x:c r="AB198" t="n">
        <x:f>COUNT(D198:O198)</x:f>
        <x:v>12</x:v>
      </x:c>
      <x:c r="AC198" t="n">
        <x:f>COUNT(P198:AA198)</x:f>
        <x:v>12</x:v>
      </x:c>
      <x:c r="AD198" t="n">
        <x:f>COUNTIF(D198:AA198,"&gt;0")</x:f>
        <x:v>24</x:v>
      </x:c>
      <x:c r="AE198" t="n">
        <x:f>IF(AB198=0,"",AVERAGE(D198:O198))</x:f>
        <x:v>16.6110525</x:v>
      </x:c>
      <x:c r="AF198" t="n">
        <x:f>IF(AC198=0,"",AVERAGE(P198:AA198))</x:f>
        <x:v>11.195841666666666</x:v>
      </x:c>
      <x:c r="AG198" t="n">
        <x:f>IF(OR(AB198&lt;'산출기준'!$B$19,AC198&lt;'산출기준'!$B$19,AE198=0),"",AF198/AE198)</x:f>
        <x:v>0.673999535349531</x:v>
      </x:c>
      <x:c r="AH198" t="n">
        <x:f>IF(SUM(P198:AA198)=0,"",MAX(P198:AA198)/SUM(P198:AA198))</x:f>
        <x:v>0.13032167449075216</x:v>
      </x:c>
      <x:c r="AI198" t="n">
        <x:f>IF(AG198="","",AD198/'산출기준'!$B$18*'산출기준'!$B$20+MIN(1,AG198)*'산출기준'!$B$21+(1-AH198)*'산출기준'!$B$22)</x:f>
        <x:v>87.61355257067089</x:v>
      </x:c>
      <x:c r="AJ198" t="str">
        <x:v>24개월 중 양수 지수 24개월; 전반/후반 자료 12/12개월. 최근12개월/이전12개월 관측월 평균비 0.67배, 최근 최댓달 비중 13.0%. 미래 1년 지속을 보장하지 않음.</x:v>
      </x:c>
      <x:c r="AK198" t="str">
        <x:v>https://developers.naver.com/docs/serviceapi/datalab/search/search.md</x:v>
      </x:c>
    </x:row>
    <x:row r="199">
      <x:c r="A199" t="str">
        <x:v>K0195</x:v>
      </x:c>
      <x:c r="B199" t="str">
        <x:v>마음·심리</x:v>
      </x:c>
      <x:c r="C199" t="str">
        <x:v>공황장애검사</x:v>
      </x:c>
      <x:c r="D199" t="n">
        <x:v>21.32189</x:v>
      </x:c>
      <x:c r="E199" t="n">
        <x:v>18.68446</x:v>
      </x:c>
      <x:c r="F199" t="n">
        <x:v>16.87321</x:v>
      </x:c>
      <x:c r="G199" t="n">
        <x:v>13.09183</x:v>
      </x:c>
      <x:c r="H199" t="n">
        <x:v>25.42103</x:v>
      </x:c>
      <x:c r="I199" t="n">
        <x:v>12.74229</x:v>
      </x:c>
      <x:c r="J199" t="n">
        <x:v>11.40768</x:v>
      </x:c>
      <x:c r="K199" t="n">
        <x:v>11.21703</x:v>
      </x:c>
      <x:c r="L199" t="n">
        <x:v>9.21512</x:v>
      </x:c>
      <x:c r="M199" t="n">
        <x:v>8.19828</x:v>
      </x:c>
      <x:c r="N199" t="n">
        <x:v>9.56466</x:v>
      </x:c>
      <x:c r="O199" t="n">
        <x:v>9.9142</x:v>
      </x:c>
      <x:c r="P199" t="n">
        <x:v>9.72354</x:v>
      </x:c>
      <x:c r="Q199" t="n">
        <x:v>8.13473</x:v>
      </x:c>
      <x:c r="R199" t="n">
        <x:v>8.89736</x:v>
      </x:c>
      <x:c r="S199" t="n">
        <x:v>6.38703</x:v>
      </x:c>
      <x:c r="T199" t="n">
        <x:v>5.46552</x:v>
      </x:c>
      <x:c r="U199" t="n">
        <x:v>4.92532</x:v>
      </x:c>
      <x:c r="V199" t="n">
        <x:v>5.81506</x:v>
      </x:c>
      <x:c r="W199" t="n">
        <x:v>5.49729</x:v>
      </x:c>
      <x:c r="X199" t="n">
        <x:v>4.28979</x:v>
      </x:c>
      <x:c r="Y199" t="n">
        <x:v>7.18144</x:v>
      </x:c>
      <x:c r="Z199" t="n">
        <x:v>4.79822</x:v>
      </x:c>
      <x:c r="AA199" t="n">
        <x:v>5.78328</x:v>
      </x:c>
      <x:c r="AB199" t="n">
        <x:f>COUNT(D199:O199)</x:f>
        <x:v>12</x:v>
      </x:c>
      <x:c r="AC199" t="n">
        <x:f>COUNT(P199:AA199)</x:f>
        <x:v>12</x:v>
      </x:c>
      <x:c r="AD199" t="n">
        <x:f>COUNTIF(D199:AA199,"&gt;0")</x:f>
        <x:v>24</x:v>
      </x:c>
      <x:c r="AE199" t="n">
        <x:f>IF(AB199=0,"",AVERAGE(D199:O199))</x:f>
        <x:v>13.970973333333335</x:v>
      </x:c>
      <x:c r="AF199" t="n">
        <x:f>IF(AC199=0,"",AVERAGE(P199:AA199))</x:f>
        <x:v>6.408214999999999</x:v>
      </x:c>
      <x:c r="AG199" t="n">
        <x:f>IF(OR(AB199&lt;'산출기준'!$B$19,AC199&lt;'산출기준'!$B$19,AE199=0),"",AF199/AE199)</x:f>
        <x:v>0.4586806407188999</x:v>
      </x:c>
      <x:c r="AH199" t="n">
        <x:f>IF(SUM(P199:AA199)=0,"",MAX(P199:AA199)/SUM(P199:AA199))</x:f>
        <x:v>0.12644628808490352</x:v>
      </x:c>
      <x:c r="AI199" t="n">
        <x:f>IF(AG199="","",AD199/'산출기준'!$B$18*'산출기준'!$B$20+MIN(1,AG199)*'산출기준'!$B$21+(1-AH199)*'산출기준'!$B$22)</x:f>
        <x:v>81.23149345986893</x:v>
      </x:c>
      <x:c r="AJ199" t="str">
        <x:v>24개월 중 양수 지수 24개월; 전반/후반 자료 12/12개월. 최근12개월/이전12개월 관측월 평균비 0.46배, 최근 최댓달 비중 12.6%. 미래 1년 지속을 보장하지 않음.</x:v>
      </x:c>
      <x:c r="AK199" t="str">
        <x:v>https://developers.naver.com/docs/serviceapi/datalab/search/search.md</x:v>
      </x:c>
    </x:row>
    <x:row r="200">
      <x:c r="A200" t="str">
        <x:v>K0196</x:v>
      </x:c>
      <x:c r="B200" t="str">
        <x:v>마음·심리</x:v>
      </x:c>
      <x:c r="C200" t="str">
        <x:v>스트레스에좋은음식</x:v>
      </x:c>
      <x:c r="D200" t="n">
        <x:v>67.19798</x:v>
      </x:c>
      <x:c r="E200" t="n">
        <x:v>79.36241</x:v>
      </x:c>
      <x:c r="F200" t="n">
        <x:v>70.88926</x:v>
      </x:c>
      <x:c r="G200" t="n">
        <x:v>58.80872</x:v>
      </x:c>
      <x:c r="H200" t="n">
        <x:v>55.53691</x:v>
      </x:c>
      <x:c r="I200" t="n">
        <x:v>61.15771</x:v>
      </x:c>
      <x:c r="J200" t="n">
        <x:v>64.6812</x:v>
      </x:c>
      <x:c r="K200" t="n">
        <x:v>56.54362</x:v>
      </x:c>
      <x:c r="L200" t="n">
        <x:v>55.87248</x:v>
      </x:c>
      <x:c r="M200" t="n">
        <x:v>48.8255</x:v>
      </x:c>
      <x:c r="N200" t="n">
        <x:v>52.68456</x:v>
      </x:c>
      <x:c r="O200" t="n">
        <x:v>53.02013</x:v>
      </x:c>
      <x:c r="P200" t="n">
        <x:v>63.00335</x:v>
      </x:c>
      <x:c r="Q200" t="n">
        <x:v>44.96644</x:v>
      </x:c>
      <x:c r="R200" t="n">
        <x:v>53.3557</x:v>
      </x:c>
      <x:c r="S200" t="n">
        <x:v>40.35234</x:v>
      </x:c>
      <x:c r="T200" t="n">
        <x:v>40.52013</x:v>
      </x:c>
      <x:c r="U200" t="n">
        <x:v>30.28523</x:v>
      </x:c>
      <x:c r="V200" t="n">
        <x:v>37.08053</x:v>
      </x:c>
      <x:c r="W200" t="n">
        <x:v>31.45973</x:v>
      </x:c>
      <x:c r="X200" t="n">
        <x:v>32.04697</x:v>
      </x:c>
      <x:c r="Y200" t="n">
        <x:v>30.28523</x:v>
      </x:c>
      <x:c r="Z200" t="n">
        <x:v>24.74832</x:v>
      </x:c>
      <x:c r="AA200" t="n">
        <x:v>14.59731</x:v>
      </x:c>
      <x:c r="AB200" t="n">
        <x:f>COUNT(D200:O200)</x:f>
        <x:v>12</x:v>
      </x:c>
      <x:c r="AC200" t="n">
        <x:f>COUNT(P200:AA200)</x:f>
        <x:v>12</x:v>
      </x:c>
      <x:c r="AD200" t="n">
        <x:f>COUNTIF(D200:AA200,"&gt;0")</x:f>
        <x:v>24</x:v>
      </x:c>
      <x:c r="AE200" t="n">
        <x:f>IF(AB200=0,"",AVERAGE(D200:O200))</x:f>
        <x:v>60.381706666666666</x:v>
      </x:c>
      <x:c r="AF200" t="n">
        <x:f>IF(AC200=0,"",AVERAGE(P200:AA200))</x:f>
        <x:v>36.891773333333326</x:v>
      </x:c>
      <x:c r="AG200" t="n">
        <x:f>IF(OR(AB200&lt;'산출기준'!$B$19,AC200&lt;'산출기준'!$B$19,AE200=0),"",AF200/AE200)</x:f>
        <x:v>0.6109759953787327</x:v>
      </x:c>
      <x:c r="AH200" t="n">
        <x:f>IF(SUM(P200:AA200)=0,"",MAX(P200:AA200)/SUM(P200:AA200))</x:f>
        <x:v>0.14231571681925115</x:v>
      </x:c>
      <x:c r="AI200" t="n">
        <x:f>IF(AG200="","",AD200/'산출기준'!$B$18*'산출기준'!$B$20+MIN(1,AG200)*'산출기준'!$B$21+(1-AH200)*'산출기준'!$B$22)</x:f>
        <x:v>85.48296552497696</x:v>
      </x:c>
      <x:c r="AJ200" t="str">
        <x:v>24개월 중 양수 지수 24개월; 전반/후반 자료 12/12개월. 최근12개월/이전12개월 관측월 평균비 0.61배, 최근 최댓달 비중 14.2%. 미래 1년 지속을 보장하지 않음.</x:v>
      </x:c>
      <x:c r="AK200" t="str">
        <x:v>https://developers.naver.com/docs/serviceapi/datalab/search/search.md</x:v>
      </x:c>
    </x:row>
    <x:row r="201">
      <x:c r="A201" t="str">
        <x:v>K0197</x:v>
      </x:c>
      <x:c r="B201" t="str">
        <x:v>마음·심리</x:v>
      </x:c>
      <x:c r="C201" t="str">
        <x:v>분노조절</x:v>
      </x:c>
      <x:c r="D201" t="n">
        <x:v>68.37248</x:v>
      </x:c>
      <x:c r="E201" t="n">
        <x:v>69.63087</x:v>
      </x:c>
      <x:c r="F201" t="n">
        <x:v>61.66107</x:v>
      </x:c>
      <x:c r="G201" t="n">
        <x:v>55.20134</x:v>
      </x:c>
      <x:c r="H201" t="n">
        <x:v>42.61744</x:v>
      </x:c>
      <x:c r="I201" t="n">
        <x:v>41.86241</x:v>
      </x:c>
      <x:c r="J201" t="n">
        <x:v>48.40604</x:v>
      </x:c>
      <x:c r="K201" t="n">
        <x:v>50.33557</x:v>
      </x:c>
      <x:c r="L201" t="n">
        <x:v>42.70134</x:v>
      </x:c>
      <x:c r="M201" t="n">
        <x:v>43.20469</x:v>
      </x:c>
      <x:c r="N201" t="n">
        <x:v>41.02348</x:v>
      </x:c>
      <x:c r="O201" t="n">
        <x:v>37.83557</x:v>
      </x:c>
      <x:c r="P201" t="n">
        <x:v>36.66107</x:v>
      </x:c>
      <x:c r="Q201" t="n">
        <x:v>31.12416</x:v>
      </x:c>
      <x:c r="R201" t="n">
        <x:v>25.08389</x:v>
      </x:c>
      <x:c r="S201" t="n">
        <x:v>23.15436</x:v>
      </x:c>
      <x:c r="T201" t="n">
        <x:v>17.44966</x:v>
      </x:c>
      <x:c r="U201" t="n">
        <x:v>20.21812</x:v>
      </x:c>
      <x:c r="V201" t="n">
        <x:v>14.17785</x:v>
      </x:c>
      <x:c r="W201" t="n">
        <x:v>20.21812</x:v>
      </x:c>
      <x:c r="X201" t="n">
        <x:v>20.3859</x:v>
      </x:c>
      <x:c r="Y201" t="n">
        <x:v>16.61073</x:v>
      </x:c>
      <x:c r="Z201" t="n">
        <x:v>17.61744</x:v>
      </x:c>
      <x:c r="AA201" t="n">
        <x:v>14.01006</x:v>
      </x:c>
      <x:c r="AB201" t="n">
        <x:f>COUNT(D201:O201)</x:f>
        <x:v>12</x:v>
      </x:c>
      <x:c r="AC201" t="n">
        <x:f>COUNT(P201:AA201)</x:f>
        <x:v>12</x:v>
      </x:c>
      <x:c r="AD201" t="n">
        <x:f>COUNTIF(D201:AA201,"&gt;0")</x:f>
        <x:v>24</x:v>
      </x:c>
      <x:c r="AE201" t="n">
        <x:f>IF(AB201=0,"",AVERAGE(D201:O201))</x:f>
        <x:v>50.23769166666667</x:v>
      </x:c>
      <x:c r="AF201" t="n">
        <x:f>IF(AC201=0,"",AVERAGE(P201:AA201))</x:f>
        <x:v>21.39261333333333</x:v>
      </x:c>
      <x:c r="AG201" t="n">
        <x:f>IF(OR(AB201&lt;'산출기준'!$B$19,AC201&lt;'산출기준'!$B$19,AE201=0),"",AF201/AE201)</x:f>
        <x:v>0.4258279515562932</x:v>
      </x:c>
      <x:c r="AH201" t="n">
        <x:f>IF(SUM(P201:AA201)=0,"",MAX(P201:AA201)/SUM(P201:AA201))</x:f>
        <x:v>0.14281047009372708</x:v>
      </x:c>
      <x:c r="AI201" t="n">
        <x:f>IF(AG201="","",AD201/'산출기준'!$B$18*'산출기준'!$B$20+MIN(1,AG201)*'산출기준'!$B$21+(1-AH201)*'산출기준'!$B$22)</x:f>
        <x:v>79.91862914481426</x:v>
      </x:c>
      <x:c r="AJ201" t="str">
        <x:v>24개월 중 양수 지수 24개월; 전반/후반 자료 12/12개월. 최근12개월/이전12개월 관측월 평균비 0.43배, 최근 최댓달 비중 14.3%. 미래 1년 지속을 보장하지 않음.</x:v>
      </x:c>
      <x:c r="AK201" t="str">
        <x:v>https://developers.naver.com/docs/serviceapi/datalab/search/search.md</x:v>
      </x:c>
    </x:row>
    <x:row r="202">
      <x:c r="A202" t="str">
        <x:v>K0198</x:v>
      </x:c>
      <x:c r="B202" t="str">
        <x:v>마음·심리</x:v>
      </x:c>
      <x:c r="C202" t="str">
        <x:v>공황장애진단</x:v>
      </x:c>
      <x:c r="D202" t="n">
        <x:v>73.40604</x:v>
      </x:c>
      <x:c r="E202" t="n">
        <x:v>69.71476</x:v>
      </x:c>
      <x:c r="F202" t="n">
        <x:v>68.1208</x:v>
      </x:c>
      <x:c r="G202" t="n">
        <x:v>62.58389</x:v>
      </x:c>
      <x:c r="H202" t="n">
        <x:v>49.49664</x:v>
      </x:c>
      <x:c r="I202" t="n">
        <x:v>72.56711</x:v>
      </x:c>
      <x:c r="J202" t="n">
        <x:v>40.52013</x:v>
      </x:c>
      <x:c r="K202" t="n">
        <x:v>37.33221</x:v>
      </x:c>
      <x:c r="L202" t="n">
        <x:v>32.46644</x:v>
      </x:c>
      <x:c r="M202" t="n">
        <x:v>39.6812</x:v>
      </x:c>
      <x:c r="N202" t="n">
        <x:v>39.01006</x:v>
      </x:c>
      <x:c r="O202" t="n">
        <x:v>33.38926</x:v>
      </x:c>
      <x:c r="P202" t="n">
        <x:v>36.82885</x:v>
      </x:c>
      <x:c r="Q202" t="n">
        <x:v>40.52013</x:v>
      </x:c>
      <x:c r="R202" t="n">
        <x:v>32.29865</x:v>
      </x:c>
      <x:c r="S202" t="n">
        <x:v>33.64093</x:v>
      </x:c>
      <x:c r="T202" t="n">
        <x:v>24.32885</x:v>
      </x:c>
      <x:c r="U202" t="n">
        <x:v>17.78523</x:v>
      </x:c>
      <x:c r="V202" t="n">
        <x:v>27.1812</x:v>
      </x:c>
      <x:c r="W202" t="n">
        <x:v>24.83221</x:v>
      </x:c>
      <x:c r="X202" t="n">
        <x:v>23.90939</x:v>
      </x:c>
      <x:c r="Y202" t="n">
        <x:v>16.69463</x:v>
      </x:c>
      <x:c r="Z202" t="n">
        <x:v>11.74496</x:v>
      </x:c>
      <x:c r="AA202" t="n">
        <x:v>12.08053</x:v>
      </x:c>
      <x:c r="AB202" t="n">
        <x:f>COUNT(D202:O202)</x:f>
        <x:v>12</x:v>
      </x:c>
      <x:c r="AC202" t="n">
        <x:f>COUNT(P202:AA202)</x:f>
        <x:v>12</x:v>
      </x:c>
      <x:c r="AD202" t="n">
        <x:f>COUNTIF(D202:AA202,"&gt;0")</x:f>
        <x:v>24</x:v>
      </x:c>
      <x:c r="AE202" t="n">
        <x:f>IF(AB202=0,"",AVERAGE(D202:O202))</x:f>
        <x:v>51.524045</x:v>
      </x:c>
      <x:c r="AF202" t="n">
        <x:f>IF(AC202=0,"",AVERAGE(P202:AA202))</x:f>
        <x:v>25.15379666666667</x:v>
      </x:c>
      <x:c r="AG202" t="n">
        <x:f>IF(OR(AB202&lt;'산출기준'!$B$19,AC202&lt;'산출기준'!$B$19,AE202=0),"",AF202/AE202)</x:f>
        <x:v>0.488195301177667</x:v>
      </x:c>
      <x:c r="AH202" t="n">
        <x:f>IF(SUM(P202:AA202)=0,"",MAX(P202:AA202)/SUM(P202:AA202))</x:f>
        <x:v>0.13424126563266325</x:v>
      </x:c>
      <x:c r="AI202" t="n">
        <x:f>IF(AG202="","",AD202/'산출기준'!$B$18*'산출기준'!$B$20+MIN(1,AG202)*'산출기준'!$B$21+(1-AH202)*'산출기준'!$B$22)</x:f>
        <x:v>81.96103372267675</x:v>
      </x:c>
      <x:c r="AJ202" t="str">
        <x:v>24개월 중 양수 지수 24개월; 전반/후반 자료 12/12개월. 최근12개월/이전12개월 관측월 평균비 0.49배, 최근 최댓달 비중 13.4%. 미래 1년 지속을 보장하지 않음.</x:v>
      </x:c>
      <x:c r="AK202" t="str">
        <x:v>https://developers.naver.com/docs/serviceapi/datalab/search/search.md</x:v>
      </x:c>
    </x:row>
    <x:row r="203">
      <x:c r="A203" t="str">
        <x:v>K0199</x:v>
      </x:c>
      <x:c r="B203" t="str">
        <x:v>마음·심리</x:v>
      </x:c>
      <x:c r="C203" t="str">
        <x:v>인간관계현타</x:v>
      </x:c>
      <x:c r="D203" t="n">
        <x:v>97.56711</x:v>
      </x:c>
      <x:c r="E203" t="n">
        <x:v>100</x:v>
      </x:c>
      <x:c r="F203" t="n">
        <x:v>74.66442</x:v>
      </x:c>
      <x:c r="G203" t="n">
        <x:v>57.8859</x:v>
      </x:c>
      <x:c r="H203" t="n">
        <x:v>41.61073</x:v>
      </x:c>
      <x:c r="I203" t="n">
        <x:v>40.01677</x:v>
      </x:c>
      <x:c r="J203" t="n">
        <x:v>32.71812</x:v>
      </x:c>
      <x:c r="K203" t="n">
        <x:v>27.34899</x:v>
      </x:c>
      <x:c r="L203" t="n">
        <x:v>32.71812</x:v>
      </x:c>
      <x:c r="M203" t="n">
        <x:v>33.30536</x:v>
      </x:c>
      <x:c r="N203" t="n">
        <x:v>32.38255</x:v>
      </x:c>
      <x:c r="O203" t="n">
        <x:v>27.09731</x:v>
      </x:c>
      <x:c r="P203" t="n">
        <x:v>21.14093</x:v>
      </x:c>
      <x:c r="Q203" t="n">
        <x:v>15.01677</x:v>
      </x:c>
      <x:c r="R203" t="n">
        <x:v>11.74496</x:v>
      </x:c>
      <x:c r="S203" t="n">
        <x:v>5.20134</x:v>
      </x:c>
      <x:c r="T203" t="n">
        <x:v>10.48657</x:v>
      </x:c>
      <x:c r="U203" t="n">
        <x:v>9.89932</x:v>
      </x:c>
      <x:c r="V203" t="n">
        <x:v>12.66778</x:v>
      </x:c>
      <x:c r="W203" t="n">
        <x:v>11.99664</x:v>
      </x:c>
      <x:c r="X203" t="n">
        <x:v>15.60402</x:v>
      </x:c>
      <x:c r="Y203" t="n">
        <x:v>8.05369</x:v>
      </x:c>
      <x:c r="Z203" t="n">
        <x:v>7.80201</x:v>
      </x:c>
      <x:c r="AA203" t="n">
        <x:v>12.66778</x:v>
      </x:c>
      <x:c r="AB203" t="n">
        <x:f>COUNT(D203:O203)</x:f>
        <x:v>12</x:v>
      </x:c>
      <x:c r="AC203" t="n">
        <x:f>COUNT(P203:AA203)</x:f>
        <x:v>12</x:v>
      </x:c>
      <x:c r="AD203" t="n">
        <x:f>COUNTIF(D203:AA203,"&gt;0")</x:f>
        <x:v>24</x:v>
      </x:c>
      <x:c r="AE203" t="n">
        <x:f>IF(AB203=0,"",AVERAGE(D203:O203))</x:f>
        <x:v>49.77628166666667</x:v>
      </x:c>
      <x:c r="AF203" t="n">
        <x:f>IF(AC203=0,"",AVERAGE(P203:AA203))</x:f>
        <x:v>11.8568175</x:v>
      </x:c>
      <x:c r="AG203" t="n">
        <x:f>IF(OR(AB203&lt;'산출기준'!$B$19,AC203&lt;'산출기준'!$B$19,AE203=0),"",AF203/AE203)</x:f>
        <x:v>0.23820215377678705</x:v>
      </x:c>
      <x:c r="AH203" t="n">
        <x:f>IF(SUM(P203:AA203)=0,"",MAX(P203:AA203)/SUM(P203:AA203))</x:f>
        <x:v>0.14858491046747296</x:v>
      </x:c>
      <x:c r="AI203" t="n">
        <x:f>IF(AG203="","",AD203/'산출기준'!$B$18*'산출기준'!$B$20+MIN(1,AG203)*'산출기준'!$B$21+(1-AH203)*'산출기준'!$B$22)</x:f>
        <x:v>74.17436640395414</x:v>
      </x:c>
      <x:c r="AJ203" t="str">
        <x:v>24개월 중 양수 지수 24개월; 전반/후반 자료 12/12개월. 최근12개월/이전12개월 관측월 평균비 0.24배, 최근 최댓달 비중 14.9%. 미래 1년 지속을 보장하지 않음.</x:v>
      </x:c>
      <x:c r="AK203" t="str">
        <x:v>https://developers.naver.com/docs/serviceapi/datalab/search/search.md</x:v>
      </x:c>
    </x:row>
    <x:row r="204">
      <x:c r="A204" t="str">
        <x:v>K0200</x:v>
      </x:c>
      <x:c r="B204" t="str">
        <x:v>마음·심리</x:v>
      </x:c>
      <x:c r="C204" t="str">
        <x:v>무기력증극복방법</x:v>
      </x:c>
      <x:c r="D204" t="n">
        <x:v>12.91946</x:v>
      </x:c>
      <x:c r="E204" t="n">
        <x:v>11.57718</x:v>
      </x:c>
      <x:c r="F204" t="n">
        <x:v>17.86912</x:v>
      </x:c>
      <x:c r="G204" t="n">
        <x:v>4.19463</x:v>
      </x:c>
      <x:c r="H204" t="n">
        <x:v>2.93624</x:v>
      </x:c>
      <x:c r="I204" t="n">
        <x:v>0.83892</x:v>
      </x:c>
      <x:c r="J204" t="n">
        <x:v>1.92953</x:v>
      </x:c>
      <x:c r="K204" t="n">
        <x:v>0.41946</x:v>
      </x:c>
      <x:c r="L204" t="n">
        <x:v>0.92281</x:v>
      </x:c>
      <x:c r="M204" t="n">
        <x:v>0.41946</x:v>
      </x:c>
      <x:c r="N204" t="n">
        <x:v>2.34899</x:v>
      </x:c>
      <x:c r="O204" t="n">
        <x:v>2.2651</x:v>
      </x:c>
      <x:c r="P204" t="n">
        <x:v>9.0604</x:v>
      </x:c>
      <x:c r="Q204" t="n">
        <x:v>2.1812</x:v>
      </x:c>
      <x:c r="R204"/>
      <x:c r="S204"/>
      <x:c r="T204"/>
      <x:c r="U204"/>
      <x:c r="V204"/>
      <x:c r="W204"/>
      <x:c r="X204"/>
      <x:c r="Y204"/>
      <x:c r="Z204"/>
      <x:c r="AA204" t="n">
        <x:v>1.84563</x:v>
      </x:c>
      <x:c r="AB204" t="n">
        <x:f>COUNT(D204:O204)</x:f>
        <x:v>12</x:v>
      </x:c>
      <x:c r="AC204" t="n">
        <x:f>COUNT(P204:AA204)</x:f>
        <x:v>3</x:v>
      </x:c>
      <x:c r="AD204" t="n">
        <x:f>COUNTIF(D204:AA204,"&gt;0")</x:f>
        <x:v>15</x:v>
      </x:c>
      <x:c r="AE204" t="n">
        <x:f>IF(AB204=0,"",AVERAGE(D204:O204))</x:f>
        <x:v>4.8867416666666665</x:v>
      </x:c>
      <x:c r="AF204" t="n">
        <x:f>IF(AC204=0,"",AVERAGE(P204:AA204))</x:f>
        <x:v>4.36241</x:v>
      </x:c>
      <x:c r="AG204" t="str">
        <x:f>IF(OR(AB204&lt;'산출기준'!$B$19,AC204&lt;'산출기준'!$B$19,AE204=0),"",AF204/AE204)</x:f>
      </x:c>
      <x:c r="AH204" t="n">
        <x:f>IF(SUM(P204:AA204)=0,"",MAX(P204:AA204)/SUM(P204:AA204))</x:f>
        <x:v>0.6923084564113261</x:v>
      </x:c>
      <x:c r="AI204" t="str">
        <x:f>IF(AG204="","",AD204/'산출기준'!$B$18*'산출기준'!$B$20+MIN(1,AG204)*'산출기준'!$B$21+(1-AH204)*'산출기준'!$B$22)</x:f>
      </x:c>
      <x:c r="AJ204" t="str">
        <x:v>24개월 중 양수 지수 15개월; 전반/후반 자료 12/3개월. 자료 부족으로 점수·전년비 미산정. 미래 1년 지속을 보장하지 않음.</x:v>
      </x:c>
      <x:c r="AK204" t="str">
        <x:v>https://developers.naver.com/docs/serviceapi/datalab/search/search.md</x:v>
      </x:c>
    </x:row>
    <x:row r="205">
      <x:c r="A205" t="str">
        <x:v>K0201</x:v>
      </x:c>
      <x:c r="B205" t="str">
        <x:v>리빙</x:v>
      </x:c>
      <x:c r="C205" t="str">
        <x:v>폐가전무료수거</x:v>
      </x:c>
      <x:c r="D205" t="n">
        <x:v>23.71288</x:v>
      </x:c>
      <x:c r="E205" t="n">
        <x:v>23.35124</x:v>
      </x:c>
      <x:c r="F205" t="n">
        <x:v>23.98843</x:v>
      </x:c>
      <x:c r="G205" t="n">
        <x:v>19.91482</x:v>
      </x:c>
      <x:c r="H205" t="n">
        <x:v>19.2535</x:v>
      </x:c>
      <x:c r="I205" t="n">
        <x:v>20.50009</x:v>
      </x:c>
      <x:c r="J205" t="n">
        <x:v>22.90808</x:v>
      </x:c>
      <x:c r="K205" t="n">
        <x:v>21.20513</x:v>
      </x:c>
      <x:c r="L205" t="n">
        <x:v>22.24585</x:v>
      </x:c>
      <x:c r="M205" t="n">
        <x:v>23.89642</x:v>
      </x:c>
      <x:c r="N205" t="n">
        <x:v>25.88722</x:v>
      </x:c>
      <x:c r="O205" t="n">
        <x:v>24.77454</x:v>
      </x:c>
      <x:c r="P205" t="n">
        <x:v>23.06886</x:v>
      </x:c>
      <x:c r="Q205" t="n">
        <x:v>22.09828</x:v>
      </x:c>
      <x:c r="R205" t="n">
        <x:v>21.22335</x:v>
      </x:c>
      <x:c r="S205" t="n">
        <x:v>19.61012</x:v>
      </x:c>
      <x:c r="T205" t="n">
        <x:v>23.01739</x:v>
      </x:c>
      <x:c r="U205" t="n">
        <x:v>20.37802</x:v>
      </x:c>
      <x:c r="V205" t="n">
        <x:v>23.34988</x:v>
      </x:c>
      <x:c r="W205" t="n">
        <x:v>20.38804</x:v>
      </x:c>
      <x:c r="X205" t="n">
        <x:v>21.02887</x:v>
      </x:c>
      <x:c r="Y205" t="n">
        <x:v>22.27136</x:v>
      </x:c>
      <x:c r="Z205" t="n">
        <x:v>23.71105</x:v>
      </x:c>
      <x:c r="AA205" t="n">
        <x:v>23.69101</x:v>
      </x:c>
      <x:c r="AB205" t="n">
        <x:f>COUNT(D205:O205)</x:f>
        <x:v>12</x:v>
      </x:c>
      <x:c r="AC205" t="n">
        <x:f>COUNT(P205:AA205)</x:f>
        <x:v>12</x:v>
      </x:c>
      <x:c r="AD205" t="n">
        <x:f>COUNTIF(D205:AA205,"&gt;0")</x:f>
        <x:v>24</x:v>
      </x:c>
      <x:c r="AE205" t="n">
        <x:f>IF(AB205=0,"",AVERAGE(D205:O205))</x:f>
        <x:v>22.636516666666665</x:v>
      </x:c>
      <x:c r="AF205" t="n">
        <x:f>IF(AC205=0,"",AVERAGE(P205:AA205))</x:f>
        <x:v>21.9863525</x:v>
      </x:c>
      <x:c r="AG205" t="n">
        <x:f>IF(OR(AB205&lt;'산출기준'!$B$19,AC205&lt;'산출기준'!$B$19,AE205=0),"",AF205/AE205)</x:f>
        <x:v>0.9712780823904739</x:v>
      </x:c>
      <x:c r="AH205" t="n">
        <x:f>IF(SUM(P205:AA205)=0,"",MAX(P205:AA205)/SUM(P205:AA205))</x:f>
        <x:v>0.08987033357776526</x:v>
      </x:c>
      <x:c r="AI205" t="n">
        <x:f>IF(AG205="","",AD205/'산출기준'!$B$18*'산출기준'!$B$20+MIN(1,AG205)*'산출기준'!$B$21+(1-AH205)*'산출기준'!$B$22)</x:f>
        <x:v>97.34093580015892</x:v>
      </x:c>
      <x:c r="AJ205" t="str">
        <x:v>24개월 중 양수 지수 24개월; 전반/후반 자료 12/12개월. 최근12개월/이전12개월 관측월 평균비 0.97배, 최근 최댓달 비중 9.0%. 미래 1년 지속을 보장하지 않음.</x:v>
      </x:c>
      <x:c r="AK205" t="str">
        <x:v>https://developers.naver.com/docs/serviceapi/datalab/search/search.md</x:v>
      </x:c>
    </x:row>
    <x:row r="206">
      <x:c r="A206" t="str">
        <x:v>K0202</x:v>
      </x:c>
      <x:c r="B206" t="str">
        <x:v>리빙</x:v>
      </x:c>
      <x:c r="C206" t="str">
        <x:v>에어컨청소</x:v>
      </x:c>
      <x:c r="D206" t="n">
        <x:v>21.15048</x:v>
      </x:c>
      <x:c r="E206" t="n">
        <x:v>12.05911</x:v>
      </x:c>
      <x:c r="F206" t="n">
        <x:v>6.18282</x:v>
      </x:c>
      <x:c r="G206" t="n">
        <x:v>5.15257</x:v>
      </x:c>
      <x:c r="H206" t="n">
        <x:v>5.61167</x:v>
      </x:c>
      <x:c r="I206" t="n">
        <x:v>10.777</x:v>
      </x:c>
      <x:c r="J206" t="n">
        <x:v>36.67198</x:v>
      </x:c>
      <x:c r="K206" t="n">
        <x:v>59.97859</x:v>
      </x:c>
      <x:c r="L206" t="n">
        <x:v>94.06221</x:v>
      </x:c>
      <x:c r="M206" t="n">
        <x:v>94.34368</x:v>
      </x:c>
      <x:c r="N206" t="n">
        <x:v>46.81271</x:v>
      </x:c>
      <x:c r="O206" t="n">
        <x:v>24.74631</x:v>
      </x:c>
      <x:c r="P206" t="n">
        <x:v>16.00428</x:v>
      </x:c>
      <x:c r="Q206" t="n">
        <x:v>10.48733</x:v>
      </x:c>
      <x:c r="R206" t="n">
        <x:v>6.99262</x:v>
      </x:c>
      <x:c r="S206" t="n">
        <x:v>7.02177</x:v>
      </x:c>
      <x:c r="T206" t="n">
        <x:v>6.9744</x:v>
      </x:c>
      <x:c r="U206" t="n">
        <x:v>8.76525</x:v>
      </x:c>
      <x:c r="V206" t="n">
        <x:v>26.44243</x:v>
      </x:c>
      <x:c r="W206" t="n">
        <x:v>64.07223</x:v>
      </x:c>
      <x:c r="X206" t="n">
        <x:v>100</x:v>
      </x:c>
      <x:c r="Y206" t="n">
        <x:v>61.42147</x:v>
      </x:c>
      <x:c r="Z206" t="n">
        <x:v>38.26197</x:v>
      </x:c>
      <x:c r="AA206" t="n">
        <x:v>18.67234</x:v>
      </x:c>
      <x:c r="AB206" t="n">
        <x:f>COUNT(D206:O206)</x:f>
        <x:v>12</x:v>
      </x:c>
      <x:c r="AC206" t="n">
        <x:f>COUNT(P206:AA206)</x:f>
        <x:v>12</x:v>
      </x:c>
      <x:c r="AD206" t="n">
        <x:f>COUNTIF(D206:AA206,"&gt;0")</x:f>
        <x:v>24</x:v>
      </x:c>
      <x:c r="AE206" t="n">
        <x:f>IF(AB206=0,"",AVERAGE(D206:O206))</x:f>
        <x:v>34.795760833333325</x:v>
      </x:c>
      <x:c r="AF206" t="n">
        <x:f>IF(AC206=0,"",AVERAGE(P206:AA206))</x:f>
        <x:v>30.426340833333338</x:v>
      </x:c>
      <x:c r="AG206" t="n">
        <x:f>IF(OR(AB206&lt;'산출기준'!$B$19,AC206&lt;'산출기준'!$B$19,AE206=0),"",AF206/AE206)</x:f>
        <x:v>0.8744266572894072</x:v>
      </x:c>
      <x:c r="AH206" t="n">
        <x:f>IF(SUM(P206:AA206)=0,"",MAX(P206:AA206)/SUM(P206:AA206))</x:f>
        <x:v>0.2738854921457994</x:v>
      </x:c>
      <x:c r="AI206" t="n">
        <x:f>IF(AG206="","",AD206/'산출기준'!$B$18*'산출기준'!$B$20+MIN(1,AG206)*'산출기준'!$B$21+(1-AH206)*'산출기준'!$B$22)</x:f>
        <x:v>90.75508987576623</x:v>
      </x:c>
      <x:c r="AJ206" t="str">
        <x:v>24개월 중 양수 지수 24개월; 전반/후반 자료 12/12개월. 최근12개월/이전12개월 관측월 평균비 0.87배, 최근 최댓달 비중 27.4%. 미래 1년 지속을 보장하지 않음.</x:v>
      </x:c>
      <x:c r="AK206" t="str">
        <x:v>https://developers.naver.com/docs/serviceapi/datalab/search/search.md</x:v>
      </x:c>
    </x:row>
    <x:row r="207">
      <x:c r="A207" t="str">
        <x:v>K0203</x:v>
      </x:c>
      <x:c r="B207" t="str">
        <x:v>리빙</x:v>
      </x:c>
      <x:c r="C207" t="str">
        <x:v>세탁기청소</x:v>
      </x:c>
      <x:c r="D207" t="n">
        <x:v>16.42648</x:v>
      </x:c>
      <x:c r="E207" t="n">
        <x:v>15.78338</x:v>
      </x:c>
      <x:c r="F207" t="n">
        <x:v>12.75733</x:v>
      </x:c>
      <x:c r="G207" t="n">
        <x:v>8.81763</x:v>
      </x:c>
      <x:c r="H207" t="n">
        <x:v>9.40517</x:v>
      </x:c>
      <x:c r="I207" t="n">
        <x:v>9.27263</x:v>
      </x:c>
      <x:c r="J207" t="n">
        <x:v>12.40799</x:v>
      </x:c>
      <x:c r="K207" t="n">
        <x:v>12.93769</x:v>
      </x:c>
      <x:c r="L207" t="n">
        <x:v>14.63381</x:v>
      </x:c>
      <x:c r="M207" t="n">
        <x:v>17.32601</x:v>
      </x:c>
      <x:c r="N207" t="n">
        <x:v>19.60557</x:v>
      </x:c>
      <x:c r="O207" t="n">
        <x:v>19.38923</x:v>
      </x:c>
      <x:c r="P207" t="n">
        <x:v>14.23574</x:v>
      </x:c>
      <x:c r="Q207" t="n">
        <x:v>11.28985</x:v>
      </x:c>
      <x:c r="R207" t="n">
        <x:v>9.16423</x:v>
      </x:c>
      <x:c r="S207" t="n">
        <x:v>8.07979</x:v>
      </x:c>
      <x:c r="T207" t="n">
        <x:v>8.32528</x:v>
      </x:c>
      <x:c r="U207" t="n">
        <x:v>7.94771</x:v>
      </x:c>
      <x:c r="V207" t="n">
        <x:v>9.92667</x:v>
      </x:c>
      <x:c r="W207" t="n">
        <x:v>12.15886</x:v>
      </x:c>
      <x:c r="X207" t="n">
        <x:v>13.34396</x:v>
      </x:c>
      <x:c r="Y207" t="n">
        <x:v>15.33476</x:v>
      </x:c>
      <x:c r="Z207" t="n">
        <x:v>14.46984</x:v>
      </x:c>
      <x:c r="AA207" t="n">
        <x:v>13.4355</x:v>
      </x:c>
      <x:c r="AB207" t="n">
        <x:f>COUNT(D207:O207)</x:f>
        <x:v>12</x:v>
      </x:c>
      <x:c r="AC207" t="n">
        <x:f>COUNT(P207:AA207)</x:f>
        <x:v>12</x:v>
      </x:c>
      <x:c r="AD207" t="n">
        <x:f>COUNTIF(D207:AA207,"&gt;0")</x:f>
        <x:v>24</x:v>
      </x:c>
      <x:c r="AE207" t="n">
        <x:f>IF(AB207=0,"",AVERAGE(D207:O207))</x:f>
        <x:v>14.063576666666668</x:v>
      </x:c>
      <x:c r="AF207" t="n">
        <x:f>IF(AC207=0,"",AVERAGE(P207:AA207))</x:f>
        <x:v>11.476015833333333</x:v>
      </x:c>
      <x:c r="AG207" t="n">
        <x:f>IF(OR(AB207&lt;'산출기준'!$B$19,AC207&lt;'산출기준'!$B$19,AE207=0),"",AF207/AE207)</x:f>
        <x:v>0.8160097609119349</x:v>
      </x:c>
      <x:c r="AH207" t="n">
        <x:f>IF(SUM(P207:AA207)=0,"",MAX(P207:AA207)/SUM(P207:AA207))</x:f>
        <x:v>0.11135368626408454</x:v>
      </x:c>
      <x:c r="AI207" t="n">
        <x:f>IF(AG207="","",AD207/'산출기준'!$B$18*'산출기준'!$B$20+MIN(1,AG207)*'산출기준'!$B$21+(1-AH207)*'산출기준'!$B$22)</x:f>
        <x:v>92.25321910207634</x:v>
      </x:c>
      <x:c r="AJ207" t="str">
        <x:v>24개월 중 양수 지수 24개월; 전반/후반 자료 12/12개월. 최근12개월/이전12개월 관측월 평균비 0.82배, 최근 최댓달 비중 11.1%. 미래 1년 지속을 보장하지 않음.</x:v>
      </x:c>
      <x:c r="AK207" t="str">
        <x:v>https://developers.naver.com/docs/serviceapi/datalab/search/search.md</x:v>
      </x:c>
    </x:row>
    <x:row r="208">
      <x:c r="A208" t="str">
        <x:v>K0204</x:v>
      </x:c>
      <x:c r="B208" t="str">
        <x:v>리빙</x:v>
      </x:c>
      <x:c r="C208" t="str">
        <x:v>에어컨물떨어짐</x:v>
      </x:c>
      <x:c r="D208" t="n">
        <x:v>11.98123</x:v>
      </x:c>
      <x:c r="E208" t="n">
        <x:v>0.99517</x:v>
      </x:c>
      <x:c r="F208" t="n">
        <x:v>0.34113</x:v>
      </x:c>
      <x:c r="G208" t="n">
        <x:v>0.19948</x:v>
      </x:c>
      <x:c r="H208" t="n">
        <x:v>0.20313</x:v>
      </x:c>
      <x:c r="I208" t="n">
        <x:v>0.19038</x:v>
      </x:c>
      <x:c r="J208" t="n">
        <x:v>0.39214</x:v>
      </x:c>
      <x:c r="K208" t="n">
        <x:v>1.02659</x:v>
      </x:c>
      <x:c r="L208" t="n">
        <x:v>4.03716</x:v>
      </x:c>
      <x:c r="M208" t="n">
        <x:v>14.86063</x:v>
      </x:c>
      <x:c r="N208" t="n">
        <x:v>24.58098</x:v>
      </x:c>
      <x:c r="O208" t="n">
        <x:v>19.98542</x:v>
      </x:c>
      <x:c r="P208" t="n">
        <x:v>6.68427</x:v>
      </x:c>
      <x:c r="Q208" t="n">
        <x:v>1.29987</x:v>
      </x:c>
      <x:c r="R208" t="n">
        <x:v>0.17352</x:v>
      </x:c>
      <x:c r="S208" t="n">
        <x:v>0.13299</x:v>
      </x:c>
      <x:c r="T208" t="n">
        <x:v>0.15804</x:v>
      </x:c>
      <x:c r="U208" t="n">
        <x:v>0.12115</x:v>
      </x:c>
      <x:c r="V208" t="n">
        <x:v>0.24549</x:v>
      </x:c>
      <x:c r="W208" t="n">
        <x:v>0.50327</x:v>
      </x:c>
      <x:c r="X208" t="n">
        <x:v>4.34824</x:v>
      </x:c>
      <x:c r="Y208" t="n">
        <x:v>6.90836</x:v>
      </x:c>
      <x:c r="Z208" t="n">
        <x:v>16.57269</x:v>
      </x:c>
      <x:c r="AA208" t="n">
        <x:v>12.76006</x:v>
      </x:c>
      <x:c r="AB208" t="n">
        <x:f>COUNT(D208:O208)</x:f>
        <x:v>12</x:v>
      </x:c>
      <x:c r="AC208" t="n">
        <x:f>COUNT(P208:AA208)</x:f>
        <x:v>12</x:v>
      </x:c>
      <x:c r="AD208" t="n">
        <x:f>COUNTIF(D208:AA208,"&gt;0")</x:f>
        <x:v>24</x:v>
      </x:c>
      <x:c r="AE208" t="n">
        <x:f>IF(AB208=0,"",AVERAGE(D208:O208))</x:f>
        <x:v>6.566120000000001</x:v>
      </x:c>
      <x:c r="AF208" t="n">
        <x:f>IF(AC208=0,"",AVERAGE(P208:AA208))</x:f>
        <x:v>4.158995833333333</x:v>
      </x:c>
      <x:c r="AG208" t="n">
        <x:f>IF(OR(AB208&lt;'산출기준'!$B$19,AC208&lt;'산출기준'!$B$19,AE208=0),"",AF208/AE208)</x:f>
        <x:v>0.6334023492311034</x:v>
      </x:c>
      <x:c r="AH208" t="n">
        <x:f>IF(SUM(P208:AA208)=0,"",MAX(P208:AA208)/SUM(P208:AA208))</x:f>
        <x:v>0.33206513190784237</x:v>
      </x:c>
      <x:c r="AI208" t="n">
        <x:f>IF(AG208="","",AD208/'산출기준'!$B$18*'산출기준'!$B$20+MIN(1,AG208)*'산출기준'!$B$21+(1-AH208)*'산출기준'!$B$22)</x:f>
        <x:v>82.36076783877625</x:v>
      </x:c>
      <x:c r="AJ208" t="str">
        <x:v>24개월 중 양수 지수 24개월; 전반/후반 자료 12/12개월. 최근12개월/이전12개월 관측월 평균비 0.63배, 최근 최댓달 비중 33.2%. 미래 1년 지속을 보장하지 않음.</x:v>
      </x:c>
      <x:c r="AK208" t="str">
        <x:v>https://developers.naver.com/docs/serviceapi/datalab/search/search.md</x:v>
      </x:c>
    </x:row>
    <x:row r="209">
      <x:c r="A209" t="str">
        <x:v>K0205</x:v>
      </x:c>
      <x:c r="B209" t="str">
        <x:v>리빙</x:v>
      </x:c>
      <x:c r="C209" t="str">
        <x:v>초파리없애는법</x:v>
      </x:c>
      <x:c r="D209" t="n">
        <x:v>13.69602</x:v>
      </x:c>
      <x:c r="E209" t="n">
        <x:v>7.46538</x:v>
      </x:c>
      <x:c r="F209" t="n">
        <x:v>6.47021</x:v>
      </x:c>
      <x:c r="G209" t="n">
        <x:v>2.55693</x:v>
      </x:c>
      <x:c r="H209" t="n">
        <x:v>1.41145</x:v>
      </x:c>
      <x:c r="I209" t="n">
        <x:v>0.86992</x:v>
      </x:c>
      <x:c r="J209" t="n">
        <x:v>1.67289</x:v>
      </x:c>
      <x:c r="K209" t="n">
        <x:v>2.90945</x:v>
      </x:c>
      <x:c r="L209" t="n">
        <x:v>9.46028</x:v>
      </x:c>
      <x:c r="M209" t="n">
        <x:v>27.60657</x:v>
      </x:c>
      <x:c r="N209" t="n">
        <x:v>42.44671</x:v>
      </x:c>
      <x:c r="O209" t="n">
        <x:v>23.63499</x:v>
      </x:c>
      <x:c r="P209" t="n">
        <x:v>11.09081</x:v>
      </x:c>
      <x:c r="Q209" t="n">
        <x:v>11.1063</x:v>
      </x:c>
      <x:c r="R209" t="n">
        <x:v>4.93714</x:v>
      </x:c>
      <x:c r="S209" t="n">
        <x:v>1.80952</x:v>
      </x:c>
      <x:c r="T209" t="n">
        <x:v>0.90271</x:v>
      </x:c>
      <x:c r="U209" t="n">
        <x:v>0.85033</x:v>
      </x:c>
      <x:c r="V209" t="n">
        <x:v>0.54335</x:v>
      </x:c>
      <x:c r="W209" t="n">
        <x:v>2.41756</x:v>
      </x:c>
      <x:c r="X209" t="n">
        <x:v>8.45327</x:v>
      </x:c>
      <x:c r="Y209" t="n">
        <x:v>16.8537</x:v>
      </x:c>
      <x:c r="Z209" t="n">
        <x:v>27.27227</x:v>
      </x:c>
      <x:c r="AA209" t="n">
        <x:v>13.20595</x:v>
      </x:c>
      <x:c r="AB209" t="n">
        <x:f>COUNT(D209:O209)</x:f>
        <x:v>12</x:v>
      </x:c>
      <x:c r="AC209" t="n">
        <x:f>COUNT(P209:AA209)</x:f>
        <x:v>12</x:v>
      </x:c>
      <x:c r="AD209" t="n">
        <x:f>COUNTIF(D209:AA209,"&gt;0")</x:f>
        <x:v>24</x:v>
      </x:c>
      <x:c r="AE209" t="n">
        <x:f>IF(AB209=0,"",AVERAGE(D209:O209))</x:f>
        <x:v>11.683399999999999</x:v>
      </x:c>
      <x:c r="AF209" t="n">
        <x:f>IF(AC209=0,"",AVERAGE(P209:AA209))</x:f>
        <x:v>8.286909166666668</x:v>
      </x:c>
      <x:c r="AG209" t="n">
        <x:f>IF(OR(AB209&lt;'산출기준'!$B$19,AC209&lt;'산출기준'!$B$19,AE209=0),"",AF209/AE209)</x:f>
        <x:v>0.7092891766666097</x:v>
      </x:c>
      <x:c r="AH209" t="n">
        <x:f>IF(SUM(P209:AA209)=0,"",MAX(P209:AA209)/SUM(P209:AA209))</x:f>
        <x:v>0.2742505222343151</x:v>
      </x:c>
      <x:c r="AI209" t="n">
        <x:f>IF(AG209="","",AD209/'산출기준'!$B$18*'산출기준'!$B$20+MIN(1,AG209)*'산출기준'!$B$21+(1-AH209)*'산출기준'!$B$22)</x:f>
        <x:v>85.79366485531199</x:v>
      </x:c>
      <x:c r="AJ209" t="str">
        <x:v>24개월 중 양수 지수 24개월; 전반/후반 자료 12/12개월. 최근12개월/이전12개월 관측월 평균비 0.71배, 최근 최댓달 비중 27.4%. 미래 1년 지속을 보장하지 않음.</x:v>
      </x:c>
      <x:c r="AK209" t="str">
        <x:v>https://developers.naver.com/docs/serviceapi/datalab/search/search.md</x:v>
      </x:c>
    </x:row>
    <x:row r="210">
      <x:c r="A210" t="str">
        <x:v>K0206</x:v>
      </x:c>
      <x:c r="B210" t="str">
        <x:v>리빙</x:v>
      </x:c>
      <x:c r="C210" t="str">
        <x:v>바퀴벌레없애는법</x:v>
      </x:c>
      <x:c r="D210" t="n">
        <x:v>49.78614</x:v>
      </x:c>
      <x:c r="E210" t="n">
        <x:v>32.98259</x:v>
      </x:c>
      <x:c r="F210" t="n">
        <x:v>21.52051</x:v>
      </x:c>
      <x:c r="G210" t="n">
        <x:v>12.87375</x:v>
      </x:c>
      <x:c r="H210" t="n">
        <x:v>9.89778</x:v>
      </x:c>
      <x:c r="I210" t="n">
        <x:v>8.88371</x:v>
      </x:c>
      <x:c r="J210" t="n">
        <x:v>13.56051</x:v>
      </x:c>
      <x:c r="K210" t="n">
        <x:v>21.52051</x:v>
      </x:c>
      <x:c r="L210" t="n">
        <x:v>51.89662</x:v>
      </x:c>
      <x:c r="M210" t="n">
        <x:v>75.20432</x:v>
      </x:c>
      <x:c r="N210" t="n">
        <x:v>50.71788</x:v>
      </x:c>
      <x:c r="O210" t="n">
        <x:v>40.97672</x:v>
      </x:c>
      <x:c r="P210" t="n">
        <x:v>40.5992</x:v>
      </x:c>
      <x:c r="Q210" t="n">
        <x:v>30.70141</x:v>
      </x:c>
      <x:c r="R210" t="n">
        <x:v>17.5646</x:v>
      </x:c>
      <x:c r="S210" t="n">
        <x:v>12.18096</x:v>
      </x:c>
      <x:c r="T210" t="n">
        <x:v>8.85158</x:v>
      </x:c>
      <x:c r="U210" t="n">
        <x:v>7.9359</x:v>
      </x:c>
      <x:c r="V210" t="n">
        <x:v>11.13877</x:v>
      </x:c>
      <x:c r="W210" t="n">
        <x:v>18.49233</x:v>
      </x:c>
      <x:c r="X210" t="n">
        <x:v>41.06909</x:v>
      </x:c>
      <x:c r="Y210" t="n">
        <x:v>51.62151</x:v>
      </x:c>
      <x:c r="Z210" t="n">
        <x:v>40.13936</x:v>
      </x:c>
      <x:c r="AA210" t="n">
        <x:v>38.09715</x:v>
      </x:c>
      <x:c r="AB210" t="n">
        <x:f>COUNT(D210:O210)</x:f>
        <x:v>12</x:v>
      </x:c>
      <x:c r="AC210" t="n">
        <x:f>COUNT(P210:AA210)</x:f>
        <x:v>12</x:v>
      </x:c>
      <x:c r="AD210" t="n">
        <x:f>COUNTIF(D210:AA210,"&gt;0")</x:f>
        <x:v>24</x:v>
      </x:c>
      <x:c r="AE210" t="n">
        <x:f>IF(AB210=0,"",AVERAGE(D210:O210))</x:f>
        <x:v>32.48508666666667</x:v>
      </x:c>
      <x:c r="AF210" t="n">
        <x:f>IF(AC210=0,"",AVERAGE(P210:AA210))</x:f>
        <x:v>26.532655000000002</x:v>
      </x:c>
      <x:c r="AG210" t="n">
        <x:f>IF(OR(AB210&lt;'산출기준'!$B$19,AC210&lt;'산출기준'!$B$19,AE210=0),"",AF210/AE210)</x:f>
        <x:v>0.8167641746581971</x:v>
      </x:c>
      <x:c r="AH210" t="n">
        <x:f>IF(SUM(P210:AA210)=0,"",MAX(P210:AA210)/SUM(P210:AA210))</x:f>
        <x:v>0.16213200299781533</x:v>
      </x:c>
      <x:c r="AI210" t="n">
        <x:f>IF(AG210="","",AD210/'산출기준'!$B$18*'산출기준'!$B$20+MIN(1,AG210)*'산출기준'!$B$21+(1-AH210)*'산출기준'!$B$22)</x:f>
        <x:v>91.2602851797896</x:v>
      </x:c>
      <x:c r="AJ210" t="str">
        <x:v>24개월 중 양수 지수 24개월; 전반/후반 자료 12/12개월. 최근12개월/이전12개월 관측월 평균비 0.82배, 최근 최댓달 비중 16.2%. 미래 1년 지속을 보장하지 않음.</x:v>
      </x:c>
      <x:c r="AK210" t="str">
        <x:v>https://developers.naver.com/docs/serviceapi/datalab/search/search.md</x:v>
      </x:c>
    </x:row>
    <x:row r="211">
      <x:c r="A211" t="str">
        <x:v>K0207</x:v>
      </x:c>
      <x:c r="B211" t="str">
        <x:v>리빙</x:v>
      </x:c>
      <x:c r="C211" t="str">
        <x:v>드럼세탁기청소</x:v>
      </x:c>
      <x:c r="D211" t="n">
        <x:v>39.53292</x:v>
      </x:c>
      <x:c r="E211" t="n">
        <x:v>34.25369</x:v>
      </x:c>
      <x:c r="F211" t="n">
        <x:v>29.105</x:v>
      </x:c>
      <x:c r="G211" t="n">
        <x:v>21.36388</x:v>
      </x:c>
      <x:c r="H211" t="n">
        <x:v>23.38801</x:v>
      </x:c>
      <x:c r="I211" t="n">
        <x:v>24.78363</x:v>
      </x:c>
      <x:c r="J211" t="n">
        <x:v>31.0207</x:v>
      </x:c>
      <x:c r="K211" t="n">
        <x:v>30.58495</x:v>
      </x:c>
      <x:c r="L211" t="n">
        <x:v>36.91841</x:v>
      </x:c>
      <x:c r="M211" t="n">
        <x:v>41.33617</x:v>
      </x:c>
      <x:c r="N211" t="n">
        <x:v>48.12345</x:v>
      </x:c>
      <x:c r="O211" t="n">
        <x:v>49.16765</x:v>
      </x:c>
      <x:c r="P211" t="n">
        <x:v>34.84005</x:v>
      </x:c>
      <x:c r="Q211" t="n">
        <x:v>28.49655</x:v>
      </x:c>
      <x:c r="R211" t="n">
        <x:v>20.90001</x:v>
      </x:c>
      <x:c r="S211" t="n">
        <x:v>19.28151</x:v>
      </x:c>
      <x:c r="T211" t="n">
        <x:v>18.45217</x:v>
      </x:c>
      <x:c r="U211" t="n">
        <x:v>21.40002</x:v>
      </x:c>
      <x:c r="V211" t="n">
        <x:v>27.51059</x:v>
      </x:c>
      <x:c r="W211" t="n">
        <x:v>35.89027</x:v>
      </x:c>
      <x:c r="X211" t="n">
        <x:v>36.97262</x:v>
      </x:c>
      <x:c r="Y211" t="n">
        <x:v>44.31414</x:v>
      </x:c>
      <x:c r="Z211" t="n">
        <x:v>41.00483</x:v>
      </x:c>
      <x:c r="AA211" t="n">
        <x:v>36.77383</x:v>
      </x:c>
      <x:c r="AB211" t="n">
        <x:f>COUNT(D211:O211)</x:f>
        <x:v>12</x:v>
      </x:c>
      <x:c r="AC211" t="n">
        <x:f>COUNT(P211:AA211)</x:f>
        <x:v>12</x:v>
      </x:c>
      <x:c r="AD211" t="n">
        <x:f>COUNTIF(D211:AA211,"&gt;0")</x:f>
        <x:v>24</x:v>
      </x:c>
      <x:c r="AE211" t="n">
        <x:f>IF(AB211=0,"",AVERAGE(D211:O211))</x:f>
        <x:v>34.13153833333333</x:v>
      </x:c>
      <x:c r="AF211" t="n">
        <x:f>IF(AC211=0,"",AVERAGE(P211:AA211))</x:f>
        <x:v>30.4863825</x:v>
      </x:c>
      <x:c r="AG211" t="n">
        <x:f>IF(OR(AB211&lt;'산출기준'!$B$19,AC211&lt;'산출기준'!$B$19,AE211=0),"",AF211/AE211)</x:f>
        <x:v>0.8932027089510518</x:v>
      </x:c>
      <x:c r="AH211" t="n">
        <x:f>IF(SUM(P211:AA211)=0,"",MAX(P211:AA211)/SUM(P211:AA211))</x:f>
        <x:v>0.1211309672441458</x:v>
      </x:c>
      <x:c r="AI211" t="n">
        <x:f>IF(AG211="","",AD211/'산출기준'!$B$18*'산출기준'!$B$20+MIN(1,AG211)*'산출기준'!$B$21+(1-AH211)*'산출기준'!$B$22)</x:f>
        <x:v>94.37346192364863</x:v>
      </x:c>
      <x:c r="AJ211" t="str">
        <x:v>24개월 중 양수 지수 24개월; 전반/후반 자료 12/12개월. 최근12개월/이전12개월 관측월 평균비 0.89배, 최근 최댓달 비중 12.1%. 미래 1년 지속을 보장하지 않음.</x:v>
      </x:c>
      <x:c r="AK211" t="str">
        <x:v>https://developers.naver.com/docs/serviceapi/datalab/search/search.md</x:v>
      </x:c>
    </x:row>
    <x:row r="212">
      <x:c r="A212" t="str">
        <x:v>K0208</x:v>
      </x:c>
      <x:c r="B212" t="str">
        <x:v>리빙</x:v>
      </x:c>
      <x:c r="C212" t="str">
        <x:v>벽지곰팡이제거</x:v>
      </x:c>
      <x:c r="D212" t="n">
        <x:v>35.01074</x:v>
      </x:c>
      <x:c r="E212" t="n">
        <x:v>28.80579</x:v>
      </x:c>
      <x:c r="F212" t="n">
        <x:v>30.44438</x:v>
      </x:c>
      <x:c r="G212" t="n">
        <x:v>57.57545</x:v>
      </x:c>
      <x:c r="H212" t="n">
        <x:v>64.927</x:v>
      </x:c>
      <x:c r="I212" t="n">
        <x:v>61.25223</x:v>
      </x:c>
      <x:c r="J212" t="n">
        <x:v>52.56732</x:v>
      </x:c>
      <x:c r="K212" t="n">
        <x:v>34.31996</x:v>
      </x:c>
      <x:c r="L212" t="n">
        <x:v>31.42633</x:v>
      </x:c>
      <x:c r="M212" t="n">
        <x:v>26.38808</x:v>
      </x:c>
      <x:c r="N212" t="n">
        <x:v>34.9264</x:v>
      </x:c>
      <x:c r="O212" t="n">
        <x:v>37.91039</x:v>
      </x:c>
      <x:c r="P212" t="n">
        <x:v>32.35406</x:v>
      </x:c>
      <x:c r="Q212" t="n">
        <x:v>34.89226</x:v>
      </x:c>
      <x:c r="R212" t="n">
        <x:v>25.65513</x:v>
      </x:c>
      <x:c r="S212" t="n">
        <x:v>36.60716</x:v>
      </x:c>
      <x:c r="T212" t="n">
        <x:v>42.93058</x:v>
      </x:c>
      <x:c r="U212" t="n">
        <x:v>52.09743</x:v>
      </x:c>
      <x:c r="V212" t="n">
        <x:v>44.00088</x:v>
      </x:c>
      <x:c r="W212" t="n">
        <x:v>33.07295</x:v>
      </x:c>
      <x:c r="X212" t="n">
        <x:v>26.5688</x:v>
      </x:c>
      <x:c r="Y212" t="n">
        <x:v>21.12291</x:v>
      </x:c>
      <x:c r="Z212" t="n">
        <x:v>31.56288</x:v>
      </x:c>
      <x:c r="AA212" t="n">
        <x:v>31.92433</x:v>
      </x:c>
      <x:c r="AB212" t="n">
        <x:f>COUNT(D212:O212)</x:f>
        <x:v>12</x:v>
      </x:c>
      <x:c r="AC212" t="n">
        <x:f>COUNT(P212:AA212)</x:f>
        <x:v>12</x:v>
      </x:c>
      <x:c r="AD212" t="n">
        <x:f>COUNTIF(D212:AA212,"&gt;0")</x:f>
        <x:v>24</x:v>
      </x:c>
      <x:c r="AE212" t="n">
        <x:f>IF(AB212=0,"",AVERAGE(D212:O212))</x:f>
        <x:v>41.2961725</x:v>
      </x:c>
      <x:c r="AF212" t="n">
        <x:f>IF(AC212=0,"",AVERAGE(P212:AA212))</x:f>
        <x:v>34.39911416666667</x:v>
      </x:c>
      <x:c r="AG212" t="n">
        <x:f>IF(OR(AB212&lt;'산출기준'!$B$19,AC212&lt;'산출기준'!$B$19,AE212=0),"",AF212/AE212)</x:f>
        <x:v>0.8329855307211987</x:v>
      </x:c>
      <x:c r="AH212" t="n">
        <x:f>IF(SUM(P212:AA212)=0,"",MAX(P212:AA212)/SUM(P212:AA212))</x:f>
        <x:v>0.12620826451998995</x:v>
      </x:c>
      <x:c r="AI212" t="n">
        <x:f>IF(AG212="","",AD212/'산출기준'!$B$18*'산출기준'!$B$20+MIN(1,AG212)*'산출기준'!$B$21+(1-AH212)*'산출기준'!$B$22)</x:f>
        <x:v>92.46540063123615</x:v>
      </x:c>
      <x:c r="AJ212" t="str">
        <x:v>24개월 중 양수 지수 24개월; 전반/후반 자료 12/12개월. 최근12개월/이전12개월 관측월 평균비 0.83배, 최근 최댓달 비중 12.6%. 미래 1년 지속을 보장하지 않음.</x:v>
      </x:c>
      <x:c r="AK212" t="str">
        <x:v>https://developers.naver.com/docs/serviceapi/datalab/search/search.md</x:v>
      </x:c>
    </x:row>
    <x:row r="213">
      <x:c r="A213" t="str">
        <x:v>K0209</x:v>
      </x:c>
      <x:c r="B213" t="str">
        <x:v>리빙</x:v>
      </x:c>
      <x:c r="C213" t="str">
        <x:v>좀벌레퇴치</x:v>
      </x:c>
      <x:c r="D213" t="n">
        <x:v>8.73913</x:v>
      </x:c>
      <x:c r="E213" t="n">
        <x:v>7.70095</x:v>
      </x:c>
      <x:c r="F213" t="n">
        <x:v>4.98805</x:v>
      </x:c>
      <x:c r="G213" t="n">
        <x:v>3.3334</x:v>
      </x:c>
      <x:c r="H213" t="n">
        <x:v>6.61659</x:v>
      </x:c>
      <x:c r="I213" t="n">
        <x:v>4.07036</x:v>
      </x:c>
      <x:c r="J213" t="n">
        <x:v>7.3636</x:v>
      </x:c>
      <x:c r="K213" t="n">
        <x:v>10.64479</x:v>
      </x:c>
      <x:c r="L213" t="n">
        <x:v>12.81953</x:v>
      </x:c>
      <x:c r="M213" t="n">
        <x:v>15.41597</x:v>
      </x:c>
      <x:c r="N213" t="n">
        <x:v>11.82353</x:v>
      </x:c>
      <x:c r="O213" t="n">
        <x:v>8.76122</x:v>
      </x:c>
      <x:c r="P213" t="n">
        <x:v>7.15476</x:v>
      </x:c>
      <x:c r="Q213" t="n">
        <x:v>7.39171</x:v>
      </x:c>
      <x:c r="R213" t="n">
        <x:v>4.27518</x:v>
      </x:c>
      <x:c r="S213" t="n">
        <x:v>2.79523</x:v>
      </x:c>
      <x:c r="T213" t="n">
        <x:v>2.12654</x:v>
      </x:c>
      <x:c r="U213" t="n">
        <x:v>7.56842</x:v>
      </x:c>
      <x:c r="V213" t="n">
        <x:v>20.89198</x:v>
      </x:c>
      <x:c r="W213" t="n">
        <x:v>39.16343</x:v>
      </x:c>
      <x:c r="X213" t="n">
        <x:v>52.49503</x:v>
      </x:c>
      <x:c r="Y213" t="n">
        <x:v>48.12948</x:v>
      </x:c>
      <x:c r="Z213" t="n">
        <x:v>39.96666</x:v>
      </x:c>
      <x:c r="AA213" t="n">
        <x:v>30.45041</x:v>
      </x:c>
      <x:c r="AB213" t="n">
        <x:f>COUNT(D213:O213)</x:f>
        <x:v>12</x:v>
      </x:c>
      <x:c r="AC213" t="n">
        <x:f>COUNT(P213:AA213)</x:f>
        <x:v>12</x:v>
      </x:c>
      <x:c r="AD213" t="n">
        <x:f>COUNTIF(D213:AA213,"&gt;0")</x:f>
        <x:v>24</x:v>
      </x:c>
      <x:c r="AE213" t="n">
        <x:f>IF(AB213=0,"",AVERAGE(D213:O213))</x:f>
        <x:v>8.523093333333334</x:v>
      </x:c>
      <x:c r="AF213" t="n">
        <x:f>IF(AC213=0,"",AVERAGE(P213:AA213))</x:f>
        <x:v>21.867402499999997</x:v>
      </x:c>
      <x:c r="AG213" t="n">
        <x:f>IF(OR(AB213&lt;'산출기준'!$B$19,AC213&lt;'산출기준'!$B$19,AE213=0),"",AF213/AE213)</x:f>
        <x:v>2.565665028502953</x:v>
      </x:c>
      <x:c r="AH213" t="n">
        <x:f>IF(SUM(P213:AA213)=0,"",MAX(P213:AA213)/SUM(P213:AA213))</x:f>
        <x:v>0.20005054707953238</x:v>
      </x:c>
      <x:c r="AI213" t="n">
        <x:f>IF(AG213="","",AD213/'산출기준'!$B$18*'산출기준'!$B$20+MIN(1,AG213)*'산출기준'!$B$21+(1-AH213)*'산출기준'!$B$22)</x:f>
        <x:v>95.99898905840935</x:v>
      </x:c>
      <x:c r="AJ213" t="str">
        <x:v>24개월 중 양수 지수 24개월; 전반/후반 자료 12/12개월. 최근12개월/이전12개월 관측월 평균비 2.57배, 최근 최댓달 비중 20.0%. 미래 1년 지속을 보장하지 않음.</x:v>
      </x:c>
      <x:c r="AK213" t="str">
        <x:v>https://developers.naver.com/docs/serviceapi/datalab/search/search.md</x:v>
      </x:c>
    </x:row>
    <x:row r="214">
      <x:c r="A214" t="str">
        <x:v>K0210</x:v>
      </x:c>
      <x:c r="B214" t="str">
        <x:v>리빙</x:v>
      </x:c>
      <x:c r="C214" t="str">
        <x:v>에어컨냄새제거</x:v>
      </x:c>
      <x:c r="D214" t="n">
        <x:v>28.20739</x:v>
      </x:c>
      <x:c r="E214" t="n">
        <x:v>6.33747</x:v>
      </x:c>
      <x:c r="F214" t="n">
        <x:v>1.36548</x:v>
      </x:c>
      <x:c r="G214" t="n">
        <x:v>0.28916</x:v>
      </x:c>
      <x:c r="H214" t="n">
        <x:v>0.02008</x:v>
      </x:c>
      <x:c r="I214" t="n">
        <x:v>0.04216</x:v>
      </x:c>
      <x:c r="J214" t="n">
        <x:v>2.16269</x:v>
      </x:c>
      <x:c r="K214" t="n">
        <x:v>8.57446</x:v>
      </x:c>
      <x:c r="L214" t="n">
        <x:v>31.51468</x:v>
      </x:c>
      <x:c r="M214" t="n">
        <x:v>100</x:v>
      </x:c>
      <x:c r="N214" t="n">
        <x:v>83.67035</x:v>
      </x:c>
      <x:c r="O214" t="n">
        <x:v>43.7318</x:v>
      </x:c>
      <x:c r="P214" t="n">
        <x:v>24.72137</x:v>
      </x:c>
      <x:c r="Q214" t="n">
        <x:v>6.49611</x:v>
      </x:c>
      <x:c r="R214" t="n">
        <x:v>0.8474</x:v>
      </x:c>
      <x:c r="S214" t="n">
        <x:v>0.04417</x:v>
      </x:c>
      <x:c r="T214"/>
      <x:c r="U214" t="n">
        <x:v>0.09638</x:v>
      </x:c>
      <x:c r="V214" t="n">
        <x:v>0.49197</x:v>
      </x:c>
      <x:c r="W214" t="n">
        <x:v>5.58244</x:v>
      </x:c>
      <x:c r="X214" t="n">
        <x:v>46.26398</x:v>
      </x:c>
      <x:c r="Y214" t="n">
        <x:v>56.80234</x:v>
      </x:c>
      <x:c r="Z214" t="n">
        <x:v>43.73983</x:v>
      </x:c>
      <x:c r="AA214" t="n">
        <x:v>30.23153</x:v>
      </x:c>
      <x:c r="AB214" t="n">
        <x:f>COUNT(D214:O214)</x:f>
        <x:v>12</x:v>
      </x:c>
      <x:c r="AC214" t="n">
        <x:f>COUNT(P214:AA214)</x:f>
        <x:v>11</x:v>
      </x:c>
      <x:c r="AD214" t="n">
        <x:f>COUNTIF(D214:AA214,"&gt;0")</x:f>
        <x:v>23</x:v>
      </x:c>
      <x:c r="AE214" t="n">
        <x:f>IF(AB214=0,"",AVERAGE(D214:O214))</x:f>
        <x:v>25.492976666666667</x:v>
      </x:c>
      <x:c r="AF214" t="n">
        <x:f>IF(AC214=0,"",AVERAGE(P214:AA214))</x:f>
        <x:v>19.574319999999997</x:v>
      </x:c>
      <x:c r="AG214" t="n">
        <x:f>IF(OR(AB214&lt;'산출기준'!$B$19,AC214&lt;'산출기준'!$B$19,AE214=0),"",AF214/AE214)</x:f>
        <x:v>0.7678318721247799</x:v>
      </x:c>
      <x:c r="AH214" t="n">
        <x:f>IF(SUM(P214:AA214)=0,"",MAX(P214:AA214)/SUM(P214:AA214))</x:f>
        <x:v>0.2638073297518939</x:v>
      </x:c>
      <x:c r="AI214" t="n">
        <x:f>IF(AG214="","",AD214/'산출기준'!$B$18*'산출기준'!$B$20+MIN(1,AG214)*'산출기준'!$B$21+(1-AH214)*'산출기준'!$B$22)</x:f>
        <x:v>85.67547623537217</x:v>
      </x:c>
      <x:c r="AJ214" t="str">
        <x:v>24개월 중 양수 지수 23개월; 전반/후반 자료 12/11개월. 최근12개월/이전12개월 관측월 평균비 0.77배, 최근 최댓달 비중 26.4%. 미래 1년 지속을 보장하지 않음.</x:v>
      </x:c>
      <x:c r="AK214" t="str">
        <x:v>https://developers.naver.com/docs/serviceapi/datalab/search/search.md</x:v>
      </x:c>
    </x:row>
    <x:row r="215">
      <x:c r="A215" t="str">
        <x:v>K0211</x:v>
      </x:c>
      <x:c r="B215" t="str">
        <x:v>리빙</x:v>
      </x:c>
      <x:c r="C215" t="str">
        <x:v>날파리퇴치</x:v>
      </x:c>
      <x:c r="D215" t="n">
        <x:v>7.72135</x:v>
      </x:c>
      <x:c r="E215" t="n">
        <x:v>4.0382</x:v>
      </x:c>
      <x:c r="F215" t="n">
        <x:v>2.57795</x:v>
      </x:c>
      <x:c r="G215" t="n">
        <x:v>0.97517</x:v>
      </x:c>
      <x:c r="H215" t="n">
        <x:v>0.96766</x:v>
      </x:c>
      <x:c r="I215" t="n">
        <x:v>0.90015</x:v>
      </x:c>
      <x:c r="J215" t="n">
        <x:v>2.8705</x:v>
      </x:c>
      <x:c r="K215" t="n">
        <x:v>4.67581</x:v>
      </x:c>
      <x:c r="L215" t="n">
        <x:v>8.10641</x:v>
      </x:c>
      <x:c r="M215" t="n">
        <x:v>13.92243</x:v>
      </x:c>
      <x:c r="N215" t="n">
        <x:v>14.29</x:v>
      </x:c>
      <x:c r="O215" t="n">
        <x:v>8.38646</x:v>
      </x:c>
      <x:c r="P215" t="n">
        <x:v>4.42327</x:v>
      </x:c>
      <x:c r="Q215" t="n">
        <x:v>3.56812</x:v>
      </x:c>
      <x:c r="R215" t="n">
        <x:v>1.22521</x:v>
      </x:c>
      <x:c r="S215" t="n">
        <x:v>0.23754</x:v>
      </x:c>
      <x:c r="T215" t="n">
        <x:v>0.14502</x:v>
      </x:c>
      <x:c r="U215" t="n">
        <x:v>2.868</x:v>
      </x:c>
      <x:c r="V215" t="n">
        <x:v>8.94906</x:v>
      </x:c>
      <x:c r="W215" t="n">
        <x:v>19.84097</x:v>
      </x:c>
      <x:c r="X215" t="n">
        <x:v>37.88412</x:v>
      </x:c>
      <x:c r="Y215" t="n">
        <x:v>64.0162</x:v>
      </x:c>
      <x:c r="Z215" t="n">
        <x:v>77.171</x:v>
      </x:c>
      <x:c r="AA215" t="n">
        <x:v>41.61728</x:v>
      </x:c>
      <x:c r="AB215" t="n">
        <x:f>COUNT(D215:O215)</x:f>
        <x:v>12</x:v>
      </x:c>
      <x:c r="AC215" t="n">
        <x:f>COUNT(P215:AA215)</x:f>
        <x:v>12</x:v>
      </x:c>
      <x:c r="AD215" t="n">
        <x:f>COUNTIF(D215:AA215,"&gt;0")</x:f>
        <x:v>24</x:v>
      </x:c>
      <x:c r="AE215" t="n">
        <x:f>IF(AB215=0,"",AVERAGE(D215:O215))</x:f>
        <x:v>5.7860075</x:v>
      </x:c>
      <x:c r="AF215" t="n">
        <x:f>IF(AC215=0,"",AVERAGE(P215:AA215))</x:f>
        <x:v>21.828815833333334</x:v>
      </x:c>
      <x:c r="AG215" t="n">
        <x:f>IF(OR(AB215&lt;'산출기준'!$B$19,AC215&lt;'산출기준'!$B$19,AE215=0),"",AF215/AE215)</x:f>
        <x:v>3.7726905527400945</x:v>
      </x:c>
      <x:c r="AH215" t="n">
        <x:f>IF(SUM(P215:AA215)=0,"",MAX(P215:AA215)/SUM(P215:AA215))</x:f>
        <x:v>0.29460675813877374</x:v>
      </x:c>
      <x:c r="AI215" t="n">
        <x:f>IF(AG215="","",AD215/'산출기준'!$B$18*'산출기준'!$B$20+MIN(1,AG215)*'산출기준'!$B$21+(1-AH215)*'산출기준'!$B$22)</x:f>
        <x:v>94.10786483722453</x:v>
      </x:c>
      <x:c r="AJ215" t="str">
        <x:v>24개월 중 양수 지수 24개월; 전반/후반 자료 12/12개월. 최근12개월/이전12개월 관측월 평균비 3.77배, 최근 최댓달 비중 29.5%. 미래 1년 지속을 보장하지 않음.</x:v>
      </x:c>
      <x:c r="AK215" t="str">
        <x:v>https://developers.naver.com/docs/serviceapi/datalab/search/search.md</x:v>
      </x:c>
    </x:row>
    <x:row r="216">
      <x:c r="A216" t="str">
        <x:v>K0212</x:v>
      </x:c>
      <x:c r="B216" t="str">
        <x:v>리빙</x:v>
      </x:c>
      <x:c r="C216" t="str">
        <x:v>주방후드교체</x:v>
      </x:c>
      <x:c r="D216" t="n">
        <x:v>24.64181</x:v>
      </x:c>
      <x:c r="E216" t="n">
        <x:v>20.51609</x:v>
      </x:c>
      <x:c r="F216" t="n">
        <x:v>19.75845</x:v>
      </x:c>
      <x:c r="G216" t="n">
        <x:v>19.32088</x:v>
      </x:c>
      <x:c r="H216" t="n">
        <x:v>24.08671</x:v>
      </x:c>
      <x:c r="I216" t="n">
        <x:v>24.5893</x:v>
      </x:c>
      <x:c r="J216" t="n">
        <x:v>23.4591</x:v>
      </x:c>
      <x:c r="K216" t="n">
        <x:v>20.22603</x:v>
      </x:c>
      <x:c r="L216" t="n">
        <x:v>20.13852</x:v>
      </x:c>
      <x:c r="M216" t="n">
        <x:v>21.07618</x:v>
      </x:c>
      <x:c r="N216" t="n">
        <x:v>24.68431</x:v>
      </x:c>
      <x:c r="O216" t="n">
        <x:v>26.06706</x:v>
      </x:c>
      <x:c r="P216" t="n">
        <x:v>24.81684</x:v>
      </x:c>
      <x:c r="Q216" t="n">
        <x:v>23.4491</x:v>
      </x:c>
      <x:c r="R216" t="n">
        <x:v>21.27372</x:v>
      </x:c>
      <x:c r="S216" t="n">
        <x:v>20.28354</x:v>
      </x:c>
      <x:c r="T216" t="n">
        <x:v>25.08438</x:v>
      </x:c>
      <x:c r="U216" t="n">
        <x:v>31.62803</x:v>
      </x:c>
      <x:c r="V216" t="n">
        <x:v>34.40852</x:v>
      </x:c>
      <x:c r="W216" t="n">
        <x:v>27.97989</x:v>
      </x:c>
      <x:c r="X216" t="n">
        <x:v>25.48946</x:v>
      </x:c>
      <x:c r="Y216" t="n">
        <x:v>26.36961</x:v>
      </x:c>
      <x:c r="Z216" t="n">
        <x:v>34.2985</x:v>
      </x:c>
      <x:c r="AA216" t="n">
        <x:v>34.44852</x:v>
      </x:c>
      <x:c r="AB216" t="n">
        <x:f>COUNT(D216:O216)</x:f>
        <x:v>12</x:v>
      </x:c>
      <x:c r="AC216" t="n">
        <x:f>COUNT(P216:AA216)</x:f>
        <x:v>12</x:v>
      </x:c>
      <x:c r="AD216" t="n">
        <x:f>COUNTIF(D216:AA216,"&gt;0")</x:f>
        <x:v>24</x:v>
      </x:c>
      <x:c r="AE216" t="n">
        <x:f>IF(AB216=0,"",AVERAGE(D216:O216))</x:f>
        <x:v>22.380370000000003</x:v>
      </x:c>
      <x:c r="AF216" t="n">
        <x:f>IF(AC216=0,"",AVERAGE(P216:AA216))</x:f>
        <x:v>27.460842500000002</x:v>
      </x:c>
      <x:c r="AG216" t="n">
        <x:f>IF(OR(AB216&lt;'산출기준'!$B$19,AC216&lt;'산출기준'!$B$19,AE216=0),"",AF216/AE216)</x:f>
        <x:v>1.2270057420855864</x:v>
      </x:c>
      <x:c r="AH216" t="n">
        <x:f>IF(SUM(P216:AA216)=0,"",MAX(P216:AA216)/SUM(P216:AA216))</x:f>
        <x:v>0.10453830759198302</x:v>
      </x:c>
      <x:c r="AI216" t="n">
        <x:f>IF(AG216="","",AD216/'산출기준'!$B$18*'산출기준'!$B$20+MIN(1,AG216)*'산출기준'!$B$21+(1-AH216)*'산출기준'!$B$22)</x:f>
        <x:v>97.90923384816034</x:v>
      </x:c>
      <x:c r="AJ216" t="str">
        <x:v>24개월 중 양수 지수 24개월; 전반/후반 자료 12/12개월. 최근12개월/이전12개월 관측월 평균비 1.23배, 최근 최댓달 비중 10.5%. 미래 1년 지속을 보장하지 않음.</x:v>
      </x:c>
      <x:c r="AK216" t="str">
        <x:v>https://developers.naver.com/docs/serviceapi/datalab/search/search.md</x:v>
      </x:c>
    </x:row>
    <x:row r="217">
      <x:c r="A217" t="str">
        <x:v>K0213</x:v>
      </x:c>
      <x:c r="B217" t="str">
        <x:v>리빙</x:v>
      </x:c>
      <x:c r="C217" t="str">
        <x:v>통돌이세탁기청소</x:v>
      </x:c>
      <x:c r="D217" t="n">
        <x:v>32.38066</x:v>
      </x:c>
      <x:c r="E217" t="n">
        <x:v>29.39014</x:v>
      </x:c>
      <x:c r="F217" t="n">
        <x:v>22.16137</x:v>
      </x:c>
      <x:c r="G217" t="n">
        <x:v>16.46038</x:v>
      </x:c>
      <x:c r="H217" t="n">
        <x:v>17.198</x:v>
      </x:c>
      <x:c r="I217" t="n">
        <x:v>17.89063</x:v>
      </x:c>
      <x:c r="J217" t="n">
        <x:v>21.20371</x:v>
      </x:c>
      <x:c r="K217" t="n">
        <x:v>21.28122</x:v>
      </x:c>
      <x:c r="L217" t="n">
        <x:v>26.35461</x:v>
      </x:c>
      <x:c r="M217" t="n">
        <x:v>31.80556</x:v>
      </x:c>
      <x:c r="N217" t="n">
        <x:v>38.47173</x:v>
      </x:c>
      <x:c r="O217" t="n">
        <x:v>36.50138</x:v>
      </x:c>
      <x:c r="P217" t="n">
        <x:v>25.33943</x:v>
      </x:c>
      <x:c r="Q217" t="n">
        <x:v>21.84132</x:v>
      </x:c>
      <x:c r="R217" t="n">
        <x:v>18.01315</x:v>
      </x:c>
      <x:c r="S217" t="n">
        <x:v>15.93528</x:v>
      </x:c>
      <x:c r="T217" t="n">
        <x:v>16.56789</x:v>
      </x:c>
      <x:c r="U217" t="n">
        <x:v>19.58092</x:v>
      </x:c>
      <x:c r="V217" t="n">
        <x:v>23.64913</x:v>
      </x:c>
      <x:c r="W217" t="n">
        <x:v>29.61768</x:v>
      </x:c>
      <x:c r="X217" t="n">
        <x:v>30.48783</x:v>
      </x:c>
      <x:c r="Y217" t="n">
        <x:v>32.51318</x:v>
      </x:c>
      <x:c r="Z217" t="n">
        <x:v>32.89325</x:v>
      </x:c>
      <x:c r="AA217" t="n">
        <x:v>33.55337</x:v>
      </x:c>
      <x:c r="AB217" t="n">
        <x:f>COUNT(D217:O217)</x:f>
        <x:v>12</x:v>
      </x:c>
      <x:c r="AC217" t="n">
        <x:f>COUNT(P217:AA217)</x:f>
        <x:v>12</x:v>
      </x:c>
      <x:c r="AD217" t="n">
        <x:f>COUNTIF(D217:AA217,"&gt;0")</x:f>
        <x:v>24</x:v>
      </x:c>
      <x:c r="AE217" t="n">
        <x:f>IF(AB217=0,"",AVERAGE(D217:O217))</x:f>
        <x:v>25.924949166666664</x:v>
      </x:c>
      <x:c r="AF217" t="n">
        <x:f>IF(AC217=0,"",AVERAGE(P217:AA217))</x:f>
        <x:v>24.999369166666668</x:v>
      </x:c>
      <x:c r="AG217" t="n">
        <x:f>IF(OR(AB217&lt;'산출기준'!$B$19,AC217&lt;'산출기준'!$B$19,AE217=0),"",AF217/AE217)</x:f>
        <x:v>0.9642977120591592</x:v>
      </x:c>
      <x:c r="AH217" t="n">
        <x:f>IF(SUM(P217:AA217)=0,"",MAX(P217:AA217)/SUM(P217:AA217))</x:f>
        <x:v>0.11184738894911449</x:v>
      </x:c>
      <x:c r="AI217" t="n">
        <x:f>IF(AG217="","",AD217/'산출기준'!$B$18*'산출기준'!$B$20+MIN(1,AG217)*'산출기준'!$B$21+(1-AH217)*'산출기준'!$B$22)</x:f>
        <x:v>96.69198358279249</x:v>
      </x:c>
      <x:c r="AJ217" t="str">
        <x:v>24개월 중 양수 지수 24개월; 전반/후반 자료 12/12개월. 최근12개월/이전12개월 관측월 평균비 0.96배, 최근 최댓달 비중 11.2%. 미래 1년 지속을 보장하지 않음.</x:v>
      </x:c>
      <x:c r="AK217" t="str">
        <x:v>https://developers.naver.com/docs/serviceapi/datalab/search/search.md</x:v>
      </x:c>
    </x:row>
    <x:row r="218">
      <x:c r="A218" t="str">
        <x:v>K0214</x:v>
      </x:c>
      <x:c r="B218" t="str">
        <x:v>리빙</x:v>
      </x:c>
      <x:c r="C218" t="str">
        <x:v>에어컨필터청소</x:v>
      </x:c>
      <x:c r="D218" t="n">
        <x:v>30.96791</x:v>
      </x:c>
      <x:c r="E218" t="n">
        <x:v>19.33588</x:v>
      </x:c>
      <x:c r="F218" t="n">
        <x:v>8.0239</x:v>
      </x:c>
      <x:c r="G218" t="n">
        <x:v>4.63831</x:v>
      </x:c>
      <x:c r="H218" t="n">
        <x:v>4.36076</x:v>
      </x:c>
      <x:c r="I218" t="n">
        <x:v>4.52329</x:v>
      </x:c>
      <x:c r="J218" t="n">
        <x:v>13.83992</x:v>
      </x:c>
      <x:c r="K218" t="n">
        <x:v>30.11777</x:v>
      </x:c>
      <x:c r="L218" t="n">
        <x:v>65.07138</x:v>
      </x:c>
      <x:c r="M218" t="n">
        <x:v>100</x:v>
      </x:c>
      <x:c r="N218" t="n">
        <x:v>92.89375</x:v>
      </x:c>
      <x:c r="O218" t="n">
        <x:v>52.84424</x:v>
      </x:c>
      <x:c r="P218" t="n">
        <x:v>22.22388</x:v>
      </x:c>
      <x:c r="Q218" t="n">
        <x:v>13.95244</x:v>
      </x:c>
      <x:c r="R218" t="n">
        <x:v>6.60615</x:v>
      </x:c>
      <x:c r="S218" t="n">
        <x:v>4.33575</x:v>
      </x:c>
      <x:c r="T218" t="n">
        <x:v>3.51811</x:v>
      </x:c>
      <x:c r="U218" t="n">
        <x:v>2.58545</x:v>
      </x:c>
      <x:c r="V218" t="n">
        <x:v>7.09124</x:v>
      </x:c>
      <x:c r="W218" t="n">
        <x:v>24.77933</x:v>
      </x:c>
      <x:c r="X218" t="n">
        <x:v>66.2866</x:v>
      </x:c>
      <x:c r="Y218" t="n">
        <x:v>45.7705</x:v>
      </x:c>
      <x:c r="Z218" t="n">
        <x:v>55.13714</x:v>
      </x:c>
      <x:c r="AA218" t="n">
        <x:v>36.42387</x:v>
      </x:c>
      <x:c r="AB218" t="n">
        <x:f>COUNT(D218:O218)</x:f>
        <x:v>12</x:v>
      </x:c>
      <x:c r="AC218" t="n">
        <x:f>COUNT(P218:AA218)</x:f>
        <x:v>12</x:v>
      </x:c>
      <x:c r="AD218" t="n">
        <x:f>COUNTIF(D218:AA218,"&gt;0")</x:f>
        <x:v>24</x:v>
      </x:c>
      <x:c r="AE218" t="n">
        <x:f>IF(AB218=0,"",AVERAGE(D218:O218))</x:f>
        <x:v>35.55142583333333</x:v>
      </x:c>
      <x:c r="AF218" t="n">
        <x:f>IF(AC218=0,"",AVERAGE(P218:AA218))</x:f>
        <x:v>24.059205000000006</x:v>
      </x:c>
      <x:c r="AG218" t="n">
        <x:f>IF(OR(AB218&lt;'산출기준'!$B$19,AC218&lt;'산출기준'!$B$19,AE218=0),"",AF218/AE218)</x:f>
        <x:v>0.6767437433533786</x:v>
      </x:c>
      <x:c r="AH218" t="n">
        <x:f>IF(SUM(P218:AA218)=0,"",MAX(P218:AA218)/SUM(P218:AA218))</x:f>
        <x:v>0.22959542234805067</x:v>
      </x:c>
      <x:c r="AI218" t="n">
        <x:f>IF(AG218="","",AD218/'산출기준'!$B$18*'산출기준'!$B$20+MIN(1,AG218)*'산출기준'!$B$21+(1-AH218)*'산출기준'!$B$22)</x:f>
        <x:v>85.71040385364034</x:v>
      </x:c>
      <x:c r="AJ218" t="str">
        <x:v>24개월 중 양수 지수 24개월; 전반/후반 자료 12/12개월. 최근12개월/이전12개월 관측월 평균비 0.68배, 최근 최댓달 비중 23.0%. 미래 1년 지속을 보장하지 않음.</x:v>
      </x:c>
      <x:c r="AK218" t="str">
        <x:v>https://developers.naver.com/docs/serviceapi/datalab/search/search.md</x:v>
      </x:c>
    </x:row>
    <x:row r="219">
      <x:c r="A219" t="str">
        <x:v>K0215</x:v>
      </x:c>
      <x:c r="B219" t="str">
        <x:v>리빙</x:v>
      </x:c>
      <x:c r="C219" t="str">
        <x:v>화장실청소</x:v>
      </x:c>
      <x:c r="D219" t="n">
        <x:v>52.25414</x:v>
      </x:c>
      <x:c r="E219" t="n">
        <x:v>43.22256</x:v>
      </x:c>
      <x:c r="F219" t="n">
        <x:v>37.159</x:v>
      </x:c>
      <x:c r="G219" t="n">
        <x:v>34.17348</x:v>
      </x:c>
      <x:c r="H219" t="n">
        <x:v>34.77358</x:v>
      </x:c>
      <x:c r="I219" t="n">
        <x:v>33.97094</x:v>
      </x:c>
      <x:c r="J219" t="n">
        <x:v>41.1922</x:v>
      </x:c>
      <x:c r="K219" t="n">
        <x:v>36.54139</x:v>
      </x:c>
      <x:c r="L219" t="n">
        <x:v>37.30152</x:v>
      </x:c>
      <x:c r="M219" t="n">
        <x:v>37.88663</x:v>
      </x:c>
      <x:c r="N219" t="n">
        <x:v>40.38206</x:v>
      </x:c>
      <x:c r="O219" t="n">
        <x:v>41.27222</x:v>
      </x:c>
      <x:c r="P219" t="n">
        <x:v>35.70374</x:v>
      </x:c>
      <x:c r="Q219" t="n">
        <x:v>29.48515</x:v>
      </x:c>
      <x:c r="R219" t="n">
        <x:v>22.8965</x:v>
      </x:c>
      <x:c r="S219" t="n">
        <x:v>22.53144</x:v>
      </x:c>
      <x:c r="T219" t="n">
        <x:v>21.84882</x:v>
      </x:c>
      <x:c r="U219" t="n">
        <x:v>20.55109</x:v>
      </x:c>
      <x:c r="V219" t="n">
        <x:v>20.5986</x:v>
      </x:c>
      <x:c r="W219" t="n">
        <x:v>19.42839</x:v>
      </x:c>
      <x:c r="X219" t="n">
        <x:v>22.3139</x:v>
      </x:c>
      <x:c r="Y219" t="n">
        <x:v>30.26779</x:v>
      </x:c>
      <x:c r="Z219" t="n">
        <x:v>33.83092</x:v>
      </x:c>
      <x:c r="AA219" t="n">
        <x:v>29.56517</x:v>
      </x:c>
      <x:c r="AB219" t="n">
        <x:f>COUNT(D219:O219)</x:f>
        <x:v>12</x:v>
      </x:c>
      <x:c r="AC219" t="n">
        <x:f>COUNT(P219:AA219)</x:f>
        <x:v>12</x:v>
      </x:c>
      <x:c r="AD219" t="n">
        <x:f>COUNTIF(D219:AA219,"&gt;0")</x:f>
        <x:v>24</x:v>
      </x:c>
      <x:c r="AE219" t="n">
        <x:f>IF(AB219=0,"",AVERAGE(D219:O219))</x:f>
        <x:v>39.177476666666664</x:v>
      </x:c>
      <x:c r="AF219" t="n">
        <x:f>IF(AC219=0,"",AVERAGE(P219:AA219))</x:f>
        <x:v>25.751792500000004</x:v>
      </x:c>
      <x:c r="AG219" t="n">
        <x:f>IF(OR(AB219&lt;'산출기준'!$B$19,AC219&lt;'산출기준'!$B$19,AE219=0),"",AF219/AE219)</x:f>
        <x:v>0.6573111565888667</x:v>
      </x:c>
      <x:c r="AH219" t="n">
        <x:f>IF(SUM(P219:AA219)=0,"",MAX(P219:AA219)/SUM(P219:AA219))</x:f>
        <x:v>0.11553804134864269</x:v>
      </x:c>
      <x:c r="AI219" t="n">
        <x:f>IF(AG219="","",AD219/'산출기준'!$B$18*'산출기준'!$B$20+MIN(1,AG219)*'산출기준'!$B$21+(1-AH219)*'산출기준'!$B$22)</x:f>
        <x:v>87.40857387069315</x:v>
      </x:c>
      <x:c r="AJ219" t="str">
        <x:v>24개월 중 양수 지수 24개월; 전반/후반 자료 12/12개월. 최근12개월/이전12개월 관측월 평균비 0.66배, 최근 최댓달 비중 11.6%. 미래 1년 지속을 보장하지 않음.</x:v>
      </x:c>
      <x:c r="AK219" t="str">
        <x:v>https://developers.naver.com/docs/serviceapi/datalab/search/search.md</x:v>
      </x:c>
    </x:row>
    <x:row r="220">
      <x:c r="A220" t="str">
        <x:v>K0216</x:v>
      </x:c>
      <x:c r="B220" t="str">
        <x:v>리빙</x:v>
      </x:c>
      <x:c r="C220" t="str">
        <x:v>돈벌레나오는이유</x:v>
      </x:c>
      <x:c r="D220" t="n">
        <x:v>25.67742</x:v>
      </x:c>
      <x:c r="E220" t="n">
        <x:v>19.15155</x:v>
      </x:c>
      <x:c r="F220" t="n">
        <x:v>8.85666</x:v>
      </x:c>
      <x:c r="G220" t="n">
        <x:v>2.44699</x:v>
      </x:c>
      <x:c r="H220" t="n">
        <x:v>0.677</x:v>
      </x:c>
      <x:c r="I220" t="n">
        <x:v>0.42944</x:v>
      </x:c>
      <x:c r="J220" t="n">
        <x:v>2.97579</x:v>
      </x:c>
      <x:c r="K220" t="n">
        <x:v>10.82874</x:v>
      </x:c>
      <x:c r="L220" t="n">
        <x:v>12.49936</x:v>
      </x:c>
      <x:c r="M220" t="n">
        <x:v>16.90496</x:v>
      </x:c>
      <x:c r="N220" t="n">
        <x:v>21.65412</x:v>
      </x:c>
      <x:c r="O220" t="n">
        <x:v>20.41462</x:v>
      </x:c>
      <x:c r="P220" t="n">
        <x:v>17.39167</x:v>
      </x:c>
      <x:c r="Q220" t="n">
        <x:v>13.69002</x:v>
      </x:c>
      <x:c r="R220" t="n">
        <x:v>7.60201</x:v>
      </x:c>
      <x:c r="S220" t="n">
        <x:v>2.61203</x:v>
      </x:c>
      <x:c r="T220" t="n">
        <x:v>0.60627</x:v>
      </x:c>
      <x:c r="U220" t="n">
        <x:v>0.77973</x:v>
      </x:c>
      <x:c r="V220" t="n">
        <x:v>2.255</x:v>
      </x:c>
      <x:c r="W220" t="n">
        <x:v>10.20394</x:v>
      </x:c>
      <x:c r="X220" t="n">
        <x:v>11.34407</x:v>
      </x:c>
      <x:c r="Y220" t="n">
        <x:v>13.37004</x:v>
      </x:c>
      <x:c r="Z220" t="n">
        <x:v>18.1293</x:v>
      </x:c>
      <x:c r="AA220" t="n">
        <x:v>20.35231</x:v>
      </x:c>
      <x:c r="AB220" t="n">
        <x:f>COUNT(D220:O220)</x:f>
        <x:v>12</x:v>
      </x:c>
      <x:c r="AC220" t="n">
        <x:f>COUNT(P220:AA220)</x:f>
        <x:v>12</x:v>
      </x:c>
      <x:c r="AD220" t="n">
        <x:f>COUNTIF(D220:AA220,"&gt;0")</x:f>
        <x:v>24</x:v>
      </x:c>
      <x:c r="AE220" t="n">
        <x:f>IF(AB220=0,"",AVERAGE(D220:O220))</x:f>
        <x:v>11.876387499999998</x:v>
      </x:c>
      <x:c r="AF220" t="n">
        <x:f>IF(AC220=0,"",AVERAGE(P220:AA220))</x:f>
        <x:v>9.861365833333334</x:v>
      </x:c>
      <x:c r="AG220" t="n">
        <x:f>IF(OR(AB220&lt;'산출기준'!$B$19,AC220&lt;'산출기준'!$B$19,AE220=0),"",AF220/AE220)</x:f>
        <x:v>0.830333789069558</x:v>
      </x:c>
      <x:c r="AH220" t="n">
        <x:f>IF(SUM(P220:AA220)=0,"",MAX(P220:AA220)/SUM(P220:AA220))</x:f>
        <x:v>0.17198690952123855</x:v>
      </x:c>
      <x:c r="AI220" t="n">
        <x:f>IF(AG220="","",AD220/'산출기준'!$B$18*'산출기준'!$B$20+MIN(1,AG220)*'산출기준'!$B$21+(1-AH220)*'산출기준'!$B$22)</x:f>
        <x:v>91.47027548166196</x:v>
      </x:c>
      <x:c r="AJ220" t="str">
        <x:v>24개월 중 양수 지수 24개월; 전반/후반 자료 12/12개월. 최근12개월/이전12개월 관측월 평균비 0.83배, 최근 최댓달 비중 17.2%. 미래 1년 지속을 보장하지 않음.</x:v>
      </x:c>
      <x:c r="AK220" t="str">
        <x:v>https://developers.naver.com/docs/serviceapi/datalab/search/search.md</x:v>
      </x:c>
    </x:row>
    <x:row r="221">
      <x:c r="A221" t="str">
        <x:v>K0217</x:v>
      </x:c>
      <x:c r="B221" t="str">
        <x:v>리빙</x:v>
      </x:c>
      <x:c r="C221" t="str">
        <x:v>세면대수전교체</x:v>
      </x:c>
      <x:c r="D221" t="n">
        <x:v>11.29018</x:v>
      </x:c>
      <x:c r="E221" t="n">
        <x:v>11.54111</x:v>
      </x:c>
      <x:c r="F221" t="n">
        <x:v>10.62328</x:v>
      </x:c>
      <x:c r="G221" t="n">
        <x:v>11.45859</x:v>
      </x:c>
      <x:c r="H221" t="n">
        <x:v>11.63205</x:v>
      </x:c>
      <x:c r="I221" t="n">
        <x:v>10.56434</x:v>
      </x:c>
      <x:c r="J221" t="n">
        <x:v>10.16857</x:v>
      </x:c>
      <x:c r="K221" t="n">
        <x:v>8.00114</x:v>
      </x:c>
      <x:c r="L221" t="n">
        <x:v>8.24197</x:v>
      </x:c>
      <x:c r="M221" t="n">
        <x:v>7.74011</x:v>
      </x:c>
      <x:c r="N221" t="n">
        <x:v>9.02002</x:v>
      </x:c>
      <x:c r="O221" t="n">
        <x:v>9.6785</x:v>
      </x:c>
      <x:c r="P221" t="n">
        <x:v>9.6684</x:v>
      </x:c>
      <x:c r="Q221" t="n">
        <x:v>10.60981</x:v>
      </x:c>
      <x:c r="R221" t="n">
        <x:v>10.84895</x:v>
      </x:c>
      <x:c r="S221" t="n">
        <x:v>12.32927</x:v>
      </x:c>
      <x:c r="T221" t="n">
        <x:v>14.54723</x:v>
      </x:c>
      <x:c r="U221" t="n">
        <x:v>13.63276</x:v>
      </x:c>
      <x:c r="V221" t="n">
        <x:v>23.70366</x:v>
      </x:c>
      <x:c r="W221" t="n">
        <x:v>24.65012</x:v>
      </x:c>
      <x:c r="X221" t="n">
        <x:v>22.16271</x:v>
      </x:c>
      <x:c r="Y221" t="n">
        <x:v>18.86862</x:v>
      </x:c>
      <x:c r="Z221" t="n">
        <x:v>18.15625</x:v>
      </x:c>
      <x:c r="AA221" t="n">
        <x:v>18.77263</x:v>
      </x:c>
      <x:c r="AB221" t="n">
        <x:f>COUNT(D221:O221)</x:f>
        <x:v>12</x:v>
      </x:c>
      <x:c r="AC221" t="n">
        <x:f>COUNT(P221:AA221)</x:f>
        <x:v>12</x:v>
      </x:c>
      <x:c r="AD221" t="n">
        <x:f>COUNTIF(D221:AA221,"&gt;0")</x:f>
        <x:v>24</x:v>
      </x:c>
      <x:c r="AE221" t="n">
        <x:f>IF(AB221=0,"",AVERAGE(D221:O221))</x:f>
        <x:v>9.996654999999999</x:v>
      </x:c>
      <x:c r="AF221" t="n">
        <x:f>IF(AC221=0,"",AVERAGE(P221:AA221))</x:f>
        <x:v>16.4958675</x:v>
      </x:c>
      <x:c r="AG221" t="n">
        <x:f>IF(OR(AB221&lt;'산출기준'!$B$19,AC221&lt;'산출기준'!$B$19,AE221=0),"",AF221/AE221)</x:f>
        <x:v>1.650138721402309</x:v>
      </x:c>
      <x:c r="AH221" t="n">
        <x:f>IF(SUM(P221:AA221)=0,"",MAX(P221:AA221)/SUM(P221:AA221))</x:f>
        <x:v>0.12452674384458211</x:v>
      </x:c>
      <x:c r="AI221" t="n">
        <x:f>IF(AG221="","",AD221/'산출기준'!$B$18*'산출기준'!$B$20+MIN(1,AG221)*'산출기준'!$B$21+(1-AH221)*'산출기준'!$B$22)</x:f>
        <x:v>97.50946512310836</x:v>
      </x:c>
      <x:c r="AJ221" t="str">
        <x:v>24개월 중 양수 지수 24개월; 전반/후반 자료 12/12개월. 최근12개월/이전12개월 관측월 평균비 1.65배, 최근 최댓달 비중 12.5%. 미래 1년 지속을 보장하지 않음.</x:v>
      </x:c>
      <x:c r="AK221" t="str">
        <x:v>https://developers.naver.com/docs/serviceapi/datalab/search/search.md</x:v>
      </x:c>
    </x:row>
    <x:row r="222">
      <x:c r="A222" t="str">
        <x:v>K0218</x:v>
      </x:c>
      <x:c r="B222" t="str">
        <x:v>리빙</x:v>
      </x:c>
      <x:c r="C222" t="str">
        <x:v>벽걸이에어컨청소</x:v>
      </x:c>
      <x:c r="D222" t="n">
        <x:v>22.15598</x:v>
      </x:c>
      <x:c r="E222" t="n">
        <x:v>9.5724</x:v>
      </x:c>
      <x:c r="F222" t="n">
        <x:v>2.74339</x:v>
      </x:c>
      <x:c r="G222" t="n">
        <x:v>2.13038</x:v>
      </x:c>
      <x:c r="H222" t="n">
        <x:v>2.53625</x:v>
      </x:c>
      <x:c r="I222" t="n">
        <x:v>4.13614</x:v>
      </x:c>
      <x:c r="J222" t="n">
        <x:v>19.31827</x:v>
      </x:c>
      <x:c r="K222" t="n">
        <x:v>33.83351</x:v>
      </x:c>
      <x:c r="L222" t="n">
        <x:v>70.07527</x:v>
      </x:c>
      <x:c r="M222" t="n">
        <x:v>100</x:v>
      </x:c>
      <x:c r="N222" t="n">
        <x:v>66.94117</x:v>
      </x:c>
      <x:c r="O222" t="n">
        <x:v>34.70587</x:v>
      </x:c>
      <x:c r="P222" t="n">
        <x:v>16.2549</x:v>
      </x:c>
      <x:c r="Q222" t="n">
        <x:v>7.69969</x:v>
      </x:c>
      <x:c r="R222" t="n">
        <x:v>3.53828</x:v>
      </x:c>
      <x:c r="S222" t="n">
        <x:v>2.44194</x:v>
      </x:c>
      <x:c r="T222" t="n">
        <x:v>2.5413</x:v>
      </x:c>
      <x:c r="U222" t="n">
        <x:v>4.1614</x:v>
      </x:c>
      <x:c r="V222" t="n">
        <x:v>11.79541</x:v>
      </x:c>
      <x:c r="W222" t="n">
        <x:v>33.71562</x:v>
      </x:c>
      <x:c r="X222" t="n">
        <x:v>76.43948</x:v>
      </x:c>
      <x:c r="Y222" t="n">
        <x:v>50.9473</x:v>
      </x:c>
      <x:c r="Z222" t="n">
        <x:v>39.24619</x:v>
      </x:c>
      <x:c r="AA222" t="n">
        <x:v>21.03437</x:v>
      </x:c>
      <x:c r="AB222" t="n">
        <x:f>COUNT(D222:O222)</x:f>
        <x:v>12</x:v>
      </x:c>
      <x:c r="AC222" t="n">
        <x:f>COUNT(P222:AA222)</x:f>
        <x:v>12</x:v>
      </x:c>
      <x:c r="AD222" t="n">
        <x:f>COUNTIF(D222:AA222,"&gt;0")</x:f>
        <x:v>24</x:v>
      </x:c>
      <x:c r="AE222" t="n">
        <x:f>IF(AB222=0,"",AVERAGE(D222:O222))</x:f>
        <x:v>30.6790525</x:v>
      </x:c>
      <x:c r="AF222" t="n">
        <x:f>IF(AC222=0,"",AVERAGE(P222:AA222))</x:f>
        <x:v>22.48465666666667</x:v>
      </x:c>
      <x:c r="AG222" t="n">
        <x:f>IF(OR(AB222&lt;'산출기준'!$B$19,AC222&lt;'산출기준'!$B$19,AE222=0),"",AF222/AE222)</x:f>
        <x:v>0.7328993184084375</x:v>
      </x:c>
      <x:c r="AH222" t="n">
        <x:f>IF(SUM(P222:AA222)=0,"",MAX(P222:AA222)/SUM(P222:AA222))</x:f>
        <x:v>0.28330237642054273</x:v>
      </x:c>
      <x:c r="AI222" t="n">
        <x:f>IF(AG222="","",AD222/'산출기준'!$B$18*'산출기준'!$B$20+MIN(1,AG222)*'산출기준'!$B$21+(1-AH222)*'산출기준'!$B$22)</x:f>
        <x:v>86.32093202384227</x:v>
      </x:c>
      <x:c r="AJ222" t="str">
        <x:v>24개월 중 양수 지수 24개월; 전반/후반 자료 12/12개월. 최근12개월/이전12개월 관측월 평균비 0.73배, 최근 최댓달 비중 28.3%. 미래 1년 지속을 보장하지 않음.</x:v>
      </x:c>
      <x:c r="AK222" t="str">
        <x:v>https://developers.naver.com/docs/serviceapi/datalab/search/search.md</x:v>
      </x:c>
    </x:row>
    <x:row r="223">
      <x:c r="A223" t="str">
        <x:v>K0219</x:v>
      </x:c>
      <x:c r="B223" t="str">
        <x:v>리빙</x:v>
      </x:c>
      <x:c r="C223" t="str">
        <x:v>바퀴벌레퇴치법</x:v>
      </x:c>
      <x:c r="D223" t="n">
        <x:v>23.9327</x:v>
      </x:c>
      <x:c r="E223" t="n">
        <x:v>14.83689</x:v>
      </x:c>
      <x:c r="F223" t="n">
        <x:v>10.17531</x:v>
      </x:c>
      <x:c r="G223" t="n">
        <x:v>6.52419</x:v>
      </x:c>
      <x:c r="H223" t="n">
        <x:v>4.7862</x:v>
      </x:c>
      <x:c r="I223" t="n">
        <x:v>3.86331</x:v>
      </x:c>
      <x:c r="J223" t="n">
        <x:v>5.1247</x:v>
      </x:c>
      <x:c r="K223" t="n">
        <x:v>7.99777</x:v>
      </x:c>
      <x:c r="L223" t="n">
        <x:v>18.80968</x:v>
      </x:c>
      <x:c r="M223" t="n">
        <x:v>29.23087</x:v>
      </x:c>
      <x:c r="N223" t="n">
        <x:v>21.02089</x:v>
      </x:c>
      <x:c r="O223" t="n">
        <x:v>18.15288</x:v>
      </x:c>
      <x:c r="P223" t="n">
        <x:v>15.39769</x:v>
      </x:c>
      <x:c r="Q223" t="n">
        <x:v>11.50069</x:v>
      </x:c>
      <x:c r="R223" t="n">
        <x:v>7.20456</x:v>
      </x:c>
      <x:c r="S223" t="n">
        <x:v>4.7441</x:v>
      </x:c>
      <x:c r="T223" t="n">
        <x:v>3.97615</x:v>
      </x:c>
      <x:c r="U223" t="n">
        <x:v>2.95222</x:v>
      </x:c>
      <x:c r="V223" t="n">
        <x:v>4.12098</x:v>
      </x:c>
      <x:c r="W223" t="n">
        <x:v>6.48208</x:v>
      </x:c>
      <x:c r="X223" t="n">
        <x:v>17.36135</x:v>
      </x:c>
      <x:c r="Y223" t="n">
        <x:v>22.26207</x:v>
      </x:c>
      <x:c r="Z223" t="n">
        <x:v>17.72848</x:v>
      </x:c>
      <x:c r="AA223" t="n">
        <x:v>16.79718</x:v>
      </x:c>
      <x:c r="AB223" t="n">
        <x:f>COUNT(D223:O223)</x:f>
        <x:v>12</x:v>
      </x:c>
      <x:c r="AC223" t="n">
        <x:f>COUNT(P223:AA223)</x:f>
        <x:v>12</x:v>
      </x:c>
      <x:c r="AD223" t="n">
        <x:f>COUNTIF(D223:AA223,"&gt;0")</x:f>
        <x:v>24</x:v>
      </x:c>
      <x:c r="AE223" t="n">
        <x:f>IF(AB223=0,"",AVERAGE(D223:O223))</x:f>
        <x:v>13.704615833333335</x:v>
      </x:c>
      <x:c r="AF223" t="n">
        <x:f>IF(AC223=0,"",AVERAGE(P223:AA223))</x:f>
        <x:v>10.877295833333335</x:v>
      </x:c>
      <x:c r="AG223" t="n">
        <x:f>IF(OR(AB223&lt;'산출기준'!$B$19,AC223&lt;'산출기준'!$B$19,AE223=0),"",AF223/AE223)</x:f>
        <x:v>0.7936957858298229</x:v>
      </x:c>
      <x:c r="AH223" t="n">
        <x:f>IF(SUM(P223:AA223)=0,"",MAX(P223:AA223)/SUM(P223:AA223))</x:f>
        <x:v>0.17055456874813016</x:v>
      </x:c>
      <x:c r="AI223" t="n">
        <x:f>IF(AG223="","",AD223/'산출기준'!$B$18*'산출기준'!$B$20+MIN(1,AG223)*'산출기준'!$B$21+(1-AH223)*'산출기준'!$B$22)</x:f>
        <x:v>90.39978219993208</x:v>
      </x:c>
      <x:c r="AJ223" t="str">
        <x:v>24개월 중 양수 지수 24개월; 전반/후반 자료 12/12개월. 최근12개월/이전12개월 관측월 평균비 0.79배, 최근 최댓달 비중 17.1%. 미래 1년 지속을 보장하지 않음.</x:v>
      </x:c>
      <x:c r="AK223" t="str">
        <x:v>https://developers.naver.com/docs/serviceapi/datalab/search/search.md</x:v>
      </x:c>
    </x:row>
    <x:row r="224">
      <x:c r="A224" t="str">
        <x:v>K0220</x:v>
      </x:c>
      <x:c r="B224" t="str">
        <x:v>리빙</x:v>
      </x:c>
      <x:c r="C224" t="str">
        <x:v>세탁기통세척</x:v>
      </x:c>
      <x:c r="D224" t="n">
        <x:v>30.52762</x:v>
      </x:c>
      <x:c r="E224" t="n">
        <x:v>26.00751</x:v>
      </x:c>
      <x:c r="F224" t="n">
        <x:v>21.00911</x:v>
      </x:c>
      <x:c r="G224" t="n">
        <x:v>16.65235</x:v>
      </x:c>
      <x:c r="H224" t="n">
        <x:v>17.53313</x:v>
      </x:c>
      <x:c r="I224" t="n">
        <x:v>18.63453</x:v>
      </x:c>
      <x:c r="J224" t="n">
        <x:v>22.32944</x:v>
      </x:c>
      <x:c r="K224" t="n">
        <x:v>23.72219</x:v>
      </x:c>
      <x:c r="L224" t="n">
        <x:v>26.44706</x:v>
      </x:c>
      <x:c r="M224" t="n">
        <x:v>29.8944</x:v>
      </x:c>
      <x:c r="N224" t="n">
        <x:v>33.2306</x:v>
      </x:c>
      <x:c r="O224" t="n">
        <x:v>30.34574</x:v>
      </x:c>
      <x:c r="P224" t="n">
        <x:v>22.23176</x:v>
      </x:c>
      <x:c r="Q224" t="n">
        <x:v>18.25561</x:v>
      </x:c>
      <x:c r="R224" t="n">
        <x:v>15.54084</x:v>
      </x:c>
      <x:c r="S224" t="n">
        <x:v>13.38183</x:v>
      </x:c>
      <x:c r="T224" t="n">
        <x:v>11.93351</x:v>
      </x:c>
      <x:c r="U224" t="n">
        <x:v>11.41312</x:v>
      </x:c>
      <x:c r="V224" t="n">
        <x:v>13.20163</x:v>
      </x:c>
      <x:c r="W224" t="n">
        <x:v>15.15855</x:v>
      </x:c>
      <x:c r="X224" t="n">
        <x:v>15.20571</x:v>
      </x:c>
      <x:c r="Y224" t="n">
        <x:v>15.57621</x:v>
      </x:c>
      <x:c r="Z224" t="n">
        <x:v>16.53446</x:v>
      </x:c>
      <x:c r="AA224" t="n">
        <x:v>16.24816</x:v>
      </x:c>
      <x:c r="AB224" t="n">
        <x:f>COUNT(D224:O224)</x:f>
        <x:v>12</x:v>
      </x:c>
      <x:c r="AC224" t="n">
        <x:f>COUNT(P224:AA224)</x:f>
        <x:v>12</x:v>
      </x:c>
      <x:c r="AD224" t="n">
        <x:f>COUNTIF(D224:AA224,"&gt;0")</x:f>
        <x:v>24</x:v>
      </x:c>
      <x:c r="AE224" t="n">
        <x:f>IF(AB224=0,"",AVERAGE(D224:O224))</x:f>
        <x:v>24.69447333333333</x:v>
      </x:c>
      <x:c r="AF224" t="n">
        <x:f>IF(AC224=0,"",AVERAGE(P224:AA224))</x:f>
        <x:v>15.390115833333335</x:v>
      </x:c>
      <x:c r="AG224" t="n">
        <x:f>IF(OR(AB224&lt;'산출기준'!$B$19,AC224&lt;'산출기준'!$B$19,AE224=0),"",AF224/AE224)</x:f>
        <x:v>0.6232210594489295</x:v>
      </x:c>
      <x:c r="AH224" t="n">
        <x:f>IF(SUM(P224:AA224)=0,"",MAX(P224:AA224)/SUM(P224:AA224))</x:f>
        <x:v>0.12037899433180571</x:v>
      </x:c>
      <x:c r="AI224" t="n">
        <x:f>IF(AG224="","",AD224/'산출기준'!$B$18*'산출기준'!$B$20+MIN(1,AG224)*'산출기준'!$B$21+(1-AH224)*'산출기준'!$B$22)</x:f>
        <x:v>86.28905189683177</x:v>
      </x:c>
      <x:c r="AJ224" t="str">
        <x:v>24개월 중 양수 지수 24개월; 전반/후반 자료 12/12개월. 최근12개월/이전12개월 관측월 평균비 0.62배, 최근 최댓달 비중 12.0%. 미래 1년 지속을 보장하지 않음.</x:v>
      </x:c>
      <x:c r="AK224" t="str">
        <x:v>https://developers.naver.com/docs/serviceapi/datalab/search/search.md</x:v>
      </x:c>
    </x:row>
    <x:row r="225">
      <x:c r="A225" t="str">
        <x:v>K0221</x:v>
      </x:c>
      <x:c r="B225" t="str">
        <x:v>리빙</x:v>
      </x:c>
      <x:c r="C225" t="str">
        <x:v>하수구냄새제거</x:v>
      </x:c>
      <x:c r="D225" t="n">
        <x:v>53.57636</x:v>
      </x:c>
      <x:c r="E225" t="n">
        <x:v>56.63009</x:v>
      </x:c>
      <x:c r="F225" t="n">
        <x:v>47.27453</x:v>
      </x:c>
      <x:c r="G225" t="n">
        <x:v>46.06945</x:v>
      </x:c>
      <x:c r="H225" t="n">
        <x:v>42.62266</x:v>
      </x:c>
      <x:c r="I225" t="n">
        <x:v>48.50552</x:v>
      </x:c>
      <x:c r="J225" t="n">
        <x:v>70.58569</x:v>
      </x:c>
      <x:c r="K225" t="n">
        <x:v>76.01935</x:v>
      </x:c>
      <x:c r="L225" t="n">
        <x:v>82.42052</x:v>
      </x:c>
      <x:c r="M225" t="n">
        <x:v>79.98013</x:v>
      </x:c>
      <x:c r="N225" t="n">
        <x:v>80.83534</x:v>
      </x:c>
      <x:c r="O225" t="n">
        <x:v>57.17432</x:v>
      </x:c>
      <x:c r="P225" t="n">
        <x:v>51.5031</x:v>
      </x:c>
      <x:c r="Q225" t="n">
        <x:v>51.7925</x:v>
      </x:c>
      <x:c r="R225" t="n">
        <x:v>42.37214</x:v>
      </x:c>
      <x:c r="S225" t="n">
        <x:v>43.7068</x:v>
      </x:c>
      <x:c r="T225" t="n">
        <x:v>44.79094</x:v>
      </x:c>
      <x:c r="U225" t="n">
        <x:v>36.67501</x:v>
      </x:c>
      <x:c r="V225" t="n">
        <x:v>45.75846</x:v>
      </x:c>
      <x:c r="W225" t="n">
        <x:v>50.34122</x:v>
      </x:c>
      <x:c r="X225" t="n">
        <x:v>58.40532</x:v>
      </x:c>
      <x:c r="Y225" t="n">
        <x:v>52.45335</x:v>
      </x:c>
      <x:c r="Z225" t="n">
        <x:v>51.49447</x:v>
      </x:c>
      <x:c r="AA225" t="n">
        <x:v>41.87975</x:v>
      </x:c>
      <x:c r="AB225" t="n">
        <x:f>COUNT(D225:O225)</x:f>
        <x:v>12</x:v>
      </x:c>
      <x:c r="AC225" t="n">
        <x:f>COUNT(P225:AA225)</x:f>
        <x:v>12</x:v>
      </x:c>
      <x:c r="AD225" t="n">
        <x:f>COUNTIF(D225:AA225,"&gt;0")</x:f>
        <x:v>24</x:v>
      </x:c>
      <x:c r="AE225" t="n">
        <x:f>IF(AB225=0,"",AVERAGE(D225:O225))</x:f>
        <x:v>61.807829999999996</x:v>
      </x:c>
      <x:c r="AF225" t="n">
        <x:f>IF(AC225=0,"",AVERAGE(P225:AA225))</x:f>
        <x:v>47.59775500000001</x:v>
      </x:c>
      <x:c r="AG225" t="n">
        <x:f>IF(OR(AB225&lt;'산출기준'!$B$19,AC225&lt;'산출기준'!$B$19,AE225=0),"",AF225/AE225)</x:f>
        <x:v>0.7700926403661156</x:v>
      </x:c>
      <x:c r="AH225" t="n">
        <x:f>IF(SUM(P225:AA225)=0,"",MAX(P225:AA225)/SUM(P225:AA225))</x:f>
        <x:v>0.10225503282665327</x:v>
      </x:c>
      <x:c r="AI225" t="n">
        <x:f>IF(AG225="","",AD225/'산출기준'!$B$18*'산출기준'!$B$20+MIN(1,AG225)*'산출기준'!$B$21+(1-AH225)*'산출기준'!$B$22)</x:f>
        <x:v>91.0576785544504</x:v>
      </x:c>
      <x:c r="AJ225" t="str">
        <x:v>24개월 중 양수 지수 24개월; 전반/후반 자료 12/12개월. 최근12개월/이전12개월 관측월 평균비 0.77배, 최근 최댓달 비중 10.2%. 미래 1년 지속을 보장하지 않음.</x:v>
      </x:c>
      <x:c r="AK225" t="str">
        <x:v>https://developers.naver.com/docs/serviceapi/datalab/search/search.md</x:v>
      </x:c>
    </x:row>
    <x:row r="226">
      <x:c r="A226" t="str">
        <x:v>K0222</x:v>
      </x:c>
      <x:c r="B226" t="str">
        <x:v>리빙</x:v>
      </x:c>
      <x:c r="C226" t="str">
        <x:v>권연벌레퇴치</x:v>
      </x:c>
      <x:c r="D226" t="n">
        <x:v>63.00103</x:v>
      </x:c>
      <x:c r="E226" t="n">
        <x:v>28.64547</x:v>
      </x:c>
      <x:c r="F226" t="n">
        <x:v>8.55217</x:v>
      </x:c>
      <x:c r="G226" t="n">
        <x:v>4.37975</x:v>
      </x:c>
      <x:c r="H226" t="n">
        <x:v>4.94557</x:v>
      </x:c>
      <x:c r="I226" t="n">
        <x:v>5.12698</x:v>
      </x:c>
      <x:c r="J226" t="n">
        <x:v>6.49187</x:v>
      </x:c>
      <x:c r="K226" t="n">
        <x:v>11.52816</x:v>
      </x:c>
      <x:c r="L226" t="n">
        <x:v>22.52073</x:v>
      </x:c>
      <x:c r="M226" t="n">
        <x:v>35.51313</x:v>
      </x:c>
      <x:c r="N226" t="n">
        <x:v>69.51451</x:v>
      </x:c>
      <x:c r="O226" t="n">
        <x:v>75.17709</x:v>
      </x:c>
      <x:c r="P226" t="n">
        <x:v>55.42069</x:v>
      </x:c>
      <x:c r="Q226" t="n">
        <x:v>26.52038</x:v>
      </x:c>
      <x:c r="R226" t="n">
        <x:v>7.11385</x:v>
      </x:c>
      <x:c r="S226" t="n">
        <x:v>3.26537</x:v>
      </x:c>
      <x:c r="T226" t="n">
        <x:v>3.91758</x:v>
      </x:c>
      <x:c r="U226" t="n">
        <x:v>4.9974</x:v>
      </x:c>
      <x:c r="V226" t="n">
        <x:v>6.42277</x:v>
      </x:c>
      <x:c r="W226" t="n">
        <x:v>9.43762</x:v>
      </x:c>
      <x:c r="X226" t="n">
        <x:v>17.10003</x:v>
      </x:c>
      <x:c r="Y226" t="n">
        <x:v>22.11472</x:v>
      </x:c>
      <x:c r="Z226" t="n">
        <x:v>36.60158</x:v>
      </x:c>
      <x:c r="AA226" t="n">
        <x:v>40.89927</x:v>
      </x:c>
      <x:c r="AB226" t="n">
        <x:f>COUNT(D226:O226)</x:f>
        <x:v>12</x:v>
      </x:c>
      <x:c r="AC226" t="n">
        <x:f>COUNT(P226:AA226)</x:f>
        <x:v>12</x:v>
      </x:c>
      <x:c r="AD226" t="n">
        <x:f>COUNTIF(D226:AA226,"&gt;0")</x:f>
        <x:v>24</x:v>
      </x:c>
      <x:c r="AE226" t="n">
        <x:f>IF(AB226=0,"",AVERAGE(D226:O226))</x:f>
        <x:v>27.949705000000005</x:v>
      </x:c>
      <x:c r="AF226" t="n">
        <x:f>IF(AC226=0,"",AVERAGE(P226:AA226))</x:f>
        <x:v>19.484271666666668</x:v>
      </x:c>
      <x:c r="AG226" t="n">
        <x:f>IF(OR(AB226&lt;'산출기준'!$B$19,AC226&lt;'산출기준'!$B$19,AE226=0),"",AF226/AE226)</x:f>
        <x:v>0.6971190453232571</x:v>
      </x:c>
      <x:c r="AH226" t="n">
        <x:f>IF(SUM(P226:AA226)=0,"",MAX(P226:AA226)/SUM(P226:AA226))</x:f>
        <x:v>0.237031740900759</x:v>
      </x:c>
      <x:c r="AI226" t="n">
        <x:f>IF(AG226="","",AD226/'산출기준'!$B$18*'산출기준'!$B$20+MIN(1,AG226)*'산출기준'!$B$21+(1-AH226)*'산출기준'!$B$22)</x:f>
        <x:v>86.17293654168253</x:v>
      </x:c>
      <x:c r="AJ226" t="str">
        <x:v>24개월 중 양수 지수 24개월; 전반/후반 자료 12/12개월. 최근12개월/이전12개월 관측월 평균비 0.70배, 최근 최댓달 비중 23.7%. 미래 1년 지속을 보장하지 않음.</x:v>
      </x:c>
      <x:c r="AK226" t="str">
        <x:v>https://developers.naver.com/docs/serviceapi/datalab/search/search.md</x:v>
      </x:c>
    </x:row>
    <x:row r="227">
      <x:c r="A227" t="str">
        <x:v>K0223</x:v>
      </x:c>
      <x:c r="B227" t="str">
        <x:v>리빙</x:v>
      </x:c>
      <x:c r="C227" t="str">
        <x:v>방충망청소</x:v>
      </x:c>
      <x:c r="D227" t="n">
        <x:v>54.54388</x:v>
      </x:c>
      <x:c r="E227" t="n">
        <x:v>34.89979</x:v>
      </x:c>
      <x:c r="F227" t="n">
        <x:v>17.32895</x:v>
      </x:c>
      <x:c r="G227" t="n">
        <x:v>9.26485</x:v>
      </x:c>
      <x:c r="H227" t="n">
        <x:v>10.65566</x:v>
      </x:c>
      <x:c r="I227" t="n">
        <x:v>12.08102</x:v>
      </x:c>
      <x:c r="J227" t="n">
        <x:v>33.82861</x:v>
      </x:c>
      <x:c r="K227" t="n">
        <x:v>64.82809</x:v>
      </x:c>
      <x:c r="L227" t="n">
        <x:v>82.91292</x:v>
      </x:c>
      <x:c r="M227" t="n">
        <x:v>100</x:v>
      </x:c>
      <x:c r="N227" t="n">
        <x:v>55.0406</x:v>
      </x:c>
      <x:c r="O227" t="n">
        <x:v>45.12353</x:v>
      </x:c>
      <x:c r="P227" t="n">
        <x:v>46.9765</x:v>
      </x:c>
      <x:c r="Q227" t="n">
        <x:v>31.70784</x:v>
      </x:c>
      <x:c r="R227" t="n">
        <x:v>17.30736</x:v>
      </x:c>
      <x:c r="S227" t="n">
        <x:v>10.16326</x:v>
      </x:c>
      <x:c r="T227" t="n">
        <x:v>7.28662</x:v>
      </x:c>
      <x:c r="U227" t="n">
        <x:v>13.52798</x:v>
      </x:c>
      <x:c r="V227" t="n">
        <x:v>41.77608</x:v>
      </x:c>
      <x:c r="W227" t="n">
        <x:v>54.31064</x:v>
      </x:c>
      <x:c r="X227" t="n">
        <x:v>87.44816</x:v>
      </x:c>
      <x:c r="Y227" t="n">
        <x:v>75.14253</x:v>
      </x:c>
      <x:c r="Z227" t="n">
        <x:v>48.44073</x:v>
      </x:c>
      <x:c r="AA227" t="n">
        <x:v>36.04008</x:v>
      </x:c>
      <x:c r="AB227" t="n">
        <x:f>COUNT(D227:O227)</x:f>
        <x:v>12</x:v>
      </x:c>
      <x:c r="AC227" t="n">
        <x:f>COUNT(P227:AA227)</x:f>
        <x:v>12</x:v>
      </x:c>
      <x:c r="AD227" t="n">
        <x:f>COUNTIF(D227:AA227,"&gt;0")</x:f>
        <x:v>24</x:v>
      </x:c>
      <x:c r="AE227" t="n">
        <x:f>IF(AB227=0,"",AVERAGE(D227:O227))</x:f>
        <x:v>43.37565833333333</x:v>
      </x:c>
      <x:c r="AF227" t="n">
        <x:f>IF(AC227=0,"",AVERAGE(P227:AA227))</x:f>
        <x:v>39.177315</x:v>
      </x:c>
      <x:c r="AG227" t="n">
        <x:f>IF(OR(AB227&lt;'산출기준'!$B$19,AC227&lt;'산출기준'!$B$19,AE227=0),"",AF227/AE227)</x:f>
        <x:v>0.9032096919182208</x:v>
      </x:c>
      <x:c r="AH227" t="n">
        <x:f>IF(SUM(P227:AA227)=0,"",MAX(P227:AA227)/SUM(P227:AA227))</x:f>
        <x:v>0.1860093440978961</x:v>
      </x:c>
      <x:c r="AI227" t="n">
        <x:f>IF(AG227="","",AD227/'산출기준'!$B$18*'산출기준'!$B$20+MIN(1,AG227)*'산출기준'!$B$21+(1-AH227)*'산출기준'!$B$22)</x:f>
        <x:v>93.37610387558871</x:v>
      </x:c>
      <x:c r="AJ227" t="str">
        <x:v>24개월 중 양수 지수 24개월; 전반/후반 자료 12/12개월. 최근12개월/이전12개월 관측월 평균비 0.90배, 최근 최댓달 비중 18.6%. 미래 1년 지속을 보장하지 않음.</x:v>
      </x:c>
      <x:c r="AK227" t="str">
        <x:v>https://developers.naver.com/docs/serviceapi/datalab/search/search.md</x:v>
      </x:c>
    </x:row>
    <x:row r="228">
      <x:c r="A228" t="str">
        <x:v>K0224</x:v>
      </x:c>
      <x:c r="B228" t="str">
        <x:v>리빙</x:v>
      </x:c>
      <x:c r="C228" t="str">
        <x:v>녹제거방법</x:v>
      </x:c>
      <x:c r="D228" t="n">
        <x:v>70.77574</x:v>
      </x:c>
      <x:c r="E228" t="n">
        <x:v>68.7068</x:v>
      </x:c>
      <x:c r="F228" t="n">
        <x:v>52.06461</x:v>
      </x:c>
      <x:c r="G228" t="n">
        <x:v>42.12595</x:v>
      </x:c>
      <x:c r="H228" t="n">
        <x:v>36.28196</x:v>
      </x:c>
      <x:c r="I228" t="n">
        <x:v>37.06807</x:v>
      </x:c>
      <x:c r="J228" t="n">
        <x:v>45.88372</x:v>
      </x:c>
      <x:c r="K228" t="n">
        <x:v>39.81513</x:v>
      </x:c>
      <x:c r="L228" t="n">
        <x:v>41.86679</x:v>
      </x:c>
      <x:c r="M228" t="n">
        <x:v>42.19937</x:v>
      </x:c>
      <x:c r="N228" t="n">
        <x:v>44.43244</x:v>
      </x:c>
      <x:c r="O228" t="n">
        <x:v>48.95473</x:v>
      </x:c>
      <x:c r="P228" t="n">
        <x:v>50.71268</x:v>
      </x:c>
      <x:c r="Q228" t="n">
        <x:v>47.87059</x:v>
      </x:c>
      <x:c r="R228" t="n">
        <x:v>37.53023</x:v>
      </x:c>
      <x:c r="S228" t="n">
        <x:v>29.49205</x:v>
      </x:c>
      <x:c r="T228" t="n">
        <x:v>30.32135</x:v>
      </x:c>
      <x:c r="U228" t="n">
        <x:v>9.65359</x:v>
      </x:c>
      <x:c r="V228" t="n">
        <x:v>11.48496</x:v>
      </x:c>
      <x:c r="W228" t="n">
        <x:v>12.5</x:v>
      </x:c>
      <x:c r="X228" t="n">
        <x:v>21.04785</x:v>
      </x:c>
      <x:c r="Y228" t="n">
        <x:v>22.28317</x:v>
      </x:c>
      <x:c r="Z228" t="n">
        <x:v>31.25431</x:v>
      </x:c>
      <x:c r="AA228" t="n">
        <x:v>35.94505</x:v>
      </x:c>
      <x:c r="AB228" t="n">
        <x:f>COUNT(D228:O228)</x:f>
        <x:v>12</x:v>
      </x:c>
      <x:c r="AC228" t="n">
        <x:f>COUNT(P228:AA228)</x:f>
        <x:v>12</x:v>
      </x:c>
      <x:c r="AD228" t="n">
        <x:f>COUNTIF(D228:AA228,"&gt;0")</x:f>
        <x:v>24</x:v>
      </x:c>
      <x:c r="AE228" t="n">
        <x:f>IF(AB228=0,"",AVERAGE(D228:O228))</x:f>
        <x:v>47.514609166666666</x:v>
      </x:c>
      <x:c r="AF228" t="n">
        <x:f>IF(AC228=0,"",AVERAGE(P228:AA228))</x:f>
        <x:v>28.341319166666665</x:v>
      </x:c>
      <x:c r="AG228" t="n">
        <x:f>IF(OR(AB228&lt;'산출기준'!$B$19,AC228&lt;'산출기준'!$B$19,AE228=0),"",AF228/AE228)</x:f>
        <x:v>0.5964758979128717</x:v>
      </x:c>
      <x:c r="AH228" t="n">
        <x:f>IF(SUM(P228:AA228)=0,"",MAX(P228:AA228)/SUM(P228:AA228))</x:f>
        <x:v>0.14911291326329995</x:v>
      </x:c>
      <x:c r="AI228" t="n">
        <x:f>IF(AG228="","",AD228/'산출기준'!$B$18*'산출기준'!$B$20+MIN(1,AG228)*'산출기준'!$B$21+(1-AH228)*'산출기준'!$B$22)</x:f>
        <x:v>84.91201867212015</x:v>
      </x:c>
      <x:c r="AJ228" t="str">
        <x:v>24개월 중 양수 지수 24개월; 전반/후반 자료 12/12개월. 최근12개월/이전12개월 관측월 평균비 0.60배, 최근 최댓달 비중 14.9%. 미래 1년 지속을 보장하지 않음.</x:v>
      </x:c>
      <x:c r="AK228" t="str">
        <x:v>https://developers.naver.com/docs/serviceapi/datalab/search/search.md</x:v>
      </x:c>
    </x:row>
    <x:row r="229">
      <x:c r="A229" t="str">
        <x:v>K0225</x:v>
      </x:c>
      <x:c r="B229" t="str">
        <x:v>리빙</x:v>
      </x:c>
      <x:c r="C229" t="str">
        <x:v>과탄산소다사용법</x:v>
      </x:c>
      <x:c r="D229" t="n">
        <x:v>72.64167</x:v>
      </x:c>
      <x:c r="E229" t="n">
        <x:v>64.67691</x:v>
      </x:c>
      <x:c r="F229" t="n">
        <x:v>32.73151</x:v>
      </x:c>
      <x:c r="G229" t="n">
        <x:v>25.99343</x:v>
      </x:c>
      <x:c r="H229" t="n">
        <x:v>29.35815</x:v>
      </x:c>
      <x:c r="I229" t="n">
        <x:v>32.58897</x:v>
      </x:c>
      <x:c r="J229" t="n">
        <x:v>39.18883</x:v>
      </x:c>
      <x:c r="K229" t="n">
        <x:v>36.0444</x:v>
      </x:c>
      <x:c r="L229" t="n">
        <x:v>42.10003</x:v>
      </x:c>
      <x:c r="M229" t="n">
        <x:v>46.59208</x:v>
      </x:c>
      <x:c r="N229" t="n">
        <x:v>52.8464</x:v>
      </x:c>
      <x:c r="O229" t="n">
        <x:v>51.5247</x:v>
      </x:c>
      <x:c r="P229" t="n">
        <x:v>39.07221</x:v>
      </x:c>
      <x:c r="Q229" t="n">
        <x:v>30.48548</x:v>
      </x:c>
      <x:c r="R229" t="n">
        <x:v>25.6954</x:v>
      </x:c>
      <x:c r="S229" t="n">
        <x:v>21.72598</x:v>
      </x:c>
      <x:c r="T229" t="n">
        <x:v>26.24395</x:v>
      </x:c>
      <x:c r="U229" t="n">
        <x:v>25.57878</x:v>
      </x:c>
      <x:c r="V229" t="n">
        <x:v>30.34295</x:v>
      </x:c>
      <x:c r="W229" t="n">
        <x:v>28.83984</x:v>
      </x:c>
      <x:c r="X229" t="n">
        <x:v>32.63648</x:v>
      </x:c>
      <x:c r="Y229" t="n">
        <x:v>33.44419</x:v>
      </x:c>
      <x:c r="Z229" t="n">
        <x:v>39.69851</x:v>
      </x:c>
      <x:c r="AA229" t="n">
        <x:v>35.52608</x:v>
      </x:c>
      <x:c r="AB229" t="n">
        <x:f>COUNT(D229:O229)</x:f>
        <x:v>12</x:v>
      </x:c>
      <x:c r="AC229" t="n">
        <x:f>COUNT(P229:AA229)</x:f>
        <x:v>12</x:v>
      </x:c>
      <x:c r="AD229" t="n">
        <x:f>COUNTIF(D229:AA229,"&gt;0")</x:f>
        <x:v>24</x:v>
      </x:c>
      <x:c r="AE229" t="n">
        <x:f>IF(AB229=0,"",AVERAGE(D229:O229))</x:f>
        <x:v>43.85725666666667</x:v>
      </x:c>
      <x:c r="AF229" t="n">
        <x:f>IF(AC229=0,"",AVERAGE(P229:AA229))</x:f>
        <x:v>30.774154166666662</x:v>
      </x:c>
      <x:c r="AG229" t="n">
        <x:f>IF(OR(AB229&lt;'산출기준'!$B$19,AC229&lt;'산출기준'!$B$19,AE229=0),"",AF229/AE229)</x:f>
        <x:v>0.7016889907310662</x:v>
      </x:c>
      <x:c r="AH229" t="n">
        <x:f>IF(SUM(P229:AA229)=0,"",MAX(P229:AA229)/SUM(P229:AA229))</x:f>
        <x:v>0.10749959686138139</x:v>
      </x:c>
      <x:c r="AI229" t="n">
        <x:f>IF(AG229="","",AD229/'산출기준'!$B$18*'산출기준'!$B$20+MIN(1,AG229)*'산출기준'!$B$21+(1-AH229)*'산출기준'!$B$22)</x:f>
        <x:v>88.90067778470436</x:v>
      </x:c>
      <x:c r="AJ229" t="str">
        <x:v>24개월 중 양수 지수 24개월; 전반/후반 자료 12/12개월. 최근12개월/이전12개월 관측월 평균비 0.70배, 최근 최댓달 비중 10.7%. 미래 1년 지속을 보장하지 않음.</x:v>
      </x:c>
      <x:c r="AK229" t="str">
        <x:v>https://developers.naver.com/docs/serviceapi/datalab/search/search.md</x:v>
      </x:c>
    </x:row>
    <x:row r="230">
      <x:c r="A230" t="str">
        <x:v>K0226</x:v>
      </x:c>
      <x:c r="B230" t="str">
        <x:v>리빙</x:v>
      </x:c>
      <x:c r="C230" t="str">
        <x:v>전자레인지청소</x:v>
      </x:c>
      <x:c r="D230" t="n">
        <x:v>37.77039</x:v>
      </x:c>
      <x:c r="E230" t="n">
        <x:v>39.69386</x:v>
      </x:c>
      <x:c r="F230" t="n">
        <x:v>33.20722</x:v>
      </x:c>
      <x:c r="G230" t="n">
        <x:v>33.67509</x:v>
      </x:c>
      <x:c r="H230" t="n">
        <x:v>37.3314</x:v>
      </x:c>
      <x:c r="I230" t="n">
        <x:v>33.29963</x:v>
      </x:c>
      <x:c r="J230" t="n">
        <x:v>33.64909</x:v>
      </x:c>
      <x:c r="K230" t="n">
        <x:v>32.30036</x:v>
      </x:c>
      <x:c r="L230" t="n">
        <x:v>31.68231</x:v>
      </x:c>
      <x:c r="M230" t="n">
        <x:v>30.66281</x:v>
      </x:c>
      <x:c r="N230" t="n">
        <x:v>29.59133</x:v>
      </x:c>
      <x:c r="O230" t="n">
        <x:v>29.48736</x:v>
      </x:c>
      <x:c r="P230" t="n">
        <x:v>26.4231</x:v>
      </x:c>
      <x:c r="Q230" t="n">
        <x:v>26.24115</x:v>
      </x:c>
      <x:c r="R230" t="n">
        <x:v>24.97617</x:v>
      </x:c>
      <x:c r="S230" t="n">
        <x:v>26.787</x:v>
      </x:c>
      <x:c r="T230" t="n">
        <x:v>31.33285</x:v>
      </x:c>
      <x:c r="U230" t="n">
        <x:v>25.56534</x:v>
      </x:c>
      <x:c r="V230" t="n">
        <x:v>28.81155</x:v>
      </x:c>
      <x:c r="W230" t="n">
        <x:v>23.40505</x:v>
      </x:c>
      <x:c r="X230" t="n">
        <x:v>23.08158</x:v>
      </x:c>
      <x:c r="Y230" t="n">
        <x:v>22.96606</x:v>
      </x:c>
      <x:c r="Z230" t="n">
        <x:v>24.9444</x:v>
      </x:c>
      <x:c r="AA230" t="n">
        <x:v>22.62527</x:v>
      </x:c>
      <x:c r="AB230" t="n">
        <x:f>COUNT(D230:O230)</x:f>
        <x:v>12</x:v>
      </x:c>
      <x:c r="AC230" t="n">
        <x:f>COUNT(P230:AA230)</x:f>
        <x:v>12</x:v>
      </x:c>
      <x:c r="AD230" t="n">
        <x:f>COUNTIF(D230:AA230,"&gt;0")</x:f>
        <x:v>24</x:v>
      </x:c>
      <x:c r="AE230" t="n">
        <x:f>IF(AB230=0,"",AVERAGE(D230:O230))</x:f>
        <x:v>33.52923750000001</x:v>
      </x:c>
      <x:c r="AF230" t="n">
        <x:f>IF(AC230=0,"",AVERAGE(P230:AA230))</x:f>
        <x:v>25.59662666666667</x:v>
      </x:c>
      <x:c r="AG230" t="n">
        <x:f>IF(OR(AB230&lt;'산출기준'!$B$19,AC230&lt;'산출기준'!$B$19,AE230=0),"",AF230/AE230)</x:f>
        <x:v>0.7634121314767943</x:v>
      </x:c>
      <x:c r="AH230" t="n">
        <x:f>IF(SUM(P230:AA230)=0,"",MAX(P230:AA230)/SUM(P230:AA230))</x:f>
        <x:v>0.10200839615845211</x:v>
      </x:c>
      <x:c r="AI230" t="n">
        <x:f>IF(AG230="","",AD230/'산출기준'!$B$18*'산출기준'!$B$20+MIN(1,AG230)*'산출기준'!$B$21+(1-AH230)*'산출기준'!$B$22)</x:f>
        <x:v>90.86219602113479</x:v>
      </x:c>
      <x:c r="AJ230" t="str">
        <x:v>24개월 중 양수 지수 24개월; 전반/후반 자료 12/12개월. 최근12개월/이전12개월 관측월 평균비 0.76배, 최근 최댓달 비중 10.2%. 미래 1년 지속을 보장하지 않음.</x:v>
      </x:c>
      <x:c r="AK230" t="str">
        <x:v>https://developers.naver.com/docs/serviceapi/datalab/search/search.md</x:v>
      </x:c>
    </x:row>
    <x:row r="231">
      <x:c r="A231" t="str">
        <x:v>K0227</x:v>
      </x:c>
      <x:c r="B231" t="str">
        <x:v>리빙</x:v>
      </x:c>
      <x:c r="C231" t="str">
        <x:v>주방후드청소</x:v>
      </x:c>
      <x:c r="D231" t="n">
        <x:v>18.55306</x:v>
      </x:c>
      <x:c r="E231" t="n">
        <x:v>14.47797</x:v>
      </x:c>
      <x:c r="F231" t="n">
        <x:v>10.55306</x:v>
      </x:c>
      <x:c r="G231" t="n">
        <x:v>6.75812</x:v>
      </x:c>
      <x:c r="H231" t="n">
        <x:v>9.187</x:v>
      </x:c>
      <x:c r="I231" t="n">
        <x:v>7.94801</x:v>
      </x:c>
      <x:c r="J231" t="n">
        <x:v>11.30108</x:v>
      </x:c>
      <x:c r="K231" t="n">
        <x:v>13.85992</x:v>
      </x:c>
      <x:c r="L231" t="n">
        <x:v>15.3935</x:v>
      </x:c>
      <x:c r="M231" t="n">
        <x:v>17.05992</x:v>
      </x:c>
      <x:c r="N231" t="n">
        <x:v>16.40433</x:v>
      </x:c>
      <x:c r="O231" t="n">
        <x:v>15.67942</x:v>
      </x:c>
      <x:c r="P231" t="n">
        <x:v>12.44187</x:v>
      </x:c>
      <x:c r="Q231" t="n">
        <x:v>10.87942</x:v>
      </x:c>
      <x:c r="R231" t="n">
        <x:v>8.40144</x:v>
      </x:c>
      <x:c r="S231" t="n">
        <x:v>9.11768</x:v>
      </x:c>
      <x:c r="T231" t="n">
        <x:v>11.62166</x:v>
      </x:c>
      <x:c r="U231" t="n">
        <x:v>17.12635</x:v>
      </x:c>
      <x:c r="V231" t="n">
        <x:v>19.83826</x:v>
      </x:c>
      <x:c r="W231" t="n">
        <x:v>18.83898</x:v>
      </x:c>
      <x:c r="X231" t="n">
        <x:v>20.18483</x:v>
      </x:c>
      <x:c r="Y231" t="n">
        <x:v>18.36823</x:v>
      </x:c>
      <x:c r="Z231" t="n">
        <x:v>20.05198</x:v>
      </x:c>
      <x:c r="AA231" t="n">
        <x:v>21.37761</x:v>
      </x:c>
      <x:c r="AB231" t="n">
        <x:f>COUNT(D231:O231)</x:f>
        <x:v>12</x:v>
      </x:c>
      <x:c r="AC231" t="n">
        <x:f>COUNT(P231:AA231)</x:f>
        <x:v>12</x:v>
      </x:c>
      <x:c r="AD231" t="n">
        <x:f>COUNTIF(D231:AA231,"&gt;0")</x:f>
        <x:v>24</x:v>
      </x:c>
      <x:c r="AE231" t="n">
        <x:f>IF(AB231=0,"",AVERAGE(D231:O231))</x:f>
        <x:v>13.097949166666666</x:v>
      </x:c>
      <x:c r="AF231" t="n">
        <x:f>IF(AC231=0,"",AVERAGE(P231:AA231))</x:f>
        <x:v>15.687359166666667</x:v>
      </x:c>
      <x:c r="AG231" t="n">
        <x:f>IF(OR(AB231&lt;'산출기준'!$B$19,AC231&lt;'산출기준'!$B$19,AE231=0),"",AF231/AE231)</x:f>
        <x:v>1.1976958352067713</x:v>
      </x:c>
      <x:c r="AH231" t="n">
        <x:f>IF(SUM(P231:AA231)=0,"",MAX(P231:AA231)/SUM(P231:AA231))</x:f>
        <x:v>0.11356070075741982</x:v>
      </x:c>
      <x:c r="AI231" t="n">
        <x:f>IF(AG231="","",AD231/'산출기준'!$B$18*'산출기준'!$B$20+MIN(1,AG231)*'산출기준'!$B$21+(1-AH231)*'산출기준'!$B$22)</x:f>
        <x:v>97.7287859848516</x:v>
      </x:c>
      <x:c r="AJ231" t="str">
        <x:v>24개월 중 양수 지수 24개월; 전반/후반 자료 12/12개월. 최근12개월/이전12개월 관측월 평균비 1.20배, 최근 최댓달 비중 11.4%. 미래 1년 지속을 보장하지 않음.</x:v>
      </x:c>
      <x:c r="AK231" t="str">
        <x:v>https://developers.naver.com/docs/serviceapi/datalab/search/search.md</x:v>
      </x:c>
    </x:row>
    <x:row r="232">
      <x:c r="A232" t="str">
        <x:v>K0228</x:v>
      </x:c>
      <x:c r="B232" t="str">
        <x:v>리빙</x:v>
      </x:c>
      <x:c r="C232" t="str">
        <x:v>실외기청소</x:v>
      </x:c>
      <x:c r="D232" t="n">
        <x:v>9.05703</x:v>
      </x:c>
      <x:c r="E232" t="n">
        <x:v>3.03826</x:v>
      </x:c>
      <x:c r="F232" t="n">
        <x:v>1.2361</x:v>
      </x:c>
      <x:c r="G232" t="n">
        <x:v>0.86064</x:v>
      </x:c>
      <x:c r="H232" t="n">
        <x:v>0.93285</x:v>
      </x:c>
      <x:c r="I232" t="n">
        <x:v>1.41805</x:v>
      </x:c>
      <x:c r="J232" t="n">
        <x:v>3.56678</x:v>
      </x:c>
      <x:c r="K232" t="n">
        <x:v>5.33718</x:v>
      </x:c>
      <x:c r="L232" t="n">
        <x:v>9.24476</x:v>
      </x:c>
      <x:c r="M232" t="n">
        <x:v>22.89097</x:v>
      </x:c>
      <x:c r="N232" t="n">
        <x:v>62.59061</x:v>
      </x:c>
      <x:c r="O232" t="n">
        <x:v>27.30108</x:v>
      </x:c>
      <x:c r="P232" t="n">
        <x:v>6.40288</x:v>
      </x:c>
      <x:c r="Q232" t="n">
        <x:v>2.31913</x:v>
      </x:c>
      <x:c r="R232" t="n">
        <x:v>1.44693</x:v>
      </x:c>
      <x:c r="S232" t="n">
        <x:v>0.72779</x:v>
      </x:c>
      <x:c r="T232" t="n">
        <x:v>0.88375</x:v>
      </x:c>
      <x:c r="U232" t="n">
        <x:v>0.81444</x:v>
      </x:c>
      <x:c r="V232" t="n">
        <x:v>2.04765</x:v>
      </x:c>
      <x:c r="W232" t="n">
        <x:v>4.11841</x:v>
      </x:c>
      <x:c r="X232" t="n">
        <x:v>9.49891</x:v>
      </x:c>
      <x:c r="Y232" t="n">
        <x:v>11.87581</x:v>
      </x:c>
      <x:c r="Z232" t="n">
        <x:v>24.8722</x:v>
      </x:c>
      <x:c r="AA232" t="n">
        <x:v>28.80288</x:v>
      </x:c>
      <x:c r="AB232" t="n">
        <x:f>COUNT(D232:O232)</x:f>
        <x:v>12</x:v>
      </x:c>
      <x:c r="AC232" t="n">
        <x:f>COUNT(P232:AA232)</x:f>
        <x:v>12</x:v>
      </x:c>
      <x:c r="AD232" t="n">
        <x:f>COUNTIF(D232:AA232,"&gt;0")</x:f>
        <x:v>24</x:v>
      </x:c>
      <x:c r="AE232" t="n">
        <x:f>IF(AB232=0,"",AVERAGE(D232:O232))</x:f>
        <x:v>12.289525833333334</x:v>
      </x:c>
      <x:c r="AF232" t="n">
        <x:f>IF(AC232=0,"",AVERAGE(P232:AA232))</x:f>
        <x:v>7.817565000000001</x:v>
      </x:c>
      <x:c r="AG232" t="n">
        <x:f>IF(OR(AB232&lt;'산출기준'!$B$19,AC232&lt;'산출기준'!$B$19,AE232=0),"",AF232/AE232)</x:f>
        <x:v>0.6361160801498241</x:v>
      </x:c>
      <x:c r="AH232" t="n">
        <x:f>IF(SUM(P232:AA232)=0,"",MAX(P232:AA232)/SUM(P232:AA232))</x:f>
        <x:v>0.3070316652307975</x:v>
      </x:c>
      <x:c r="AI232" t="n">
        <x:f>IF(AG232="","",AD232/'산출기준'!$B$18*'산출기준'!$B$20+MIN(1,AG232)*'산출기준'!$B$21+(1-AH232)*'산출기준'!$B$22)</x:f>
        <x:v>82.94284909987879</x:v>
      </x:c>
      <x:c r="AJ232" t="str">
        <x:v>24개월 중 양수 지수 24개월; 전반/후반 자료 12/12개월. 최근12개월/이전12개월 관측월 평균비 0.64배, 최근 최댓달 비중 30.7%. 미래 1년 지속을 보장하지 않음.</x:v>
      </x:c>
      <x:c r="AK232" t="str">
        <x:v>https://developers.naver.com/docs/serviceapi/datalab/search/search.md</x:v>
      </x:c>
    </x:row>
    <x:row r="233">
      <x:c r="A233" t="str">
        <x:v>K0229</x:v>
      </x:c>
      <x:c r="B233" t="str">
        <x:v>리빙</x:v>
      </x:c>
      <x:c r="C233" t="str">
        <x:v>에어컨청소비용</x:v>
      </x:c>
      <x:c r="D233" t="n">
        <x:v>17.39205</x:v>
      </x:c>
      <x:c r="E233" t="n">
        <x:v>7.69675</x:v>
      </x:c>
      <x:c r="F233" t="n">
        <x:v>4.38411</x:v>
      </x:c>
      <x:c r="G233" t="n">
        <x:v>3.3675</x:v>
      </x:c>
      <x:c r="H233" t="n">
        <x:v>3.75162</x:v>
      </x:c>
      <x:c r="I233" t="n">
        <x:v>5.97545</x:v>
      </x:c>
      <x:c r="J233" t="n">
        <x:v>20.9444</x:v>
      </x:c>
      <x:c r="K233" t="n">
        <x:v>51.20866</x:v>
      </x:c>
      <x:c r="L233" t="n">
        <x:v>93.99277</x:v>
      </x:c>
      <x:c r="M233" t="n">
        <x:v>100</x:v>
      </x:c>
      <x:c r="N233" t="n">
        <x:v>60.93574</x:v>
      </x:c>
      <x:c r="O233" t="n">
        <x:v>35.40794</x:v>
      </x:c>
      <x:c r="P233" t="n">
        <x:v>21.93212</x:v>
      </x:c>
      <x:c r="Q233" t="n">
        <x:v>9.96967</x:v>
      </x:c>
      <x:c r="R233" t="n">
        <x:v>6.16028</x:v>
      </x:c>
      <x:c r="S233" t="n">
        <x:v>5.09169</x:v>
      </x:c>
      <x:c r="T233" t="n">
        <x:v>6.67436</x:v>
      </x:c>
      <x:c r="U233" t="n">
        <x:v>7.6361</x:v>
      </x:c>
      <x:c r="V233" t="n">
        <x:v>19.12202</x:v>
      </x:c>
      <x:c r="W233" t="n">
        <x:v>35.35595</x:v>
      </x:c>
      <x:c r="X233" t="n">
        <x:v>54.85342</x:v>
      </x:c>
      <x:c r="Y233" t="n">
        <x:v>41.53935</x:v>
      </x:c>
      <x:c r="Z233" t="n">
        <x:v>35.74296</x:v>
      </x:c>
      <x:c r="AA233" t="n">
        <x:v>23.49169</x:v>
      </x:c>
      <x:c r="AB233" t="n">
        <x:f>COUNT(D233:O233)</x:f>
        <x:v>12</x:v>
      </x:c>
      <x:c r="AC233" t="n">
        <x:f>COUNT(P233:AA233)</x:f>
        <x:v>12</x:v>
      </x:c>
      <x:c r="AD233" t="n">
        <x:f>COUNTIF(D233:AA233,"&gt;0")</x:f>
        <x:v>24</x:v>
      </x:c>
      <x:c r="AE233" t="n">
        <x:f>IF(AB233=0,"",AVERAGE(D233:O233))</x:f>
        <x:v>33.75474916666666</x:v>
      </x:c>
      <x:c r="AF233" t="n">
        <x:f>IF(AC233=0,"",AVERAGE(P233:AA233))</x:f>
        <x:v>22.2974675</x:v>
      </x:c>
      <x:c r="AG233" t="n">
        <x:f>IF(OR(AB233&lt;'산출기준'!$B$19,AC233&lt;'산출기준'!$B$19,AE233=0),"",AF233/AE233)</x:f>
        <x:v>0.6605727505159213</x:v>
      </x:c>
      <x:c r="AH233" t="n">
        <x:f>IF(SUM(P233:AA233)=0,"",MAX(P233:AA233)/SUM(P233:AA233))</x:f>
        <x:v>0.20500616643272754</x:v>
      </x:c>
      <x:c r="AI233" t="n">
        <x:f>IF(AG233="","",AD233/'산출기준'!$B$18*'산출기준'!$B$20+MIN(1,AG233)*'산출기준'!$B$21+(1-AH233)*'산출기준'!$B$22)</x:f>
        <x:v>85.71705918682309</x:v>
      </x:c>
      <x:c r="AJ233" t="str">
        <x:v>24개월 중 양수 지수 24개월; 전반/후반 자료 12/12개월. 최근12개월/이전12개월 관측월 평균비 0.66배, 최근 최댓달 비중 20.5%. 미래 1년 지속을 보장하지 않음.</x:v>
      </x:c>
      <x:c r="AK233" t="str">
        <x:v>https://developers.naver.com/docs/serviceapi/datalab/search/search.md</x:v>
      </x:c>
    </x:row>
    <x:row r="234">
      <x:c r="A234" t="str">
        <x:v>K0230</x:v>
      </x:c>
      <x:c r="B234" t="str">
        <x:v>리빙</x:v>
      </x:c>
      <x:c r="C234" t="str">
        <x:v>구연산사용법</x:v>
      </x:c>
      <x:c r="D234" t="n">
        <x:v>33.65776</x:v>
      </x:c>
      <x:c r="E234" t="n">
        <x:v>29.58555</x:v>
      </x:c>
      <x:c r="F234" t="n">
        <x:v>26.24404</x:v>
      </x:c>
      <x:c r="G234" t="n">
        <x:v>26.91985</x:v>
      </x:c>
      <x:c r="H234" t="n">
        <x:v>26.47509</x:v>
      </x:c>
      <x:c r="I234" t="n">
        <x:v>26.07364</x:v>
      </x:c>
      <x:c r="J234" t="n">
        <x:v>26.97472</x:v>
      </x:c>
      <x:c r="K234" t="n">
        <x:v>24.40144</x:v>
      </x:c>
      <x:c r="L234" t="n">
        <x:v>26.27581</x:v>
      </x:c>
      <x:c r="M234" t="n">
        <x:v>29.69819</x:v>
      </x:c>
      <x:c r="N234" t="n">
        <x:v>35.58989</x:v>
      </x:c>
      <x:c r="O234" t="n">
        <x:v>34.30758</x:v>
      </x:c>
      <x:c r="P234" t="n">
        <x:v>24.56895</x:v>
      </x:c>
      <x:c r="Q234" t="n">
        <x:v>20.65848</x:v>
      </x:c>
      <x:c r="R234" t="n">
        <x:v>20.51985</x:v>
      </x:c>
      <x:c r="S234" t="n">
        <x:v>21.62599</x:v>
      </x:c>
      <x:c r="T234" t="n">
        <x:v>23.60722</x:v>
      </x:c>
      <x:c r="U234" t="n">
        <x:v>20.63537</x:v>
      </x:c>
      <x:c r="V234" t="n">
        <x:v>21.44693</x:v>
      </x:c>
      <x:c r="W234" t="n">
        <x:v>21.03682</x:v>
      </x:c>
      <x:c r="X234" t="n">
        <x:v>22.4462</x:v>
      </x:c>
      <x:c r="Y234" t="n">
        <x:v>21.30541</x:v>
      </x:c>
      <x:c r="Z234" t="n">
        <x:v>25.43537</x:v>
      </x:c>
      <x:c r="AA234" t="n">
        <x:v>21.68664</x:v>
      </x:c>
      <x:c r="AB234" t="n">
        <x:f>COUNT(D234:O234)</x:f>
        <x:v>12</x:v>
      </x:c>
      <x:c r="AC234" t="n">
        <x:f>COUNT(P234:AA234)</x:f>
        <x:v>12</x:v>
      </x:c>
      <x:c r="AD234" t="n">
        <x:f>COUNTIF(D234:AA234,"&gt;0")</x:f>
        <x:v>24</x:v>
      </x:c>
      <x:c r="AE234" t="n">
        <x:f>IF(AB234=0,"",AVERAGE(D234:O234))</x:f>
        <x:v>28.85029666666667</x:v>
      </x:c>
      <x:c r="AF234" t="n">
        <x:f>IF(AC234=0,"",AVERAGE(P234:AA234))</x:f>
        <x:v>22.0811025</x:v>
      </x:c>
      <x:c r="AG234" t="n">
        <x:f>IF(OR(AB234&lt;'산출기준'!$B$19,AC234&lt;'산출기준'!$B$19,AE234=0),"",AF234/AE234)</x:f>
        <x:v>0.7653682995056434</x:v>
      </x:c>
      <x:c r="AH234" t="n">
        <x:f>IF(SUM(P234:AA234)=0,"",MAX(P234:AA234)/SUM(P234:AA234))</x:f>
        <x:v>0.09599222532781897</x:v>
      </x:c>
      <x:c r="AI234" t="n">
        <x:f>IF(AG234="","",AD234/'산출기준'!$B$18*'산출기준'!$B$20+MIN(1,AG234)*'산출기준'!$B$21+(1-AH234)*'산출기준'!$B$22)</x:f>
        <x:v>91.04120447861291</x:v>
      </x:c>
      <x:c r="AJ234" t="str">
        <x:v>24개월 중 양수 지수 24개월; 전반/후반 자료 12/12개월. 최근12개월/이전12개월 관측월 평균비 0.77배, 최근 최댓달 비중 9.6%. 미래 1년 지속을 보장하지 않음.</x:v>
      </x:c>
      <x:c r="AK234" t="str">
        <x:v>https://developers.naver.com/docs/serviceapi/datalab/search/search.md</x:v>
      </x:c>
    </x:row>
    <x:row r="235">
      <x:c r="A235" t="str">
        <x:v>K0231</x:v>
      </x:c>
      <x:c r="B235" t="str">
        <x:v>리빙</x:v>
      </x:c>
      <x:c r="C235" t="str">
        <x:v>에어컨실외기청소</x:v>
      </x:c>
      <x:c r="D235" t="n">
        <x:v>8.72998</x:v>
      </x:c>
      <x:c r="E235" t="n">
        <x:v>2.72426</x:v>
      </x:c>
      <x:c r="F235" t="n">
        <x:v>0.99675</x:v>
      </x:c>
      <x:c r="G235" t="n">
        <x:v>1.54832</x:v>
      </x:c>
      <x:c r="H235" t="n">
        <x:v>1.60992</x:v>
      </x:c>
      <x:c r="I235" t="n">
        <x:v>2.36028</x:v>
      </x:c>
      <x:c r="J235" t="n">
        <x:v>5.41494</x:v>
      </x:c>
      <x:c r="K235" t="n">
        <x:v>7.82282</x:v>
      </x:c>
      <x:c r="L235" t="n">
        <x:v>12.04502</x:v>
      </x:c>
      <x:c r="M235" t="n">
        <x:v>29.0122</x:v>
      </x:c>
      <x:c r="N235" t="n">
        <x:v>55.46813</x:v>
      </x:c>
      <x:c r="O235" t="n">
        <x:v>21.91734</x:v>
      </x:c>
      <x:c r="P235" t="n">
        <x:v>5.78172</x:v>
      </x:c>
      <x:c r="Q235" t="n">
        <x:v>2.09149</x:v>
      </x:c>
      <x:c r="R235" t="n">
        <x:v>1.17034</x:v>
      </x:c>
      <x:c r="S235" t="n">
        <x:v>0.84835</x:v>
      </x:c>
      <x:c r="T235" t="n">
        <x:v>0.92395</x:v>
      </x:c>
      <x:c r="U235" t="n">
        <x:v>1.62672</x:v>
      </x:c>
      <x:c r="V235" t="n">
        <x:v>4.61697</x:v>
      </x:c>
      <x:c r="W235" t="n">
        <x:v>10.89987</x:v>
      </x:c>
      <x:c r="X235" t="n">
        <x:v>18.28872</x:v>
      </x:c>
      <x:c r="Y235" t="n">
        <x:v>17.25837</x:v>
      </x:c>
      <x:c r="Z235" t="n">
        <x:v>28.29544</x:v>
      </x:c>
      <x:c r="AA235" t="n">
        <x:v>25.53757</x:v>
      </x:c>
      <x:c r="AB235" t="n">
        <x:f>COUNT(D235:O235)</x:f>
        <x:v>12</x:v>
      </x:c>
      <x:c r="AC235" t="n">
        <x:f>COUNT(P235:AA235)</x:f>
        <x:v>12</x:v>
      </x:c>
      <x:c r="AD235" t="n">
        <x:f>COUNTIF(D235:AA235,"&gt;0")</x:f>
        <x:v>24</x:v>
      </x:c>
      <x:c r="AE235" t="n">
        <x:f>IF(AB235=0,"",AVERAGE(D235:O235))</x:f>
        <x:v>12.47083</x:v>
      </x:c>
      <x:c r="AF235" t="n">
        <x:f>IF(AC235=0,"",AVERAGE(P235:AA235))</x:f>
        <x:v>9.778292500000001</x:v>
      </x:c>
      <x:c r="AG235" t="n">
        <x:f>IF(OR(AB235&lt;'산출기준'!$B$19,AC235&lt;'산출기준'!$B$19,AE235=0),"",AF235/AE235)</x:f>
        <x:v>0.784093159797704</x:v>
      </x:c>
      <x:c r="AH235" t="n">
        <x:f>IF(SUM(P235:AA235)=0,"",MAX(P235:AA235)/SUM(P235:AA235))</x:f>
        <x:v>0.24114162399348693</x:v>
      </x:c>
      <x:c r="AI235" t="n">
        <x:f>IF(AG235="","",AD235/'산출기준'!$B$18*'산출기준'!$B$20+MIN(1,AG235)*'산출기준'!$B$21+(1-AH235)*'산출기준'!$B$22)</x:f>
        <x:v>88.6999623140614</x:v>
      </x:c>
      <x:c r="AJ235" t="str">
        <x:v>24개월 중 양수 지수 24개월; 전반/후반 자료 12/12개월. 최근12개월/이전12개월 관측월 평균비 0.78배, 최근 최댓달 비중 24.1%. 미래 1년 지속을 보장하지 않음.</x:v>
      </x:c>
      <x:c r="AK235" t="str">
        <x:v>https://developers.naver.com/docs/serviceapi/datalab/search/search.md</x:v>
      </x:c>
    </x:row>
    <x:row r="236">
      <x:c r="A236" t="str">
        <x:v>K0232</x:v>
      </x:c>
      <x:c r="B236" t="str">
        <x:v>리빙</x:v>
      </x:c>
      <x:c r="C236" t="str">
        <x:v>스티로폼분리수거</x:v>
      </x:c>
      <x:c r="D236" t="n">
        <x:v>35.70948</x:v>
      </x:c>
      <x:c r="E236" t="n">
        <x:v>33.71598</x:v>
      </x:c>
      <x:c r="F236" t="n">
        <x:v>31.70567</x:v>
      </x:c>
      <x:c r="G236" t="n">
        <x:v>33.24</x:v>
      </x:c>
      <x:c r="H236" t="n">
        <x:v>32.95721</x:v>
      </x:c>
      <x:c r="I236" t="n">
        <x:v>39.4753</x:v>
      </x:c>
      <x:c r="J236" t="n">
        <x:v>44.16228</x:v>
      </x:c>
      <x:c r="K236" t="n">
        <x:v>39.76929</x:v>
      </x:c>
      <x:c r="L236" t="n">
        <x:v>34.78273</x:v>
      </x:c>
      <x:c r="M236" t="n">
        <x:v>31.41449</x:v>
      </x:c>
      <x:c r="N236" t="n">
        <x:v>31.2213</x:v>
      </x:c>
      <x:c r="O236" t="n">
        <x:v>31.2325</x:v>
      </x:c>
      <x:c r="P236" t="n">
        <x:v>29.49098</x:v>
      </x:c>
      <x:c r="Q236" t="n">
        <x:v>27.18669</x:v>
      </x:c>
      <x:c r="R236" t="n">
        <x:v>27.09429</x:v>
      </x:c>
      <x:c r="S236" t="n">
        <x:v>27.37708</x:v>
      </x:c>
      <x:c r="T236" t="n">
        <x:v>27.0243</x:v>
      </x:c>
      <x:c r="U236" t="n">
        <x:v>27.09709</x:v>
      </x:c>
      <x:c r="V236" t="n">
        <x:v>32.13965</x:v>
      </x:c>
      <x:c r="W236" t="n">
        <x:v>23.43207</x:v>
      </x:c>
      <x:c r="X236" t="n">
        <x:v>21.24258</x:v>
      </x:c>
      <x:c r="Y236" t="n">
        <x:v>19.32187</x:v>
      </x:c>
      <x:c r="Z236" t="n">
        <x:v>19.69985</x:v>
      </x:c>
      <x:c r="AA236" t="n">
        <x:v>17.66155</x:v>
      </x:c>
      <x:c r="AB236" t="n">
        <x:f>COUNT(D236:O236)</x:f>
        <x:v>12</x:v>
      </x:c>
      <x:c r="AC236" t="n">
        <x:f>COUNT(P236:AA236)</x:f>
        <x:v>12</x:v>
      </x:c>
      <x:c r="AD236" t="n">
        <x:f>COUNTIF(D236:AA236,"&gt;0")</x:f>
        <x:v>24</x:v>
      </x:c>
      <x:c r="AE236" t="n">
        <x:f>IF(AB236=0,"",AVERAGE(D236:O236))</x:f>
        <x:v>34.9488525</x:v>
      </x:c>
      <x:c r="AF236" t="n">
        <x:f>IF(AC236=0,"",AVERAGE(P236:AA236))</x:f>
        <x:v>24.89733333333334</x:v>
      </x:c>
      <x:c r="AG236" t="n">
        <x:f>IF(OR(AB236&lt;'산출기준'!$B$19,AC236&lt;'산출기준'!$B$19,AE236=0),"",AF236/AE236)</x:f>
        <x:v>0.7123934421976612</x:v>
      </x:c>
      <x:c r="AH236" t="n">
        <x:f>IF(SUM(P236:AA236)=0,"",MAX(P236:AA236)/SUM(P236:AA236))</x:f>
        <x:v>0.10757393696781448</x:v>
      </x:c>
      <x:c r="AI236" t="n">
        <x:f>IF(AG236="","",AD236/'산출기준'!$B$18*'산출기준'!$B$20+MIN(1,AG236)*'산출기준'!$B$21+(1-AH236)*'산출기준'!$B$22)</x:f>
        <x:v>89.22032452657353</x:v>
      </x:c>
      <x:c r="AJ236" t="str">
        <x:v>24개월 중 양수 지수 24개월; 전반/후반 자료 12/12개월. 최근12개월/이전12개월 관측월 평균비 0.71배, 최근 최댓달 비중 10.8%. 미래 1년 지속을 보장하지 않음.</x:v>
      </x:c>
      <x:c r="AK236" t="str">
        <x:v>https://developers.naver.com/docs/serviceapi/datalab/search/search.md</x:v>
      </x:c>
    </x:row>
    <x:row r="237">
      <x:c r="A237" t="str">
        <x:v>K0233</x:v>
      </x:c>
      <x:c r="B237" t="str">
        <x:v>리빙</x:v>
      </x:c>
      <x:c r="C237" t="str">
        <x:v>시스템에어컨청소</x:v>
      </x:c>
      <x:c r="D237" t="n">
        <x:v>31.2325</x:v>
      </x:c>
      <x:c r="E237" t="n">
        <x:v>17.45156</x:v>
      </x:c>
      <x:c r="F237" t="n">
        <x:v>9.74633</x:v>
      </x:c>
      <x:c r="G237" t="n">
        <x:v>8.69638</x:v>
      </x:c>
      <x:c r="H237" t="n">
        <x:v>9.07716</x:v>
      </x:c>
      <x:c r="I237" t="n">
        <x:v>12.22701</x:v>
      </x:c>
      <x:c r="J237" t="n">
        <x:v>33.99316</x:v>
      </x:c>
      <x:c r="K237" t="n">
        <x:v>54.41258</x:v>
      </x:c>
      <x:c r="L237" t="n">
        <x:v>85.79068</x:v>
      </x:c>
      <x:c r="M237" t="n">
        <x:v>100</x:v>
      </x:c>
      <x:c r="N237" t="n">
        <x:v>63.27976</x:v>
      </x:c>
      <x:c r="O237" t="n">
        <x:v>51.9431</x:v>
      </x:c>
      <x:c r="P237" t="n">
        <x:v>25.06999</x:v>
      </x:c>
      <x:c r="Q237" t="n">
        <x:v>13.43095</x:v>
      </x:c>
      <x:c r="R237" t="n">
        <x:v>9.03796</x:v>
      </x:c>
      <x:c r="S237" t="n">
        <x:v>7.35524</x:v>
      </x:c>
      <x:c r="T237" t="n">
        <x:v>8.78597</x:v>
      </x:c>
      <x:c r="U237" t="n">
        <x:v>8.99596</x:v>
      </x:c>
      <x:c r="V237" t="n">
        <x:v>26.46992</x:v>
      </x:c>
      <x:c r="W237" t="n">
        <x:v>57.96281</x:v>
      </x:c>
      <x:c r="X237" t="n">
        <x:v>77.15869</x:v>
      </x:c>
      <x:c r="Y237" t="n">
        <x:v>38.97412</x:v>
      </x:c>
      <x:c r="Z237" t="n">
        <x:v>26.41113</x:v>
      </x:c>
      <x:c r="AA237" t="n">
        <x:v>18.14872</x:v>
      </x:c>
      <x:c r="AB237" t="n">
        <x:f>COUNT(D237:O237)</x:f>
        <x:v>12</x:v>
      </x:c>
      <x:c r="AC237" t="n">
        <x:f>COUNT(P237:AA237)</x:f>
        <x:v>12</x:v>
      </x:c>
      <x:c r="AD237" t="n">
        <x:f>COUNTIF(D237:AA237,"&gt;0")</x:f>
        <x:v>24</x:v>
      </x:c>
      <x:c r="AE237" t="n">
        <x:f>IF(AB237=0,"",AVERAGE(D237:O237))</x:f>
        <x:v>39.82085166666667</x:v>
      </x:c>
      <x:c r="AF237" t="n">
        <x:f>IF(AC237=0,"",AVERAGE(P237:AA237))</x:f>
        <x:v>26.483455000000006</x:v>
      </x:c>
      <x:c r="AG237" t="n">
        <x:f>IF(OR(AB237&lt;'산출기준'!$B$19,AC237&lt;'산출기준'!$B$19,AE237=0),"",AF237/AE237)</x:f>
        <x:v>0.6650650071899099</x:v>
      </x:c>
      <x:c r="AH237" t="n">
        <x:f>IF(SUM(P237:AA237)=0,"",MAX(P237:AA237)/SUM(P237:AA237))</x:f>
        <x:v>0.24278897271271185</x:v>
      </x:c>
      <x:c r="AI237" t="n">
        <x:f>IF(AG237="","",AD237/'산출기준'!$B$18*'산출기준'!$B$20+MIN(1,AG237)*'산출기준'!$B$21+(1-AH237)*'산출기준'!$B$22)</x:f>
        <x:v>85.09617076144306</x:v>
      </x:c>
      <x:c r="AJ237" t="str">
        <x:v>24개월 중 양수 지수 24개월; 전반/후반 자료 12/12개월. 최근12개월/이전12개월 관측월 평균비 0.67배, 최근 최댓달 비중 24.3%. 미래 1년 지속을 보장하지 않음.</x:v>
      </x:c>
      <x:c r="AK237" t="str">
        <x:v>https://developers.naver.com/docs/serviceapi/datalab/search/search.md</x:v>
      </x:c>
    </x:row>
    <x:row r="238">
      <x:c r="A238" t="str">
        <x:v>K0234</x:v>
      </x:c>
      <x:c r="B238" t="str">
        <x:v>리빙</x:v>
      </x:c>
      <x:c r="C238" t="str">
        <x:v>벽걸이에어컨셀프청소</x:v>
      </x:c>
      <x:c r="D238" t="n">
        <x:v>13.01377</x:v>
      </x:c>
      <x:c r="E238" t="n">
        <x:v>5.33094</x:v>
      </x:c>
      <x:c r="F238" t="n">
        <x:v>2.35188</x:v>
      </x:c>
      <x:c r="G238" t="n">
        <x:v>1.41393</x:v>
      </x:c>
      <x:c r="H238" t="n">
        <x:v>1.36913</x:v>
      </x:c>
      <x:c r="I238" t="n">
        <x:v>2.65987</x:v>
      </x:c>
      <x:c r="J238" t="n">
        <x:v>7.42804</x:v>
      </x:c>
      <x:c r="K238" t="n">
        <x:v>15.11647</x:v>
      </x:c>
      <x:c r="L238" t="n">
        <x:v>30.87691</x:v>
      </x:c>
      <x:c r="M238" t="n">
        <x:v>44.22667</x:v>
      </x:c>
      <x:c r="N238" t="n">
        <x:v>30.93571</x:v>
      </x:c>
      <x:c r="O238" t="n">
        <x:v>17.16037</x:v>
      </x:c>
      <x:c r="P238" t="n">
        <x:v>8.06641</x:v>
      </x:c>
      <x:c r="Q238" t="n">
        <x:v>4.21659</x:v>
      </x:c>
      <x:c r="R238" t="n">
        <x:v>1.9459</x:v>
      </x:c>
      <x:c r="S238" t="n">
        <x:v>1.00235</x:v>
      </x:c>
      <x:c r="T238" t="n">
        <x:v>1.13954</x:v>
      </x:c>
      <x:c r="U238" t="n">
        <x:v>1.85351</x:v>
      </x:c>
      <x:c r="V238" t="n">
        <x:v>4.55258</x:v>
      </x:c>
      <x:c r="W238" t="n">
        <x:v>15.36566</x:v>
      </x:c>
      <x:c r="X238" t="n">
        <x:v>43.16272</x:v>
      </x:c>
      <x:c r="Y238" t="n">
        <x:v>33.2428</x:v>
      </x:c>
      <x:c r="Z238" t="n">
        <x:v>34.33475</x:v>
      </x:c>
      <x:c r="AA238" t="n">
        <x:v>20.95419</x:v>
      </x:c>
      <x:c r="AB238" t="n">
        <x:f>COUNT(D238:O238)</x:f>
        <x:v>12</x:v>
      </x:c>
      <x:c r="AC238" t="n">
        <x:f>COUNT(P238:AA238)</x:f>
        <x:v>12</x:v>
      </x:c>
      <x:c r="AD238" t="n">
        <x:f>COUNTIF(D238:AA238,"&gt;0")</x:f>
        <x:v>24</x:v>
      </x:c>
      <x:c r="AE238" t="n">
        <x:f>IF(AB238=0,"",AVERAGE(D238:O238))</x:f>
        <x:v>14.323640833333334</x:v>
      </x:c>
      <x:c r="AF238" t="n">
        <x:f>IF(AC238=0,"",AVERAGE(P238:AA238))</x:f>
        <x:v>14.153083333333335</x:v>
      </x:c>
      <x:c r="AG238" t="n">
        <x:f>IF(OR(AB238&lt;'산출기준'!$B$19,AC238&lt;'산출기준'!$B$19,AE238=0),"",AF238/AE238)</x:f>
        <x:v>0.9880925874933219</x:v>
      </x:c>
      <x:c r="AH238" t="n">
        <x:f>IF(SUM(P238:AA238)=0,"",MAX(P238:AA238)/SUM(P238:AA238))</x:f>
        <x:v>0.2541420302996402</x:v>
      </x:c>
      <x:c r="AI238" t="n">
        <x:f>IF(AG238="","",AD238/'산출기준'!$B$18*'산출기준'!$B$20+MIN(1,AG238)*'산출기준'!$B$21+(1-AH238)*'산출기준'!$B$22)</x:f>
        <x:v>94.55993701880686</x:v>
      </x:c>
      <x:c r="AJ238" t="str">
        <x:v>24개월 중 양수 지수 24개월; 전반/후반 자료 12/12개월. 최근12개월/이전12개월 관측월 평균비 0.99배, 최근 최댓달 비중 25.4%. 미래 1년 지속을 보장하지 않음.</x:v>
      </x:c>
      <x:c r="AK238" t="str">
        <x:v>https://developers.naver.com/docs/serviceapi/datalab/search/search.md</x:v>
      </x:c>
    </x:row>
    <x:row r="239">
      <x:c r="A239" t="str">
        <x:v>K0235</x:v>
      </x:c>
      <x:c r="B239" t="str">
        <x:v>리빙</x:v>
      </x:c>
      <x:c r="C239" t="str">
        <x:v>베이킹소다사용법</x:v>
      </x:c>
      <x:c r="D239" t="n">
        <x:v>24.60341</x:v>
      </x:c>
      <x:c r="E239" t="n">
        <x:v>22.79797</x:v>
      </x:c>
      <x:c r="F239" t="n">
        <x:v>18.33837</x:v>
      </x:c>
      <x:c r="G239" t="n">
        <x:v>17.70569</x:v>
      </x:c>
      <x:c r="H239" t="n">
        <x:v>21.03882</x:v>
      </x:c>
      <x:c r="I239" t="n">
        <x:v>20.53576</x:v>
      </x:c>
      <x:c r="J239" t="n">
        <x:v>20.85365</x:v>
      </x:c>
      <x:c r="K239" t="n">
        <x:v>17.11931</x:v>
      </x:c>
      <x:c r="L239" t="n">
        <x:v>19.00191</x:v>
      </x:c>
      <x:c r="M239" t="n">
        <x:v>20.85365</x:v>
      </x:c>
      <x:c r="N239" t="n">
        <x:v>29.10931</x:v>
      </x:c>
      <x:c r="O239" t="n">
        <x:v>26.68662</x:v>
      </x:c>
      <x:c r="P239" t="n">
        <x:v>21.18387</x:v>
      </x:c>
      <x:c r="Q239" t="n">
        <x:v>18.29825</x:v>
      </x:c>
      <x:c r="R239" t="n">
        <x:v>18.89698</x:v>
      </x:c>
      <x:c r="S239" t="n">
        <x:v>16.37244</x:v>
      </x:c>
      <x:c r="T239" t="n">
        <x:v>17.37238</x:v>
      </x:c>
      <x:c r="U239" t="n">
        <x:v>16.26751</x:v>
      </x:c>
      <x:c r="V239" t="n">
        <x:v>19.15931</x:v>
      </x:c>
      <x:c r="W239" t="n">
        <x:v>18.82291</x:v>
      </x:c>
      <x:c r="X239" t="n">
        <x:v>20.20554</x:v>
      </x:c>
      <x:c r="Y239" t="n">
        <x:v>18.6007</x:v>
      </x:c>
      <x:c r="Z239" t="n">
        <x:v>20.46478</x:v>
      </x:c>
      <x:c r="AA239" t="n">
        <x:v>18.49268</x:v>
      </x:c>
      <x:c r="AB239" t="n">
        <x:f>COUNT(D239:O239)</x:f>
        <x:v>12</x:v>
      </x:c>
      <x:c r="AC239" t="n">
        <x:f>COUNT(P239:AA239)</x:f>
        <x:v>12</x:v>
      </x:c>
      <x:c r="AD239" t="n">
        <x:f>COUNTIF(D239:AA239,"&gt;0")</x:f>
        <x:v>24</x:v>
      </x:c>
      <x:c r="AE239" t="n">
        <x:f>IF(AB239=0,"",AVERAGE(D239:O239))</x:f>
        <x:v>21.55370583333333</x:v>
      </x:c>
      <x:c r="AF239" t="n">
        <x:f>IF(AC239=0,"",AVERAGE(P239:AA239))</x:f>
        <x:v>18.678112499999997</x:v>
      </x:c>
      <x:c r="AG239" t="n">
        <x:f>IF(OR(AB239&lt;'산출기준'!$B$19,AC239&lt;'산출기준'!$B$19,AE239=0),"",AF239/AE239)</x:f>
        <x:v>0.8665847369557138</x:v>
      </x:c>
      <x:c r="AH239" t="n">
        <x:f>IF(SUM(P239:AA239)=0,"",MAX(P239:AA239)/SUM(P239:AA239))</x:f>
        <x:v>0.09451289577573752</x:v>
      </x:c>
      <x:c r="AI239" t="n">
        <x:f>IF(AG239="","",AD239/'산출기준'!$B$18*'산출기준'!$B$20+MIN(1,AG239)*'산출기준'!$B$21+(1-AH239)*'산출기준'!$B$22)</x:f>
        <x:v>94.10728419315666</x:v>
      </x:c>
      <x:c r="AJ239" t="str">
        <x:v>24개월 중 양수 지수 24개월; 전반/후반 자료 12/12개월. 최근12개월/이전12개월 관측월 평균비 0.87배, 최근 최댓달 비중 9.5%. 미래 1년 지속을 보장하지 않음.</x:v>
      </x:c>
      <x:c r="AK239" t="str">
        <x:v>https://developers.naver.com/docs/serviceapi/datalab/search/search.md</x:v>
      </x:c>
    </x:row>
    <x:row r="240">
      <x:c r="A240" t="str">
        <x:v>K0236</x:v>
      </x:c>
      <x:c r="B240" t="str">
        <x:v>리빙</x:v>
      </x:c>
      <x:c r="C240" t="str">
        <x:v>화장실하수구냄새</x:v>
      </x:c>
      <x:c r="D240" t="n">
        <x:v>18.039</x:v>
      </x:c>
      <x:c r="E240" t="n">
        <x:v>21.93074</x:v>
      </x:c>
      <x:c r="F240" t="n">
        <x:v>16.72427</x:v>
      </x:c>
      <x:c r="G240" t="n">
        <x:v>15.93728</x:v>
      </x:c>
      <x:c r="H240" t="n">
        <x:v>16.46503</x:v>
      </x:c>
      <x:c r="I240" t="n">
        <x:v>15.88173</x:v>
      </x:c>
      <x:c r="J240" t="n">
        <x:v>22.21159</x:v>
      </x:c>
      <x:c r="K240" t="n">
        <x:v>20.08517</x:v>
      </x:c>
      <x:c r="L240" t="n">
        <x:v>21.55731</x:v>
      </x:c>
      <x:c r="M240" t="n">
        <x:v>19.56052</x:v>
      </x:c>
      <x:c r="N240" t="n">
        <x:v>21.26103</x:v>
      </x:c>
      <x:c r="O240" t="n">
        <x:v>15.07005</x:v>
      </x:c>
      <x:c r="P240" t="n">
        <x:v>15.21511</x:v>
      </x:c>
      <x:c r="Q240" t="n">
        <x:v>17.28905</x:v>
      </x:c>
      <x:c r="R240" t="n">
        <x:v>14.73983</x:v>
      </x:c>
      <x:c r="S240" t="n">
        <x:v>15.27066</x:v>
      </x:c>
      <x:c r="T240" t="n">
        <x:v>14.79846</x:v>
      </x:c>
      <x:c r="U240" t="n">
        <x:v>18.38775</x:v>
      </x:c>
      <x:c r="V240" t="n">
        <x:v>23.53867</x:v>
      </x:c>
      <x:c r="W240" t="n">
        <x:v>23.81951</x:v>
      </x:c>
      <x:c r="X240" t="n">
        <x:v>23.43682</x:v>
      </x:c>
      <x:c r="Y240" t="n">
        <x:v>18.19332</x:v>
      </x:c>
      <x:c r="Z240" t="n">
        <x:v>21.29806</x:v>
      </x:c>
      <x:c r="AA240" t="n">
        <x:v>19.48027</x:v>
      </x:c>
      <x:c r="AB240" t="n">
        <x:f>COUNT(D240:O240)</x:f>
        <x:v>12</x:v>
      </x:c>
      <x:c r="AC240" t="n">
        <x:f>COUNT(P240:AA240)</x:f>
        <x:v>12</x:v>
      </x:c>
      <x:c r="AD240" t="n">
        <x:f>COUNTIF(D240:AA240,"&gt;0")</x:f>
        <x:v>24</x:v>
      </x:c>
      <x:c r="AE240" t="n">
        <x:f>IF(AB240=0,"",AVERAGE(D240:O240))</x:f>
        <x:v>18.72697666666667</x:v>
      </x:c>
      <x:c r="AF240" t="n">
        <x:f>IF(AC240=0,"",AVERAGE(P240:AA240))</x:f>
        <x:v>18.788959166666665</x:v>
      </x:c>
      <x:c r="AG240" t="n">
        <x:f>IF(OR(AB240&lt;'산출기준'!$B$19,AC240&lt;'산출기준'!$B$19,AE240=0),"",AF240/AE240)</x:f>
        <x:v>1.0033097974704226</x:v>
      </x:c>
      <x:c r="AH240" t="n">
        <x:f>IF(SUM(P240:AA240)=0,"",MAX(P240:AA240)/SUM(P240:AA240))</x:f>
        <x:v>0.10564497740716614</x:v>
      </x:c>
      <x:c r="AI240" t="n">
        <x:f>IF(AG240="","",AD240/'산출기준'!$B$18*'산출기준'!$B$20+MIN(1,AG240)*'산출기준'!$B$21+(1-AH240)*'산출기준'!$B$22)</x:f>
        <x:v>97.88710045185667</x:v>
      </x:c>
      <x:c r="AJ240" t="str">
        <x:v>24개월 중 양수 지수 24개월; 전반/후반 자료 12/12개월. 최근12개월/이전12개월 관측월 평균비 1.00배, 최근 최댓달 비중 10.6%. 미래 1년 지속을 보장하지 않음.</x:v>
      </x:c>
      <x:c r="AK240" t="str">
        <x:v>https://developers.naver.com/docs/serviceapi/datalab/search/search.md</x:v>
      </x:c>
    </x:row>
    <x:row r="241">
      <x:c r="A241" t="str">
        <x:v>K0237</x:v>
      </x:c>
      <x:c r="B241" t="str">
        <x:v>리빙</x:v>
      </x:c>
      <x:c r="C241" t="str">
        <x:v>창틀청소</x:v>
      </x:c>
      <x:c r="D241" t="n">
        <x:v>36.76007</x:v>
      </x:c>
      <x:c r="E241" t="n">
        <x:v>25.83482</x:v>
      </x:c>
      <x:c r="F241" t="n">
        <x:v>14.45898</x:v>
      </x:c>
      <x:c r="G241" t="n">
        <x:v>10.56107</x:v>
      </x:c>
      <x:c r="H241" t="n">
        <x:v>10.25862</x:v>
      </x:c>
      <x:c r="I241" t="n">
        <x:v>10.70612</x:v>
      </x:c>
      <x:c r="J241" t="n">
        <x:v>18.16554</x:v>
      </x:c>
      <x:c r="K241" t="n">
        <x:v>22.52947</x:v>
      </x:c>
      <x:c r="L241" t="n">
        <x:v>28.05073</x:v>
      </x:c>
      <x:c r="M241" t="n">
        <x:v>31.91161</x:v>
      </x:c>
      <x:c r="N241" t="n">
        <x:v>24.70835</x:v>
      </x:c>
      <x:c r="O241" t="n">
        <x:v>21.70236</x:v>
      </x:c>
      <x:c r="P241" t="n">
        <x:v>26.92426</x:v>
      </x:c>
      <x:c r="Q241" t="n">
        <x:v>16.59465</x:v>
      </x:c>
      <x:c r="R241" t="n">
        <x:v>9.91914</x:v>
      </x:c>
      <x:c r="S241" t="n">
        <x:v>8.08283</x:v>
      </x:c>
      <x:c r="T241" t="n">
        <x:v>7.76803</x:v>
      </x:c>
      <x:c r="U241" t="n">
        <x:v>8.5828</x:v>
      </x:c>
      <x:c r="V241" t="n">
        <x:v>14.93734</x:v>
      </x:c>
      <x:c r="W241" t="n">
        <x:v>18.5328</x:v>
      </x:c>
      <x:c r="X241" t="n">
        <x:v>27.64952</x:v>
      </x:c>
      <x:c r="Y241" t="n">
        <x:v>25.51077</x:v>
      </x:c>
      <x:c r="Z241" t="n">
        <x:v>19.80124</x:v>
      </x:c>
      <x:c r="AA241" t="n">
        <x:v>16.8292</x:v>
      </x:c>
      <x:c r="AB241" t="n">
        <x:f>COUNT(D241:O241)</x:f>
        <x:v>12</x:v>
      </x:c>
      <x:c r="AC241" t="n">
        <x:f>COUNT(P241:AA241)</x:f>
        <x:v>12</x:v>
      </x:c>
      <x:c r="AD241" t="n">
        <x:f>COUNTIF(D241:AA241,"&gt;0")</x:f>
        <x:v>24</x:v>
      </x:c>
      <x:c r="AE241" t="n">
        <x:f>IF(AB241=0,"",AVERAGE(D241:O241))</x:f>
        <x:v>21.303978333333333</x:v>
      </x:c>
      <x:c r="AF241" t="n">
        <x:f>IF(AC241=0,"",AVERAGE(P241:AA241))</x:f>
        <x:v>16.761048333333335</x:v>
      </x:c>
      <x:c r="AG241" t="n">
        <x:f>IF(OR(AB241&lt;'산출기준'!$B$19,AC241&lt;'산출기준'!$B$19,AE241=0),"",AF241/AE241)</x:f>
        <x:v>0.7867567301788</x:v>
      </x:c>
      <x:c r="AH241" t="n">
        <x:f>IF(SUM(P241:AA241)=0,"",MAX(P241:AA241)/SUM(P241:AA241))</x:f>
        <x:v>0.1374691260858882</x:v>
      </x:c>
      <x:c r="AI241" t="n">
        <x:f>IF(AG241="","",AD241/'산출기준'!$B$18*'산출기준'!$B$20+MIN(1,AG241)*'산출기준'!$B$21+(1-AH241)*'산출기준'!$B$22)</x:f>
        <x:v>90.85331938364624</x:v>
      </x:c>
      <x:c r="AJ241" t="str">
        <x:v>24개월 중 양수 지수 24개월; 전반/후반 자료 12/12개월. 최근12개월/이전12개월 관측월 평균비 0.79배, 최근 최댓달 비중 13.7%. 미래 1년 지속을 보장하지 않음.</x:v>
      </x:c>
      <x:c r="AK241" t="str">
        <x:v>https://developers.naver.com/docs/serviceapi/datalab/search/search.md</x:v>
      </x:c>
    </x:row>
    <x:row r="242">
      <x:c r="A242" t="str">
        <x:v>K0238</x:v>
      </x:c>
      <x:c r="B242" t="str">
        <x:v>리빙</x:v>
      </x:c>
      <x:c r="C242" t="str">
        <x:v>결로현상</x:v>
      </x:c>
      <x:c r="D242" t="n">
        <x:v>45.08651</x:v>
      </x:c>
      <x:c r="E242" t="n">
        <x:v>42.14876</x:v>
      </x:c>
      <x:c r="F242" t="n">
        <x:v>65.16658</x:v>
      </x:c>
      <x:c r="G242" t="n">
        <x:v>99.15418</x:v>
      </x:c>
      <x:c r="H242" t="n">
        <x:v>100</x:v>
      </x:c>
      <x:c r="I242" t="n">
        <x:v>85.60821</x:v>
      </x:c>
      <x:c r="J242" t="n">
        <x:v>49.63197</x:v>
      </x:c>
      <x:c r="K242" t="n">
        <x:v>36.46048</x:v>
      </x:c>
      <x:c r="L242" t="n">
        <x:v>43.73063</x:v>
      </x:c>
      <x:c r="M242" t="n">
        <x:v>40.36673</x:v>
      </x:c>
      <x:c r="N242" t="n">
        <x:v>70.67407</x:v>
      </x:c>
      <x:c r="O242" t="n">
        <x:v>55.09426</x:v>
      </x:c>
      <x:c r="P242" t="n">
        <x:v>39.00439</x:v>
      </x:c>
      <x:c r="Q242" t="n">
        <x:v>35.53719</x:v>
      </x:c>
      <x:c r="R242" t="n">
        <x:v>46.88145</x:v>
      </x:c>
      <x:c r="S242" t="n">
        <x:v>91.62577</x:v>
      </x:c>
      <x:c r="T242" t="n">
        <x:v>89.54028</x:v>
      </x:c>
      <x:c r="U242" t="n">
        <x:v>47.78538</x:v>
      </x:c>
      <x:c r="V242" t="n">
        <x:v>32.41864</x:v>
      </x:c>
      <x:c r="W242" t="n">
        <x:v>21.92019</x:v>
      </x:c>
      <x:c r="X242" t="n">
        <x:v>21.62319</x:v>
      </x:c>
      <x:c r="Y242" t="n">
        <x:v>23.79907</x:v>
      </x:c>
      <x:c r="Z242" t="n">
        <x:v>54.69395</x:v>
      </x:c>
      <x:c r="AA242" t="n">
        <x:v>39.49509</x:v>
      </x:c>
      <x:c r="AB242" t="n">
        <x:f>COUNT(D242:O242)</x:f>
        <x:v>12</x:v>
      </x:c>
      <x:c r="AC242" t="n">
        <x:f>COUNT(P242:AA242)</x:f>
        <x:v>12</x:v>
      </x:c>
      <x:c r="AD242" t="n">
        <x:f>COUNTIF(D242:AA242,"&gt;0")</x:f>
        <x:v>24</x:v>
      </x:c>
      <x:c r="AE242" t="n">
        <x:f>IF(AB242=0,"",AVERAGE(D242:O242))</x:f>
        <x:v>61.09353166666666</x:v>
      </x:c>
      <x:c r="AF242" t="n">
        <x:f>IF(AC242=0,"",AVERAGE(P242:AA242))</x:f>
        <x:v>45.36038249999999</x:v>
      </x:c>
      <x:c r="AG242" t="n">
        <x:f>IF(OR(AB242&lt;'산출기준'!$B$19,AC242&lt;'산출기준'!$B$19,AE242=0),"",AF242/AE242)</x:f>
        <x:v>0.7424743874276488</x:v>
      </x:c>
      <x:c r="AH242" t="n">
        <x:f>IF(SUM(P242:AA242)=0,"",MAX(P242:AA242)/SUM(P242:AA242))</x:f>
        <x:v>0.16832928675884368</x:v>
      </x:c>
      <x:c r="AI242" t="n">
        <x:f>IF(AG242="","",AD242/'산출기준'!$B$18*'산출기준'!$B$20+MIN(1,AG242)*'산출기준'!$B$21+(1-AH242)*'산출기준'!$B$22)</x:f>
        <x:v>88.90764588765259</x:v>
      </x:c>
      <x:c r="AJ242" t="str">
        <x:v>24개월 중 양수 지수 24개월; 전반/후반 자료 12/12개월. 최근12개월/이전12개월 관측월 평균비 0.74배, 최근 최댓달 비중 16.8%. 미래 1년 지속을 보장하지 않음.</x:v>
      </x:c>
      <x:c r="AK242" t="str">
        <x:v>https://developers.naver.com/docs/serviceapi/datalab/search/search.md</x:v>
      </x:c>
    </x:row>
    <x:row r="243">
      <x:c r="A243" t="str">
        <x:v>K0239</x:v>
      </x:c>
      <x:c r="B243" t="str">
        <x:v>리빙</x:v>
      </x:c>
      <x:c r="C243" t="str">
        <x:v>에어컨곰팡이제거</x:v>
      </x:c>
      <x:c r="D243" t="n">
        <x:v>40.18595</x:v>
      </x:c>
      <x:c r="E243" t="n">
        <x:v>5.68827</x:v>
      </x:c>
      <x:c r="F243" t="n">
        <x:v>2.55681</x:v>
      </x:c>
      <x:c r="G243" t="n">
        <x:v>0.99431</x:v>
      </x:c>
      <x:c r="H243" t="n">
        <x:v>1.3688</x:v>
      </x:c>
      <x:c r="I243" t="n">
        <x:v>1.59478</x:v>
      </x:c>
      <x:c r="J243" t="n">
        <x:v>4.69395</x:v>
      </x:c>
      <x:c r="K243" t="n">
        <x:v>5.6237</x:v>
      </x:c>
      <x:c r="L243" t="n">
        <x:v>17.54907</x:v>
      </x:c>
      <x:c r="M243" t="n">
        <x:v>47.01704</x:v>
      </x:c>
      <x:c r="N243" t="n">
        <x:v>46.95247</x:v>
      </x:c>
      <x:c r="O243" t="n">
        <x:v>46.28744</x:v>
      </x:c>
      <x:c r="P243" t="n">
        <x:v>27.30501</x:v>
      </x:c>
      <x:c r="Q243" t="n">
        <x:v>8.36776</x:v>
      </x:c>
      <x:c r="R243" t="n">
        <x:v>2.25981</x:v>
      </x:c>
      <x:c r="S243" t="n">
        <x:v>0.07102</x:v>
      </x:c>
      <x:c r="T243"/>
      <x:c r="U243" t="n">
        <x:v>0.66503</x:v>
      </x:c>
      <x:c r="V243" t="n">
        <x:v>3.26704</x:v>
      </x:c>
      <x:c r="W243" t="n">
        <x:v>13.3329</x:v>
      </x:c>
      <x:c r="X243" t="n">
        <x:v>40.01162</x:v>
      </x:c>
      <x:c r="Y243" t="n">
        <x:v>34.14901</x:v>
      </x:c>
      <x:c r="Z243" t="n">
        <x:v>41.59994</x:v>
      </x:c>
      <x:c r="AA243" t="n">
        <x:v>40.54752</x:v>
      </x:c>
      <x:c r="AB243" t="n">
        <x:f>COUNT(D243:O243)</x:f>
        <x:v>12</x:v>
      </x:c>
      <x:c r="AC243" t="n">
        <x:f>COUNT(P243:AA243)</x:f>
        <x:v>11</x:v>
      </x:c>
      <x:c r="AD243" t="n">
        <x:f>COUNTIF(D243:AA243,"&gt;0")</x:f>
        <x:v>23</x:v>
      </x:c>
      <x:c r="AE243" t="n">
        <x:f>IF(AB243=0,"",AVERAGE(D243:O243))</x:f>
        <x:v>18.376049166666668</x:v>
      </x:c>
      <x:c r="AF243" t="n">
        <x:f>IF(AC243=0,"",AVERAGE(P243:AA243))</x:f>
        <x:v>19.234241818181818</x:v>
      </x:c>
      <x:c r="AG243" t="n">
        <x:f>IF(OR(AB243&lt;'산출기준'!$B$19,AC243&lt;'산출기준'!$B$19,AE243=0),"",AF243/AE243)</x:f>
        <x:v>1.046701695436899</x:v>
      </x:c>
      <x:c r="AH243" t="n">
        <x:f>IF(SUM(P243:AA243)=0,"",MAX(P243:AA243)/SUM(P243:AA243))</x:f>
        <x:v>0.19661875747542285</x:v>
      </x:c>
      <x:c r="AI243" t="n">
        <x:f>IF(AG243="","",AD243/'산출기준'!$B$18*'산출기준'!$B$20+MIN(1,AG243)*'산출기준'!$B$21+(1-AH243)*'산출기준'!$B$22)</x:f>
        <x:v>93.98429151715821</x:v>
      </x:c>
      <x:c r="AJ243" t="str">
        <x:v>24개월 중 양수 지수 23개월; 전반/후반 자료 12/11개월. 최근12개월/이전12개월 관측월 평균비 1.05배, 최근 최댓달 비중 19.7%. 미래 1년 지속을 보장하지 않음.</x:v>
      </x:c>
      <x:c r="AK243" t="str">
        <x:v>https://developers.naver.com/docs/serviceapi/datalab/search/search.md</x:v>
      </x:c>
    </x:row>
    <x:row r="244">
      <x:c r="A244" t="str">
        <x:v>K0240</x:v>
      </x:c>
      <x:c r="B244" t="str">
        <x:v>리빙</x:v>
      </x:c>
      <x:c r="C244" t="str">
        <x:v>폐가전수거</x:v>
      </x:c>
      <x:c r="D244" t="n">
        <x:v>55.64307</x:v>
      </x:c>
      <x:c r="E244" t="n">
        <x:v>54.38403</x:v>
      </x:c>
      <x:c r="F244" t="n">
        <x:v>48.17277</x:v>
      </x:c>
      <x:c r="G244" t="n">
        <x:v>42.76859</x:v>
      </x:c>
      <x:c r="H244" t="n">
        <x:v>41.31585</x:v>
      </x:c>
      <x:c r="I244" t="n">
        <x:v>42.96875</x:v>
      </x:c>
      <x:c r="J244" t="n">
        <x:v>42.91064</x:v>
      </x:c>
      <x:c r="K244" t="n">
        <x:v>36.16348</x:v>
      </x:c>
      <x:c r="L244" t="n">
        <x:v>36.74457</x:v>
      </x:c>
      <x:c r="M244" t="n">
        <x:v>38.22959</x:v>
      </x:c>
      <x:c r="N244" t="n">
        <x:v>46.57153</x:v>
      </x:c>
      <x:c r="O244" t="n">
        <x:v>42.64591</x:v>
      </x:c>
      <x:c r="P244" t="n">
        <x:v>40.17949</x:v>
      </x:c>
      <x:c r="Q244" t="n">
        <x:v>37.25464</x:v>
      </x:c>
      <x:c r="R244" t="n">
        <x:v>37.29984</x:v>
      </x:c>
      <x:c r="S244" t="n">
        <x:v>31.5922</x:v>
      </x:c>
      <x:c r="T244" t="n">
        <x:v>34.05216</x:v>
      </x:c>
      <x:c r="U244" t="n">
        <x:v>30.8626</x:v>
      </x:c>
      <x:c r="V244" t="n">
        <x:v>32.2766</x:v>
      </x:c>
      <x:c r="W244" t="n">
        <x:v>29.95867</x:v>
      </x:c>
      <x:c r="X244" t="n">
        <x:v>29.97159</x:v>
      </x:c>
      <x:c r="Y244" t="n">
        <x:v>32.56069</x:v>
      </x:c>
      <x:c r="Z244" t="n">
        <x:v>37.14488</x:v>
      </x:c>
      <x:c r="AA244" t="n">
        <x:v>34.04571</x:v>
      </x:c>
      <x:c r="AB244" t="n">
        <x:f>COUNT(D244:O244)</x:f>
        <x:v>12</x:v>
      </x:c>
      <x:c r="AC244" t="n">
        <x:f>COUNT(P244:AA244)</x:f>
        <x:v>12</x:v>
      </x:c>
      <x:c r="AD244" t="n">
        <x:f>COUNTIF(D244:AA244,"&gt;0")</x:f>
        <x:v>24</x:v>
      </x:c>
      <x:c r="AE244" t="n">
        <x:f>IF(AB244=0,"",AVERAGE(D244:O244))</x:f>
        <x:v>44.043231666666664</x:v>
      </x:c>
      <x:c r="AF244" t="n">
        <x:f>IF(AC244=0,"",AVERAGE(P244:AA244))</x:f>
        <x:v>33.933255833333334</x:v>
      </x:c>
      <x:c r="AG244" t="n">
        <x:f>IF(OR(AB244&lt;'산출기준'!$B$19,AC244&lt;'산출기준'!$B$19,AE244=0),"",AF244/AE244)</x:f>
        <x:v>0.7704533602382114</x:v>
      </x:c>
      <x:c r="AH244" t="n">
        <x:f>IF(SUM(P244:AA244)=0,"",MAX(P244:AA244)/SUM(P244:AA244))</x:f>
        <x:v>0.09867284323611053</x:v>
      </x:c>
      <x:c r="AI244" t="n">
        <x:f>IF(AG244="","",AD244/'산출기준'!$B$18*'산출기준'!$B$20+MIN(1,AG244)*'산출기준'!$B$21+(1-AH244)*'산출기준'!$B$22)</x:f>
        <x:v>91.14014394242413</x:v>
      </x:c>
      <x:c r="AJ244" t="str">
        <x:v>24개월 중 양수 지수 24개월; 전반/후반 자료 12/12개월. 최근12개월/이전12개월 관측월 평균비 0.77배, 최근 최댓달 비중 9.9%. 미래 1년 지속을 보장하지 않음.</x:v>
      </x:c>
      <x:c r="AK244" t="str">
        <x:v>https://developers.naver.com/docs/serviceapi/datalab/search/search.md</x:v>
      </x:c>
    </x:row>
    <x:row r="245">
      <x:c r="A245" t="str">
        <x:v>K0241</x:v>
      </x:c>
      <x:c r="B245" t="str">
        <x:v>리빙</x:v>
      </x:c>
      <x:c r="C245" t="str">
        <x:v>집벌레종류</x:v>
      </x:c>
      <x:c r="D245" t="n">
        <x:v>75.67148</x:v>
      </x:c>
      <x:c r="E245" t="n">
        <x:v>38.62345</x:v>
      </x:c>
      <x:c r="F245" t="n">
        <x:v>22.63042</x:v>
      </x:c>
      <x:c r="G245" t="n">
        <x:v>15.52169</x:v>
      </x:c>
      <x:c r="H245" t="n">
        <x:v>14.13352</x:v>
      </x:c>
      <x:c r="I245" t="n">
        <x:v>13.92691</x:v>
      </x:c>
      <x:c r="J245" t="n">
        <x:v>25.07102</x:v>
      </x:c>
      <x:c r="K245" t="n">
        <x:v>31.46952</x:v>
      </x:c>
      <x:c r="L245" t="n">
        <x:v>44.33755</x:v>
      </x:c>
      <x:c r="M245" t="n">
        <x:v>60.26601</x:v>
      </x:c>
      <x:c r="N245" t="n">
        <x:v>63.57179</x:v>
      </x:c>
      <x:c r="O245" t="n">
        <x:v>58.69059</x:v>
      </x:c>
      <x:c r="P245" t="n">
        <x:v>45.69989</x:v>
      </x:c>
      <x:c r="Q245" t="n">
        <x:v>29.04829</x:v>
      </x:c>
      <x:c r="R245" t="n">
        <x:v>17.5297</x:v>
      </x:c>
      <x:c r="S245" t="n">
        <x:v>11.45402</x:v>
      </x:c>
      <x:c r="T245" t="n">
        <x:v>8.86492</x:v>
      </x:c>
      <x:c r="U245" t="n">
        <x:v>10.12396</x:v>
      </x:c>
      <x:c r="V245" t="n">
        <x:v>15.46358</x:v>
      </x:c>
      <x:c r="W245" t="n">
        <x:v>21.66838</x:v>
      </x:c>
      <x:c r="X245" t="n">
        <x:v>29.61647</x:v>
      </x:c>
      <x:c r="Y245" t="n">
        <x:v>34.98837</x:v>
      </x:c>
      <x:c r="Z245" t="n">
        <x:v>38.10692</x:v>
      </x:c>
      <x:c r="AA245" t="n">
        <x:v>39.1658</x:v>
      </x:c>
      <x:c r="AB245" t="n">
        <x:f>COUNT(D245:O245)</x:f>
        <x:v>12</x:v>
      </x:c>
      <x:c r="AC245" t="n">
        <x:f>COUNT(P245:AA245)</x:f>
        <x:v>12</x:v>
      </x:c>
      <x:c r="AD245" t="n">
        <x:f>COUNTIF(D245:AA245,"&gt;0")</x:f>
        <x:v>24</x:v>
      </x:c>
      <x:c r="AE245" t="n">
        <x:f>IF(AB245=0,"",AVERAGE(D245:O245))</x:f>
        <x:v>38.65949583333333</x:v>
      </x:c>
      <x:c r="AF245" t="n">
        <x:f>IF(AC245=0,"",AVERAGE(P245:AA245))</x:f>
        <x:v>25.14419166666666</x:v>
      </x:c>
      <x:c r="AG245" t="n">
        <x:f>IF(OR(AB245&lt;'산출기준'!$B$19,AC245&lt;'산출기준'!$B$19,AE245=0),"",AF245/AE245)</x:f>
        <x:v>0.6504014375941917</x:v>
      </x:c>
      <x:c r="AH245" t="n">
        <x:f>IF(SUM(P245:AA245)=0,"",MAX(P245:AA245)/SUM(P245:AA245))</x:f>
        <x:v>0.151459399337753</x:v>
      </x:c>
      <x:c r="AI245" t="n">
        <x:f>IF(AG245="","",AD245/'산출기준'!$B$18*'산출기준'!$B$20+MIN(1,AG245)*'산출기준'!$B$21+(1-AH245)*'산출기준'!$B$22)</x:f>
        <x:v>86.48285514107069</x:v>
      </x:c>
      <x:c r="AJ245" t="str">
        <x:v>24개월 중 양수 지수 24개월; 전반/후반 자료 12/12개월. 최근12개월/이전12개월 관측월 평균비 0.65배, 최근 최댓달 비중 15.1%. 미래 1년 지속을 보장하지 않음.</x:v>
      </x:c>
      <x:c r="AK245" t="str">
        <x:v>https://developers.naver.com/docs/serviceapi/datalab/search/search.md</x:v>
      </x:c>
    </x:row>
    <x:row r="246">
      <x:c r="A246" t="str">
        <x:v>K0242</x:v>
      </x:c>
      <x:c r="B246" t="str">
        <x:v>리빙</x:v>
      </x:c>
      <x:c r="C246" t="str">
        <x:v>주방기름때제거</x:v>
      </x:c>
      <x:c r="D246" t="n">
        <x:v>36.74457</x:v>
      </x:c>
      <x:c r="E246" t="n">
        <x:v>29.20325</x:v>
      </x:c>
      <x:c r="F246" t="n">
        <x:v>22.79829</x:v>
      </x:c>
      <x:c r="G246" t="n">
        <x:v>21.2487</x:v>
      </x:c>
      <x:c r="H246" t="n">
        <x:v>24.78047</x:v>
      </x:c>
      <x:c r="I246" t="n">
        <x:v>26.48502</x:v>
      </x:c>
      <x:c r="J246" t="n">
        <x:v>22.08161</x:v>
      </x:c>
      <x:c r="K246" t="n">
        <x:v>19.65392</x:v>
      </x:c>
      <x:c r="L246" t="n">
        <x:v>20.37706</x:v>
      </x:c>
      <x:c r="M246" t="n">
        <x:v>22.26239</x:v>
      </x:c>
      <x:c r="N246" t="n">
        <x:v>21.49405</x:v>
      </x:c>
      <x:c r="O246" t="n">
        <x:v>21.79106</x:v>
      </x:c>
      <x:c r="P246" t="n">
        <x:v>17.54261</x:v>
      </x:c>
      <x:c r="Q246" t="n">
        <x:v>14.67587</x:v>
      </x:c>
      <x:c r="R246" t="n">
        <x:v>11.49922</x:v>
      </x:c>
      <x:c r="S246" t="n">
        <x:v>11.37654</x:v>
      </x:c>
      <x:c r="T246" t="n">
        <x:v>12.797</x:v>
      </x:c>
      <x:c r="U246" t="n">
        <x:v>24.30268</x:v>
      </x:c>
      <x:c r="V246" t="n">
        <x:v>30.2815</x:v>
      </x:c>
      <x:c r="W246" t="n">
        <x:v>32.38636</x:v>
      </x:c>
      <x:c r="X246" t="n">
        <x:v>33.32902</x:v>
      </x:c>
      <x:c r="Y246" t="n">
        <x:v>35.92458</x:v>
      </x:c>
      <x:c r="Z246" t="n">
        <x:v>39.12706</x:v>
      </x:c>
      <x:c r="AA246" t="n">
        <x:v>38.55242</x:v>
      </x:c>
      <x:c r="AB246" t="n">
        <x:f>COUNT(D246:O246)</x:f>
        <x:v>12</x:v>
      </x:c>
      <x:c r="AC246" t="n">
        <x:f>COUNT(P246:AA246)</x:f>
        <x:v>12</x:v>
      </x:c>
      <x:c r="AD246" t="n">
        <x:f>COUNTIF(D246:AA246,"&gt;0")</x:f>
        <x:v>24</x:v>
      </x:c>
      <x:c r="AE246" t="n">
        <x:f>IF(AB246=0,"",AVERAGE(D246:O246))</x:f>
        <x:v>24.07669916666667</x:v>
      </x:c>
      <x:c r="AF246" t="n">
        <x:f>IF(AC246=0,"",AVERAGE(P246:AA246))</x:f>
        <x:v>25.149571666666663</x:v>
      </x:c>
      <x:c r="AG246" t="n">
        <x:f>IF(OR(AB246&lt;'산출기준'!$B$19,AC246&lt;'산출기준'!$B$19,AE246=0),"",AF246/AE246)</x:f>
        <x:v>1.0445606140847308</x:v>
      </x:c>
      <x:c r="AH246" t="n">
        <x:f>IF(SUM(P246:AA246)=0,"",MAX(P246:AA246)/SUM(P246:AA246))</x:f>
        <x:v>0.12964786742888862</x:v>
      </x:c>
      <x:c r="AI246" t="n">
        <x:f>IF(AG246="","",AD246/'산출기준'!$B$18*'산출기준'!$B$20+MIN(1,AG246)*'산출기준'!$B$21+(1-AH246)*'산출기준'!$B$22)</x:f>
        <x:v>97.40704265142223</x:v>
      </x:c>
      <x:c r="AJ246" t="str">
        <x:v>24개월 중 양수 지수 24개월; 전반/후반 자료 12/12개월. 최근12개월/이전12개월 관측월 평균비 1.04배, 최근 최댓달 비중 13.0%. 미래 1년 지속을 보장하지 않음.</x:v>
      </x:c>
      <x:c r="AK246" t="str">
        <x:v>https://developers.naver.com/docs/serviceapi/datalab/search/search.md</x:v>
      </x:c>
    </x:row>
    <x:row r="247">
      <x:c r="A247" t="str">
        <x:v>K0243</x:v>
      </x:c>
      <x:c r="B247" t="str">
        <x:v>리빙</x:v>
      </x:c>
      <x:c r="C247" t="str">
        <x:v>싱크대배수구교체</x:v>
      </x:c>
      <x:c r="D247" t="n">
        <x:v>48.68849</x:v>
      </x:c>
      <x:c r="E247" t="n">
        <x:v>44.96201</x:v>
      </x:c>
      <x:c r="F247" t="n">
        <x:v>41.18125</x:v>
      </x:c>
      <x:c r="G247" t="n">
        <x:v>38.40448</x:v>
      </x:c>
      <x:c r="H247" t="n">
        <x:v>37.90701</x:v>
      </x:c>
      <x:c r="I247" t="n">
        <x:v>42.74602</x:v>
      </x:c>
      <x:c r="J247" t="n">
        <x:v>45.54088</x:v>
      </x:c>
      <x:c r="K247" t="n">
        <x:v>41.28075</x:v>
      </x:c>
      <x:c r="L247" t="n">
        <x:v>42.7641</x:v>
      </x:c>
      <x:c r="M247" t="n">
        <x:v>52.88531</x:v>
      </x:c>
      <x:c r="N247" t="n">
        <x:v>50.01808</x:v>
      </x:c>
      <x:c r="O247" t="n">
        <x:v>53.38277</x:v>
      </x:c>
      <x:c r="P247" t="n">
        <x:v>39.55318</x:v>
      </x:c>
      <x:c r="Q247" t="n">
        <x:v>39.24565</x:v>
      </x:c>
      <x:c r="R247" t="n">
        <x:v>40.59334</x:v>
      </x:c>
      <x:c r="S247" t="n">
        <x:v>41.92293</x:v>
      </x:c>
      <x:c r="T247" t="n">
        <x:v>43.24348</x:v>
      </x:c>
      <x:c r="U247" t="n">
        <x:v>47.24131</x:v>
      </x:c>
      <x:c r="V247" t="n">
        <x:v>55.86107</x:v>
      </x:c>
      <x:c r="W247" t="n">
        <x:v>42.0767</x:v>
      </x:c>
      <x:c r="X247" t="n">
        <x:v>46.92474</x:v>
      </x:c>
      <x:c r="Y247" t="n">
        <x:v>52.61396</x:v>
      </x:c>
      <x:c r="Z247" t="n">
        <x:v>54.16968</x:v>
      </x:c>
      <x:c r="AA247" t="n">
        <x:v>52.73154</x:v>
      </x:c>
      <x:c r="AB247" t="n">
        <x:f>COUNT(D247:O247)</x:f>
        <x:v>12</x:v>
      </x:c>
      <x:c r="AC247" t="n">
        <x:f>COUNT(P247:AA247)</x:f>
        <x:v>12</x:v>
      </x:c>
      <x:c r="AD247" t="n">
        <x:f>COUNTIF(D247:AA247,"&gt;0")</x:f>
        <x:v>24</x:v>
      </x:c>
      <x:c r="AE247" t="n">
        <x:f>IF(AB247=0,"",AVERAGE(D247:O247))</x:f>
        <x:v>44.98009583333334</x:v>
      </x:c>
      <x:c r="AF247" t="n">
        <x:f>IF(AC247=0,"",AVERAGE(P247:AA247))</x:f>
        <x:v>46.34813166666667</x:v>
      </x:c>
      <x:c r="AG247" t="n">
        <x:f>IF(OR(AB247&lt;'산출기준'!$B$19,AC247&lt;'산출기준'!$B$19,AE247=0),"",AF247/AE247)</x:f>
        <x:v>1.0304142489691968</x:v>
      </x:c>
      <x:c r="AH247" t="n">
        <x:f>IF(SUM(P247:AA247)=0,"",MAX(P247:AA247)/SUM(P247:AA247))</x:f>
        <x:v>0.10043747178733813</x:v>
      </x:c>
      <x:c r="AI247" t="n">
        <x:f>IF(AG247="","",AD247/'산출기준'!$B$18*'산출기준'!$B$20+MIN(1,AG247)*'산출기준'!$B$21+(1-AH247)*'산출기준'!$B$22)</x:f>
        <x:v>97.99125056425324</x:v>
      </x:c>
      <x:c r="AJ247" t="str">
        <x:v>24개월 중 양수 지수 24개월; 전반/후반 자료 12/12개월. 최근12개월/이전12개월 관측월 평균비 1.03배, 최근 최댓달 비중 10.0%. 미래 1년 지속을 보장하지 않음.</x:v>
      </x:c>
      <x:c r="AK247" t="str">
        <x:v>https://developers.naver.com/docs/serviceapi/datalab/search/search.md</x:v>
      </x:c>
    </x:row>
    <x:row r="248">
      <x:c r="A248" t="str">
        <x:v>K0244</x:v>
      </x:c>
      <x:c r="B248" t="str">
        <x:v>리빙</x:v>
      </x:c>
      <x:c r="C248" t="str">
        <x:v>에어컨냄새원인</x:v>
      </x:c>
      <x:c r="D248" t="n">
        <x:v>36.42366</x:v>
      </x:c>
      <x:c r="E248" t="n">
        <x:v>9.07199</x:v>
      </x:c>
      <x:c r="F248" t="n">
        <x:v>0.97684</x:v>
      </x:c>
      <x:c r="G248" t="n">
        <x:v>0.04522</x:v>
      </x:c>
      <x:c r="H248"/>
      <x:c r="I248"/>
      <x:c r="J248" t="n">
        <x:v>0.75072</x:v>
      </x:c>
      <x:c r="K248" t="n">
        <x:v>7.42583</x:v>
      </x:c>
      <x:c r="L248" t="n">
        <x:v>41.0094</x:v>
      </x:c>
      <x:c r="M248" t="n">
        <x:v>74.4573</x:v>
      </x:c>
      <x:c r="N248" t="n">
        <x:v>60.75434</x:v>
      </x:c>
      <x:c r="O248" t="n">
        <x:v>29.59479</x:v>
      </x:c>
      <x:c r="P248" t="n">
        <x:v>14.93306</x:v>
      </x:c>
      <x:c r="Q248" t="n">
        <x:v>4.71237</x:v>
      </x:c>
      <x:c r="R248" t="n">
        <x:v>0.09949</x:v>
      </x:c>
      <x:c r="S248"/>
      <x:c r="T248" t="n">
        <x:v>0.04522</x:v>
      </x:c>
      <x:c r="U248" t="n">
        <x:v>0.09044</x:v>
      </x:c>
      <x:c r="V248"/>
      <x:c r="W248" t="n">
        <x:v>0.48842</x:v>
      </x:c>
      <x:c r="X248" t="n">
        <x:v>13.16931</x:v>
      </x:c>
      <x:c r="Y248" t="n">
        <x:v>74.81005</x:v>
      </x:c>
      <x:c r="Z248" t="n">
        <x:v>67.42945</x:v>
      </x:c>
      <x:c r="AA248" t="n">
        <x:v>52.18885</x:v>
      </x:c>
      <x:c r="AB248" t="n">
        <x:f>COUNT(D248:O248)</x:f>
        <x:v>10</x:v>
      </x:c>
      <x:c r="AC248" t="n">
        <x:f>COUNT(P248:AA248)</x:f>
        <x:v>10</x:v>
      </x:c>
      <x:c r="AD248" t="n">
        <x:f>COUNTIF(D248:AA248,"&gt;0")</x:f>
        <x:v>20</x:v>
      </x:c>
      <x:c r="AE248" t="n">
        <x:f>IF(AB248=0,"",AVERAGE(D248:O248))</x:f>
        <x:v>26.051009</x:v>
      </x:c>
      <x:c r="AF248" t="n">
        <x:f>IF(AC248=0,"",AVERAGE(P248:AA248))</x:f>
        <x:v>22.796666</x:v>
      </x:c>
      <x:c r="AG248" t="n">
        <x:f>IF(OR(AB248&lt;'산출기준'!$B$19,AC248&lt;'산출기준'!$B$19,AE248=0),"",AF248/AE248)</x:f>
        <x:v>0.8750780440020576</x:v>
      </x:c>
      <x:c r="AH248" t="n">
        <x:f>IF(SUM(P248:AA248)=0,"",MAX(P248:AA248)/SUM(P248:AA248))</x:f>
        <x:v>0.32816224091715873</x:v>
      </x:c>
      <x:c r="AI248" t="n">
        <x:f>IF(AG248="","",AD248/'산출기준'!$B$18*'산출기준'!$B$20+MIN(1,AG248)*'산출기준'!$B$21+(1-AH248)*'산출기준'!$B$22)</x:f>
        <x:v>81.35576316838522</x:v>
      </x:c>
      <x:c r="AJ248" t="str">
        <x:v>24개월 중 양수 지수 20개월; 전반/후반 자료 10/10개월. 최근12개월/이전12개월 관측월 평균비 0.88배, 최근 최댓달 비중 32.8%. 미래 1년 지속을 보장하지 않음.</x:v>
      </x:c>
      <x:c r="AK248" t="str">
        <x:v>https://developers.naver.com/docs/serviceapi/datalab/search/search.md</x:v>
      </x:c>
    </x:row>
    <x:row r="249">
      <x:c r="A249" t="str">
        <x:v>K0245</x:v>
      </x:c>
      <x:c r="B249" t="str">
        <x:v>리빙</x:v>
      </x:c>
      <x:c r="C249" t="str">
        <x:v>폐가전방문수거</x:v>
      </x:c>
      <x:c r="D249" t="n">
        <x:v>6.0691</x:v>
      </x:c>
      <x:c r="E249" t="n">
        <x:v>6.09623</x:v>
      </x:c>
      <x:c r="F249" t="n">
        <x:v>7.33538</x:v>
      </x:c>
      <x:c r="G249" t="n">
        <x:v>7.86903</x:v>
      </x:c>
      <x:c r="H249" t="n">
        <x:v>11.32416</x:v>
      </x:c>
      <x:c r="I249" t="n">
        <x:v>21.49963</x:v>
      </x:c>
      <x:c r="J249" t="n">
        <x:v>27.17076</x:v>
      </x:c>
      <x:c r="K249" t="n">
        <x:v>23.45332</x:v>
      </x:c>
      <x:c r="L249" t="n">
        <x:v>22.99204</x:v>
      </x:c>
      <x:c r="M249" t="n">
        <x:v>28.46418</x:v>
      </x:c>
      <x:c r="N249" t="n">
        <x:v>32.02785</x:v>
      </x:c>
      <x:c r="O249" t="n">
        <x:v>31.82887</x:v>
      </x:c>
      <x:c r="P249" t="n">
        <x:v>29.07923</x:v>
      </x:c>
      <x:c r="Q249" t="n">
        <x:v>31.75651</x:v>
      </x:c>
      <x:c r="R249" t="n">
        <x:v>31.27713</x:v>
      </x:c>
      <x:c r="S249" t="n">
        <x:v>46.30065</x:v>
      </x:c>
      <x:c r="T249" t="n">
        <x:v>59.89507</x:v>
      </x:c>
      <x:c r="U249" t="n">
        <x:v>47.80209</x:v>
      </x:c>
      <x:c r="V249" t="n">
        <x:v>52.79486</x:v>
      </x:c>
      <x:c r="W249" t="n">
        <x:v>45.92981</x:v>
      </x:c>
      <x:c r="X249" t="n">
        <x:v>48.34479</x:v>
      </x:c>
      <x:c r="Y249" t="n">
        <x:v>54.42293</x:v>
      </x:c>
      <x:c r="Z249" t="n">
        <x:v>53.47322</x:v>
      </x:c>
      <x:c r="AA249" t="n">
        <x:v>48.12771</x:v>
      </x:c>
      <x:c r="AB249" t="n">
        <x:f>COUNT(D249:O249)</x:f>
        <x:v>12</x:v>
      </x:c>
      <x:c r="AC249" t="n">
        <x:f>COUNT(P249:AA249)</x:f>
        <x:v>12</x:v>
      </x:c>
      <x:c r="AD249" t="n">
        <x:f>COUNTIF(D249:AA249,"&gt;0")</x:f>
        <x:v>24</x:v>
      </x:c>
      <x:c r="AE249" t="n">
        <x:f>IF(AB249=0,"",AVERAGE(D249:O249))</x:f>
        <x:v>18.8442125</x:v>
      </x:c>
      <x:c r="AF249" t="n">
        <x:f>IF(AC249=0,"",AVERAGE(P249:AA249))</x:f>
        <x:v>45.766999999999996</x:v>
      </x:c>
      <x:c r="AG249" t="n">
        <x:f>IF(OR(AB249&lt;'산출기준'!$B$19,AC249&lt;'산출기준'!$B$19,AE249=0),"",AF249/AE249)</x:f>
        <x:v>2.428703242441147</x:v>
      </x:c>
      <x:c r="AH249" t="n">
        <x:f>IF(SUM(P249:AA249)=0,"",MAX(P249:AA249)/SUM(P249:AA249))</x:f>
        <x:v>0.10905796388955652</x:v>
      </x:c>
      <x:c r="AI249" t="n">
        <x:f>IF(AG249="","",AD249/'산출기준'!$B$18*'산출기준'!$B$20+MIN(1,AG249)*'산출기준'!$B$21+(1-AH249)*'산출기준'!$B$22)</x:f>
        <x:v>97.81884072220888</x:v>
      </x:c>
      <x:c r="AJ249" t="str">
        <x:v>24개월 중 양수 지수 24개월; 전반/후반 자료 12/12개월. 최근12개월/이전12개월 관측월 평균비 2.43배, 최근 최댓달 비중 10.9%. 미래 1년 지속을 보장하지 않음.</x:v>
      </x:c>
      <x:c r="AK249" t="str">
        <x:v>https://developers.naver.com/docs/serviceapi/datalab/search/search.md</x:v>
      </x:c>
    </x:row>
    <x:row r="250">
      <x:c r="A250" t="str">
        <x:v>K0246</x:v>
      </x:c>
      <x:c r="B250" t="str">
        <x:v>리빙</x:v>
      </x:c>
      <x:c r="C250" t="str">
        <x:v>곰팡이제거</x:v>
      </x:c>
      <x:c r="D250" t="n">
        <x:v>100</x:v>
      </x:c>
      <x:c r="E250" t="n">
        <x:v>80.01989</x:v>
      </x:c>
      <x:c r="F250" t="n">
        <x:v>67.02243</x:v>
      </x:c>
      <x:c r="G250" t="n">
        <x:v>67.08574</x:v>
      </x:c>
      <x:c r="H250" t="n">
        <x:v>81.11432</x:v>
      </x:c>
      <x:c r="I250" t="n">
        <x:v>84.10817</x:v>
      </x:c>
      <x:c r="J250" t="n">
        <x:v>94.37409</x:v>
      </x:c>
      <x:c r="K250" t="n">
        <x:v>71.42727</x:v>
      </x:c>
      <x:c r="L250" t="n">
        <x:v>78.43704</x:v>
      </x:c>
      <x:c r="M250" t="n">
        <x:v>70.52279</x:v>
      </x:c>
      <x:c r="N250" t="n">
        <x:v>86.26989</x:v>
      </x:c>
      <x:c r="O250" t="n">
        <x:v>85.69102</x:v>
      </x:c>
      <x:c r="P250" t="n">
        <x:v>70.77604</x:v>
      </x:c>
      <x:c r="Q250" t="n">
        <x:v>67.67366</x:v>
      </x:c>
      <x:c r="R250" t="n">
        <x:v>47.99204</x:v>
      </x:c>
      <x:c r="S250" t="n">
        <x:v>55.14652</x:v>
      </x:c>
      <x:c r="T250" t="n">
        <x:v>55.59876</x:v>
      </x:c>
      <x:c r="U250" t="n">
        <x:v>53.83502</x:v>
      </x:c>
      <x:c r="V250" t="n">
        <x:v>57.71526</x:v>
      </x:c>
      <x:c r="W250" t="n">
        <x:v>43.86758</x:v>
      </x:c>
      <x:c r="X250" t="n">
        <x:v>37.27387</x:v>
      </x:c>
      <x:c r="Y250" t="n">
        <x:v>33.29413</x:v>
      </x:c>
      <x:c r="Z250" t="n">
        <x:v>45.15195</x:v>
      </x:c>
      <x:c r="AA250" t="n">
        <x:v>43.06259</x:v>
      </x:c>
      <x:c r="AB250" t="n">
        <x:f>COUNT(D250:O250)</x:f>
        <x:v>12</x:v>
      </x:c>
      <x:c r="AC250" t="n">
        <x:f>COUNT(P250:AA250)</x:f>
        <x:v>12</x:v>
      </x:c>
      <x:c r="AD250" t="n">
        <x:f>COUNTIF(D250:AA250,"&gt;0")</x:f>
        <x:v>24</x:v>
      </x:c>
      <x:c r="AE250" t="n">
        <x:f>IF(AB250=0,"",AVERAGE(D250:O250))</x:f>
        <x:v>80.50605416666667</x:v>
      </x:c>
      <x:c r="AF250" t="n">
        <x:f>IF(AC250=0,"",AVERAGE(P250:AA250))</x:f>
        <x:v>50.948951666666666</x:v>
      </x:c>
      <x:c r="AG250" t="n">
        <x:f>IF(OR(AB250&lt;'산출기준'!$B$19,AC250&lt;'산출기준'!$B$19,AE250=0),"",AF250/AE250)</x:f>
        <x:v>0.6328586364596906</x:v>
      </x:c>
      <x:c r="AH250" t="n">
        <x:f>IF(SUM(P250:AA250)=0,"",MAX(P250:AA250)/SUM(P250:AA250))</x:f>
        <x:v>0.11576299688992618</x:v>
      </x:c>
      <x:c r="AI250" t="n">
        <x:f>IF(AG250="","",AD250/'산출기준'!$B$18*'산출기준'!$B$20+MIN(1,AG250)*'산출기준'!$B$21+(1-AH250)*'산출기준'!$B$22)</x:f>
        <x:v>86.67049915599219</x:v>
      </x:c>
      <x:c r="AJ250" t="str">
        <x:v>24개월 중 양수 지수 24개월; 전반/후반 자료 12/12개월. 최근12개월/이전12개월 관측월 평균비 0.63배, 최근 최댓달 비중 11.6%. 미래 1년 지속을 보장하지 않음.</x:v>
      </x:c>
      <x:c r="AK250" t="str">
        <x:v>https://developers.naver.com/docs/serviceapi/datalab/search/search.md</x:v>
      </x:c>
    </x:row>
    <x:row r="251">
      <x:c r="A251" t="str">
        <x:v>K0247</x:v>
      </x:c>
      <x:c r="B251" t="str">
        <x:v>리빙</x:v>
      </x:c>
      <x:c r="C251" t="str">
        <x:v>싱크대교체</x:v>
      </x:c>
      <x:c r="D251" t="n">
        <x:v>54.87518</x:v>
      </x:c>
      <x:c r="E251" t="n">
        <x:v>52.96671</x:v>
      </x:c>
      <x:c r="F251" t="n">
        <x:v>45.28762</x:v>
      </x:c>
      <x:c r="G251" t="n">
        <x:v>50.46128</x:v>
      </x:c>
      <x:c r="H251" t="n">
        <x:v>69.356</x:v>
      </x:c>
      <x:c r="I251" t="n">
        <x:v>64.88784</x:v>
      </x:c>
      <x:c r="J251" t="n">
        <x:v>65.57525</x:v>
      </x:c>
      <x:c r="K251" t="n">
        <x:v>58.71924</x:v>
      </x:c>
      <x:c r="L251" t="n">
        <x:v>59.8589</x:v>
      </x:c>
      <x:c r="M251" t="n">
        <x:v>62.39146</x:v>
      </x:c>
      <x:c r="N251" t="n">
        <x:v>76.76374</x:v>
      </x:c>
      <x:c r="O251" t="n">
        <x:v>87.63567</x:v>
      </x:c>
      <x:c r="P251" t="n">
        <x:v>96.68053</x:v>
      </x:c>
      <x:c r="Q251" t="n">
        <x:v>88.06982</x:v>
      </x:c>
      <x:c r="R251" t="n">
        <x:v>71.92474</x:v>
      </x:c>
      <x:c r="S251" t="n">
        <x:v>63.82959</x:v>
      </x:c>
      <x:c r="T251" t="n">
        <x:v>69.87156</x:v>
      </x:c>
      <x:c r="U251" t="n">
        <x:v>59.16244</x:v>
      </x:c>
      <x:c r="V251" t="n">
        <x:v>52.91244</x:v>
      </x:c>
      <x:c r="W251" t="n">
        <x:v>43.82235</x:v>
      </x:c>
      <x:c r="X251" t="n">
        <x:v>39.47178</x:v>
      </x:c>
      <x:c r="Y251" t="n">
        <x:v>41.54305</x:v>
      </x:c>
      <x:c r="Z251" t="n">
        <x:v>43.70477</x:v>
      </x:c>
      <x:c r="AA251" t="n">
        <x:v>43.87662</x:v>
      </x:c>
      <x:c r="AB251" t="n">
        <x:f>COUNT(D251:O251)</x:f>
        <x:v>12</x:v>
      </x:c>
      <x:c r="AC251" t="n">
        <x:f>COUNT(P251:AA251)</x:f>
        <x:v>12</x:v>
      </x:c>
      <x:c r="AD251" t="n">
        <x:f>COUNTIF(D251:AA251,"&gt;0")</x:f>
        <x:v>24</x:v>
      </x:c>
      <x:c r="AE251" t="n">
        <x:f>IF(AB251=0,"",AVERAGE(D251:O251))</x:f>
        <x:v>62.39824083333334</x:v>
      </x:c>
      <x:c r="AF251" t="n">
        <x:f>IF(AC251=0,"",AVERAGE(P251:AA251))</x:f>
        <x:v>59.572474166666666</x:v>
      </x:c>
      <x:c r="AG251" t="n">
        <x:f>IF(OR(AB251&lt;'산출기준'!$B$19,AC251&lt;'산출기준'!$B$19,AE251=0),"",AF251/AE251)</x:f>
        <x:v>0.9547140010851534</x:v>
      </x:c>
      <x:c r="AH251" t="n">
        <x:f>IF(SUM(P251:AA251)=0,"",MAX(P251:AA251)/SUM(P251:AA251))</x:f>
        <x:v>0.13524217259791782</x:v>
      </x:c>
      <x:c r="AI251" t="n">
        <x:f>IF(AG251="","",AD251/'산출기준'!$B$18*'산출기준'!$B$20+MIN(1,AG251)*'산출기준'!$B$21+(1-AH251)*'산출기준'!$B$22)</x:f>
        <x:v>95.93657658059625</x:v>
      </x:c>
      <x:c r="AJ251" t="str">
        <x:v>24개월 중 양수 지수 24개월; 전반/후반 자료 12/12개월. 최근12개월/이전12개월 관측월 평균비 0.95배, 최근 최댓달 비중 13.5%. 미래 1년 지속을 보장하지 않음.</x:v>
      </x:c>
      <x:c r="AK251" t="str">
        <x:v>https://developers.naver.com/docs/serviceapi/datalab/search/search.md</x:v>
      </x:c>
    </x:row>
    <x:row r="252">
      <x:c r="A252" t="str">
        <x:v>K0248</x:v>
      </x:c>
      <x:c r="B252" t="str">
        <x:v>리빙</x:v>
      </x:c>
      <x:c r="C252" t="str">
        <x:v>에어컨냄새</x:v>
      </x:c>
      <x:c r="D252" t="n">
        <x:v>43.5726</x:v>
      </x:c>
      <x:c r="E252" t="n">
        <x:v>11.28479</x:v>
      </x:c>
      <x:c r="F252" t="n">
        <x:v>3.20512</x:v>
      </x:c>
      <x:c r="G252" t="n">
        <x:v>1.34718</x:v>
      </x:c>
      <x:c r="H252" t="n">
        <x:v>1.62827</x:v>
      </x:c>
      <x:c r="I252" t="n">
        <x:v>1.74139</x:v>
      </x:c>
      <x:c r="J252" t="n">
        <x:v>9.03263</x:v>
      </x:c>
      <x:c r="K252" t="n">
        <x:v>19.64897</x:v>
      </x:c>
      <x:c r="L252" t="n">
        <x:v>53.5582</x:v>
      </x:c>
      <x:c r="M252" t="n">
        <x:v>100</x:v>
      </x:c>
      <x:c r="N252" t="n">
        <x:v>76.51172</x:v>
      </x:c>
      <x:c r="O252" t="n">
        <x:v>50.83984</x:v>
      </x:c>
      <x:c r="P252" t="n">
        <x:v>35.50665</x:v>
      </x:c>
      <x:c r="Q252" t="n">
        <x:v>9.68051</x:v>
      </x:c>
      <x:c r="R252" t="n">
        <x:v>1.24777</x:v>
      </x:c>
      <x:c r="S252" t="n">
        <x:v>0.74386</x:v>
      </x:c>
      <x:c r="T252" t="n">
        <x:v>0.49705</x:v>
      </x:c>
      <x:c r="U252" t="n">
        <x:v>0.8467</x:v>
      </x:c>
      <x:c r="V252" t="n">
        <x:v>2.81434</x:v>
      </x:c>
      <x:c r="W252" t="n">
        <x:v>12.49485</x:v>
      </x:c>
      <x:c r="X252" t="n">
        <x:v>39.48649</x:v>
      </x:c>
      <x:c r="Y252" t="n">
        <x:v>35.32154</x:v>
      </x:c>
      <x:c r="Z252" t="n">
        <x:v>23.73508</x:v>
      </x:c>
      <x:c r="AA252" t="n">
        <x:v>16.57068</x:v>
      </x:c>
      <x:c r="AB252" t="n">
        <x:f>COUNT(D252:O252)</x:f>
        <x:v>12</x:v>
      </x:c>
      <x:c r="AC252" t="n">
        <x:f>COUNT(P252:AA252)</x:f>
        <x:v>12</x:v>
      </x:c>
      <x:c r="AD252" t="n">
        <x:f>COUNTIF(D252:AA252,"&gt;0")</x:f>
        <x:v>24</x:v>
      </x:c>
      <x:c r="AE252" t="n">
        <x:f>IF(AB252=0,"",AVERAGE(D252:O252))</x:f>
        <x:v>31.030892499999997</x:v>
      </x:c>
      <x:c r="AF252" t="n">
        <x:f>IF(AC252=0,"",AVERAGE(P252:AA252))</x:f>
        <x:v>14.912126666666667</x:v>
      </x:c>
      <x:c r="AG252" t="n">
        <x:f>IF(OR(AB252&lt;'산출기준'!$B$19,AC252&lt;'산출기준'!$B$19,AE252=0),"",AF252/AE252)</x:f>
        <x:v>0.48055745308217185</x:v>
      </x:c>
      <x:c r="AH252" t="n">
        <x:f>IF(SUM(P252:AA252)=0,"",MAX(P252:AA252)/SUM(P252:AA252))</x:f>
        <x:v>0.2206620763682712</x:v>
      </x:c>
      <x:c r="AI252" t="n">
        <x:f>IF(AG252="","",AD252/'산출기준'!$B$18*'산출기준'!$B$20+MIN(1,AG252)*'산출기준'!$B$21+(1-AH252)*'산출기준'!$B$22)</x:f>
        <x:v>80.00348206509973</x:v>
      </x:c>
      <x:c r="AJ252" t="str">
        <x:v>24개월 중 양수 지수 24개월; 전반/후반 자료 12/12개월. 최근12개월/이전12개월 관측월 평균비 0.48배, 최근 최댓달 비중 22.1%. 미래 1년 지속을 보장하지 않음.</x:v>
      </x:c>
      <x:c r="AK252" t="str">
        <x:v>https://developers.naver.com/docs/serviceapi/datalab/search/search.md</x:v>
      </x:c>
    </x:row>
    <x:row r="253">
      <x:c r="A253" t="str">
        <x:v>K0249</x:v>
      </x:c>
      <x:c r="B253" t="str">
        <x:v>리빙</x:v>
      </x:c>
      <x:c r="C253" t="str">
        <x:v>에어콘청소</x:v>
      </x:c>
      <x:c r="D253" t="n">
        <x:v>17.7259</x:v>
      </x:c>
      <x:c r="E253" t="n">
        <x:v>9.60167</x:v>
      </x:c>
      <x:c r="F253" t="n">
        <x:v>4.81969</x:v>
      </x:c>
      <x:c r="G253" t="n">
        <x:v>3.58563</x:v>
      </x:c>
      <x:c r="H253" t="n">
        <x:v>3.10228</x:v>
      </x:c>
      <x:c r="I253" t="n">
        <x:v>5.59783</x:v>
      </x:c>
      <x:c r="J253" t="n">
        <x:v>18.13039</x:v>
      </x:c>
      <x:c r="K253" t="n">
        <x:v>28.95584</x:v>
      </x:c>
      <x:c r="L253" t="n">
        <x:v>45.69107</x:v>
      </x:c>
      <x:c r="M253" t="n">
        <x:v>59.14575</x:v>
      </x:c>
      <x:c r="N253" t="n">
        <x:v>37.20348</x:v>
      </x:c>
      <x:c r="O253" t="n">
        <x:v>19.73467</x:v>
      </x:c>
      <x:c r="P253" t="n">
        <x:v>9.67365</x:v>
      </x:c>
      <x:c r="Q253" t="n">
        <x:v>6.8216</x:v>
      </x:c>
      <x:c r="R253" t="n">
        <x:v>3.99012</x:v>
      </x:c>
      <x:c r="S253" t="n">
        <x:v>3.07143</x:v>
      </x:c>
      <x:c r="T253" t="n">
        <x:v>3.42108</x:v>
      </x:c>
      <x:c r="U253" t="n">
        <x:v>3.88728</x:v>
      </x:c>
      <x:c r="V253" t="n">
        <x:v>12.71081</x:v>
      </x:c>
      <x:c r="W253" t="n">
        <x:v>29.22322</x:v>
      </x:c>
      <x:c r="X253" t="n">
        <x:v>53.22912</x:v>
      </x:c>
      <x:c r="Y253" t="n">
        <x:v>42.27341</x:v>
      </x:c>
      <x:c r="Z253" t="n">
        <x:v>33.69669</x:v>
      </x:c>
      <x:c r="AA253" t="n">
        <x:v>18.85712</x:v>
      </x:c>
      <x:c r="AB253" t="n">
        <x:f>COUNT(D253:O253)</x:f>
        <x:v>12</x:v>
      </x:c>
      <x:c r="AC253" t="n">
        <x:f>COUNT(P253:AA253)</x:f>
        <x:v>12</x:v>
      </x:c>
      <x:c r="AD253" t="n">
        <x:f>COUNTIF(D253:AA253,"&gt;0")</x:f>
        <x:v>24</x:v>
      </x:c>
      <x:c r="AE253" t="n">
        <x:f>IF(AB253=0,"",AVERAGE(D253:O253))</x:f>
        <x:v>21.10785</x:v>
      </x:c>
      <x:c r="AF253" t="n">
        <x:f>IF(AC253=0,"",AVERAGE(P253:AA253))</x:f>
        <x:v>18.4046275</x:v>
      </x:c>
      <x:c r="AG253" t="n">
        <x:f>IF(OR(AB253&lt;'산출기준'!$B$19,AC253&lt;'산출기준'!$B$19,AE253=0),"",AF253/AE253)</x:f>
        <x:v>0.8719328354143128</x:v>
      </x:c>
      <x:c r="AH253" t="n">
        <x:f>IF(SUM(P253:AA253)=0,"",MAX(P253:AA253)/SUM(P253:AA253))</x:f>
        <x:v>0.24101329950850678</x:v>
      </x:c>
      <x:c r="AI253" t="n">
        <x:f>IF(AG253="","",AD253/'산출기준'!$B$18*'산출기준'!$B$20+MIN(1,AG253)*'산출기준'!$B$21+(1-AH253)*'산출기준'!$B$22)</x:f>
        <x:v>91.33771907225926</x:v>
      </x:c>
      <x:c r="AJ253" t="str">
        <x:v>24개월 중 양수 지수 24개월; 전반/후반 자료 12/12개월. 최근12개월/이전12개월 관측월 평균비 0.87배, 최근 최댓달 비중 24.1%. 미래 1년 지속을 보장하지 않음.</x:v>
      </x:c>
      <x:c r="AK253" t="str">
        <x:v>https://developers.naver.com/docs/serviceapi/datalab/search/search.md</x:v>
      </x:c>
    </x:row>
    <x:row r="254">
      <x:c r="A254" t="str">
        <x:v>K0250</x:v>
      </x:c>
      <x:c r="B254" t="str">
        <x:v>리빙</x:v>
      </x:c>
      <x:c r="C254" t="str">
        <x:v>세탁기고무패킹청소</x:v>
      </x:c>
      <x:c r="D254" t="n">
        <x:v>14.23625</x:v>
      </x:c>
      <x:c r="E254" t="n">
        <x:v>12.16577</x:v>
      </x:c>
      <x:c r="F254" t="n">
        <x:v>8.57328</x:v>
      </x:c>
      <x:c r="G254" t="n">
        <x:v>6.42739</x:v>
      </x:c>
      <x:c r="H254" t="n">
        <x:v>6.55423</x:v>
      </x:c>
      <x:c r="I254" t="n">
        <x:v>6.62964</x:v>
      </x:c>
      <x:c r="J254" t="n">
        <x:v>9.50911</x:v>
      </x:c>
      <x:c r="K254" t="n">
        <x:v>10.34896</x:v>
      </x:c>
      <x:c r="L254" t="n">
        <x:v>13.26614</x:v>
      </x:c>
      <x:c r="M254" t="n">
        <x:v>17.12601</x:v>
      </x:c>
      <x:c r="N254" t="n">
        <x:v>19.34731</x:v>
      </x:c>
      <x:c r="O254" t="n">
        <x:v>17.89044</x:v>
      </x:c>
      <x:c r="P254" t="n">
        <x:v>11.64129</x:v>
      </x:c>
      <x:c r="Q254" t="n">
        <x:v>9.89304</x:v>
      </x:c>
      <x:c r="R254" t="n">
        <x:v>7.81914</x:v>
      </x:c>
      <x:c r="S254" t="n">
        <x:v>6.63992</x:v>
      </x:c>
      <x:c r="T254" t="n">
        <x:v>6.94158</x:v>
      </x:c>
      <x:c r="U254" t="n">
        <x:v>7.90484</x:v>
      </x:c>
      <x:c r="V254" t="n">
        <x:v>10.29411</x:v>
      </x:c>
      <x:c r="W254" t="n">
        <x:v>12.79994</x:v>
      </x:c>
      <x:c r="X254" t="n">
        <x:v>15.25092</x:v>
      </x:c>
      <x:c r="Y254" t="n">
        <x:v>20.55738</x:v>
      </x:c>
      <x:c r="Z254" t="n">
        <x:v>18.13382</x:v>
      </x:c>
      <x:c r="AA254" t="n">
        <x:v>16.42328</x:v>
      </x:c>
      <x:c r="AB254" t="n">
        <x:f>COUNT(D254:O254)</x:f>
        <x:v>12</x:v>
      </x:c>
      <x:c r="AC254" t="n">
        <x:f>COUNT(P254:AA254)</x:f>
        <x:v>12</x:v>
      </x:c>
      <x:c r="AD254" t="n">
        <x:f>COUNTIF(D254:AA254,"&gt;0")</x:f>
        <x:v>24</x:v>
      </x:c>
      <x:c r="AE254" t="n">
        <x:f>IF(AB254=0,"",AVERAGE(D254:O254))</x:f>
        <x:v>11.83954416666667</x:v>
      </x:c>
      <x:c r="AF254" t="n">
        <x:f>IF(AC254=0,"",AVERAGE(P254:AA254))</x:f>
        <x:v>12.024938333333333</x:v>
      </x:c>
      <x:c r="AG254" t="n">
        <x:f>IF(OR(AB254&lt;'산출기준'!$B$19,AC254&lt;'산출기준'!$B$19,AE254=0),"",AF254/AE254)</x:f>
        <x:v>1.015658893962204</x:v>
      </x:c>
      <x:c r="AH254" t="n">
        <x:f>IF(SUM(P254:AA254)=0,"",MAX(P254:AA254)/SUM(P254:AA254))</x:f>
        <x:v>0.14246351644492147</x:v>
      </x:c>
      <x:c r="AI254" t="n">
        <x:f>IF(AG254="","",AD254/'산출기준'!$B$18*'산출기준'!$B$20+MIN(1,AG254)*'산출기준'!$B$21+(1-AH254)*'산출기준'!$B$22)</x:f>
        <x:v>97.15072967110157</x:v>
      </x:c>
      <x:c r="AJ254" t="str">
        <x:v>24개월 중 양수 지수 24개월; 전반/후반 자료 12/12개월. 최근12개월/이전12개월 관측월 평균비 1.02배, 최근 최댓달 비중 14.2%. 미래 1년 지속을 보장하지 않음.</x:v>
      </x:c>
      <x:c r="AK254" t="str">
        <x:v>https://developers.naver.com/docs/serviceapi/datalab/search/search.md</x:v>
      </x:c>
    </x:row>
    <x:row r="255">
      <x:c r="A255" t="str">
        <x:v>K0251</x:v>
      </x:c>
      <x:c r="B255" t="str">
        <x:v>리빙</x:v>
      </x:c>
      <x:c r="C255" t="str">
        <x:v>벽걸이에어컨물떨어짐</x:v>
      </x:c>
      <x:c r="D255" t="n">
        <x:v>38.95173</x:v>
      </x:c>
      <x:c r="E255" t="n">
        <x:v>1.56999</x:v>
      </x:c>
      <x:c r="F255" t="n">
        <x:v>0.05484</x:v>
      </x:c>
      <x:c r="G255" t="n">
        <x:v>0.04113</x:v>
      </x:c>
      <x:c r="H255" t="n">
        <x:v>0.02056</x:v>
      </x:c>
      <x:c r="I255"/>
      <x:c r="J255" t="n">
        <x:v>0.44906</x:v>
      </x:c>
      <x:c r="K255" t="n">
        <x:v>2.30015</x:v>
      </x:c>
      <x:c r="L255" t="n">
        <x:v>8.04538</x:v>
      </x:c>
      <x:c r="M255" t="n">
        <x:v>38.92088</x:v>
      </x:c>
      <x:c r="N255" t="n">
        <x:v>64.07856</x:v>
      </x:c>
      <x:c r="O255" t="n">
        <x:v>49.99657</x:v>
      </x:c>
      <x:c r="P255" t="n">
        <x:v>16.77636</x:v>
      </x:c>
      <x:c r="Q255" t="n">
        <x:v>2.58809</x:v>
      </x:c>
      <x:c r="R255" t="n">
        <x:v>0.02056</x:v>
      </x:c>
      <x:c r="S255"/>
      <x:c r="T255" t="n">
        <x:v>0.01713</x:v>
      </x:c>
      <x:c r="U255" t="n">
        <x:v>0.02399</x:v>
      </x:c>
      <x:c r="V255" t="n">
        <x:v>0.15082</x:v>
      </x:c>
      <x:c r="W255" t="n">
        <x:v>0.69244</x:v>
      </x:c>
      <x:c r="X255" t="n">
        <x:v>3.00287</x:v>
      </x:c>
      <x:c r="Y255" t="n">
        <x:v>7.03757</x:v>
      </x:c>
      <x:c r="Z255" t="n">
        <x:v>22.45989</x:v>
      </x:c>
      <x:c r="AA255" t="n">
        <x:v>17.98642</x:v>
      </x:c>
      <x:c r="AB255" t="n">
        <x:f>COUNT(D255:O255)</x:f>
        <x:v>11</x:v>
      </x:c>
      <x:c r="AC255" t="n">
        <x:f>COUNT(P255:AA255)</x:f>
        <x:v>11</x:v>
      </x:c>
      <x:c r="AD255" t="n">
        <x:f>COUNTIF(D255:AA255,"&gt;0")</x:f>
        <x:v>22</x:v>
      </x:c>
      <x:c r="AE255" t="n">
        <x:f>IF(AB255=0,"",AVERAGE(D255:O255))</x:f>
        <x:v>18.584440909090908</x:v>
      </x:c>
      <x:c r="AF255" t="n">
        <x:f>IF(AC255=0,"",AVERAGE(P255:AA255))</x:f>
        <x:v>6.432376363636364</x:v>
      </x:c>
      <x:c r="AG255" t="n">
        <x:f>IF(OR(AB255&lt;'산출기준'!$B$19,AC255&lt;'산출기준'!$B$19,AE255=0),"",AF255/AE255)</x:f>
        <x:v>0.3461162159841921</x:v>
      </x:c>
      <x:c r="AH255" t="n">
        <x:f>IF(SUM(P255:AA255)=0,"",MAX(P255:AA255)/SUM(P255:AA255))</x:f>
        <x:v>0.31742672791364823</x:v>
      </x:c>
      <x:c r="AI255" t="n">
        <x:f>IF(AG255="","",AD255/'산출기준'!$B$18*'산출기준'!$B$20+MIN(1,AG255)*'산출기준'!$B$21+(1-AH255)*'산출기준'!$B$22)</x:f>
        <x:v>69.86828525458613</x:v>
      </x:c>
      <x:c r="AJ255" t="str">
        <x:v>24개월 중 양수 지수 22개월; 전반/후반 자료 11/11개월. 최근12개월/이전12개월 관측월 평균비 0.35배, 최근 최댓달 비중 31.7%. 미래 1년 지속을 보장하지 않음.</x:v>
      </x:c>
      <x:c r="AK255" t="str">
        <x:v>https://developers.naver.com/docs/serviceapi/datalab/search/search.md</x:v>
      </x:c>
    </x:row>
    <x:row r="256">
      <x:c r="A256" t="str">
        <x:v>K0252</x:v>
      </x:c>
      <x:c r="B256" t="str">
        <x:v>리빙</x:v>
      </x:c>
      <x:c r="C256" t="str">
        <x:v>바퀴벌레종류</x:v>
      </x:c>
      <x:c r="D256" t="n">
        <x:v>40.89561</x:v>
      </x:c>
      <x:c r="E256" t="n">
        <x:v>27.11043</x:v>
      </x:c>
      <x:c r="F256" t="n">
        <x:v>18.38426</x:v>
      </x:c>
      <x:c r="G256" t="n">
        <x:v>9.07715</x:v>
      </x:c>
      <x:c r="H256" t="n">
        <x:v>5.88804</x:v>
      </x:c>
      <x:c r="I256" t="n">
        <x:v>4.51437</x:v>
      </x:c>
      <x:c r="J256" t="n">
        <x:v>8.52042</x:v>
      </x:c>
      <x:c r="K256" t="n">
        <x:v>14.86232</x:v>
      </x:c>
      <x:c r="L256" t="n">
        <x:v>49.31921</x:v>
      </x:c>
      <x:c r="M256" t="n">
        <x:v>77.45839</x:v>
      </x:c>
      <x:c r="N256" t="n">
        <x:v>46.85627</x:v>
      </x:c>
      <x:c r="O256" t="n">
        <x:v>33.30105</x:v>
      </x:c>
      <x:c r="P256" t="n">
        <x:v>32.76853</x:v>
      </x:c>
      <x:c r="Q256" t="n">
        <x:v>22.46898</x:v>
      </x:c>
      <x:c r="R256" t="n">
        <x:v>15.38275</x:v>
      </x:c>
      <x:c r="S256" t="n">
        <x:v>7.6127</x:v>
      </x:c>
      <x:c r="T256" t="n">
        <x:v>4.93797</x:v>
      </x:c>
      <x:c r="U256" t="n">
        <x:v>4.4236</x:v>
      </x:c>
      <x:c r="V256" t="n">
        <x:v>6.22692</x:v>
      </x:c>
      <x:c r="W256" t="n">
        <x:v>14.17246</x:v>
      </x:c>
      <x:c r="X256" t="n">
        <x:v>35.57639</x:v>
      </x:c>
      <x:c r="Y256" t="n">
        <x:v>45.37367</x:v>
      </x:c>
      <x:c r="Z256" t="n">
        <x:v>28.90771</x:v>
      </x:c>
      <x:c r="AA256" t="n">
        <x:v>25.9062</x:v>
      </x:c>
      <x:c r="AB256" t="n">
        <x:f>COUNT(D256:O256)</x:f>
        <x:v>12</x:v>
      </x:c>
      <x:c r="AC256" t="n">
        <x:f>COUNT(P256:AA256)</x:f>
        <x:v>12</x:v>
      </x:c>
      <x:c r="AD256" t="n">
        <x:f>COUNTIF(D256:AA256,"&gt;0")</x:f>
        <x:v>24</x:v>
      </x:c>
      <x:c r="AE256" t="n">
        <x:f>IF(AB256=0,"",AVERAGE(D256:O256))</x:f>
        <x:v>28.015626666666662</x:v>
      </x:c>
      <x:c r="AF256" t="n">
        <x:f>IF(AC256=0,"",AVERAGE(P256:AA256))</x:f>
        <x:v>20.313156666666668</x:v>
      </x:c>
      <x:c r="AG256" t="n">
        <x:f>IF(OR(AB256&lt;'산출기준'!$B$19,AC256&lt;'산출기준'!$B$19,AE256=0),"",AF256/AE256)</x:f>
        <x:v>0.7250652255027196</x:v>
      </x:c>
      <x:c r="AH256" t="n">
        <x:f>IF(SUM(P256:AA256)=0,"",MAX(P256:AA256)/SUM(P256:AA256))</x:f>
        <x:v>0.1861423720948016</x:v>
      </x:c>
      <x:c r="AI256" t="n">
        <x:f>IF(AG256="","",AD256/'산출기준'!$B$18*'산출기준'!$B$20+MIN(1,AG256)*'산출기준'!$B$21+(1-AH256)*'산출기준'!$B$22)</x:f>
        <x:v>88.02910932318555</x:v>
      </x:c>
      <x:c r="AJ256" t="str">
        <x:v>24개월 중 양수 지수 24개월; 전반/후반 자료 12/12개월. 최근12개월/이전12개월 관측월 평균비 0.73배, 최근 최댓달 비중 18.6%. 미래 1년 지속을 보장하지 않음.</x:v>
      </x:c>
      <x:c r="AK256" t="str">
        <x:v>https://developers.naver.com/docs/serviceapi/datalab/search/search.md</x:v>
      </x:c>
    </x:row>
    <x:row r="257">
      <x:c r="A257" t="str">
        <x:v>K0253</x:v>
      </x:c>
      <x:c r="B257" t="str">
        <x:v>리빙</x:v>
      </x:c>
      <x:c r="C257" t="str">
        <x:v>실리콘곰팡이제거</x:v>
      </x:c>
      <x:c r="D257" t="n">
        <x:v>35.37065</x:v>
      </x:c>
      <x:c r="E257" t="n">
        <x:v>30.94704</x:v>
      </x:c>
      <x:c r="F257" t="n">
        <x:v>27.53403</x:v>
      </x:c>
      <x:c r="G257" t="n">
        <x:v>33.53101</x:v>
      </x:c>
      <x:c r="H257" t="n">
        <x:v>36.6717</x:v>
      </x:c>
      <x:c r="I257" t="n">
        <x:v>34.97125</x:v>
      </x:c>
      <x:c r="J257" t="n">
        <x:v>36.51437</x:v>
      </x:c>
      <x:c r="K257" t="n">
        <x:v>27.84266</x:v>
      </x:c>
      <x:c r="L257" t="n">
        <x:v>26.9652</x:v>
      </x:c>
      <x:c r="M257" t="n">
        <x:v>27.86686</x:v>
      </x:c>
      <x:c r="N257" t="n">
        <x:v>27.65506</x:v>
      </x:c>
      <x:c r="O257" t="n">
        <x:v>28.75037</x:v>
      </x:c>
      <x:c r="P257" t="n">
        <x:v>26.7534</x:v>
      </x:c>
      <x:c r="Q257" t="n">
        <x:v>25.51891</x:v>
      </x:c>
      <x:c r="R257" t="n">
        <x:v>23.24962</x:v>
      </x:c>
      <x:c r="S257" t="n">
        <x:v>26.41452</x:v>
      </x:c>
      <x:c r="T257" t="n">
        <x:v>28.79878</x:v>
      </x:c>
      <x:c r="U257" t="n">
        <x:v>27.1891</x:v>
      </x:c>
      <x:c r="V257" t="n">
        <x:v>29.19213</x:v>
      </x:c>
      <x:c r="W257" t="n">
        <x:v>25.12556</x:v>
      </x:c>
      <x:c r="X257" t="n">
        <x:v>24.55673</x:v>
      </x:c>
      <x:c r="Y257" t="n">
        <x:v>24.32677</x:v>
      </x:c>
      <x:c r="Z257" t="n">
        <x:v>29.54916</x:v>
      </x:c>
      <x:c r="AA257" t="n">
        <x:v>27.25567</x:v>
      </x:c>
      <x:c r="AB257" t="n">
        <x:f>COUNT(D257:O257)</x:f>
        <x:v>12</x:v>
      </x:c>
      <x:c r="AC257" t="n">
        <x:f>COUNT(P257:AA257)</x:f>
        <x:v>12</x:v>
      </x:c>
      <x:c r="AD257" t="n">
        <x:f>COUNTIF(D257:AA257,"&gt;0")</x:f>
        <x:v>24</x:v>
      </x:c>
      <x:c r="AE257" t="n">
        <x:f>IF(AB257=0,"",AVERAGE(D257:O257))</x:f>
        <x:v>31.218349999999997</x:v>
      </x:c>
      <x:c r="AF257" t="n">
        <x:f>IF(AC257=0,"",AVERAGE(P257:AA257))</x:f>
        <x:v>26.494195833333333</x:v>
      </x:c>
      <x:c r="AG257" t="n">
        <x:f>IF(OR(AB257&lt;'산출기준'!$B$19,AC257&lt;'산출기준'!$B$19,AE257=0),"",AF257/AE257)</x:f>
        <x:v>0.8486738034948463</x:v>
      </x:c>
      <x:c r="AH257" t="n">
        <x:f>IF(SUM(P257:AA257)=0,"",MAX(P257:AA257)/SUM(P257:AA257))</x:f>
        <x:v>0.09294224348194503</x:v>
      </x:c>
      <x:c r="AI257" t="n">
        <x:f>IF(AG257="","",AD257/'산출기준'!$B$18*'산출기준'!$B$20+MIN(1,AG257)*'산출기준'!$B$21+(1-AH257)*'산출기준'!$B$22)</x:f>
        <x:v>93.60136923520649</x:v>
      </x:c>
      <x:c r="AJ257" t="str">
        <x:v>24개월 중 양수 지수 24개월; 전반/후반 자료 12/12개월. 최근12개월/이전12개월 관측월 평균비 0.85배, 최근 최댓달 비중 9.3%. 미래 1년 지속을 보장하지 않음.</x:v>
      </x:c>
      <x:c r="AK257" t="str">
        <x:v>https://developers.naver.com/docs/serviceapi/datalab/search/search.md</x:v>
      </x:c>
    </x:row>
    <x:row r="258">
      <x:c r="A258" t="str">
        <x:v>K0254</x:v>
      </x:c>
      <x:c r="B258" t="str">
        <x:v>리빙</x:v>
      </x:c>
      <x:c r="C258" t="str">
        <x:v>드럼세탁기통세척</x:v>
      </x:c>
      <x:c r="D258" t="n">
        <x:v>19.64296</x:v>
      </x:c>
      <x:c r="E258" t="n">
        <x:v>17.71255</x:v>
      </x:c>
      <x:c r="F258" t="n">
        <x:v>13.59152</x:v>
      </x:c>
      <x:c r="G258" t="n">
        <x:v>12.73222</x:v>
      </x:c>
      <x:c r="H258" t="n">
        <x:v>14.28744</x:v>
      </x:c>
      <x:c r="I258" t="n">
        <x:v>13.7065</x:v>
      </x:c>
      <x:c r="J258" t="n">
        <x:v>16.76853</x:v>
      </x:c>
      <x:c r="K258" t="n">
        <x:v>16.73827</x:v>
      </x:c>
      <x:c r="L258" t="n">
        <x:v>26.9531</x:v>
      </x:c>
      <x:c r="M258" t="n">
        <x:v>31.21936</x:v>
      </x:c>
      <x:c r="N258" t="n">
        <x:v>33.04689</x:v>
      </x:c>
      <x:c r="O258" t="n">
        <x:v>27.67927</x:v>
      </x:c>
      <x:c r="P258" t="n">
        <x:v>21.53706</x:v>
      </x:c>
      <x:c r="Q258" t="n">
        <x:v>19.55219</x:v>
      </x:c>
      <x:c r="R258" t="n">
        <x:v>17.42813</x:v>
      </x:c>
      <x:c r="S258" t="n">
        <x:v>15.31013</x:v>
      </x:c>
      <x:c r="T258" t="n">
        <x:v>14.3177</x:v>
      </x:c>
      <x:c r="U258" t="n">
        <x:v>14.88048</x:v>
      </x:c>
      <x:c r="V258" t="n">
        <x:v>21.26475</x:v>
      </x:c>
      <x:c r="W258" t="n">
        <x:v>26.44478</x:v>
      </x:c>
      <x:c r="X258" t="n">
        <x:v>30.40242</x:v>
      </x:c>
      <x:c r="Y258" t="n">
        <x:v>27.99394</x:v>
      </x:c>
      <x:c r="Z258" t="n">
        <x:v>32.8714</x:v>
      </x:c>
      <x:c r="AA258" t="n">
        <x:v>26.354</x:v>
      </x:c>
      <x:c r="AB258" t="n">
        <x:f>COUNT(D258:O258)</x:f>
        <x:v>12</x:v>
      </x:c>
      <x:c r="AC258" t="n">
        <x:f>COUNT(P258:AA258)</x:f>
        <x:v>12</x:v>
      </x:c>
      <x:c r="AD258" t="n">
        <x:f>COUNTIF(D258:AA258,"&gt;0")</x:f>
        <x:v>24</x:v>
      </x:c>
      <x:c r="AE258" t="n">
        <x:f>IF(AB258=0,"",AVERAGE(D258:O258))</x:f>
        <x:v>20.339884166666668</x:v>
      </x:c>
      <x:c r="AF258" t="n">
        <x:f>IF(AC258=0,"",AVERAGE(P258:AA258))</x:f>
        <x:v>22.36308166666667</x:v>
      </x:c>
      <x:c r="AG258" t="n">
        <x:f>IF(OR(AB258&lt;'산출기준'!$B$19,AC258&lt;'산출기준'!$B$19,AE258=0),"",AF258/AE258)</x:f>
        <x:v>1.0994694701022758</x:v>
      </x:c>
      <x:c r="AH258" t="n">
        <x:f>IF(SUM(P258:AA258)=0,"",MAX(P258:AA258)/SUM(P258:AA258))</x:f>
        <x:v>0.1224913173490028</x:v>
      </x:c>
      <x:c r="AI258" t="n">
        <x:f>IF(AG258="","",AD258/'산출기준'!$B$18*'산출기준'!$B$20+MIN(1,AG258)*'산출기준'!$B$21+(1-AH258)*'산출기준'!$B$22)</x:f>
        <x:v>97.55017365301995</x:v>
      </x:c>
      <x:c r="AJ258" t="str">
        <x:v>24개월 중 양수 지수 24개월; 전반/후반 자료 12/12개월. 최근12개월/이전12개월 관측월 평균비 1.10배, 최근 최댓달 비중 12.2%. 미래 1년 지속을 보장하지 않음.</x:v>
      </x:c>
      <x:c r="AK258" t="str">
        <x:v>https://developers.naver.com/docs/serviceapi/datalab/search/search.md</x:v>
      </x:c>
    </x:row>
    <x:row r="259">
      <x:c r="A259" t="str">
        <x:v>K0255</x:v>
      </x:c>
      <x:c r="B259" t="str">
        <x:v>리빙</x:v>
      </x:c>
      <x:c r="C259" t="str">
        <x:v>에어컨청소가격</x:v>
      </x:c>
      <x:c r="D259" t="n">
        <x:v>48.19969</x:v>
      </x:c>
      <x:c r="E259" t="n">
        <x:v>24.2481</x:v>
      </x:c>
      <x:c r="F259" t="n">
        <x:v>10.51134</x:v>
      </x:c>
      <x:c r="G259" t="n">
        <x:v>6.48108</x:v>
      </x:c>
      <x:c r="H259" t="n">
        <x:v>8.96217</x:v>
      </x:c>
      <x:c r="I259" t="n">
        <x:v>17.44629</x:v>
      </x:c>
      <x:c r="J259" t="n">
        <x:v>61.65204</x:v>
      </x:c>
      <x:c r="K259" t="n">
        <x:v>81.44024</x:v>
      </x:c>
      <x:c r="L259" t="n">
        <x:v>84.56278</x:v>
      </x:c>
      <x:c r="M259" t="n">
        <x:v>97.2708</x:v>
      </x:c>
      <x:c r="N259" t="n">
        <x:v>60.83509</x:v>
      </x:c>
      <x:c r="O259" t="n">
        <x:v>34.94099</x:v>
      </x:c>
      <x:c r="P259" t="n">
        <x:v>22.49319</x:v>
      </x:c>
      <x:c r="Q259" t="n">
        <x:v>12.53252</x:v>
      </x:c>
      <x:c r="R259" t="n">
        <x:v>7.39485</x:v>
      </x:c>
      <x:c r="S259" t="n">
        <x:v>5.46444</x:v>
      </x:c>
      <x:c r="T259" t="n">
        <x:v>6.99546</x:v>
      </x:c>
      <x:c r="U259" t="n">
        <x:v>8.8472</x:v>
      </x:c>
      <x:c r="V259" t="n">
        <x:v>28.62329</x:v>
      </x:c>
      <x:c r="W259" t="n">
        <x:v>68.61119</x:v>
      </x:c>
      <x:c r="X259" t="n">
        <x:v>100</x:v>
      </x:c>
      <x:c r="Y259" t="n">
        <x:v>61.19213</x:v>
      </x:c>
      <x:c r="Z259" t="n">
        <x:v>46.65052</x:v>
      </x:c>
      <x:c r="AA259" t="n">
        <x:v>28.78063</x:v>
      </x:c>
      <x:c r="AB259" t="n">
        <x:f>COUNT(D259:O259)</x:f>
        <x:v>12</x:v>
      </x:c>
      <x:c r="AC259" t="n">
        <x:f>COUNT(P259:AA259)</x:f>
        <x:v>12</x:v>
      </x:c>
      <x:c r="AD259" t="n">
        <x:f>COUNTIF(D259:AA259,"&gt;0")</x:f>
        <x:v>24</x:v>
      </x:c>
      <x:c r="AE259" t="n">
        <x:f>IF(AB259=0,"",AVERAGE(D259:O259))</x:f>
        <x:v>44.71255083333333</x:v>
      </x:c>
      <x:c r="AF259" t="n">
        <x:f>IF(AC259=0,"",AVERAGE(P259:AA259))</x:f>
        <x:v>33.13211833333333</x:v>
      </x:c>
      <x:c r="AG259" t="n">
        <x:f>IF(OR(AB259&lt;'산출기준'!$B$19,AC259&lt;'산출기준'!$B$19,AE259=0),"",AF259/AE259)</x:f>
        <x:v>0.7410026427889067</x:v>
      </x:c>
      <x:c r="AH259" t="n">
        <x:f>IF(SUM(P259:AA259)=0,"",MAX(P259:AA259)/SUM(P259:AA259))</x:f>
        <x:v>0.2515182775062526</x:v>
      </x:c>
      <x:c r="AI259" t="n">
        <x:f>IF(AG259="","",AD259/'산출기준'!$B$18*'산출기준'!$B$20+MIN(1,AG259)*'산출기준'!$B$21+(1-AH259)*'산출기준'!$B$22)</x:f>
        <x:v>87.19971373354215</x:v>
      </x:c>
      <x:c r="AJ259" t="str">
        <x:v>24개월 중 양수 지수 24개월; 전반/후반 자료 12/12개월. 최근12개월/이전12개월 관측월 평균비 0.74배, 최근 최댓달 비중 25.2%. 미래 1년 지속을 보장하지 않음.</x:v>
      </x:c>
      <x:c r="AK259" t="str">
        <x:v>https://developers.naver.com/docs/serviceapi/datalab/search/search.md</x:v>
      </x:c>
    </x:row>
    <x:row r="260">
      <x:c r="A260" t="str">
        <x:v>K0256</x:v>
      </x:c>
      <x:c r="B260" t="str">
        <x:v>리빙</x:v>
      </x:c>
      <x:c r="C260" t="str">
        <x:v>전자렌지청소</x:v>
      </x:c>
      <x:c r="D260" t="n">
        <x:v>92.05214</x:v>
      </x:c>
      <x:c r="E260" t="n">
        <x:v>100</x:v>
      </x:c>
      <x:c r="F260" t="n">
        <x:v>79.08957</x:v>
      </x:c>
      <x:c r="G260" t="n">
        <x:v>80.37216</x:v>
      </x:c>
      <x:c r="H260" t="n">
        <x:v>85.9756</x:v>
      </x:c>
      <x:c r="I260" t="n">
        <x:v>77.29184</x:v>
      </x:c>
      <x:c r="J260" t="n">
        <x:v>67.43061</x:v>
      </x:c>
      <x:c r="K260" t="n">
        <x:v>40.46467</x:v>
      </x:c>
      <x:c r="L260" t="n">
        <x:v>64.05592</x:v>
      </x:c>
      <x:c r="M260" t="n">
        <x:v>65.85365</x:v>
      </x:c>
      <x:c r="N260" t="n">
        <x:v>52.72287</x:v>
      </x:c>
      <x:c r="O260" t="n">
        <x:v>49.17998</x:v>
      </x:c>
      <x:c r="P260" t="n">
        <x:v>42.11522</x:v>
      </x:c>
      <x:c r="Q260" t="n">
        <x:v>46.373</x:v>
      </x:c>
      <x:c r="R260" t="n">
        <x:v>49.77922</x:v>
      </x:c>
      <x:c r="S260" t="n">
        <x:v>52.7439</x:v>
      </x:c>
      <x:c r="T260" t="n">
        <x:v>63.48822</x:v>
      </x:c>
      <x:c r="U260" t="n">
        <x:v>52.39697</x:v>
      </x:c>
      <x:c r="V260" t="n">
        <x:v>51.67157</x:v>
      </x:c>
      <x:c r="W260" t="n">
        <x:v>38.88772</x:v>
      </x:c>
      <x:c r="X260" t="n">
        <x:v>43.49243</x:v>
      </x:c>
      <x:c r="Y260" t="n">
        <x:v>46.46761</x:v>
      </x:c>
      <x:c r="Z260" t="n">
        <x:v>49.81076</x:v>
      </x:c>
      <x:c r="AA260" t="n">
        <x:v>43.37678</x:v>
      </x:c>
      <x:c r="AB260" t="n">
        <x:f>COUNT(D260:O260)</x:f>
        <x:v>12</x:v>
      </x:c>
      <x:c r="AC260" t="n">
        <x:f>COUNT(P260:AA260)</x:f>
        <x:v>12</x:v>
      </x:c>
      <x:c r="AD260" t="n">
        <x:f>COUNTIF(D260:AA260,"&gt;0")</x:f>
        <x:v>24</x:v>
      </x:c>
      <x:c r="AE260" t="n">
        <x:f>IF(AB260=0,"",AVERAGE(D260:O260))</x:f>
        <x:v>71.20741749999999</x:v>
      </x:c>
      <x:c r="AF260" t="n">
        <x:f>IF(AC260=0,"",AVERAGE(P260:AA260))</x:f>
        <x:v>48.38361666666666</x:v>
      </x:c>
      <x:c r="AG260" t="n">
        <x:f>IF(OR(AB260&lt;'산출기준'!$B$19,AC260&lt;'산출기준'!$B$19,AE260=0),"",AF260/AE260)</x:f>
        <x:v>0.679474391367538</x:v>
      </x:c>
      <x:c r="AH260" t="n">
        <x:f>IF(SUM(P260:AA260)=0,"",MAX(P260:AA260)/SUM(P260:AA260))</x:f>
        <x:v>0.10934868793396663</x:v>
      </x:c>
      <x:c r="AI260" t="n">
        <x:f>IF(AG260="","",AD260/'산출기준'!$B$18*'산출기준'!$B$20+MIN(1,AG260)*'산출기준'!$B$21+(1-AH260)*'산출기준'!$B$22)</x:f>
        <x:v>88.19725798234681</x:v>
      </x:c>
      <x:c r="AJ260" t="str">
        <x:v>24개월 중 양수 지수 24개월; 전반/후반 자료 12/12개월. 최근12개월/이전12개월 관측월 평균비 0.68배, 최근 최댓달 비중 10.9%. 미래 1년 지속을 보장하지 않음.</x:v>
      </x:c>
      <x:c r="AK260" t="str">
        <x:v>https://developers.naver.com/docs/serviceapi/datalab/search/search.md</x:v>
      </x:c>
    </x:row>
    <x:row r="261">
      <x:c r="A261" t="str">
        <x:v>K0257</x:v>
      </x:c>
      <x:c r="B261" t="str">
        <x:v>리빙</x:v>
      </x:c>
      <x:c r="C261" t="str">
        <x:v>가스렌지후드청소</x:v>
      </x:c>
      <x:c r="D261" t="n">
        <x:v>37.02691</x:v>
      </x:c>
      <x:c r="E261" t="n">
        <x:v>38.98233</x:v>
      </x:c>
      <x:c r="F261" t="n">
        <x:v>31.06602</x:v>
      </x:c>
      <x:c r="G261" t="n">
        <x:v>24.5164</x:v>
      </x:c>
      <x:c r="H261" t="n">
        <x:v>27.12363</x:v>
      </x:c>
      <x:c r="I261" t="n">
        <x:v>37.37384</x:v>
      </x:c>
      <x:c r="J261" t="n">
        <x:v>22.94995</x:v>
      </x:c>
      <x:c r="K261" t="n">
        <x:v>19.96425</x:v>
      </x:c>
      <x:c r="L261" t="n">
        <x:v>22.17199</x:v>
      </x:c>
      <x:c r="M261" t="n">
        <x:v>22.70815</x:v>
      </x:c>
      <x:c r="N261" t="n">
        <x:v>24.15895</x:v>
      </x:c>
      <x:c r="O261" t="n">
        <x:v>25.15769</x:v>
      </x:c>
      <x:c r="P261" t="n">
        <x:v>18.74474</x:v>
      </x:c>
      <x:c r="Q261" t="n">
        <x:v>20.14297</x:v>
      </x:c>
      <x:c r="R261" t="n">
        <x:v>9.20941</x:v>
      </x:c>
      <x:c r="S261" t="n">
        <x:v>7.92682</x:v>
      </x:c>
      <x:c r="T261" t="n">
        <x:v>8.13708</x:v>
      </x:c>
      <x:c r="U261" t="n">
        <x:v>16.72624</x:v>
      </x:c>
      <x:c r="V261" t="n">
        <x:v>22.20353</x:v>
      </x:c>
      <x:c r="W261" t="n">
        <x:v>21.89865</x:v>
      </x:c>
      <x:c r="X261" t="n">
        <x:v>23.07611</x:v>
      </x:c>
      <x:c r="Y261" t="n">
        <x:v>10.26072</x:v>
      </x:c>
      <x:c r="Z261" t="n">
        <x:v>29.63624</x:v>
      </x:c>
      <x:c r="AA261" t="n">
        <x:v>43.00883</x:v>
      </x:c>
      <x:c r="AB261" t="n">
        <x:f>COUNT(D261:O261)</x:f>
        <x:v>12</x:v>
      </x:c>
      <x:c r="AC261" t="n">
        <x:f>COUNT(P261:AA261)</x:f>
        <x:v>12</x:v>
      </x:c>
      <x:c r="AD261" t="n">
        <x:f>COUNTIF(D261:AA261,"&gt;0")</x:f>
        <x:v>24</x:v>
      </x:c>
      <x:c r="AE261" t="n">
        <x:f>IF(AB261=0,"",AVERAGE(D261:O261))</x:f>
        <x:v>27.766675833333334</x:v>
      </x:c>
      <x:c r="AF261" t="n">
        <x:f>IF(AC261=0,"",AVERAGE(P261:AA261))</x:f>
        <x:v>19.247611666666668</x:v>
      </x:c>
      <x:c r="AG261" t="n">
        <x:f>IF(OR(AB261&lt;'산출기준'!$B$19,AC261&lt;'산출기준'!$B$19,AE261=0),"",AF261/AE261)</x:f>
        <x:v>0.6931910676740173</x:v>
      </x:c>
      <x:c r="AH261" t="n">
        <x:f>IF(SUM(P261:AA261)=0,"",MAX(P261:AA261)/SUM(P261:AA261))</x:f>
        <x:v>0.18620851400870778</x:v>
      </x:c>
      <x:c r="AI261" t="n">
        <x:f>IF(AG261="","",AD261/'산출기준'!$B$18*'산출기준'!$B$20+MIN(1,AG261)*'산출기준'!$B$21+(1-AH261)*'산출기준'!$B$22)</x:f>
        <x:v>87.07156175004636</x:v>
      </x:c>
      <x:c r="AJ261" t="str">
        <x:v>24개월 중 양수 지수 24개월; 전반/후반 자료 12/12개월. 최근12개월/이전12개월 관측월 평균비 0.69배, 최근 최댓달 비중 18.6%. 미래 1년 지속을 보장하지 않음.</x:v>
      </x:c>
      <x:c r="AK261" t="str">
        <x:v>https://developers.naver.com/docs/serviceapi/datalab/search/search.md</x:v>
      </x:c>
    </x:row>
    <x:row r="262">
      <x:c r="A262" t="str">
        <x:v>K0258</x:v>
      </x:c>
      <x:c r="B262" t="str">
        <x:v>리빙</x:v>
      </x:c>
      <x:c r="C262" t="str">
        <x:v>싱크대하수구냄새</x:v>
      </x:c>
      <x:c r="D262" t="n">
        <x:v>29.64676</x:v>
      </x:c>
      <x:c r="E262" t="n">
        <x:v>24.48486</x:v>
      </x:c>
      <x:c r="F262" t="n">
        <x:v>25.17872</x:v>
      </x:c>
      <x:c r="G262" t="n">
        <x:v>22.92893</x:v>
      </x:c>
      <x:c r="H262" t="n">
        <x:v>24.16947</x:v>
      </x:c>
      <x:c r="I262" t="n">
        <x:v>18.27165</x:v>
      </x:c>
      <x:c r="J262" t="n">
        <x:v>36.291</x:v>
      </x:c>
      <x:c r="K262" t="n">
        <x:v>33.09503</x:v>
      </x:c>
      <x:c r="L262" t="n">
        <x:v>33.44196</x:v>
      </x:c>
      <x:c r="M262" t="n">
        <x:v>35.27123</x:v>
      </x:c>
      <x:c r="N262" t="n">
        <x:v>45.39529</x:v>
      </x:c>
      <x:c r="O262" t="n">
        <x:v>36.75357</x:v>
      </x:c>
      <x:c r="P262" t="n">
        <x:v>27.81749</x:v>
      </x:c>
      <x:c r="Q262" t="n">
        <x:v>23.84356</x:v>
      </x:c>
      <x:c r="R262" t="n">
        <x:v>23.0656</x:v>
      </x:c>
      <x:c r="S262" t="n">
        <x:v>27.1026</x:v>
      </x:c>
      <x:c r="T262" t="n">
        <x:v>31.00294</x:v>
      </x:c>
      <x:c r="U262" t="n">
        <x:v>36.54331</x:v>
      </x:c>
      <x:c r="V262" t="n">
        <x:v>49.7582</x:v>
      </x:c>
      <x:c r="W262" t="n">
        <x:v>47.28763</x:v>
      </x:c>
      <x:c r="X262" t="n">
        <x:v>45.92094</x:v>
      </x:c>
      <x:c r="Y262" t="n">
        <x:v>36.35407</x:v>
      </x:c>
      <x:c r="Z262" t="n">
        <x:v>46.50967</x:v>
      </x:c>
      <x:c r="AA262" t="n">
        <x:v>45.18502</x:v>
      </x:c>
      <x:c r="AB262" t="n">
        <x:f>COUNT(D262:O262)</x:f>
        <x:v>12</x:v>
      </x:c>
      <x:c r="AC262" t="n">
        <x:f>COUNT(P262:AA262)</x:f>
        <x:v>12</x:v>
      </x:c>
      <x:c r="AD262" t="n">
        <x:f>COUNTIF(D262:AA262,"&gt;0")</x:f>
        <x:v>24</x:v>
      </x:c>
      <x:c r="AE262" t="n">
        <x:f>IF(AB262=0,"",AVERAGE(D262:O262))</x:f>
        <x:v>30.41070583333334</x:v>
      </x:c>
      <x:c r="AF262" t="n">
        <x:f>IF(AC262=0,"",AVERAGE(P262:AA262))</x:f>
        <x:v>36.6992525</x:v>
      </x:c>
      <x:c r="AG262" t="n">
        <x:f>IF(OR(AB262&lt;'산출기준'!$B$19,AC262&lt;'산출기준'!$B$19,AE262=0),"",AF262/AE262)</x:f>
        <x:v>1.2067872643644382</x:v>
      </x:c>
      <x:c r="AH262" t="n">
        <x:f>IF(SUM(P262:AA262)=0,"",MAX(P262:AA262)/SUM(P262:AA262))</x:f>
        <x:v>0.11298640664865495</x:v>
      </x:c>
      <x:c r="AI262" t="n">
        <x:f>IF(AG262="","",AD262/'산출기준'!$B$18*'산출기준'!$B$20+MIN(1,AG262)*'산출기준'!$B$21+(1-AH262)*'산출기준'!$B$22)</x:f>
        <x:v>97.7402718670269</x:v>
      </x:c>
      <x:c r="AJ262" t="str">
        <x:v>24개월 중 양수 지수 24개월; 전반/후반 자료 12/12개월. 최근12개월/이전12개월 관측월 평균비 1.21배, 최근 최댓달 비중 11.3%. 미래 1년 지속을 보장하지 않음.</x:v>
      </x:c>
      <x:c r="AK262" t="str">
        <x:v>https://developers.naver.com/docs/serviceapi/datalab/search/search.md</x:v>
      </x:c>
    </x:row>
    <x:row r="263">
      <x:c r="A263" t="str">
        <x:v>K0259</x:v>
      </x:c>
      <x:c r="B263" t="str">
        <x:v>리빙</x:v>
      </x:c>
      <x:c r="C263" t="str">
        <x:v>욕실청소</x:v>
      </x:c>
      <x:c r="D263" t="n">
        <x:v>84.21993</x:v>
      </x:c>
      <x:c r="E263" t="n">
        <x:v>70.19554</x:v>
      </x:c>
      <x:c r="F263" t="n">
        <x:v>49.71614</x:v>
      </x:c>
      <x:c r="G263" t="n">
        <x:v>50.0841</x:v>
      </x:c>
      <x:c r="H263" t="n">
        <x:v>51.56644</x:v>
      </x:c>
      <x:c r="I263" t="n">
        <x:v>48.53868</x:v>
      </x:c>
      <x:c r="J263" t="n">
        <x:v>60.81791</x:v>
      </x:c>
      <x:c r="K263" t="n">
        <x:v>47.52943</x:v>
      </x:c>
      <x:c r="L263" t="n">
        <x:v>47.76072</x:v>
      </x:c>
      <x:c r="M263" t="n">
        <x:v>49.64255</x:v>
      </x:c>
      <x:c r="N263" t="n">
        <x:v>55.96089</x:v>
      </x:c>
      <x:c r="O263" t="n">
        <x:v>55.65601</x:v>
      </x:c>
      <x:c r="P263" t="n">
        <x:v>44.65937</x:v>
      </x:c>
      <x:c r="Q263" t="n">
        <x:v>37.72077</x:v>
      </x:c>
      <x:c r="R263" t="n">
        <x:v>33.77838</x:v>
      </x:c>
      <x:c r="S263" t="n">
        <x:v>34.10428</x:v>
      </x:c>
      <x:c r="T263" t="n">
        <x:v>33.30529</x:v>
      </x:c>
      <x:c r="U263" t="n">
        <x:v>35.66021</x:v>
      </x:c>
      <x:c r="V263" t="n">
        <x:v>38.86669</x:v>
      </x:c>
      <x:c r="W263" t="n">
        <x:v>32.45374</x:v>
      </x:c>
      <x:c r="X263" t="n">
        <x:v>35.61816</x:v>
      </x:c>
      <x:c r="Y263" t="n">
        <x:v>37.40538</x:v>
      </x:c>
      <x:c r="Z263" t="n">
        <x:v>42.99831</x:v>
      </x:c>
      <x:c r="AA263" t="n">
        <x:v>40.01261</x:v>
      </x:c>
      <x:c r="AB263" t="n">
        <x:f>COUNT(D263:O263)</x:f>
        <x:v>12</x:v>
      </x:c>
      <x:c r="AC263" t="n">
        <x:f>COUNT(P263:AA263)</x:f>
        <x:v>12</x:v>
      </x:c>
      <x:c r="AD263" t="n">
        <x:f>COUNTIF(D263:AA263,"&gt;0")</x:f>
        <x:v>24</x:v>
      </x:c>
      <x:c r="AE263" t="n">
        <x:f>IF(AB263=0,"",AVERAGE(D263:O263))</x:f>
        <x:v>55.97402833333333</x:v>
      </x:c>
      <x:c r="AF263" t="n">
        <x:f>IF(AC263=0,"",AVERAGE(P263:AA263))</x:f>
        <x:v>37.21526583333333</x:v>
      </x:c>
      <x:c r="AG263" t="n">
        <x:f>IF(OR(AB263&lt;'산출기준'!$B$19,AC263&lt;'산출기준'!$B$19,AE263=0),"",AF263/AE263)</x:f>
        <x:v>0.6648666701583654</x:v>
      </x:c>
      <x:c r="AH263" t="n">
        <x:f>IF(SUM(P263:AA263)=0,"",MAX(P263:AA263)/SUM(P263:AA263))</x:f>
        <x:v>0.10000235342490164</x:v>
      </x:c>
      <x:c r="AI263" t="n">
        <x:f>IF(AG263="","",AD263/'산출기준'!$B$18*'산출기준'!$B$20+MIN(1,AG263)*'산출기준'!$B$21+(1-AH263)*'산출기준'!$B$22)</x:f>
        <x:v>87.94595303625293</x:v>
      </x:c>
      <x:c r="AJ263" t="str">
        <x:v>24개월 중 양수 지수 24개월; 전반/후반 자료 12/12개월. 최근12개월/이전12개월 관측월 평균비 0.66배, 최근 최댓달 비중 10.0%. 미래 1년 지속을 보장하지 않음.</x:v>
      </x:c>
      <x:c r="AK263" t="str">
        <x:v>https://developers.naver.com/docs/serviceapi/datalab/search/search.md</x:v>
      </x:c>
    </x:row>
    <x:row r="264">
      <x:c r="A264" t="str">
        <x:v>K0260</x:v>
      </x:c>
      <x:c r="B264" t="str">
        <x:v>리빙</x:v>
      </x:c>
      <x:c r="C264" t="str">
        <x:v>드럼세탁기고무패킹청소</x:v>
      </x:c>
      <x:c r="D264" t="n">
        <x:v>38.73002</x:v>
      </x:c>
      <x:c r="E264" t="n">
        <x:v>32.1804</x:v>
      </x:c>
      <x:c r="F264" t="n">
        <x:v>18.73423</x:v>
      </x:c>
      <x:c r="G264" t="n">
        <x:v>14.41337</x:v>
      </x:c>
      <x:c r="H264" t="n">
        <x:v>15.50672</x:v>
      </x:c>
      <x:c r="I264" t="n">
        <x:v>14.65517</x:v>
      </x:c>
      <x:c r="J264" t="n">
        <x:v>18.01934</x:v>
      </x:c>
      <x:c r="K264" t="n">
        <x:v>19.30193</x:v>
      </x:c>
      <x:c r="L264" t="n">
        <x:v>27.94365</x:v>
      </x:c>
      <x:c r="M264" t="n">
        <x:v>33.76787</x:v>
      </x:c>
      <x:c r="N264" t="n">
        <x:v>38.28847</x:v>
      </x:c>
      <x:c r="O264" t="n">
        <x:v>36.41715</x:v>
      </x:c>
      <x:c r="P264" t="n">
        <x:v>23.9592</x:v>
      </x:c>
      <x:c r="Q264" t="n">
        <x:v>21.39402</x:v>
      </x:c>
      <x:c r="R264" t="n">
        <x:v>16.02186</x:v>
      </x:c>
      <x:c r="S264" t="n">
        <x:v>13.09924</x:v>
      </x:c>
      <x:c r="T264" t="n">
        <x:v>12.61564</x:v>
      </x:c>
      <x:c r="U264" t="n">
        <x:v>15.73801</x:v>
      </x:c>
      <x:c r="V264" t="n">
        <x:v>20.58452</x:v>
      </x:c>
      <x:c r="W264" t="n">
        <x:v>26.44028</x:v>
      </x:c>
      <x:c r="X264" t="n">
        <x:v>32.07527</x:v>
      </x:c>
      <x:c r="Y264" t="n">
        <x:v>39.41337</x:v>
      </x:c>
      <x:c r="Z264" t="n">
        <x:v>40.13877</x:v>
      </x:c>
      <x:c r="AA264" t="n">
        <x:v>40.94827</x:v>
      </x:c>
      <x:c r="AB264" t="n">
        <x:f>COUNT(D264:O264)</x:f>
        <x:v>12</x:v>
      </x:c>
      <x:c r="AC264" t="n">
        <x:f>COUNT(P264:AA264)</x:f>
        <x:v>12</x:v>
      </x:c>
      <x:c r="AD264" t="n">
        <x:f>COUNTIF(D264:AA264,"&gt;0")</x:f>
        <x:v>24</x:v>
      </x:c>
      <x:c r="AE264" t="n">
        <x:f>IF(AB264=0,"",AVERAGE(D264:O264))</x:f>
        <x:v>25.663193333333336</x:v>
      </x:c>
      <x:c r="AF264" t="n">
        <x:f>IF(AC264=0,"",AVERAGE(P264:AA264))</x:f>
        <x:v>25.202370833333333</x:v>
      </x:c>
      <x:c r="AG264" t="n">
        <x:f>IF(OR(AB264&lt;'산출기준'!$B$19,AC264&lt;'산출기준'!$B$19,AE264=0),"",AF264/AE264)</x:f>
        <x:v>0.9820434466586256</x:v>
      </x:c>
      <x:c r="AH264" t="n">
        <x:f>IF(SUM(P264:AA264)=0,"",MAX(P264:AA264)/SUM(P264:AA264))</x:f>
        <x:v>0.13539820741071154</x:v>
      </x:c>
      <x:c r="AI264" t="n">
        <x:f>IF(AG264="","",AD264/'산출기준'!$B$18*'산출기준'!$B$20+MIN(1,AG264)*'산출기준'!$B$21+(1-AH264)*'산출기준'!$B$22)</x:f>
        <x:v>96.75333925154455</x:v>
      </x:c>
      <x:c r="AJ264" t="str">
        <x:v>24개월 중 양수 지수 24개월; 전반/후반 자료 12/12개월. 최근12개월/이전12개월 관측월 평균비 0.98배, 최근 최댓달 비중 13.5%. 미래 1년 지속을 보장하지 않음.</x:v>
      </x:c>
      <x:c r="AK264" t="str">
        <x:v>https://developers.naver.com/docs/serviceapi/datalab/search/search.md</x:v>
      </x:c>
    </x:row>
    <x:row r="265">
      <x:c r="A265" t="str">
        <x:v>K0261</x:v>
      </x:c>
      <x:c r="B265" t="str">
        <x:v>리빙</x:v>
      </x:c>
      <x:c r="C265" t="str">
        <x:v>수건냄새제거</x:v>
      </x:c>
      <x:c r="D265" t="n">
        <x:v>33.58893</x:v>
      </x:c>
      <x:c r="E265" t="n">
        <x:v>29.67623</x:v>
      </x:c>
      <x:c r="F265" t="n">
        <x:v>20.81531</x:v>
      </x:c>
      <x:c r="G265" t="n">
        <x:v>16.99436</x:v>
      </x:c>
      <x:c r="H265" t="n">
        <x:v>16.22755</x:v>
      </x:c>
      <x:c r="I265" t="n">
        <x:v>14.5694</x:v>
      </x:c>
      <x:c r="J265" t="n">
        <x:v>18.62629</x:v>
      </x:c>
      <x:c r="K265" t="n">
        <x:v>16.26032</x:v>
      </x:c>
      <x:c r="L265" t="n">
        <x:v>25.2982</x:v>
      </x:c>
      <x:c r="M265" t="n">
        <x:v>20.31721</x:v>
      </x:c>
      <x:c r="N265" t="n">
        <x:v>8.27107</x:v>
      </x:c>
      <x:c r="O265" t="n">
        <x:v>3.57845</x:v>
      </x:c>
      <x:c r="P265" t="n">
        <x:v>2.47738</x:v>
      </x:c>
      <x:c r="Q265" t="n">
        <x:v>1.9203</x:v>
      </x:c>
      <x:c r="R265" t="n">
        <x:v>2.81819</x:v>
      </x:c>
      <x:c r="S265" t="n">
        <x:v>6.40975</x:v>
      </x:c>
      <x:c r="T265" t="n">
        <x:v>7.62878</x:v>
      </x:c>
      <x:c r="U265" t="n">
        <x:v>10.61738</x:v>
      </x:c>
      <x:c r="V265" t="n">
        <x:v>13.10787</x:v>
      </x:c>
      <x:c r="W265" t="n">
        <x:v>17.17131</x:v>
      </x:c>
      <x:c r="X265" t="n">
        <x:v>28.84388</x:v>
      </x:c>
      <x:c r="Y265" t="n">
        <x:v>33.70035</x:v>
      </x:c>
      <x:c r="Z265" t="n">
        <x:v>45.62852</x:v>
      </x:c>
      <x:c r="AA265" t="n">
        <x:v>23.53519</x:v>
      </x:c>
      <x:c r="AB265" t="n">
        <x:f>COUNT(D265:O265)</x:f>
        <x:v>12</x:v>
      </x:c>
      <x:c r="AC265" t="n">
        <x:f>COUNT(P265:AA265)</x:f>
        <x:v>12</x:v>
      </x:c>
      <x:c r="AD265" t="n">
        <x:f>COUNTIF(D265:AA265,"&gt;0")</x:f>
        <x:v>24</x:v>
      </x:c>
      <x:c r="AE265" t="n">
        <x:f>IF(AB265=0,"",AVERAGE(D265:O265))</x:f>
        <x:v>18.68527666666667</x:v>
      </x:c>
      <x:c r="AF265" t="n">
        <x:f>IF(AC265=0,"",AVERAGE(P265:AA265))</x:f>
        <x:v>16.154908333333335</x:v>
      </x:c>
      <x:c r="AG265" t="n">
        <x:f>IF(OR(AB265&lt;'산출기준'!$B$19,AC265&lt;'산출기준'!$B$19,AE265=0),"",AF265/AE265)</x:f>
        <x:v>0.8645795629107623</x:v>
      </x:c>
      <x:c r="AH265" t="n">
        <x:f>IF(SUM(P265:AA265)=0,"",MAX(P265:AA265)/SUM(P265:AA265))</x:f>
        <x:v>0.23536974572743372</x:v>
      </x:c>
      <x:c r="AI265" t="n">
        <x:f>IF(AG265="","",AD265/'산출기준'!$B$18*'산출기준'!$B$20+MIN(1,AG265)*'산출기준'!$B$21+(1-AH265)*'산출기준'!$B$22)</x:f>
        <x:v>91.2299919727742</x:v>
      </x:c>
      <x:c r="AJ265" t="str">
        <x:v>24개월 중 양수 지수 24개월; 전반/후반 자료 12/12개월. 최근12개월/이전12개월 관측월 평균비 0.86배, 최근 최댓달 비중 23.5%. 미래 1년 지속을 보장하지 않음.</x:v>
      </x:c>
      <x:c r="AK265" t="str">
        <x:v>https://developers.naver.com/docs/serviceapi/datalab/search/search.md</x:v>
      </x:c>
    </x:row>
    <x:row r="266">
      <x:c r="A266" t="str">
        <x:v>K0262</x:v>
      </x:c>
      <x:c r="B266" t="str">
        <x:v>리빙</x:v>
      </x:c>
      <x:c r="C266" t="str">
        <x:v>보일러교체비용</x:v>
      </x:c>
      <x:c r="D266" t="n">
        <x:v>48.89238</x:v>
      </x:c>
      <x:c r="E266" t="n">
        <x:v>84.86695</x:v>
      </x:c>
      <x:c r="F266" t="n">
        <x:v>94.27185</x:v>
      </x:c>
      <x:c r="G266" t="n">
        <x:v>100</x:v>
      </x:c>
      <x:c r="H266" t="n">
        <x:v>92.55472</x:v>
      </x:c>
      <x:c r="I266" t="n">
        <x:v>86.40057</x:v>
      </x:c>
      <x:c r="J266" t="n">
        <x:v>63.34381</x:v>
      </x:c>
      <x:c r="K266" t="n">
        <x:v>47.21457</x:v>
      </x:c>
      <x:c r="L266" t="n">
        <x:v>41.09975</x:v>
      </x:c>
      <x:c r="M266" t="n">
        <x:v>35.3585</x:v>
      </x:c>
      <x:c r="N266" t="n">
        <x:v>31.78004</x:v>
      </x:c>
      <x:c r="O266" t="n">
        <x:v>31.8718</x:v>
      </x:c>
      <x:c r="P266" t="n">
        <x:v>39.32363</x:v>
      </x:c>
      <x:c r="Q266" t="n">
        <x:v>62.77362</x:v>
      </x:c>
      <x:c r="R266" t="n">
        <x:v>85.09634</x:v>
      </x:c>
      <x:c r="S266" t="n">
        <x:v>96.32324</x:v>
      </x:c>
      <x:c r="T266" t="n">
        <x:v>97.58815</x:v>
      </x:c>
      <x:c r="U266" t="n">
        <x:v>66.58146</x:v>
      </x:c>
      <x:c r="V266" t="n">
        <x:v>49.63297</x:v>
      </x:c>
      <x:c r="W266" t="n">
        <x:v>31.74072</x:v>
      </x:c>
      <x:c r="X266" t="n">
        <x:v>27.91322</x:v>
      </x:c>
      <x:c r="Y266" t="n">
        <x:v>23.08297</x:v>
      </x:c>
      <x:c r="Z266" t="n">
        <x:v>23.99397</x:v>
      </x:c>
      <x:c r="AA266" t="n">
        <x:v>22.92567</x:v>
      </x:c>
      <x:c r="AB266" t="n">
        <x:f>COUNT(D266:O266)</x:f>
        <x:v>12</x:v>
      </x:c>
      <x:c r="AC266" t="n">
        <x:f>COUNT(P266:AA266)</x:f>
        <x:v>12</x:v>
      </x:c>
      <x:c r="AD266" t="n">
        <x:f>COUNTIF(D266:AA266,"&gt;0")</x:f>
        <x:v>24</x:v>
      </x:c>
      <x:c r="AE266" t="n">
        <x:f>IF(AB266=0,"",AVERAGE(D266:O266))</x:f>
        <x:v>63.13791166666667</x:v>
      </x:c>
      <x:c r="AF266" t="n">
        <x:f>IF(AC266=0,"",AVERAGE(P266:AA266))</x:f>
        <x:v>52.247996666666666</x:v>
      </x:c>
      <x:c r="AG266" t="n">
        <x:f>IF(OR(AB266&lt;'산출기준'!$B$19,AC266&lt;'산출기준'!$B$19,AE266=0),"",AF266/AE266)</x:f>
        <x:v>0.827521773962168</x:v>
      </x:c>
      <x:c r="AH266" t="n">
        <x:f>IF(SUM(P266:AA266)=0,"",MAX(P266:AA266)/SUM(P266:AA266))</x:f>
        <x:v>0.1556489502404526</x:v>
      </x:c>
      <x:c r="AI266" t="n">
        <x:f>IF(AG266="","",AD266/'산출기준'!$B$18*'산출기준'!$B$20+MIN(1,AG266)*'산출기준'!$B$21+(1-AH266)*'산출기준'!$B$22)</x:f>
        <x:v>91.712674214056</x:v>
      </x:c>
      <x:c r="AJ266" t="str">
        <x:v>24개월 중 양수 지수 24개월; 전반/후반 자료 12/12개월. 최근12개월/이전12개월 관측월 평균비 0.83배, 최근 최댓달 비중 15.6%. 미래 1년 지속을 보장하지 않음.</x:v>
      </x:c>
      <x:c r="AK266" t="str">
        <x:v>https://developers.naver.com/docs/serviceapi/datalab/search/search.md</x:v>
      </x:c>
    </x:row>
    <x:row r="267">
      <x:c r="A267" t="str">
        <x:v>K0263</x:v>
      </x:c>
      <x:c r="B267" t="str">
        <x:v>리빙</x:v>
      </x:c>
      <x:c r="C267" t="str">
        <x:v>통돌이세탁조청소</x:v>
      </x:c>
      <x:c r="D267" t="n">
        <x:v>10.23725</x:v>
      </x:c>
      <x:c r="E267" t="n">
        <x:v>11.03683</x:v>
      </x:c>
      <x:c r="F267" t="n">
        <x:v>8.36282</x:v>
      </x:c>
      <x:c r="G267" t="n">
        <x:v>3.38838</x:v>
      </x:c>
      <x:c r="H267" t="n">
        <x:v>5.68881</x:v>
      </x:c>
      <x:c r="I267" t="n">
        <x:v>5.21693</x:v>
      </x:c>
      <x:c r="J267" t="n">
        <x:v>6.60637</x:v>
      </x:c>
      <x:c r="K267" t="n">
        <x:v>6.63914</x:v>
      </x:c>
      <x:c r="L267" t="n">
        <x:v>8.94612</x:v>
      </x:c>
      <x:c r="M267" t="n">
        <x:v>9.86367</x:v>
      </x:c>
      <x:c r="N267" t="n">
        <x:v>18.61318</x:v>
      </x:c>
      <x:c r="O267" t="n">
        <x:v>18.67217</x:v>
      </x:c>
      <x:c r="P267" t="n">
        <x:v>15.86053</x:v>
      </x:c>
      <x:c r="Q267" t="n">
        <x:v>14.75291</x:v>
      </x:c>
      <x:c r="R267" t="n">
        <x:v>11.37108</x:v>
      </x:c>
      <x:c r="S267" t="n">
        <x:v>6.51461</x:v>
      </x:c>
      <x:c r="T267" t="n">
        <x:v>5.21038</x:v>
      </x:c>
      <x:c r="U267" t="n">
        <x:v>2.51671</x:v>
      </x:c>
      <x:c r="V267" t="n">
        <x:v>5.93786</x:v>
      </x:c>
      <x:c r="W267" t="n">
        <x:v>12.24275</x:v>
      </x:c>
      <x:c r="X267" t="n">
        <x:v>19.85188</x:v>
      </x:c>
      <x:c r="Y267" t="n">
        <x:v>18.88845</x:v>
      </x:c>
      <x:c r="Z267" t="n">
        <x:v>18.69183</x:v>
      </x:c>
      <x:c r="AA267" t="n">
        <x:v>24.05295</x:v>
      </x:c>
      <x:c r="AB267" t="n">
        <x:f>COUNT(D267:O267)</x:f>
        <x:v>12</x:v>
      </x:c>
      <x:c r="AC267" t="n">
        <x:f>COUNT(P267:AA267)</x:f>
        <x:v>12</x:v>
      </x:c>
      <x:c r="AD267" t="n">
        <x:f>COUNTIF(D267:AA267,"&gt;0")</x:f>
        <x:v>24</x:v>
      </x:c>
      <x:c r="AE267" t="n">
        <x:f>IF(AB267=0,"",AVERAGE(D267:O267))</x:f>
        <x:v>9.439305833333334</x:v>
      </x:c>
      <x:c r="AF267" t="n">
        <x:f>IF(AC267=0,"",AVERAGE(P267:AA267))</x:f>
        <x:v>12.990995000000003</x:v>
      </x:c>
      <x:c r="AG267" t="n">
        <x:f>IF(OR(AB267&lt;'산출기준'!$B$19,AC267&lt;'산출기준'!$B$19,AE267=0),"",AF267/AE267)</x:f>
        <x:v>1.3762659277469824</x:v>
      </x:c>
      <x:c r="AH267" t="n">
        <x:f>IF(SUM(P267:AA267)=0,"",MAX(P267:AA267)/SUM(P267:AA267))</x:f>
        <x:v>0.15429245411918022</x:v>
      </x:c>
      <x:c r="AI267" t="n">
        <x:f>IF(AG267="","",AD267/'산출기준'!$B$18*'산출기준'!$B$20+MIN(1,AG267)*'산출기준'!$B$21+(1-AH267)*'산출기준'!$B$22)</x:f>
        <x:v>96.9141509176164</x:v>
      </x:c>
      <x:c r="AJ267" t="str">
        <x:v>24개월 중 양수 지수 24개월; 전반/후반 자료 12/12개월. 최근12개월/이전12개월 관측월 평균비 1.38배, 최근 최댓달 비중 15.4%. 미래 1년 지속을 보장하지 않음.</x:v>
      </x:c>
      <x:c r="AK267" t="str">
        <x:v>https://developers.naver.com/docs/serviceapi/datalab/search/search.md</x:v>
      </x:c>
    </x:row>
    <x:row r="268">
      <x:c r="A268" t="str">
        <x:v>K0264</x:v>
      </x:c>
      <x:c r="B268" t="str">
        <x:v>리빙</x:v>
      </x:c>
      <x:c r="C268" t="str">
        <x:v>날파리퇴치법</x:v>
      </x:c>
      <x:c r="D268" t="n">
        <x:v>2.60191</x:v>
      </x:c>
      <x:c r="E268" t="n">
        <x:v>1.45497</x:v>
      </x:c>
      <x:c r="F268" t="n">
        <x:v>1.23214</x:v>
      </x:c>
      <x:c r="G268" t="n">
        <x:v>0.24904</x:v>
      </x:c>
      <x:c r="H268"/>
      <x:c r="I268" t="n">
        <x:v>0.03276</x:v>
      </x:c>
      <x:c r="J268" t="n">
        <x:v>0.37357</x:v>
      </x:c>
      <x:c r="K268" t="n">
        <x:v>1.23869</x:v>
      </x:c>
      <x:c r="L268" t="n">
        <x:v>2.71333</x:v>
      </x:c>
      <x:c r="M268" t="n">
        <x:v>6.84886</x:v>
      </x:c>
      <x:c r="N268" t="n">
        <x:v>17.68252</x:v>
      </x:c>
      <x:c r="O268" t="n">
        <x:v>13.00301</x:v>
      </x:c>
      <x:c r="P268" t="n">
        <x:v>4.52221</x:v>
      </x:c>
      <x:c r="Q268" t="n">
        <x:v>2.23489</x:v>
      </x:c>
      <x:c r="R268" t="n">
        <x:v>0.87822</x:v>
      </x:c>
      <x:c r="S268"/>
      <x:c r="T268"/>
      <x:c r="U268"/>
      <x:c r="V268" t="n">
        <x:v>0.0852</x:v>
      </x:c>
      <x:c r="W268" t="n">
        <x:v>0.89788</x:v>
      </x:c>
      <x:c r="X268" t="n">
        <x:v>5.74125</x:v>
      </x:c>
      <x:c r="Y268" t="n">
        <x:v>38.26189</x:v>
      </x:c>
      <x:c r="Z268" t="n">
        <x:v>69.40621</x:v>
      </x:c>
      <x:c r="AA268" t="n">
        <x:v>35.26019</x:v>
      </x:c>
      <x:c r="AB268" t="n">
        <x:f>COUNT(D268:O268)</x:f>
        <x:v>11</x:v>
      </x:c>
      <x:c r="AC268" t="n">
        <x:f>COUNT(P268:AA268)</x:f>
        <x:v>9</x:v>
      </x:c>
      <x:c r="AD268" t="n">
        <x:f>COUNTIF(D268:AA268,"&gt;0")</x:f>
        <x:v>20</x:v>
      </x:c>
      <x:c r="AE268" t="n">
        <x:f>IF(AB268=0,"",AVERAGE(D268:O268))</x:f>
        <x:v>4.311890909090909</x:v>
      </x:c>
      <x:c r="AF268" t="n">
        <x:f>IF(AC268=0,"",AVERAGE(P268:AA268))</x:f>
        <x:v>17.476437777777775</x:v>
      </x:c>
      <x:c r="AG268" t="str">
        <x:f>IF(OR(AB268&lt;'산출기준'!$B$19,AC268&lt;'산출기준'!$B$19,AE268=0),"",AF268/AE268)</x:f>
      </x:c>
      <x:c r="AH268" t="n">
        <x:f>IF(SUM(P268:AA268)=0,"",MAX(P268:AA268)/SUM(P268:AA268))</x:f>
        <x:v>0.441268478689466</x:v>
      </x:c>
      <x:c r="AI268" t="str">
        <x:f>IF(AG268="","",AD268/'산출기준'!$B$18*'산출기준'!$B$20+MIN(1,AG268)*'산출기준'!$B$21+(1-AH268)*'산출기준'!$B$22)</x:f>
      </x:c>
      <x:c r="AJ268" t="str">
        <x:v>24개월 중 양수 지수 20개월; 전반/후반 자료 11/9개월. 자료 부족으로 점수·전년비 미산정. 미래 1년 지속을 보장하지 않음.</x:v>
      </x:c>
      <x:c r="AK268" t="str">
        <x:v>https://developers.naver.com/docs/serviceapi/datalab/search/search.md</x:v>
      </x:c>
    </x:row>
    <x:row r="269">
      <x:c r="A269" t="str">
        <x:v>K0265</x:v>
      </x:c>
      <x:c r="B269" t="str">
        <x:v>리빙</x:v>
      </x:c>
      <x:c r="C269" t="str">
        <x:v>세면대배수관교체</x:v>
      </x:c>
      <x:c r="D269" t="n">
        <x:v>25.75042</x:v>
      </x:c>
      <x:c r="E269" t="n">
        <x:v>23.24026</x:v>
      </x:c>
      <x:c r="F269" t="n">
        <x:v>20.06816</x:v>
      </x:c>
      <x:c r="G269" t="n">
        <x:v>22.74872</x:v>
      </x:c>
      <x:c r="H269" t="n">
        <x:v>23.23371</x:v>
      </x:c>
      <x:c r="I269" t="n">
        <x:v>21.33962</x:v>
      </x:c>
      <x:c r="J269" t="n">
        <x:v>24.74111</x:v>
      </x:c>
      <x:c r="K269" t="n">
        <x:v>22.31616</x:v>
      </x:c>
      <x:c r="L269" t="n">
        <x:v>21.52968</x:v>
      </x:c>
      <x:c r="M269" t="n">
        <x:v>20.9726</x:v>
      </x:c>
      <x:c r="N269" t="n">
        <x:v>22.26373</x:v>
      </x:c>
      <x:c r="O269" t="n">
        <x:v>23.55485</x:v>
      </x:c>
      <x:c r="P269" t="n">
        <x:v>20.52693</x:v>
      </x:c>
      <x:c r="Q269" t="n">
        <x:v>19.93708</x:v>
      </x:c>
      <x:c r="R269" t="n">
        <x:v>18.92777</x:v>
      </x:c>
      <x:c r="S269" t="n">
        <x:v>18.68527</x:v>
      </x:c>
      <x:c r="T269" t="n">
        <x:v>20.82186</x:v>
      </x:c>
      <x:c r="U269" t="n">
        <x:v>22.34237</x:v>
      </x:c>
      <x:c r="V269" t="n">
        <x:v>23.66627</x:v>
      </x:c>
      <x:c r="W269" t="n">
        <x:v>21.39205</x:v>
      </x:c>
      <x:c r="X269" t="n">
        <x:v>23.08297</x:v>
      </x:c>
      <x:c r="Y269" t="n">
        <x:v>21.81806</x:v>
      </x:c>
      <x:c r="Z269" t="n">
        <x:v>22.46034</x:v>
      </x:c>
      <x:c r="AA269" t="n">
        <x:v>23.60728</x:v>
      </x:c>
      <x:c r="AB269" t="n">
        <x:f>COUNT(D269:O269)</x:f>
        <x:v>12</x:v>
      </x:c>
      <x:c r="AC269" t="n">
        <x:f>COUNT(P269:AA269)</x:f>
        <x:v>12</x:v>
      </x:c>
      <x:c r="AD269" t="n">
        <x:f>COUNTIF(D269:AA269,"&gt;0")</x:f>
        <x:v>24</x:v>
      </x:c>
      <x:c r="AE269" t="n">
        <x:f>IF(AB269=0,"",AVERAGE(D269:O269))</x:f>
        <x:v>22.646584999999998</x:v>
      </x:c>
      <x:c r="AF269" t="n">
        <x:f>IF(AC269=0,"",AVERAGE(P269:AA269))</x:f>
        <x:v>21.439020833333334</x:v>
      </x:c>
      <x:c r="AG269" t="n">
        <x:f>IF(OR(AB269&lt;'산출기준'!$B$19,AC269&lt;'산출기준'!$B$19,AE269=0),"",AF269/AE269)</x:f>
        <x:v>0.9466778692387102</x:v>
      </x:c>
      <x:c r="AH269" t="n">
        <x:f>IF(SUM(P269:AA269)=0,"",MAX(P269:AA269)/SUM(P269:AA269))</x:f>
        <x:v>0.0919906362328037</x:v>
      </x:c>
      <x:c r="AI269" t="n">
        <x:f>IF(AG269="","",AD269/'산출기준'!$B$18*'산출기준'!$B$20+MIN(1,AG269)*'산출기준'!$B$21+(1-AH269)*'산출기준'!$B$22)</x:f>
        <x:v>96.56052335250524</x:v>
      </x:c>
      <x:c r="AJ269" t="str">
        <x:v>24개월 중 양수 지수 24개월; 전반/후반 자료 12/12개월. 최근12개월/이전12개월 관측월 평균비 0.95배, 최근 최댓달 비중 9.2%. 미래 1년 지속을 보장하지 않음.</x:v>
      </x:c>
      <x:c r="AK269" t="str">
        <x:v>https://developers.naver.com/docs/serviceapi/datalab/search/search.md</x:v>
      </x:c>
    </x:row>
    <x:row r="270">
      <x:c r="A270" t="str">
        <x:v>K0266</x:v>
      </x:c>
      <x:c r="B270" t="str">
        <x:v>리빙</x:v>
      </x:c>
      <x:c r="C270" t="str">
        <x:v>화장실곰팡이제거</x:v>
      </x:c>
      <x:c r="D270" t="n">
        <x:v>37.92694</x:v>
      </x:c>
      <x:c r="E270" t="n">
        <x:v>32.1047</x:v>
      </x:c>
      <x:c r="F270" t="n">
        <x:v>31.06949</x:v>
      </x:c>
      <x:c r="G270" t="n">
        <x:v>23.24937</x:v>
      </x:c>
      <x:c r="H270" t="n">
        <x:v>19.59646</x:v>
      </x:c>
      <x:c r="I270" t="n">
        <x:v>20.94817</x:v>
      </x:c>
      <x:c r="J270" t="n">
        <x:v>25.00329</x:v>
      </x:c>
      <x:c r="K270" t="n">
        <x:v>25.08901</x:v>
      </x:c>
      <x:c r="L270" t="n">
        <x:v>30.78596</x:v>
      </x:c>
      <x:c r="M270" t="n">
        <x:v>30.03428</x:v>
      </x:c>
      <x:c r="N270" t="n">
        <x:v>40.18198</x:v>
      </x:c>
      <x:c r="O270" t="n">
        <x:v>33.69378</x:v>
      </x:c>
      <x:c r="P270" t="n">
        <x:v>27.25174</x:v>
      </x:c>
      <x:c r="Q270" t="n">
        <x:v>26.85612</x:v>
      </x:c>
      <x:c r="R270" t="n">
        <x:v>18.83159</x:v>
      </x:c>
      <x:c r="S270" t="n">
        <x:v>16.08861</x:v>
      </x:c>
      <x:c r="T270" t="n">
        <x:v>19.79427</x:v>
      </x:c>
      <x:c r="U270" t="n">
        <x:v>18.67994</x:v>
      </x:c>
      <x:c r="V270" t="n">
        <x:v>22.43834</x:v>
      </x:c>
      <x:c r="W270" t="n">
        <x:v>24.94395</x:v>
      </x:c>
      <x:c r="X270" t="n">
        <x:v>24.33733</x:v>
      </x:c>
      <x:c r="Y270" t="n">
        <x:v>22.84056</x:v>
      </x:c>
      <x:c r="Z270" t="n">
        <x:v>26.20994</x:v>
      </x:c>
      <x:c r="AA270" t="n">
        <x:v>23.70433</x:v>
      </x:c>
      <x:c r="AB270" t="n">
        <x:f>COUNT(D270:O270)</x:f>
        <x:v>12</x:v>
      </x:c>
      <x:c r="AC270" t="n">
        <x:f>COUNT(P270:AA270)</x:f>
        <x:v>12</x:v>
      </x:c>
      <x:c r="AD270" t="n">
        <x:f>COUNTIF(D270:AA270,"&gt;0")</x:f>
        <x:v>24</x:v>
      </x:c>
      <x:c r="AE270" t="n">
        <x:f>IF(AB270=0,"",AVERAGE(D270:O270))</x:f>
        <x:v>29.140285833333337</x:v>
      </x:c>
      <x:c r="AF270" t="n">
        <x:f>IF(AC270=0,"",AVERAGE(P270:AA270))</x:f>
        <x:v>22.664726666666667</x:v>
      </x:c>
      <x:c r="AG270" t="n">
        <x:f>IF(OR(AB270&lt;'산출기준'!$B$19,AC270&lt;'산출기준'!$B$19,AE270=0),"",AF270/AE270)</x:f>
        <x:v>0.7777798336054984</x:v>
      </x:c>
      <x:c r="AH270" t="n">
        <x:f>IF(SUM(P270:AA270)=0,"",MAX(P270:AA270)/SUM(P270:AA270))</x:f>
        <x:v>0.10019879642640003</x:v>
      </x:c>
      <x:c r="AI270" t="n">
        <x:f>IF(AG270="","",AD270/'산출기준'!$B$18*'산출기준'!$B$20+MIN(1,AG270)*'산출기준'!$B$21+(1-AH270)*'산출기준'!$B$22)</x:f>
        <x:v>91.32941907963695</x:v>
      </x:c>
      <x:c r="AJ270" t="str">
        <x:v>24개월 중 양수 지수 24개월; 전반/후반 자료 12/12개월. 최근12개월/이전12개월 관측월 평균비 0.78배, 최근 최댓달 비중 10.0%. 미래 1년 지속을 보장하지 않음.</x:v>
      </x:c>
      <x:c r="AK270" t="str">
        <x:v>https://developers.naver.com/docs/serviceapi/datalab/search/search.md</x:v>
      </x:c>
    </x:row>
    <x:row r="271">
      <x:c r="A271" t="str">
        <x:v>K0267</x:v>
      </x:c>
      <x:c r="B271" t="str">
        <x:v>리빙</x:v>
      </x:c>
      <x:c r="C271" t="str">
        <x:v>통돌이세탁기통세척</x:v>
      </x:c>
      <x:c r="D271" t="n">
        <x:v>16.7282</x:v>
      </x:c>
      <x:c r="E271" t="n">
        <x:v>15.69959</x:v>
      </x:c>
      <x:c r="F271" t="n">
        <x:v>13.35882</x:v>
      </x:c>
      <x:c r="G271" t="n">
        <x:v>12.10602</x:v>
      </x:c>
      <x:c r="H271" t="n">
        <x:v>13.68851</x:v>
      </x:c>
      <x:c r="I271" t="n">
        <x:v>13.19398</x:v>
      </x:c>
      <x:c r="J271" t="n">
        <x:v>14.49294</x:v>
      </x:c>
      <x:c r="K271" t="n">
        <x:v>13.64895</x:v>
      </x:c>
      <x:c r="L271" t="n">
        <x:v>17.76341</x:v>
      </x:c>
      <x:c r="M271" t="n">
        <x:v>21.13939</x:v>
      </x:c>
      <x:c r="N271" t="n">
        <x:v>24.2582</x:v>
      </x:c>
      <x:c r="O271" t="n">
        <x:v>22.35922</x:v>
      </x:c>
      <x:c r="P271" t="n">
        <x:v>17.66451</x:v>
      </x:c>
      <x:c r="Q271" t="n">
        <x:v>15.19187</x:v>
      </x:c>
      <x:c r="R271" t="n">
        <x:v>15.13912</x:v>
      </x:c>
      <x:c r="S271" t="n">
        <x:v>8.10365</x:v>
      </x:c>
      <x:c r="T271" t="n">
        <x:v>4.80021</x:v>
      </x:c>
      <x:c r="U271" t="n">
        <x:v>4.85955</x:v>
      </x:c>
      <x:c r="V271" t="n">
        <x:v>7.65528</x:v>
      </x:c>
      <x:c r="W271" t="n">
        <x:v>16.5238</x:v>
      </x:c>
      <x:c r="X271" t="n">
        <x:v>25.44507</x:v>
      </x:c>
      <x:c r="Y271" t="n">
        <x:v>28.01002</x:v>
      </x:c>
      <x:c r="Z271" t="n">
        <x:v>29.10457</x:v>
      </x:c>
      <x:c r="AA271" t="n">
        <x:v>24.22524</x:v>
      </x:c>
      <x:c r="AB271" t="n">
        <x:f>COUNT(D271:O271)</x:f>
        <x:v>12</x:v>
      </x:c>
      <x:c r="AC271" t="n">
        <x:f>COUNT(P271:AA271)</x:f>
        <x:v>12</x:v>
      </x:c>
      <x:c r="AD271" t="n">
        <x:f>COUNTIF(D271:AA271,"&gt;0")</x:f>
        <x:v>24</x:v>
      </x:c>
      <x:c r="AE271" t="n">
        <x:f>IF(AB271=0,"",AVERAGE(D271:O271))</x:f>
        <x:v>16.536435833333332</x:v>
      </x:c>
      <x:c r="AF271" t="n">
        <x:f>IF(AC271=0,"",AVERAGE(P271:AA271))</x:f>
        <x:v>16.393574166666667</x:v>
      </x:c>
      <x:c r="AG271" t="n">
        <x:f>IF(OR(AB271&lt;'산출기준'!$B$19,AC271&lt;'산출기준'!$B$19,AE271=0),"",AF271/AE271)</x:f>
        <x:v>0.9913607945444513</x:v>
      </x:c>
      <x:c r="AH271" t="n">
        <x:f>IF(SUM(P271:AA271)=0,"",MAX(P271:AA271)/SUM(P271:AA271))</x:f>
        <x:v>0.14794704368159697</x:v>
      </x:c>
      <x:c r="AI271" t="n">
        <x:f>IF(AG271="","",AD271/'산출기준'!$B$18*'산출기준'!$B$20+MIN(1,AG271)*'산출기준'!$B$21+(1-AH271)*'산출기준'!$B$22)</x:f>
        <x:v>96.78188296270159</x:v>
      </x:c>
      <x:c r="AJ271" t="str">
        <x:v>24개월 중 양수 지수 24개월; 전반/후반 자료 12/12개월. 최근12개월/이전12개월 관측월 평균비 0.99배, 최근 최댓달 비중 14.8%. 미래 1년 지속을 보장하지 않음.</x:v>
      </x:c>
      <x:c r="AK271" t="str">
        <x:v>https://developers.naver.com/docs/serviceapi/datalab/search/search.md</x:v>
      </x:c>
    </x:row>
    <x:row r="272">
      <x:c r="A272" t="str">
        <x:v>K0268</x:v>
      </x:c>
      <x:c r="B272" t="str">
        <x:v>리빙</x:v>
      </x:c>
      <x:c r="C272" t="str">
        <x:v>바퀴벌레퇴치</x:v>
      </x:c>
      <x:c r="D272" t="n">
        <x:v>65.14572</x:v>
      </x:c>
      <x:c r="E272" t="n">
        <x:v>49.2615</x:v>
      </x:c>
      <x:c r="F272" t="n">
        <x:v>51.23961</x:v>
      </x:c>
      <x:c r="G272" t="n">
        <x:v>15.67981</x:v>
      </x:c>
      <x:c r="H272" t="n">
        <x:v>8.82236</x:v>
      </x:c>
      <x:c r="I272" t="n">
        <x:v>8.35421</x:v>
      </x:c>
      <x:c r="J272" t="n">
        <x:v>16.14796</x:v>
      </x:c>
      <x:c r="K272" t="n">
        <x:v>21.26467</x:v>
      </x:c>
      <x:c r="L272" t="n">
        <x:v>59.19161</x:v>
      </x:c>
      <x:c r="M272" t="n">
        <x:v>100</x:v>
      </x:c>
      <x:c r="N272" t="n">
        <x:v>72.47791</x:v>
      </x:c>
      <x:c r="O272" t="n">
        <x:v>49.11644</x:v>
      </x:c>
      <x:c r="P272" t="n">
        <x:v>45.03494</x:v>
      </x:c>
      <x:c r="Q272" t="n">
        <x:v>34.05644</x:v>
      </x:c>
      <x:c r="R272" t="n">
        <x:v>34.72899</x:v>
      </x:c>
      <x:c r="S272" t="n">
        <x:v>16.7348</x:v>
      </x:c>
      <x:c r="T272" t="n">
        <x:v>10.16747</x:v>
      </x:c>
      <x:c r="U272" t="n">
        <x:v>6.50797</x:v>
      </x:c>
      <x:c r="V272" t="n">
        <x:v>9.96966</x:v>
      </x:c>
      <x:c r="W272" t="n">
        <x:v>14.4336</x:v>
      </x:c>
      <x:c r="X272" t="n">
        <x:v>29.0782</x:v>
      </x:c>
      <x:c r="Y272" t="n">
        <x:v>32.96848</x:v>
      </x:c>
      <x:c r="Z272" t="n">
        <x:v>23.4208</x:v>
      </x:c>
      <x:c r="AA272" t="n">
        <x:v>20.43386</x:v>
      </x:c>
      <x:c r="AB272" t="n">
        <x:f>COUNT(D272:O272)</x:f>
        <x:v>12</x:v>
      </x:c>
      <x:c r="AC272" t="n">
        <x:f>COUNT(P272:AA272)</x:f>
        <x:v>12</x:v>
      </x:c>
      <x:c r="AD272" t="n">
        <x:f>COUNTIF(D272:AA272,"&gt;0")</x:f>
        <x:v>24</x:v>
      </x:c>
      <x:c r="AE272" t="n">
        <x:f>IF(AB272=0,"",AVERAGE(D272:O272))</x:f>
        <x:v>43.05848333333333</x:v>
      </x:c>
      <x:c r="AF272" t="n">
        <x:f>IF(AC272=0,"",AVERAGE(P272:AA272))</x:f>
        <x:v>23.127934166666666</x:v>
      </x:c>
      <x:c r="AG272" t="n">
        <x:f>IF(OR(AB272&lt;'산출기준'!$B$19,AC272&lt;'산출기준'!$B$19,AE272=0),"",AF272/AE272)</x:f>
        <x:v>0.5371283978495914</x:v>
      </x:c>
      <x:c r="AH272" t="n">
        <x:f>IF(SUM(P272:AA272)=0,"",MAX(P272:AA272)/SUM(P272:AA272))</x:f>
        <x:v>0.16226748310601743</x:v>
      </x:c>
      <x:c r="AI272" t="n">
        <x:f>IF(AG272="","",AD272/'산출기준'!$B$18*'산출기준'!$B$20+MIN(1,AG272)*'산출기준'!$B$21+(1-AH272)*'산출기준'!$B$22)</x:f>
        <x:v>82.8685022733674</x:v>
      </x:c>
      <x:c r="AJ272" t="str">
        <x:v>24개월 중 양수 지수 24개월; 전반/후반 자료 12/12개월. 최근12개월/이전12개월 관측월 평균비 0.54배, 최근 최댓달 비중 16.2%. 미래 1년 지속을 보장하지 않음.</x:v>
      </x:c>
      <x:c r="AK272" t="str">
        <x:v>https://developers.naver.com/docs/serviceapi/datalab/search/search.md</x:v>
      </x:c>
    </x:row>
    <x:row r="273">
      <x:c r="A273" t="str">
        <x:v>K0269</x:v>
      </x:c>
      <x:c r="B273" t="str">
        <x:v>리빙</x:v>
      </x:c>
      <x:c r="C273" t="str">
        <x:v>냉장고청소방법</x:v>
      </x:c>
      <x:c r="D273" t="n">
        <x:v>24.66701</x:v>
      </x:c>
      <x:c r="E273" t="n">
        <x:v>18.5085</x:v>
      </x:c>
      <x:c r="F273" t="n">
        <x:v>14.89516</x:v>
      </x:c>
      <x:c r="G273" t="n">
        <x:v>12.58077</x:v>
      </x:c>
      <x:c r="H273" t="n">
        <x:v>17.03151</x:v>
      </x:c>
      <x:c r="I273" t="n">
        <x:v>14.97428</x:v>
      </x:c>
      <x:c r="J273" t="n">
        <x:v>15.27759</x:v>
      </x:c>
      <x:c r="K273" t="n">
        <x:v>15.33034</x:v>
      </x:c>
      <x:c r="L273" t="n">
        <x:v>19.33271</x:v>
      </x:c>
      <x:c r="M273" t="n">
        <x:v>24.29777</x:v>
      </x:c>
      <x:c r="N273" t="n">
        <x:v>24.86482</x:v>
      </x:c>
      <x:c r="O273" t="n">
        <x:v>20.51298</x:v>
      </x:c>
      <x:c r="P273" t="n">
        <x:v>15.13253</x:v>
      </x:c>
      <x:c r="Q273" t="n">
        <x:v>12.62033</x:v>
      </x:c>
      <x:c r="R273" t="n">
        <x:v>11.84887</x:v>
      </x:c>
      <x:c r="S273" t="n">
        <x:v>10.33232</x:v>
      </x:c>
      <x:c r="T273" t="n">
        <x:v>10.46419</x:v>
      </x:c>
      <x:c r="U273" t="n">
        <x:v>19.20743</x:v>
      </x:c>
      <x:c r="V273" t="n">
        <x:v>20.03824</x:v>
      </x:c>
      <x:c r="W273" t="n">
        <x:v>18.9305</x:v>
      </x:c>
      <x:c r="X273" t="n">
        <x:v>20.23605</x:v>
      </x:c>
      <x:c r="Y273" t="n">
        <x:v>20.96795</x:v>
      </x:c>
      <x:c r="Z273" t="n">
        <x:v>22.64275</x:v>
      </x:c>
      <x:c r="AA273" t="n">
        <x:v>22.47791</x:v>
      </x:c>
      <x:c r="AB273" t="n">
        <x:f>COUNT(D273:O273)</x:f>
        <x:v>12</x:v>
      </x:c>
      <x:c r="AC273" t="n">
        <x:f>COUNT(P273:AA273)</x:f>
        <x:v>12</x:v>
      </x:c>
      <x:c r="AD273" t="n">
        <x:f>COUNTIF(D273:AA273,"&gt;0")</x:f>
        <x:v>24</x:v>
      </x:c>
      <x:c r="AE273" t="n">
        <x:f>IF(AB273=0,"",AVERAGE(D273:O273))</x:f>
        <x:v>18.52278666666667</x:v>
      </x:c>
      <x:c r="AF273" t="n">
        <x:f>IF(AC273=0,"",AVERAGE(P273:AA273))</x:f>
        <x:v>17.074922500000003</x:v>
      </x:c>
      <x:c r="AG273" t="n">
        <x:f>IF(OR(AB273&lt;'산출기준'!$B$19,AC273&lt;'산출기준'!$B$19,AE273=0),"",AF273/AE273)</x:f>
        <x:v>0.9218333508492963</x:v>
      </x:c>
      <x:c r="AH273" t="n">
        <x:f>IF(SUM(P273:AA273)=0,"",MAX(P273:AA273)/SUM(P273:AA273))</x:f>
        <x:v>0.1105068461267296</x:v>
      </x:c>
      <x:c r="AI273" t="n">
        <x:f>IF(AG273="","",AD273/'산출기준'!$B$18*'산출기준'!$B$20+MIN(1,AG273)*'산출기준'!$B$21+(1-AH273)*'산출기준'!$B$22)</x:f>
        <x:v>95.44486360294431</x:v>
      </x:c>
      <x:c r="AJ273" t="str">
        <x:v>24개월 중 양수 지수 24개월; 전반/후반 자료 12/12개월. 최근12개월/이전12개월 관측월 평균비 0.92배, 최근 최댓달 비중 11.1%. 미래 1년 지속을 보장하지 않음.</x:v>
      </x:c>
      <x:c r="AK273" t="str">
        <x:v>https://developers.naver.com/docs/serviceapi/datalab/search/search.md</x:v>
      </x:c>
    </x:row>
    <x:row r="274">
      <x:c r="A274" t="str">
        <x:v>K0270</x:v>
      </x:c>
      <x:c r="B274" t="str">
        <x:v>리빙</x:v>
      </x:c>
      <x:c r="C274" t="str">
        <x:v>에어프라이어청소</x:v>
      </x:c>
      <x:c r="D274" t="n">
        <x:v>40.13221</x:v>
      </x:c>
      <x:c r="E274" t="n">
        <x:v>37.14721</x:v>
      </x:c>
      <x:c r="F274" t="n">
        <x:v>30.02796</x:v>
      </x:c>
      <x:c r="G274" t="n">
        <x:v>29.60589</x:v>
      </x:c>
      <x:c r="H274" t="n">
        <x:v>36.03864</x:v>
      </x:c>
      <x:c r="I274" t="n">
        <x:v>35.04195</x:v>
      </x:c>
      <x:c r="J274" t="n">
        <x:v>32.33155</x:v>
      </x:c>
      <x:c r="K274" t="n">
        <x:v>27.14975</x:v>
      </x:c>
      <x:c r="L274" t="n">
        <x:v>24.27154</x:v>
      </x:c>
      <x:c r="M274" t="n">
        <x:v>22.92397</x:v>
      </x:c>
      <x:c r="N274" t="n">
        <x:v>20.55936</x:v>
      </x:c>
      <x:c r="O274" t="n">
        <x:v>22.33918</x:v>
      </x:c>
      <x:c r="P274" t="n">
        <x:v>22.83244</x:v>
      </x:c>
      <x:c r="Q274" t="n">
        <x:v>20.19832</x:v>
      </x:c>
      <x:c r="R274" t="n">
        <x:v>18.10322</x:v>
      </x:c>
      <x:c r="S274" t="n">
        <x:v>21.03229</x:v>
      </x:c>
      <x:c r="T274" t="n">
        <x:v>22.58326</x:v>
      </x:c>
      <x:c r="U274" t="n">
        <x:v>16.13018</x:v>
      </x:c>
      <x:c r="V274" t="n">
        <x:v>17.40147</x:v>
      </x:c>
      <x:c r="W274" t="n">
        <x:v>15.93694</x:v>
      </x:c>
      <x:c r="X274" t="n">
        <x:v>16.02847</x:v>
      </x:c>
      <x:c r="Y274" t="n">
        <x:v>16.90821</x:v>
      </x:c>
      <x:c r="Z274" t="n">
        <x:v>17.45741</x:v>
      </x:c>
      <x:c r="AA274" t="n">
        <x:v>16.57259</x:v>
      </x:c>
      <x:c r="AB274" t="n">
        <x:f>COUNT(D274:O274)</x:f>
        <x:v>12</x:v>
      </x:c>
      <x:c r="AC274" t="n">
        <x:f>COUNT(P274:AA274)</x:f>
        <x:v>12</x:v>
      </x:c>
      <x:c r="AD274" t="n">
        <x:f>COUNTIF(D274:AA274,"&gt;0")</x:f>
        <x:v>24</x:v>
      </x:c>
      <x:c r="AE274" t="n">
        <x:f>IF(AB274=0,"",AVERAGE(D274:O274))</x:f>
        <x:v>29.797434166666665</x:v>
      </x:c>
      <x:c r="AF274" t="n">
        <x:f>IF(AC274=0,"",AVERAGE(P274:AA274))</x:f>
        <x:v>18.432066666666664</x:v>
      </x:c>
      <x:c r="AG274" t="n">
        <x:f>IF(OR(AB274&lt;'산출기준'!$B$19,AC274&lt;'산출기준'!$B$19,AE274=0),"",AF274/AE274)</x:f>
        <x:v>0.6185789878272796</x:v>
      </x:c>
      <x:c r="AH274" t="n">
        <x:f>IF(SUM(P274:AA274)=0,"",MAX(P274:AA274)/SUM(P274:AA274))</x:f>
        <x:v>0.1032278890773688</x:v>
      </x:c>
      <x:c r="AI274" t="n">
        <x:f>IF(AG274="","",AD274/'산출기준'!$B$18*'산출기준'!$B$20+MIN(1,AG274)*'산출기준'!$B$21+(1-AH274)*'산출기준'!$B$22)</x:f>
        <x:v>86.49281185327101</x:v>
      </x:c>
      <x:c r="AJ274" t="str">
        <x:v>24개월 중 양수 지수 24개월; 전반/후반 자료 12/12개월. 최근12개월/이전12개월 관측월 평균비 0.62배, 최근 최댓달 비중 10.3%. 미래 1년 지속을 보장하지 않음.</x:v>
      </x:c>
      <x:c r="AK274" t="str">
        <x:v>https://developers.naver.com/docs/serviceapi/datalab/search/search.md</x:v>
      </x:c>
    </x:row>
    <x:row r="275">
      <x:c r="A275" t="str">
        <x:v>K0271</x:v>
      </x:c>
      <x:c r="B275" t="str">
        <x:v>리빙</x:v>
      </x:c>
      <x:c r="C275" t="str">
        <x:v>아파트창문청소</x:v>
      </x:c>
      <x:c r="D275" t="n">
        <x:v>18.49987</x:v>
      </x:c>
      <x:c r="E275" t="n">
        <x:v>16.73531</x:v>
      </x:c>
      <x:c r="F275" t="n">
        <x:v>15.46402</x:v>
      </x:c>
      <x:c r="G275" t="n">
        <x:v>14.16221</x:v>
      </x:c>
      <x:c r="H275" t="n">
        <x:v>15.97254</x:v>
      </x:c>
      <x:c r="I275" t="n">
        <x:v>16.48614</x:v>
      </x:c>
      <x:c r="J275" t="n">
        <x:v>24.91228</x:v>
      </x:c>
      <x:c r="K275" t="n">
        <x:v>26.00559</x:v>
      </x:c>
      <x:c r="L275" t="n">
        <x:v>23.11212</x:v>
      </x:c>
      <x:c r="M275" t="n">
        <x:v>19.09483</x:v>
      </x:c>
      <x:c r="N275" t="n">
        <x:v>16.54716</x:v>
      </x:c>
      <x:c r="O275" t="n">
        <x:v>17.46249</x:v>
      </x:c>
      <x:c r="P275" t="n">
        <x:v>16.24205</x:v>
      </x:c>
      <x:c r="Q275" t="n">
        <x:v>14.18255</x:v>
      </x:c>
      <x:c r="R275" t="n">
        <x:v>13.4452</x:v>
      </x:c>
      <x:c r="S275" t="n">
        <x:v>12.0061</x:v>
      </x:c>
      <x:c r="T275" t="n">
        <x:v>13.1045</x:v>
      </x:c>
      <x:c r="U275" t="n">
        <x:v>22.09509</x:v>
      </x:c>
      <x:c r="V275" t="n">
        <x:v>31.40096</x:v>
      </x:c>
      <x:c r="W275" t="n">
        <x:v>33.65878</x:v>
      </x:c>
      <x:c r="X275" t="n">
        <x:v>27.27688</x:v>
      </x:c>
      <x:c r="Y275" t="n">
        <x:v>23.37655</x:v>
      </x:c>
      <x:c r="Z275" t="n">
        <x:v>20.35087</x:v>
      </x:c>
      <x:c r="AA275" t="n">
        <x:v>15.83524</x:v>
      </x:c>
      <x:c r="AB275" t="n">
        <x:f>COUNT(D275:O275)</x:f>
        <x:v>12</x:v>
      </x:c>
      <x:c r="AC275" t="n">
        <x:f>COUNT(P275:AA275)</x:f>
        <x:v>12</x:v>
      </x:c>
      <x:c r="AD275" t="n">
        <x:f>COUNTIF(D275:AA275,"&gt;0")</x:f>
        <x:v>24</x:v>
      </x:c>
      <x:c r="AE275" t="n">
        <x:f>IF(AB275=0,"",AVERAGE(D275:O275))</x:f>
        <x:v>18.704546666666666</x:v>
      </x:c>
      <x:c r="AF275" t="n">
        <x:f>IF(AC275=0,"",AVERAGE(P275:AA275))</x:f>
        <x:v>20.247897500000004</x:v>
      </x:c>
      <x:c r="AG275" t="n">
        <x:f>IF(OR(AB275&lt;'산출기준'!$B$19,AC275&lt;'산출기준'!$B$19,AE275=0),"",AF275/AE275)</x:f>
        <x:v>1.0825120683669784</x:v>
      </x:c>
      <x:c r="AH275" t="n">
        <x:f>IF(SUM(P275:AA275)=0,"",MAX(P275:AA275)/SUM(P275:AA275))</x:f>
        <x:v>0.13852788089890977</x:v>
      </x:c>
      <x:c r="AI275" t="n">
        <x:f>IF(AG275="","",AD275/'산출기준'!$B$18*'산출기준'!$B$20+MIN(1,AG275)*'산출기준'!$B$21+(1-AH275)*'산출기준'!$B$22)</x:f>
        <x:v>97.2294423820218</x:v>
      </x:c>
      <x:c r="AJ275" t="str">
        <x:v>24개월 중 양수 지수 24개월; 전반/후반 자료 12/12개월. 최근12개월/이전12개월 관측월 평균비 1.08배, 최근 최댓달 비중 13.9%. 미래 1년 지속을 보장하지 않음.</x:v>
      </x:c>
      <x:c r="AK275" t="str">
        <x:v>https://developers.naver.com/docs/serviceapi/datalab/search/search.md</x:v>
      </x:c>
    </x:row>
    <x:row r="276">
      <x:c r="A276" t="str">
        <x:v>K0272</x:v>
      </x:c>
      <x:c r="B276" t="str">
        <x:v>리빙</x:v>
      </x:c>
      <x:c r="C276" t="str">
        <x:v>보일러교체</x:v>
      </x:c>
      <x:c r="D276" t="n">
        <x:v>18.66768</x:v>
      </x:c>
      <x:c r="E276" t="n">
        <x:v>26.0005</x:v>
      </x:c>
      <x:c r="F276" t="n">
        <x:v>29.27536</x:v>
      </x:c>
      <x:c r="G276" t="n">
        <x:v>30.92295</x:v>
      </x:c>
      <x:c r="H276" t="n">
        <x:v>30.85176</x:v>
      </x:c>
      <x:c r="I276" t="n">
        <x:v>28.06509</x:v>
      </x:c>
      <x:c r="J276" t="n">
        <x:v>21.64759</x:v>
      </x:c>
      <x:c r="K276" t="n">
        <x:v>16.56242</x:v>
      </x:c>
      <x:c r="L276" t="n">
        <x:v>14.86905</x:v>
      </x:c>
      <x:c r="M276" t="n">
        <x:v>13.35367</x:v>
      </x:c>
      <x:c r="N276" t="n">
        <x:v>14.91482</x:v>
      </x:c>
      <x:c r="O276" t="n">
        <x:v>13.14009</x:v>
      </x:c>
      <x:c r="P276" t="n">
        <x:v>16.33867</x:v>
      </x:c>
      <x:c r="Q276" t="n">
        <x:v>25.30383</x:v>
      </x:c>
      <x:c r="R276" t="n">
        <x:v>36.61327</x:v>
      </x:c>
      <x:c r="S276" t="n">
        <x:v>41.55606</x:v>
      </x:c>
      <x:c r="T276" t="n">
        <x:v>41.77981</x:v>
      </x:c>
      <x:c r="U276" t="n">
        <x:v>23.8749</x:v>
      </x:c>
      <x:c r="V276" t="n">
        <x:v>19.105</x:v>
      </x:c>
      <x:c r="W276" t="n">
        <x:v>16.30816</x:v>
      </x:c>
      <x:c r="X276" t="n">
        <x:v>13.49097</x:v>
      </x:c>
      <x:c r="Y276" t="n">
        <x:v>11.78743</x:v>
      </x:c>
      <x:c r="Z276" t="n">
        <x:v>13.19094</x:v>
      </x:c>
      <x:c r="AA276" t="n">
        <x:v>14.97076</x:v>
      </x:c>
      <x:c r="AB276" t="n">
        <x:f>COUNT(D276:O276)</x:f>
        <x:v>12</x:v>
      </x:c>
      <x:c r="AC276" t="n">
        <x:f>COUNT(P276:AA276)</x:f>
        <x:v>12</x:v>
      </x:c>
      <x:c r="AD276" t="n">
        <x:f>COUNTIF(D276:AA276,"&gt;0")</x:f>
        <x:v>24</x:v>
      </x:c>
      <x:c r="AE276" t="n">
        <x:f>IF(AB276=0,"",AVERAGE(D276:O276))</x:f>
        <x:v>21.522581666666667</x:v>
      </x:c>
      <x:c r="AF276" t="n">
        <x:f>IF(AC276=0,"",AVERAGE(P276:AA276))</x:f>
        <x:v>22.85998333333333</x:v>
      </x:c>
      <x:c r="AG276" t="n">
        <x:f>IF(OR(AB276&lt;'산출기준'!$B$19,AC276&lt;'산출기준'!$B$19,AE276=0),"",AF276/AE276)</x:f>
        <x:v>1.0621394629779928</x:v>
      </x:c>
      <x:c r="AH276" t="n">
        <x:f>IF(SUM(P276:AA276)=0,"",MAX(P276:AA276)/SUM(P276:AA276))</x:f>
        <x:v>0.15230329710068324</x:v>
      </x:c>
      <x:c r="AI276" t="n">
        <x:f>IF(AG276="","",AD276/'산출기준'!$B$18*'산출기준'!$B$20+MIN(1,AG276)*'산출기준'!$B$21+(1-AH276)*'산출기준'!$B$22)</x:f>
        <x:v>96.95393405798633</x:v>
      </x:c>
      <x:c r="AJ276" t="str">
        <x:v>24개월 중 양수 지수 24개월; 전반/후반 자료 12/12개월. 최근12개월/이전12개월 관측월 평균비 1.06배, 최근 최댓달 비중 15.2%. 미래 1년 지속을 보장하지 않음.</x:v>
      </x:c>
      <x:c r="AK276" t="str">
        <x:v>https://developers.naver.com/docs/serviceapi/datalab/search/search.md</x:v>
      </x:c>
    </x:row>
    <x:row r="277">
      <x:c r="A277" t="str">
        <x:v>K0273</x:v>
      </x:c>
      <x:c r="B277" t="str">
        <x:v>리빙</x:v>
      </x:c>
      <x:c r="C277" t="str">
        <x:v>재활용분리수거</x:v>
      </x:c>
      <x:c r="D277" t="n">
        <x:v>24.52072</x:v>
      </x:c>
      <x:c r="E277" t="n">
        <x:v>27.20061</x:v>
      </x:c>
      <x:c r="F277" t="n">
        <x:v>25.4869</x:v>
      </x:c>
      <x:c r="G277" t="n">
        <x:v>23.56979</x:v>
      </x:c>
      <x:c r="H277" t="n">
        <x:v>25.40045</x:v>
      </x:c>
      <x:c r="I277" t="n">
        <x:v>25.60386</x:v>
      </x:c>
      <x:c r="J277" t="n">
        <x:v>31.29417</x:v>
      </x:c>
      <x:c r="K277" t="n">
        <x:v>30.38393</x:v>
      </x:c>
      <x:c r="L277" t="n">
        <x:v>21.42384</x:v>
      </x:c>
      <x:c r="M277" t="n">
        <x:v>20.05085</x:v>
      </x:c>
      <x:c r="N277" t="n">
        <x:v>17.90999</x:v>
      </x:c>
      <x:c r="O277" t="n">
        <x:v>19.32875</x:v>
      </x:c>
      <x:c r="P277" t="n">
        <x:v>18.22018</x:v>
      </x:c>
      <x:c r="Q277" t="n">
        <x:v>23.32062</x:v>
      </x:c>
      <x:c r="R277" t="n">
        <x:v>16.05898</x:v>
      </x:c>
      <x:c r="S277" t="n">
        <x:v>15.03686</x:v>
      </x:c>
      <x:c r="T277" t="n">
        <x:v>15.66742</x:v>
      </x:c>
      <x:c r="U277" t="n">
        <x:v>16.56242</x:v>
      </x:c>
      <x:c r="V277" t="n">
        <x:v>19.34909</x:v>
      </x:c>
      <x:c r="W277" t="n">
        <x:v>16.77599</x:v>
      </x:c>
      <x:c r="X277" t="n">
        <x:v>16.57259</x:v>
      </x:c>
      <x:c r="Y277" t="n">
        <x:v>16.92346</x:v>
      </x:c>
      <x:c r="Z277" t="n">
        <x:v>16.23188</x:v>
      </x:c>
      <x:c r="AA277" t="n">
        <x:v>15.66742</x:v>
      </x:c>
      <x:c r="AB277" t="n">
        <x:f>COUNT(D277:O277)</x:f>
        <x:v>12</x:v>
      </x:c>
      <x:c r="AC277" t="n">
        <x:f>COUNT(P277:AA277)</x:f>
        <x:v>12</x:v>
      </x:c>
      <x:c r="AD277" t="n">
        <x:f>COUNTIF(D277:AA277,"&gt;0")</x:f>
        <x:v>24</x:v>
      </x:c>
      <x:c r="AE277" t="n">
        <x:f>IF(AB277=0,"",AVERAGE(D277:O277))</x:f>
        <x:v>24.347821666666672</x:v>
      </x:c>
      <x:c r="AF277" t="n">
        <x:f>IF(AC277=0,"",AVERAGE(P277:AA277))</x:f>
        <x:v>17.198909166666663</x:v>
      </x:c>
      <x:c r="AG277" t="n">
        <x:f>IF(OR(AB277&lt;'산출기준'!$B$19,AC277&lt;'산출기준'!$B$19,AE277=0),"",AF277/AE277)</x:f>
        <x:v>0.7063838975875525</x:v>
      </x:c>
      <x:c r="AH277" t="n">
        <x:f>IF(SUM(P277:AA277)=0,"",MAX(P277:AA277)/SUM(P277:AA277))</x:f>
        <x:v>0.11299466618304428</x:v>
      </x:c>
      <x:c r="AI277" t="n">
        <x:f>IF(AG277="","",AD277/'산출기준'!$B$18*'산출기준'!$B$20+MIN(1,AG277)*'산출기준'!$B$21+(1-AH277)*'산출기준'!$B$22)</x:f>
        <x:v>88.93162360396568</x:v>
      </x:c>
      <x:c r="AJ277" t="str">
        <x:v>24개월 중 양수 지수 24개월; 전반/후반 자료 12/12개월. 최근12개월/이전12개월 관측월 평균비 0.71배, 최근 최댓달 비중 11.3%. 미래 1년 지속을 보장하지 않음.</x:v>
      </x:c>
      <x:c r="AK277" t="str">
        <x:v>https://developers.naver.com/docs/serviceapi/datalab/search/search.md</x:v>
      </x:c>
    </x:row>
    <x:row r="278">
      <x:c r="A278" t="str">
        <x:v>K0274</x:v>
      </x:c>
      <x:c r="B278" t="str">
        <x:v>리빙</x:v>
      </x:c>
      <x:c r="C278" t="str">
        <x:v>셀프에어컨청소</x:v>
      </x:c>
      <x:c r="D278" t="n">
        <x:v>22.90872</x:v>
      </x:c>
      <x:c r="E278" t="n">
        <x:v>9.05669</x:v>
      </x:c>
      <x:c r="F278" t="n">
        <x:v>2.70531</x:v>
      </x:c>
      <x:c r="G278" t="n">
        <x:v>1.52555</x:v>
      </x:c>
      <x:c r="H278" t="n">
        <x:v>1.62725</x:v>
      </x:c>
      <x:c r="I278" t="n">
        <x:v>2.86295</x:v>
      </x:c>
      <x:c r="J278" t="n">
        <x:v>12.36714</x:v>
      </x:c>
      <x:c r="K278" t="n">
        <x:v>31.37045</x:v>
      </x:c>
      <x:c r="L278" t="n">
        <x:v>75.62166</x:v>
      </x:c>
      <x:c r="M278" t="n">
        <x:v>100</x:v>
      </x:c>
      <x:c r="N278" t="n">
        <x:v>45.11568</x:v>
      </x:c>
      <x:c r="O278" t="n">
        <x:v>24.46987</x:v>
      </x:c>
      <x:c r="P278" t="n">
        <x:v>13.48588</x:v>
      </x:c>
      <x:c r="Q278" t="n">
        <x:v>6.14289</x:v>
      </x:c>
      <x:c r="R278" t="n">
        <x:v>2.27307</x:v>
      </x:c>
      <x:c r="S278" t="n">
        <x:v>1.5408</x:v>
      </x:c>
      <x:c r="T278" t="n">
        <x:v>1.4747</x:v>
      </x:c>
      <x:c r="U278" t="n">
        <x:v>2.57818</x:v>
      </x:c>
      <x:c r="V278" t="n">
        <x:v>7.87185</x:v>
      </x:c>
      <x:c r="W278" t="n">
        <x:v>28.16679</x:v>
      </x:c>
      <x:c r="X278" t="n">
        <x:v>77.98118</x:v>
      </x:c>
      <x:c r="Y278" t="n">
        <x:v>51.98067</x:v>
      </x:c>
      <x:c r="Z278" t="n">
        <x:v>36.14035</x:v>
      </x:c>
      <x:c r="AA278" t="n">
        <x:v>17.99644</x:v>
      </x:c>
      <x:c r="AB278" t="n">
        <x:f>COUNT(D278:O278)</x:f>
        <x:v>12</x:v>
      </x:c>
      <x:c r="AC278" t="n">
        <x:f>COUNT(P278:AA278)</x:f>
        <x:v>12</x:v>
      </x:c>
      <x:c r="AD278" t="n">
        <x:f>COUNTIF(D278:AA278,"&gt;0")</x:f>
        <x:v>24</x:v>
      </x:c>
      <x:c r="AE278" t="n">
        <x:f>IF(AB278=0,"",AVERAGE(D278:O278))</x:f>
        <x:v>27.469272500000002</x:v>
      </x:c>
      <x:c r="AF278" t="n">
        <x:f>IF(AC278=0,"",AVERAGE(P278:AA278))</x:f>
        <x:v>20.636066666666665</x:v>
      </x:c>
      <x:c r="AG278" t="n">
        <x:f>IF(OR(AB278&lt;'산출기준'!$B$19,AC278&lt;'산출기준'!$B$19,AE278=0),"",AF278/AE278)</x:f>
        <x:v>0.7512418345504659</x:v>
      </x:c>
      <x:c r="AH278" t="n">
        <x:f>IF(SUM(P278:AA278)=0,"",MAX(P278:AA278)/SUM(P278:AA278))</x:f>
        <x:v>0.3149065067309339</x:v>
      </x:c>
      <x:c r="AI278" t="n">
        <x:f>IF(AG278="","",AD278/'산출기준'!$B$18*'산출기준'!$B$20+MIN(1,AG278)*'산출기준'!$B$21+(1-AH278)*'산출기준'!$B$22)</x:f>
        <x:v>86.23912490189531</x:v>
      </x:c>
      <x:c r="AJ278" t="str">
        <x:v>24개월 중 양수 지수 24개월; 전반/후반 자료 12/12개월. 최근12개월/이전12개월 관측월 평균비 0.75배, 최근 최댓달 비중 31.5%. 미래 1년 지속을 보장하지 않음.</x:v>
      </x:c>
      <x:c r="AK278" t="str">
        <x:v>https://developers.naver.com/docs/serviceapi/datalab/search/search.md</x:v>
      </x:c>
    </x:row>
    <x:row r="279">
      <x:c r="A279" t="str">
        <x:v>K0275</x:v>
      </x:c>
      <x:c r="B279" t="str">
        <x:v>리빙</x:v>
      </x:c>
      <x:c r="C279" t="str">
        <x:v>하수구냄새</x:v>
      </x:c>
      <x:c r="D279" t="n">
        <x:v>44.1908</x:v>
      </x:c>
      <x:c r="E279" t="n">
        <x:v>45.77512</x:v>
      </x:c>
      <x:c r="F279" t="n">
        <x:v>41.10732</x:v>
      </x:c>
      <x:c r="G279" t="n">
        <x:v>36.68654</x:v>
      </x:c>
      <x:c r="H279" t="n">
        <x:v>35.29812</x:v>
      </x:c>
      <x:c r="I279" t="n">
        <x:v>36.20954</x:v>
      </x:c>
      <x:c r="J279" t="n">
        <x:v>50.40034</x:v>
      </x:c>
      <x:c r="K279" t="n">
        <x:v>43.54344</x:v>
      </x:c>
      <x:c r="L279" t="n">
        <x:v>42.72572</x:v>
      </x:c>
      <x:c r="M279" t="n">
        <x:v>44.02044</x:v>
      </x:c>
      <x:c r="N279" t="n">
        <x:v>41.27768</x:v>
      </x:c>
      <x:c r="O279" t="n">
        <x:v>28.89267</x:v>
      </x:c>
      <x:c r="P279" t="n">
        <x:v>26.27768</x:v>
      </x:c>
      <x:c r="Q279" t="n">
        <x:v>27.18909</x:v>
      </x:c>
      <x:c r="R279" t="n">
        <x:v>26.95059</x:v>
      </x:c>
      <x:c r="S279" t="n">
        <x:v>22.87052</x:v>
      </x:c>
      <x:c r="T279" t="n">
        <x:v>20.86882</x:v>
      </x:c>
      <x:c r="U279" t="n">
        <x:v>18.05792</x:v>
      </x:c>
      <x:c r="V279" t="n">
        <x:v>22.7172</x:v>
      </x:c>
      <x:c r="W279" t="n">
        <x:v>25.72402</x:v>
      </x:c>
      <x:c r="X279" t="n">
        <x:v>27.04429</x:v>
      </x:c>
      <x:c r="Y279" t="n">
        <x:v>25.97103</x:v>
      </x:c>
      <x:c r="Z279" t="n">
        <x:v>25.15332</x:v>
      </x:c>
      <x:c r="AA279" t="n">
        <x:v>26.16695</x:v>
      </x:c>
      <x:c r="AB279" t="n">
        <x:f>COUNT(D279:O279)</x:f>
        <x:v>12</x:v>
      </x:c>
      <x:c r="AC279" t="n">
        <x:f>COUNT(P279:AA279)</x:f>
        <x:v>12</x:v>
      </x:c>
      <x:c r="AD279" t="n">
        <x:f>COUNTIF(D279:AA279,"&gt;0")</x:f>
        <x:v>24</x:v>
      </x:c>
      <x:c r="AE279" t="n">
        <x:f>IF(AB279=0,"",AVERAGE(D279:O279))</x:f>
        <x:v>40.8439775</x:v>
      </x:c>
      <x:c r="AF279" t="n">
        <x:f>IF(AC279=0,"",AVERAGE(P279:AA279))</x:f>
        <x:v>24.582619166666664</x:v>
      </x:c>
      <x:c r="AG279" t="n">
        <x:f>IF(OR(AB279&lt;'산출기준'!$B$19,AC279&lt;'산출기준'!$B$19,AE279=0),"",AF279/AE279)</x:f>
        <x:v>0.6018664359186532</x:v>
      </x:c>
      <x:c r="AH279" t="n">
        <x:f>IF(SUM(P279:AA279)=0,"",MAX(P279:AA279)/SUM(P279:AA279))</x:f>
        <x:v>0.09216908436967136</x:v>
      </x:c>
      <x:c r="AI279" t="n">
        <x:f>IF(AG279="","",AD279/'산출기준'!$B$18*'산출기준'!$B$20+MIN(1,AG279)*'산출기준'!$B$21+(1-AH279)*'산출기준'!$B$22)</x:f>
        <x:v>86.21261139016616</x:v>
      </x:c>
      <x:c r="AJ279" t="str">
        <x:v>24개월 중 양수 지수 24개월; 전반/후반 자료 12/12개월. 최근12개월/이전12개월 관측월 평균비 0.60배, 최근 최댓달 비중 9.2%. 미래 1년 지속을 보장하지 않음.</x:v>
      </x:c>
      <x:c r="AK279" t="str">
        <x:v>https://developers.naver.com/docs/serviceapi/datalab/search/search.md</x:v>
      </x:c>
    </x:row>
    <x:row r="280">
      <x:c r="A280" t="str">
        <x:v>K0276</x:v>
      </x:c>
      <x:c r="B280" t="str">
        <x:v>리빙</x:v>
      </x:c>
      <x:c r="C280" t="str">
        <x:v>돈벌레퇴치</x:v>
      </x:c>
      <x:c r="D280" t="n">
        <x:v>36.25212</x:v>
      </x:c>
      <x:c r="E280" t="n">
        <x:v>20.49403</x:v>
      </x:c>
      <x:c r="F280" t="n">
        <x:v>8.02385</x:v>
      </x:c>
      <x:c r="G280" t="n">
        <x:v>3.85008</x:v>
      </x:c>
      <x:c r="H280" t="n">
        <x:v>2.26575</x:v>
      </x:c>
      <x:c r="I280" t="n">
        <x:v>2.6235</x:v>
      </x:c>
      <x:c r="J280" t="n">
        <x:v>13.7649</x:v>
      </x:c>
      <x:c r="K280" t="n">
        <x:v>35.15332</x:v>
      </x:c>
      <x:c r="L280" t="n">
        <x:v>37.29131</x:v>
      </x:c>
      <x:c r="M280" t="n">
        <x:v>46.36286</x:v>
      </x:c>
      <x:c r="N280" t="n">
        <x:v>52.93867</x:v>
      </x:c>
      <x:c r="O280" t="n">
        <x:v>42.52129</x:v>
      </x:c>
      <x:c r="P280" t="n">
        <x:v>33.90119</x:v>
      </x:c>
      <x:c r="Q280" t="n">
        <x:v>22.87052</x:v>
      </x:c>
      <x:c r="R280" t="n">
        <x:v>10.80068</x:v>
      </x:c>
      <x:c r="S280" t="n">
        <x:v>2.91311</x:v>
      </x:c>
      <x:c r="T280" t="n">
        <x:v>0.04258</x:v>
      </x:c>
      <x:c r="U280" t="n">
        <x:v>0.31516</x:v>
      </x:c>
      <x:c r="V280" t="n">
        <x:v>10.25553</x:v>
      </x:c>
      <x:c r="W280" t="n">
        <x:v>28.66269</x:v>
      </x:c>
      <x:c r="X280" t="n">
        <x:v>25.63884</x:v>
      </x:c>
      <x:c r="Y280" t="n">
        <x:v>26.64395</x:v>
      </x:c>
      <x:c r="Z280" t="n">
        <x:v>35.69846</x:v>
      </x:c>
      <x:c r="AA280" t="n">
        <x:v>27.98126</x:v>
      </x:c>
      <x:c r="AB280" t="n">
        <x:f>COUNT(D280:O280)</x:f>
        <x:v>12</x:v>
      </x:c>
      <x:c r="AC280" t="n">
        <x:f>COUNT(P280:AA280)</x:f>
        <x:v>12</x:v>
      </x:c>
      <x:c r="AD280" t="n">
        <x:f>COUNTIF(D280:AA280,"&gt;0")</x:f>
        <x:v>24</x:v>
      </x:c>
      <x:c r="AE280" t="n">
        <x:f>IF(AB280=0,"",AVERAGE(D280:O280))</x:f>
        <x:v>25.128473333333336</x:v>
      </x:c>
      <x:c r="AF280" t="n">
        <x:f>IF(AC280=0,"",AVERAGE(P280:AA280))</x:f>
        <x:v>18.81033083333333</x:v>
      </x:c>
      <x:c r="AG280" t="n">
        <x:f>IF(OR(AB280&lt;'산출기준'!$B$19,AC280&lt;'산출기준'!$B$19,AE280=0),"",AF280/AE280)</x:f>
        <x:v>0.7485664005055618</x:v>
      </x:c>
      <x:c r="AH280" t="n">
        <x:f>IF(SUM(P280:AA280)=0,"",MAX(P280:AA280)/SUM(P280:AA280))</x:f>
        <x:v>0.15815094870075164</x:v>
      </x:c>
      <x:c r="AI280" t="n">
        <x:f>IF(AG280="","",AD280/'산출기준'!$B$18*'산출기준'!$B$20+MIN(1,AG280)*'산출기준'!$B$21+(1-AH280)*'산출기준'!$B$22)</x:f>
        <x:v>89.29397304115183</x:v>
      </x:c>
      <x:c r="AJ280" t="str">
        <x:v>24개월 중 양수 지수 24개월; 전반/후반 자료 12/12개월. 최근12개월/이전12개월 관측월 평균비 0.75배, 최근 최댓달 비중 15.8%. 미래 1년 지속을 보장하지 않음.</x:v>
      </x:c>
      <x:c r="AK280" t="str">
        <x:v>https://developers.naver.com/docs/serviceapi/datalab/search/search.md</x:v>
      </x:c>
    </x:row>
    <x:row r="281">
      <x:c r="A281" t="str">
        <x:v>K0277</x:v>
      </x:c>
      <x:c r="B281" t="str">
        <x:v>리빙</x:v>
      </x:c>
      <x:c r="C281" t="str">
        <x:v>드럼세탁기청소방법</x:v>
      </x:c>
      <x:c r="D281" t="n">
        <x:v>12.89608</x:v>
      </x:c>
      <x:c r="E281" t="n">
        <x:v>8.88415</x:v>
      </x:c>
      <x:c r="F281" t="n">
        <x:v>8.24531</x:v>
      </x:c>
      <x:c r="G281" t="n">
        <x:v>8.10902</x:v>
      </x:c>
      <x:c r="H281" t="n">
        <x:v>11.53321</x:v>
      </x:c>
      <x:c r="I281" t="n">
        <x:v>5.58773</x:v>
      </x:c>
      <x:c r="J281" t="n">
        <x:v>4.83816</x:v>
      </x:c>
      <x:c r="K281" t="n">
        <x:v>7.79386</x:v>
      </x:c>
      <x:c r="L281" t="n">
        <x:v>9.61669</x:v>
      </x:c>
      <x:c r="M281" t="n">
        <x:v>9.30153</x:v>
      </x:c>
      <x:c r="N281" t="n">
        <x:v>11.68654</x:v>
      </x:c>
      <x:c r="O281" t="n">
        <x:v>13.20272</x:v>
      </x:c>
      <x:c r="P281" t="n">
        <x:v>9.35264</x:v>
      </x:c>
      <x:c r="Q281" t="n">
        <x:v>10.37478</x:v>
      </x:c>
      <x:c r="R281" t="n">
        <x:v>8.18568</x:v>
      </x:c>
      <x:c r="S281" t="n">
        <x:v>10.88586</x:v>
      </x:c>
      <x:c r="T281" t="n">
        <x:v>11.84838</x:v>
      </x:c>
      <x:c r="U281" t="n">
        <x:v>14.42078</x:v>
      </x:c>
      <x:c r="V281" t="n">
        <x:v>17.77683</x:v>
      </x:c>
      <x:c r="W281" t="n">
        <x:v>18.37308</x:v>
      </x:c>
      <x:c r="X281" t="n">
        <x:v>18.74787</x:v>
      </x:c>
      <x:c r="Y281" t="n">
        <x:v>23.42419</x:v>
      </x:c>
      <x:c r="Z281" t="n">
        <x:v>23.18568</x:v>
      </x:c>
      <x:c r="AA281" t="n">
        <x:v>26.22657</x:v>
      </x:c>
      <x:c r="AB281" t="n">
        <x:f>COUNT(D281:O281)</x:f>
        <x:v>12</x:v>
      </x:c>
      <x:c r="AC281" t="n">
        <x:f>COUNT(P281:AA281)</x:f>
        <x:v>12</x:v>
      </x:c>
      <x:c r="AD281" t="n">
        <x:f>COUNTIF(D281:AA281,"&gt;0")</x:f>
        <x:v>24</x:v>
      </x:c>
      <x:c r="AE281" t="n">
        <x:f>IF(AB281=0,"",AVERAGE(D281:O281))</x:f>
        <x:v>9.307916666666669</x:v>
      </x:c>
      <x:c r="AF281" t="n">
        <x:f>IF(AC281=0,"",AVERAGE(P281:AA281))</x:f>
        <x:v>16.066861666666668</x:v>
      </x:c>
      <x:c r="AG281" t="n">
        <x:f>IF(OR(AB281&lt;'산출기준'!$B$19,AC281&lt;'산출기준'!$B$19,AE281=0),"",AF281/AE281)</x:f>
        <x:v>1.7261501410089974</x:v>
      </x:c>
      <x:c r="AH281" t="n">
        <x:f>IF(SUM(P281:AA281)=0,"",MAX(P281:AA281)/SUM(P281:AA281))</x:f>
        <x:v>0.13602827642029655</x:v>
      </x:c>
      <x:c r="AI281" t="n">
        <x:f>IF(AG281="","",AD281/'산출기준'!$B$18*'산출기준'!$B$20+MIN(1,AG281)*'산출기준'!$B$21+(1-AH281)*'산출기준'!$B$22)</x:f>
        <x:v>97.27943447159407</x:v>
      </x:c>
      <x:c r="AJ281" t="str">
        <x:v>24개월 중 양수 지수 24개월; 전반/후반 자료 12/12개월. 최근12개월/이전12개월 관측월 평균비 1.73배, 최근 최댓달 비중 13.6%. 미래 1년 지속을 보장하지 않음.</x:v>
      </x:c>
      <x:c r="AK281" t="str">
        <x:v>https://developers.naver.com/docs/serviceapi/datalab/search/search.md</x:v>
      </x:c>
    </x:row>
    <x:row r="282">
      <x:c r="A282" t="str">
        <x:v>K0278</x:v>
      </x:c>
      <x:c r="B282" t="str">
        <x:v>리빙</x:v>
      </x:c>
      <x:c r="C282" t="str">
        <x:v>집냄새제거</x:v>
      </x:c>
      <x:c r="D282" t="n">
        <x:v>29.98296</x:v>
      </x:c>
      <x:c r="E282" t="n">
        <x:v>25.48551</x:v>
      </x:c>
      <x:c r="F282" t="n">
        <x:v>20.41737</x:v>
      </x:c>
      <x:c r="G282" t="n">
        <x:v>24.0034</x:v>
      </x:c>
      <x:c r="H282" t="n">
        <x:v>20.06814</x:v>
      </x:c>
      <x:c r="I282" t="n">
        <x:v>18.65417</x:v>
      </x:c>
      <x:c r="J282" t="n">
        <x:v>24.55706</x:v>
      </x:c>
      <x:c r="K282" t="n">
        <x:v>23.56047</x:v>
      </x:c>
      <x:c r="L282" t="n">
        <x:v>21.97614</x:v>
      </x:c>
      <x:c r="M282" t="n">
        <x:v>19.16524</x:v>
      </x:c>
      <x:c r="N282" t="n">
        <x:v>24.0034</x:v>
      </x:c>
      <x:c r="O282" t="n">
        <x:v>24.96592</x:v>
      </x:c>
      <x:c r="P282" t="n">
        <x:v>20.63884</x:v>
      </x:c>
      <x:c r="Q282" t="n">
        <x:v>15.80919</x:v>
      </x:c>
      <x:c r="R282" t="n">
        <x:v>15.20442</x:v>
      </x:c>
      <x:c r="S282" t="n">
        <x:v>17.19761</x:v>
      </x:c>
      <x:c r="T282" t="n">
        <x:v>16.99318</x:v>
      </x:c>
      <x:c r="U282" t="n">
        <x:v>17.41908</x:v>
      </x:c>
      <x:c r="V282" t="n">
        <x:v>25.26405</x:v>
      </x:c>
      <x:c r="W282" t="n">
        <x:v>22.94718</x:v>
      </x:c>
      <x:c r="X282" t="n">
        <x:v>22.36797</x:v>
      </x:c>
      <x:c r="Y282" t="n">
        <x:v>20.72402</x:v>
      </x:c>
      <x:c r="Z282" t="n">
        <x:v>28.69676</x:v>
      </x:c>
      <x:c r="AA282" t="n">
        <x:v>24.4293</x:v>
      </x:c>
      <x:c r="AB282" t="n">
        <x:f>COUNT(D282:O282)</x:f>
        <x:v>12</x:v>
      </x:c>
      <x:c r="AC282" t="n">
        <x:f>COUNT(P282:AA282)</x:f>
        <x:v>12</x:v>
      </x:c>
      <x:c r="AD282" t="n">
        <x:f>COUNTIF(D282:AA282,"&gt;0")</x:f>
        <x:v>24</x:v>
      </x:c>
      <x:c r="AE282" t="n">
        <x:f>IF(AB282=0,"",AVERAGE(D282:O282))</x:f>
        <x:v>23.069981666666667</x:v>
      </x:c>
      <x:c r="AF282" t="n">
        <x:f>IF(AC282=0,"",AVERAGE(P282:AA282))</x:f>
        <x:v>20.640966666666667</x:v>
      </x:c>
      <x:c r="AG282" t="n">
        <x:f>IF(OR(AB282&lt;'산출기준'!$B$19,AC282&lt;'산출기준'!$B$19,AE282=0),"",AF282/AE282)</x:f>
        <x:v>0.8947110129909799</x:v>
      </x:c>
      <x:c r="AH282" t="n">
        <x:f>IF(SUM(P282:AA282)=0,"",MAX(P282:AA282)/SUM(P282:AA282))</x:f>
        <x:v>0.11585681549152252</x:v>
      </x:c>
      <x:c r="AI282" t="n">
        <x:f>IF(AG282="","",AD282/'산출기준'!$B$18*'산출기준'!$B$20+MIN(1,AG282)*'산출기준'!$B$21+(1-AH282)*'산출기준'!$B$22)</x:f>
        <x:v>94.52419407989895</x:v>
      </x:c>
      <x:c r="AJ282" t="str">
        <x:v>24개월 중 양수 지수 24개월; 전반/후반 자료 12/12개월. 최근12개월/이전12개월 관측월 평균비 0.89배, 최근 최댓달 비중 11.6%. 미래 1년 지속을 보장하지 않음.</x:v>
      </x:c>
      <x:c r="AK282" t="str">
        <x:v>https://developers.naver.com/docs/serviceapi/datalab/search/search.md</x:v>
      </x:c>
    </x:row>
    <x:row r="283">
      <x:c r="A283" t="str">
        <x:v>K0279</x:v>
      </x:c>
      <x:c r="B283" t="str">
        <x:v>리빙</x:v>
      </x:c>
      <x:c r="C283" t="str">
        <x:v>에어컨청소방법</x:v>
      </x:c>
      <x:c r="D283" t="n">
        <x:v>24.59965</x:v>
      </x:c>
      <x:c r="E283" t="n">
        <x:v>11.5758</x:v>
      </x:c>
      <x:c r="F283" t="n">
        <x:v>4.05451</x:v>
      </x:c>
      <x:c r="G283" t="n">
        <x:v>2.15502</x:v>
      </x:c>
      <x:c r="H283" t="n">
        <x:v>1.89948</x:v>
      </x:c>
      <x:c r="I283" t="n">
        <x:v>3.1431</x:v>
      </x:c>
      <x:c r="J283" t="n">
        <x:v>11.94207</x:v>
      </x:c>
      <x:c r="K283" t="n">
        <x:v>25.81771</x:v>
      </x:c>
      <x:c r="L283" t="n">
        <x:v>62.0954</x:v>
      </x:c>
      <x:c r="M283" t="n">
        <x:v>100</x:v>
      </x:c>
      <x:c r="N283" t="n">
        <x:v>60.41737</x:v>
      </x:c>
      <x:c r="O283" t="n">
        <x:v>33.30494</x:v>
      </x:c>
      <x:c r="P283" t="n">
        <x:v>18.11754</x:v>
      </x:c>
      <x:c r="Q283" t="n">
        <x:v>8.99488</x:v>
      </x:c>
      <x:c r="R283" t="n">
        <x:v>3.67972</x:v>
      </x:c>
      <x:c r="S283" t="n">
        <x:v>2.75127</x:v>
      </x:c>
      <x:c r="T283" t="n">
        <x:v>2.26575</x:v>
      </x:c>
      <x:c r="U283" t="n">
        <x:v>2.93867</x:v>
      </x:c>
      <x:c r="V283" t="n">
        <x:v>7.75127</x:v>
      </x:c>
      <x:c r="W283" t="n">
        <x:v>23.23679</x:v>
      </x:c>
      <x:c r="X283" t="n">
        <x:v>65.24701</x:v>
      </x:c>
      <x:c r="Y283" t="n">
        <x:v>52.68313</x:v>
      </x:c>
      <x:c r="Z283" t="n">
        <x:v>48.96081</x:v>
      </x:c>
      <x:c r="AA283" t="n">
        <x:v>27.98977</x:v>
      </x:c>
      <x:c r="AB283" t="n">
        <x:f>COUNT(D283:O283)</x:f>
        <x:v>12</x:v>
      </x:c>
      <x:c r="AC283" t="n">
        <x:f>COUNT(P283:AA283)</x:f>
        <x:v>12</x:v>
      </x:c>
      <x:c r="AD283" t="n">
        <x:f>COUNTIF(D283:AA283,"&gt;0")</x:f>
        <x:v>24</x:v>
      </x:c>
      <x:c r="AE283" t="n">
        <x:f>IF(AB283=0,"",AVERAGE(D283:O283))</x:f>
        <x:v>28.417087499999997</x:v>
      </x:c>
      <x:c r="AF283" t="n">
        <x:f>IF(AC283=0,"",AVERAGE(P283:AA283))</x:f>
        <x:v>22.05138416666667</x:v>
      </x:c>
      <x:c r="AG283" t="n">
        <x:f>IF(OR(AB283&lt;'산출기준'!$B$19,AC283&lt;'산출기준'!$B$19,AE283=0),"",AF283/AE283)</x:f>
        <x:v>0.7759902969178903</x:v>
      </x:c>
      <x:c r="AH283" t="n">
        <x:f>IF(SUM(P283:AA283)=0,"",MAX(P283:AA283)/SUM(P283:AA283))</x:f>
        <x:v>0.2465718610785619</x:v>
      </x:c>
      <x:c r="AI283" t="n">
        <x:f>IF(AG283="","",AD283/'산출기준'!$B$18*'산출기준'!$B$20+MIN(1,AG283)*'산출기준'!$B$21+(1-AH283)*'산출기준'!$B$22)</x:f>
        <x:v>88.34827168596547</x:v>
      </x:c>
      <x:c r="AJ283" t="str">
        <x:v>24개월 중 양수 지수 24개월; 전반/후반 자료 12/12개월. 최근12개월/이전12개월 관측월 평균비 0.78배, 최근 최댓달 비중 24.7%. 미래 1년 지속을 보장하지 않음.</x:v>
      </x:c>
      <x:c r="AK283" t="str">
        <x:v>https://developers.naver.com/docs/serviceapi/datalab/search/search.md</x:v>
      </x:c>
    </x:row>
    <x:row r="284">
      <x:c r="A284" t="str">
        <x:v>K0280</x:v>
      </x:c>
      <x:c r="B284" t="str">
        <x:v>리빙</x:v>
      </x:c>
      <x:c r="C284" t="str">
        <x:v>싱크대하수구청소</x:v>
      </x:c>
      <x:c r="D284" t="n">
        <x:v>45.88059</x:v>
      </x:c>
      <x:c r="E284" t="n">
        <x:v>38.1791</x:v>
      </x:c>
      <x:c r="F284" t="n">
        <x:v>28.80597</x:v>
      </x:c>
      <x:c r="G284" t="n">
        <x:v>36.2985</x:v>
      </x:c>
      <x:c r="H284" t="n">
        <x:v>34.41791</x:v>
      </x:c>
      <x:c r="I284" t="n">
        <x:v>27.83582</x:v>
      </x:c>
      <x:c r="J284" t="n">
        <x:v>38.94029</x:v>
      </x:c>
      <x:c r="K284" t="n">
        <x:v>43.47761</x:v>
      </x:c>
      <x:c r="L284" t="n">
        <x:v>46.49253</x:v>
      </x:c>
      <x:c r="M284" t="n">
        <x:v>51.2388</x:v>
      </x:c>
      <x:c r="N284" t="n">
        <x:v>50.98507</x:v>
      </x:c>
      <x:c r="O284" t="n">
        <x:v>50.64179</x:v>
      </x:c>
      <x:c r="P284" t="n">
        <x:v>42.47761</x:v>
      </x:c>
      <x:c r="Q284" t="n">
        <x:v>34.1791</x:v>
      </x:c>
      <x:c r="R284" t="n">
        <x:v>26.43283</x:v>
      </x:c>
      <x:c r="S284" t="n">
        <x:v>24.64179</x:v>
      </x:c>
      <x:c r="T284" t="n">
        <x:v>27.14925</x:v>
      </x:c>
      <x:c r="U284" t="n">
        <x:v>30.58208</x:v>
      </x:c>
      <x:c r="V284" t="n">
        <x:v>38.79104</x:v>
      </x:c>
      <x:c r="W284" t="n">
        <x:v>42.50746</x:v>
      </x:c>
      <x:c r="X284" t="n">
        <x:v>44.79104</x:v>
      </x:c>
      <x:c r="Y284" t="n">
        <x:v>49.67164</x:v>
      </x:c>
      <x:c r="Z284" t="n">
        <x:v>50.67164</x:v>
      </x:c>
      <x:c r="AA284" t="n">
        <x:v>43.02985</x:v>
      </x:c>
      <x:c r="AB284" t="n">
        <x:f>COUNT(D284:O284)</x:f>
        <x:v>12</x:v>
      </x:c>
      <x:c r="AC284" t="n">
        <x:f>COUNT(P284:AA284)</x:f>
        <x:v>12</x:v>
      </x:c>
      <x:c r="AD284" t="n">
        <x:f>COUNTIF(D284:AA284,"&gt;0")</x:f>
        <x:v>24</x:v>
      </x:c>
      <x:c r="AE284" t="n">
        <x:f>IF(AB284=0,"",AVERAGE(D284:O284))</x:f>
        <x:v>41.09949833333333</x:v>
      </x:c>
      <x:c r="AF284" t="n">
        <x:f>IF(AC284=0,"",AVERAGE(P284:AA284))</x:f>
        <x:v>37.91044416666667</x:v>
      </x:c>
      <x:c r="AG284" t="n">
        <x:f>IF(OR(AB284&lt;'산출기준'!$B$19,AC284&lt;'산출기준'!$B$19,AE284=0),"",AF284/AE284)</x:f>
        <x:v>0.9224064940938657</x:v>
      </x:c>
      <x:c r="AH284" t="n">
        <x:f>IF(SUM(P284:AA284)=0,"",MAX(P284:AA284)/SUM(P284:AA284))</x:f>
        <x:v>0.1113845210597528</x:v>
      </x:c>
      <x:c r="AI284" t="n">
        <x:f>IF(AG284="","",AD284/'산출기준'!$B$18*'산출기준'!$B$20+MIN(1,AG284)*'산출기준'!$B$21+(1-AH284)*'산출기준'!$B$22)</x:f>
        <x:v>95.44450440162092</x:v>
      </x:c>
      <x:c r="AJ284" t="str">
        <x:v>24개월 중 양수 지수 24개월; 전반/후반 자료 12/12개월. 최근12개월/이전12개월 관측월 평균비 0.92배, 최근 최댓달 비중 11.1%. 미래 1년 지속을 보장하지 않음.</x:v>
      </x:c>
      <x:c r="AK284" t="str">
        <x:v>https://developers.naver.com/docs/serviceapi/datalab/search/search.md</x:v>
      </x:c>
    </x:row>
    <x:row r="285">
      <x:c r="A285" t="str">
        <x:v>K0281</x:v>
      </x:c>
      <x:c r="B285" t="str">
        <x:v>리빙</x:v>
      </x:c>
      <x:c r="C285" t="str">
        <x:v>냉장고청소</x:v>
      </x:c>
      <x:c r="D285" t="n">
        <x:v>100</x:v>
      </x:c>
      <x:c r="E285" t="n">
        <x:v>77.07462</x:v>
      </x:c>
      <x:c r="F285" t="n">
        <x:v>64.41791</x:v>
      </x:c>
      <x:c r="G285" t="n">
        <x:v>61.47761</x:v>
      </x:c>
      <x:c r="H285" t="n">
        <x:v>75.16417</x:v>
      </x:c>
      <x:c r="I285" t="n">
        <x:v>74.14925</x:v>
      </x:c>
      <x:c r="J285" t="n">
        <x:v>74.34328</x:v>
      </x:c>
      <x:c r="K285" t="n">
        <x:v>63.07462</x:v>
      </x:c>
      <x:c r="L285" t="n">
        <x:v>57.34328</x:v>
      </x:c>
      <x:c r="M285" t="n">
        <x:v>64.32835</x:v>
      </x:c>
      <x:c r="N285" t="n">
        <x:v>71.16417</x:v>
      </x:c>
      <x:c r="O285" t="n">
        <x:v>64.74626</x:v>
      </x:c>
      <x:c r="P285" t="n">
        <x:v>54.77611</x:v>
      </x:c>
      <x:c r="Q285" t="n">
        <x:v>53.97014</x:v>
      </x:c>
      <x:c r="R285" t="n">
        <x:v>43.58208</x:v>
      </x:c>
      <x:c r="S285" t="n">
        <x:v>42.07462</x:v>
      </x:c>
      <x:c r="T285" t="n">
        <x:v>40.79104</x:v>
      </x:c>
      <x:c r="U285" t="n">
        <x:v>40.46268</x:v>
      </x:c>
      <x:c r="V285" t="n">
        <x:v>37.37313</x:v>
      </x:c>
      <x:c r="W285" t="n">
        <x:v>37.89552</x:v>
      </x:c>
      <x:c r="X285" t="n">
        <x:v>40.2985</x:v>
      </x:c>
      <x:c r="Y285" t="n">
        <x:v>42.73134</x:v>
      </x:c>
      <x:c r="Z285" t="n">
        <x:v>43.59701</x:v>
      </x:c>
      <x:c r="AA285" t="n">
        <x:v>40.56716</x:v>
      </x:c>
      <x:c r="AB285" t="n">
        <x:f>COUNT(D285:O285)</x:f>
        <x:v>12</x:v>
      </x:c>
      <x:c r="AC285" t="n">
        <x:f>COUNT(P285:AA285)</x:f>
        <x:v>12</x:v>
      </x:c>
      <x:c r="AD285" t="n">
        <x:f>COUNTIF(D285:AA285,"&gt;0")</x:f>
        <x:v>24</x:v>
      </x:c>
      <x:c r="AE285" t="n">
        <x:f>IF(AB285=0,"",AVERAGE(D285:O285))</x:f>
        <x:v>70.60696</x:v>
      </x:c>
      <x:c r="AF285" t="n">
        <x:f>IF(AC285=0,"",AVERAGE(P285:AA285))</x:f>
        <x:v>43.176610833333335</x:v>
      </x:c>
      <x:c r="AG285" t="n">
        <x:f>IF(OR(AB285&lt;'산출기준'!$B$19,AC285&lt;'산출기준'!$B$19,AE285=0),"",AF285/AE285)</x:f>
        <x:v>0.6115064411969208</x:v>
      </x:c>
      <x:c r="AH285" t="n">
        <x:f>IF(SUM(P285:AA285)=0,"",MAX(P285:AA285)/SUM(P285:AA285))</x:f>
        <x:v>0.10572103148516</x:v>
      </x:c>
      <x:c r="AI285" t="n">
        <x:f>IF(AG285="","",AD285/'산출기준'!$B$18*'산출기준'!$B$20+MIN(1,AG285)*'산출기준'!$B$21+(1-AH285)*'산출기준'!$B$22)</x:f>
        <x:v>86.23077260620443</x:v>
      </x:c>
      <x:c r="AJ285" t="str">
        <x:v>24개월 중 양수 지수 24개월; 전반/후반 자료 12/12개월. 최근12개월/이전12개월 관측월 평균비 0.61배, 최근 최댓달 비중 10.6%. 미래 1년 지속을 보장하지 않음.</x:v>
      </x:c>
      <x:c r="AK285" t="str">
        <x:v>https://developers.naver.com/docs/serviceapi/datalab/search/search.md</x:v>
      </x:c>
    </x:row>
    <x:row r="286">
      <x:c r="A286" t="str">
        <x:v>K0282</x:v>
      </x:c>
      <x:c r="B286" t="str">
        <x:v>리빙</x:v>
      </x:c>
      <x:c r="C286" t="str">
        <x:v>아파트유리창청소</x:v>
      </x:c>
      <x:c r="D286" t="n">
        <x:v>56.13432</x:v>
      </x:c>
      <x:c r="E286" t="n">
        <x:v>52.85074</x:v>
      </x:c>
      <x:c r="F286" t="n">
        <x:v>53.02985</x:v>
      </x:c>
      <x:c r="G286" t="n">
        <x:v>44</x:v>
      </x:c>
      <x:c r="H286" t="n">
        <x:v>45.32835</x:v>
      </x:c>
      <x:c r="I286" t="n">
        <x:v>44.04477</x:v>
      </x:c>
      <x:c r="J286" t="n">
        <x:v>69.59701</x:v>
      </x:c>
      <x:c r="K286" t="n">
        <x:v>75.56716</x:v>
      </x:c>
      <x:c r="L286" t="n">
        <x:v>61.92537</x:v>
      </x:c>
      <x:c r="M286" t="n">
        <x:v>52.38805</x:v>
      </x:c>
      <x:c r="N286" t="n">
        <x:v>46.59701</x:v>
      </x:c>
      <x:c r="O286" t="n">
        <x:v>47.61194</x:v>
      </x:c>
      <x:c r="P286" t="n">
        <x:v>44.56716</x:v>
      </x:c>
      <x:c r="Q286" t="n">
        <x:v>39.95522</x:v>
      </x:c>
      <x:c r="R286" t="n">
        <x:v>39.73134</x:v>
      </x:c>
      <x:c r="S286" t="n">
        <x:v>32.34328</x:v>
      </x:c>
      <x:c r="T286" t="n">
        <x:v>35.01492</x:v>
      </x:c>
      <x:c r="U286" t="n">
        <x:v>48.71641</x:v>
      </x:c>
      <x:c r="V286" t="n">
        <x:v>64.32835</x:v>
      </x:c>
      <x:c r="W286" t="n">
        <x:v>64.07462</x:v>
      </x:c>
      <x:c r="X286" t="n">
        <x:v>56.32835</x:v>
      </x:c>
      <x:c r="Y286" t="n">
        <x:v>42.32835</x:v>
      </x:c>
      <x:c r="Z286" t="n">
        <x:v>39.91044</x:v>
      </x:c>
      <x:c r="AA286" t="n">
        <x:v>39.2388</x:v>
      </x:c>
      <x:c r="AB286" t="n">
        <x:f>COUNT(D286:O286)</x:f>
        <x:v>12</x:v>
      </x:c>
      <x:c r="AC286" t="n">
        <x:f>COUNT(P286:AA286)</x:f>
        <x:v>12</x:v>
      </x:c>
      <x:c r="AD286" t="n">
        <x:f>COUNTIF(D286:AA286,"&gt;0")</x:f>
        <x:v>24</x:v>
      </x:c>
      <x:c r="AE286" t="n">
        <x:f>IF(AB286=0,"",AVERAGE(D286:O286))</x:f>
        <x:v>54.0895475</x:v>
      </x:c>
      <x:c r="AF286" t="n">
        <x:f>IF(AC286=0,"",AVERAGE(P286:AA286))</x:f>
        <x:v>45.54477</x:v>
      </x:c>
      <x:c r="AG286" t="n">
        <x:f>IF(OR(AB286&lt;'산출기준'!$B$19,AC286&lt;'산출기준'!$B$19,AE286=0),"",AF286/AE286)</x:f>
        <x:v>0.8420253469489646</x:v>
      </x:c>
      <x:c r="AH286" t="n">
        <x:f>IF(SUM(P286:AA286)=0,"",MAX(P286:AA286)/SUM(P286:AA286))</x:f>
        <x:v>0.11770167756546654</x:v>
      </x:c>
      <x:c r="AI286" t="n">
        <x:f>IF(AG286="","",AD286/'산출기준'!$B$18*'산출기준'!$B$20+MIN(1,AG286)*'산출기준'!$B$21+(1-AH286)*'산출기준'!$B$22)</x:f>
        <x:v>92.90672685715961</x:v>
      </x:c>
      <x:c r="AJ286" t="str">
        <x:v>24개월 중 양수 지수 24개월; 전반/후반 자료 12/12개월. 최근12개월/이전12개월 관측월 평균비 0.84배, 최근 최댓달 비중 11.8%. 미래 1년 지속을 보장하지 않음.</x:v>
      </x:c>
      <x:c r="AK286" t="str">
        <x:v>https://developers.naver.com/docs/serviceapi/datalab/search/search.md</x:v>
      </x:c>
    </x:row>
    <x:row r="287">
      <x:c r="A287" t="str">
        <x:v>K0283</x:v>
      </x:c>
      <x:c r="B287" t="str">
        <x:v>리빙</x:v>
      </x:c>
      <x:c r="C287" t="str">
        <x:v>싱크대하부장냄새</x:v>
      </x:c>
      <x:c r="D287" t="n">
        <x:v>47.64179</x:v>
      </x:c>
      <x:c r="E287" t="n">
        <x:v>35.53731</x:v>
      </x:c>
      <x:c r="F287" t="n">
        <x:v>33.88059</x:v>
      </x:c>
      <x:c r="G287" t="n">
        <x:v>32.94029</x:v>
      </x:c>
      <x:c r="H287" t="n">
        <x:v>38.40298</x:v>
      </x:c>
      <x:c r="I287" t="n">
        <x:v>37.83582</x:v>
      </x:c>
      <x:c r="J287" t="n">
        <x:v>49.34328</x:v>
      </x:c>
      <x:c r="K287" t="n">
        <x:v>40.95522</x:v>
      </x:c>
      <x:c r="L287" t="n">
        <x:v>38.43283</x:v>
      </x:c>
      <x:c r="M287" t="n">
        <x:v>44.77611</x:v>
      </x:c>
      <x:c r="N287" t="n">
        <x:v>63.85074</x:v>
      </x:c>
      <x:c r="O287" t="n">
        <x:v>55.58208</x:v>
      </x:c>
      <x:c r="P287" t="n">
        <x:v>31.49253</x:v>
      </x:c>
      <x:c r="Q287" t="n">
        <x:v>24.47761</x:v>
      </x:c>
      <x:c r="R287" t="n">
        <x:v>19.46268</x:v>
      </x:c>
      <x:c r="S287" t="n">
        <x:v>20.94029</x:v>
      </x:c>
      <x:c r="T287" t="n">
        <x:v>23.26865</x:v>
      </x:c>
      <x:c r="U287" t="n">
        <x:v>23.2985</x:v>
      </x:c>
      <x:c r="V287" t="n">
        <x:v>30.52238</x:v>
      </x:c>
      <x:c r="W287" t="n">
        <x:v>28.86567</x:v>
      </x:c>
      <x:c r="X287" t="n">
        <x:v>29.2388</x:v>
      </x:c>
      <x:c r="Y287" t="n">
        <x:v>30.47761</x:v>
      </x:c>
      <x:c r="Z287" t="n">
        <x:v>40.91044</x:v>
      </x:c>
      <x:c r="AA287" t="n">
        <x:v>42.01492</x:v>
      </x:c>
      <x:c r="AB287" t="n">
        <x:f>COUNT(D287:O287)</x:f>
        <x:v>12</x:v>
      </x:c>
      <x:c r="AC287" t="n">
        <x:f>COUNT(P287:AA287)</x:f>
        <x:v>12</x:v>
      </x:c>
      <x:c r="AD287" t="n">
        <x:f>COUNTIF(D287:AA287,"&gt;0")</x:f>
        <x:v>24</x:v>
      </x:c>
      <x:c r="AE287" t="n">
        <x:f>IF(AB287=0,"",AVERAGE(D287:O287))</x:f>
        <x:v>43.26492000000001</x:v>
      </x:c>
      <x:c r="AF287" t="n">
        <x:f>IF(AC287=0,"",AVERAGE(P287:AA287))</x:f>
        <x:v>28.747506666666666</x:v>
      </x:c>
      <x:c r="AG287" t="n">
        <x:f>IF(OR(AB287&lt;'산출기준'!$B$19,AC287&lt;'산출기준'!$B$19,AE287=0),"",AF287/AE287)</x:f>
        <x:v>0.6644530179800785</x:v>
      </x:c>
      <x:c r="AH287" t="n">
        <x:f>IF(SUM(P287:AA287)=0,"",MAX(P287:AA287)/SUM(P287:AA287))</x:f>
        <x:v>0.12179293926012365</x:v>
      </x:c>
      <x:c r="AI287" t="n">
        <x:f>IF(AG287="","",AD287/'산출기준'!$B$18*'산출기준'!$B$20+MIN(1,AG287)*'산출기준'!$B$21+(1-AH287)*'산출기준'!$B$22)</x:f>
        <x:v>87.49773175419989</x:v>
      </x:c>
      <x:c r="AJ287" t="str">
        <x:v>24개월 중 양수 지수 24개월; 전반/후반 자료 12/12개월. 최근12개월/이전12개월 관측월 평균비 0.66배, 최근 최댓달 비중 12.2%. 미래 1년 지속을 보장하지 않음.</x:v>
      </x:c>
      <x:c r="AK287" t="str">
        <x:v>https://developers.naver.com/docs/serviceapi/datalab/search/search.md</x:v>
      </x:c>
    </x:row>
    <x:row r="288">
      <x:c r="A288" t="str">
        <x:v>K0284</x:v>
      </x:c>
      <x:c r="B288" t="str">
        <x:v>리빙</x:v>
      </x:c>
      <x:c r="C288" t="str">
        <x:v>싱크대냄새제거</x:v>
      </x:c>
      <x:c r="D288" t="n">
        <x:v>27.22043</x:v>
      </x:c>
      <x:c r="E288" t="n">
        <x:v>21.46779</x:v>
      </x:c>
      <x:c r="F288" t="n">
        <x:v>18.64377</x:v>
      </x:c>
      <x:c r="G288" t="n">
        <x:v>18.02492</x:v>
      </x:c>
      <x:c r="H288" t="n">
        <x:v>19.49795</x:v>
      </x:c>
      <x:c r="I288" t="n">
        <x:v>20.86638</x:v>
      </x:c>
      <x:c r="J288" t="n">
        <x:v>27.94386</x:v>
      </x:c>
      <x:c r="K288" t="n">
        <x:v>34.9952</x:v>
      </x:c>
      <x:c r="L288" t="n">
        <x:v>28.43197</x:v>
      </x:c>
      <x:c r="M288" t="n">
        <x:v>29.13797</x:v>
      </x:c>
      <x:c r="N288" t="n">
        <x:v>33.65292</x:v>
      </x:c>
      <x:c r="O288" t="n">
        <x:v>27.87413</x:v>
      </x:c>
      <x:c r="P288" t="n">
        <x:v>28.14433</x:v>
      </x:c>
      <x:c r="Q288" t="n">
        <x:v>20.40442</x:v>
      </x:c>
      <x:c r="R288" t="n">
        <x:v>14.19855</x:v>
      </x:c>
      <x:c r="S288" t="n">
        <x:v>14.00679</x:v>
      </x:c>
      <x:c r="T288" t="n">
        <x:v>12.97829</x:v>
      </x:c>
      <x:c r="U288" t="n">
        <x:v>16.05508</x:v>
      </x:c>
      <x:c r="V288" t="n">
        <x:v>23.06284</x:v>
      </x:c>
      <x:c r="W288" t="n">
        <x:v>23.76013</x:v>
      </x:c>
      <x:c r="X288" t="n">
        <x:v>27.1507</x:v>
      </x:c>
      <x:c r="Y288" t="n">
        <x:v>25.92172</x:v>
      </x:c>
      <x:c r="Z288" t="n">
        <x:v>27.80441</x:v>
      </x:c>
      <x:c r="AA288" t="n">
        <x:v>24.14364</x:v>
      </x:c>
      <x:c r="AB288" t="n">
        <x:f>COUNT(D288:O288)</x:f>
        <x:v>12</x:v>
      </x:c>
      <x:c r="AC288" t="n">
        <x:f>COUNT(P288:AA288)</x:f>
        <x:v>12</x:v>
      </x:c>
      <x:c r="AD288" t="n">
        <x:f>COUNTIF(D288:AA288,"&gt;0")</x:f>
        <x:v>24</x:v>
      </x:c>
      <x:c r="AE288" t="n">
        <x:f>IF(AB288=0,"",AVERAGE(D288:O288))</x:f>
        <x:v>25.646440833333333</x:v>
      </x:c>
      <x:c r="AF288" t="n">
        <x:f>IF(AC288=0,"",AVERAGE(P288:AA288))</x:f>
        <x:v>21.469241666666665</x:v>
      </x:c>
      <x:c r="AG288" t="n">
        <x:f>IF(OR(AB288&lt;'산출기준'!$B$19,AC288&lt;'산출기준'!$B$19,AE288=0),"",AF288/AE288)</x:f>
        <x:v>0.8371236307676091</x:v>
      </x:c>
      <x:c r="AH288" t="n">
        <x:f>IF(SUM(P288:AA288)=0,"",MAX(P288:AA288)/SUM(P288:AA288))</x:f>
        <x:v>0.10924283538969899</x:v>
      </x:c>
      <x:c r="AI288" t="n">
        <x:f>IF(AG288="","",AD288/'산출기준'!$B$18*'산출기준'!$B$20+MIN(1,AG288)*'산출기준'!$B$21+(1-AH288)*'산출기준'!$B$22)</x:f>
        <x:v>92.92885221523429</x:v>
      </x:c>
      <x:c r="AJ288" t="str">
        <x:v>24개월 중 양수 지수 24개월; 전반/후반 자료 12/12개월. 최근12개월/이전12개월 관측월 평균비 0.84배, 최근 최댓달 비중 10.9%. 미래 1년 지속을 보장하지 않음.</x:v>
      </x:c>
      <x:c r="AK288" t="str">
        <x:v>https://developers.naver.com/docs/serviceapi/datalab/search/search.md</x:v>
      </x:c>
    </x:row>
    <x:row r="289">
      <x:c r="A289" t="str">
        <x:v>K0285</x:v>
      </x:c>
      <x:c r="B289" t="str">
        <x:v>리빙</x:v>
      </x:c>
      <x:c r="C289" t="str">
        <x:v>욕실곰팡이제거</x:v>
      </x:c>
      <x:c r="D289" t="n">
        <x:v>43.99895</x:v>
      </x:c>
      <x:c r="E289" t="n">
        <x:v>35.57918</x:v>
      </x:c>
      <x:c r="F289" t="n">
        <x:v>33.53961</x:v>
      </x:c>
      <x:c r="G289" t="n">
        <x:v>24.3964</x:v>
      </x:c>
      <x:c r="H289" t="n">
        <x:v>21.72056</x:v>
      </x:c>
      <x:c r="I289" t="n">
        <x:v>11.38324</x:v>
      </x:c>
      <x:c r="J289" t="n">
        <x:v>15.91562</x:v>
      </x:c>
      <x:c r="K289" t="n">
        <x:v>17.24919</x:v>
      </x:c>
      <x:c r="L289" t="n">
        <x:v>24.27438</x:v>
      </x:c>
      <x:c r="M289" t="n">
        <x:v>22.17379</x:v>
      </x:c>
      <x:c r="N289" t="n">
        <x:v>23.82986</x:v>
      </x:c>
      <x:c r="O289" t="n">
        <x:v>24.83221</x:v>
      </x:c>
      <x:c r="P289" t="n">
        <x:v>20.05578</x:v>
      </x:c>
      <x:c r="Q289" t="n">
        <x:v>19.09701</x:v>
      </x:c>
      <x:c r="R289" t="n">
        <x:v>17.62398</x:v>
      </x:c>
      <x:c r="S289" t="n">
        <x:v>15.89819</x:v>
      </x:c>
      <x:c r="T289" t="n">
        <x:v>14.75638</x:v>
      </x:c>
      <x:c r="U289" t="n">
        <x:v>11.99337</x:v>
      </x:c>
      <x:c r="V289" t="n">
        <x:v>19.6374</x:v>
      </x:c>
      <x:c r="W289" t="n">
        <x:v>16.2817</x:v>
      </x:c>
      <x:c r="X289" t="n">
        <x:v>19.07086</x:v>
      </x:c>
      <x:c r="Y289" t="n">
        <x:v>19.4195</x:v>
      </x:c>
      <x:c r="Z289" t="n">
        <x:v>26.93279</x:v>
      </x:c>
      <x:c r="AA289" t="n">
        <x:v>23.23716</x:v>
      </x:c>
      <x:c r="AB289" t="n">
        <x:f>COUNT(D289:O289)</x:f>
        <x:v>12</x:v>
      </x:c>
      <x:c r="AC289" t="n">
        <x:f>COUNT(P289:AA289)</x:f>
        <x:v>12</x:v>
      </x:c>
      <x:c r="AD289" t="n">
        <x:f>COUNTIF(D289:AA289,"&gt;0")</x:f>
        <x:v>24</x:v>
      </x:c>
      <x:c r="AE289" t="n">
        <x:f>IF(AB289=0,"",AVERAGE(D289:O289))</x:f>
        <x:v>24.907749166666665</x:v>
      </x:c>
      <x:c r="AF289" t="n">
        <x:f>IF(AC289=0,"",AVERAGE(P289:AA289))</x:f>
        <x:v>18.66701</x:v>
      </x:c>
      <x:c r="AG289" t="n">
        <x:f>IF(OR(AB289&lt;'산출기준'!$B$19,AC289&lt;'산출기준'!$B$19,AE289=0),"",AF289/AE289)</x:f>
        <x:v>0.7494458802797618</x:v>
      </x:c>
      <x:c r="AH289" t="n">
        <x:f>IF(SUM(P289:AA289)=0,"",MAX(P289:AA289)/SUM(P289:AA289))</x:f>
        <x:v>0.12023345820603655</x:v>
      </x:c>
      <x:c r="AI289" t="n">
        <x:f>IF(AG289="","",AD289/'산출기준'!$B$18*'산출기준'!$B$20+MIN(1,AG289)*'산출기준'!$B$21+(1-AH289)*'산출기준'!$B$22)</x:f>
        <x:v>90.07870724427212</x:v>
      </x:c>
      <x:c r="AJ289" t="str">
        <x:v>24개월 중 양수 지수 24개월; 전반/후반 자료 12/12개월. 최근12개월/이전12개월 관측월 평균비 0.75배, 최근 최댓달 비중 12.0%. 미래 1년 지속을 보장하지 않음.</x:v>
      </x:c>
      <x:c r="AK289" t="str">
        <x:v>https://developers.naver.com/docs/serviceapi/datalab/search/search.md</x:v>
      </x:c>
    </x:row>
    <x:row r="290">
      <x:c r="A290" t="str">
        <x:v>K0286</x:v>
      </x:c>
      <x:c r="B290" t="str">
        <x:v>리빙</x:v>
      </x:c>
      <x:c r="C290" t="str">
        <x:v>배관청소</x:v>
      </x:c>
      <x:c r="D290" t="n">
        <x:v>26.94151</x:v>
      </x:c>
      <x:c r="E290" t="n">
        <x:v>31.39545</x:v>
      </x:c>
      <x:c r="F290" t="n">
        <x:v>31.24727</x:v>
      </x:c>
      <x:c r="G290" t="n">
        <x:v>32.36293</x:v>
      </x:c>
      <x:c r="H290" t="n">
        <x:v>32.31935</x:v>
      </x:c>
      <x:c r="I290" t="n">
        <x:v>30.70687</x:v>
      </x:c>
      <x:c r="J290" t="n">
        <x:v>28.50169</x:v>
      </x:c>
      <x:c r="K290" t="n">
        <x:v>23.64682</x:v>
      </x:c>
      <x:c r="L290" t="n">
        <x:v>22.71419</x:v>
      </x:c>
      <x:c r="M290" t="n">
        <x:v>24.48357</x:v>
      </x:c>
      <x:c r="N290" t="n">
        <x:v>23.9083</x:v>
      </x:c>
      <x:c r="O290" t="n">
        <x:v>21.60725</x:v>
      </x:c>
      <x:c r="P290" t="n">
        <x:v>22.45271</x:v>
      </x:c>
      <x:c r="Q290" t="n">
        <x:v>23.60324</x:v>
      </x:c>
      <x:c r="R290" t="n">
        <x:v>28.1792</x:v>
      </x:c>
      <x:c r="S290" t="n">
        <x:v>33.27813</x:v>
      </x:c>
      <x:c r="T290" t="n">
        <x:v>32.30192</x:v>
      </x:c>
      <x:c r="U290" t="n">
        <x:v>23.54222</x:v>
      </x:c>
      <x:c r="V290" t="n">
        <x:v>26.47956</x:v>
      </x:c>
      <x:c r="W290" t="n">
        <x:v>21.91231</x:v>
      </x:c>
      <x:c r="X290" t="n">
        <x:v>22.65318</x:v>
      </x:c>
      <x:c r="Y290" t="n">
        <x:v>21.97332</x:v>
      </x:c>
      <x:c r="Z290" t="n">
        <x:v>23.51608</x:v>
      </x:c>
      <x:c r="AA290" t="n">
        <x:v>21.65083</x:v>
      </x:c>
      <x:c r="AB290" t="n">
        <x:f>COUNT(D290:O290)</x:f>
        <x:v>12</x:v>
      </x:c>
      <x:c r="AC290" t="n">
        <x:f>COUNT(P290:AA290)</x:f>
        <x:v>12</x:v>
      </x:c>
      <x:c r="AD290" t="n">
        <x:f>COUNTIF(D290:AA290,"&gt;0")</x:f>
        <x:v>24</x:v>
      </x:c>
      <x:c r="AE290" t="n">
        <x:f>IF(AB290=0,"",AVERAGE(D290:O290))</x:f>
        <x:v>27.486266666666666</x:v>
      </x:c>
      <x:c r="AF290" t="n">
        <x:f>IF(AC290=0,"",AVERAGE(P290:AA290))</x:f>
        <x:v>25.128558333333327</x:v>
      </x:c>
      <x:c r="AG290" t="n">
        <x:f>IF(OR(AB290&lt;'산출기준'!$B$19,AC290&lt;'산출기준'!$B$19,AE290=0),"",AF290/AE290)</x:f>
        <x:v>0.9142223146589568</x:v>
      </x:c>
      <x:c r="AH290" t="n">
        <x:f>IF(SUM(P290:AA290)=0,"",MAX(P290:AA290)/SUM(P290:AA290))</x:f>
        <x:v>0.11035959418019407</x:v>
      </x:c>
      <x:c r="AI290" t="n">
        <x:f>IF(AG290="","",AD290/'산출기준'!$B$18*'산출기준'!$B$20+MIN(1,AG290)*'산출기준'!$B$21+(1-AH290)*'산출기준'!$B$22)</x:f>
        <x:v>95.21947755616482</x:v>
      </x:c>
      <x:c r="AJ290" t="str">
        <x:v>24개월 중 양수 지수 24개월; 전반/후반 자료 12/12개월. 최근12개월/이전12개월 관측월 평균비 0.91배, 최근 최댓달 비중 11.0%. 미래 1년 지속을 보장하지 않음.</x:v>
      </x:c>
      <x:c r="AK290" t="str">
        <x:v>https://developers.naver.com/docs/serviceapi/datalab/search/search.md</x:v>
      </x:c>
    </x:row>
    <x:row r="291">
      <x:c r="A291" t="str">
        <x:v>K0287</x:v>
      </x:c>
      <x:c r="B291" t="str">
        <x:v>리빙</x:v>
      </x:c>
      <x:c r="C291" t="str">
        <x:v>천장형에어컨청소</x:v>
      </x:c>
      <x:c r="D291" t="n">
        <x:v>27.63008</x:v>
      </x:c>
      <x:c r="E291" t="n">
        <x:v>15.31421</x:v>
      </x:c>
      <x:c r="F291" t="n">
        <x:v>7.3041</x:v>
      </x:c>
      <x:c r="G291" t="n">
        <x:v>5.4127</x:v>
      </x:c>
      <x:c r="H291" t="n">
        <x:v>5.465</x:v>
      </x:c>
      <x:c r="I291" t="n">
        <x:v>6.45864</x:v>
      </x:c>
      <x:c r="J291" t="n">
        <x:v>25.30288</x:v>
      </x:c>
      <x:c r="K291" t="n">
        <x:v>73.96496</x:v>
      </x:c>
      <x:c r="L291" t="n">
        <x:v>92.34725</x:v>
      </x:c>
      <x:c r="M291" t="n">
        <x:v>100</x:v>
      </x:c>
      <x:c r="N291" t="n">
        <x:v>60.64673</x:v>
      </x:c>
      <x:c r="O291" t="n">
        <x:v>44.07739</x:v>
      </x:c>
      <x:c r="P291" t="n">
        <x:v>28.48426</x:v>
      </x:c>
      <x:c r="Q291" t="n">
        <x:v>15.92434</x:v>
      </x:c>
      <x:c r="R291" t="n">
        <x:v>17.04872</x:v>
      </x:c>
      <x:c r="S291" t="n">
        <x:v>6.82471</x:v>
      </x:c>
      <x:c r="T291" t="n">
        <x:v>6.78113</x:v>
      </x:c>
      <x:c r="U291" t="n">
        <x:v>6.13614</x:v>
      </x:c>
      <x:c r="V291" t="n">
        <x:v>16.66521</x:v>
      </x:c>
      <x:c r="W291" t="n">
        <x:v>48.93227</x:v>
      </x:c>
      <x:c r="X291" t="n">
        <x:v>90.51686</x:v>
      </x:c>
      <x:c r="Y291" t="n">
        <x:v>50.53604</x:v>
      </x:c>
      <x:c r="Z291" t="n">
        <x:v>38.30733</x:v>
      </x:c>
      <x:c r="AA291" t="n">
        <x:v>24.60559</x:v>
      </x:c>
      <x:c r="AB291" t="n">
        <x:f>COUNT(D291:O291)</x:f>
        <x:v>12</x:v>
      </x:c>
      <x:c r="AC291" t="n">
        <x:f>COUNT(P291:AA291)</x:f>
        <x:v>12</x:v>
      </x:c>
      <x:c r="AD291" t="n">
        <x:f>COUNTIF(D291:AA291,"&gt;0")</x:f>
        <x:v>24</x:v>
      </x:c>
      <x:c r="AE291" t="n">
        <x:f>IF(AB291=0,"",AVERAGE(D291:O291))</x:f>
        <x:v>38.66032833333333</x:v>
      </x:c>
      <x:c r="AF291" t="n">
        <x:f>IF(AC291=0,"",AVERAGE(P291:AA291))</x:f>
        <x:v>29.230216666666667</x:v>
      </x:c>
      <x:c r="AG291" t="n">
        <x:f>IF(OR(AB291&lt;'산출기준'!$B$19,AC291&lt;'산출기준'!$B$19,AE291=0),"",AF291/AE291)</x:f>
        <x:v>0.7560778174111903</x:v>
      </x:c>
      <x:c r="AH291" t="n">
        <x:f>IF(SUM(P291:AA291)=0,"",MAX(P291:AA291)/SUM(P291:AA291))</x:f>
        <x:v>0.2580573299433862</x:v>
      </x:c>
      <x:c r="AI291" t="n">
        <x:f>IF(AG291="","",AD291/'산출기준'!$B$18*'산출기준'!$B$20+MIN(1,AG291)*'산출기준'!$B$21+(1-AH291)*'산출기준'!$B$22)</x:f>
        <x:v>87.52118792346798</x:v>
      </x:c>
      <x:c r="AJ291" t="str">
        <x:v>24개월 중 양수 지수 24개월; 전반/후반 자료 12/12개월. 최근12개월/이전12개월 관측월 평균비 0.76배, 최근 최댓달 비중 25.8%. 미래 1년 지속을 보장하지 않음.</x:v>
      </x:c>
      <x:c r="AK291" t="str">
        <x:v>https://developers.naver.com/docs/serviceapi/datalab/search/search.md</x:v>
      </x:c>
    </x:row>
    <x:row r="292">
      <x:c r="A292" t="str">
        <x:v>K0288</x:v>
      </x:c>
      <x:c r="B292" t="str">
        <x:v>리빙</x:v>
      </x:c>
      <x:c r="C292" t="str">
        <x:v>드럼세탁기청소비용</x:v>
      </x:c>
      <x:c r="D292" t="n">
        <x:v>33.2107</x:v>
      </x:c>
      <x:c r="E292" t="n">
        <x:v>40.75209</x:v>
      </x:c>
      <x:c r="F292" t="n">
        <x:v>32.31146</x:v>
      </x:c>
      <x:c r="G292" t="n">
        <x:v>21.43879</x:v>
      </x:c>
      <x:c r="H292" t="n">
        <x:v>21.72491</x:v>
      </x:c>
      <x:c r="I292" t="n">
        <x:v>26.67075</x:v>
      </x:c>
      <x:c r="J292" t="n">
        <x:v>30.20641</x:v>
      </x:c>
      <x:c r="K292" t="n">
        <x:v>33.92601</x:v>
      </x:c>
      <x:c r="L292" t="n">
        <x:v>40.40465</x:v>
      </x:c>
      <x:c r="M292" t="n">
        <x:v>47.43511</x:v>
      </x:c>
      <x:c r="N292" t="n">
        <x:v>54.83343</x:v>
      </x:c>
      <x:c r="O292" t="n">
        <x:v>51.33864</x:v>
      </x:c>
      <x:c r="P292" t="n">
        <x:v>38.87185</x:v>
      </x:c>
      <x:c r="Q292" t="n">
        <x:v>30.65603</x:v>
      </x:c>
      <x:c r="R292" t="n">
        <x:v>27.56999</x:v>
      </x:c>
      <x:c r="S292" t="n">
        <x:v>26.13938</x:v>
      </x:c>
      <x:c r="T292" t="n">
        <x:v>24.34089</x:v>
      </x:c>
      <x:c r="U292" t="n">
        <x:v>24.97445</x:v>
      </x:c>
      <x:c r="V292" t="n">
        <x:v>35.99019</x:v>
      </x:c>
      <x:c r="W292" t="n">
        <x:v>45.39137</x:v>
      </x:c>
      <x:c r="X292" t="n">
        <x:v>48.06866</x:v>
      </x:c>
      <x:c r="Y292" t="n">
        <x:v>56.67279</x:v>
      </x:c>
      <x:c r="Z292" t="n">
        <x:v>51.66564</x:v>
      </x:c>
      <x:c r="AA292" t="n">
        <x:v>49.13141</x:v>
      </x:c>
      <x:c r="AB292" t="n">
        <x:f>COUNT(D292:O292)</x:f>
        <x:v>12</x:v>
      </x:c>
      <x:c r="AC292" t="n">
        <x:f>COUNT(P292:AA292)</x:f>
        <x:v>12</x:v>
      </x:c>
      <x:c r="AD292" t="n">
        <x:f>COUNTIF(D292:AA292,"&gt;0")</x:f>
        <x:v>24</x:v>
      </x:c>
      <x:c r="AE292" t="n">
        <x:f>IF(AB292=0,"",AVERAGE(D292:O292))</x:f>
        <x:v>36.18774583333333</x:v>
      </x:c>
      <x:c r="AF292" t="n">
        <x:f>IF(AC292=0,"",AVERAGE(P292:AA292))</x:f>
        <x:v>38.289387500000004</x:v>
      </x:c>
      <x:c r="AG292" t="n">
        <x:f>IF(OR(AB292&lt;'산출기준'!$B$19,AC292&lt;'산출기준'!$B$19,AE292=0),"",AF292/AE292)</x:f>
        <x:v>1.0580760591263687</x:v>
      </x:c>
      <x:c r="AH292" t="n">
        <x:f>IF(SUM(P292:AA292)=0,"",MAX(P292:AA292)/SUM(P292:AA292))</x:f>
        <x:v>0.12334311955238249</x:v>
      </x:c>
      <x:c r="AI292" t="n">
        <x:f>IF(AG292="","",AD292/'산출기준'!$B$18*'산출기준'!$B$20+MIN(1,AG292)*'산출기준'!$B$21+(1-AH292)*'산출기준'!$B$22)</x:f>
        <x:v>97.53313760895234</x:v>
      </x:c>
      <x:c r="AJ292" t="str">
        <x:v>24개월 중 양수 지수 24개월; 전반/후반 자료 12/12개월. 최근12개월/이전12개월 관측월 평균비 1.06배, 최근 최댓달 비중 12.3%. 미래 1년 지속을 보장하지 않음.</x:v>
      </x:c>
      <x:c r="AK292" t="str">
        <x:v>https://developers.naver.com/docs/serviceapi/datalab/search/search.md</x:v>
      </x:c>
    </x:row>
    <x:row r="293">
      <x:c r="A293" t="str">
        <x:v>K0289</x:v>
      </x:c>
      <x:c r="B293" t="str">
        <x:v>리빙</x:v>
      </x:c>
      <x:c r="C293" t="str">
        <x:v>곰팡이냄새제거</x:v>
      </x:c>
      <x:c r="D293" t="n">
        <x:v>70.77457</x:v>
      </x:c>
      <x:c r="E293" t="n">
        <x:v>56.8976</x:v>
      </x:c>
      <x:c r="F293" t="n">
        <x:v>36.29675</x:v>
      </x:c>
      <x:c r="G293" t="n">
        <x:v>27.28387</x:v>
      </x:c>
      <x:c r="H293" t="n">
        <x:v>38.93316</x:v>
      </x:c>
      <x:c r="I293" t="n">
        <x:v>29.30717</x:v>
      </x:c>
      <x:c r="J293" t="n">
        <x:v>35.15225</x:v>
      </x:c>
      <x:c r="K293" t="n">
        <x:v>38.29961</x:v>
      </x:c>
      <x:c r="L293" t="n">
        <x:v>54.30206</x:v>
      </x:c>
      <x:c r="M293" t="n">
        <x:v>53.68894</x:v>
      </x:c>
      <x:c r="N293" t="n">
        <x:v>69.28264</x:v>
      </x:c>
      <x:c r="O293" t="n">
        <x:v>77.04884</x:v>
      </x:c>
      <x:c r="P293" t="n">
        <x:v>59.39096</x:v>
      </x:c>
      <x:c r="Q293" t="n">
        <x:v>49.96934</x:v>
      </x:c>
      <x:c r="R293" t="n">
        <x:v>23.72777</x:v>
      </x:c>
      <x:c r="S293" t="n">
        <x:v>15.47108</x:v>
      </x:c>
      <x:c r="T293" t="n">
        <x:v>14.53096</x:v>
      </x:c>
      <x:c r="U293" t="n">
        <x:v>25.40363</x:v>
      </x:c>
      <x:c r="V293" t="n">
        <x:v>32.90414</x:v>
      </x:c>
      <x:c r="W293" t="n">
        <x:v>33.33333</x:v>
      </x:c>
      <x:c r="X293" t="n">
        <x:v>35.33619</x:v>
      </x:c>
      <x:c r="Y293" t="n">
        <x:v>32.35234</x:v>
      </x:c>
      <x:c r="Z293" t="n">
        <x:v>54.03637</x:v>
      </x:c>
      <x:c r="AA293" t="n">
        <x:v>48.19129</x:v>
      </x:c>
      <x:c r="AB293" t="n">
        <x:f>COUNT(D293:O293)</x:f>
        <x:v>12</x:v>
      </x:c>
      <x:c r="AC293" t="n">
        <x:f>COUNT(P293:AA293)</x:f>
        <x:v>12</x:v>
      </x:c>
      <x:c r="AD293" t="n">
        <x:f>COUNTIF(D293:AA293,"&gt;0")</x:f>
        <x:v>24</x:v>
      </x:c>
      <x:c r="AE293" t="n">
        <x:f>IF(AB293=0,"",AVERAGE(D293:O293))</x:f>
        <x:v>48.938955</x:v>
      </x:c>
      <x:c r="AF293" t="n">
        <x:f>IF(AC293=0,"",AVERAGE(P293:AA293))</x:f>
        <x:v>35.38728333333332</x:v>
      </x:c>
      <x:c r="AG293" t="n">
        <x:f>IF(OR(AB293&lt;'산출기준'!$B$19,AC293&lt;'산출기준'!$B$19,AE293=0),"",AF293/AE293)</x:f>
        <x:v>0.7230902934754803</x:v>
      </x:c>
      <x:c r="AH293" t="n">
        <x:f>IF(SUM(P293:AA293)=0,"",MAX(P293:AA293)/SUM(P293:AA293))</x:f>
        <x:v>0.13985946929146398</x:v>
      </x:c>
      <x:c r="AI293" t="n">
        <x:f>IF(AG293="","",AD293/'산출기준'!$B$18*'산출기준'!$B$20+MIN(1,AG293)*'산출기준'!$B$21+(1-AH293)*'산출기준'!$B$22)</x:f>
        <x:v>88.89551941843513</x:v>
      </x:c>
      <x:c r="AJ293" t="str">
        <x:v>24개월 중 양수 지수 24개월; 전반/후반 자료 12/12개월. 최근12개월/이전12개월 관측월 평균비 0.72배, 최근 최댓달 비중 14.0%. 미래 1년 지속을 보장하지 않음.</x:v>
      </x:c>
      <x:c r="AK293" t="str">
        <x:v>https://developers.naver.com/docs/serviceapi/datalab/search/search.md</x:v>
      </x:c>
    </x:row>
    <x:row r="294">
      <x:c r="A294" t="str">
        <x:v>K0290</x:v>
      </x:c>
      <x:c r="B294" t="str">
        <x:v>리빙</x:v>
      </x:c>
      <x:c r="C294" t="str">
        <x:v>에어컨누수</x:v>
      </x:c>
      <x:c r="D294" t="n">
        <x:v>70.36582</x:v>
      </x:c>
      <x:c r="E294" t="n">
        <x:v>10.32086</x:v>
      </x:c>
      <x:c r="F294" t="n">
        <x:v>4.00572</x:v>
      </x:c>
      <x:c r="G294" t="n">
        <x:v>2.14592</x:v>
      </x:c>
      <x:c r="H294" t="n">
        <x:v>2.02329</x:v>
      </x:c>
      <x:c r="I294" t="n">
        <x:v>3.33128</x:v>
      </x:c>
      <x:c r="J294" t="n">
        <x:v>8.44062</x:v>
      </x:c>
      <x:c r="K294" t="n">
        <x:v>9.38074</x:v>
      </x:c>
      <x:c r="L294" t="n">
        <x:v>19.55855</x:v>
      </x:c>
      <x:c r="M294" t="n">
        <x:v>58.18516</x:v>
      </x:c>
      <x:c r="N294" t="n">
        <x:v>100</x:v>
      </x:c>
      <x:c r="O294" t="n">
        <x:v>85.01941</x:v>
      </x:c>
      <x:c r="P294" t="n">
        <x:v>33.8647</x:v>
      </x:c>
      <x:c r="Q294" t="n">
        <x:v>9.5238</x:v>
      </x:c>
      <x:c r="R294" t="n">
        <x:v>3.5561</x:v>
      </x:c>
      <x:c r="S294" t="n">
        <x:v>2.32985</x:v>
      </x:c>
      <x:c r="T294" t="n">
        <x:v>2.00286</x:v>
      </x:c>
      <x:c r="U294" t="n">
        <x:v>1.24667</x:v>
      </x:c>
      <x:c r="V294" t="n">
        <x:v>5.78377</x:v>
      </x:c>
      <x:c r="W294" t="n">
        <x:v>6.19251</x:v>
      </x:c>
      <x:c r="X294" t="n">
        <x:v>16.45207</x:v>
      </x:c>
      <x:c r="Y294" t="n">
        <x:v>24.87226</x:v>
      </x:c>
      <x:c r="Z294" t="n">
        <x:v>56.95892</x:v>
      </x:c>
      <x:c r="AA294" t="n">
        <x:v>49.11097</x:v>
      </x:c>
      <x:c r="AB294" t="n">
        <x:f>COUNT(D294:O294)</x:f>
        <x:v>12</x:v>
      </x:c>
      <x:c r="AC294" t="n">
        <x:f>COUNT(P294:AA294)</x:f>
        <x:v>12</x:v>
      </x:c>
      <x:c r="AD294" t="n">
        <x:f>COUNTIF(D294:AA294,"&gt;0")</x:f>
        <x:v>24</x:v>
      </x:c>
      <x:c r="AE294" t="n">
        <x:f>IF(AB294=0,"",AVERAGE(D294:O294))</x:f>
        <x:v>31.064780833333334</x:v>
      </x:c>
      <x:c r="AF294" t="n">
        <x:f>IF(AC294=0,"",AVERAGE(P294:AA294))</x:f>
        <x:v>17.65787333333333</x:v>
      </x:c>
      <x:c r="AG294" t="n">
        <x:f>IF(OR(AB294&lt;'산출기준'!$B$19,AC294&lt;'산출기준'!$B$19,AE294=0),"",AF294/AE294)</x:f>
        <x:v>0.5684209854262343</x:v>
      </x:c>
      <x:c r="AH294" t="n">
        <x:f>IF(SUM(P294:AA294)=0,"",MAX(P294:AA294)/SUM(P294:AA294))</x:f>
        <x:v>0.26880794629477844</x:v>
      </x:c>
      <x:c r="AI294" t="n">
        <x:f>IF(AG294="","",AD294/'산출기준'!$B$18*'산출기준'!$B$20+MIN(1,AG294)*'산출기준'!$B$21+(1-AH294)*'산출기준'!$B$22)</x:f>
        <x:v>81.67647063689147</x:v>
      </x:c>
      <x:c r="AJ294" t="str">
        <x:v>24개월 중 양수 지수 24개월; 전반/후반 자료 12/12개월. 최근12개월/이전12개월 관측월 평균비 0.57배, 최근 최댓달 비중 26.9%. 미래 1년 지속을 보장하지 않음.</x:v>
      </x:c>
      <x:c r="AK294" t="str">
        <x:v>https://developers.naver.com/docs/serviceapi/datalab/search/search.md</x:v>
      </x:c>
    </x:row>
    <x:row r="295">
      <x:c r="A295" t="str">
        <x:v>K0291</x:v>
      </x:c>
      <x:c r="B295" t="str">
        <x:v>리빙</x:v>
      </x:c>
      <x:c r="C295" t="str">
        <x:v>화장실환풍기청소</x:v>
      </x:c>
      <x:c r="D295" t="n">
        <x:v>61.5982</x:v>
      </x:c>
      <x:c r="E295" t="n">
        <x:v>53.40282</x:v>
      </x:c>
      <x:c r="F295" t="n">
        <x:v>47.35336</x:v>
      </x:c>
      <x:c r="G295" t="n">
        <x:v>46.29061</x:v>
      </x:c>
      <x:c r="H295" t="n">
        <x:v>46.8833</x:v>
      </x:c>
      <x:c r="I295" t="n">
        <x:v>44.71694</x:v>
      </x:c>
      <x:c r="J295" t="n">
        <x:v>44.16513</x:v>
      </x:c>
      <x:c r="K295" t="n">
        <x:v>38.01348</x:v>
      </x:c>
      <x:c r="L295" t="n">
        <x:v>42.20314</x:v>
      </x:c>
      <x:c r="M295" t="n">
        <x:v>50.82771</x:v>
      </x:c>
      <x:c r="N295" t="n">
        <x:v>52.78969</x:v>
      </x:c>
      <x:c r="O295" t="n">
        <x:v>43.96076</x:v>
      </x:c>
      <x:c r="P295" t="n">
        <x:v>34.86613</x:v>
      </x:c>
      <x:c r="Q295" t="n">
        <x:v>35.25444</x:v>
      </x:c>
      <x:c r="R295" t="n">
        <x:v>33.25158</x:v>
      </x:c>
      <x:c r="S295" t="n">
        <x:v>33.76251</x:v>
      </x:c>
      <x:c r="T295" t="n">
        <x:v>35.19313</x:v>
      </x:c>
      <x:c r="U295" t="n">
        <x:v>31.47353</x:v>
      </x:c>
      <x:c r="V295" t="n">
        <x:v>41.07909</x:v>
      </x:c>
      <x:c r="W295" t="n">
        <x:v>35.33619</x:v>
      </x:c>
      <x:c r="X295" t="n">
        <x:v>42.01921</x:v>
      </x:c>
      <x:c r="Y295" t="n">
        <x:v>52.05395</x:v>
      </x:c>
      <x:c r="Z295" t="n">
        <x:v>60.41283</x:v>
      </x:c>
      <x:c r="AA295" t="n">
        <x:v>47.2103</x:v>
      </x:c>
      <x:c r="AB295" t="n">
        <x:f>COUNT(D295:O295)</x:f>
        <x:v>12</x:v>
      </x:c>
      <x:c r="AC295" t="n">
        <x:f>COUNT(P295:AA295)</x:f>
        <x:v>12</x:v>
      </x:c>
      <x:c r="AD295" t="n">
        <x:f>COUNTIF(D295:AA295,"&gt;0")</x:f>
        <x:v>24</x:v>
      </x:c>
      <x:c r="AE295" t="n">
        <x:f>IF(AB295=0,"",AVERAGE(D295:O295))</x:f>
        <x:v>47.68376166666667</x:v>
      </x:c>
      <x:c r="AF295" t="n">
        <x:f>IF(AC295=0,"",AVERAGE(P295:AA295))</x:f>
        <x:v>40.1594075</x:v>
      </x:c>
      <x:c r="AG295" t="n">
        <x:f>IF(OR(AB295&lt;'산출기준'!$B$19,AC295&lt;'산출기준'!$B$19,AE295=0),"",AF295/AE295)</x:f>
        <x:v>0.842203007823383</x:v>
      </x:c>
      <x:c r="AH295" t="n">
        <x:f>IF(SUM(P295:AA295)=0,"",MAX(P295:AA295)/SUM(P295:AA295))</x:f>
        <x:v>0.12536047749210444</x:v>
      </x:c>
      <x:c r="AI295" t="n">
        <x:f>IF(AG295="","",AD295/'산출기준'!$B$18*'산출기준'!$B$20+MIN(1,AG295)*'산출기준'!$B$21+(1-AH295)*'산출기준'!$B$22)</x:f>
        <x:v>92.7588806848594</x:v>
      </x:c>
      <x:c r="AJ295" t="str">
        <x:v>24개월 중 양수 지수 24개월; 전반/후반 자료 12/12개월. 최근12개월/이전12개월 관측월 평균비 0.84배, 최근 최댓달 비중 12.5%. 미래 1년 지속을 보장하지 않음.</x:v>
      </x:c>
      <x:c r="AK295" t="str">
        <x:v>https://developers.naver.com/docs/serviceapi/datalab/search/search.md</x:v>
      </x:c>
    </x:row>
    <x:row r="296">
      <x:c r="A296" t="str">
        <x:v>K0292</x:v>
      </x:c>
      <x:c r="B296" t="str">
        <x:v>리빙</x:v>
      </x:c>
      <x:c r="C296" t="str">
        <x:v>후드청소</x:v>
      </x:c>
      <x:c r="D296" t="n">
        <x:v>11.45415</x:v>
      </x:c>
      <x:c r="E296" t="n">
        <x:v>8.67285</x:v>
      </x:c>
      <x:c r="F296" t="n">
        <x:v>7.06909</x:v>
      </x:c>
      <x:c r="G296" t="n">
        <x:v>6.22717</x:v>
      </x:c>
      <x:c r="H296" t="n">
        <x:v>8.88738</x:v>
      </x:c>
      <x:c r="I296" t="n">
        <x:v>9.83037</x:v>
      </x:c>
      <x:c r="J296" t="n">
        <x:v>8.82826</x:v>
      </x:c>
      <x:c r="K296" t="n">
        <x:v>7.38088</x:v>
      </x:c>
      <x:c r="L296" t="n">
        <x:v>7.24549</x:v>
      </x:c>
      <x:c r="M296" t="n">
        <x:v>8.77582</x:v>
      </x:c>
      <x:c r="N296" t="n">
        <x:v>9.83991</x:v>
      </x:c>
      <x:c r="O296" t="n">
        <x:v>9.42705</x:v>
      </x:c>
      <x:c r="P296" t="n">
        <x:v>6.5628</x:v>
      </x:c>
      <x:c r="Q296" t="n">
        <x:v>4.32879</x:v>
      </x:c>
      <x:c r="R296" t="n">
        <x:v>2.8776</x:v>
      </x:c>
      <x:c r="S296" t="n">
        <x:v>3.42966</x:v>
      </x:c>
      <x:c r="T296" t="n">
        <x:v>4.65679</x:v>
      </x:c>
      <x:c r="U296" t="n">
        <x:v>3.83775</x:v>
      </x:c>
      <x:c r="V296" t="n">
        <x:v>2.16249</x:v>
      </x:c>
      <x:c r="W296" t="n">
        <x:v>1.47884</x:v>
      </x:c>
      <x:c r="X296" t="n">
        <x:v>1.5494</x:v>
      </x:c>
      <x:c r="Y296" t="n">
        <x:v>1.34345</x:v>
      </x:c>
      <x:c r="Z296" t="n">
        <x:v>1.28719</x:v>
      </x:c>
      <x:c r="AA296" t="n">
        <x:v>1.9613</x:v>
      </x:c>
      <x:c r="AB296" t="n">
        <x:f>COUNT(D296:O296)</x:f>
        <x:v>12</x:v>
      </x:c>
      <x:c r="AC296" t="n">
        <x:f>COUNT(P296:AA296)</x:f>
        <x:v>12</x:v>
      </x:c>
      <x:c r="AD296" t="n">
        <x:f>COUNTIF(D296:AA296,"&gt;0")</x:f>
        <x:v>24</x:v>
      </x:c>
      <x:c r="AE296" t="n">
        <x:f>IF(AB296=0,"",AVERAGE(D296:O296))</x:f>
        <x:v>8.636535</x:v>
      </x:c>
      <x:c r="AF296" t="n">
        <x:f>IF(AC296=0,"",AVERAGE(P296:AA296))</x:f>
        <x:v>2.956338333333333</x:v>
      </x:c>
      <x:c r="AG296" t="n">
        <x:f>IF(OR(AB296&lt;'산출기준'!$B$19,AC296&lt;'산출기준'!$B$19,AE296=0),"",AF296/AE296)</x:f>
        <x:v>0.3423060675760977</x:v>
      </x:c>
      <x:c r="AH296" t="n">
        <x:f>IF(SUM(P296:AA296)=0,"",MAX(P296:AA296)/SUM(P296:AA296))</x:f>
        <x:v>0.18499235822692828</x:v>
      </x:c>
      <x:c r="AI296" t="n">
        <x:f>IF(AG296="","",AD296/'산출기준'!$B$18*'산출기준'!$B$20+MIN(1,AG296)*'산출기준'!$B$21+(1-AH296)*'산출기준'!$B$22)</x:f>
        <x:v>76.56933486274437</x:v>
      </x:c>
      <x:c r="AJ296" t="str">
        <x:v>24개월 중 양수 지수 24개월; 전반/후반 자료 12/12개월. 최근12개월/이전12개월 관측월 평균비 0.34배, 최근 최댓달 비중 18.5%. 미래 1년 지속을 보장하지 않음.</x:v>
      </x:c>
      <x:c r="AK296" t="str">
        <x:v>https://developers.naver.com/docs/serviceapi/datalab/search/search.md</x:v>
      </x:c>
    </x:row>
    <x:row r="297">
      <x:c r="A297" t="str">
        <x:v>K0293</x:v>
      </x:c>
      <x:c r="B297" t="str">
        <x:v>리빙</x:v>
      </x:c>
      <x:c r="C297" t="str">
        <x:v>에어컨곰팡이냄새</x:v>
      </x:c>
      <x:c r="D297" t="n">
        <x:v>10.3939</x:v>
      </x:c>
      <x:c r="E297" t="n">
        <x:v>2.54966</x:v>
      </x:c>
      <x:c r="F297" t="n">
        <x:v>0.33795</x:v>
      </x:c>
      <x:c r="G297"/>
      <x:c r="H297"/>
      <x:c r="I297"/>
      <x:c r="J297" t="n">
        <x:v>0.39803</x:v>
      </x:c>
      <x:c r="K297" t="n">
        <x:v>1.90379</x:v>
      </x:c>
      <x:c r="L297" t="n">
        <x:v>7.20588</x:v>
      </x:c>
      <x:c r="M297" t="n">
        <x:v>18.53479</x:v>
      </x:c>
      <x:c r="N297" t="n">
        <x:v>18.1743</x:v>
      </x:c>
      <x:c r="O297" t="n">
        <x:v>11.2538</x:v>
      </x:c>
      <x:c r="P297" t="n">
        <x:v>7.22841</x:v>
      </x:c>
      <x:c r="Q297" t="n">
        <x:v>2.08403</x:v>
      </x:c>
      <x:c r="R297" t="n">
        <x:v>0.04506</x:v>
      </x:c>
      <x:c r="S297" t="n">
        <x:v>0.01877</x:v>
      </x:c>
      <x:c r="T297"/>
      <x:c r="U297"/>
      <x:c r="V297" t="n">
        <x:v>0.06383</x:v>
      </x:c>
      <x:c r="W297" t="n">
        <x:v>1.42315</x:v>
      </x:c>
      <x:c r="X297" t="n">
        <x:v>9.56028</x:v>
      </x:c>
      <x:c r="Y297" t="n">
        <x:v>10.80695</x:v>
      </x:c>
      <x:c r="Z297" t="n">
        <x:v>12.25263</x:v>
      </x:c>
      <x:c r="AA297" t="n">
        <x:v>8.78299</x:v>
      </x:c>
      <x:c r="AB297" t="n">
        <x:f>COUNT(D297:O297)</x:f>
        <x:v>9</x:v>
      </x:c>
      <x:c r="AC297" t="n">
        <x:f>COUNT(P297:AA297)</x:f>
        <x:v>10</x:v>
      </x:c>
      <x:c r="AD297" t="n">
        <x:f>COUNTIF(D297:AA297,"&gt;0")</x:f>
        <x:v>19</x:v>
      </x:c>
      <x:c r="AE297" t="n">
        <x:f>IF(AB297=0,"",AVERAGE(D297:O297))</x:f>
        <x:v>7.861344444444445</x:v>
      </x:c>
      <x:c r="AF297" t="n">
        <x:f>IF(AC297=0,"",AVERAGE(P297:AA297))</x:f>
        <x:v>5.226609999999999</x:v>
      </x:c>
      <x:c r="AG297" t="str">
        <x:f>IF(OR(AB297&lt;'산출기준'!$B$19,AC297&lt;'산출기준'!$B$19,AE297=0),"",AF297/AE297)</x:f>
      </x:c>
      <x:c r="AH297" t="n">
        <x:f>IF(SUM(P297:AA297)=0,"",MAX(P297:AA297)/SUM(P297:AA297))</x:f>
        <x:v>0.23442786050614073</x:v>
      </x:c>
      <x:c r="AI297" t="str">
        <x:f>IF(AG297="","",AD297/'산출기준'!$B$18*'산출기준'!$B$20+MIN(1,AG297)*'산출기준'!$B$21+(1-AH297)*'산출기준'!$B$22)</x:f>
      </x:c>
      <x:c r="AJ297" t="str">
        <x:v>24개월 중 양수 지수 19개월; 전반/후반 자료 9/10개월. 자료 부족으로 점수·전년비 미산정. 미래 1년 지속을 보장하지 않음.</x:v>
      </x:c>
      <x:c r="AK297" t="str">
        <x:v>https://developers.naver.com/docs/serviceapi/datalab/search/search.md</x:v>
      </x:c>
    </x:row>
    <x:row r="298">
      <x:c r="A298" t="str">
        <x:v>K0294</x:v>
      </x:c>
      <x:c r="B298" t="str">
        <x:v>리빙</x:v>
      </x:c>
      <x:c r="C298" t="str">
        <x:v>세탁기분해청소</x:v>
      </x:c>
      <x:c r="D298" t="n">
        <x:v>13.22518</x:v>
      </x:c>
      <x:c r="E298" t="n">
        <x:v>13.43922</x:v>
      </x:c>
      <x:c r="F298" t="n">
        <x:v>11.91844</x:v>
      </x:c>
      <x:c r="G298" t="n">
        <x:v>8.20472</x:v>
      </x:c>
      <x:c r="H298" t="n">
        <x:v>8.40749</x:v>
      </x:c>
      <x:c r="I298" t="n">
        <x:v>9.91701</x:v>
      </x:c>
      <x:c r="J298" t="n">
        <x:v>10.5854</x:v>
      </x:c>
      <x:c r="K298" t="n">
        <x:v>11.65558</x:v>
      </x:c>
      <x:c r="L298" t="n">
        <x:v>13.11253</x:v>
      </x:c>
      <x:c r="M298" t="n">
        <x:v>14.50189</x:v>
      </x:c>
      <x:c r="N298" t="n">
        <x:v>15.47444</x:v>
      </x:c>
      <x:c r="O298" t="n">
        <x:v>14.34418</x:v>
      </x:c>
      <x:c r="P298" t="n">
        <x:v>11.32139</x:v>
      </x:c>
      <x:c r="Q298" t="n">
        <x:v>9.78934</x:v>
      </x:c>
      <x:c r="R298" t="n">
        <x:v>8.72667</x:v>
      </x:c>
      <x:c r="S298" t="n">
        <x:v>7.15331</x:v>
      </x:c>
      <x:c r="T298" t="n">
        <x:v>6.80785</x:v>
      </x:c>
      <x:c r="U298" t="n">
        <x:v>5.39972</x:v>
      </x:c>
      <x:c r="V298" t="n">
        <x:v>7.04066</x:v>
      </x:c>
      <x:c r="W298" t="n">
        <x:v>9.32747</x:v>
      </x:c>
      <x:c r="X298" t="n">
        <x:v>9.87195</x:v>
      </x:c>
      <x:c r="Y298" t="n">
        <x:v>10.48402</x:v>
      </x:c>
      <x:c r="Z298" t="n">
        <x:v>8.3812</x:v>
      </x:c>
      <x:c r="AA298" t="n">
        <x:v>8.07329</x:v>
      </x:c>
      <x:c r="AB298" t="n">
        <x:f>COUNT(D298:O298)</x:f>
        <x:v>12</x:v>
      </x:c>
      <x:c r="AC298" t="n">
        <x:f>COUNT(P298:AA298)</x:f>
        <x:v>12</x:v>
      </x:c>
      <x:c r="AD298" t="n">
        <x:f>COUNTIF(D298:AA298,"&gt;0")</x:f>
        <x:v>24</x:v>
      </x:c>
      <x:c r="AE298" t="n">
        <x:f>IF(AB298=0,"",AVERAGE(D298:O298))</x:f>
        <x:v>12.065506666666666</x:v>
      </x:c>
      <x:c r="AF298" t="n">
        <x:f>IF(AC298=0,"",AVERAGE(P298:AA298))</x:f>
        <x:v>8.531405833333334</x:v>
      </x:c>
      <x:c r="AG298" t="n">
        <x:f>IF(OR(AB298&lt;'산출기준'!$B$19,AC298&lt;'산출기준'!$B$19,AE298=0),"",AF298/AE298)</x:f>
        <x:v>0.7070905573242954</x:v>
      </x:c>
      <x:c r="AH298" t="n">
        <x:f>IF(SUM(P298:AA298)=0,"",MAX(P298:AA298)/SUM(P298:AA298))</x:f>
        <x:v>0.11058542813430415</x:v>
      </x:c>
      <x:c r="AI298" t="n">
        <x:f>IF(AG298="","",AD298/'산출기준'!$B$18*'산출기준'!$B$20+MIN(1,AG298)*'산출기준'!$B$21+(1-AH298)*'산출기준'!$B$22)</x:f>
        <x:v>89.00100815704278</x:v>
      </x:c>
      <x:c r="AJ298" t="str">
        <x:v>24개월 중 양수 지수 24개월; 전반/후반 자료 12/12개월. 최근12개월/이전12개월 관측월 평균비 0.71배, 최근 최댓달 비중 11.1%. 미래 1년 지속을 보장하지 않음.</x:v>
      </x:c>
      <x:c r="AK298" t="str">
        <x:v>https://developers.naver.com/docs/serviceapi/datalab/search/search.md</x:v>
      </x:c>
    </x:row>
    <x:row r="299">
      <x:c r="A299" t="str">
        <x:v>K0295</x:v>
      </x:c>
      <x:c r="B299" t="str">
        <x:v>리빙</x:v>
      </x:c>
      <x:c r="C299" t="str">
        <x:v>화장실냄새</x:v>
      </x:c>
      <x:c r="D299" t="n">
        <x:v>12.37655</x:v>
      </x:c>
      <x:c r="E299" t="n">
        <x:v>12.09492</x:v>
      </x:c>
      <x:c r="F299" t="n">
        <x:v>9.71048</x:v>
      </x:c>
      <x:c r="G299" t="n">
        <x:v>8.84307</x:v>
      </x:c>
      <x:c r="H299" t="n">
        <x:v>8.35492</x:v>
      </x:c>
      <x:c r="I299" t="n">
        <x:v>8.28733</x:v>
      </x:c>
      <x:c r="J299" t="n">
        <x:v>10.08599</x:v>
      </x:c>
      <x:c r="K299" t="n">
        <x:v>9.13972</x:v>
      </x:c>
      <x:c r="L299" t="n">
        <x:v>9.73677</x:v>
      </x:c>
      <x:c r="M299" t="n">
        <x:v>9.8006</x:v>
      </x:c>
      <x:c r="N299" t="n">
        <x:v>11.20874</x:v>
      </x:c>
      <x:c r="O299" t="n">
        <x:v>8.93319</x:v>
      </x:c>
      <x:c r="P299" t="n">
        <x:v>8.29484</x:v>
      </x:c>
      <x:c r="Q299" t="n">
        <x:v>8.32112</x:v>
      </x:c>
      <x:c r="R299" t="n">
        <x:v>6.60508</x:v>
      </x:c>
      <x:c r="S299" t="n">
        <x:v>6.07562</x:v>
      </x:c>
      <x:c r="T299" t="n">
        <x:v>5.37719</x:v>
      </x:c>
      <x:c r="U299" t="n">
        <x:v>4.47974</x:v>
      </x:c>
      <x:c r="V299" t="n">
        <x:v>5.47482</x:v>
      </x:c>
      <x:c r="W299" t="n">
        <x:v>5.56869</x:v>
      </x:c>
      <x:c r="X299" t="n">
        <x:v>5.76395</x:v>
      </x:c>
      <x:c r="Y299" t="n">
        <x:v>5.35466</x:v>
      </x:c>
      <x:c r="Z299" t="n">
        <x:v>6.46614</x:v>
      </x:c>
      <x:c r="AA299" t="n">
        <x:v>7.99068</x:v>
      </x:c>
      <x:c r="AB299" t="n">
        <x:f>COUNT(D299:O299)</x:f>
        <x:v>12</x:v>
      </x:c>
      <x:c r="AC299" t="n">
        <x:f>COUNT(P299:AA299)</x:f>
        <x:v>12</x:v>
      </x:c>
      <x:c r="AD299" t="n">
        <x:f>COUNTIF(D299:AA299,"&gt;0")</x:f>
        <x:v>24</x:v>
      </x:c>
      <x:c r="AE299" t="n">
        <x:f>IF(AB299=0,"",AVERAGE(D299:O299))</x:f>
        <x:v>9.881023333333333</x:v>
      </x:c>
      <x:c r="AF299" t="n">
        <x:f>IF(AC299=0,"",AVERAGE(P299:AA299))</x:f>
        <x:v>6.3143775</x:v>
      </x:c>
      <x:c r="AG299" t="n">
        <x:f>IF(OR(AB299&lt;'산출기준'!$B$19,AC299&lt;'산출기준'!$B$19,AE299=0),"",AF299/AE299)</x:f>
        <x:v>0.6390408449597157</x:v>
      </x:c>
      <x:c r="AH299" t="n">
        <x:f>IF(SUM(P299:AA299)=0,"",MAX(P299:AA299)/SUM(P299:AA299))</x:f>
        <x:v>0.10981710654243695</x:v>
      </x:c>
      <x:c r="AI299" t="n">
        <x:f>IF(AG299="","",AD299/'산출기준'!$B$18*'산출기준'!$B$20+MIN(1,AG299)*'산출기준'!$B$21+(1-AH299)*'산출기준'!$B$22)</x:f>
        <x:v>86.97488321794273</x:v>
      </x:c>
      <x:c r="AJ299" t="str">
        <x:v>24개월 중 양수 지수 24개월; 전반/후반 자료 12/12개월. 최근12개월/이전12개월 관측월 평균비 0.64배, 최근 최댓달 비중 11.0%. 미래 1년 지속을 보장하지 않음.</x:v>
      </x:c>
      <x:c r="AK299" t="str">
        <x:v>https://developers.naver.com/docs/serviceapi/datalab/search/search.md</x:v>
      </x:c>
    </x:row>
    <x:row r="300">
      <x:c r="A300" t="str">
        <x:v>K0296</x:v>
      </x:c>
      <x:c r="B300" t="str">
        <x:v>리빙</x:v>
      </x:c>
      <x:c r="C300" t="str">
        <x:v>냉장고냄새제거</x:v>
      </x:c>
      <x:c r="D300" t="n">
        <x:v>16.72689</x:v>
      </x:c>
      <x:c r="E300" t="n">
        <x:v>18.12911</x:v>
      </x:c>
      <x:c r="F300" t="n">
        <x:v>17.62469</x:v>
      </x:c>
      <x:c r="G300" t="n">
        <x:v>19.78166</x:v>
      </x:c>
      <x:c r="H300" t="n">
        <x:v>16.62149</x:v>
      </x:c>
      <x:c r="I300" t="n">
        <x:v>15.14586</x:v>
      </x:c>
      <x:c r="J300" t="n">
        <x:v>15.16469</x:v>
      </x:c>
      <x:c r="K300" t="n">
        <x:v>12.10615</x:v>
      </x:c>
      <x:c r="L300" t="n">
        <x:v>17.13344</x:v>
      </x:c>
      <x:c r="M300" t="n">
        <x:v>10.58347</x:v>
      </x:c>
      <x:c r="N300" t="n">
        <x:v>9.02879</x:v>
      </x:c>
      <x:c r="O300" t="n">
        <x:v>9.60474</x:v>
      </x:c>
      <x:c r="P300" t="n">
        <x:v>8.31357</x:v>
      </x:c>
      <x:c r="Q300" t="n">
        <x:v>9.14549</x:v>
      </x:c>
      <x:c r="R300" t="n">
        <x:v>7.96348</x:v>
      </x:c>
      <x:c r="S300" t="n">
        <x:v>8.44532</x:v>
      </x:c>
      <x:c r="T300" t="n">
        <x:v>9.48804</x:v>
      </x:c>
      <x:c r="U300" t="n">
        <x:v>6.80406</x:v>
      </x:c>
      <x:c r="V300" t="n">
        <x:v>5.1214</x:v>
      </x:c>
      <x:c r="W300" t="n">
        <x:v>5.0574</x:v>
      </x:c>
      <x:c r="X300" t="n">
        <x:v>2.11932</x:v>
      </x:c>
      <x:c r="Y300" t="n">
        <x:v>1.51326</x:v>
      </x:c>
      <x:c r="Z300" t="n">
        <x:v>1.27987</x:v>
      </x:c>
      <x:c r="AA300" t="n">
        <x:v>2.46565</x:v>
      </x:c>
      <x:c r="AB300" t="n">
        <x:f>COUNT(D300:O300)</x:f>
        <x:v>12</x:v>
      </x:c>
      <x:c r="AC300" t="n">
        <x:f>COUNT(P300:AA300)</x:f>
        <x:v>12</x:v>
      </x:c>
      <x:c r="AD300" t="n">
        <x:f>COUNTIF(D300:AA300,"&gt;0")</x:f>
        <x:v>24</x:v>
      </x:c>
      <x:c r="AE300" t="n">
        <x:f>IF(AB300=0,"",AVERAGE(D300:O300))</x:f>
        <x:v>14.804248333333334</x:v>
      </x:c>
      <x:c r="AF300" t="n">
        <x:f>IF(AC300=0,"",AVERAGE(P300:AA300))</x:f>
        <x:v>5.643071666666667</x:v>
      </x:c>
      <x:c r="AG300" t="n">
        <x:f>IF(OR(AB300&lt;'산출기준'!$B$19,AC300&lt;'산출기준'!$B$19,AE300=0),"",AF300/AE300)</x:f>
        <x:v>0.3811792088059407</x:v>
      </x:c>
      <x:c r="AH300" t="n">
        <x:f>IF(SUM(P300:AA300)=0,"",MAX(P300:AA300)/SUM(P300:AA300))</x:f>
        <x:v>0.14011340750294685</x:v>
      </x:c>
      <x:c r="AI300" t="n">
        <x:f>IF(AG300="","",AD300/'산출기준'!$B$18*'산출기준'!$B$20+MIN(1,AG300)*'산출기준'!$B$21+(1-AH300)*'산출기준'!$B$22)</x:f>
        <x:v>78.63310811411928</x:v>
      </x:c>
      <x:c r="AJ300" t="str">
        <x:v>24개월 중 양수 지수 24개월; 전반/후반 자료 12/12개월. 최근12개월/이전12개월 관측월 평균비 0.38배, 최근 최댓달 비중 14.0%. 미래 1년 지속을 보장하지 않음.</x:v>
      </x:c>
      <x:c r="AK300" t="str">
        <x:v>https://developers.naver.com/docs/serviceapi/datalab/search/search.md</x:v>
      </x:c>
    </x:row>
    <x:row r="301">
      <x:c r="A301" t="str">
        <x:v>K0297</x:v>
      </x:c>
      <x:c r="B301" t="str">
        <x:v>리빙</x:v>
      </x:c>
      <x:c r="C301" t="str">
        <x:v>화장실하수구냄새제거</x:v>
      </x:c>
      <x:c r="D301" t="n">
        <x:v>3.84716</x:v>
      </x:c>
      <x:c r="E301" t="n">
        <x:v>4.71108</x:v>
      </x:c>
      <x:c r="F301" t="n">
        <x:v>3.72859</x:v>
      </x:c>
      <x:c r="G301" t="n">
        <x:v>3.87351</x:v>
      </x:c>
      <x:c r="H301" t="n">
        <x:v>3.42555</x:v>
      </x:c>
      <x:c r="I301" t="n">
        <x:v>3.19969</x:v>
      </x:c>
      <x:c r="J301" t="n">
        <x:v>3.85657</x:v>
      </x:c>
      <x:c r="K301" t="n">
        <x:v>3.03406</x:v>
      </x:c>
      <x:c r="L301" t="n">
        <x:v>3.47261</x:v>
      </x:c>
      <x:c r="M301" t="n">
        <x:v>2.84208</x:v>
      </x:c>
      <x:c r="N301" t="n">
        <x:v>3.4632</x:v>
      </x:c>
      <x:c r="O301" t="n">
        <x:v>3.77752</x:v>
      </x:c>
      <x:c r="P301" t="n">
        <x:v>1.68831</x:v>
      </x:c>
      <x:c r="Q301" t="n">
        <x:v>4.28947</x:v>
      </x:c>
      <x:c r="R301" t="n">
        <x:v>3.44626</x:v>
      </x:c>
      <x:c r="S301" t="n">
        <x:v>2.82326</x:v>
      </x:c>
      <x:c r="T301" t="n">
        <x:v>1.97628</x:v>
      </x:c>
      <x:c r="U301" t="n">
        <x:v>1.97252</x:v>
      </x:c>
      <x:c r="V301" t="n">
        <x:v>3.1564</x:v>
      </x:c>
      <x:c r="W301" t="n">
        <x:v>2.38095</x:v>
      </x:c>
      <x:c r="X301" t="n">
        <x:v>2.21532</x:v>
      </x:c>
      <x:c r="Y301" t="n">
        <x:v>1.94993</x:v>
      </x:c>
      <x:c r="Z301" t="n">
        <x:v>2.22096</x:v>
      </x:c>
      <x:c r="AA301" t="n">
        <x:v>2.46941</x:v>
      </x:c>
      <x:c r="AB301" t="n">
        <x:f>COUNT(D301:O301)</x:f>
        <x:v>12</x:v>
      </x:c>
      <x:c r="AC301" t="n">
        <x:f>COUNT(P301:AA301)</x:f>
        <x:v>12</x:v>
      </x:c>
      <x:c r="AD301" t="n">
        <x:f>COUNTIF(D301:AA301,"&gt;0")</x:f>
        <x:v>24</x:v>
      </x:c>
      <x:c r="AE301" t="n">
        <x:f>IF(AB301=0,"",AVERAGE(D301:O301))</x:f>
        <x:v>3.602635000000001</x:v>
      </x:c>
      <x:c r="AF301" t="n">
        <x:f>IF(AC301=0,"",AVERAGE(P301:AA301))</x:f>
        <x:v>2.549089166666666</x:v>
      </x:c>
      <x:c r="AG301" t="n">
        <x:f>IF(OR(AB301&lt;'산출기준'!$B$19,AC301&lt;'산출기준'!$B$19,AE301=0),"",AF301/AE301)</x:f>
        <x:v>0.7075624276860313</x:v>
      </x:c>
      <x:c r="AH301" t="n">
        <x:f>IF(SUM(P301:AA301)=0,"",MAX(P301:AA301)/SUM(P301:AA301))</x:f>
        <x:v>0.14022884644744021</x:v>
      </x:c>
      <x:c r="AI301" t="n">
        <x:f>IF(AG301="","",AD301/'산출기준'!$B$18*'산출기준'!$B$20+MIN(1,AG301)*'산출기준'!$B$21+(1-AH301)*'산출기준'!$B$22)</x:f>
        <x:v>88.42229590163213</x:v>
      </x:c>
      <x:c r="AJ301" t="str">
        <x:v>24개월 중 양수 지수 24개월; 전반/후반 자료 12/12개월. 최근12개월/이전12개월 관측월 평균비 0.71배, 최근 최댓달 비중 14.0%. 미래 1년 지속을 보장하지 않음.</x:v>
      </x:c>
      <x:c r="AK301" t="str">
        <x:v>https://developers.naver.com/docs/serviceapi/datalab/search/search.md</x:v>
      </x:c>
    </x:row>
    <x:row r="302">
      <x:c r="A302" t="str">
        <x:v>K0298</x:v>
      </x:c>
      <x:c r="B302" t="str">
        <x:v>리빙</x:v>
      </x:c>
      <x:c r="C302" t="str">
        <x:v>세탁기청소방법</x:v>
      </x:c>
      <x:c r="D302" t="n">
        <x:v>5.0574</x:v>
      </x:c>
      <x:c r="E302" t="n">
        <x:v>3.76999</x:v>
      </x:c>
      <x:c r="F302" t="n">
        <x:v>2.86843</x:v>
      </x:c>
      <x:c r="G302" t="n">
        <x:v>1.93487</x:v>
      </x:c>
      <x:c r="H302" t="n">
        <x:v>2.04216</x:v>
      </x:c>
      <x:c r="I302" t="n">
        <x:v>2.81385</x:v>
      </x:c>
      <x:c r="J302" t="n">
        <x:v>3.53849</x:v>
      </x:c>
      <x:c r="K302" t="n">
        <x:v>3.03218</x:v>
      </x:c>
      <x:c r="L302" t="n">
        <x:v>3.54413</x:v>
      </x:c>
      <x:c r="M302" t="n">
        <x:v>4.08055</x:v>
      </x:c>
      <x:c r="N302" t="n">
        <x:v>4.84472</x:v>
      </x:c>
      <x:c r="O302" t="n">
        <x:v>4.52475</x:v>
      </x:c>
      <x:c r="P302" t="n">
        <x:v>3.72859</x:v>
      </x:c>
      <x:c r="Q302" t="n">
        <x:v>3.88857</x:v>
      </x:c>
      <x:c r="R302" t="n">
        <x:v>2.53529</x:v>
      </x:c>
      <x:c r="S302" t="n">
        <x:v>1.773</x:v>
      </x:c>
      <x:c r="T302" t="n">
        <x:v>2.0591</x:v>
      </x:c>
      <x:c r="U302" t="n">
        <x:v>0.95426</x:v>
      </x:c>
      <x:c r="V302" t="n">
        <x:v>0.86203</x:v>
      </x:c>
      <x:c r="W302" t="n">
        <x:v>1.08601</x:v>
      </x:c>
      <x:c r="X302" t="n">
        <x:v>1.05778</x:v>
      </x:c>
      <x:c r="Y302" t="n">
        <x:v>1.61867</x:v>
      </x:c>
      <x:c r="Z302" t="n">
        <x:v>1.55655</x:v>
      </x:c>
      <x:c r="AA302" t="n">
        <x:v>1.33258</x:v>
      </x:c>
      <x:c r="AB302" t="n">
        <x:f>COUNT(D302:O302)</x:f>
        <x:v>12</x:v>
      </x:c>
      <x:c r="AC302" t="n">
        <x:f>COUNT(P302:AA302)</x:f>
        <x:v>12</x:v>
      </x:c>
      <x:c r="AD302" t="n">
        <x:f>COUNTIF(D302:AA302,"&gt;0")</x:f>
        <x:v>24</x:v>
      </x:c>
      <x:c r="AE302" t="n">
        <x:f>IF(AB302=0,"",AVERAGE(D302:O302))</x:f>
        <x:v>3.504293333333333</x:v>
      </x:c>
      <x:c r="AF302" t="n">
        <x:f>IF(AC302=0,"",AVERAGE(P302:AA302))</x:f>
        <x:v>1.8710358333333337</x:v>
      </x:c>
      <x:c r="AG302" t="n">
        <x:f>IF(OR(AB302&lt;'산출기준'!$B$19,AC302&lt;'산출기준'!$B$19,AE302=0),"",AF302/AE302)</x:f>
        <x:v>0.5339267165610186</x:v>
      </x:c>
      <x:c r="AH302" t="n">
        <x:f>IF(SUM(P302:AA302)=0,"",MAX(P302:AA302)/SUM(P302:AA302))</x:f>
        <x:v>0.17319149864847588</x:v>
      </x:c>
      <x:c r="AI302" t="n">
        <x:f>IF(AG302="","",AD302/'산출기준'!$B$18*'산출기준'!$B$20+MIN(1,AG302)*'산출기준'!$B$21+(1-AH302)*'산출기준'!$B$22)</x:f>
        <x:v>82.55397152386104</x:v>
      </x:c>
      <x:c r="AJ302" t="str">
        <x:v>24개월 중 양수 지수 24개월; 전반/후반 자료 12/12개월. 최근12개월/이전12개월 관측월 평균비 0.53배, 최근 최댓달 비중 17.3%. 미래 1년 지속을 보장하지 않음.</x:v>
      </x:c>
      <x:c r="AK302" t="str">
        <x:v>https://developers.naver.com/docs/serviceapi/datalab/search/search.md</x:v>
      </x:c>
    </x:row>
    <x:row r="303">
      <x:c r="A303" t="str">
        <x:v>K0299</x:v>
      </x:c>
      <x:c r="B303" t="str">
        <x:v>리빙</x:v>
      </x:c>
      <x:c r="C303" t="str">
        <x:v>에어컨전기세절약</x:v>
      </x:c>
      <x:c r="D303" t="n">
        <x:v>6.96405</x:v>
      </x:c>
      <x:c r="E303" t="n">
        <x:v>0.06775</x:v>
      </x:c>
      <x:c r="F303" t="n">
        <x:v>0.00941</x:v>
      </x:c>
      <x:c r="G303"/>
      <x:c r="H303"/>
      <x:c r="I303" t="n">
        <x:v>0.00941</x:v>
      </x:c>
      <x:c r="J303" t="n">
        <x:v>0.07905</x:v>
      </x:c>
      <x:c r="K303" t="n">
        <x:v>0.47054</x:v>
      </x:c>
      <x:c r="L303" t="n">
        <x:v>4.361</x:v>
      </x:c>
      <x:c r="M303" t="n">
        <x:v>42.53152</x:v>
      </x:c>
      <x:c r="N303" t="n">
        <x:v>100</x:v>
      </x:c>
      <x:c r="O303" t="n">
        <x:v>22.32072</x:v>
      </x:c>
      <x:c r="P303" t="n">
        <x:v>2.34895</x:v>
      </x:c>
      <x:c r="Q303" t="n">
        <x:v>0.01317</x:v>
      </x:c>
      <x:c r="R303"/>
      <x:c r="S303"/>
      <x:c r="T303"/>
      <x:c r="U303"/>
      <x:c r="V303"/>
      <x:c r="W303" t="n">
        <x:v>0.10163</x:v>
      </x:c>
      <x:c r="X303" t="n">
        <x:v>0.03011</x:v>
      </x:c>
      <x:c r="Y303" t="n">
        <x:v>0.08846</x:v>
      </x:c>
      <x:c r="Z303" t="n">
        <x:v>0.83192</x:v>
      </x:c>
      <x:c r="AA303" t="n">
        <x:v>0.20703</x:v>
      </x:c>
      <x:c r="AB303" t="n">
        <x:f>COUNT(D303:O303)</x:f>
        <x:v>10</x:v>
      </x:c>
      <x:c r="AC303" t="n">
        <x:f>COUNT(P303:AA303)</x:f>
        <x:v>7</x:v>
      </x:c>
      <x:c r="AD303" t="n">
        <x:f>COUNTIF(D303:AA303,"&gt;0")</x:f>
        <x:v>17</x:v>
      </x:c>
      <x:c r="AE303" t="n">
        <x:f>IF(AB303=0,"",AVERAGE(D303:O303))</x:f>
        <x:v>17.681345</x:v>
      </x:c>
      <x:c r="AF303" t="n">
        <x:f>IF(AC303=0,"",AVERAGE(P303:AA303))</x:f>
        <x:v>0.5173242857142858</x:v>
      </x:c>
      <x:c r="AG303" t="str">
        <x:f>IF(OR(AB303&lt;'산출기준'!$B$19,AC303&lt;'산출기준'!$B$19,AE303=0),"",AF303/AE303)</x:f>
      </x:c>
      <x:c r="AH303" t="n">
        <x:f>IF(SUM(P303:AA303)=0,"",MAX(P303:AA303)/SUM(P303:AA303))</x:f>
        <x:v>0.6486536491341435</x:v>
      </x:c>
      <x:c r="AI303" t="str">
        <x:f>IF(AG303="","",AD303/'산출기준'!$B$18*'산출기준'!$B$20+MIN(1,AG303)*'산출기준'!$B$21+(1-AH303)*'산출기준'!$B$22)</x:f>
      </x:c>
      <x:c r="AJ303" t="str">
        <x:v>24개월 중 양수 지수 17개월; 전반/후반 자료 10/7개월. 자료 부족으로 점수·전년비 미산정. 미래 1년 지속을 보장하지 않음.</x:v>
      </x:c>
      <x:c r="AK303" t="str">
        <x:v>https://developers.naver.com/docs/serviceapi/datalab/search/search.md</x:v>
      </x:c>
    </x:row>
    <x:row r="304">
      <x:c r="A304" t="str">
        <x:v>K0300</x:v>
      </x:c>
      <x:c r="B304" t="str">
        <x:v>리빙</x:v>
      </x:c>
      <x:c r="C304" t="str">
        <x:v>음식물쓰레기냄새제거</x:v>
      </x:c>
      <x:c r="D304" t="n">
        <x:v>0.04705</x:v>
      </x:c>
      <x:c r="E304"/>
      <x:c r="F304"/>
      <x:c r="G304"/>
      <x:c r="H304"/>
      <x:c r="I304"/>
      <x:c r="J304" t="n">
        <x:v>0.01882</x:v>
      </x:c>
      <x:c r="K304" t="n">
        <x:v>0.04893</x:v>
      </x:c>
      <x:c r="L304" t="n">
        <x:v>0.15998</x:v>
      </x:c>
      <x:c r="M304" t="n">
        <x:v>0.41031</x:v>
      </x:c>
      <x:c r="N304" t="n">
        <x:v>0.2955</x:v>
      </x:c>
      <x:c r="O304"/>
      <x:c r="P304"/>
      <x:c r="Q304"/>
      <x:c r="R304"/>
      <x:c r="S304" t="n">
        <x:v>0.00941</x:v>
      </x:c>
      <x:c r="T304"/>
      <x:c r="U304" t="n">
        <x:v>0.01882</x:v>
      </x:c>
      <x:c r="V304" t="n">
        <x:v>0.00941</x:v>
      </x:c>
      <x:c r="W304" t="n">
        <x:v>0.06211</x:v>
      </x:c>
      <x:c r="X304" t="n">
        <x:v>0.03387</x:v>
      </x:c>
      <x:c r="Y304"/>
      <x:c r="Z304" t="n">
        <x:v>0.10351</x:v>
      </x:c>
      <x:c r="AA304" t="n">
        <x:v>0.07528</x:v>
      </x:c>
      <x:c r="AB304" t="n">
        <x:f>COUNT(D304:O304)</x:f>
        <x:v>6</x:v>
      </x:c>
      <x:c r="AC304" t="n">
        <x:f>COUNT(P304:AA304)</x:f>
        <x:v>7</x:v>
      </x:c>
      <x:c r="AD304" t="n">
        <x:f>COUNTIF(D304:AA304,"&gt;0")</x:f>
        <x:v>13</x:v>
      </x:c>
      <x:c r="AE304" t="n">
        <x:f>IF(AB304=0,"",AVERAGE(D304:O304))</x:f>
        <x:v>0.16343166666666667</x:v>
      </x:c>
      <x:c r="AF304" t="n">
        <x:f>IF(AC304=0,"",AVERAGE(P304:AA304))</x:f>
        <x:v>0.04463</x:v>
      </x:c>
      <x:c r="AG304" t="str">
        <x:f>IF(OR(AB304&lt;'산출기준'!$B$19,AC304&lt;'산출기준'!$B$19,AE304=0),"",AF304/AE304)</x:f>
      </x:c>
      <x:c r="AH304" t="n">
        <x:f>IF(SUM(P304:AA304)=0,"",MAX(P304:AA304)/SUM(P304:AA304))</x:f>
        <x:v>0.3313274222976217</x:v>
      </x:c>
      <x:c r="AI304" t="str">
        <x:f>IF(AG304="","",AD304/'산출기준'!$B$18*'산출기준'!$B$20+MIN(1,AG304)*'산출기준'!$B$21+(1-AH304)*'산출기준'!$B$22)</x:f>
      </x:c>
      <x:c r="AJ304" t="str">
        <x:v>24개월 중 양수 지수 13개월; 전반/후반 자료 6/7개월. 자료 부족으로 점수·전년비 미산정. 미래 1년 지속을 보장하지 않음.</x:v>
      </x:c>
      <x:c r="AK304" t="str">
        <x:v>https://developers.naver.com/docs/serviceapi/datalab/search/search.md</x:v>
      </x:c>
    </x:row>
    <x:row r="305">
      <x:c r="A305" t="str">
        <x:v>K0301</x:v>
      </x:c>
      <x:c r="B305" t="str">
        <x:v>건강</x:v>
      </x:c>
      <x:c r="C305" t="str">
        <x:v>마그네슘효능</x:v>
      </x:c>
      <x:c r="D305" t="n">
        <x:v>71.1192</x:v>
      </x:c>
      <x:c r="E305" t="n">
        <x:v>62.23937</x:v>
      </x:c>
      <x:c r="F305" t="n">
        <x:v>61.02063</x:v>
      </x:c>
      <x:c r="G305" t="n">
        <x:v>52.12624</x:v>
      </x:c>
      <x:c r="H305" t="n">
        <x:v>57.13522</x:v>
      </x:c>
      <x:c r="I305" t="n">
        <x:v>60.85554</x:v>
      </x:c>
      <x:c r="J305" t="n">
        <x:v>69.42073</x:v>
      </x:c>
      <x:c r="K305" t="n">
        <x:v>62.31512</x:v>
      </x:c>
      <x:c r="L305" t="n">
        <x:v>65.82957</x:v>
      </x:c>
      <x:c r="M305" t="n">
        <x:v>65.74411</x:v>
      </x:c>
      <x:c r="N305" t="n">
        <x:v>68.43214</x:v>
      </x:c>
      <x:c r="O305" t="n">
        <x:v>71.97378</x:v>
      </x:c>
      <x:c r="P305" t="n">
        <x:v>71.68438</x:v>
      </x:c>
      <x:c r="Q305" t="n">
        <x:v>69.647</x:v>
      </x:c>
      <x:c r="R305" t="n">
        <x:v>70.08302</x:v>
      </x:c>
      <x:c r="S305" t="n">
        <x:v>71.47074</x:v>
      </x:c>
      <x:c r="T305" t="n">
        <x:v>71.48336</x:v>
      </x:c>
      <x:c r="U305" t="n">
        <x:v>63.83782</x:v>
      </x:c>
      <x:c r="V305" t="n">
        <x:v>72.52051</x:v>
      </x:c>
      <x:c r="W305" t="n">
        <x:v>70.97256</x:v>
      </x:c>
      <x:c r="X305" t="n">
        <x:v>65.80335</x:v>
      </x:c>
      <x:c r="Y305" t="n">
        <x:v>68.20101</x:v>
      </x:c>
      <x:c r="Z305" t="n">
        <x:v>72.19033</x:v>
      </x:c>
      <x:c r="AA305" t="n">
        <x:v>75.62126</x:v>
      </x:c>
      <x:c r="AB305" t="n">
        <x:f>COUNT(D305:O305)</x:f>
        <x:v>12</x:v>
      </x:c>
      <x:c r="AC305" t="n">
        <x:f>COUNT(P305:AA305)</x:f>
        <x:v>12</x:v>
      </x:c>
      <x:c r="AD305" t="n">
        <x:f>COUNTIF(D305:AA305,"&gt;0")</x:f>
        <x:v>24</x:v>
      </x:c>
      <x:c r="AE305" t="n">
        <x:f>IF(AB305=0,"",AVERAGE(D305:O305))</x:f>
        <x:v>64.0176375</x:v>
      </x:c>
      <x:c r="AF305" t="n">
        <x:f>IF(AC305=0,"",AVERAGE(P305:AA305))</x:f>
        <x:v>70.29294500000002</x:v>
      </x:c>
      <x:c r="AG305" t="n">
        <x:f>IF(OR(AB305&lt;'산출기준'!$B$19,AC305&lt;'산출기준'!$B$19,AE305=0),"",AF305/AE305)</x:f>
        <x:v>1.098024665468169</x:v>
      </x:c>
      <x:c r="AH305" t="n">
        <x:f>IF(SUM(P305:AA305)=0,"",MAX(P305:AA305)/SUM(P305:AA305))</x:f>
        <x:v>0.08965013013278454</x:v>
      </x:c>
      <x:c r="AI305" t="n">
        <x:f>IF(AG305="","",AD305/'산출기준'!$B$18*'산출기준'!$B$20+MIN(1,AG305)*'산출기준'!$B$21+(1-AH305)*'산출기준'!$B$22)</x:f>
        <x:v>98.20699739734431</x:v>
      </x:c>
      <x:c r="AJ305" t="str">
        <x:v>24개월 중 양수 지수 24개월; 전반/후반 자료 12/12개월. 최근12개월/이전12개월 관측월 평균비 1.10배, 최근 최댓달 비중 9.0%. 미래 1년 지속을 보장하지 않음.</x:v>
      </x:c>
      <x:c r="AK305" t="str">
        <x:v>https://developers.naver.com/docs/serviceapi/datalab/search/search.md</x:v>
      </x:c>
    </x:row>
    <x:row r="306">
      <x:c r="A306" t="str">
        <x:v>K0302</x:v>
      </x:c>
      <x:c r="B306" t="str">
        <x:v>건강</x:v>
      </x:c>
      <x:c r="C306" t="str">
        <x:v>혈압정상수치</x:v>
      </x:c>
      <x:c r="D306" t="n">
        <x:v>94.67734</x:v>
      </x:c>
      <x:c r="E306" t="n">
        <x:v>100</x:v>
      </x:c>
      <x:c r="F306" t="n">
        <x:v>96.78854</x:v>
      </x:c>
      <x:c r="G306" t="n">
        <x:v>95.87569</x:v>
      </x:c>
      <x:c r="H306" t="n">
        <x:v>80.27773</x:v>
      </x:c>
      <x:c r="I306" t="n">
        <x:v>80.48069</x:v>
      </x:c>
      <x:c r="J306" t="n">
        <x:v>88.41077</x:v>
      </x:c>
      <x:c r="K306" t="n">
        <x:v>91.44258</x:v>
      </x:c>
      <x:c r="L306" t="n">
        <x:v>97.75382</x:v>
      </x:c>
      <x:c r="M306" t="n">
        <x:v>96.74095</x:v>
      </x:c>
      <x:c r="N306" t="n">
        <x:v>99.43287</x:v>
      </x:c>
      <x:c r="O306" t="n">
        <x:v>97.84413</x:v>
      </x:c>
      <x:c r="P306" t="n">
        <x:v>98.99587</x:v>
      </x:c>
      <x:c r="Q306" t="n">
        <x:v>86.8638</x:v>
      </x:c>
      <x:c r="R306" t="n">
        <x:v>98.56761</x:v>
      </x:c>
      <x:c r="S306" t="n">
        <x:v>98.54236</x:v>
      </x:c>
      <x:c r="T306" t="n">
        <x:v>81.83151</x:v>
      </x:c>
      <x:c r="U306" t="n">
        <x:v>71.48239</x:v>
      </x:c>
      <x:c r="V306" t="n">
        <x:v>78.06652</x:v>
      </x:c>
      <x:c r="W306" t="n">
        <x:v>77.36732</x:v>
      </x:c>
      <x:c r="X306" t="n">
        <x:v>73.14882</x:v>
      </x:c>
      <x:c r="Y306" t="n">
        <x:v>75.15707</x:v>
      </x:c>
      <x:c r="Z306" t="n">
        <x:v>78.65501</x:v>
      </x:c>
      <x:c r="AA306" t="n">
        <x:v>78.5375</x:v>
      </x:c>
      <x:c r="AB306" t="n">
        <x:f>COUNT(D306:O306)</x:f>
        <x:v>12</x:v>
      </x:c>
      <x:c r="AC306" t="n">
        <x:f>COUNT(P306:AA306)</x:f>
        <x:v>12</x:v>
      </x:c>
      <x:c r="AD306" t="n">
        <x:f>COUNTIF(D306:AA306,"&gt;0")</x:f>
        <x:v>24</x:v>
      </x:c>
      <x:c r="AE306" t="n">
        <x:f>IF(AB306=0,"",AVERAGE(D306:O306))</x:f>
        <x:v>93.31042583333334</x:v>
      </x:c>
      <x:c r="AF306" t="n">
        <x:f>IF(AC306=0,"",AVERAGE(P306:AA306))</x:f>
        <x:v>83.10131500000001</x:v>
      </x:c>
      <x:c r="AG306" t="n">
        <x:f>IF(OR(AB306&lt;'산출기준'!$B$19,AC306&lt;'산출기준'!$B$19,AE306=0),"",AF306/AE306)</x:f>
        <x:v>0.8905898162808906</x:v>
      </x:c>
      <x:c r="AH306" t="n">
        <x:f>IF(SUM(P306:AA306)=0,"",MAX(P306:AA306)/SUM(P306:AA306))</x:f>
        <x:v>0.09927226582796352</x:v>
      </x:c>
      <x:c r="AI306" t="n">
        <x:f>IF(AG306="","",AD306/'산출기준'!$B$18*'산출기준'!$B$20+MIN(1,AG306)*'산출기준'!$B$21+(1-AH306)*'산출기준'!$B$22)</x:f>
        <x:v>94.73224917186744</x:v>
      </x:c>
      <x:c r="AJ306" t="str">
        <x:v>24개월 중 양수 지수 24개월; 전반/후반 자료 12/12개월. 최근12개월/이전12개월 관측월 평균비 0.89배, 최근 최댓달 비중 9.9%. 미래 1년 지속을 보장하지 않음.</x:v>
      </x:c>
      <x:c r="AK306" t="str">
        <x:v>https://developers.naver.com/docs/serviceapi/datalab/search/search.md</x:v>
      </x:c>
    </x:row>
    <x:row r="307">
      <x:c r="A307" t="str">
        <x:v>K0303</x:v>
      </x:c>
      <x:c r="B307" t="str">
        <x:v>건강</x:v>
      </x:c>
      <x:c r="C307" t="str">
        <x:v>당뇨초기증상</x:v>
      </x:c>
      <x:c r="D307" t="n">
        <x:v>93.11968</x:v>
      </x:c>
      <x:c r="E307" t="n">
        <x:v>96.06506</x:v>
      </x:c>
      <x:c r="F307" t="n">
        <x:v>95.24836</x:v>
      </x:c>
      <x:c r="G307" t="n">
        <x:v>89.62757</x:v>
      </x:c>
      <x:c r="H307" t="n">
        <x:v>96.91284</x:v>
      </x:c>
      <x:c r="I307" t="n">
        <x:v>93.815</x:v>
      </x:c>
      <x:c r="J307" t="n">
        <x:v>96.94877</x:v>
      </x:c>
      <x:c r="K307" t="n">
        <x:v>92.7361</x:v>
      </x:c>
      <x:c r="L307" t="n">
        <x:v>93.96164</x:v>
      </x:c>
      <x:c r="M307" t="n">
        <x:v>84.76037</x:v>
      </x:c>
      <x:c r="N307" t="n">
        <x:v>77.22554</x:v>
      </x:c>
      <x:c r="O307" t="n">
        <x:v>78.95702</x:v>
      </x:c>
      <x:c r="P307" t="n">
        <x:v>79.13571</x:v>
      </x:c>
      <x:c r="Q307" t="n">
        <x:v>72.32726</x:v>
      </x:c>
      <x:c r="R307" t="n">
        <x:v>69.48482</x:v>
      </x:c>
      <x:c r="S307" t="n">
        <x:v>67.67176</x:v>
      </x:c>
      <x:c r="T307" t="n">
        <x:v>69.56251</x:v>
      </x:c>
      <x:c r="U307" t="n">
        <x:v>63.32799</x:v>
      </x:c>
      <x:c r="V307" t="n">
        <x:v>69.66059</x:v>
      </x:c>
      <x:c r="W307" t="n">
        <x:v>67.84947</x:v>
      </x:c>
      <x:c r="X307" t="n">
        <x:v>61.84899</x:v>
      </x:c>
      <x:c r="Y307" t="n">
        <x:v>57.41587</x:v>
      </x:c>
      <x:c r="Z307" t="n">
        <x:v>56.12041</x:v>
      </x:c>
      <x:c r="AA307" t="n">
        <x:v>56.53022</x:v>
      </x:c>
      <x:c r="AB307" t="n">
        <x:f>COUNT(D307:O307)</x:f>
        <x:v>12</x:v>
      </x:c>
      <x:c r="AC307" t="n">
        <x:f>COUNT(P307:AA307)</x:f>
        <x:v>12</x:v>
      </x:c>
      <x:c r="AD307" t="n">
        <x:f>COUNTIF(D307:AA307,"&gt;0")</x:f>
        <x:v>24</x:v>
      </x:c>
      <x:c r="AE307" t="n">
        <x:f>IF(AB307=0,"",AVERAGE(D307:O307))</x:f>
        <x:v>90.78149583333334</x:v>
      </x:c>
      <x:c r="AF307" t="n">
        <x:f>IF(AC307=0,"",AVERAGE(P307:AA307))</x:f>
        <x:v>65.9113</x:v>
      </x:c>
      <x:c r="AG307" t="n">
        <x:f>IF(OR(AB307&lt;'산출기준'!$B$19,AC307&lt;'산출기준'!$B$19,AE307=0),"",AF307/AE307)</x:f>
        <x:v>0.7260433350977958</x:v>
      </x:c>
      <x:c r="AH307" t="n">
        <x:f>IF(SUM(P307:AA307)=0,"",MAX(P307:AA307)/SUM(P307:AA307))</x:f>
        <x:v>0.10005329131727035</x:v>
      </x:c>
      <x:c r="AI307" t="n">
        <x:f>IF(AG307="","",AD307/'산출기준'!$B$18*'산출기준'!$B$20+MIN(1,AG307)*'산출기준'!$B$21+(1-AH307)*'산출기준'!$B$22)</x:f>
        <x:v>89.78023422658846</x:v>
      </x:c>
      <x:c r="AJ307" t="str">
        <x:v>24개월 중 양수 지수 24개월; 전반/후반 자료 12/12개월. 최근12개월/이전12개월 관측월 평균비 0.73배, 최근 최댓달 비중 10.0%. 미래 1년 지속을 보장하지 않음.</x:v>
      </x:c>
      <x:c r="AK307" t="str">
        <x:v>https://developers.naver.com/docs/serviceapi/datalab/search/search.md</x:v>
      </x:c>
    </x:row>
    <x:row r="308">
      <x:c r="A308" t="str">
        <x:v>K0304</x:v>
      </x:c>
      <x:c r="B308" t="str">
        <x:v>건강</x:v>
      </x:c>
      <x:c r="C308" t="str">
        <x:v>당뇨에좋은음식</x:v>
      </x:c>
      <x:c r="D308" t="n">
        <x:v>71.16387</x:v>
      </x:c>
      <x:c r="E308" t="n">
        <x:v>75.0318</x:v>
      </x:c>
      <x:c r="F308" t="n">
        <x:v>74.28404</x:v>
      </x:c>
      <x:c r="G308" t="n">
        <x:v>73.00995</x:v>
      </x:c>
      <x:c r="H308" t="n">
        <x:v>76.12138</x:v>
      </x:c>
      <x:c r="I308" t="n">
        <x:v>72.19227</x:v>
      </x:c>
      <x:c r="J308" t="n">
        <x:v>74.00339</x:v>
      </x:c>
      <x:c r="K308" t="n">
        <x:v>68.50206</x:v>
      </x:c>
      <x:c r="L308" t="n">
        <x:v>67.31148</x:v>
      </x:c>
      <x:c r="M308" t="n">
        <x:v>64.50497</x:v>
      </x:c>
      <x:c r="N308" t="n">
        <x:v>64.70988</x:v>
      </x:c>
      <x:c r="O308" t="n">
        <x:v>61.7577</x:v>
      </x:c>
      <x:c r="P308" t="n">
        <x:v>62.2316</x:v>
      </x:c>
      <x:c r="Q308" t="n">
        <x:v>53.87132</x:v>
      </x:c>
      <x:c r="R308" t="n">
        <x:v>56.23597</x:v>
      </x:c>
      <x:c r="S308" t="n">
        <x:v>55.72808</x:v>
      </x:c>
      <x:c r="T308" t="n">
        <x:v>59.12891</x:v>
      </x:c>
      <x:c r="U308" t="n">
        <x:v>48.40009</x:v>
      </x:c>
      <x:c r="V308" t="n">
        <x:v>51.00461</x:v>
      </x:c>
      <x:c r="W308" t="n">
        <x:v>47.44452</x:v>
      </x:c>
      <x:c r="X308" t="n">
        <x:v>45.44306</x:v>
      </x:c>
      <x:c r="Y308" t="n">
        <x:v>44.85554</x:v>
      </x:c>
      <x:c r="Z308" t="n">
        <x:v>44.86817</x:v>
      </x:c>
      <x:c r="AA308" t="n">
        <x:v>43.93493</x:v>
      </x:c>
      <x:c r="AB308" t="n">
        <x:f>COUNT(D308:O308)</x:f>
        <x:v>12</x:v>
      </x:c>
      <x:c r="AC308" t="n">
        <x:f>COUNT(P308:AA308)</x:f>
        <x:v>12</x:v>
      </x:c>
      <x:c r="AD308" t="n">
        <x:f>COUNTIF(D308:AA308,"&gt;0")</x:f>
        <x:v>24</x:v>
      </x:c>
      <x:c r="AE308" t="n">
        <x:f>IF(AB308=0,"",AVERAGE(D308:O308))</x:f>
        <x:v>70.21606583333333</x:v>
      </x:c>
      <x:c r="AF308" t="n">
        <x:f>IF(AC308=0,"",AVERAGE(P308:AA308))</x:f>
        <x:v>51.09556666666666</x:v>
      </x:c>
      <x:c r="AG308" t="n">
        <x:f>IF(OR(AB308&lt;'산출기준'!$B$19,AC308&lt;'산출기준'!$B$19,AE308=0),"",AF308/AE308)</x:f>
        <x:v>0.7276905372048104</x:v>
      </x:c>
      <x:c r="AH308" t="n">
        <x:f>IF(SUM(P308:AA308)=0,"",MAX(P308:AA308)/SUM(P308:AA308))</x:f>
        <x:v>0.1014954330675786</x:v>
      </x:c>
      <x:c r="AI308" t="n">
        <x:f>IF(AG308="","",AD308/'산출기준'!$B$18*'산출기준'!$B$20+MIN(1,AG308)*'산출기준'!$B$21+(1-AH308)*'산출기준'!$B$22)</x:f>
        <x:v>89.80080745479275</x:v>
      </x:c>
      <x:c r="AJ308" t="str">
        <x:v>24개월 중 양수 지수 24개월; 전반/후반 자료 12/12개월. 최근12개월/이전12개월 관측월 평균비 0.73배, 최근 최댓달 비중 10.1%. 미래 1년 지속을 보장하지 않음.</x:v>
      </x:c>
      <x:c r="AK308" t="str">
        <x:v>https://developers.naver.com/docs/serviceapi/datalab/search/search.md</x:v>
      </x:c>
    </x:row>
    <x:row r="309">
      <x:c r="A309" t="str">
        <x:v>K0305</x:v>
      </x:c>
      <x:c r="B309" t="str">
        <x:v>건강</x:v>
      </x:c>
      <x:c r="C309" t="str">
        <x:v>콜레스테롤수치</x:v>
      </x:c>
      <x:c r="D309" t="n">
        <x:v>39.45423</x:v>
      </x:c>
      <x:c r="E309" t="n">
        <x:v>45.96552</x:v>
      </x:c>
      <x:c r="F309" t="n">
        <x:v>77.26438</x:v>
      </x:c>
      <x:c r="G309" t="n">
        <x:v>76.88468</x:v>
      </x:c>
      <x:c r="H309" t="n">
        <x:v>61.39645</x:v>
      </x:c>
      <x:c r="I309" t="n">
        <x:v>64.13401</x:v>
      </x:c>
      <x:c r="J309" t="n">
        <x:v>65.0721</x:v>
      </x:c>
      <x:c r="K309" t="n">
        <x:v>65.32847</x:v>
      </x:c>
      <x:c r="L309" t="n">
        <x:v>66.35105</x:v>
      </x:c>
      <x:c r="M309" t="n">
        <x:v>66.08788</x:v>
      </x:c>
      <x:c r="N309" t="n">
        <x:v>65.61495</x:v>
      </x:c>
      <x:c r="O309" t="n">
        <x:v>62.13255</x:v>
      </x:c>
      <x:c r="P309" t="n">
        <x:v>63.57659</x:v>
      </x:c>
      <x:c r="Q309" t="n">
        <x:v>53.13425</x:v>
      </x:c>
      <x:c r="R309" t="n">
        <x:v>57.38771</x:v>
      </x:c>
      <x:c r="S309" t="n">
        <x:v>59.6941</x:v>
      </x:c>
      <x:c r="T309" t="n">
        <x:v>49.99854</x:v>
      </x:c>
      <x:c r="U309" t="n">
        <x:v>37.87812</x:v>
      </x:c>
      <x:c r="V309" t="n">
        <x:v>42.79873</x:v>
      </x:c>
      <x:c r="W309" t="n">
        <x:v>41.52172</x:v>
      </x:c>
      <x:c r="X309" t="n">
        <x:v>40.2991</x:v>
      </x:c>
      <x:c r="Y309" t="n">
        <x:v>41.17989</x:v>
      </x:c>
      <x:c r="Z309" t="n">
        <x:v>41.84219</x:v>
      </x:c>
      <x:c r="AA309" t="n">
        <x:v>41.08375</x:v>
      </x:c>
      <x:c r="AB309" t="n">
        <x:f>COUNT(D309:O309)</x:f>
        <x:v>12</x:v>
      </x:c>
      <x:c r="AC309" t="n">
        <x:f>COUNT(P309:AA309)</x:f>
        <x:v>12</x:v>
      </x:c>
      <x:c r="AD309" t="n">
        <x:f>COUNTIF(D309:AA309,"&gt;0")</x:f>
        <x:v>24</x:v>
      </x:c>
      <x:c r="AE309" t="n">
        <x:f>IF(AB309=0,"",AVERAGE(D309:O309))</x:f>
        <x:v>62.973855833333346</x:v>
      </x:c>
      <x:c r="AF309" t="n">
        <x:f>IF(AC309=0,"",AVERAGE(P309:AA309))</x:f>
        <x:v>47.53289083333333</x:v>
      </x:c>
      <x:c r="AG309" t="n">
        <x:f>IF(OR(AB309&lt;'산출기준'!$B$19,AC309&lt;'산출기준'!$B$19,AE309=0),"",AF309/AE309)</x:f>
        <x:v>0.7548035641827923</x:v>
      </x:c>
      <x:c r="AH309" t="n">
        <x:f>IF(SUM(P309:AA309)=0,"",MAX(P309:AA309)/SUM(P309:AA309))</x:f>
        <x:v>0.11146069750403884</x:v>
      </x:c>
      <x:c r="AI309" t="n">
        <x:f>IF(AG309="","",AD309/'산출기준'!$B$18*'산출기준'!$B$20+MIN(1,AG309)*'산출기준'!$B$21+(1-AH309)*'산출기준'!$B$22)</x:f>
        <x:v>90.41489297540299</x:v>
      </x:c>
      <x:c r="AJ309" t="str">
        <x:v>24개월 중 양수 지수 24개월; 전반/후반 자료 12/12개월. 최근12개월/이전12개월 관측월 평균비 0.75배, 최근 최댓달 비중 11.1%. 미래 1년 지속을 보장하지 않음.</x:v>
      </x:c>
      <x:c r="AK309" t="str">
        <x:v>https://developers.naver.com/docs/serviceapi/datalab/search/search.md</x:v>
      </x:c>
    </x:row>
    <x:row r="310">
      <x:c r="A310" t="str">
        <x:v>K0306</x:v>
      </x:c>
      <x:c r="B310" t="str">
        <x:v>건강</x:v>
      </x:c>
      <x:c r="C310" t="str">
        <x:v>당화혈색소수치</x:v>
      </x:c>
      <x:c r="D310" t="n">
        <x:v>4.34214</x:v>
      </x:c>
      <x:c r="E310" t="n">
        <x:v>5.02865</x:v>
      </x:c>
      <x:c r="F310" t="n">
        <x:v>42.08945</x:v>
      </x:c>
      <x:c r="G310" t="n">
        <x:v>43.9535</x:v>
      </x:c>
      <x:c r="H310" t="n">
        <x:v>40.17105</x:v>
      </x:c>
      <x:c r="I310" t="n">
        <x:v>42.21054</x:v>
      </x:c>
      <x:c r="J310" t="n">
        <x:v>45.2264</x:v>
      </x:c>
      <x:c r="K310" t="n">
        <x:v>46.08453</x:v>
      </x:c>
      <x:c r="L310" t="n">
        <x:v>45.56202</x:v>
      </x:c>
      <x:c r="M310" t="n">
        <x:v>46.11886</x:v>
      </x:c>
      <x:c r="N310" t="n">
        <x:v>47.74168</x:v>
      </x:c>
      <x:c r="O310" t="n">
        <x:v>45.07194</x:v>
      </x:c>
      <x:c r="P310" t="n">
        <x:v>45.45905</x:v>
      </x:c>
      <x:c r="Q310" t="n">
        <x:v>37.4441</x:v>
      </x:c>
      <x:c r="R310" t="n">
        <x:v>41.36004</x:v>
      </x:c>
      <x:c r="S310" t="n">
        <x:v>41.61748</x:v>
      </x:c>
      <x:c r="T310" t="n">
        <x:v>38.05909</x:v>
      </x:c>
      <x:c r="U310" t="n">
        <x:v>31.81571</x:v>
      </x:c>
      <x:c r="V310" t="n">
        <x:v>36.76141</x:v>
      </x:c>
      <x:c r="W310" t="n">
        <x:v>35.97383</x:v>
      </x:c>
      <x:c r="X310" t="n">
        <x:v>33.8409</x:v>
      </x:c>
      <x:c r="Y310" t="n">
        <x:v>36.65748</x:v>
      </x:c>
      <x:c r="Z310" t="n">
        <x:v>41.78529</x:v>
      </x:c>
      <x:c r="AA310" t="n">
        <x:v>40.01086</x:v>
      </x:c>
      <x:c r="AB310" t="n">
        <x:f>COUNT(D310:O310)</x:f>
        <x:v>12</x:v>
      </x:c>
      <x:c r="AC310" t="n">
        <x:f>COUNT(P310:AA310)</x:f>
        <x:v>12</x:v>
      </x:c>
      <x:c r="AD310" t="n">
        <x:f>COUNTIF(D310:AA310,"&gt;0")</x:f>
        <x:v>24</x:v>
      </x:c>
      <x:c r="AE310" t="n">
        <x:f>IF(AB310=0,"",AVERAGE(D310:O310))</x:f>
        <x:v>37.800063333333334</x:v>
      </x:c>
      <x:c r="AF310" t="n">
        <x:f>IF(AC310=0,"",AVERAGE(P310:AA310))</x:f>
        <x:v>38.398770000000006</x:v>
      </x:c>
      <x:c r="AG310" t="n">
        <x:f>IF(OR(AB310&lt;'산출기준'!$B$19,AC310&lt;'산출기준'!$B$19,AE310=0),"",AF310/AE310)</x:f>
        <x:v>1.0158387741678387</x:v>
      </x:c>
      <x:c r="AH310" t="n">
        <x:f>IF(SUM(P310:AA310)=0,"",MAX(P310:AA310)/SUM(P310:AA310))</x:f>
        <x:v>0.09865561231952653</x:v>
      </x:c>
      <x:c r="AI310" t="n">
        <x:f>IF(AG310="","",AD310/'산출기준'!$B$18*'산출기준'!$B$20+MIN(1,AG310)*'산출기준'!$B$21+(1-AH310)*'산출기준'!$B$22)</x:f>
        <x:v>98.02688775360947</x:v>
      </x:c>
      <x:c r="AJ310" t="str">
        <x:v>24개월 중 양수 지수 24개월; 전반/후반 자료 12/12개월. 최근12개월/이전12개월 관측월 평균비 1.02배, 최근 최댓달 비중 9.9%. 미래 1년 지속을 보장하지 않음.</x:v>
      </x:c>
      <x:c r="AK310" t="str">
        <x:v>https://developers.naver.com/docs/serviceapi/datalab/search/search.md</x:v>
      </x:c>
    </x:row>
    <x:row r="311">
      <x:c r="A311" t="str">
        <x:v>K0307</x:v>
      </x:c>
      <x:c r="B311" t="str">
        <x:v>건강</x:v>
      </x:c>
      <x:c r="C311" t="str">
        <x:v>저혈압수치</x:v>
      </x:c>
      <x:c r="D311" t="n">
        <x:v>45.77274</x:v>
      </x:c>
      <x:c r="E311" t="n">
        <x:v>38.74274</x:v>
      </x:c>
      <x:c r="F311" t="n">
        <x:v>35.25681</x:v>
      </x:c>
      <x:c r="G311" t="n">
        <x:v>33.41088</x:v>
      </x:c>
      <x:c r="H311" t="n">
        <x:v>32.61472</x:v>
      </x:c>
      <x:c r="I311" t="n">
        <x:v>29.73998</x:v>
      </x:c>
      <x:c r="J311" t="n">
        <x:v>35.49328</x:v>
      </x:c>
      <x:c r="K311" t="n">
        <x:v>39.77822</x:v>
      </x:c>
      <x:c r="L311" t="n">
        <x:v>43.44911</x:v>
      </x:c>
      <x:c r="M311" t="n">
        <x:v>47.24396</x:v>
      </x:c>
      <x:c r="N311" t="n">
        <x:v>51.46406</x:v>
      </x:c>
      <x:c r="O311" t="n">
        <x:v>50.2398</x:v>
      </x:c>
      <x:c r="P311" t="n">
        <x:v>46.45257</x:v>
      </x:c>
      <x:c r="Q311" t="n">
        <x:v>34.37771</x:v>
      </x:c>
      <x:c r="R311" t="n">
        <x:v>33.13437</x:v>
      </x:c>
      <x:c r="S311" t="n">
        <x:v>33.03425</x:v>
      </x:c>
      <x:c r="T311" t="n">
        <x:v>28.19344</x:v>
      </x:c>
      <x:c r="U311" t="n">
        <x:v>25.08605</x:v>
      </x:c>
      <x:c r="V311" t="n">
        <x:v>29.14501</x:v>
      </x:c>
      <x:c r="W311" t="n">
        <x:v>30.40265</x:v>
      </x:c>
      <x:c r="X311" t="n">
        <x:v>35.63153</x:v>
      </x:c>
      <x:c r="Y311" t="n">
        <x:v>38.85239</x:v>
      </x:c>
      <x:c r="Z311" t="n">
        <x:v>41.5269</x:v>
      </x:c>
      <x:c r="AA311" t="n">
        <x:v>41.00248</x:v>
      </x:c>
      <x:c r="AB311" t="n">
        <x:f>COUNT(D311:O311)</x:f>
        <x:v>12</x:v>
      </x:c>
      <x:c r="AC311" t="n">
        <x:f>COUNT(P311:AA311)</x:f>
        <x:v>12</x:v>
      </x:c>
      <x:c r="AD311" t="n">
        <x:f>COUNTIF(D311:AA311,"&gt;0")</x:f>
        <x:v>24</x:v>
      </x:c>
      <x:c r="AE311" t="n">
        <x:f>IF(AB311=0,"",AVERAGE(D311:O311))</x:f>
        <x:v>40.26719166666667</x:v>
      </x:c>
      <x:c r="AF311" t="n">
        <x:f>IF(AC311=0,"",AVERAGE(P311:AA311))</x:f>
        <x:v>34.7366125</x:v>
      </x:c>
      <x:c r="AG311" t="n">
        <x:f>IF(OR(AB311&lt;'산출기준'!$B$19,AC311&lt;'산출기준'!$B$19,AE311=0),"",AF311/AE311)</x:f>
        <x:v>0.8626529703772488</x:v>
      </x:c>
      <x:c r="AH311" t="n">
        <x:f>IF(SUM(P311:AA311)=0,"",MAX(P311:AA311)/SUM(P311:AA311))</x:f>
        <x:v>0.11143998281352276</x:v>
      </x:c>
      <x:c r="AI311" t="n">
        <x:f>IF(AG311="","",AD311/'산출기준'!$B$18*'산출기준'!$B$20+MIN(1,AG311)*'산출기준'!$B$21+(1-AH311)*'산출기준'!$B$22)</x:f>
        <x:v>93.650789455047</x:v>
      </x:c>
      <x:c r="AJ311" t="str">
        <x:v>24개월 중 양수 지수 24개월; 전반/후반 자료 12/12개월. 최근12개월/이전12개월 관측월 평균비 0.86배, 최근 최댓달 비중 11.1%. 미래 1년 지속을 보장하지 않음.</x:v>
      </x:c>
      <x:c r="AK311" t="str">
        <x:v>https://developers.naver.com/docs/serviceapi/datalab/search/search.md</x:v>
      </x:c>
    </x:row>
    <x:row r="312">
      <x:c r="A312" t="str">
        <x:v>K0308</x:v>
      </x:c>
      <x:c r="B312" t="str">
        <x:v>건강</x:v>
      </x:c>
      <x:c r="C312" t="str">
        <x:v>역류성식도염증상</x:v>
      </x:c>
      <x:c r="D312" t="n">
        <x:v>95.96296</x:v>
      </x:c>
      <x:c r="E312" t="n">
        <x:v>100</x:v>
      </x:c>
      <x:c r="F312" t="n">
        <x:v>63.89935</x:v>
      </x:c>
      <x:c r="G312" t="n">
        <x:v>68.36449</x:v>
      </x:c>
      <x:c r="H312" t="n">
        <x:v>74.49727</x:v>
      </x:c>
      <x:c r="I312" t="n">
        <x:v>70.87119</x:v>
      </x:c>
      <x:c r="J312" t="n">
        <x:v>69.16923</x:v>
      </x:c>
      <x:c r="K312" t="n">
        <x:v>64.8471</x:v>
      </x:c>
      <x:c r="L312" t="n">
        <x:v>62.66459</x:v>
      </x:c>
      <x:c r="M312" t="n">
        <x:v>56.35732</x:v>
      </x:c>
      <x:c r="N312" t="n">
        <x:v>52.43089</x:v>
      </x:c>
      <x:c r="O312" t="n">
        <x:v>55.11589</x:v>
      </x:c>
      <x:c r="P312" t="n">
        <x:v>56.85027</x:v>
      </x:c>
      <x:c r="Q312" t="n">
        <x:v>51.45262</x:v>
      </x:c>
      <x:c r="R312" t="n">
        <x:v>47.87135</x:v>
      </x:c>
      <x:c r="S312" t="n">
        <x:v>52.2278</x:v>
      </x:c>
      <x:c r="T312" t="n">
        <x:v>52.63494</x:v>
      </x:c>
      <x:c r="U312" t="n">
        <x:v>45.90337</x:v>
      </x:c>
      <x:c r="V312" t="n">
        <x:v>49.02888</x:v>
      </x:c>
      <x:c r="W312" t="n">
        <x:v>43.24697</x:v>
      </x:c>
      <x:c r="X312" t="n">
        <x:v>39.41303</x:v>
      </x:c>
      <x:c r="Y312" t="n">
        <x:v>41.77099</x:v>
      </x:c>
      <x:c r="Z312" t="n">
        <x:v>39.00113</x:v>
      </x:c>
      <x:c r="AA312" t="n">
        <x:v>39.93459</x:v>
      </x:c>
      <x:c r="AB312" t="n">
        <x:f>COUNT(D312:O312)</x:f>
        <x:v>12</x:v>
      </x:c>
      <x:c r="AC312" t="n">
        <x:f>COUNT(P312:AA312)</x:f>
        <x:v>12</x:v>
      </x:c>
      <x:c r="AD312" t="n">
        <x:f>COUNTIF(D312:AA312,"&gt;0")</x:f>
        <x:v>24</x:v>
      </x:c>
      <x:c r="AE312" t="n">
        <x:f>IF(AB312=0,"",AVERAGE(D312:O312))</x:f>
        <x:v>69.51502333333333</x:v>
      </x:c>
      <x:c r="AF312" t="n">
        <x:f>IF(AC312=0,"",AVERAGE(P312:AA312))</x:f>
        <x:v>46.611328333333326</x:v>
      </x:c>
      <x:c r="AG312" t="n">
        <x:f>IF(OR(AB312&lt;'산출기준'!$B$19,AC312&lt;'산출기준'!$B$19,AE312=0),"",AF312/AE312)</x:f>
        <x:v>0.6705216527055757</x:v>
      </x:c>
      <x:c r="AH312" t="n">
        <x:f>IF(SUM(P312:AA312)=0,"",MAX(P312:AA312)/SUM(P312:AA312))</x:f>
        <x:v>0.10163886482960492</x:v>
      </x:c>
      <x:c r="AI312" t="n">
        <x:f>IF(AG312="","",AD312/'산출기준'!$B$18*'산출기준'!$B$20+MIN(1,AG312)*'산출기준'!$B$21+(1-AH312)*'산출기준'!$B$22)</x:f>
        <x:v>88.08287228457517</x:v>
      </x:c>
      <x:c r="AJ312" t="str">
        <x:v>24개월 중 양수 지수 24개월; 전반/후반 자료 12/12개월. 최근12개월/이전12개월 관측월 평균비 0.67배, 최근 최댓달 비중 10.2%. 미래 1년 지속을 보장하지 않음.</x:v>
      </x:c>
      <x:c r="AK312" t="str">
        <x:v>https://developers.naver.com/docs/serviceapi/datalab/search/search.md</x:v>
      </x:c>
    </x:row>
    <x:row r="313">
      <x:c r="A313" t="str">
        <x:v>K0309</x:v>
      </x:c>
      <x:c r="B313" t="str">
        <x:v>건강</x:v>
      </x:c>
      <x:c r="C313" t="str">
        <x:v>혈당정상수치</x:v>
      </x:c>
      <x:c r="D313" t="n">
        <x:v>38.26504</x:v>
      </x:c>
      <x:c r="E313" t="n">
        <x:v>45.52198</x:v>
      </x:c>
      <x:c r="F313" t="n">
        <x:v>43.73706</x:v>
      </x:c>
      <x:c r="G313" t="n">
        <x:v>41.87968</x:v>
      </x:c>
      <x:c r="H313" t="n">
        <x:v>42.55189</x:v>
      </x:c>
      <x:c r="I313" t="n">
        <x:v>42.93423</x:v>
      </x:c>
      <x:c r="J313" t="n">
        <x:v>47.3765</x:v>
      </x:c>
      <x:c r="K313" t="n">
        <x:v>45.0748</x:v>
      </x:c>
      <x:c r="L313" t="n">
        <x:v>42.70254</x:v>
      </x:c>
      <x:c r="M313" t="n">
        <x:v>39.65331</x:v>
      </x:c>
      <x:c r="N313" t="n">
        <x:v>39.02401</x:v>
      </x:c>
      <x:c r="O313" t="n">
        <x:v>38.52725</x:v>
      </x:c>
      <x:c r="P313" t="n">
        <x:v>40.23875</x:v>
      </x:c>
      <x:c r="Q313" t="n">
        <x:v>33.69692</x:v>
      </x:c>
      <x:c r="R313" t="n">
        <x:v>34.35101</x:v>
      </x:c>
      <x:c r="S313" t="n">
        <x:v>33.64067</x:v>
      </x:c>
      <x:c r="T313" t="n">
        <x:v>33.97724</x:v>
      </x:c>
      <x:c r="U313" t="n">
        <x:v>31.33992</x:v>
      </x:c>
      <x:c r="V313" t="n">
        <x:v>36.85389</x:v>
      </x:c>
      <x:c r="W313" t="n">
        <x:v>36.63555</x:v>
      </x:c>
      <x:c r="X313" t="n">
        <x:v>34.88305</x:v>
      </x:c>
      <x:c r="Y313" t="n">
        <x:v>31.79092</x:v>
      </x:c>
      <x:c r="Z313" t="n">
        <x:v>33.36988</x:v>
      </x:c>
      <x:c r="AA313" t="n">
        <x:v>33.27072</x:v>
      </x:c>
      <x:c r="AB313" t="n">
        <x:f>COUNT(D313:O313)</x:f>
        <x:v>12</x:v>
      </x:c>
      <x:c r="AC313" t="n">
        <x:f>COUNT(P313:AA313)</x:f>
        <x:v>12</x:v>
      </x:c>
      <x:c r="AD313" t="n">
        <x:f>COUNTIF(D313:AA313,"&gt;0")</x:f>
        <x:v>24</x:v>
      </x:c>
      <x:c r="AE313" t="n">
        <x:f>IF(AB313=0,"",AVERAGE(D313:O313))</x:f>
        <x:v>42.270690833333326</x:v>
      </x:c>
      <x:c r="AF313" t="n">
        <x:f>IF(AC313=0,"",AVERAGE(P313:AA313))</x:f>
        <x:v>34.504043333333335</x:v>
      </x:c>
      <x:c r="AG313" t="n">
        <x:f>IF(OR(AB313&lt;'산출기준'!$B$19,AC313&lt;'산출기준'!$B$19,AE313=0),"",AF313/AE313)</x:f>
        <x:v>0.8162640035711113</x:v>
      </x:c>
      <x:c r="AH313" t="n">
        <x:f>IF(SUM(P313:AA313)=0,"",MAX(P313:AA313)/SUM(P313:AA313))</x:f>
        <x:v>0.0971836585721886</x:v>
      </x:c>
      <x:c r="AI313" t="n">
        <x:f>IF(AG313="","",AD313/'산출기준'!$B$18*'산출기준'!$B$20+MIN(1,AG313)*'산출기준'!$B$21+(1-AH313)*'산출기준'!$B$22)</x:f>
        <x:v>92.54424693568956</x:v>
      </x:c>
      <x:c r="AJ313" t="str">
        <x:v>24개월 중 양수 지수 24개월; 전반/후반 자료 12/12개월. 최근12개월/이전12개월 관측월 평균비 0.82배, 최근 최댓달 비중 9.7%. 미래 1년 지속을 보장하지 않음.</x:v>
      </x:c>
      <x:c r="AK313" t="str">
        <x:v>https://developers.naver.com/docs/serviceapi/datalab/search/search.md</x:v>
      </x:c>
    </x:row>
    <x:row r="314">
      <x:c r="A314" t="str">
        <x:v>K0310</x:v>
      </x:c>
      <x:c r="B314" t="str">
        <x:v>건강</x:v>
      </x:c>
      <x:c r="C314" t="str">
        <x:v>마그네슘많은음식</x:v>
      </x:c>
      <x:c r="D314" t="n">
        <x:v>60.36864</x:v>
      </x:c>
      <x:c r="E314" t="n">
        <x:v>62.37096</x:v>
      </x:c>
      <x:c r="F314" t="n">
        <x:v>55.82452</x:v>
      </x:c>
      <x:c r="G314" t="n">
        <x:v>49.50287</x:v>
      </x:c>
      <x:c r="H314" t="n">
        <x:v>50.38818</x:v>
      </x:c>
      <x:c r="I314" t="n">
        <x:v>47.67693</x:v>
      </x:c>
      <x:c r="J314" t="n">
        <x:v>54.04526</x:v>
      </x:c>
      <x:c r="K314" t="n">
        <x:v>48.68673</x:v>
      </x:c>
      <x:c r="L314" t="n">
        <x:v>44.11495</x:v>
      </x:c>
      <x:c r="M314" t="n">
        <x:v>44.73916</x:v>
      </x:c>
      <x:c r="N314" t="n">
        <x:v>40.69475</x:v>
      </x:c>
      <x:c r="O314" t="n">
        <x:v>42.5501</x:v>
      </x:c>
      <x:c r="P314" t="n">
        <x:v>41.42617</x:v>
      </x:c>
      <x:c r="Q314" t="n">
        <x:v>42.71955</x:v>
      </x:c>
      <x:c r="R314" t="n">
        <x:v>43.62906</x:v>
      </x:c>
      <x:c r="S314" t="n">
        <x:v>45.69882</x:v>
      </x:c>
      <x:c r="T314" t="n">
        <x:v>49.77953</x:v>
      </x:c>
      <x:c r="U314" t="n">
        <x:v>41.82041</x:v>
      </x:c>
      <x:c r="V314" t="n">
        <x:v>43.55298</x:v>
      </x:c>
      <x:c r="W314" t="n">
        <x:v>41.63021</x:v>
      </x:c>
      <x:c r="X314" t="n">
        <x:v>34.13276</x:v>
      </x:c>
      <x:c r="Y314" t="n">
        <x:v>36.24055</x:v>
      </x:c>
      <x:c r="Z314" t="n">
        <x:v>45.29766</x:v>
      </x:c>
      <x:c r="AA314" t="n">
        <x:v>57.25105</x:v>
      </x:c>
      <x:c r="AB314" t="n">
        <x:f>COUNT(D314:O314)</x:f>
        <x:v>12</x:v>
      </x:c>
      <x:c r="AC314" t="n">
        <x:f>COUNT(P314:AA314)</x:f>
        <x:v>12</x:v>
      </x:c>
      <x:c r="AD314" t="n">
        <x:f>COUNTIF(D314:AA314,"&gt;0")</x:f>
        <x:v>24</x:v>
      </x:c>
      <x:c r="AE314" t="n">
        <x:f>IF(AB314=0,"",AVERAGE(D314:O314))</x:f>
        <x:v>50.08025416666667</x:v>
      </x:c>
      <x:c r="AF314" t="n">
        <x:f>IF(AC314=0,"",AVERAGE(P314:AA314))</x:f>
        <x:v>43.59822916666666</x:v>
      </x:c>
      <x:c r="AG314" t="n">
        <x:f>IF(OR(AB314&lt;'산출기준'!$B$19,AC314&lt;'산출기준'!$B$19,AE314=0),"",AF314/AE314)</x:f>
        <x:v>0.8705672503492518</x:v>
      </x:c>
      <x:c r="AH314" t="n">
        <x:f>IF(SUM(P314:AA314)=0,"",MAX(P314:AA314)/SUM(P314:AA314))</x:f>
        <x:v>0.10942923427222533</x:v>
      </x:c>
      <x:c r="AI314" t="n">
        <x:f>IF(AG314="","",AD314/'산출기준'!$B$18*'산출기준'!$B$20+MIN(1,AG314)*'산출기준'!$B$21+(1-AH314)*'산출기준'!$B$22)</x:f>
        <x:v>93.92843282503304</x:v>
      </x:c>
      <x:c r="AJ314" t="str">
        <x:v>24개월 중 양수 지수 24개월; 전반/후반 자료 12/12개월. 최근12개월/이전12개월 관측월 평균비 0.87배, 최근 최댓달 비중 10.9%. 미래 1년 지속을 보장하지 않음.</x:v>
      </x:c>
      <x:c r="AK314" t="str">
        <x:v>https://developers.naver.com/docs/serviceapi/datalab/search/search.md</x:v>
      </x:c>
    </x:row>
    <x:row r="315">
      <x:c r="A315" t="str">
        <x:v>K0311</x:v>
      </x:c>
      <x:c r="B315" t="str">
        <x:v>건강</x:v>
      </x:c>
      <x:c r="C315" t="str">
        <x:v>고지혈증증상</x:v>
      </x:c>
      <x:c r="D315" t="n">
        <x:v>39.20253</x:v>
      </x:c>
      <x:c r="E315" t="n">
        <x:v>43.23137</x:v>
      </x:c>
      <x:c r="F315" t="n">
        <x:v>57.94269</x:v>
      </x:c>
      <x:c r="G315" t="n">
        <x:v>63.86837</x:v>
      </x:c>
      <x:c r="H315" t="n">
        <x:v>55.73807</x:v>
      </x:c>
      <x:c r="I315" t="n">
        <x:v>57.53462</x:v>
      </x:c>
      <x:c r="J315" t="n">
        <x:v>65.82401</x:v>
      </x:c>
      <x:c r="K315" t="n">
        <x:v>62.64589</x:v>
      </x:c>
      <x:c r="L315" t="n">
        <x:v>61.22628</x:v>
      </x:c>
      <x:c r="M315" t="n">
        <x:v>58.94039</x:v>
      </x:c>
      <x:c r="N315" t="n">
        <x:v>59.69775</x:v>
      </x:c>
      <x:c r="O315" t="n">
        <x:v>54.4274</x:v>
      </x:c>
      <x:c r="P315" t="n">
        <x:v>55.0568</x:v>
      </x:c>
      <x:c r="Q315" t="n">
        <x:v>50.00778</x:v>
      </x:c>
      <x:c r="R315" t="n">
        <x:v>58.50638</x:v>
      </x:c>
      <x:c r="S315" t="n">
        <x:v>65.35369</x:v>
      </x:c>
      <x:c r="T315" t="n">
        <x:v>60.1404</x:v>
      </x:c>
      <x:c r="U315" t="n">
        <x:v>44.7357</x:v>
      </x:c>
      <x:c r="V315" t="n">
        <x:v>55.12942</x:v>
      </x:c>
      <x:c r="W315" t="n">
        <x:v>53.9052</x:v>
      </x:c>
      <x:c r="X315" t="n">
        <x:v>55.68274</x:v>
      </x:c>
      <x:c r="Y315" t="n">
        <x:v>54.94095</x:v>
      </x:c>
      <x:c r="Z315" t="n">
        <x:v>56.29311</x:v>
      </x:c>
      <x:c r="AA315" t="n">
        <x:v>53.86889</x:v>
      </x:c>
      <x:c r="AB315" t="n">
        <x:f>COUNT(D315:O315)</x:f>
        <x:v>12</x:v>
      </x:c>
      <x:c r="AC315" t="n">
        <x:f>COUNT(P315:AA315)</x:f>
        <x:v>12</x:v>
      </x:c>
      <x:c r="AD315" t="n">
        <x:f>COUNTIF(D315:AA315,"&gt;0")</x:f>
        <x:v>24</x:v>
      </x:c>
      <x:c r="AE315" t="n">
        <x:f>IF(AB315=0,"",AVERAGE(D315:O315))</x:f>
        <x:v>56.68994750000001</x:v>
      </x:c>
      <x:c r="AF315" t="n">
        <x:f>IF(AC315=0,"",AVERAGE(P315:AA315))</x:f>
        <x:v>55.30175499999999</x:v>
      </x:c>
      <x:c r="AG315" t="n">
        <x:f>IF(OR(AB315&lt;'산출기준'!$B$19,AC315&lt;'산출기준'!$B$19,AE315=0),"",AF315/AE315)</x:f>
        <x:v>0.9755125456766384</x:v>
      </x:c>
      <x:c r="AH315" t="n">
        <x:f>IF(SUM(P315:AA315)=0,"",MAX(P315:AA315)/SUM(P315:AA315))</x:f>
        <x:v>0.09848043399948761</x:v>
      </x:c>
      <x:c r="AI315" t="n">
        <x:f>IF(AG315="","",AD315/'산출기준'!$B$18*'산출기준'!$B$20+MIN(1,AG315)*'산출기준'!$B$21+(1-AH315)*'산출기준'!$B$22)</x:f>
        <x:v>97.2957676903094</x:v>
      </x:c>
      <x:c r="AJ315" t="str">
        <x:v>24개월 중 양수 지수 24개월; 전반/후반 자료 12/12개월. 최근12개월/이전12개월 관측월 평균비 0.98배, 최근 최댓달 비중 9.8%. 미래 1년 지속을 보장하지 않음.</x:v>
      </x:c>
      <x:c r="AK315" t="str">
        <x:v>https://developers.naver.com/docs/serviceapi/datalab/search/search.md</x:v>
      </x:c>
    </x:row>
    <x:row r="316">
      <x:c r="A316" t="str">
        <x:v>K0312</x:v>
      </x:c>
      <x:c r="B316" t="str">
        <x:v>건강</x:v>
      </x:c>
      <x:c r="C316" t="str">
        <x:v>공복혈당정상수치</x:v>
      </x:c>
      <x:c r="D316" t="n">
        <x:v>51.15418</x:v>
      </x:c>
      <x:c r="E316" t="n">
        <x:v>58.36633</x:v>
      </x:c>
      <x:c r="F316" t="n">
        <x:v>57.94961</x:v>
      </x:c>
      <x:c r="G316" t="n">
        <x:v>57.42396</x:v>
      </x:c>
      <x:c r="H316" t="n">
        <x:v>55.80377</x:v>
      </x:c>
      <x:c r="I316" t="n">
        <x:v>53.18589</x:v>
      </x:c>
      <x:c r="J316" t="n">
        <x:v>54.02451</x:v>
      </x:c>
      <x:c r="K316" t="n">
        <x:v>56.05795</x:v>
      </x:c>
      <x:c r="L316" t="n">
        <x:v>55.26256</x:v>
      </x:c>
      <x:c r="M316" t="n">
        <x:v>56.18591</x:v>
      </x:c>
      <x:c r="N316" t="n">
        <x:v>60.71965</x:v>
      </x:c>
      <x:c r="O316" t="n">
        <x:v>61.59113</x:v>
      </x:c>
      <x:c r="P316" t="n">
        <x:v>63.88048</x:v>
      </x:c>
      <x:c r="Q316" t="n">
        <x:v>56.03893</x:v>
      </x:c>
      <x:c r="R316" t="n">
        <x:v>62.69258</x:v>
      </x:c>
      <x:c r="S316" t="n">
        <x:v>68.85861</x:v>
      </x:c>
      <x:c r="T316" t="n">
        <x:v>61.75712</x:v>
      </x:c>
      <x:c r="U316" t="n">
        <x:v>51.15591</x:v>
      </x:c>
      <x:c r="V316" t="n">
        <x:v>53.19108</x:v>
      </x:c>
      <x:c r="W316" t="n">
        <x:v>50.73228</x:v>
      </x:c>
      <x:c r="X316" t="n">
        <x:v>47.69422</x:v>
      </x:c>
      <x:c r="Y316" t="n">
        <x:v>48.15762</x:v>
      </x:c>
      <x:c r="Z316" t="n">
        <x:v>50.24639</x:v>
      </x:c>
      <x:c r="AA316" t="n">
        <x:v>51.25966</x:v>
      </x:c>
      <x:c r="AB316" t="n">
        <x:f>COUNT(D316:O316)</x:f>
        <x:v>12</x:v>
      </x:c>
      <x:c r="AC316" t="n">
        <x:f>COUNT(P316:AA316)</x:f>
        <x:v>12</x:v>
      </x:c>
      <x:c r="AD316" t="n">
        <x:f>COUNTIF(D316:AA316,"&gt;0")</x:f>
        <x:v>24</x:v>
      </x:c>
      <x:c r="AE316" t="n">
        <x:f>IF(AB316=0,"",AVERAGE(D316:O316))</x:f>
        <x:v>56.47712083333334</x:v>
      </x:c>
      <x:c r="AF316" t="n">
        <x:f>IF(AC316=0,"",AVERAGE(P316:AA316))</x:f>
        <x:v>55.472073333333334</x:v>
      </x:c>
      <x:c r="AG316" t="n">
        <x:f>IF(OR(AB316&lt;'산출기준'!$B$19,AC316&lt;'산출기준'!$B$19,AE316=0),"",AF316/AE316)</x:f>
        <x:v>0.9822043424811625</x:v>
      </x:c>
      <x:c r="AH316" t="n">
        <x:f>IF(SUM(P316:AA316)=0,"",MAX(P316:AA316)/SUM(P316:AA316))</x:f>
        <x:v>0.1034433572640936</x:v>
      </x:c>
      <x:c r="AI316" t="n">
        <x:f>IF(AG316="","",AD316/'산출기준'!$B$18*'산출기준'!$B$20+MIN(1,AG316)*'산출기준'!$B$21+(1-AH316)*'산출기준'!$B$22)</x:f>
        <x:v>97.397263129153</x:v>
      </x:c>
      <x:c r="AJ316" t="str">
        <x:v>24개월 중 양수 지수 24개월; 전반/후반 자료 12/12개월. 최근12개월/이전12개월 관측월 평균비 0.98배, 최근 최댓달 비중 10.3%. 미래 1년 지속을 보장하지 않음.</x:v>
      </x:c>
      <x:c r="AK316" t="str">
        <x:v>https://developers.naver.com/docs/serviceapi/datalab/search/search.md</x:v>
      </x:c>
    </x:row>
    <x:row r="317">
      <x:c r="A317" t="str">
        <x:v>K0313</x:v>
      </x:c>
      <x:c r="B317" t="str">
        <x:v>건강</x:v>
      </x:c>
      <x:c r="C317" t="str">
        <x:v>당뇨정상수치</x:v>
      </x:c>
      <x:c r="D317" t="n">
        <x:v>65.94677</x:v>
      </x:c>
      <x:c r="E317" t="n">
        <x:v>81.10075</x:v>
      </x:c>
      <x:c r="F317" t="n">
        <x:v>71.92779</x:v>
      </x:c>
      <x:c r="G317" t="n">
        <x:v>69.28051</x:v>
      </x:c>
      <x:c r="H317" t="n">
        <x:v>67.51335</x:v>
      </x:c>
      <x:c r="I317" t="n">
        <x:v>67.25571</x:v>
      </x:c>
      <x:c r="J317" t="n">
        <x:v>68.30875</x:v>
      </x:c>
      <x:c r="K317" t="n">
        <x:v>67.84707</x:v>
      </x:c>
      <x:c r="L317" t="n">
        <x:v>66.87877</x:v>
      </x:c>
      <x:c r="M317" t="n">
        <x:v>66.02804</x:v>
      </x:c>
      <x:c r="N317" t="n">
        <x:v>63.87356</x:v>
      </x:c>
      <x:c r="O317" t="n">
        <x:v>63.04359</x:v>
      </x:c>
      <x:c r="P317" t="n">
        <x:v>59.97959</x:v>
      </x:c>
      <x:c r="Q317" t="n">
        <x:v>54.53633</x:v>
      </x:c>
      <x:c r="R317" t="n">
        <x:v>54.55708</x:v>
      </x:c>
      <x:c r="S317" t="n">
        <x:v>58.48736</x:v>
      </x:c>
      <x:c r="T317" t="n">
        <x:v>59.44184</x:v>
      </x:c>
      <x:c r="U317" t="n">
        <x:v>48.851</x:v>
      </x:c>
      <x:c r="V317" t="n">
        <x:v>53.86544</x:v>
      </x:c>
      <x:c r="W317" t="n">
        <x:v>50.18588</x:v>
      </x:c>
      <x:c r="X317" t="n">
        <x:v>48.14033</x:v>
      </x:c>
      <x:c r="Y317" t="n">
        <x:v>49.13111</x:v>
      </x:c>
      <x:c r="Z317" t="n">
        <x:v>53.33114</x:v>
      </x:c>
      <x:c r="AA317" t="n">
        <x:v>51.03487</x:v>
      </x:c>
      <x:c r="AB317" t="n">
        <x:f>COUNT(D317:O317)</x:f>
        <x:v>12</x:v>
      </x:c>
      <x:c r="AC317" t="n">
        <x:f>COUNT(P317:AA317)</x:f>
        <x:v>12</x:v>
      </x:c>
      <x:c r="AD317" t="n">
        <x:f>COUNTIF(D317:AA317,"&gt;0")</x:f>
        <x:v>24</x:v>
      </x:c>
      <x:c r="AE317" t="n">
        <x:f>IF(AB317=0,"",AVERAGE(D317:O317))</x:f>
        <x:v>68.25038833333335</x:v>
      </x:c>
      <x:c r="AF317" t="n">
        <x:f>IF(AC317=0,"",AVERAGE(P317:AA317))</x:f>
        <x:v>53.46183083333332</x:v>
      </x:c>
      <x:c r="AG317" t="n">
        <x:f>IF(OR(AB317&lt;'산출기준'!$B$19,AC317&lt;'산출기준'!$B$19,AE317=0),"",AF317/AE317)</x:f>
        <x:v>0.783319071713218</x:v>
      </x:c>
      <x:c r="AH317" t="n">
        <x:f>IF(SUM(P317:AA317)=0,"",MAX(P317:AA317)/SUM(P317:AA317))</x:f>
        <x:v>0.09349285441138015</x:v>
      </x:c>
      <x:c r="AI317" t="n">
        <x:f>IF(AG317="","",AD317/'산출기준'!$B$18*'산출기준'!$B$20+MIN(1,AG317)*'산출기준'!$B$21+(1-AH317)*'산출기준'!$B$22)</x:f>
        <x:v>91.62971506316893</x:v>
      </x:c>
      <x:c r="AJ317" t="str">
        <x:v>24개월 중 양수 지수 24개월; 전반/후반 자료 12/12개월. 최근12개월/이전12개월 관측월 평균비 0.78배, 최근 최댓달 비중 9.3%. 미래 1년 지속을 보장하지 않음.</x:v>
      </x:c>
      <x:c r="AK317" t="str">
        <x:v>https://developers.naver.com/docs/serviceapi/datalab/search/search.md</x:v>
      </x:c>
    </x:row>
    <x:row r="318">
      <x:c r="A318" t="str">
        <x:v>K0314</x:v>
      </x:c>
      <x:c r="B318" t="str">
        <x:v>건강</x:v>
      </x:c>
      <x:c r="C318" t="str">
        <x:v>공복혈당수치</x:v>
      </x:c>
      <x:c r="D318" t="n">
        <x:v>82.24197</x:v>
      </x:c>
      <x:c r="E318" t="n">
        <x:v>90.91522</x:v>
      </x:c>
      <x:c r="F318" t="n">
        <x:v>100</x:v>
      </x:c>
      <x:c r="G318" t="n">
        <x:v>98.95388</x:v>
      </x:c>
      <x:c r="H318" t="n">
        <x:v>93.52964</x:v>
      </x:c>
      <x:c r="I318" t="n">
        <x:v>86.39703</x:v>
      </x:c>
      <x:c r="J318" t="n">
        <x:v>86.26908</x:v>
      </x:c>
      <x:c r="K318" t="n">
        <x:v>84.11114</x:v>
      </x:c>
      <x:c r="L318" t="n">
        <x:v>84.91172</x:v>
      </x:c>
      <x:c r="M318" t="n">
        <x:v>86.08234</x:v>
      </x:c>
      <x:c r="N318" t="n">
        <x:v>87.92384</x:v>
      </x:c>
      <x:c r="O318" t="n">
        <x:v>83.50595</x:v>
      </x:c>
      <x:c r="P318" t="n">
        <x:v>81.6973</x:v>
      </x:c>
      <x:c r="Q318" t="n">
        <x:v>69.59867</x:v>
      </x:c>
      <x:c r="R318" t="n">
        <x:v>66.2753</x:v>
      </x:c>
      <x:c r="S318" t="n">
        <x:v>67.78137</x:v>
      </x:c>
      <x:c r="T318" t="n">
        <x:v>61.99228</x:v>
      </x:c>
      <x:c r="U318" t="n">
        <x:v>52.24871</x:v>
      </x:c>
      <x:c r="V318" t="n">
        <x:v>58.32483</x:v>
      </x:c>
      <x:c r="W318" t="n">
        <x:v>57.14384</x:v>
      </x:c>
      <x:c r="X318" t="n">
        <x:v>53.74094</x:v>
      </x:c>
      <x:c r="Y318" t="n">
        <x:v>51.10404</x:v>
      </x:c>
      <x:c r="Z318" t="n">
        <x:v>51.82162</x:v>
      </x:c>
      <x:c r="AA318" t="n">
        <x:v>49.85561</x:v>
      </x:c>
      <x:c r="AB318" t="n">
        <x:f>COUNT(D318:O318)</x:f>
        <x:v>12</x:v>
      </x:c>
      <x:c r="AC318" t="n">
        <x:f>COUNT(P318:AA318)</x:f>
        <x:v>12</x:v>
      </x:c>
      <x:c r="AD318" t="n">
        <x:f>COUNTIF(D318:AA318,"&gt;0")</x:f>
        <x:v>24</x:v>
      </x:c>
      <x:c r="AE318" t="n">
        <x:f>IF(AB318=0,"",AVERAGE(D318:O318))</x:f>
        <x:v>88.73681750000002</x:v>
      </x:c>
      <x:c r="AF318" t="n">
        <x:f>IF(AC318=0,"",AVERAGE(P318:AA318))</x:f>
        <x:v>60.13204250000001</x:v>
      </x:c>
      <x:c r="AG318" t="n">
        <x:f>IF(OR(AB318&lt;'산출기준'!$B$19,AC318&lt;'산출기준'!$B$19,AE318=0),"",AF318/AE318)</x:f>
        <x:v>0.6776447949578539</x:v>
      </x:c>
      <x:c r="AH318" t="n">
        <x:f>IF(SUM(P318:AA318)=0,"",MAX(P318:AA318)/SUM(P318:AA318))</x:f>
        <x:v>0.113219309544214</x:v>
      </x:c>
      <x:c r="AI318" t="n">
        <x:f>IF(AG318="","",AD318/'산출기준'!$B$18*'산출기준'!$B$20+MIN(1,AG318)*'산출기준'!$B$21+(1-AH318)*'산출기준'!$B$22)</x:f>
        <x:v>88.06495765785134</x:v>
      </x:c>
      <x:c r="AJ318" t="str">
        <x:v>24개월 중 양수 지수 24개월; 전반/후반 자료 12/12개월. 최근12개월/이전12개월 관측월 평균비 0.68배, 최근 최댓달 비중 11.3%. 미래 1년 지속을 보장하지 않음.</x:v>
      </x:c>
      <x:c r="AK318" t="str">
        <x:v>https://developers.naver.com/docs/serviceapi/datalab/search/search.md</x:v>
      </x:c>
    </x:row>
    <x:row r="319">
      <x:c r="A319" t="str">
        <x:v>K0315</x:v>
      </x:c>
      <x:c r="B319" t="str">
        <x:v>건강</x:v>
      </x:c>
      <x:c r="C319" t="str">
        <x:v>단백질많은음식</x:v>
      </x:c>
      <x:c r="D319" t="n">
        <x:v>56.32066</x:v>
      </x:c>
      <x:c r="E319" t="n">
        <x:v>66.35457</x:v>
      </x:c>
      <x:c r="F319" t="n">
        <x:v>46.94212</x:v>
      </x:c>
      <x:c r="G319" t="n">
        <x:v>38.98565</x:v>
      </x:c>
      <x:c r="H319" t="n">
        <x:v>45.59426</x:v>
      </x:c>
      <x:c r="I319" t="n">
        <x:v>48.78639</x:v>
      </x:c>
      <x:c r="J319" t="n">
        <x:v>53.69735</x:v>
      </x:c>
      <x:c r="K319" t="n">
        <x:v>51.35846</x:v>
      </x:c>
      <x:c r="L319" t="n">
        <x:v>51.58988</x:v>
      </x:c>
      <x:c r="M319" t="n">
        <x:v>57.25515</x:v>
      </x:c>
      <x:c r="N319" t="n">
        <x:v>58.13312</x:v>
      </x:c>
      <x:c r="O319" t="n">
        <x:v>60.98254</x:v>
      </x:c>
      <x:c r="P319" t="n">
        <x:v>54.98869</x:v>
      </x:c>
      <x:c r="Q319" t="n">
        <x:v>45.99879</x:v>
      </x:c>
      <x:c r="R319" t="n">
        <x:v>43.76766</x:v>
      </x:c>
      <x:c r="S319" t="n">
        <x:v>41.46057</x:v>
      </x:c>
      <x:c r="T319" t="n">
        <x:v>49.39937</x:v>
      </x:c>
      <x:c r="U319" t="n">
        <x:v>37.09899</x:v>
      </x:c>
      <x:c r="V319" t="n">
        <x:v>48.14513</x:v>
      </x:c>
      <x:c r="W319" t="n">
        <x:v>46.18075</x:v>
      </x:c>
      <x:c r="X319" t="n">
        <x:v>43.15644</x:v>
      </x:c>
      <x:c r="Y319" t="n">
        <x:v>47.59221</x:v>
      </x:c>
      <x:c r="Z319" t="n">
        <x:v>49.12556</x:v>
      </x:c>
      <x:c r="AA319" t="n">
        <x:v>49.16442</x:v>
      </x:c>
      <x:c r="AB319" t="n">
        <x:f>COUNT(D319:O319)</x:f>
        <x:v>12</x:v>
      </x:c>
      <x:c r="AC319" t="n">
        <x:f>COUNT(P319:AA319)</x:f>
        <x:v>12</x:v>
      </x:c>
      <x:c r="AD319" t="n">
        <x:f>COUNTIF(D319:AA319,"&gt;0")</x:f>
        <x:v>24</x:v>
      </x:c>
      <x:c r="AE319" t="n">
        <x:f>IF(AB319=0,"",AVERAGE(D319:O319))</x:f>
        <x:v>53.00001249999999</x:v>
      </x:c>
      <x:c r="AF319" t="n">
        <x:f>IF(AC319=0,"",AVERAGE(P319:AA319))</x:f>
        <x:v>46.33988166666666</x:v>
      </x:c>
      <x:c r="AG319" t="n">
        <x:f>IF(OR(AB319&lt;'산출기준'!$B$19,AC319&lt;'산출기준'!$B$19,AE319=0),"",AF319/AE319)</x:f>
        <x:v>0.8743371837255071</x:v>
      </x:c>
      <x:c r="AH319" t="n">
        <x:f>IF(SUM(P319:AA319)=0,"",MAX(P319:AA319)/SUM(P319:AA319))</x:f>
        <x:v>0.09888654585472434</x:v>
      </x:c>
      <x:c r="AI319" t="n">
        <x:f>IF(AG319="","",AD319/'산출기준'!$B$18*'산출기준'!$B$20+MIN(1,AG319)*'산출기준'!$B$21+(1-AH319)*'산출기준'!$B$22)</x:f>
        <x:v>94.25238459467072</x:v>
      </x:c>
      <x:c r="AJ319" t="str">
        <x:v>24개월 중 양수 지수 24개월; 전반/후반 자료 12/12개월. 최근12개월/이전12개월 관측월 평균비 0.87배, 최근 최댓달 비중 9.9%. 미래 1년 지속을 보장하지 않음.</x:v>
      </x:c>
      <x:c r="AK319" t="str">
        <x:v>https://developers.naver.com/docs/serviceapi/datalab/search/search.md</x:v>
      </x:c>
    </x:row>
    <x:row r="320">
      <x:c r="A320" t="str">
        <x:v>K0316</x:v>
      </x:c>
      <x:c r="B320" t="str">
        <x:v>건강</x:v>
      </x:c>
      <x:c r="C320" t="str">
        <x:v>식후2시간혈당</x:v>
      </x:c>
      <x:c r="D320" t="n">
        <x:v>55.39146</x:v>
      </x:c>
      <x:c r="E320" t="n">
        <x:v>57.27635</x:v>
      </x:c>
      <x:c r="F320" t="n">
        <x:v>58.47583</x:v>
      </x:c>
      <x:c r="G320" t="n">
        <x:v>55.39853</x:v>
      </x:c>
      <x:c r="H320" t="n">
        <x:v>57.17919</x:v>
      </x:c>
      <x:c r="I320" t="n">
        <x:v>58.47053</x:v>
      </x:c>
      <x:c r="J320" t="n">
        <x:v>63.52282</x:v>
      </x:c>
      <x:c r="K320" t="n">
        <x:v>61.89231</x:v>
      </x:c>
      <x:c r="L320" t="n">
        <x:v>60.23883</x:v>
      </x:c>
      <x:c r="M320" t="n">
        <x:v>57.78865</x:v>
      </x:c>
      <x:c r="N320" t="n">
        <x:v>59.91026</x:v>
      </x:c>
      <x:c r="O320" t="n">
        <x:v>61.1433</x:v>
      </x:c>
      <x:c r="P320" t="n">
        <x:v>59.31847</x:v>
      </x:c>
      <x:c r="Q320" t="n">
        <x:v>54.10189</x:v>
      </x:c>
      <x:c r="R320" t="n">
        <x:v>49.87634</x:v>
      </x:c>
      <x:c r="S320" t="n">
        <x:v>48.45781</x:v>
      </x:c>
      <x:c r="T320" t="n">
        <x:v>52.92891</x:v>
      </x:c>
      <x:c r="U320" t="n">
        <x:v>48.24583</x:v>
      </x:c>
      <x:c r="V320" t="n">
        <x:v>52.26469</x:v>
      </x:c>
      <x:c r="W320" t="n">
        <x:v>49.10966</x:v>
      </x:c>
      <x:c r="X320" t="n">
        <x:v>48.05327</x:v>
      </x:c>
      <x:c r="Y320" t="n">
        <x:v>46.35387</x:v>
      </x:c>
      <x:c r="Z320" t="n">
        <x:v>47.09934</x:v>
      </x:c>
      <x:c r="AA320" t="n">
        <x:v>46.58705</x:v>
      </x:c>
      <x:c r="AB320" t="n">
        <x:f>COUNT(D320:O320)</x:f>
        <x:v>12</x:v>
      </x:c>
      <x:c r="AC320" t="n">
        <x:f>COUNT(P320:AA320)</x:f>
        <x:v>12</x:v>
      </x:c>
      <x:c r="AD320" t="n">
        <x:f>COUNTIF(D320:AA320,"&gt;0")</x:f>
        <x:v>24</x:v>
      </x:c>
      <x:c r="AE320" t="n">
        <x:f>IF(AB320=0,"",AVERAGE(D320:O320))</x:f>
        <x:v>58.89067166666666</x:v>
      </x:c>
      <x:c r="AF320" t="n">
        <x:f>IF(AC320=0,"",AVERAGE(P320:AA320))</x:f>
        <x:v>50.19976083333333</x:v>
      </x:c>
      <x:c r="AG320" t="n">
        <x:f>IF(OR(AB320&lt;'산출기준'!$B$19,AC320&lt;'산출기준'!$B$19,AE320=0),"",AF320/AE320)</x:f>
        <x:v>0.8524229629689796</x:v>
      </x:c>
      <x:c r="AH320" t="n">
        <x:f>IF(SUM(P320:AA320)=0,"",MAX(P320:AA320)/SUM(P320:AA320))</x:f>
        <x:v>0.09847070486540997</x:v>
      </x:c>
      <x:c r="AI320" t="n">
        <x:f>IF(AG320="","",AD320/'산출기준'!$B$18*'산출기준'!$B$20+MIN(1,AG320)*'산출기준'!$B$21+(1-AH320)*'산출기준'!$B$22)</x:f>
        <x:v>93.60327479176118</x:v>
      </x:c>
      <x:c r="AJ320" t="str">
        <x:v>24개월 중 양수 지수 24개월; 전반/후반 자료 12/12개월. 최근12개월/이전12개월 관측월 평균비 0.85배, 최근 최댓달 비중 9.8%. 미래 1년 지속을 보장하지 않음.</x:v>
      </x:c>
      <x:c r="AK320" t="str">
        <x:v>https://developers.naver.com/docs/serviceapi/datalab/search/search.md</x:v>
      </x:c>
    </x:row>
    <x:row r="321">
      <x:c r="A321" t="str">
        <x:v>K0317</x:v>
      </x:c>
      <x:c r="B321" t="str">
        <x:v>건강</x:v>
      </x:c>
      <x:c r="C321" t="str">
        <x:v>당화혈색소정상수치</x:v>
      </x:c>
      <x:c r="D321" t="n">
        <x:v>90.5243</x:v>
      </x:c>
      <x:c r="E321" t="n">
        <x:v>100</x:v>
      </x:c>
      <x:c r="F321" t="n">
        <x:v>41.14436</x:v>
      </x:c>
      <x:c r="G321" t="n">
        <x:v>38.02819</x:v>
      </x:c>
      <x:c r="H321" t="n">
        <x:v>34.00579</x:v>
      </x:c>
      <x:c r="I321" t="n">
        <x:v>35.30773</x:v>
      </x:c>
      <x:c r="J321" t="n">
        <x:v>37.0248</x:v>
      </x:c>
      <x:c r="K321" t="n">
        <x:v>37.99992</x:v>
      </x:c>
      <x:c r="L321" t="n">
        <x:v>37.51589</x:v>
      </x:c>
      <x:c r="M321" t="n">
        <x:v>37.66958</x:v>
      </x:c>
      <x:c r="N321" t="n">
        <x:v>40.69036</x:v>
      </x:c>
      <x:c r="O321" t="n">
        <x:v>39.19234</x:v>
      </x:c>
      <x:c r="P321" t="n">
        <x:v>44.39655</x:v>
      </x:c>
      <x:c r="Q321" t="n">
        <x:v>34.44919</x:v>
      </x:c>
      <x:c r="R321" t="n">
        <x:v>37.74378</x:v>
      </x:c>
      <x:c r="S321" t="n">
        <x:v>37.20322</x:v>
      </x:c>
      <x:c r="T321" t="n">
        <x:v>32.74802</x:v>
      </x:c>
      <x:c r="U321" t="n">
        <x:v>28.65142</x:v>
      </x:c>
      <x:c r="V321" t="n">
        <x:v>34.51278</x:v>
      </x:c>
      <x:c r="W321" t="n">
        <x:v>33.93159</x:v>
      </x:c>
      <x:c r="X321" t="n">
        <x:v>34.01109</x:v>
      </x:c>
      <x:c r="Y321" t="n">
        <x:v>35.28653</x:v>
      </x:c>
      <x:c r="Z321" t="n">
        <x:v>41.19029</x:v>
      </x:c>
      <x:c r="AA321" t="n">
        <x:v>42.34913</x:v>
      </x:c>
      <x:c r="AB321" t="n">
        <x:f>COUNT(D321:O321)</x:f>
        <x:v>12</x:v>
      </x:c>
      <x:c r="AC321" t="n">
        <x:f>COUNT(P321:AA321)</x:f>
        <x:v>12</x:v>
      </x:c>
      <x:c r="AD321" t="n">
        <x:f>COUNTIF(D321:AA321,"&gt;0")</x:f>
        <x:v>24</x:v>
      </x:c>
      <x:c r="AE321" t="n">
        <x:f>IF(AB321=0,"",AVERAGE(D321:O321))</x:f>
        <x:v>47.425271666666674</x:v>
      </x:c>
      <x:c r="AF321" t="n">
        <x:f>IF(AC321=0,"",AVERAGE(P321:AA321))</x:f>
        <x:v>36.37279916666667</x:v>
      </x:c>
      <x:c r="AG321" t="n">
        <x:f>IF(OR(AB321&lt;'산출기준'!$B$19,AC321&lt;'산출기준'!$B$19,AE321=0),"",AF321/AE321)</x:f>
        <x:v>0.7669497271901059</x:v>
      </x:c>
      <x:c r="AH321" t="n">
        <x:f>IF(SUM(P321:AA321)=0,"",MAX(P321:AA321)/SUM(P321:AA321))</x:f>
        <x:v>0.10171646353219217</x:v>
      </x:c>
      <x:c r="AI321" t="n">
        <x:f>IF(AG321="","",AD321/'산출기준'!$B$18*'산출기준'!$B$20+MIN(1,AG321)*'산출기준'!$B$21+(1-AH321)*'산출기준'!$B$22)</x:f>
        <x:v>90.97416254505933</x:v>
      </x:c>
      <x:c r="AJ321" t="str">
        <x:v>24개월 중 양수 지수 24개월; 전반/후반 자료 12/12개월. 최근12개월/이전12개월 관측월 평균비 0.77배, 최근 최댓달 비중 10.2%. 미래 1년 지속을 보장하지 않음.</x:v>
      </x:c>
      <x:c r="AK321" t="str">
        <x:v>https://developers.naver.com/docs/serviceapi/datalab/search/search.md</x:v>
      </x:c>
    </x:row>
    <x:row r="322">
      <x:c r="A322" t="str">
        <x:v>K0318</x:v>
      </x:c>
      <x:c r="B322" t="str">
        <x:v>건강</x:v>
      </x:c>
      <x:c r="C322" t="str">
        <x:v>저혈압증상</x:v>
      </x:c>
      <x:c r="D322" t="n">
        <x:v>75.07419</x:v>
      </x:c>
      <x:c r="E322" t="n">
        <x:v>61.47894</x:v>
      </x:c>
      <x:c r="F322" t="n">
        <x:v>51.42382</x:v>
      </x:c>
      <x:c r="G322" t="n">
        <x:v>47.94375</x:v>
      </x:c>
      <x:c r="H322" t="n">
        <x:v>54.99929</x:v>
      </x:c>
      <x:c r="I322" t="n">
        <x:v>51.14294</x:v>
      </x:c>
      <x:c r="J322" t="n">
        <x:v>53.88107</x:v>
      </x:c>
      <x:c r="K322" t="n">
        <x:v>66.63015</x:v>
      </x:c>
      <x:c r="L322" t="n">
        <x:v>67.23784</x:v>
      </x:c>
      <x:c r="M322" t="n">
        <x:v>69.098</x:v>
      </x:c>
      <x:c r="N322" t="n">
        <x:v>68.07871</x:v>
      </x:c>
      <x:c r="O322" t="n">
        <x:v>65.87408</x:v>
      </x:c>
      <x:c r="P322" t="n">
        <x:v>60.34482</x:v>
      </x:c>
      <x:c r="Q322" t="n">
        <x:v>47.52155</x:v>
      </x:c>
      <x:c r="R322" t="n">
        <x:v>40.28935</x:v>
      </x:c>
      <x:c r="S322" t="n">
        <x:v>38.3656</x:v>
      </x:c>
      <x:c r="T322" t="n">
        <x:v>35.6999</x:v>
      </x:c>
      <x:c r="U322" t="n">
        <x:v>32.69679</x:v>
      </x:c>
      <x:c r="V322" t="n">
        <x:v>35.25826</x:v>
      </x:c>
      <x:c r="W322" t="n">
        <x:v>37.39047</x:v>
      </x:c>
      <x:c r="X322" t="n">
        <x:v>41.86687</x:v>
      </x:c>
      <x:c r="Y322" t="n">
        <x:v>42.72011</x:v>
      </x:c>
      <x:c r="Z322" t="n">
        <x:v>44.07327</x:v>
      </x:c>
      <x:c r="AA322" t="n">
        <x:v>43.62104</x:v>
      </x:c>
      <x:c r="AB322" t="n">
        <x:f>COUNT(D322:O322)</x:f>
        <x:v>12</x:v>
      </x:c>
      <x:c r="AC322" t="n">
        <x:f>COUNT(P322:AA322)</x:f>
        <x:v>12</x:v>
      </x:c>
      <x:c r="AD322" t="n">
        <x:f>COUNTIF(D322:AA322,"&gt;0")</x:f>
        <x:v>24</x:v>
      </x:c>
      <x:c r="AE322" t="n">
        <x:f>IF(AB322=0,"",AVERAGE(D322:O322))</x:f>
        <x:v>61.07189833333334</x:v>
      </x:c>
      <x:c r="AF322" t="n">
        <x:f>IF(AC322=0,"",AVERAGE(P322:AA322))</x:f>
        <x:v>41.65400249999999</x:v>
      </x:c>
      <x:c r="AG322" t="n">
        <x:f>IF(OR(AB322&lt;'산출기준'!$B$19,AC322&lt;'산출기준'!$B$19,AE322=0),"",AF322/AE322)</x:f>
        <x:v>0.682048595782146</x:v>
      </x:c>
      <x:c r="AH322" t="n">
        <x:f>IF(SUM(P322:AA322)=0,"",MAX(P322:AA322)/SUM(P322:AA322))</x:f>
        <x:v>0.1207263335618228</x:v>
      </x:c>
      <x:c r="AI322" t="n">
        <x:f>IF(AG322="","",AD322/'산출기준'!$B$18*'산출기준'!$B$20+MIN(1,AG322)*'산출기준'!$B$21+(1-AH322)*'산출기준'!$B$22)</x:f>
        <x:v>88.04693120222792</x:v>
      </x:c>
      <x:c r="AJ322" t="str">
        <x:v>24개월 중 양수 지수 24개월; 전반/후반 자료 12/12개월. 최근12개월/이전12개월 관측월 평균비 0.68배, 최근 최댓달 비중 12.1%. 미래 1년 지속을 보장하지 않음.</x:v>
      </x:c>
      <x:c r="AK322" t="str">
        <x:v>https://developers.naver.com/docs/serviceapi/datalab/search/search.md</x:v>
      </x:c>
    </x:row>
    <x:row r="323">
      <x:c r="A323" t="str">
        <x:v>K0319</x:v>
      </x:c>
      <x:c r="B323" t="str">
        <x:v>건강</x:v>
      </x:c>
      <x:c r="C323" t="str">
        <x:v>고혈압증상</x:v>
      </x:c>
      <x:c r="D323" t="n">
        <x:v>67.21134</x:v>
      </x:c>
      <x:c r="E323" t="n">
        <x:v>81.56797</x:v>
      </x:c>
      <x:c r="F323" t="n">
        <x:v>87.4894</x:v>
      </x:c>
      <x:c r="G323" t="n">
        <x:v>87.70491</x:v>
      </x:c>
      <x:c r="H323" t="n">
        <x:v>77.69749</x:v>
      </x:c>
      <x:c r="I323" t="n">
        <x:v>79.15488</x:v>
      </x:c>
      <x:c r="J323" t="n">
        <x:v>84.03582</x:v>
      </x:c>
      <x:c r="K323" t="n">
        <x:v>81.17227</x:v>
      </x:c>
      <x:c r="L323" t="n">
        <x:v>76.04932</x:v>
      </x:c>
      <x:c r="M323" t="n">
        <x:v>64.93428</x:v>
      </x:c>
      <x:c r="N323" t="n">
        <x:v>59.49689</x:v>
      </x:c>
      <x:c r="O323" t="n">
        <x:v>59.03582</x:v>
      </x:c>
      <x:c r="P323" t="n">
        <x:v>65.25049</x:v>
      </x:c>
      <x:c r="Q323" t="n">
        <x:v>61.21572</x:v>
      </x:c>
      <x:c r="R323" t="n">
        <x:v>70.14202</x:v>
      </x:c>
      <x:c r="S323" t="n">
        <x:v>73.49667</x:v>
      </x:c>
      <x:c r="T323" t="n">
        <x:v>63.46629</x:v>
      </x:c>
      <x:c r="U323" t="n">
        <x:v>51.7153</x:v>
      </x:c>
      <x:c r="V323" t="n">
        <x:v>58.30977</x:v>
      </x:c>
      <x:c r="W323" t="n">
        <x:v>55.37909</x:v>
      </x:c>
      <x:c r="X323" t="n">
        <x:v>51.06345</x:v>
      </x:c>
      <x:c r="Y323" t="n">
        <x:v>48.37125</x:v>
      </x:c>
      <x:c r="Z323" t="n">
        <x:v>44.88058</x:v>
      </x:c>
      <x:c r="AA323" t="n">
        <x:v>42.09122</x:v>
      </x:c>
      <x:c r="AB323" t="n">
        <x:f>COUNT(D323:O323)</x:f>
        <x:v>12</x:v>
      </x:c>
      <x:c r="AC323" t="n">
        <x:f>COUNT(P323:AA323)</x:f>
        <x:v>12</x:v>
      </x:c>
      <x:c r="AD323" t="n">
        <x:f>COUNTIF(D323:AA323,"&gt;0")</x:f>
        <x:v>24</x:v>
      </x:c>
      <x:c r="AE323" t="n">
        <x:f>IF(AB323=0,"",AVERAGE(D323:O323))</x:f>
        <x:v>75.4625325</x:v>
      </x:c>
      <x:c r="AF323" t="n">
        <x:f>IF(AC323=0,"",AVERAGE(P323:AA323))</x:f>
        <x:v>57.11515416666668</x:v>
      </x:c>
      <x:c r="AG323" t="n">
        <x:f>IF(OR(AB323&lt;'산출기준'!$B$19,AC323&lt;'산출기준'!$B$19,AE323=0),"",AF323/AE323)</x:f>
        <x:v>0.7568677100343363</x:v>
      </x:c>
      <x:c r="AH323" t="n">
        <x:f>IF(SUM(P323:AA323)=0,"",MAX(P323:AA323)/SUM(P323:AA323))</x:f>
        <x:v>0.10723463132267069</x:v>
      </x:c>
      <x:c r="AI323" t="n">
        <x:f>IF(AG323="","",AD323/'산출기준'!$B$18*'산출기준'!$B$20+MIN(1,AG323)*'산출기준'!$B$21+(1-AH323)*'산출기준'!$B$22)</x:f>
        <x:v>90.56133867457669</x:v>
      </x:c>
      <x:c r="AJ323" t="str">
        <x:v>24개월 중 양수 지수 24개월; 전반/후반 자료 12/12개월. 최근12개월/이전12개월 관측월 평균비 0.76배, 최근 최댓달 비중 10.7%. 미래 1년 지속을 보장하지 않음.</x:v>
      </x:c>
      <x:c r="AK323" t="str">
        <x:v>https://developers.naver.com/docs/serviceapi/datalab/search/search.md</x:v>
      </x:c>
    </x:row>
    <x:row r="324">
      <x:c r="A324" t="str">
        <x:v>K0320</x:v>
      </x:c>
      <x:c r="B324" t="str">
        <x:v>건강</x:v>
      </x:c>
      <x:c r="C324" t="str">
        <x:v>정상혈압</x:v>
      </x:c>
      <x:c r="D324" t="n">
        <x:v>88.1618</x:v>
      </x:c>
      <x:c r="E324" t="n">
        <x:v>91.00297</x:v>
      </x:c>
      <x:c r="F324" t="n">
        <x:v>88.25751</x:v>
      </x:c>
      <x:c r="G324" t="n">
        <x:v>87.4364</x:v>
      </x:c>
      <x:c r="H324" t="n">
        <x:v>74.36653</x:v>
      </x:c>
      <x:c r="I324" t="n">
        <x:v>73.69402</x:v>
      </x:c>
      <x:c r="J324" t="n">
        <x:v>80.15465</x:v>
      </x:c>
      <x:c r="K324" t="n">
        <x:v>82.63311</x:v>
      </x:c>
      <x:c r="L324" t="n">
        <x:v>82.55503</x:v>
      </x:c>
      <x:c r="M324" t="n">
        <x:v>83.09656</x:v>
      </x:c>
      <x:c r="N324" t="n">
        <x:v>79.53503</x:v>
      </x:c>
      <x:c r="O324" t="n">
        <x:v>77.28577</x:v>
      </x:c>
      <x:c r="P324" t="n">
        <x:v>78.32854</x:v>
      </x:c>
      <x:c r="Q324" t="n">
        <x:v>68.11999</x:v>
      </x:c>
      <x:c r="R324" t="n">
        <x:v>73.32124</x:v>
      </x:c>
      <x:c r="S324" t="n">
        <x:v>76.45458</x:v>
      </x:c>
      <x:c r="T324" t="n">
        <x:v>59.01969</x:v>
      </x:c>
      <x:c r="U324" t="n">
        <x:v>46.8062</x:v>
      </x:c>
      <x:c r="V324" t="n">
        <x:v>54.80832</x:v>
      </x:c>
      <x:c r="W324" t="n">
        <x:v>58.89879</x:v>
      </x:c>
      <x:c r="X324" t="n">
        <x:v>58.93657</x:v>
      </x:c>
      <x:c r="Y324" t="n">
        <x:v>57.35731</x:v>
      </x:c>
      <x:c r="Z324" t="n">
        <x:v>59.17334</x:v>
      </x:c>
      <x:c r="AA324" t="n">
        <x:v>57.70742</x:v>
      </x:c>
      <x:c r="AB324" t="n">
        <x:f>COUNT(D324:O324)</x:f>
        <x:v>12</x:v>
      </x:c>
      <x:c r="AC324" t="n">
        <x:f>COUNT(P324:AA324)</x:f>
        <x:v>12</x:v>
      </x:c>
      <x:c r="AD324" t="n">
        <x:f>COUNTIF(D324:AA324,"&gt;0")</x:f>
        <x:v>24</x:v>
      </x:c>
      <x:c r="AE324" t="n">
        <x:f>IF(AB324=0,"",AVERAGE(D324:O324))</x:f>
        <x:v>82.34828166666665</x:v>
      </x:c>
      <x:c r="AF324" t="n">
        <x:f>IF(AC324=0,"",AVERAGE(P324:AA324))</x:f>
        <x:v>62.41099916666666</x:v>
      </x:c>
      <x:c r="AG324" t="n">
        <x:f>IF(OR(AB324&lt;'산출기준'!$B$19,AC324&lt;'산출기준'!$B$19,AE324=0),"",AF324/AE324)</x:f>
        <x:v>0.7578907283007668</x:v>
      </x:c>
      <x:c r="AH324" t="n">
        <x:f>IF(SUM(P324:AA324)=0,"",MAX(P324:AA324)/SUM(P324:AA324))</x:f>
        <x:v>0.10458698659674026</x:v>
      </x:c>
      <x:c r="AI324" t="n">
        <x:f>IF(AG324="","",AD324/'산출기준'!$B$18*'산출기준'!$B$20+MIN(1,AG324)*'산출기준'!$B$21+(1-AH324)*'산출기준'!$B$22)</x:f>
        <x:v>90.64498211708819</x:v>
      </x:c>
      <x:c r="AJ324" t="str">
        <x:v>24개월 중 양수 지수 24개월; 전반/후반 자료 12/12개월. 최근12개월/이전12개월 관측월 평균비 0.76배, 최근 최댓달 비중 10.5%. 미래 1년 지속을 보장하지 않음.</x:v>
      </x:c>
      <x:c r="AK324" t="str">
        <x:v>https://developers.naver.com/docs/serviceapi/datalab/search/search.md</x:v>
      </x:c>
    </x:row>
    <x:row r="325">
      <x:c r="A325" t="str">
        <x:v>K0321</x:v>
      </x:c>
      <x:c r="B325" t="str">
        <x:v>건강</x:v>
      </x:c>
      <x:c r="C325" t="str">
        <x:v>고지혈증좋은음식</x:v>
      </x:c>
      <x:c r="D325" t="n">
        <x:v>83.21243</x:v>
      </x:c>
      <x:c r="E325" t="n">
        <x:v>100</x:v>
      </x:c>
      <x:c r="F325" t="n">
        <x:v>61.22865</x:v>
      </x:c>
      <x:c r="G325" t="n">
        <x:v>77.57039</x:v>
      </x:c>
      <x:c r="H325" t="n">
        <x:v>78.25298</x:v>
      </x:c>
      <x:c r="I325" t="n">
        <x:v>83.80686</x:v>
      </x:c>
      <x:c r="J325" t="n">
        <x:v>87.12155</x:v>
      </x:c>
      <x:c r="K325" t="n">
        <x:v>79.27812</x:v>
      </x:c>
      <x:c r="L325" t="n">
        <x:v>82.26537</x:v>
      </x:c>
      <x:c r="M325" t="n">
        <x:v>80.0816</x:v>
      </x:c>
      <x:c r="N325" t="n">
        <x:v>78.09934</x:v>
      </x:c>
      <x:c r="O325" t="n">
        <x:v>74.46476</x:v>
      </x:c>
      <x:c r="P325" t="n">
        <x:v>74.22547</x:v>
      </x:c>
      <x:c r="Q325" t="n">
        <x:v>64.40229</x:v>
      </x:c>
      <x:c r="R325" t="n">
        <x:v>73.43962</x:v>
      </x:c>
      <x:c r="S325" t="n">
        <x:v>82.80691</x:v>
      </x:c>
      <x:c r="T325" t="n">
        <x:v>76.98604</x:v>
      </x:c>
      <x:c r="U325" t="n">
        <x:v>53.3827</x:v>
      </x:c>
      <x:c r="V325" t="n">
        <x:v>58.18346</x:v>
      </x:c>
      <x:c r="W325" t="n">
        <x:v>54.17359</x:v>
      </x:c>
      <x:c r="X325" t="n">
        <x:v>52.72782</x:v>
      </x:c>
      <x:c r="Y325" t="n">
        <x:v>52.12331</x:v>
      </x:c>
      <x:c r="Z325" t="n">
        <x:v>53.75044</x:v>
      </x:c>
      <x:c r="AA325" t="n">
        <x:v>57.80817</x:v>
      </x:c>
      <x:c r="AB325" t="n">
        <x:f>COUNT(D325:O325)</x:f>
        <x:v>12</x:v>
      </x:c>
      <x:c r="AC325" t="n">
        <x:f>COUNT(P325:AA325)</x:f>
        <x:v>12</x:v>
      </x:c>
      <x:c r="AD325" t="n">
        <x:f>COUNTIF(D325:AA325,"&gt;0")</x:f>
        <x:v>24</x:v>
      </x:c>
      <x:c r="AE325" t="n">
        <x:f>IF(AB325=0,"",AVERAGE(D325:O325))</x:f>
        <x:v>80.44850416666667</x:v>
      </x:c>
      <x:c r="AF325" t="n">
        <x:f>IF(AC325=0,"",AVERAGE(P325:AA325))</x:f>
        <x:v>62.83415166666666</x:v>
      </x:c>
      <x:c r="AG325" t="n">
        <x:f>IF(OR(AB325&lt;'산출기준'!$B$19,AC325&lt;'산출기준'!$B$19,AE325=0),"",AF325/AE325)</x:f>
        <x:v>0.7810481042194641</x:v>
      </x:c>
      <x:c r="AH325" t="n">
        <x:f>IF(SUM(P325:AA325)=0,"",MAX(P325:AA325)/SUM(P325:AA325))</x:f>
        <x:v>0.10982205775516293</x:v>
      </x:c>
      <x:c r="AI325" t="n">
        <x:f>IF(AG325="","",AD325/'산출기준'!$B$18*'산출기준'!$B$20+MIN(1,AG325)*'산출기준'!$B$21+(1-AH325)*'산출기준'!$B$22)</x:f>
        <x:v>91.23500197148067</x:v>
      </x:c>
      <x:c r="AJ325" t="str">
        <x:v>24개월 중 양수 지수 24개월; 전반/후반 자료 12/12개월. 최근12개월/이전12개월 관측월 평균비 0.78배, 최근 최댓달 비중 11.0%. 미래 1년 지속을 보장하지 않음.</x:v>
      </x:c>
      <x:c r="AK325" t="str">
        <x:v>https://developers.naver.com/docs/serviceapi/datalab/search/search.md</x:v>
      </x:c>
    </x:row>
    <x:row r="326">
      <x:c r="A326" t="str">
        <x:v>K0322</x:v>
      </x:c>
      <x:c r="B326" t="str">
        <x:v>건강</x:v>
      </x:c>
      <x:c r="C326" t="str">
        <x:v>당뇨증상</x:v>
      </x:c>
      <x:c r="D326" t="n">
        <x:v>89.01818</x:v>
      </x:c>
      <x:c r="E326" t="n">
        <x:v>94.35796</x:v>
      </x:c>
      <x:c r="F326" t="n">
        <x:v>85.7589</x:v>
      </x:c>
      <x:c r="G326" t="n">
        <x:v>81.25535</x:v>
      </x:c>
      <x:c r="H326" t="n">
        <x:v>87.90992</x:v>
      </x:c>
      <x:c r="I326" t="n">
        <x:v>86.76389</x:v>
      </x:c>
      <x:c r="J326" t="n">
        <x:v>90.66797</x:v>
      </x:c>
      <x:c r="K326" t="n">
        <x:v>82.91018</x:v>
      </x:c>
      <x:c r="L326" t="n">
        <x:v>81.94045</x:v>
      </x:c>
      <x:c r="M326" t="n">
        <x:v>75.79215</x:v>
      </x:c>
      <x:c r="N326" t="n">
        <x:v>71.31882</x:v>
      </x:c>
      <x:c r="O326" t="n">
        <x:v>71.80746</x:v>
      </x:c>
      <x:c r="P326" t="n">
        <x:v>70.90071</x:v>
      </x:c>
      <x:c r="Q326" t="n">
        <x:v>65.34179</x:v>
      </x:c>
      <x:c r="R326" t="n">
        <x:v>59.99697</x:v>
      </x:c>
      <x:c r="S326" t="n">
        <x:v>61.85834</x:v>
      </x:c>
      <x:c r="T326" t="n">
        <x:v>66.94121</x:v>
      </x:c>
      <x:c r="U326" t="n">
        <x:v>60.94907</x:v>
      </x:c>
      <x:c r="V326" t="n">
        <x:v>65.13022</x:v>
      </x:c>
      <x:c r="W326" t="n">
        <x:v>64.67684</x:v>
      </x:c>
      <x:c r="X326" t="n">
        <x:v>61.52083</x:v>
      </x:c>
      <x:c r="Y326" t="n">
        <x:v>57.13062</x:v>
      </x:c>
      <x:c r="Z326" t="n">
        <x:v>54.67986</x:v>
      </x:c>
      <x:c r="AA326" t="n">
        <x:v>53.67235</x:v>
      </x:c>
      <x:c r="AB326" t="n">
        <x:f>COUNT(D326:O326)</x:f>
        <x:v>12</x:v>
      </x:c>
      <x:c r="AC326" t="n">
        <x:f>COUNT(P326:AA326)</x:f>
        <x:v>12</x:v>
      </x:c>
      <x:c r="AD326" t="n">
        <x:f>COUNTIF(D326:AA326,"&gt;0")</x:f>
        <x:v>24</x:v>
      </x:c>
      <x:c r="AE326" t="n">
        <x:f>IF(AB326=0,"",AVERAGE(D326:O326))</x:f>
        <x:v>83.29176916666665</x:v>
      </x:c>
      <x:c r="AF326" t="n">
        <x:f>IF(AC326=0,"",AVERAGE(P326:AA326))</x:f>
        <x:v>61.89990083333334</x:v>
      </x:c>
      <x:c r="AG326" t="n">
        <x:f>IF(OR(AB326&lt;'산출기준'!$B$19,AC326&lt;'산출기준'!$B$19,AE326=0),"",AF326/AE326)</x:f>
        <x:v>0.74316948064186</x:v>
      </x:c>
      <x:c r="AH326" t="n">
        <x:f>IF(SUM(P326:AA326)=0,"",MAX(P326:AA326)/SUM(P326:AA326))</x:f>
        <x:v>0.09545075873236791</x:v>
      </x:c>
      <x:c r="AI326" t="n">
        <x:f>IF(AG326="","",AD326/'산출기준'!$B$18*'산출기준'!$B$20+MIN(1,AG326)*'산출기준'!$B$21+(1-AH326)*'산출기준'!$B$22)</x:f>
        <x:v>90.38606924460845</x:v>
      </x:c>
      <x:c r="AJ326" t="str">
        <x:v>24개월 중 양수 지수 24개월; 전반/후반 자료 12/12개월. 최근12개월/이전12개월 관측월 평균비 0.74배, 최근 최댓달 비중 9.5%. 미래 1년 지속을 보장하지 않음.</x:v>
      </x:c>
      <x:c r="AK326" t="str">
        <x:v>https://developers.naver.com/docs/serviceapi/datalab/search/search.md</x:v>
      </x:c>
    </x:row>
    <x:row r="327">
      <x:c r="A327" t="str">
        <x:v>K0323</x:v>
      </x:c>
      <x:c r="B327" t="str">
        <x:v>건강</x:v>
      </x:c>
      <x:c r="C327" t="str">
        <x:v>허리디스크증상</x:v>
      </x:c>
      <x:c r="D327" t="n">
        <x:v>71.96362</x:v>
      </x:c>
      <x:c r="E327" t="n">
        <x:v>66.32915</x:v>
      </x:c>
      <x:c r="F327" t="n">
        <x:v>70.5783</x:v>
      </x:c>
      <x:c r="G327" t="n">
        <x:v>75.31106</x:v>
      </x:c>
      <x:c r="H327" t="n">
        <x:v>75.62087</x:v>
      </x:c>
      <x:c r="I327" t="n">
        <x:v>68.48773</x:v>
      </x:c>
      <x:c r="J327" t="n">
        <x:v>71.08709</x:v>
      </x:c>
      <x:c r="K327" t="n">
        <x:v>66.39967</x:v>
      </x:c>
      <x:c r="L327" t="n">
        <x:v>67.20064</x:v>
      </x:c>
      <x:c r="M327" t="n">
        <x:v>62.58626</x:v>
      </x:c>
      <x:c r="N327" t="n">
        <x:v>58.87864</x:v>
      </x:c>
      <x:c r="O327" t="n">
        <x:v>57.39257</x:v>
      </x:c>
      <x:c r="P327" t="n">
        <x:v>54.37761</x:v>
      </x:c>
      <x:c r="Q327" t="n">
        <x:v>55.4632</x:v>
      </x:c>
      <x:c r="R327" t="n">
        <x:v>59.32446</x:v>
      </x:c>
      <x:c r="S327" t="n">
        <x:v>61.66691</x:v>
      </x:c>
      <x:c r="T327" t="n">
        <x:v>56.39262</x:v>
      </x:c>
      <x:c r="U327" t="n">
        <x:v>52.24673</x:v>
      </x:c>
      <x:c r="V327" t="n">
        <x:v>56.56893</x:v>
      </x:c>
      <x:c r="W327" t="n">
        <x:v>50.40803</x:v>
      </x:c>
      <x:c r="X327" t="n">
        <x:v>47.68273</x:v>
      </x:c>
      <x:c r="Y327" t="n">
        <x:v>47.70288</x:v>
      </x:c>
      <x:c r="Z327" t="n">
        <x:v>47.55427</x:v>
      </x:c>
      <x:c r="AA327" t="n">
        <x:v>50.81607</x:v>
      </x:c>
      <x:c r="AB327" t="n">
        <x:f>COUNT(D327:O327)</x:f>
        <x:v>12</x:v>
      </x:c>
      <x:c r="AC327" t="n">
        <x:f>COUNT(P327:AA327)</x:f>
        <x:v>12</x:v>
      </x:c>
      <x:c r="AD327" t="n">
        <x:f>COUNTIF(D327:AA327,"&gt;0")</x:f>
        <x:v>24</x:v>
      </x:c>
      <x:c r="AE327" t="n">
        <x:f>IF(AB327=0,"",AVERAGE(D327:O327))</x:f>
        <x:v>67.65296666666667</x:v>
      </x:c>
      <x:c r="AF327" t="n">
        <x:f>IF(AC327=0,"",AVERAGE(P327:AA327))</x:f>
        <x:v>53.35037</x:v>
      </x:c>
      <x:c r="AG327" t="n">
        <x:f>IF(OR(AB327&lt;'산출기준'!$B$19,AC327&lt;'산출기준'!$B$19,AE327=0),"",AF327/AE327)</x:f>
        <x:v>0.7885887733920512</x:v>
      </x:c>
      <x:c r="AH327" t="n">
        <x:f>IF(SUM(P327:AA327)=0,"",MAX(P327:AA327)/SUM(P327:AA327))</x:f>
        <x:v>0.09632377744834135</x:v>
      </x:c>
      <x:c r="AI327" t="n">
        <x:f>IF(AG327="","",AD327/'산출기준'!$B$18*'산출기준'!$B$20+MIN(1,AG327)*'산출기준'!$B$21+(1-AH327)*'산출기준'!$B$22)</x:f>
        <x:v>91.73118765279472</x:v>
      </x:c>
      <x:c r="AJ327" t="str">
        <x:v>24개월 중 양수 지수 24개월; 전반/후반 자료 12/12개월. 최근12개월/이전12개월 관측월 평균비 0.79배, 최근 최댓달 비중 9.6%. 미래 1년 지속을 보장하지 않음.</x:v>
      </x:c>
      <x:c r="AK327" t="str">
        <x:v>https://developers.naver.com/docs/serviceapi/datalab/search/search.md</x:v>
      </x:c>
    </x:row>
    <x:row r="328">
      <x:c r="A328" t="str">
        <x:v>K0324</x:v>
      </x:c>
      <x:c r="B328" t="str">
        <x:v>건강</x:v>
      </x:c>
      <x:c r="C328" t="str">
        <x:v>마그네슘음식</x:v>
      </x:c>
      <x:c r="D328" t="n">
        <x:v>15.15037</x:v>
      </x:c>
      <x:c r="E328" t="n">
        <x:v>15.72968</x:v>
      </x:c>
      <x:c r="F328" t="n">
        <x:v>28.85748</x:v>
      </x:c>
      <x:c r="G328" t="n">
        <x:v>31.66339</x:v>
      </x:c>
      <x:c r="H328" t="n">
        <x:v>31.9329</x:v>
      </x:c>
      <x:c r="I328" t="n">
        <x:v>31.90771</x:v>
      </x:c>
      <x:c r="J328" t="n">
        <x:v>37.82429</x:v>
      </x:c>
      <x:c r="K328" t="n">
        <x:v>34.05873</x:v>
      </x:c>
      <x:c r="L328" t="n">
        <x:v>33.27792</x:v>
      </x:c>
      <x:c r="M328" t="n">
        <x:v>36.16694</x:v>
      </x:c>
      <x:c r="N328" t="n">
        <x:v>33.96302</x:v>
      </x:c>
      <x:c r="O328" t="n">
        <x:v>34.89244</x:v>
      </x:c>
      <x:c r="P328" t="n">
        <x:v>33.3031</x:v>
      </x:c>
      <x:c r="Q328" t="n">
        <x:v>33.66329</x:v>
      </x:c>
      <x:c r="R328" t="n">
        <x:v>33.82449</x:v>
      </x:c>
      <x:c r="S328" t="n">
        <x:v>37.57241</x:v>
      </x:c>
      <x:c r="T328" t="n">
        <x:v>35.7186</x:v>
      </x:c>
      <x:c r="U328" t="n">
        <x:v>33.48445</x:v>
      </x:c>
      <x:c r="V328" t="n">
        <x:v>35.95788</x:v>
      </x:c>
      <x:c r="W328" t="n">
        <x:v>34.92519</x:v>
      </x:c>
      <x:c r="X328" t="n">
        <x:v>29.14462</x:v>
      </x:c>
      <x:c r="Y328" t="n">
        <x:v>29.63326</x:v>
      </x:c>
      <x:c r="Z328" t="n">
        <x:v>36.25258</x:v>
      </x:c>
      <x:c r="AA328" t="n">
        <x:v>44.15142</x:v>
      </x:c>
      <x:c r="AB328" t="n">
        <x:f>COUNT(D328:O328)</x:f>
        <x:v>12</x:v>
      </x:c>
      <x:c r="AC328" t="n">
        <x:f>COUNT(P328:AA328)</x:f>
        <x:v>12</x:v>
      </x:c>
      <x:c r="AD328" t="n">
        <x:f>COUNTIF(D328:AA328,"&gt;0")</x:f>
        <x:v>24</x:v>
      </x:c>
      <x:c r="AE328" t="n">
        <x:f>IF(AB328=0,"",AVERAGE(D328:O328))</x:f>
        <x:v>30.4520725</x:v>
      </x:c>
      <x:c r="AF328" t="n">
        <x:f>IF(AC328=0,"",AVERAGE(P328:AA328))</x:f>
        <x:v>34.8026075</x:v>
      </x:c>
      <x:c r="AG328" t="n">
        <x:f>IF(OR(AB328&lt;'산출기준'!$B$19,AC328&lt;'산출기준'!$B$19,AE328=0),"",AF328/AE328)</x:f>
        <x:v>1.1428649889100324</x:v>
      </x:c>
      <x:c r="AH328" t="n">
        <x:f>IF(SUM(P328:AA328)=0,"",MAX(P328:AA328)/SUM(P328:AA328))</x:f>
        <x:v>0.10571865915506475</x:v>
      </x:c>
      <x:c r="AI328" t="n">
        <x:f>IF(AG328="","",AD328/'산출기준'!$B$18*'산출기준'!$B$20+MIN(1,AG328)*'산출기준'!$B$21+(1-AH328)*'산출기준'!$B$22)</x:f>
        <x:v>97.88562681689871</x:v>
      </x:c>
      <x:c r="AJ328" t="str">
        <x:v>24개월 중 양수 지수 24개월; 전반/후반 자료 12/12개월. 최근12개월/이전12개월 관측월 평균비 1.14배, 최근 최댓달 비중 10.6%. 미래 1년 지속을 보장하지 않음.</x:v>
      </x:c>
      <x:c r="AK328" t="str">
        <x:v>https://developers.naver.com/docs/serviceapi/datalab/search/search.md</x:v>
      </x:c>
    </x:row>
    <x:row r="329">
      <x:c r="A329" t="str">
        <x:v>K0325</x:v>
      </x:c>
      <x:c r="B329" t="str">
        <x:v>건강</x:v>
      </x:c>
      <x:c r="C329" t="str">
        <x:v>식후혈당정상수치</x:v>
      </x:c>
      <x:c r="D329" t="n">
        <x:v>28.66674</x:v>
      </x:c>
      <x:c r="E329" t="n">
        <x:v>32.49864</x:v>
      </x:c>
      <x:c r="F329" t="n">
        <x:v>30.46243</x:v>
      </x:c>
      <x:c r="G329" t="n">
        <x:v>28.92209</x:v>
      </x:c>
      <x:c r="H329" t="n">
        <x:v>31.84461</x:v>
      </x:c>
      <x:c r="I329" t="n">
        <x:v>35.2037</x:v>
      </x:c>
      <x:c r="J329" t="n">
        <x:v>42.54295</x:v>
      </x:c>
      <x:c r="K329" t="n">
        <x:v>44.22497</x:v>
      </x:c>
      <x:c r="L329" t="n">
        <x:v>39.48534</x:v>
      </x:c>
      <x:c r="M329" t="n">
        <x:v>37.7852</x:v>
      </x:c>
      <x:c r="N329" t="n">
        <x:v>38.62374</x:v>
      </x:c>
      <x:c r="O329" t="n">
        <x:v>39.15256</x:v>
      </x:c>
      <x:c r="P329" t="n">
        <x:v>38.52984</x:v>
      </x:c>
      <x:c r="Q329" t="n">
        <x:v>36.13614</x:v>
      </x:c>
      <x:c r="R329" t="n">
        <x:v>36.78852</x:v>
      </x:c>
      <x:c r="S329" t="n">
        <x:v>32.90884</x:v>
      </x:c>
      <x:c r="T329" t="n">
        <x:v>33.25315</x:v>
      </x:c>
      <x:c r="U329" t="n">
        <x:v>29.87924</x:v>
      </x:c>
      <x:c r="V329" t="n">
        <x:v>30.60081</x:v>
      </x:c>
      <x:c r="W329" t="n">
        <x:v>30.14777</x:v>
      </x:c>
      <x:c r="X329" t="n">
        <x:v>29.43938</x:v>
      </x:c>
      <x:c r="Y329" t="n">
        <x:v>26.01439</x:v>
      </x:c>
      <x:c r="Z329" t="n">
        <x:v>27.62557</x:v>
      </x:c>
      <x:c r="AA329" t="n">
        <x:v>27.30432</x:v>
      </x:c>
      <x:c r="AB329" t="n">
        <x:f>COUNT(D329:O329)</x:f>
        <x:v>12</x:v>
      </x:c>
      <x:c r="AC329" t="n">
        <x:f>COUNT(P329:AA329)</x:f>
        <x:v>12</x:v>
      </x:c>
      <x:c r="AD329" t="n">
        <x:f>COUNTIF(D329:AA329,"&gt;0")</x:f>
        <x:v>24</x:v>
      </x:c>
      <x:c r="AE329" t="n">
        <x:f>IF(AB329=0,"",AVERAGE(D329:O329))</x:f>
        <x:v>35.784414166666664</x:v>
      </x:c>
      <x:c r="AF329" t="n">
        <x:f>IF(AC329=0,"",AVERAGE(P329:AA329))</x:f>
        <x:v>31.55233083333333</x:v>
      </x:c>
      <x:c r="AG329" t="n">
        <x:f>IF(OR(AB329&lt;'산출기준'!$B$19,AC329&lt;'산출기준'!$B$19,AE329=0),"",AF329/AE329)</x:f>
        <x:v>0.8817338935989752</x:v>
      </x:c>
      <x:c r="AH329" t="n">
        <x:f>IF(SUM(P329:AA329)=0,"",MAX(P329:AA329)/SUM(P329:AA329))</x:f>
        <x:v>0.1017617372535896</x:v>
      </x:c>
      <x:c r="AI329" t="n">
        <x:f>IF(AG329="","",AD329/'산출기준'!$B$18*'산출기준'!$B$20+MIN(1,AG329)*'산출기준'!$B$21+(1-AH329)*'산출기준'!$B$22)</x:f>
        <x:v>94.41678206289747</x:v>
      </x:c>
      <x:c r="AJ329" t="str">
        <x:v>24개월 중 양수 지수 24개월; 전반/후반 자료 12/12개월. 최근12개월/이전12개월 관측월 평균비 0.88배, 최근 최댓달 비중 10.2%. 미래 1년 지속을 보장하지 않음.</x:v>
      </x:c>
      <x:c r="AK329" t="str">
        <x:v>https://developers.naver.com/docs/serviceapi/datalab/search/search.md</x:v>
      </x:c>
    </x:row>
    <x:row r="330">
      <x:c r="A330" t="str">
        <x:v>K0326</x:v>
      </x:c>
      <x:c r="B330" t="str">
        <x:v>건강</x:v>
      </x:c>
      <x:c r="C330" t="str">
        <x:v>콜레스테롤낮추는음식</x:v>
      </x:c>
      <x:c r="D330" t="n">
        <x:v>84.23913</x:v>
      </x:c>
      <x:c r="E330" t="n">
        <x:v>100</x:v>
      </x:c>
      <x:c r="F330" t="n">
        <x:v>42.61379</x:v>
      </x:c>
      <x:c r="G330" t="n">
        <x:v>37.47055</x:v>
      </x:c>
      <x:c r="H330" t="n">
        <x:v>31.65186</x:v>
      </x:c>
      <x:c r="I330" t="n">
        <x:v>31.82814</x:v>
      </x:c>
      <x:c r="J330" t="n">
        <x:v>32.69633</x:v>
      </x:c>
      <x:c r="K330" t="n">
        <x:v>32.41956</x:v>
      </x:c>
      <x:c r="L330" t="n">
        <x:v>31.96487</x:v>
      </x:c>
      <x:c r="M330" t="n">
        <x:v>31.28119</x:v>
      </x:c>
      <x:c r="N330" t="n">
        <x:v>31.46735</x:v>
      </x:c>
      <x:c r="O330" t="n">
        <x:v>30.5135</x:v>
      </x:c>
      <x:c r="P330" t="n">
        <x:v>31.497</x:v>
      </x:c>
      <x:c r="Q330" t="n">
        <x:v>26.74091</x:v>
      </x:c>
      <x:c r="R330" t="n">
        <x:v>29.12143</x:v>
      </x:c>
      <x:c r="S330" t="n">
        <x:v>28.94186</x:v>
      </x:c>
      <x:c r="T330" t="n">
        <x:v>26.6816</x:v>
      </x:c>
      <x:c r="U330" t="n">
        <x:v>17.13645</x:v>
      </x:c>
      <x:c r="V330" t="n">
        <x:v>21.59107</x:v>
      </x:c>
      <x:c r="W330" t="n">
        <x:v>20.91563</x:v>
      </x:c>
      <x:c r="X330" t="n">
        <x:v>19.34564</x:v>
      </x:c>
      <x:c r="Y330" t="n">
        <x:v>19.60428</x:v>
      </x:c>
      <x:c r="Z330" t="n">
        <x:v>23.18907</x:v>
      </x:c>
      <x:c r="AA330" t="n">
        <x:v>26.6157</x:v>
      </x:c>
      <x:c r="AB330" t="n">
        <x:f>COUNT(D330:O330)</x:f>
        <x:v>12</x:v>
      </x:c>
      <x:c r="AC330" t="n">
        <x:f>COUNT(P330:AA330)</x:f>
        <x:v>12</x:v>
      </x:c>
      <x:c r="AD330" t="n">
        <x:f>COUNTIF(D330:AA330,"&gt;0")</x:f>
        <x:v>24</x:v>
      </x:c>
      <x:c r="AE330" t="n">
        <x:f>IF(AB330=0,"",AVERAGE(D330:O330))</x:f>
        <x:v>43.17885583333333</x:v>
      </x:c>
      <x:c r="AF330" t="n">
        <x:f>IF(AC330=0,"",AVERAGE(P330:AA330))</x:f>
        <x:v>24.281719999999996</x:v>
      </x:c>
      <x:c r="AG330" t="n">
        <x:f>IF(OR(AB330&lt;'산출기준'!$B$19,AC330&lt;'산출기준'!$B$19,AE330=0),"",AF330/AE330)</x:f>
        <x:v>0.5623520941297135</x:v>
      </x:c>
      <x:c r="AH330" t="n">
        <x:f>IF(SUM(P330:AA330)=0,"",MAX(P330:AA330)/SUM(P330:AA330))</x:f>
        <x:v>0.10809571974308246</x:v>
      </x:c>
      <x:c r="AI330" t="n">
        <x:f>IF(AG330="","",AD330/'산출기준'!$B$18*'산출기준'!$B$20+MIN(1,AG330)*'산출기준'!$B$21+(1-AH330)*'산출기준'!$B$22)</x:f>
        <x:v>84.70864842902975</x:v>
      </x:c>
      <x:c r="AJ330" t="str">
        <x:v>24개월 중 양수 지수 24개월; 전반/후반 자료 12/12개월. 최근12개월/이전12개월 관측월 평균비 0.56배, 최근 최댓달 비중 10.8%. 미래 1년 지속을 보장하지 않음.</x:v>
      </x:c>
      <x:c r="AK330" t="str">
        <x:v>https://developers.naver.com/docs/serviceapi/datalab/search/search.md</x:v>
      </x:c>
    </x:row>
    <x:row r="331">
      <x:c r="A331" t="str">
        <x:v>K0327</x:v>
      </x:c>
      <x:c r="B331" t="str">
        <x:v>건강</x:v>
      </x:c>
      <x:c r="C331" t="str">
        <x:v>내장지방빼는법</x:v>
      </x:c>
      <x:c r="D331" t="n">
        <x:v>40.13442</x:v>
      </x:c>
      <x:c r="E331" t="n">
        <x:v>34.77372</x:v>
      </x:c>
      <x:c r="F331" t="n">
        <x:v>26.95342</x:v>
      </x:c>
      <x:c r="G331" t="n">
        <x:v>25.52017</x:v>
      </x:c>
      <x:c r="H331" t="n">
        <x:v>26.86776</x:v>
      </x:c>
      <x:c r="I331" t="n">
        <x:v>30.02915</x:v>
      </x:c>
      <x:c r="J331" t="n">
        <x:v>34.29268</x:v>
      </x:c>
      <x:c r="K331" t="n">
        <x:v>35.1098</x:v>
      </x:c>
      <x:c r="L331" t="n">
        <x:v>36.23004</x:v>
      </x:c>
      <x:c r="M331" t="n">
        <x:v>39.89555</x:v>
      </x:c>
      <x:c r="N331" t="n">
        <x:v>39.24647</x:v>
      </x:c>
      <x:c r="O331" t="n">
        <x:v>37.25144</x:v>
      </x:c>
      <x:c r="P331" t="n">
        <x:v>31.55961</x:v>
      </x:c>
      <x:c r="Q331" t="n">
        <x:v>26.2961</x:v>
      </x:c>
      <x:c r="R331" t="n">
        <x:v>20.01614</x:v>
      </x:c>
      <x:c r="S331" t="n">
        <x:v>19.5318</x:v>
      </x:c>
      <x:c r="T331" t="n">
        <x:v>23.85298</x:v>
      </x:c>
      <x:c r="U331" t="n">
        <x:v>19.66194</x:v>
      </x:c>
      <x:c r="V331" t="n">
        <x:v>25.76399</x:v>
      </x:c>
      <x:c r="W331" t="n">
        <x:v>26.81504</x:v>
      </x:c>
      <x:c r="X331" t="n">
        <x:v>25.83647</x:v>
      </x:c>
      <x:c r="Y331" t="n">
        <x:v>28.79194</x:v>
      </x:c>
      <x:c r="Z331" t="n">
        <x:v>28.03907</x:v>
      </x:c>
      <x:c r="AA331" t="n">
        <x:v>27.446</x:v>
      </x:c>
      <x:c r="AB331" t="n">
        <x:f>COUNT(D331:O331)</x:f>
        <x:v>12</x:v>
      </x:c>
      <x:c r="AC331" t="n">
        <x:f>COUNT(P331:AA331)</x:f>
        <x:v>12</x:v>
      </x:c>
      <x:c r="AD331" t="n">
        <x:f>COUNTIF(D331:AA331,"&gt;0")</x:f>
        <x:v>24</x:v>
      </x:c>
      <x:c r="AE331" t="n">
        <x:f>IF(AB331=0,"",AVERAGE(D331:O331))</x:f>
        <x:v>33.858718333333336</x:v>
      </x:c>
      <x:c r="AF331" t="n">
        <x:f>IF(AC331=0,"",AVERAGE(P331:AA331))</x:f>
        <x:v>25.300923333333333</x:v>
      </x:c>
      <x:c r="AG331" t="n">
        <x:f>IF(OR(AB331&lt;'산출기준'!$B$19,AC331&lt;'산출기준'!$B$19,AE331=0),"",AF331/AE331)</x:f>
        <x:v>0.7472498835971887</x:v>
      </x:c>
      <x:c r="AH331" t="n">
        <x:f>IF(SUM(P331:AA331)=0,"",MAX(P331:AA331)/SUM(P331:AA331))</x:f>
        <x:v>0.10394749098089569</x:v>
      </x:c>
      <x:c r="AI331" t="n">
        <x:f>IF(AG331="","",AD331/'산출기준'!$B$18*'산출기준'!$B$20+MIN(1,AG331)*'산출기준'!$B$21+(1-AH331)*'산출기준'!$B$22)</x:f>
        <x:v>90.33854668829774</x:v>
      </x:c>
      <x:c r="AJ331" t="str">
        <x:v>24개월 중 양수 지수 24개월; 전반/후반 자료 12/12개월. 최근12개월/이전12개월 관측월 평균비 0.75배, 최근 최댓달 비중 10.4%. 미래 1년 지속을 보장하지 않음.</x:v>
      </x:c>
      <x:c r="AK331" t="str">
        <x:v>https://developers.naver.com/docs/serviceapi/datalab/search/search.md</x:v>
      </x:c>
    </x:row>
    <x:row r="332">
      <x:c r="A332" t="str">
        <x:v>K0328</x:v>
      </x:c>
      <x:c r="B332" t="str">
        <x:v>건강</x:v>
      </x:c>
      <x:c r="C332" t="str">
        <x:v>중성지방수치</x:v>
      </x:c>
      <x:c r="D332" t="n">
        <x:v>27.58933</x:v>
      </x:c>
      <x:c r="E332" t="n">
        <x:v>29.26146</x:v>
      </x:c>
      <x:c r="F332" t="n">
        <x:v>33.15101</x:v>
      </x:c>
      <x:c r="G332" t="n">
        <x:v>34.72759</x:v>
      </x:c>
      <x:c r="H332" t="n">
        <x:v>29.4229</x:v>
      </x:c>
      <x:c r="I332" t="n">
        <x:v>27.03085</x:v>
      </x:c>
      <x:c r="J332" t="n">
        <x:v>27.98471</x:v>
      </x:c>
      <x:c r="K332" t="n">
        <x:v>29.13461</x:v>
      </x:c>
      <x:c r="L332" t="n">
        <x:v>29.25816</x:v>
      </x:c>
      <x:c r="M332" t="n">
        <x:v>31.09009</x:v>
      </x:c>
      <x:c r="N332" t="n">
        <x:v>34.0851</x:v>
      </x:c>
      <x:c r="O332" t="n">
        <x:v>33.86435</x:v>
      </x:c>
      <x:c r="P332" t="n">
        <x:v>32.41956</x:v>
      </x:c>
      <x:c r="Q332" t="n">
        <x:v>26.01439</x:v>
      </x:c>
      <x:c r="R332" t="n">
        <x:v>27.96988</x:v>
      </x:c>
      <x:c r="S332" t="n">
        <x:v>30.56786</x:v>
      </x:c>
      <x:c r="T332" t="n">
        <x:v>25.6915</x:v>
      </x:c>
      <x:c r="U332" t="n">
        <x:v>19.50214</x:v>
      </x:c>
      <x:c r="V332" t="n">
        <x:v>22.47903</x:v>
      </x:c>
      <x:c r="W332" t="n">
        <x:v>26.56134</x:v>
      </x:c>
      <x:c r="X332" t="n">
        <x:v>25.79693</x:v>
      </x:c>
      <x:c r="Y332" t="n">
        <x:v>26.31422</x:v>
      </x:c>
      <x:c r="Z332" t="n">
        <x:v>28.71122</x:v>
      </x:c>
      <x:c r="AA332" t="n">
        <x:v>26.35376</x:v>
      </x:c>
      <x:c r="AB332" t="n">
        <x:f>COUNT(D332:O332)</x:f>
        <x:v>12</x:v>
      </x:c>
      <x:c r="AC332" t="n">
        <x:f>COUNT(P332:AA332)</x:f>
        <x:v>12</x:v>
      </x:c>
      <x:c r="AD332" t="n">
        <x:f>COUNTIF(D332:AA332,"&gt;0")</x:f>
        <x:v>24</x:v>
      </x:c>
      <x:c r="AE332" t="n">
        <x:f>IF(AB332=0,"",AVERAGE(D332:O332))</x:f>
        <x:v>30.55001333333333</x:v>
      </x:c>
      <x:c r="AF332" t="n">
        <x:f>IF(AC332=0,"",AVERAGE(P332:AA332))</x:f>
        <x:v>26.53181916666667</x:v>
      </x:c>
      <x:c r="AG332" t="n">
        <x:f>IF(OR(AB332&lt;'산출기준'!$B$19,AC332&lt;'산출기준'!$B$19,AE332=0),"",AF332/AE332)</x:f>
        <x:v>0.8684716067772585</x:v>
      </x:c>
      <x:c r="AH332" t="n">
        <x:f>IF(SUM(P332:AA332)=0,"",MAX(P332:AA332)/SUM(P332:AA332))</x:f>
        <x:v>0.10182603699463626</x:v>
      </x:c>
      <x:c r="AI332" t="n">
        <x:f>IF(AG332="","",AD332/'산출기준'!$B$18*'산출기준'!$B$20+MIN(1,AG332)*'산출기준'!$B$21+(1-AH332)*'산출기준'!$B$22)</x:f>
        <x:v>94.01762746342503</x:v>
      </x:c>
      <x:c r="AJ332" t="str">
        <x:v>24개월 중 양수 지수 24개월; 전반/후반 자료 12/12개월. 최근12개월/이전12개월 관측월 평균비 0.87배, 최근 최댓달 비중 10.2%. 미래 1년 지속을 보장하지 않음.</x:v>
      </x:c>
      <x:c r="AK332" t="str">
        <x:v>https://developers.naver.com/docs/serviceapi/datalab/search/search.md</x:v>
      </x:c>
    </x:row>
    <x:row r="333">
      <x:c r="A333" t="str">
        <x:v>K0329</x:v>
      </x:c>
      <x:c r="B333" t="str">
        <x:v>건강</x:v>
      </x:c>
      <x:c r="C333" t="str">
        <x:v>허리아플때운동</x:v>
      </x:c>
      <x:c r="D333" t="n">
        <x:v>20.41152</x:v>
      </x:c>
      <x:c r="E333" t="n">
        <x:v>20.14629</x:v>
      </x:c>
      <x:c r="F333" t="n">
        <x:v>29.09836</x:v>
      </x:c>
      <x:c r="G333" t="n">
        <x:v>30.26968</x:v>
      </x:c>
      <x:c r="H333" t="n">
        <x:v>30.22025</x:v>
      </x:c>
      <x:c r="I333" t="n">
        <x:v>28.78206</x:v>
      </x:c>
      <x:c r="J333" t="n">
        <x:v>31.24165</x:v>
      </x:c>
      <x:c r="K333" t="n">
        <x:v>28.39491</x:v>
      </x:c>
      <x:c r="L333" t="n">
        <x:v>30.52009</x:v>
      </x:c>
      <x:c r="M333" t="n">
        <x:v>34.81491</x:v>
      </x:c>
      <x:c r="N333" t="n">
        <x:v>36.23663</x:v>
      </x:c>
      <x:c r="O333" t="n">
        <x:v>37.403</x:v>
      </x:c>
      <x:c r="P333" t="n">
        <x:v>35.38491</x:v>
      </x:c>
      <x:c r="Q333" t="n">
        <x:v>35.06696</x:v>
      </x:c>
      <x:c r="R333" t="n">
        <x:v>31.95499</x:v>
      </x:c>
      <x:c r="S333" t="n">
        <x:v>28.2137</x:v>
      </x:c>
      <x:c r="T333" t="n">
        <x:v>24.6042</x:v>
      </x:c>
      <x:c r="U333" t="n">
        <x:v>23.90734</x:v>
      </x:c>
      <x:c r="V333" t="n">
        <x:v>27.49872</x:v>
      </x:c>
      <x:c r="W333" t="n">
        <x:v>23.01115</x:v>
      </x:c>
      <x:c r="X333" t="n">
        <x:v>22.92878</x:v>
      </x:c>
      <x:c r="Y333" t="n">
        <x:v>24.86614</x:v>
      </x:c>
      <x:c r="Z333" t="n">
        <x:v>26.96001</x:v>
      </x:c>
      <x:c r="AA333" t="n">
        <x:v>24.81178</x:v>
      </x:c>
      <x:c r="AB333" t="n">
        <x:f>COUNT(D333:O333)</x:f>
        <x:v>12</x:v>
      </x:c>
      <x:c r="AC333" t="n">
        <x:f>COUNT(P333:AA333)</x:f>
        <x:v>12</x:v>
      </x:c>
      <x:c r="AD333" t="n">
        <x:f>COUNTIF(D333:AA333,"&gt;0")</x:f>
        <x:v>24</x:v>
      </x:c>
      <x:c r="AE333" t="n">
        <x:f>IF(AB333=0,"",AVERAGE(D333:O333))</x:f>
        <x:v>29.794945833333333</x:v>
      </x:c>
      <x:c r="AF333" t="n">
        <x:f>IF(AC333=0,"",AVERAGE(P333:AA333))</x:f>
        <x:v>27.434056666666663</x:v>
      </x:c>
      <x:c r="AG333" t="n">
        <x:f>IF(OR(AB333&lt;'산출기준'!$B$19,AC333&lt;'산출기준'!$B$19,AE333=0),"",AF333/AE333)</x:f>
        <x:v>0.9207620923403255</x:v>
      </x:c>
      <x:c r="AH333" t="n">
        <x:f>IF(SUM(P333:AA333)=0,"",MAX(P333:AA333)/SUM(P333:AA333))</x:f>
        <x:v>0.10748474189684185</x:v>
      </x:c>
      <x:c r="AI333" t="n">
        <x:f>IF(AG333="","",AD333/'산출기준'!$B$18*'산출기준'!$B$20+MIN(1,AG333)*'산출기준'!$B$21+(1-AH333)*'산출기준'!$B$22)</x:f>
        <x:v>95.47316793227293</x:v>
      </x:c>
      <x:c r="AJ333" t="str">
        <x:v>24개월 중 양수 지수 24개월; 전반/후반 자료 12/12개월. 최근12개월/이전12개월 관측월 평균비 0.92배, 최근 최댓달 비중 10.7%. 미래 1년 지속을 보장하지 않음.</x:v>
      </x:c>
      <x:c r="AK333" t="str">
        <x:v>https://developers.naver.com/docs/serviceapi/datalab/search/search.md</x:v>
      </x:c>
    </x:row>
    <x:row r="334">
      <x:c r="A334" t="str">
        <x:v>K0330</x:v>
      </x:c>
      <x:c r="B334" t="str">
        <x:v>건강</x:v>
      </x:c>
      <x:c r="C334" t="str">
        <x:v>고혈압낮추는방법</x:v>
      </x:c>
      <x:c r="D334" t="n">
        <x:v>78.66073</x:v>
      </x:c>
      <x:c r="E334" t="n">
        <x:v>100</x:v>
      </x:c>
      <x:c r="F334" t="n">
        <x:v>90.42498</x:v>
      </x:c>
      <x:c r="G334" t="n">
        <x:v>94.84719</x:v>
      </x:c>
      <x:c r="H334" t="n">
        <x:v>76.05217</x:v>
      </x:c>
      <x:c r="I334" t="n">
        <x:v>75.45791</x:v>
      </x:c>
      <x:c r="J334" t="n">
        <x:v>75.29584</x:v>
      </x:c>
      <x:c r="K334" t="n">
        <x:v>71.98497</x:v>
      </x:c>
      <x:c r="L334" t="n">
        <x:v>65.87775</x:v>
      </x:c>
      <x:c r="M334" t="n">
        <x:v>55.75993</x:v>
      </x:c>
      <x:c r="N334" t="n">
        <x:v>55.36375</x:v>
      </x:c>
      <x:c r="O334" t="n">
        <x:v>56.27186</x:v>
      </x:c>
      <x:c r="P334" t="n">
        <x:v>63.18429</x:v>
      </x:c>
      <x:c r="Q334" t="n">
        <x:v>60.02778</x:v>
      </x:c>
      <x:c r="R334" t="n">
        <x:v>73.77546</x:v>
      </x:c>
      <x:c r="S334" t="n">
        <x:v>80.96573</x:v>
      </x:c>
      <x:c r="T334" t="n">
        <x:v>66.15816</x:v>
      </x:c>
      <x:c r="U334" t="n">
        <x:v>45.81961</x:v>
      </x:c>
      <x:c r="V334" t="n">
        <x:v>49.21794</x:v>
      </x:c>
      <x:c r="W334" t="n">
        <x:v>42.16917</x:v>
      </x:c>
      <x:c r="X334" t="n">
        <x:v>38.97921</x:v>
      </x:c>
      <x:c r="Y334" t="n">
        <x:v>38.21259</x:v>
      </x:c>
      <x:c r="Z334" t="n">
        <x:v>36.32949</x:v>
      </x:c>
      <x:c r="AA334" t="n">
        <x:v>37.36622</x:v>
      </x:c>
      <x:c r="AB334" t="n">
        <x:f>COUNT(D334:O334)</x:f>
        <x:v>12</x:v>
      </x:c>
      <x:c r="AC334" t="n">
        <x:f>COUNT(P334:AA334)</x:f>
        <x:v>12</x:v>
      </x:c>
      <x:c r="AD334" t="n">
        <x:f>COUNTIF(D334:AA334,"&gt;0")</x:f>
        <x:v>24</x:v>
      </x:c>
      <x:c r="AE334" t="n">
        <x:f>IF(AB334=0,"",AVERAGE(D334:O334))</x:f>
        <x:v>74.66642333333333</x:v>
      </x:c>
      <x:c r="AF334" t="n">
        <x:f>IF(AC334=0,"",AVERAGE(P334:AA334))</x:f>
        <x:v>52.68380416666667</x:v>
      </x:c>
      <x:c r="AG334" t="n">
        <x:f>IF(OR(AB334&lt;'산출기준'!$B$19,AC334&lt;'산출기준'!$B$19,AE334=0),"",AF334/AE334)</x:f>
        <x:v>0.705588962410458</x:v>
      </x:c>
      <x:c r="AH334" t="n">
        <x:f>IF(SUM(P334:AA334)=0,"",MAX(P334:AA334)/SUM(P334:AA334))</x:f>
        <x:v>0.12806865930413625</x:v>
      </x:c>
      <x:c r="AI334" t="n">
        <x:f>IF(AG334="","",AD334/'산출기준'!$B$18*'산출기준'!$B$20+MIN(1,AG334)*'산출기준'!$B$21+(1-AH334)*'산출기준'!$B$22)</x:f>
        <x:v>88.60629568623102</x:v>
      </x:c>
      <x:c r="AJ334" t="str">
        <x:v>24개월 중 양수 지수 24개월; 전반/후반 자료 12/12개월. 최근12개월/이전12개월 관측월 평균비 0.71배, 최근 최댓달 비중 12.8%. 미래 1년 지속을 보장하지 않음.</x:v>
      </x:c>
      <x:c r="AK334" t="str">
        <x:v>https://developers.naver.com/docs/serviceapi/datalab/search/search.md</x:v>
      </x:c>
    </x:row>
    <x:row r="335">
      <x:c r="A335" t="str">
        <x:v>K0331</x:v>
      </x:c>
      <x:c r="B335" t="str">
        <x:v>건강</x:v>
      </x:c>
      <x:c r="C335" t="str">
        <x:v>식도염증상</x:v>
      </x:c>
      <x:c r="D335" t="n">
        <x:v>70.53663</x:v>
      </x:c>
      <x:c r="E335" t="n">
        <x:v>68.40142</x:v>
      </x:c>
      <x:c r="F335" t="n">
        <x:v>64.3831</x:v>
      </x:c>
      <x:c r="G335" t="n">
        <x:v>65.63336</x:v>
      </x:c>
      <x:c r="H335" t="n">
        <x:v>68.24449</x:v>
      </x:c>
      <x:c r="I335" t="n">
        <x:v>70.13788</x:v>
      </x:c>
      <x:c r="J335" t="n">
        <x:v>67.1846</x:v>
      </x:c>
      <x:c r="K335" t="n">
        <x:v>67.67853</x:v>
      </x:c>
      <x:c r="L335" t="n">
        <x:v>66.14786</x:v>
      </x:c>
      <x:c r="M335" t="n">
        <x:v>60.06637</x:v>
      </x:c>
      <x:c r="N335" t="n">
        <x:v>56.85326</x:v>
      </x:c>
      <x:c r="O335" t="n">
        <x:v>57.81024</x:v>
      </x:c>
      <x:c r="P335" t="n">
        <x:v>57.99289</x:v>
      </x:c>
      <x:c r="Q335" t="n">
        <x:v>55.02418</x:v>
      </x:c>
      <x:c r="R335" t="n">
        <x:v>53.94885</x:v>
      </x:c>
      <x:c r="S335" t="n">
        <x:v>60.31848</x:v>
      </x:c>
      <x:c r="T335" t="n">
        <x:v>59.31776</x:v>
      </x:c>
      <x:c r="U335" t="n">
        <x:v>41.96851</x:v>
      </x:c>
      <x:c r="V335" t="n">
        <x:v>42.2875</x:v>
      </x:c>
      <x:c r="W335" t="n">
        <x:v>37.59003</x:v>
      </x:c>
      <x:c r="X335" t="n">
        <x:v>36.84142</x:v>
      </x:c>
      <x:c r="Y335" t="n">
        <x:v>35.90502</x:v>
      </x:c>
      <x:c r="Z335" t="n">
        <x:v>34.95575</x:v>
      </x:c>
      <x:c r="AA335" t="n">
        <x:v>35.29018</x:v>
      </x:c>
      <x:c r="AB335" t="n">
        <x:f>COUNT(D335:O335)</x:f>
        <x:v>12</x:v>
      </x:c>
      <x:c r="AC335" t="n">
        <x:f>COUNT(P335:AA335)</x:f>
        <x:v>12</x:v>
      </x:c>
      <x:c r="AD335" t="n">
        <x:f>COUNTIF(D335:AA335,"&gt;0")</x:f>
        <x:v>24</x:v>
      </x:c>
      <x:c r="AE335" t="n">
        <x:f>IF(AB335=0,"",AVERAGE(D335:O335))</x:f>
        <x:v>65.25647833333333</x:v>
      </x:c>
      <x:c r="AF335" t="n">
        <x:f>IF(AC335=0,"",AVERAGE(P335:AA335))</x:f>
        <x:v>45.953380833333334</x:v>
      </x:c>
      <x:c r="AG335" t="n">
        <x:f>IF(OR(AB335&lt;'산출기준'!$B$19,AC335&lt;'산출기준'!$B$19,AE335=0),"",AF335/AE335)</x:f>
        <x:v>0.7041964569188239</x:v>
      </x:c>
      <x:c r="AH335" t="n">
        <x:f>IF(SUM(P335:AA335)=0,"",MAX(P335:AA335)/SUM(P335:AA335))</x:f>
        <x:v>0.10938346447741414</x:v>
      </x:c>
      <x:c r="AI335" t="n">
        <x:f>IF(AG335="","",AD335/'산출기준'!$B$18*'산출기준'!$B$20+MIN(1,AG335)*'산출기준'!$B$21+(1-AH335)*'산출기준'!$B$22)</x:f>
        <x:v>88.93822441801643</x:v>
      </x:c>
      <x:c r="AJ335" t="str">
        <x:v>24개월 중 양수 지수 24개월; 전반/후반 자료 12/12개월. 최근12개월/이전12개월 관측월 평균비 0.70배, 최근 최댓달 비중 10.9%. 미래 1년 지속을 보장하지 않음.</x:v>
      </x:c>
      <x:c r="AK335" t="str">
        <x:v>https://developers.naver.com/docs/serviceapi/datalab/search/search.md</x:v>
      </x:c>
    </x:row>
    <x:row r="336">
      <x:c r="A336" t="str">
        <x:v>K0332</x:v>
      </x:c>
      <x:c r="B336" t="str">
        <x:v>건강</x:v>
      </x:c>
      <x:c r="C336" t="str">
        <x:v>고혈압수치</x:v>
      </x:c>
      <x:c r="D336" t="n">
        <x:v>40.33751</x:v>
      </x:c>
      <x:c r="E336" t="n">
        <x:v>48.91953</x:v>
      </x:c>
      <x:c r="F336" t="n">
        <x:v>53.92313</x:v>
      </x:c>
      <x:c r="G336" t="n">
        <x:v>55.59528</x:v>
      </x:c>
      <x:c r="H336" t="n">
        <x:v>44.52819</x:v>
      </x:c>
      <x:c r="I336" t="n">
        <x:v>43.53519</x:v>
      </x:c>
      <x:c r="J336" t="n">
        <x:v>44.87034</x:v>
      </x:c>
      <x:c r="K336" t="n">
        <x:v>48.7626</x:v>
      </x:c>
      <x:c r="L336" t="n">
        <x:v>45.51605</x:v>
      </x:c>
      <x:c r="M336" t="n">
        <x:v>41.5286</x:v>
      </x:c>
      <x:c r="N336" t="n">
        <x:v>42.13315</x:v>
      </x:c>
      <x:c r="O336" t="n">
        <x:v>41.72669</x:v>
      </x:c>
      <x:c r="P336" t="n">
        <x:v>45.57264</x:v>
      </x:c>
      <x:c r="Q336" t="n">
        <x:v>40.19345</x:v>
      </x:c>
      <x:c r="R336" t="n">
        <x:v>48.11432</x:v>
      </x:c>
      <x:c r="S336" t="n">
        <x:v>55.12193</x:v>
      </x:c>
      <x:c r="T336" t="n">
        <x:v>44.22206</x:v>
      </x:c>
      <x:c r="U336" t="n">
        <x:v>35.87929</x:v>
      </x:c>
      <x:c r="V336" t="n">
        <x:v>40.08798</x:v>
      </x:c>
      <x:c r="W336" t="n">
        <x:v>35.66834</x:v>
      </x:c>
      <x:c r="X336" t="n">
        <x:v>35.45482</x:v>
      </x:c>
      <x:c r="Y336" t="n">
        <x:v>34.38721</x:v>
      </x:c>
      <x:c r="Z336" t="n">
        <x:v>34.67277</x:v>
      </x:c>
      <x:c r="AA336" t="n">
        <x:v>34.44381</x:v>
      </x:c>
      <x:c r="AB336" t="n">
        <x:f>COUNT(D336:O336)</x:f>
        <x:v>12</x:v>
      </x:c>
      <x:c r="AC336" t="n">
        <x:f>COUNT(P336:AA336)</x:f>
        <x:v>12</x:v>
      </x:c>
      <x:c r="AD336" t="n">
        <x:f>COUNTIF(D336:AA336,"&gt;0")</x:f>
        <x:v>24</x:v>
      </x:c>
      <x:c r="AE336" t="n">
        <x:f>IF(AB336=0,"",AVERAGE(D336:O336))</x:f>
        <x:v>45.94802166666667</x:v>
      </x:c>
      <x:c r="AF336" t="n">
        <x:f>IF(AC336=0,"",AVERAGE(P336:AA336))</x:f>
        <x:v>40.31821833333333</x:v>
      </x:c>
      <x:c r="AG336" t="n">
        <x:f>IF(OR(AB336&lt;'산출기준'!$B$19,AC336&lt;'산출기준'!$B$19,AE336=0),"",AF336/AE336)</x:f>
        <x:v>0.877474521663301</x:v>
      </x:c>
      <x:c r="AH336" t="n">
        <x:f>IF(SUM(P336:AA336)=0,"",MAX(P336:AA336)/SUM(P336:AA336))</x:f>
        <x:v>0.11393098099448923</x:v>
      </x:c>
      <x:c r="AI336" t="n">
        <x:f>IF(AG336="","",AD336/'산출기준'!$B$18*'산출기준'!$B$20+MIN(1,AG336)*'산출기준'!$B$21+(1-AH336)*'산출기준'!$B$22)</x:f>
        <x:v>94.04561603000926</x:v>
      </x:c>
      <x:c r="AJ336" t="str">
        <x:v>24개월 중 양수 지수 24개월; 전반/후반 자료 12/12개월. 최근12개월/이전12개월 관측월 평균비 0.88배, 최근 최댓달 비중 11.4%. 미래 1년 지속을 보장하지 않음.</x:v>
      </x:c>
      <x:c r="AK336" t="str">
        <x:v>https://developers.naver.com/docs/serviceapi/datalab/search/search.md</x:v>
      </x:c>
    </x:row>
    <x:row r="337">
      <x:c r="A337" t="str">
        <x:v>K0333</x:v>
      </x:c>
      <x:c r="B337" t="str">
        <x:v>건강</x:v>
      </x:c>
      <x:c r="C337" t="str">
        <x:v>콜레스테롤높으면</x:v>
      </x:c>
      <x:c r="D337" t="n">
        <x:v>2.75776</x:v>
      </x:c>
      <x:c r="E337" t="n">
        <x:v>2.69345</x:v>
      </x:c>
      <x:c r="F337" t="n">
        <x:v>1.91397</x:v>
      </x:c>
      <x:c r="G337" t="n">
        <x:v>1.74675</x:v>
      </x:c>
      <x:c r="H337" t="n">
        <x:v>1.97828</x:v>
      </x:c>
      <x:c r="I337" t="n">
        <x:v>1.99372</x:v>
      </x:c>
      <x:c r="J337" t="n">
        <x:v>2.25869</x:v>
      </x:c>
      <x:c r="K337" t="n">
        <x:v>3.21053</x:v>
      </x:c>
      <x:c r="L337" t="n">
        <x:v>4.82609</x:v>
      </x:c>
      <x:c r="M337" t="n">
        <x:v>14.14385</x:v>
      </x:c>
      <x:c r="N337" t="n">
        <x:v>22.63068</x:v>
      </x:c>
      <x:c r="O337" t="n">
        <x:v>25.67143</x:v>
      </x:c>
      <x:c r="P337" t="n">
        <x:v>25.9081</x:v>
      </x:c>
      <x:c r="Q337" t="n">
        <x:v>24.3157</x:v>
      </x:c>
      <x:c r="R337" t="n">
        <x:v>30.21969</x:v>
      </x:c>
      <x:c r="S337" t="n">
        <x:v>35.22072</x:v>
      </x:c>
      <x:c r="T337" t="n">
        <x:v>31.80695</x:v>
      </x:c>
      <x:c r="U337" t="n">
        <x:v>25.53508</x:v>
      </x:c>
      <x:c r="V337" t="n">
        <x:v>30.67503</x:v>
      </x:c>
      <x:c r="W337" t="n">
        <x:v>30.86283</x:v>
      </x:c>
      <x:c r="X337" t="n">
        <x:v>29.72833</x:v>
      </x:c>
      <x:c r="Y337" t="n">
        <x:v>29.83124</x:v>
      </x:c>
      <x:c r="Z337" t="n">
        <x:v>31.1844</x:v>
      </x:c>
      <x:c r="AA337" t="n">
        <x:v>30.42035</x:v>
      </x:c>
      <x:c r="AB337" t="n">
        <x:f>COUNT(D337:O337)</x:f>
        <x:v>12</x:v>
      </x:c>
      <x:c r="AC337" t="n">
        <x:f>COUNT(P337:AA337)</x:f>
        <x:v>12</x:v>
      </x:c>
      <x:c r="AD337" t="n">
        <x:f>COUNTIF(D337:AA337,"&gt;0")</x:f>
        <x:v>24</x:v>
      </x:c>
      <x:c r="AE337" t="n">
        <x:f>IF(AB337=0,"",AVERAGE(D337:O337))</x:f>
        <x:v>7.1521</x:v>
      </x:c>
      <x:c r="AF337" t="n">
        <x:f>IF(AC337=0,"",AVERAGE(P337:AA337))</x:f>
        <x:v>29.642368333333327</x:v>
      </x:c>
      <x:c r="AG337" t="n">
        <x:f>IF(OR(AB337&lt;'산출기준'!$B$19,AC337&lt;'산출기준'!$B$19,AE337=0),"",AF337/AE337)</x:f>
        <x:v>4.1445684950340915</x:v>
      </x:c>
      <x:c r="AH337" t="n">
        <x:f>IF(SUM(P337:AA337)=0,"",MAX(P337:AA337)/SUM(P337:AA337))</x:f>
        <x:v>0.09901570505415645</x:v>
      </x:c>
      <x:c r="AI337" t="n">
        <x:f>IF(AG337="","",AD337/'산출기준'!$B$18*'산출기준'!$B$20+MIN(1,AG337)*'산출기준'!$B$21+(1-AH337)*'산출기준'!$B$22)</x:f>
        <x:v>98.01968589891686</x:v>
      </x:c>
      <x:c r="AJ337" t="str">
        <x:v>24개월 중 양수 지수 24개월; 전반/후반 자료 12/12개월. 최근12개월/이전12개월 관측월 평균비 4.14배, 최근 최댓달 비중 9.9%. 미래 1년 지속을 보장하지 않음.</x:v>
      </x:c>
      <x:c r="AK337" t="str">
        <x:v>https://developers.naver.com/docs/serviceapi/datalab/search/search.md</x:v>
      </x:c>
    </x:row>
    <x:row r="338">
      <x:c r="A338" t="str">
        <x:v>K0334</x:v>
      </x:c>
      <x:c r="B338" t="str">
        <x:v>건강</x:v>
      </x:c>
      <x:c r="C338" t="str">
        <x:v>비타민D부족증상</x:v>
      </x:c>
      <x:c r="D338" t="n">
        <x:v>30.65445</x:v>
      </x:c>
      <x:c r="E338" t="n">
        <x:v>28.90255</x:v>
      </x:c>
      <x:c r="F338" t="n">
        <x:v>30.69047</x:v>
      </x:c>
      <x:c r="G338" t="n">
        <x:v>30.7059</x:v>
      </x:c>
      <x:c r="H338" t="n">
        <x:v>27.49022</x:v>
      </x:c>
      <x:c r="I338" t="n">
        <x:v>30.90399</x:v>
      </x:c>
      <x:c r="J338" t="n">
        <x:v>35.80983</x:v>
      </x:c>
      <x:c r="K338" t="n">
        <x:v>35.55001</x:v>
      </x:c>
      <x:c r="L338" t="n">
        <x:v>36.02078</x:v>
      </x:c>
      <x:c r="M338" t="n">
        <x:v>33.3582</x:v>
      </x:c>
      <x:c r="N338" t="n">
        <x:v>33.13438</x:v>
      </x:c>
      <x:c r="O338" t="n">
        <x:v>35.25674</x:v>
      </x:c>
      <x:c r="P338" t="n">
        <x:v>31.97931</x:v>
      </x:c>
      <x:c r="Q338" t="n">
        <x:v>29.85182</x:v>
      </x:c>
      <x:c r="R338" t="n">
        <x:v>29.93928</x:v>
      </x:c>
      <x:c r="S338" t="n">
        <x:v>32.908</x:v>
      </x:c>
      <x:c r="T338" t="n">
        <x:v>36.44268</x:v>
      </x:c>
      <x:c r="U338" t="n">
        <x:v>34.24315</x:v>
      </x:c>
      <x:c r="V338" t="n">
        <x:v>40.89318</x:v>
      </x:c>
      <x:c r="W338" t="n">
        <x:v>33.78267</x:v>
      </x:c>
      <x:c r="X338" t="n">
        <x:v>27.08633</x:v>
      </x:c>
      <x:c r="Y338" t="n">
        <x:v>31.11751</x:v>
      </x:c>
      <x:c r="Z338" t="n">
        <x:v>31.21269</x:v>
      </x:c>
      <x:c r="AA338" t="n">
        <x:v>31.1561</x:v>
      </x:c>
      <x:c r="AB338" t="n">
        <x:f>COUNT(D338:O338)</x:f>
        <x:v>12</x:v>
      </x:c>
      <x:c r="AC338" t="n">
        <x:f>COUNT(P338:AA338)</x:f>
        <x:v>12</x:v>
      </x:c>
      <x:c r="AD338" t="n">
        <x:f>COUNTIF(D338:AA338,"&gt;0")</x:f>
        <x:v>24</x:v>
      </x:c>
      <x:c r="AE338" t="n">
        <x:f>IF(AB338=0,"",AVERAGE(D338:O338))</x:f>
        <x:v>32.37312666666667</x:v>
      </x:c>
      <x:c r="AF338" t="n">
        <x:f>IF(AC338=0,"",AVERAGE(P338:AA338))</x:f>
        <x:v>32.55106</x:v>
      </x:c>
      <x:c r="AG338" t="n">
        <x:f>IF(OR(AB338&lt;'산출기준'!$B$19,AC338&lt;'산출기준'!$B$19,AE338=0),"",AF338/AE338)</x:f>
        <x:v>1.0054963283332325</x:v>
      </x:c>
      <x:c r="AH338" t="n">
        <x:f>IF(SUM(P338:AA338)=0,"",MAX(P338:AA338)/SUM(P338:AA338))</x:f>
        <x:v>0.1046898319133079</x:v>
      </x:c>
      <x:c r="AI338" t="n">
        <x:f>IF(AG338="","",AD338/'산출기준'!$B$18*'산출기준'!$B$20+MIN(1,AG338)*'산출기준'!$B$21+(1-AH338)*'산출기준'!$B$22)</x:f>
        <x:v>97.90620336173384</x:v>
      </x:c>
      <x:c r="AJ338" t="str">
        <x:v>24개월 중 양수 지수 24개월; 전반/후반 자료 12/12개월. 최근12개월/이전12개월 관측월 평균비 1.01배, 최근 최댓달 비중 10.5%. 미래 1년 지속을 보장하지 않음.</x:v>
      </x:c>
      <x:c r="AK338" t="str">
        <x:v>https://developers.naver.com/docs/serviceapi/datalab/search/search.md</x:v>
      </x:c>
    </x:row>
    <x:row r="339">
      <x:c r="A339" t="str">
        <x:v>K0335</x:v>
      </x:c>
      <x:c r="B339" t="str">
        <x:v>건강</x:v>
      </x:c>
      <x:c r="C339" t="str">
        <x:v>당뇨에좋은과일</x:v>
      </x:c>
      <x:c r="D339" t="n">
        <x:v>62.54015</x:v>
      </x:c>
      <x:c r="E339" t="n">
        <x:v>53.96269</x:v>
      </x:c>
      <x:c r="F339" t="n">
        <x:v>54.3127</x:v>
      </x:c>
      <x:c r="G339" t="n">
        <x:v>57.88943</x:v>
      </x:c>
      <x:c r="H339" t="n">
        <x:v>53.26269</x:v>
      </x:c>
      <x:c r="I339" t="n">
        <x:v>43.93249</x:v>
      </x:c>
      <x:c r="J339" t="n">
        <x:v>50.58253</x:v>
      </x:c>
      <x:c r="K339" t="n">
        <x:v>51.0476</x:v>
      </x:c>
      <x:c r="L339" t="n">
        <x:v>52.64419</x:v>
      </x:c>
      <x:c r="M339" t="n">
        <x:v>55.56887</x:v>
      </x:c>
      <x:c r="N339" t="n">
        <x:v>59.0641</x:v>
      </x:c>
      <x:c r="O339" t="n">
        <x:v>57.1271</x:v>
      </x:c>
      <x:c r="P339" t="n">
        <x:v>56.05791</x:v>
      </x:c>
      <x:c r="Q339" t="n">
        <x:v>46.10921</x:v>
      </x:c>
      <x:c r="R339" t="n">
        <x:v>47.11607</x:v>
      </x:c>
      <x:c r="S339" t="n">
        <x:v>35.1153</x:v>
      </x:c>
      <x:c r="T339" t="n">
        <x:v>35.45092</x:v>
      </x:c>
      <x:c r="U339" t="n">
        <x:v>32.31049</x:v>
      </x:c>
      <x:c r="V339" t="n">
        <x:v>33.65297</x:v>
      </x:c>
      <x:c r="W339" t="n">
        <x:v>32.85707</x:v>
      </x:c>
      <x:c r="X339" t="n">
        <x:v>41.8085</x:v>
      </x:c>
      <x:c r="Y339" t="n">
        <x:v>48.11813</x:v>
      </x:c>
      <x:c r="Z339" t="n">
        <x:v>52.28939</x:v>
      </x:c>
      <x:c r="AA339" t="n">
        <x:v>53.12844</x:v>
      </x:c>
      <x:c r="AB339" t="n">
        <x:f>COUNT(D339:O339)</x:f>
        <x:v>12</x:v>
      </x:c>
      <x:c r="AC339" t="n">
        <x:f>COUNT(P339:AA339)</x:f>
        <x:v>12</x:v>
      </x:c>
      <x:c r="AD339" t="n">
        <x:f>COUNTIF(D339:AA339,"&gt;0")</x:f>
        <x:v>24</x:v>
      </x:c>
      <x:c r="AE339" t="n">
        <x:f>IF(AB339=0,"",AVERAGE(D339:O339))</x:f>
        <x:v>54.32787833333334</x:v>
      </x:c>
      <x:c r="AF339" t="n">
        <x:f>IF(AC339=0,"",AVERAGE(P339:AA339))</x:f>
        <x:v>42.834533333333326</x:v>
      </x:c>
      <x:c r="AG339" t="n">
        <x:f>IF(OR(AB339&lt;'산출기준'!$B$19,AC339&lt;'산출기준'!$B$19,AE339=0),"",AF339/AE339)</x:f>
        <x:v>0.7884448030625895</x:v>
      </x:c>
      <x:c r="AH339" t="n">
        <x:f>IF(SUM(P339:AA339)=0,"",MAX(P339:AA339)/SUM(P339:AA339))</x:f>
        <x:v>0.10905902636190738</x:v>
      </x:c>
      <x:c r="AI339" t="n">
        <x:f>IF(AG339="","",AD339/'산출기준'!$B$18*'산출기준'!$B$20+MIN(1,AG339)*'산출기준'!$B$21+(1-AH339)*'산출기준'!$B$22)</x:f>
        <x:v>91.47216356463954</x:v>
      </x:c>
      <x:c r="AJ339" t="str">
        <x:v>24개월 중 양수 지수 24개월; 전반/후반 자료 12/12개월. 최근12개월/이전12개월 관측월 평균비 0.79배, 최근 최댓달 비중 10.9%. 미래 1년 지속을 보장하지 않음.</x:v>
      </x:c>
      <x:c r="AK339" t="str">
        <x:v>https://developers.naver.com/docs/serviceapi/datalab/search/search.md</x:v>
      </x:c>
    </x:row>
    <x:row r="340">
      <x:c r="A340" t="str">
        <x:v>K0336</x:v>
      </x:c>
      <x:c r="B340" t="str">
        <x:v>건강</x:v>
      </x:c>
      <x:c r="C340" t="str">
        <x:v>지방간치료</x:v>
      </x:c>
      <x:c r="D340" t="n">
        <x:v>54.73462</x:v>
      </x:c>
      <x:c r="E340" t="n">
        <x:v>65.80524</x:v>
      </x:c>
      <x:c r="F340" t="n">
        <x:v>64.21345</x:v>
      </x:c>
      <x:c r="G340" t="n">
        <x:v>59.98465</x:v>
      </x:c>
      <x:c r="H340" t="n">
        <x:v>46.39689</x:v>
      </x:c>
      <x:c r="I340" t="n">
        <x:v>49.39828</x:v>
      </x:c>
      <x:c r="J340" t="n">
        <x:v>49.43663</x:v>
      </x:c>
      <x:c r="K340" t="n">
        <x:v>49.63321</x:v>
      </x:c>
      <x:c r="L340" t="n">
        <x:v>47.351</x:v>
      </x:c>
      <x:c r="M340" t="n">
        <x:v>48.40101</x:v>
      </x:c>
      <x:c r="N340" t="n">
        <x:v>50.74555</x:v>
      </x:c>
      <x:c r="O340" t="n">
        <x:v>48.87088</x:v>
      </x:c>
      <x:c r="P340" t="n">
        <x:v>49.19691</x:v>
      </x:c>
      <x:c r="Q340" t="n">
        <x:v>42.34549</x:v>
      </x:c>
      <x:c r="R340" t="n">
        <x:v>50.04075</x:v>
      </x:c>
      <x:c r="S340" t="n">
        <x:v>50.84623</x:v>
      </x:c>
      <x:c r="T340" t="n">
        <x:v>38.95574</x:v>
      </x:c>
      <x:c r="U340" t="n">
        <x:v>32.77556</x:v>
      </x:c>
      <x:c r="V340" t="n">
        <x:v>40.95507</x:v>
      </x:c>
      <x:c r="W340" t="n">
        <x:v>43.51536</x:v>
      </x:c>
      <x:c r="X340" t="n">
        <x:v>45.96058</x:v>
      </x:c>
      <x:c r="Y340" t="n">
        <x:v>48.95239</x:v>
      </x:c>
      <x:c r="Z340" t="n">
        <x:v>49.2065</x:v>
      </x:c>
      <x:c r="AA340" t="n">
        <x:v>50.51061</x:v>
      </x:c>
      <x:c r="AB340" t="n">
        <x:f>COUNT(D340:O340)</x:f>
        <x:v>12</x:v>
      </x:c>
      <x:c r="AC340" t="n">
        <x:f>COUNT(P340:AA340)</x:f>
        <x:v>12</x:v>
      </x:c>
      <x:c r="AD340" t="n">
        <x:f>COUNTIF(D340:AA340,"&gt;0")</x:f>
        <x:v>24</x:v>
      </x:c>
      <x:c r="AE340" t="n">
        <x:f>IF(AB340=0,"",AVERAGE(D340:O340))</x:f>
        <x:v>52.914284166666654</x:v>
      </x:c>
      <x:c r="AF340" t="n">
        <x:f>IF(AC340=0,"",AVERAGE(P340:AA340))</x:f>
        <x:v>45.271765833333326</x:v>
      </x:c>
      <x:c r="AG340" t="n">
        <x:f>IF(OR(AB340&lt;'산출기준'!$B$19,AC340&lt;'산출기준'!$B$19,AE340=0),"",AF340/AE340)</x:f>
        <x:v>0.8555679538390556</x:v>
      </x:c>
      <x:c r="AH340" t="n">
        <x:f>IF(SUM(P340:AA340)=0,"",MAX(P340:AA340)/SUM(P340:AA340))</x:f>
        <x:v>0.09359444579503277</x:v>
      </x:c>
      <x:c r="AI340" t="n">
        <x:f>IF(AG340="","",AD340/'산출기준'!$B$18*'산출기준'!$B$20+MIN(1,AG340)*'산출기준'!$B$21+(1-AH340)*'산출기준'!$B$22)</x:f>
        <x:v>93.79514969927101</x:v>
      </x:c>
      <x:c r="AJ340" t="str">
        <x:v>24개월 중 양수 지수 24개월; 전반/후반 자료 12/12개월. 최근12개월/이전12개월 관측월 평균비 0.86배, 최근 최댓달 비중 9.4%. 미래 1년 지속을 보장하지 않음.</x:v>
      </x:c>
      <x:c r="AK340" t="str">
        <x:v>https://developers.naver.com/docs/serviceapi/datalab/search/search.md</x:v>
      </x:c>
    </x:row>
    <x:row r="341">
      <x:c r="A341" t="str">
        <x:v>K0337</x:v>
      </x:c>
      <x:c r="B341" t="str">
        <x:v>건강</x:v>
      </x:c>
      <x:c r="C341" t="str">
        <x:v>공복혈당낮추기</x:v>
      </x:c>
      <x:c r="D341" t="n">
        <x:v>33.0105</x:v>
      </x:c>
      <x:c r="E341" t="n">
        <x:v>36.10778</x:v>
      </x:c>
      <x:c r="F341" t="n">
        <x:v>44.57496</x:v>
      </x:c>
      <x:c r="G341" t="n">
        <x:v>45.28455</x:v>
      </x:c>
      <x:c r="H341" t="n">
        <x:v>40.01054</x:v>
      </x:c>
      <x:c r="I341" t="n">
        <x:v>33.66735</x:v>
      </x:c>
      <x:c r="J341" t="n">
        <x:v>31.96049</x:v>
      </x:c>
      <x:c r="K341" t="n">
        <x:v>33.95023</x:v>
      </x:c>
      <x:c r="L341" t="n">
        <x:v>33.66255</x:v>
      </x:c>
      <x:c r="M341" t="n">
        <x:v>35.27352</x:v>
      </x:c>
      <x:c r="N341" t="n">
        <x:v>40.72973</x:v>
      </x:c>
      <x:c r="O341" t="n">
        <x:v>36.57285</x:v>
      </x:c>
      <x:c r="P341" t="n">
        <x:v>36.17011</x:v>
      </x:c>
      <x:c r="Q341" t="n">
        <x:v>30.43582</x:v>
      </x:c>
      <x:c r="R341" t="n">
        <x:v>36.24202</x:v>
      </x:c>
      <x:c r="S341" t="n">
        <x:v>45.13113</x:v>
      </x:c>
      <x:c r="T341" t="n">
        <x:v>52.40446</x:v>
      </x:c>
      <x:c r="U341" t="n">
        <x:v>39.39684</x:v>
      </x:c>
      <x:c r="V341" t="n">
        <x:v>48.64553</x:v>
      </x:c>
      <x:c r="W341" t="n">
        <x:v>45.03523</x:v>
      </x:c>
      <x:c r="X341" t="n">
        <x:v>50.48185</x:v>
      </x:c>
      <x:c r="Y341" t="n">
        <x:v>49.03869</x:v>
      </x:c>
      <x:c r="Z341" t="n">
        <x:v>50.82706</x:v>
      </x:c>
      <x:c r="AA341" t="n">
        <x:v>51.20583</x:v>
      </x:c>
      <x:c r="AB341" t="n">
        <x:f>COUNT(D341:O341)</x:f>
        <x:v>12</x:v>
      </x:c>
      <x:c r="AC341" t="n">
        <x:f>COUNT(P341:AA341)</x:f>
        <x:v>12</x:v>
      </x:c>
      <x:c r="AD341" t="n">
        <x:f>COUNTIF(D341:AA341,"&gt;0")</x:f>
        <x:v>24</x:v>
      </x:c>
      <x:c r="AE341" t="n">
        <x:f>IF(AB341=0,"",AVERAGE(D341:O341))</x:f>
        <x:v>37.06708750000001</x:v>
      </x:c>
      <x:c r="AF341" t="n">
        <x:f>IF(AC341=0,"",AVERAGE(P341:AA341))</x:f>
        <x:v>44.584547500000006</x:v>
      </x:c>
      <x:c r="AG341" t="n">
        <x:f>IF(OR(AB341&lt;'산출기준'!$B$19,AC341&lt;'산출기준'!$B$19,AE341=0),"",AF341/AE341)</x:f>
        <x:v>1.2028068701108496</x:v>
      </x:c>
      <x:c r="AH341" t="n">
        <x:f>IF(SUM(P341:AA341)=0,"",MAX(P341:AA341)/SUM(P341:AA341))</x:f>
        <x:v>0.09794959415778152</x:v>
      </x:c>
      <x:c r="AI341" t="n">
        <x:f>IF(AG341="","",AD341/'산출기준'!$B$18*'산출기준'!$B$20+MIN(1,AG341)*'산출기준'!$B$21+(1-AH341)*'산출기준'!$B$22)</x:f>
        <x:v>98.04100811684437</x:v>
      </x:c>
      <x:c r="AJ341" t="str">
        <x:v>24개월 중 양수 지수 24개월; 전반/후반 자료 12/12개월. 최근12개월/이전12개월 관측월 평균비 1.20배, 최근 최댓달 비중 9.8%. 미래 1년 지속을 보장하지 않음.</x:v>
      </x:c>
      <x:c r="AK341" t="str">
        <x:v>https://developers.naver.com/docs/serviceapi/datalab/search/search.md</x:v>
      </x:c>
    </x:row>
    <x:row r="342">
      <x:c r="A342" t="str">
        <x:v>K0338</x:v>
      </x:c>
      <x:c r="B342" t="str">
        <x:v>건강</x:v>
      </x:c>
      <x:c r="C342" t="str">
        <x:v>수면다원검사</x:v>
      </x:c>
      <x:c r="D342" t="n">
        <x:v>48.88047</x:v>
      </x:c>
      <x:c r="E342" t="n">
        <x:v>48.60718</x:v>
      </x:c>
      <x:c r="F342" t="n">
        <x:v>45.65373</x:v>
      </x:c>
      <x:c r="G342" t="n">
        <x:v>44.63729</x:v>
      </x:c>
      <x:c r="H342" t="n">
        <x:v>45.7688</x:v>
      </x:c>
      <x:c r="I342" t="n">
        <x:v>52.18871</x:v>
      </x:c>
      <x:c r="J342" t="n">
        <x:v>54.62914</x:v>
      </x:c>
      <x:c r="K342" t="n">
        <x:v>52.68255</x:v>
      </x:c>
      <x:c r="L342" t="n">
        <x:v>46.90511</x:v>
      </x:c>
      <x:c r="M342" t="n">
        <x:v>40.51397</x:v>
      </x:c>
      <x:c r="N342" t="n">
        <x:v>41.22357</x:v>
      </x:c>
      <x:c r="O342" t="n">
        <x:v>42.63796</x:v>
      </x:c>
      <x:c r="P342" t="n">
        <x:v>53.85242</x:v>
      </x:c>
      <x:c r="Q342" t="n">
        <x:v>39.31054</x:v>
      </x:c>
      <x:c r="R342" t="n">
        <x:v>45.6825</x:v>
      </x:c>
      <x:c r="S342" t="n">
        <x:v>48.20443</x:v>
      </x:c>
      <x:c r="T342" t="n">
        <x:v>54.62914</x:v>
      </x:c>
      <x:c r="U342" t="n">
        <x:v>44.6229</x:v>
      </x:c>
      <x:c r="V342" t="n">
        <x:v>56.11545</x:v>
      </x:c>
      <x:c r="W342" t="n">
        <x:v>51.24418</x:v>
      </x:c>
      <x:c r="X342" t="n">
        <x:v>40.50438</x:v>
      </x:c>
      <x:c r="Y342" t="n">
        <x:v>46.40648</x:v>
      </x:c>
      <x:c r="Z342" t="n">
        <x:v>46.92429</x:v>
      </x:c>
      <x:c r="AA342" t="n">
        <x:v>48.60718</x:v>
      </x:c>
      <x:c r="AB342" t="n">
        <x:f>COUNT(D342:O342)</x:f>
        <x:v>12</x:v>
      </x:c>
      <x:c r="AC342" t="n">
        <x:f>COUNT(P342:AA342)</x:f>
        <x:v>12</x:v>
      </x:c>
      <x:c r="AD342" t="n">
        <x:f>COUNTIF(D342:AA342,"&gt;0")</x:f>
        <x:v>24</x:v>
      </x:c>
      <x:c r="AE342" t="n">
        <x:f>IF(AB342=0,"",AVERAGE(D342:O342))</x:f>
        <x:v>47.02737333333334</x:v>
      </x:c>
      <x:c r="AF342" t="n">
        <x:f>IF(AC342=0,"",AVERAGE(P342:AA342))</x:f>
        <x:v>48.0086575</x:v>
      </x:c>
      <x:c r="AG342" t="n">
        <x:f>IF(OR(AB342&lt;'산출기준'!$B$19,AC342&lt;'산출기준'!$B$19,AE342=0),"",AF342/AE342)</x:f>
        <x:v>1.0208662337934813</x:v>
      </x:c>
      <x:c r="AH342" t="n">
        <x:f>IF(SUM(P342:AA342)=0,"",MAX(P342:AA342)/SUM(P342:AA342))</x:f>
        <x:v>0.09740508782192046</x:v>
      </x:c>
      <x:c r="AI342" t="n">
        <x:f>IF(AG342="","",AD342/'산출기준'!$B$18*'산출기준'!$B$20+MIN(1,AG342)*'산출기준'!$B$21+(1-AH342)*'산출기준'!$B$22)</x:f>
        <x:v>98.0518982435616</x:v>
      </x:c>
      <x:c r="AJ342" t="str">
        <x:v>24개월 중 양수 지수 24개월; 전반/후반 자료 12/12개월. 최근12개월/이전12개월 관측월 평균비 1.02배, 최근 최댓달 비중 9.7%. 미래 1년 지속을 보장하지 않음.</x:v>
      </x:c>
      <x:c r="AK342" t="str">
        <x:v>https://developers.naver.com/docs/serviceapi/datalab/search/search.md</x:v>
      </x:c>
    </x:row>
    <x:row r="343">
      <x:c r="A343" t="str">
        <x:v>K0339</x:v>
      </x:c>
      <x:c r="B343" t="str">
        <x:v>건강</x:v>
      </x:c>
      <x:c r="C343" t="str">
        <x:v>혈당낮추는음식</x:v>
      </x:c>
      <x:c r="D343" t="n">
        <x:v>77.69573</x:v>
      </x:c>
      <x:c r="E343" t="n">
        <x:v>89.11636</x:v>
      </x:c>
      <x:c r="F343" t="n">
        <x:v>92.39583</x:v>
      </x:c>
      <x:c r="G343" t="n">
        <x:v>90.91911</x:v>
      </x:c>
      <x:c r="H343" t="n">
        <x:v>92.79858</x:v>
      </x:c>
      <x:c r="I343" t="n">
        <x:v>100</x:v>
      </x:c>
      <x:c r="J343" t="n">
        <x:v>95.82394</x:v>
      </x:c>
      <x:c r="K343" t="n">
        <x:v>96.50477</x:v>
      </x:c>
      <x:c r="L343" t="n">
        <x:v>93.23009</x:v>
      </x:c>
      <x:c r="M343" t="n">
        <x:v>87.86498</x:v>
      </x:c>
      <x:c r="N343" t="n">
        <x:v>85.14167</x:v>
      </x:c>
      <x:c r="O343" t="n">
        <x:v>78.92314</x:v>
      </x:c>
      <x:c r="P343" t="n">
        <x:v>81.12384</x:v>
      </x:c>
      <x:c r="Q343" t="n">
        <x:v>68.02512</x:v>
      </x:c>
      <x:c r="R343" t="n">
        <x:v>71.39089</x:v>
      </x:c>
      <x:c r="S343" t="n">
        <x:v>68.02512</x:v>
      </x:c>
      <x:c r="T343" t="n">
        <x:v>72.03816</x:v>
      </x:c>
      <x:c r="U343" t="n">
        <x:v>53.15241</x:v>
      </x:c>
      <x:c r="V343" t="n">
        <x:v>54.88804</x:v>
      </x:c>
      <x:c r="W343" t="n">
        <x:v>49.76266</x:v>
      </x:c>
      <x:c r="X343" t="n">
        <x:v>49.61883</x:v>
      </x:c>
      <x:c r="Y343" t="n">
        <x:v>49.5565</x:v>
      </x:c>
      <x:c r="Z343" t="n">
        <x:v>49.95445</x:v>
      </x:c>
      <x:c r="AA343" t="n">
        <x:v>50.57774</x:v>
      </x:c>
      <x:c r="AB343" t="n">
        <x:f>COUNT(D343:O343)</x:f>
        <x:v>12</x:v>
      </x:c>
      <x:c r="AC343" t="n">
        <x:f>COUNT(P343:AA343)</x:f>
        <x:v>12</x:v>
      </x:c>
      <x:c r="AD343" t="n">
        <x:f>COUNTIF(D343:AA343,"&gt;0")</x:f>
        <x:v>24</x:v>
      </x:c>
      <x:c r="AE343" t="n">
        <x:f>IF(AB343=0,"",AVERAGE(D343:O343))</x:f>
        <x:v>90.03451666666668</x:v>
      </x:c>
      <x:c r="AF343" t="n">
        <x:f>IF(AC343=0,"",AVERAGE(P343:AA343))</x:f>
        <x:v>59.84281333333333</x:v>
      </x:c>
      <x:c r="AG343" t="n">
        <x:f>IF(OR(AB343&lt;'산출기준'!$B$19,AC343&lt;'산출기준'!$B$19,AE343=0),"",AF343/AE343)</x:f>
        <x:v>0.66466523672125</x:v>
      </x:c>
      <x:c r="AH343" t="n">
        <x:f>IF(SUM(P343:AA343)=0,"",MAX(P343:AA343)/SUM(P343:AA343))</x:f>
        <x:v>0.1129679509274408</x:v>
      </x:c>
      <x:c r="AI343" t="n">
        <x:f>IF(AG343="","",AD343/'산출기준'!$B$18*'산출기준'!$B$20+MIN(1,AG343)*'산출기준'!$B$21+(1-AH343)*'산출기준'!$B$22)</x:f>
        <x:v>87.68059808308868</x:v>
      </x:c>
      <x:c r="AJ343" t="str">
        <x:v>24개월 중 양수 지수 24개월; 전반/후반 자료 12/12개월. 최근12개월/이전12개월 관측월 평균비 0.66배, 최근 최댓달 비중 11.3%. 미래 1년 지속을 보장하지 않음.</x:v>
      </x:c>
      <x:c r="AK343" t="str">
        <x:v>https://developers.naver.com/docs/serviceapi/datalab/search/search.md</x:v>
      </x:c>
    </x:row>
    <x:row r="344">
      <x:c r="A344" t="str">
        <x:v>K0340</x:v>
      </x:c>
      <x:c r="B344" t="str">
        <x:v>건강</x:v>
      </x:c>
      <x:c r="C344" t="str">
        <x:v>당화혈색소검사</x:v>
      </x:c>
      <x:c r="D344" t="n">
        <x:v>41.04396</x:v>
      </x:c>
      <x:c r="E344" t="n">
        <x:v>45.46492</x:v>
      </x:c>
      <x:c r="F344" t="n">
        <x:v>60.76709</x:v>
      </x:c>
      <x:c r="G344" t="n">
        <x:v>52.17822</x:v>
      </x:c>
      <x:c r="H344" t="n">
        <x:v>51.2206</x:v>
      </x:c>
      <x:c r="I344" t="n">
        <x:v>52.97211</x:v>
      </x:c>
      <x:c r="J344" t="n">
        <x:v>54.52515</x:v>
      </x:c>
      <x:c r="K344" t="n">
        <x:v>54.69881</x:v>
      </x:c>
      <x:c r="L344" t="n">
        <x:v>50.95762</x:v>
      </x:c>
      <x:c r="M344" t="n">
        <x:v>49.90076</x:v>
      </x:c>
      <x:c r="N344" t="n">
        <x:v>50.20343</x:v>
      </x:c>
      <x:c r="O344" t="n">
        <x:v>54.0389</x:v>
      </x:c>
      <x:c r="P344" t="n">
        <x:v>51.98967</x:v>
      </x:c>
      <x:c r="Q344" t="n">
        <x:v>43.35615</x:v>
      </x:c>
      <x:c r="R344" t="n">
        <x:v>44.47256</x:v>
      </x:c>
      <x:c r="S344" t="n">
        <x:v>46.64582</x:v>
      </x:c>
      <x:c r="T344" t="n">
        <x:v>46.08018</x:v>
      </x:c>
      <x:c r="U344" t="n">
        <x:v>38.79626</x:v>
      </x:c>
      <x:c r="V344" t="n">
        <x:v>42.39853</x:v>
      </x:c>
      <x:c r="W344" t="n">
        <x:v>40.73633</x:v>
      </x:c>
      <x:c r="X344" t="n">
        <x:v>42.23479</x:v>
      </x:c>
      <x:c r="Y344" t="n">
        <x:v>44.45271</x:v>
      </x:c>
      <x:c r="Z344" t="n">
        <x:v>49.43931</x:v>
      </x:c>
      <x:c r="AA344" t="n">
        <x:v>49.62786</x:v>
      </x:c>
      <x:c r="AB344" t="n">
        <x:f>COUNT(D344:O344)</x:f>
        <x:v>12</x:v>
      </x:c>
      <x:c r="AC344" t="n">
        <x:f>COUNT(P344:AA344)</x:f>
        <x:v>12</x:v>
      </x:c>
      <x:c r="AD344" t="n">
        <x:f>COUNTIF(D344:AA344,"&gt;0")</x:f>
        <x:v>24</x:v>
      </x:c>
      <x:c r="AE344" t="n">
        <x:f>IF(AB344=0,"",AVERAGE(D344:O344))</x:f>
        <x:v>51.49763083333334</x:v>
      </x:c>
      <x:c r="AF344" t="n">
        <x:f>IF(AC344=0,"",AVERAGE(P344:AA344))</x:f>
        <x:v>45.01918083333334</x:v>
      </x:c>
      <x:c r="AG344" t="n">
        <x:f>IF(OR(AB344&lt;'산출기준'!$B$19,AC344&lt;'산출기준'!$B$19,AE344=0),"",AF344/AE344)</x:f>
        <x:v>0.8741990671188967</x:v>
      </x:c>
      <x:c r="AH344" t="n">
        <x:f>IF(SUM(P344:AA344)=0,"",MAX(P344:AA344)/SUM(P344:AA344))</x:f>
        <x:v>0.09623614690012591</x:v>
      </x:c>
      <x:c r="AI344" t="n">
        <x:f>IF(AG344="","",AD344/'산출기준'!$B$18*'산출기준'!$B$20+MIN(1,AG344)*'산출기준'!$B$21+(1-AH344)*'산출기준'!$B$22)</x:f>
        <x:v>94.30124907556439</x:v>
      </x:c>
      <x:c r="AJ344" t="str">
        <x:v>24개월 중 양수 지수 24개월; 전반/후반 자료 12/12개월. 최근12개월/이전12개월 관측월 평균비 0.87배, 최근 최댓달 비중 9.6%. 미래 1년 지속을 보장하지 않음.</x:v>
      </x:c>
      <x:c r="AK344" t="str">
        <x:v>https://developers.naver.com/docs/serviceapi/datalab/search/search.md</x:v>
      </x:c>
    </x:row>
    <x:row r="345">
      <x:c r="A345" t="str">
        <x:v>K0341</x:v>
      </x:c>
      <x:c r="B345" t="str">
        <x:v>건강</x:v>
      </x:c>
      <x:c r="C345" t="str">
        <x:v>저혈압원인</x:v>
      </x:c>
      <x:c r="D345" t="n">
        <x:v>70.50213</x:v>
      </x:c>
      <x:c r="E345" t="n">
        <x:v>57.2591</x:v>
      </x:c>
      <x:c r="F345" t="n">
        <x:v>53.07631</x:v>
      </x:c>
      <x:c r="G345" t="n">
        <x:v>46.78475</x:v>
      </x:c>
      <x:c r="H345" t="n">
        <x:v>47.72253</x:v>
      </x:c>
      <x:c r="I345" t="n">
        <x:v>43.76302</x:v>
      </x:c>
      <x:c r="J345" t="n">
        <x:v>49.53359</x:v>
      </x:c>
      <x:c r="K345" t="n">
        <x:v>61.68998</x:v>
      </x:c>
      <x:c r="L345" t="n">
        <x:v>72.83417</x:v>
      </x:c>
      <x:c r="M345" t="n">
        <x:v>77.30475</x:v>
      </x:c>
      <x:c r="N345" t="n">
        <x:v>79.92954</x:v>
      </x:c>
      <x:c r="O345" t="n">
        <x:v>76.883</x:v>
      </x:c>
      <x:c r="P345" t="n">
        <x:v>68.97886</x:v>
      </x:c>
      <x:c r="Q345" t="n">
        <x:v>49.16641</x:v>
      </x:c>
      <x:c r="R345" t="n">
        <x:v>39.99206</x:v>
      </x:c>
      <x:c r="S345" t="n">
        <x:v>42.66646</x:v>
      </x:c>
      <x:c r="T345" t="n">
        <x:v>34.67797</x:v>
      </x:c>
      <x:c r="U345" t="n">
        <x:v>31.64136</x:v>
      </x:c>
      <x:c r="V345" t="n">
        <x:v>33.9734</x:v>
      </x:c>
      <x:c r="W345" t="n">
        <x:v>37.97261</x:v>
      </x:c>
      <x:c r="X345" t="n">
        <x:v>46.03552</x:v>
      </x:c>
      <x:c r="Y345" t="n">
        <x:v>45.91644</x:v>
      </x:c>
      <x:c r="Z345" t="n">
        <x:v>46.20918</x:v>
      </x:c>
      <x:c r="AA345" t="n">
        <x:v>46.93857</x:v>
      </x:c>
      <x:c r="AB345" t="n">
        <x:f>COUNT(D345:O345)</x:f>
        <x:v>12</x:v>
      </x:c>
      <x:c r="AC345" t="n">
        <x:f>COUNT(P345:AA345)</x:f>
        <x:v>12</x:v>
      </x:c>
      <x:c r="AD345" t="n">
        <x:f>COUNTIF(D345:AA345,"&gt;0")</x:f>
        <x:v>24</x:v>
      </x:c>
      <x:c r="AE345" t="n">
        <x:f>IF(AB345=0,"",AVERAGE(D345:O345))</x:f>
        <x:v>61.440239166666665</x:v>
      </x:c>
      <x:c r="AF345" t="n">
        <x:f>IF(AC345=0,"",AVERAGE(P345:AA345))</x:f>
        <x:v>43.68073666666668</x:v>
      </x:c>
      <x:c r="AG345" t="n">
        <x:f>IF(OR(AB345&lt;'산출기준'!$B$19,AC345&lt;'산출기준'!$B$19,AE345=0),"",AF345/AE345)</x:f>
        <x:v>0.7109467225245586</x:v>
      </x:c>
      <x:c r="AH345" t="n">
        <x:f>IF(SUM(P345:AA345)=0,"",MAX(P345:AA345)/SUM(P345:AA345))</x:f>
        <x:v>0.13159664355477516</x:v>
      </x:c>
      <x:c r="AI345" t="n">
        <x:f>IF(AG345="","",AD345/'산출기준'!$B$18*'산출기준'!$B$20+MIN(1,AG345)*'산출기준'!$B$21+(1-AH345)*'산출기준'!$B$22)</x:f>
        <x:v>88.69646880464126</x:v>
      </x:c>
      <x:c r="AJ345" t="str">
        <x:v>24개월 중 양수 지수 24개월; 전반/후반 자료 12/12개월. 최근12개월/이전12개월 관측월 평균비 0.71배, 최근 최댓달 비중 13.2%. 미래 1년 지속을 보장하지 않음.</x:v>
      </x:c>
      <x:c r="AK345" t="str">
        <x:v>https://developers.naver.com/docs/serviceapi/datalab/search/search.md</x:v>
      </x:c>
    </x:row>
    <x:row r="346">
      <x:c r="A346" t="str">
        <x:v>K0342</x:v>
      </x:c>
      <x:c r="B346" t="str">
        <x:v>건강</x:v>
      </x:c>
      <x:c r="C346" t="str">
        <x:v>지방간에좋은음식</x:v>
      </x:c>
      <x:c r="D346" t="n">
        <x:v>62.02242</x:v>
      </x:c>
      <x:c r="E346" t="n">
        <x:v>81.18487</x:v>
      </x:c>
      <x:c r="F346" t="n">
        <x:v>96.04545</x:v>
      </x:c>
      <x:c r="G346" t="n">
        <x:v>100</x:v>
      </x:c>
      <x:c r="H346" t="n">
        <x:v>83.41272</x:v>
      </x:c>
      <x:c r="I346" t="n">
        <x:v>88.03711</x:v>
      </x:c>
      <x:c r="J346" t="n">
        <x:v>81.94403</x:v>
      </x:c>
      <x:c r="K346" t="n">
        <x:v>75.90552</x:v>
      </x:c>
      <x:c r="L346" t="n">
        <x:v>73.9605</x:v>
      </x:c>
      <x:c r="M346" t="n">
        <x:v>75.16125</x:v>
      </x:c>
      <x:c r="N346" t="n">
        <x:v>78.75855</x:v>
      </x:c>
      <x:c r="O346" t="n">
        <x:v>76.36697</x:v>
      </x:c>
      <x:c r="P346" t="n">
        <x:v>83.71539</x:v>
      </x:c>
      <x:c r="Q346" t="n">
        <x:v>70.58648</x:v>
      </x:c>
      <x:c r="R346" t="n">
        <x:v>95.73781</x:v>
      </x:c>
      <x:c r="S346" t="n">
        <x:v>91.14319</x:v>
      </x:c>
      <x:c r="T346" t="n">
        <x:v>79.89977</x:v>
      </x:c>
      <x:c r="U346" t="n">
        <x:v>59.47206</x:v>
      </x:c>
      <x:c r="V346" t="n">
        <x:v>67.82772</x:v>
      </x:c>
      <x:c r="W346" t="n">
        <x:v>59.49191</x:v>
      </x:c>
      <x:c r="X346" t="n">
        <x:v>48.19886</x:v>
      </x:c>
      <x:c r="Y346" t="n">
        <x:v>48.10459</x:v>
      </x:c>
      <x:c r="Z346" t="n">
        <x:v>49.64771</x:v>
      </x:c>
      <x:c r="AA346" t="n">
        <x:v>45.88171</x:v>
      </x:c>
      <x:c r="AB346" t="n">
        <x:f>COUNT(D346:O346)</x:f>
        <x:v>12</x:v>
      </x:c>
      <x:c r="AC346" t="n">
        <x:f>COUNT(P346:AA346)</x:f>
        <x:v>12</x:v>
      </x:c>
      <x:c r="AD346" t="n">
        <x:f>COUNTIF(D346:AA346,"&gt;0")</x:f>
        <x:v>24</x:v>
      </x:c>
      <x:c r="AE346" t="n">
        <x:f>IF(AB346=0,"",AVERAGE(D346:O346))</x:f>
        <x:v>81.06661583333334</x:v>
      </x:c>
      <x:c r="AF346" t="n">
        <x:f>IF(AC346=0,"",AVERAGE(P346:AA346))</x:f>
        <x:v>66.64226666666666</x:v>
      </x:c>
      <x:c r="AG346" t="n">
        <x:f>IF(OR(AB346&lt;'산출기준'!$B$19,AC346&lt;'산출기준'!$B$19,AE346=0),"",AF346/AE346)</x:f>
        <x:v>0.8220679496931015</x:v>
      </x:c>
      <x:c r="AH346" t="n">
        <x:f>IF(SUM(P346:AA346)=0,"",MAX(P346:AA346)/SUM(P346:AA346))</x:f>
        <x:v>0.11971607858476205</x:v>
      </x:c>
      <x:c r="AI346" t="n">
        <x:f>IF(AG346="","",AD346/'산출기준'!$B$18*'산출기준'!$B$20+MIN(1,AG346)*'산출기준'!$B$21+(1-AH346)*'산출기준'!$B$22)</x:f>
        <x:v>92.2677169190978</x:v>
      </x:c>
      <x:c r="AJ346" t="str">
        <x:v>24개월 중 양수 지수 24개월; 전반/후반 자료 12/12개월. 최근12개월/이전12개월 관측월 평균비 0.82배, 최근 최댓달 비중 12.0%. 미래 1년 지속을 보장하지 않음.</x:v>
      </x:c>
      <x:c r="AK346" t="str">
        <x:v>https://developers.naver.com/docs/serviceapi/datalab/search/search.md</x:v>
      </x:c>
    </x:row>
    <x:row r="347">
      <x:c r="A347" t="str">
        <x:v>K0343</x:v>
      </x:c>
      <x:c r="B347" t="str">
        <x:v>건강</x:v>
      </x:c>
      <x:c r="C347" t="str">
        <x:v>고지혈증원인</x:v>
      </x:c>
      <x:c r="D347" t="n">
        <x:v>30.8177</x:v>
      </x:c>
      <x:c r="E347" t="n">
        <x:v>34.43981</x:v>
      </x:c>
      <x:c r="F347" t="n">
        <x:v>37.402</x:v>
      </x:c>
      <x:c r="G347" t="n">
        <x:v>33.95851</x:v>
      </x:c>
      <x:c r="H347" t="n">
        <x:v>33.14974</x:v>
      </x:c>
      <x:c r="I347" t="n">
        <x:v>35.69018</x:v>
      </x:c>
      <x:c r="J347" t="n">
        <x:v>35.36766</x:v>
      </x:c>
      <x:c r="K347" t="n">
        <x:v>34.9211</x:v>
      </x:c>
      <x:c r="L347" t="n">
        <x:v>36.1417</x:v>
      </x:c>
      <x:c r="M347" t="n">
        <x:v>34.25126</x:v>
      </x:c>
      <x:c r="N347" t="n">
        <x:v>36.71727</x:v>
      </x:c>
      <x:c r="O347" t="n">
        <x:v>40.25999</x:v>
      </x:c>
      <x:c r="P347" t="n">
        <x:v>37.39208</x:v>
      </x:c>
      <x:c r="Q347" t="n">
        <x:v>31.5322</x:v>
      </x:c>
      <x:c r="R347" t="n">
        <x:v>40.24015</x:v>
      </x:c>
      <x:c r="S347" t="n">
        <x:v>51.73662</x:v>
      </x:c>
      <x:c r="T347" t="n">
        <x:v>49.00764</x:v>
      </x:c>
      <x:c r="U347" t="n">
        <x:v>35.34285</x:v>
      </x:c>
      <x:c r="V347" t="n">
        <x:v>44.00615</x:v>
      </x:c>
      <x:c r="W347" t="n">
        <x:v>42.5573</x:v>
      </x:c>
      <x:c r="X347" t="n">
        <x:v>40.50808</x:v>
      </x:c>
      <x:c r="Y347" t="n">
        <x:v>41.80311</x:v>
      </x:c>
      <x:c r="Z347" t="n">
        <x:v>47.33551</x:v>
      </x:c>
      <x:c r="AA347" t="n">
        <x:v>44.9737</x:v>
      </x:c>
      <x:c r="AB347" t="n">
        <x:f>COUNT(D347:O347)</x:f>
        <x:v>12</x:v>
      </x:c>
      <x:c r="AC347" t="n">
        <x:f>COUNT(P347:AA347)</x:f>
        <x:v>12</x:v>
      </x:c>
      <x:c r="AD347" t="n">
        <x:f>COUNTIF(D347:AA347,"&gt;0")</x:f>
        <x:v>24</x:v>
      </x:c>
      <x:c r="AE347" t="n">
        <x:f>IF(AB347=0,"",AVERAGE(D347:O347))</x:f>
        <x:v>35.25974333333334</x:v>
      </x:c>
      <x:c r="AF347" t="n">
        <x:f>IF(AC347=0,"",AVERAGE(P347:AA347))</x:f>
        <x:v>42.20294916666667</x:v>
      </x:c>
      <x:c r="AG347" t="n">
        <x:f>IF(OR(AB347&lt;'산출기준'!$B$19,AC347&lt;'산출기준'!$B$19,AE347=0),"",AF347/AE347)</x:f>
        <x:v>1.19691594937872</x:v>
      </x:c>
      <x:c r="AH347" t="n">
        <x:f>IF(SUM(P347:AA347)=0,"",MAX(P347:AA347)/SUM(P347:AA347))</x:f>
        <x:v>0.10215838194088292</x:v>
      </x:c>
      <x:c r="AI347" t="n">
        <x:f>IF(AG347="","",AD347/'산출기준'!$B$18*'산출기준'!$B$20+MIN(1,AG347)*'산출기준'!$B$21+(1-AH347)*'산출기준'!$B$22)</x:f>
        <x:v>97.95683236118234</x:v>
      </x:c>
      <x:c r="AJ347" t="str">
        <x:v>24개월 중 양수 지수 24개월; 전반/후반 자료 12/12개월. 최근12개월/이전12개월 관측월 평균비 1.20배, 최근 최댓달 비중 10.2%. 미래 1년 지속을 보장하지 않음.</x:v>
      </x:c>
      <x:c r="AK347" t="str">
        <x:v>https://developers.naver.com/docs/serviceapi/datalab/search/search.md</x:v>
      </x:c>
    </x:row>
    <x:row r="348">
      <x:c r="A348" t="str">
        <x:v>K0344</x:v>
      </x:c>
      <x:c r="B348" t="str">
        <x:v>건강</x:v>
      </x:c>
      <x:c r="C348" t="str">
        <x:v>당뇨관리</x:v>
      </x:c>
      <x:c r="D348" t="n">
        <x:v>16.85025</x:v>
      </x:c>
      <x:c r="E348" t="n">
        <x:v>18.98878</x:v>
      </x:c>
      <x:c r="F348" t="n">
        <x:v>18.60672</x:v>
      </x:c>
      <x:c r="G348" t="n">
        <x:v>16.02659</x:v>
      </x:c>
      <x:c r="H348" t="n">
        <x:v>15.92735</x:v>
      </x:c>
      <x:c r="I348" t="n">
        <x:v>16.20025</x:v>
      </x:c>
      <x:c r="J348" t="n">
        <x:v>14.36439</x:v>
      </x:c>
      <x:c r="K348" t="n">
        <x:v>11.86861</x:v>
      </x:c>
      <x:c r="L348" t="n">
        <x:v>10.54381</x:v>
      </x:c>
      <x:c r="M348" t="n">
        <x:v>10.29572</x:v>
      </x:c>
      <x:c r="N348" t="n">
        <x:v>9.64572</x:v>
      </x:c>
      <x:c r="O348" t="n">
        <x:v>7.79497</x:v>
      </x:c>
      <x:c r="P348" t="n">
        <x:v>9.26863</x:v>
      </x:c>
      <x:c r="Q348" t="n">
        <x:v>8.53924</x:v>
      </x:c>
      <x:c r="R348" t="n">
        <x:v>9.58122</x:v>
      </x:c>
      <x:c r="S348" t="n">
        <x:v>9.22893</x:v>
      </x:c>
      <x:c r="T348" t="n">
        <x:v>7.53696</x:v>
      </x:c>
      <x:c r="U348" t="n">
        <x:v>6.39575</x:v>
      </x:c>
      <x:c r="V348" t="n">
        <x:v>8.21176</x:v>
      </x:c>
      <x:c r="W348" t="n">
        <x:v>11.03503</x:v>
      </x:c>
      <x:c r="X348" t="n">
        <x:v>13.4415</x:v>
      </x:c>
      <x:c r="Y348" t="n">
        <x:v>27.02689</x:v>
      </x:c>
      <x:c r="Z348" t="n">
        <x:v>35.44209</x:v>
      </x:c>
      <x:c r="AA348" t="n">
        <x:v>43.14776</x:v>
      </x:c>
      <x:c r="AB348" t="n">
        <x:f>COUNT(D348:O348)</x:f>
        <x:v>12</x:v>
      </x:c>
      <x:c r="AC348" t="n">
        <x:f>COUNT(P348:AA348)</x:f>
        <x:v>12</x:v>
      </x:c>
      <x:c r="AD348" t="n">
        <x:f>COUNTIF(D348:AA348,"&gt;0")</x:f>
        <x:v>24</x:v>
      </x:c>
      <x:c r="AE348" t="n">
        <x:f>IF(AB348=0,"",AVERAGE(D348:O348))</x:f>
        <x:v>13.926096666666666</x:v>
      </x:c>
      <x:c r="AF348" t="n">
        <x:f>IF(AC348=0,"",AVERAGE(P348:AA348))</x:f>
        <x:v>15.737980000000002</x:v>
      </x:c>
      <x:c r="AG348" t="n">
        <x:f>IF(OR(AB348&lt;'산출기준'!$B$19,AC348&lt;'산출기준'!$B$19,AE348=0),"",AF348/AE348)</x:f>
        <x:v>1.1301070484215607</x:v>
      </x:c>
      <x:c r="AH348" t="n">
        <x:f>IF(SUM(P348:AA348)=0,"",MAX(P348:AA348)/SUM(P348:AA348))</x:f>
        <x:v>0.22846938848992474</x:v>
      </x:c>
      <x:c r="AI348" t="n">
        <x:f>IF(AG348="","",AD348/'산출기준'!$B$18*'산출기준'!$B$20+MIN(1,AG348)*'산출기준'!$B$21+(1-AH348)*'산출기준'!$B$22)</x:f>
        <x:v>95.4306122302015</x:v>
      </x:c>
      <x:c r="AJ348" t="str">
        <x:v>24개월 중 양수 지수 24개월; 전반/후반 자료 12/12개월. 최근12개월/이전12개월 관측월 평균비 1.13배, 최근 최댓달 비중 22.8%. 미래 1년 지속을 보장하지 않음.</x:v>
      </x:c>
      <x:c r="AK348" t="str">
        <x:v>https://developers.naver.com/docs/serviceapi/datalab/search/search.md</x:v>
      </x:c>
    </x:row>
    <x:row r="349">
      <x:c r="A349" t="str">
        <x:v>K0345</x:v>
      </x:c>
      <x:c r="B349" t="str">
        <x:v>건강</x:v>
      </x:c>
      <x:c r="C349" t="str">
        <x:v>고지혈증수치</x:v>
      </x:c>
      <x:c r="D349" t="n">
        <x:v>41.50753</x:v>
      </x:c>
      <x:c r="E349" t="n">
        <x:v>51.50296</x:v>
      </x:c>
      <x:c r="F349" t="n">
        <x:v>56.30424</x:v>
      </x:c>
      <x:c r="G349" t="n">
        <x:v>53.71402</x:v>
      </x:c>
      <x:c r="H349" t="n">
        <x:v>45.97533</x:v>
      </x:c>
      <x:c r="I349" t="n">
        <x:v>49.88579</x:v>
      </x:c>
      <x:c r="J349" t="n">
        <x:v>51.34307</x:v>
      </x:c>
      <x:c r="K349" t="n">
        <x:v>47.15851</x:v>
      </x:c>
      <x:c r="L349" t="n">
        <x:v>47.92142</x:v>
      </x:c>
      <x:c r="M349" t="n">
        <x:v>48.11329</x:v>
      </x:c>
      <x:c r="N349" t="n">
        <x:v>49.34673</x:v>
      </x:c>
      <x:c r="O349" t="n">
        <x:v>50.12791</x:v>
      </x:c>
      <x:c r="P349" t="n">
        <x:v>53.35769</x:v>
      </x:c>
      <x:c r="Q349" t="n">
        <x:v>44.92919</x:v>
      </x:c>
      <x:c r="R349" t="n">
        <x:v>52.16537</x:v>
      </x:c>
      <x:c r="S349" t="n">
        <x:v>56.71539</x:v>
      </x:c>
      <x:c r="T349" t="n">
        <x:v>46.77935</x:v>
      </x:c>
      <x:c r="U349" t="n">
        <x:v>34.71904</x:v>
      </x:c>
      <x:c r="V349" t="n">
        <x:v>40.58931</x:v>
      </x:c>
      <x:c r="W349" t="n">
        <x:v>37.83919</x:v>
      </x:c>
      <x:c r="X349" t="n">
        <x:v>38.20465</x:v>
      </x:c>
      <x:c r="Y349" t="n">
        <x:v>38.38282</x:v>
      </x:c>
      <x:c r="Z349" t="n">
        <x:v>38.01735</x:v>
      </x:c>
      <x:c r="AA349" t="n">
        <x:v>39.40612</x:v>
      </x:c>
      <x:c r="AB349" t="n">
        <x:f>COUNT(D349:O349)</x:f>
        <x:v>12</x:v>
      </x:c>
      <x:c r="AC349" t="n">
        <x:f>COUNT(P349:AA349)</x:f>
        <x:v>12</x:v>
      </x:c>
      <x:c r="AD349" t="n">
        <x:f>COUNTIF(D349:AA349,"&gt;0")</x:f>
        <x:v>24</x:v>
      </x:c>
      <x:c r="AE349" t="n">
        <x:f>IF(AB349=0,"",AVERAGE(D349:O349))</x:f>
        <x:v>49.4084</x:v>
      </x:c>
      <x:c r="AF349" t="n">
        <x:f>IF(AC349=0,"",AVERAGE(P349:AA349))</x:f>
        <x:v>43.42545583333333</x:v>
      </x:c>
      <x:c r="AG349" t="n">
        <x:f>IF(OR(AB349&lt;'산출기준'!$B$19,AC349&lt;'산출기준'!$B$19,AE349=0),"",AF349/AE349)</x:f>
        <x:v>0.8789083603867628</x:v>
      </x:c>
      <x:c r="AH349" t="n">
        <x:f>IF(SUM(P349:AA349)=0,"",MAX(P349:AA349)/SUM(P349:AA349))</x:f>
        <x:v>0.10883668137277469</x:v>
      </x:c>
      <x:c r="AI349" t="n">
        <x:f>IF(AG349="","",AD349/'산출기준'!$B$18*'산출기준'!$B$20+MIN(1,AG349)*'산출기준'!$B$21+(1-AH349)*'산출기준'!$B$22)</x:f>
        <x:v>94.1905171841474</x:v>
      </x:c>
      <x:c r="AJ349" t="str">
        <x:v>24개월 중 양수 지수 24개월; 전반/후반 자료 12/12개월. 최근12개월/이전12개월 관측월 평균비 0.88배, 최근 최댓달 비중 10.9%. 미래 1년 지속을 보장하지 않음.</x:v>
      </x:c>
      <x:c r="AK349" t="str">
        <x:v>https://developers.naver.com/docs/serviceapi/datalab/search/search.md</x:v>
      </x:c>
    </x:row>
    <x:row r="350">
      <x:c r="A350" t="str">
        <x:v>K0346</x:v>
      </x:c>
      <x:c r="B350" t="str">
        <x:v>건강</x:v>
      </x:c>
      <x:c r="C350" t="str">
        <x:v>콜레스테롤낮추는방법</x:v>
      </x:c>
      <x:c r="D350" t="n">
        <x:v>68.77112</x:v>
      </x:c>
      <x:c r="E350" t="n">
        <x:v>80.59844</x:v>
      </x:c>
      <x:c r="F350" t="n">
        <x:v>82.49885</x:v>
      </x:c>
      <x:c r="G350" t="n">
        <x:v>84.82412</x:v>
      </x:c>
      <x:c r="H350" t="n">
        <x:v>68.52444</x:v>
      </x:c>
      <x:c r="I350" t="n">
        <x:v>66.12151</x:v>
      </x:c>
      <x:c r="J350" t="n">
        <x:v>70.0137</x:v>
      </x:c>
      <x:c r="K350" t="n">
        <x:v>70.02284</x:v>
      </x:c>
      <x:c r="L350" t="n">
        <x:v>71.72224</x:v>
      </x:c>
      <x:c r="M350" t="n">
        <x:v>77.8529</x:v>
      </x:c>
      <x:c r="N350" t="n">
        <x:v>70.27866</x:v>
      </x:c>
      <x:c r="O350" t="n">
        <x:v>69.84924</x:v>
      </x:c>
      <x:c r="P350" t="n">
        <x:v>70.33348</x:v>
      </x:c>
      <x:c r="Q350" t="n">
        <x:v>60.05938</x:v>
      </x:c>
      <x:c r="R350" t="n">
        <x:v>61.19232</x:v>
      </x:c>
      <x:c r="S350" t="n">
        <x:v>57.85746</x:v>
      </x:c>
      <x:c r="T350" t="n">
        <x:v>46.71539</x:v>
      </x:c>
      <x:c r="U350" t="n">
        <x:v>32.16537</x:v>
      </x:c>
      <x:c r="V350" t="n">
        <x:v>41.74052</x:v>
      </x:c>
      <x:c r="W350" t="n">
        <x:v>40.23298</x:v>
      </x:c>
      <x:c r="X350" t="n">
        <x:v>39.52489</x:v>
      </x:c>
      <x:c r="Y350" t="n">
        <x:v>42.74097</x:v>
      </x:c>
      <x:c r="Z350" t="n">
        <x:v>41.24714</x:v>
      </x:c>
      <x:c r="AA350" t="n">
        <x:v>38.64321</x:v>
      </x:c>
      <x:c r="AB350" t="n">
        <x:f>COUNT(D350:O350)</x:f>
        <x:v>12</x:v>
      </x:c>
      <x:c r="AC350" t="n">
        <x:f>COUNT(P350:AA350)</x:f>
        <x:v>12</x:v>
      </x:c>
      <x:c r="AD350" t="n">
        <x:f>COUNTIF(D350:AA350,"&gt;0")</x:f>
        <x:v>24</x:v>
      </x:c>
      <x:c r="AE350" t="n">
        <x:f>IF(AB350=0,"",AVERAGE(D350:O350))</x:f>
        <x:v>73.42317166666668</x:v>
      </x:c>
      <x:c r="AF350" t="n">
        <x:f>IF(AC350=0,"",AVERAGE(P350:AA350))</x:f>
        <x:v>47.704425833333325</x:v>
      </x:c>
      <x:c r="AG350" t="n">
        <x:f>IF(OR(AB350&lt;'산출기준'!$B$19,AC350&lt;'산출기준'!$B$19,AE350=0),"",AF350/AE350)</x:f>
        <x:v>0.6497189477172997</x:v>
      </x:c>
      <x:c r="AH350" t="n">
        <x:f>IF(SUM(P350:AA350)=0,"",MAX(P350:AA350)/SUM(P350:AA350))</x:f>
        <x:v>0.12286330316207035</x:v>
      </x:c>
      <x:c r="AI350" t="n">
        <x:f>IF(AG350="","",AD350/'산출기준'!$B$18*'산출기준'!$B$20+MIN(1,AG350)*'산출기준'!$B$21+(1-AH350)*'산출기준'!$B$22)</x:f>
        <x:v>87.03430236827758</x:v>
      </x:c>
      <x:c r="AJ350" t="str">
        <x:v>24개월 중 양수 지수 24개월; 전반/후반 자료 12/12개월. 최근12개월/이전12개월 관측월 평균비 0.65배, 최근 최댓달 비중 12.3%. 미래 1년 지속을 보장하지 않음.</x:v>
      </x:c>
      <x:c r="AK350" t="str">
        <x:v>https://developers.naver.com/docs/serviceapi/datalab/search/search.md</x:v>
      </x:c>
    </x:row>
    <x:row r="351">
      <x:c r="A351" t="str">
        <x:v>K0347</x:v>
      </x:c>
      <x:c r="B351" t="str">
        <x:v>건강</x:v>
      </x:c>
      <x:c r="C351" t="str">
        <x:v>역류성식도염치료</x:v>
      </x:c>
      <x:c r="D351" t="n">
        <x:v>62.61306</x:v>
      </x:c>
      <x:c r="E351" t="n">
        <x:v>71.28369</x:v>
      </x:c>
      <x:c r="F351" t="n">
        <x:v>74.73732</x:v>
      </x:c>
      <x:c r="G351" t="n">
        <x:v>75.48195</x:v>
      </x:c>
      <x:c r="H351" t="n">
        <x:v>79.96802</x:v>
      </x:c>
      <x:c r="I351" t="n">
        <x:v>80.53449</x:v>
      </x:c>
      <x:c r="J351" t="n">
        <x:v>83.86934</x:v>
      </x:c>
      <x:c r="K351" t="n">
        <x:v>74.92005</x:v>
      </x:c>
      <x:c r="L351" t="n">
        <x:v>68.88533</x:v>
      </x:c>
      <x:c r="M351" t="n">
        <x:v>60.58931</x:v>
      </x:c>
      <x:c r="N351" t="n">
        <x:v>54.56372</x:v>
      </x:c>
      <x:c r="O351" t="n">
        <x:v>56.9301</x:v>
      </x:c>
      <x:c r="P351" t="n">
        <x:v>58.31429</x:v>
      </x:c>
      <x:c r="Q351" t="n">
        <x:v>49.74874</x:v>
      </x:c>
      <x:c r="R351" t="n">
        <x:v>44.25765</x:v>
      </x:c>
      <x:c r="S351" t="n">
        <x:v>45.95705</x:v>
      </x:c>
      <x:c r="T351" t="n">
        <x:v>47.60621</x:v>
      </x:c>
      <x:c r="U351" t="n">
        <x:v>40.03197</x:v>
      </x:c>
      <x:c r="V351" t="n">
        <x:v>47.34125</x:v>
      </x:c>
      <x:c r="W351" t="n">
        <x:v>41.86386</x:v>
      </x:c>
      <x:c r="X351" t="n">
        <x:v>40.29693</x:v>
      </x:c>
      <x:c r="Y351" t="n">
        <x:v>35.96619</x:v>
      </x:c>
      <x:c r="Z351" t="n">
        <x:v>33.63179</x:v>
      </x:c>
      <x:c r="AA351" t="n">
        <x:v>39.20054</x:v>
      </x:c>
      <x:c r="AB351" t="n">
        <x:f>COUNT(D351:O351)</x:f>
        <x:v>12</x:v>
      </x:c>
      <x:c r="AC351" t="n">
        <x:f>COUNT(P351:AA351)</x:f>
        <x:v>12</x:v>
      </x:c>
      <x:c r="AD351" t="n">
        <x:f>COUNTIF(D351:AA351,"&gt;0")</x:f>
        <x:v>24</x:v>
      </x:c>
      <x:c r="AE351" t="n">
        <x:f>IF(AB351=0,"",AVERAGE(D351:O351))</x:f>
        <x:v>70.36469833333332</x:v>
      </x:c>
      <x:c r="AF351" t="n">
        <x:f>IF(AC351=0,"",AVERAGE(P351:AA351))</x:f>
        <x:v>43.68470583333334</x:v>
      </x:c>
      <x:c r="AG351" t="n">
        <x:f>IF(OR(AB351&lt;'산출기준'!$B$19,AC351&lt;'산출기준'!$B$19,AE351=0),"",AF351/AE351)</x:f>
        <x:v>0.6208327025917046</x:v>
      </x:c>
      <x:c r="AH351" t="n">
        <x:f>IF(SUM(P351:AA351)=0,"",MAX(P351:AA351)/SUM(P351:AA351))</x:f>
        <x:v>0.11124085818974744</x:v>
      </x:c>
      <x:c r="AI351" t="n">
        <x:f>IF(AG351="","",AD351/'산출기준'!$B$18*'산출기준'!$B$20+MIN(1,AG351)*'산출기준'!$B$21+(1-AH351)*'산출기준'!$B$22)</x:f>
        <x:v>86.40016391395619</x:v>
      </x:c>
      <x:c r="AJ351" t="str">
        <x:v>24개월 중 양수 지수 24개월; 전반/후반 자료 12/12개월. 최근12개월/이전12개월 관측월 평균비 0.62배, 최근 최댓달 비중 11.1%. 미래 1년 지속을 보장하지 않음.</x:v>
      </x:c>
      <x:c r="AK351" t="str">
        <x:v>https://developers.naver.com/docs/serviceapi/datalab/search/search.md</x:v>
      </x:c>
    </x:row>
    <x:row r="352">
      <x:c r="A352" t="str">
        <x:v>K0348</x:v>
      </x:c>
      <x:c r="B352" t="str">
        <x:v>건강</x:v>
      </x:c>
      <x:c r="C352" t="str">
        <x:v>혈당스파이크증상</x:v>
      </x:c>
      <x:c r="D352" t="n">
        <x:v>68.41023</x:v>
      </x:c>
      <x:c r="E352" t="n">
        <x:v>70.17359</x:v>
      </x:c>
      <x:c r="F352" t="n">
        <x:v>59.58885</x:v>
      </x:c>
      <x:c r="G352" t="n">
        <x:v>52.59936</x:v>
      </x:c>
      <x:c r="H352" t="n">
        <x:v>73.87391</x:v>
      </x:c>
      <x:c r="I352" t="n">
        <x:v>96.10781</x:v>
      </x:c>
      <x:c r="J352" t="n">
        <x:v>91.4116</x:v>
      </x:c>
      <x:c r="K352" t="n">
        <x:v>97.67016</x:v>
      </x:c>
      <x:c r="L352" t="n">
        <x:v>100</x:v>
      </x:c>
      <x:c r="M352" t="n">
        <x:v>92.34353</x:v>
      </x:c>
      <x:c r="N352" t="n">
        <x:v>87.31841</x:v>
      </x:c>
      <x:c r="O352" t="n">
        <x:v>98.39652</x:v>
      </x:c>
      <x:c r="P352" t="n">
        <x:v>93.86021</x:v>
      </x:c>
      <x:c r="Q352" t="n">
        <x:v>84.5089</x:v>
      </x:c>
      <x:c r="R352" t="n">
        <x:v>79.56144</x:v>
      </x:c>
      <x:c r="S352" t="n">
        <x:v>69.80813</x:v>
      </x:c>
      <x:c r="T352" t="n">
        <x:v>73.77798</x:v>
      </x:c>
      <x:c r="U352" t="n">
        <x:v>56.99862</x:v>
      </x:c>
      <x:c r="V352" t="n">
        <x:v>66.67884</x:v>
      </x:c>
      <x:c r="W352" t="n">
        <x:v>59.9269</x:v>
      </x:c>
      <x:c r="X352" t="n">
        <x:v>48.73915</x:v>
      </x:c>
      <x:c r="Y352" t="n">
        <x:v>45.41799</x:v>
      </x:c>
      <x:c r="Z352" t="n">
        <x:v>38.30973</x:v>
      </x:c>
      <x:c r="AA352" t="n">
        <x:v>38.94472</x:v>
      </x:c>
      <x:c r="AB352" t="n">
        <x:f>COUNT(D352:O352)</x:f>
        <x:v>12</x:v>
      </x:c>
      <x:c r="AC352" t="n">
        <x:f>COUNT(P352:AA352)</x:f>
        <x:v>12</x:v>
      </x:c>
      <x:c r="AD352" t="n">
        <x:f>COUNTIF(D352:AA352,"&gt;0")</x:f>
        <x:v>24</x:v>
      </x:c>
      <x:c r="AE352" t="n">
        <x:f>IF(AB352=0,"",AVERAGE(D352:O352))</x:f>
        <x:v>82.32449749999999</x:v>
      </x:c>
      <x:c r="AF352" t="n">
        <x:f>IF(AC352=0,"",AVERAGE(P352:AA352))</x:f>
        <x:v>63.04438416666667</x:v>
      </x:c>
      <x:c r="AG352" t="n">
        <x:f>IF(OR(AB352&lt;'산출기준'!$B$19,AC352&lt;'산출기준'!$B$19,AE352=0),"",AF352/AE352)</x:f>
        <x:v>0.7658034495341641</x:v>
      </x:c>
      <x:c r="AH352" t="n">
        <x:f>IF(SUM(P352:AA352)=0,"",MAX(P352:AA352)/SUM(P352:AA352))</x:f>
        <x:v>0.12406631090231524</x:v>
      </x:c>
      <x:c r="AI352" t="n">
        <x:f>IF(AG352="","",AD352/'산출기준'!$B$18*'산출기준'!$B$20+MIN(1,AG352)*'산출기준'!$B$21+(1-AH352)*'산출기준'!$B$22)</x:f>
        <x:v>90.49277726797861</x:v>
      </x:c>
      <x:c r="AJ352" t="str">
        <x:v>24개월 중 양수 지수 24개월; 전반/후반 자료 12/12개월. 최근12개월/이전12개월 관측월 평균비 0.77배, 최근 최댓달 비중 12.4%. 미래 1년 지속을 보장하지 않음.</x:v>
      </x:c>
      <x:c r="AK352" t="str">
        <x:v>https://developers.naver.com/docs/serviceapi/datalab/search/search.md</x:v>
      </x:c>
    </x:row>
    <x:row r="353">
      <x:c r="A353" t="str">
        <x:v>K0349</x:v>
      </x:c>
      <x:c r="B353" t="str">
        <x:v>건강</x:v>
      </x:c>
      <x:c r="C353" t="str">
        <x:v>마그네슘부족증상</x:v>
      </x:c>
      <x:c r="D353" t="n">
        <x:v>64.60484</x:v>
      </x:c>
      <x:c r="E353" t="n">
        <x:v>60.03654</x:v>
      </x:c>
      <x:c r="F353" t="n">
        <x:v>68.33714</x:v>
      </x:c>
      <x:c r="G353" t="n">
        <x:v>58.64778</x:v>
      </x:c>
      <x:c r="H353" t="n">
        <x:v>68.10415</x:v>
      </x:c>
      <x:c r="I353" t="n">
        <x:v>68.00822</x:v>
      </x:c>
      <x:c r="J353" t="n">
        <x:v>74.55915</x:v>
      </x:c>
      <x:c r="K353" t="n">
        <x:v>65.06624</x:v>
      </x:c>
      <x:c r="L353" t="n">
        <x:v>62.05573</x:v>
      </x:c>
      <x:c r="M353" t="n">
        <x:v>57.23161</x:v>
      </x:c>
      <x:c r="N353" t="n">
        <x:v>35.14846</x:v>
      </x:c>
      <x:c r="O353" t="n">
        <x:v>22.86432</x:v>
      </x:c>
      <x:c r="P353" t="n">
        <x:v>20.09136</x:v>
      </x:c>
      <x:c r="Q353" t="n">
        <x:v>20.00456</x:v>
      </x:c>
      <x:c r="R353" t="n">
        <x:v>21.90041</x:v>
      </x:c>
      <x:c r="S353" t="n">
        <x:v>17.69301</x:v>
      </x:c>
      <x:c r="T353" t="n">
        <x:v>23.52215</x:v>
      </x:c>
      <x:c r="U353" t="n">
        <x:v>30.83599</x:v>
      </x:c>
      <x:c r="V353" t="n">
        <x:v>34.10232</x:v>
      </x:c>
      <x:c r="W353" t="n">
        <x:v>35.56418</x:v>
      </x:c>
      <x:c r="X353" t="n">
        <x:v>23.63636</x:v>
      </x:c>
      <x:c r="Y353" t="n">
        <x:v>27.15395</x:v>
      </x:c>
      <x:c r="Z353" t="n">
        <x:v>31.89584</x:v>
      </x:c>
      <x:c r="AA353" t="n">
        <x:v>37.72042</x:v>
      </x:c>
      <x:c r="AB353" t="n">
        <x:f>COUNT(D353:O353)</x:f>
        <x:v>12</x:v>
      </x:c>
      <x:c r="AC353" t="n">
        <x:f>COUNT(P353:AA353)</x:f>
        <x:v>12</x:v>
      </x:c>
      <x:c r="AD353" t="n">
        <x:f>COUNTIF(D353:AA353,"&gt;0")</x:f>
        <x:v>24</x:v>
      </x:c>
      <x:c r="AE353" t="n">
        <x:f>IF(AB353=0,"",AVERAGE(D353:O353))</x:f>
        <x:v>58.722015000000006</x:v>
      </x:c>
      <x:c r="AF353" t="n">
        <x:f>IF(AC353=0,"",AVERAGE(P353:AA353))</x:f>
        <x:v>27.010045833333333</x:v>
      </x:c>
      <x:c r="AG353" t="n">
        <x:f>IF(OR(AB353&lt;'산출기준'!$B$19,AC353&lt;'산출기준'!$B$19,AE353=0),"",AF353/AE353)</x:f>
        <x:v>0.45996456070748476</x:v>
      </x:c>
      <x:c r="AH353" t="n">
        <x:f>IF(SUM(P353:AA353)=0,"",MAX(P353:AA353)/SUM(P353:AA353))</x:f>
        <x:v>0.11637774895791088</x:v>
      </x:c>
      <x:c r="AI353" t="n">
        <x:f>IF(AG353="","",AD353/'산출기준'!$B$18*'산출기준'!$B$20+MIN(1,AG353)*'산출기준'!$B$21+(1-AH353)*'산출기준'!$B$22)</x:f>
        <x:v>81.47138184206632</x:v>
      </x:c>
      <x:c r="AJ353" t="str">
        <x:v>24개월 중 양수 지수 24개월; 전반/후반 자료 12/12개월. 최근12개월/이전12개월 관측월 평균비 0.46배, 최근 최댓달 비중 11.6%. 미래 1년 지속을 보장하지 않음.</x:v>
      </x:c>
      <x:c r="AK353" t="str">
        <x:v>https://developers.naver.com/docs/serviceapi/datalab/search/search.md</x:v>
      </x:c>
    </x:row>
    <x:row r="354">
      <x:c r="A354" t="str">
        <x:v>K0350</x:v>
      </x:c>
      <x:c r="B354" t="str">
        <x:v>건강</x:v>
      </x:c>
      <x:c r="C354" t="str">
        <x:v>혈당수치</x:v>
      </x:c>
      <x:c r="D354" t="n">
        <x:v>82.96671</x:v>
      </x:c>
      <x:c r="E354" t="n">
        <x:v>94.78069</x:v>
      </x:c>
      <x:c r="F354" t="n">
        <x:v>83.51333</x:v>
      </x:c>
      <x:c r="G354" t="n">
        <x:v>73.35243</x:v>
      </x:c>
      <x:c r="H354" t="n">
        <x:v>80.17632</x:v>
      </x:c>
      <x:c r="I354" t="n">
        <x:v>77.01564</x:v>
      </x:c>
      <x:c r="J354" t="n">
        <x:v>73.5508</x:v>
      </x:c>
      <x:c r="K354" t="n">
        <x:v>62.16001</x:v>
      </x:c>
      <x:c r="L354" t="n">
        <x:v>69.07648</x:v>
      </x:c>
      <x:c r="M354" t="n">
        <x:v>67.88626</x:v>
      </x:c>
      <x:c r="N354" t="n">
        <x:v>67.97002</x:v>
      </x:c>
      <x:c r="O354" t="n">
        <x:v>65.00771</x:v>
      </x:c>
      <x:c r="P354" t="n">
        <x:v>62.12034</x:v>
      </x:c>
      <x:c r="Q354" t="n">
        <x:v>55.96208</x:v>
      </x:c>
      <x:c r="R354" t="n">
        <x:v>50.52237</x:v>
      </x:c>
      <x:c r="S354" t="n">
        <x:v>51.31584</x:v>
      </x:c>
      <x:c r="T354" t="n">
        <x:v>49.58342</x:v>
      </x:c>
      <x:c r="U354" t="n">
        <x:v>35.08044</x:v>
      </x:c>
      <x:c r="V354" t="n">
        <x:v>33.9299</x:v>
      </x:c>
      <x:c r="W354" t="n">
        <x:v>25.29865</x:v>
      </x:c>
      <x:c r="X354" t="n">
        <x:v>26.74454</x:v>
      </x:c>
      <x:c r="Y354" t="n">
        <x:v>29.72007</x:v>
      </x:c>
      <x:c r="Z354" t="n">
        <x:v>33.35684</x:v>
      </x:c>
      <x:c r="AA354" t="n">
        <x:v>35.9709</x:v>
      </x:c>
      <x:c r="AB354" t="n">
        <x:f>COUNT(D354:O354)</x:f>
        <x:v>12</x:v>
      </x:c>
      <x:c r="AC354" t="n">
        <x:f>COUNT(P354:AA354)</x:f>
        <x:v>12</x:v>
      </x:c>
      <x:c r="AD354" t="n">
        <x:f>COUNTIF(D354:AA354,"&gt;0")</x:f>
        <x:v>24</x:v>
      </x:c>
      <x:c r="AE354" t="n">
        <x:f>IF(AB354=0,"",AVERAGE(D354:O354))</x:f>
        <x:v>74.78803333333333</x:v>
      </x:c>
      <x:c r="AF354" t="n">
        <x:f>IF(AC354=0,"",AVERAGE(P354:AA354))</x:f>
        <x:v>40.800449166666674</x:v>
      </x:c>
      <x:c r="AG354" t="n">
        <x:f>IF(OR(AB354&lt;'산출기준'!$B$19,AC354&lt;'산출기준'!$B$19,AE354=0),"",AF354/AE354)</x:f>
        <x:v>0.5455478282844717</x:v>
      </x:c>
      <x:c r="AH354" t="n">
        <x:f>IF(SUM(P354:AA354)=0,"",MAX(P354:AA354)/SUM(P354:AA354))</x:f>
        <x:v>0.1268783826093091</x:v>
      </x:c>
      <x:c r="AI354" t="n">
        <x:f>IF(AG354="","",AD354/'산출기준'!$B$18*'산출기준'!$B$20+MIN(1,AG354)*'산출기준'!$B$21+(1-AH354)*'산출기준'!$B$22)</x:f>
        <x:v>83.82886719634797</x:v>
      </x:c>
      <x:c r="AJ354" t="str">
        <x:v>24개월 중 양수 지수 24개월; 전반/후반 자료 12/12개월. 최근12개월/이전12개월 관측월 평균비 0.55배, 최근 최댓달 비중 12.7%. 미래 1년 지속을 보장하지 않음.</x:v>
      </x:c>
      <x:c r="AK354" t="str">
        <x:v>https://developers.naver.com/docs/serviceapi/datalab/search/search.md</x:v>
      </x:c>
    </x:row>
    <x:row r="355">
      <x:c r="A355" t="str">
        <x:v>K0351</x:v>
      </x:c>
      <x:c r="B355" t="str">
        <x:v>건강</x:v>
      </x:c>
      <x:c r="C355" t="str">
        <x:v>당화혈색소낮추기</x:v>
      </x:c>
      <x:c r="D355" t="n">
        <x:v>45.83645</x:v>
      </x:c>
      <x:c r="E355" t="n">
        <x:v>51.47013</x:v>
      </x:c>
      <x:c r="F355" t="n">
        <x:v>31.9374</x:v>
      </x:c>
      <x:c r="G355" t="n">
        <x:v>29.23517</x:v>
      </x:c>
      <x:c r="H355" t="n">
        <x:v>28.03614</x:v>
      </x:c>
      <x:c r="I355" t="n">
        <x:v>25.60282</x:v>
      </x:c>
      <x:c r="J355" t="n">
        <x:v>29.77738</x:v>
      </x:c>
      <x:c r="K355" t="n">
        <x:v>29.63191</x:v>
      </x:c>
      <x:c r="L355" t="n">
        <x:v>28.78994</x:v>
      </x:c>
      <x:c r="M355" t="n">
        <x:v>28.97509</x:v>
      </x:c>
      <x:c r="N355" t="n">
        <x:v>31.78311</x:v>
      </x:c>
      <x:c r="O355" t="n">
        <x:v>30.20057</x:v>
      </x:c>
      <x:c r="P355" t="n">
        <x:v>29.20872</x:v>
      </x:c>
      <x:c r="Q355" t="n">
        <x:v>25.27661</x:v>
      </x:c>
      <x:c r="R355" t="n">
        <x:v>28.04496</x:v>
      </x:c>
      <x:c r="S355" t="n">
        <x:v>31.7743</x:v>
      </x:c>
      <x:c r="T355" t="n">
        <x:v>30.43861</x:v>
      </x:c>
      <x:c r="U355" t="n">
        <x:v>24.97685</x:v>
      </x:c>
      <x:c r="V355" t="n">
        <x:v>28.27859</x:v>
      </x:c>
      <x:c r="W355" t="n">
        <x:v>28.15076</x:v>
      </x:c>
      <x:c r="X355" t="n">
        <x:v>26.84152</x:v>
      </x:c>
      <x:c r="Y355" t="n">
        <x:v>28.71941</x:v>
      </x:c>
      <x:c r="Z355" t="n">
        <x:v>35.30526</x:v>
      </x:c>
      <x:c r="AA355" t="n">
        <x:v>35.87833</x:v>
      </x:c>
      <x:c r="AB355" t="n">
        <x:f>COUNT(D355:O355)</x:f>
        <x:v>12</x:v>
      </x:c>
      <x:c r="AC355" t="n">
        <x:f>COUNT(P355:AA355)</x:f>
        <x:v>12</x:v>
      </x:c>
      <x:c r="AD355" t="n">
        <x:f>COUNTIF(D355:AA355,"&gt;0")</x:f>
        <x:v>24</x:v>
      </x:c>
      <x:c r="AE355" t="n">
        <x:f>IF(AB355=0,"",AVERAGE(D355:O355))</x:f>
        <x:v>32.606342500000004</x:v>
      </x:c>
      <x:c r="AF355" t="n">
        <x:f>IF(AC355=0,"",AVERAGE(P355:AA355))</x:f>
        <x:v>29.407826666666665</x:v>
      </x:c>
      <x:c r="AG355" t="n">
        <x:f>IF(OR(AB355&lt;'산출기준'!$B$19,AC355&lt;'산출기준'!$B$19,AE355=0),"",AF355/AE355)</x:f>
        <x:v>0.9019051022563068</x:v>
      </x:c>
      <x:c r="AH355" t="n">
        <x:f>IF(SUM(P355:AA355)=0,"",MAX(P355:AA355)/SUM(P355:AA355))</x:f>
        <x:v>0.10166888111872259</x:v>
      </x:c>
      <x:c r="AI355" t="n">
        <x:f>IF(AG355="","",AD355/'산출기준'!$B$18*'산출기준'!$B$20+MIN(1,AG355)*'산출기준'!$B$21+(1-AH355)*'산출기준'!$B$22)</x:f>
        <x:v>95.02377544531475</x:v>
      </x:c>
      <x:c r="AJ355" t="str">
        <x:v>24개월 중 양수 지수 24개월; 전반/후반 자료 12/12개월. 최근12개월/이전12개월 관측월 평균비 0.90배, 최근 최댓달 비중 10.2%. 미래 1년 지속을 보장하지 않음.</x:v>
      </x:c>
      <x:c r="AK355" t="str">
        <x:v>https://developers.naver.com/docs/serviceapi/datalab/search/search.md</x:v>
      </x:c>
    </x:row>
    <x:row r="356">
      <x:c r="A356" t="str">
        <x:v>K0352</x:v>
      </x:c>
      <x:c r="B356" t="str">
        <x:v>건강</x:v>
      </x:c>
      <x:c r="C356" t="str">
        <x:v>혈압높을때증상</x:v>
      </x:c>
      <x:c r="D356" t="n">
        <x:v>38.15737</x:v>
      </x:c>
      <x:c r="E356" t="n">
        <x:v>46.53295</x:v>
      </x:c>
      <x:c r="F356" t="n">
        <x:v>55.75931</x:v>
      </x:c>
      <x:c r="G356" t="n">
        <x:v>58.47035</x:v>
      </x:c>
      <x:c r="H356" t="n">
        <x:v>51.10866</x:v>
      </x:c>
      <x:c r="I356" t="n">
        <x:v>54.30019</x:v>
      </x:c>
      <x:c r="J356" t="n">
        <x:v>53.86819</x:v>
      </x:c>
      <x:c r="K356" t="n">
        <x:v>51.16596</x:v>
      </x:c>
      <x:c r="L356" t="n">
        <x:v>46.64315</x:v>
      </x:c>
      <x:c r="M356" t="n">
        <x:v>38.8759</x:v>
      </x:c>
      <x:c r="N356" t="n">
        <x:v>38.45713</x:v>
      </x:c>
      <x:c r="O356" t="n">
        <x:v>39.56799</x:v>
      </x:c>
      <x:c r="P356" t="n">
        <x:v>39.44015</x:v>
      </x:c>
      <x:c r="Q356" t="n">
        <x:v>37.19638</x:v>
      </x:c>
      <x:c r="R356" t="n">
        <x:v>40.17191</x:v>
      </x:c>
      <x:c r="S356" t="n">
        <x:v>57.39475</x:v>
      </x:c>
      <x:c r="T356" t="n">
        <x:v>60.78906</x:v>
      </x:c>
      <x:c r="U356" t="n">
        <x:v>50.13445</x:v>
      </x:c>
      <x:c r="V356" t="n">
        <x:v>53.74476</x:v>
      </x:c>
      <x:c r="W356" t="n">
        <x:v>47.98765</x:v>
      </x:c>
      <x:c r="X356" t="n">
        <x:v>42.14679</x:v>
      </x:c>
      <x:c r="Y356" t="n">
        <x:v>36.78201</x:v>
      </x:c>
      <x:c r="Z356" t="n">
        <x:v>34.58232</x:v>
      </x:c>
      <x:c r="AA356" t="n">
        <x:v>34.68371</x:v>
      </x:c>
      <x:c r="AB356" t="n">
        <x:f>COUNT(D356:O356)</x:f>
        <x:v>12</x:v>
      </x:c>
      <x:c r="AC356" t="n">
        <x:f>COUNT(P356:AA356)</x:f>
        <x:v>12</x:v>
      </x:c>
      <x:c r="AD356" t="n">
        <x:f>COUNTIF(D356:AA356,"&gt;0")</x:f>
        <x:v>24</x:v>
      </x:c>
      <x:c r="AE356" t="n">
        <x:f>IF(AB356=0,"",AVERAGE(D356:O356))</x:f>
        <x:v>47.74226249999999</x:v>
      </x:c>
      <x:c r="AF356" t="n">
        <x:f>IF(AC356=0,"",AVERAGE(P356:AA356))</x:f>
        <x:v>44.587828333333334</x:v>
      </x:c>
      <x:c r="AG356" t="n">
        <x:f>IF(OR(AB356&lt;'산출기준'!$B$19,AC356&lt;'산출기준'!$B$19,AE356=0),"",AF356/AE356)</x:f>
        <x:v>0.9339278450268951</x:v>
      </x:c>
      <x:c r="AH356" t="n">
        <x:f>IF(SUM(P356:AA356)=0,"",MAX(P356:AA356)/SUM(P356:AA356))</x:f>
        <x:v>0.11361295648061202</x:v>
      </x:c>
      <x:c r="AI356" t="n">
        <x:f>IF(AG356="","",AD356/'산출기준'!$B$18*'산출기준'!$B$20+MIN(1,AG356)*'산출기준'!$B$21+(1-AH356)*'산출기준'!$B$22)</x:f>
        <x:v>95.74557622119461</x:v>
      </x:c>
      <x:c r="AJ356" t="str">
        <x:v>24개월 중 양수 지수 24개월; 전반/후반 자료 12/12개월. 최근12개월/이전12개월 관측월 평균비 0.93배, 최근 최댓달 비중 11.4%. 미래 1년 지속을 보장하지 않음.</x:v>
      </x:c>
      <x:c r="AK356" t="str">
        <x:v>https://developers.naver.com/docs/serviceapi/datalab/search/search.md</x:v>
      </x:c>
    </x:row>
    <x:row r="357">
      <x:c r="A357" t="str">
        <x:v>K0353</x:v>
      </x:c>
      <x:c r="B357" t="str">
        <x:v>건강</x:v>
      </x:c>
      <x:c r="C357" t="str">
        <x:v>고혈압에좋은음식</x:v>
      </x:c>
      <x:c r="D357" t="n">
        <x:v>78.07802</x:v>
      </x:c>
      <x:c r="E357" t="n">
        <x:v>92.49724</x:v>
      </x:c>
      <x:c r="F357" t="n">
        <x:v>100</x:v>
      </x:c>
      <x:c r="G357" t="n">
        <x:v>99.32554</x:v>
      </x:c>
      <x:c r="H357" t="n">
        <x:v>79.02137</x:v>
      </x:c>
      <x:c r="I357" t="n">
        <x:v>75.0584</x:v>
      </x:c>
      <x:c r="J357" t="n">
        <x:v>76.57482</x:v>
      </x:c>
      <x:c r="K357" t="n">
        <x:v>75.72404</x:v>
      </x:c>
      <x:c r="L357" t="n">
        <x:v>66.67842</x:v>
      </x:c>
      <x:c r="M357" t="n">
        <x:v>61.09323</x:v>
      </x:c>
      <x:c r="N357" t="n">
        <x:v>54.4677</x:v>
      </x:c>
      <x:c r="O357" t="n">
        <x:v>55.84747</x:v>
      </x:c>
      <x:c r="P357" t="n">
        <x:v>58.44831</x:v>
      </x:c>
      <x:c r="Q357" t="n">
        <x:v>51.82719</x:v>
      </x:c>
      <x:c r="R357" t="n">
        <x:v>65.72184</x:v>
      </x:c>
      <x:c r="S357" t="n">
        <x:v>61.19903</x:v>
      </x:c>
      <x:c r="T357" t="n">
        <x:v>58.36014</x:v>
      </x:c>
      <x:c r="U357" t="n">
        <x:v>44.37734</x:v>
      </x:c>
      <x:c r="V357" t="n">
        <x:v>47.56006</x:v>
      </x:c>
      <x:c r="W357" t="n">
        <x:v>41.63103</x:v>
      </x:c>
      <x:c r="X357" t="n">
        <x:v>38.95966</x:v>
      </x:c>
      <x:c r="Y357" t="n">
        <x:v>37.95459</x:v>
      </x:c>
      <x:c r="Z357" t="n">
        <x:v>35.04959</x:v>
      </x:c>
      <x:c r="AA357" t="n">
        <x:v>32.83667</x:v>
      </x:c>
      <x:c r="AB357" t="n">
        <x:f>COUNT(D357:O357)</x:f>
        <x:v>12</x:v>
      </x:c>
      <x:c r="AC357" t="n">
        <x:f>COUNT(P357:AA357)</x:f>
        <x:v>12</x:v>
      </x:c>
      <x:c r="AD357" t="n">
        <x:f>COUNTIF(D357:AA357,"&gt;0")</x:f>
        <x:v>24</x:v>
      </x:c>
      <x:c r="AE357" t="n">
        <x:f>IF(AB357=0,"",AVERAGE(D357:O357))</x:f>
        <x:v>76.1971875</x:v>
      </x:c>
      <x:c r="AF357" t="n">
        <x:f>IF(AC357=0,"",AVERAGE(P357:AA357))</x:f>
        <x:v>47.82712083333334</x:v>
      </x:c>
      <x:c r="AG357" t="n">
        <x:f>IF(OR(AB357&lt;'산출기준'!$B$19,AC357&lt;'산출기준'!$B$19,AE357=0),"",AF357/AE357)</x:f>
        <x:v>0.6276756715375268</x:v>
      </x:c>
      <x:c r="AH357" t="n">
        <x:f>IF(SUM(P357:AA357)=0,"",MAX(P357:AA357)/SUM(P357:AA357))</x:f>
        <x:v>0.11451285179982869</x:v>
      </x:c>
      <x:c r="AI357" t="n">
        <x:f>IF(AG357="","",AD357/'산출기준'!$B$18*'산출기준'!$B$20+MIN(1,AG357)*'산출기준'!$B$21+(1-AH357)*'산출기준'!$B$22)</x:f>
        <x:v>86.54001311012922</x:v>
      </x:c>
      <x:c r="AJ357" t="str">
        <x:v>24개월 중 양수 지수 24개월; 전반/후반 자료 12/12개월. 최근12개월/이전12개월 관측월 평균비 0.63배, 최근 최댓달 비중 11.5%. 미래 1년 지속을 보장하지 않음.</x:v>
      </x:c>
      <x:c r="AK357" t="str">
        <x:v>https://developers.naver.com/docs/serviceapi/datalab/search/search.md</x:v>
      </x:c>
    </x:row>
    <x:row r="358">
      <x:c r="A358" t="str">
        <x:v>K0354</x:v>
      </x:c>
      <x:c r="B358" t="str">
        <x:v>건강</x:v>
      </x:c>
      <x:c r="C358" t="str">
        <x:v>지방간원인</x:v>
      </x:c>
      <x:c r="D358" t="n">
        <x:v>23.66762</x:v>
      </x:c>
      <x:c r="E358" t="n">
        <x:v>26.81948</x:v>
      </x:c>
      <x:c r="F358" t="n">
        <x:v>29.85673</x:v>
      </x:c>
      <x:c r="G358" t="n">
        <x:v>26.86356</x:v>
      </x:c>
      <x:c r="H358" t="n">
        <x:v>19.58562</x:v>
      </x:c>
      <x:c r="I358" t="n">
        <x:v>20.08375</x:v>
      </x:c>
      <x:c r="J358" t="n">
        <x:v>20.83755</x:v>
      </x:c>
      <x:c r="K358" t="n">
        <x:v>22.21291</x:v>
      </x:c>
      <x:c r="L358" t="n">
        <x:v>22.19969</x:v>
      </x:c>
      <x:c r="M358" t="n">
        <x:v>22.29667</x:v>
      </x:c>
      <x:c r="N358" t="n">
        <x:v>23.32378</x:v>
      </x:c>
      <x:c r="O358" t="n">
        <x:v>22.96671</x:v>
      </x:c>
      <x:c r="P358" t="n">
        <x:v>25.21489</x:v>
      </x:c>
      <x:c r="Q358" t="n">
        <x:v>21.48115</x:v>
      </x:c>
      <x:c r="R358" t="n">
        <x:v>27.14128</x:v>
      </x:c>
      <x:c r="S358" t="n">
        <x:v>36.20894</x:v>
      </x:c>
      <x:c r="T358" t="n">
        <x:v>31.04253</x:v>
      </x:c>
      <x:c r="U358" t="n">
        <x:v>22.92704</x:v>
      </x:c>
      <x:c r="V358" t="n">
        <x:v>25.03416</x:v>
      </x:c>
      <x:c r="W358" t="n">
        <x:v>25.24134</x:v>
      </x:c>
      <x:c r="X358" t="n">
        <x:v>29.04121</x:v>
      </x:c>
      <x:c r="Y358" t="n">
        <x:v>26.66519</x:v>
      </x:c>
      <x:c r="Z358" t="n">
        <x:v>28.89574</x:v>
      </x:c>
      <x:c r="AA358" t="n">
        <x:v>31.5098</x:v>
      </x:c>
      <x:c r="AB358" t="n">
        <x:f>COUNT(D358:O358)</x:f>
        <x:v>12</x:v>
      </x:c>
      <x:c r="AC358" t="n">
        <x:f>COUNT(P358:AA358)</x:f>
        <x:v>12</x:v>
      </x:c>
      <x:c r="AD358" t="n">
        <x:f>COUNTIF(D358:AA358,"&gt;0")</x:f>
        <x:v>24</x:v>
      </x:c>
      <x:c r="AE358" t="n">
        <x:f>IF(AB358=0,"",AVERAGE(D358:O358))</x:f>
        <x:v>23.392839166666665</x:v>
      </x:c>
      <x:c r="AF358" t="n">
        <x:f>IF(AC358=0,"",AVERAGE(P358:AA358))</x:f>
        <x:v>27.53360583333333</x:v>
      </x:c>
      <x:c r="AG358" t="n">
        <x:f>IF(OR(AB358&lt;'산출기준'!$B$19,AC358&lt;'산출기준'!$B$19,AE358=0),"",AF358/AE358)</x:f>
        <x:v>1.1770100087964952</x:v>
      </x:c>
      <x:c r="AH358" t="n">
        <x:f>IF(SUM(P358:AA358)=0,"",MAX(P358:AA358)/SUM(P358:AA358))</x:f>
        <x:v>0.10959013813634472</x:v>
      </x:c>
      <x:c r="AI358" t="n">
        <x:f>IF(AG358="","",AD358/'산출기준'!$B$18*'산출기준'!$B$20+MIN(1,AG358)*'산출기준'!$B$21+(1-AH358)*'산출기준'!$B$22)</x:f>
        <x:v>97.8081972372731</x:v>
      </x:c>
      <x:c r="AJ358" t="str">
        <x:v>24개월 중 양수 지수 24개월; 전반/후반 자료 12/12개월. 최근12개월/이전12개월 관측월 평균비 1.18배, 최근 최댓달 비중 11.0%. 미래 1년 지속을 보장하지 않음.</x:v>
      </x:c>
      <x:c r="AK358" t="str">
        <x:v>https://developers.naver.com/docs/serviceapi/datalab/search/search.md</x:v>
      </x:c>
    </x:row>
    <x:row r="359">
      <x:c r="A359" t="str">
        <x:v>K0355</x:v>
      </x:c>
      <x:c r="B359" t="str">
        <x:v>건강</x:v>
      </x:c>
      <x:c r="C359" t="str">
        <x:v>역류성식도염좋은음식</x:v>
      </x:c>
      <x:c r="D359" t="n">
        <x:v>75.20114</x:v>
      </x:c>
      <x:c r="E359" t="n">
        <x:v>86.00367</x:v>
      </x:c>
      <x:c r="F359" t="n">
        <x:v>39.36287</x:v>
      </x:c>
      <x:c r="G359" t="n">
        <x:v>41.41719</x:v>
      </x:c>
      <x:c r="H359" t="n">
        <x:v>42.90381</x:v>
      </x:c>
      <x:c r="I359" t="n">
        <x:v>40.88625</x:v>
      </x:c>
      <x:c r="J359" t="n">
        <x:v>49.58137</x:v>
      </x:c>
      <x:c r="K359" t="n">
        <x:v>41.01694</x:v>
      </x:c>
      <x:c r="L359" t="n">
        <x:v>36.16908</x:v>
      </x:c>
      <x:c r="M359" t="n">
        <x:v>32.08086</x:v>
      </x:c>
      <x:c r="N359" t="n">
        <x:v>28.97692</x:v>
      </x:c>
      <x:c r="O359" t="n">
        <x:v>29.99387</x:v>
      </x:c>
      <x:c r="P359" t="n">
        <x:v>32.07269</x:v>
      </x:c>
      <x:c r="Q359" t="n">
        <x:v>28.84623</x:v>
      </x:c>
      <x:c r="R359" t="n">
        <x:v>27.46579</x:v>
      </x:c>
      <x:c r="S359" t="n">
        <x:v>32.07269</x:v>
      </x:c>
      <x:c r="T359" t="n">
        <x:v>37.78231</x:v>
      </x:c>
      <x:c r="U359" t="n">
        <x:v>31.068</x:v>
      </x:c>
      <x:c r="V359" t="n">
        <x:v>34.62119</x:v>
      </x:c>
      <x:c r="W359" t="n">
        <x:v>32.08903</x:v>
      </x:c>
      <x:c r="X359" t="n">
        <x:v>30.04288</x:v>
      </x:c>
      <x:c r="Y359" t="n">
        <x:v>27.68225</x:v>
      </x:c>
      <x:c r="Z359" t="n">
        <x:v>27.62099</x:v>
      </x:c>
      <x:c r="AA359" t="n">
        <x:v>28.89524</x:v>
      </x:c>
      <x:c r="AB359" t="n">
        <x:f>COUNT(D359:O359)</x:f>
        <x:v>12</x:v>
      </x:c>
      <x:c r="AC359" t="n">
        <x:f>COUNT(P359:AA359)</x:f>
        <x:v>12</x:v>
      </x:c>
      <x:c r="AD359" t="n">
        <x:f>COUNTIF(D359:AA359,"&gt;0")</x:f>
        <x:v>24</x:v>
      </x:c>
      <x:c r="AE359" t="n">
        <x:f>IF(AB359=0,"",AVERAGE(D359:O359))</x:f>
        <x:v>45.2994975</x:v>
      </x:c>
      <x:c r="AF359" t="n">
        <x:f>IF(AC359=0,"",AVERAGE(P359:AA359))</x:f>
        <x:v>30.854940833333334</x:v>
      </x:c>
      <x:c r="AG359" t="n">
        <x:f>IF(OR(AB359&lt;'산출기준'!$B$19,AC359&lt;'산출기준'!$B$19,AE359=0),"",AF359/AE359)</x:f>
        <x:v>0.6811320773113064</x:v>
      </x:c>
      <x:c r="AH359" t="n">
        <x:f>IF(SUM(P359:AA359)=0,"",MAX(P359:AA359)/SUM(P359:AA359))</x:f>
        <x:v>0.10204284138285902</x:v>
      </x:c>
      <x:c r="AI359" t="n">
        <x:f>IF(AG359="","",AD359/'산출기준'!$B$18*'산출기준'!$B$20+MIN(1,AG359)*'산출기준'!$B$21+(1-AH359)*'산출기준'!$B$22)</x:f>
        <x:v>88.39310549168202</x:v>
      </x:c>
      <x:c r="AJ359" t="str">
        <x:v>24개월 중 양수 지수 24개월; 전반/후반 자료 12/12개월. 최근12개월/이전12개월 관측월 평균비 0.68배, 최근 최댓달 비중 10.2%. 미래 1년 지속을 보장하지 않음.</x:v>
      </x:c>
      <x:c r="AK359" t="str">
        <x:v>https://developers.naver.com/docs/serviceapi/datalab/search/search.md</x:v>
      </x:c>
    </x:row>
    <x:row r="360">
      <x:c r="A360" t="str">
        <x:v>K0356</x:v>
      </x:c>
      <x:c r="B360" t="str">
        <x:v>건강</x:v>
      </x:c>
      <x:c r="C360" t="str">
        <x:v>비타민D효능</x:v>
      </x:c>
      <x:c r="D360" t="n">
        <x:v>31.6847</x:v>
      </x:c>
      <x:c r="E360" t="n">
        <x:v>32.58729</x:v>
      </x:c>
      <x:c r="F360" t="n">
        <x:v>32.95487</x:v>
      </x:c>
      <x:c r="G360" t="n">
        <x:v>31.34572</x:v>
      </x:c>
      <x:c r="H360" t="n">
        <x:v>34.35164</x:v>
      </x:c>
      <x:c r="I360" t="n">
        <x:v>39.93873</x:v>
      </x:c>
      <x:c r="J360" t="n">
        <x:v>42.74045</x:v>
      </x:c>
      <x:c r="K360" t="n">
        <x:v>37.67612</x:v>
      </x:c>
      <x:c r="L360" t="n">
        <x:v>36.12415</x:v>
      </x:c>
      <x:c r="M360" t="n">
        <x:v>35.78517</x:v>
      </x:c>
      <x:c r="N360" t="n">
        <x:v>38.0437</x:v>
      </x:c>
      <x:c r="O360" t="n">
        <x:v>39.22809</x:v>
      </x:c>
      <x:c r="P360" t="n">
        <x:v>41.31917</x:v>
      </x:c>
      <x:c r="Q360" t="n">
        <x:v>36.64284</x:v>
      </x:c>
      <x:c r="R360" t="n">
        <x:v>33.15499</x:v>
      </x:c>
      <x:c r="S360" t="n">
        <x:v>33.19583</x:v>
      </x:c>
      <x:c r="T360" t="n">
        <x:v>38.12946</x:v>
      </x:c>
      <x:c r="U360" t="n">
        <x:v>32.92219</x:v>
      </x:c>
      <x:c r="V360" t="n">
        <x:v>39.60792</x:v>
      </x:c>
      <x:c r="W360" t="n">
        <x:v>38.301</x:v>
      </x:c>
      <x:c r="X360" t="n">
        <x:v>29.91627</x:v>
      </x:c>
      <x:c r="Y360" t="n">
        <x:v>33.55523</x:v>
      </x:c>
      <x:c r="Z360" t="n">
        <x:v>33.47763</x:v>
      </x:c>
      <x:c r="AA360" t="n">
        <x:v>26.68164</x:v>
      </x:c>
      <x:c r="AB360" t="n">
        <x:f>COUNT(D360:O360)</x:f>
        <x:v>12</x:v>
      </x:c>
      <x:c r="AC360" t="n">
        <x:f>COUNT(P360:AA360)</x:f>
        <x:v>12</x:v>
      </x:c>
      <x:c r="AD360" t="n">
        <x:f>COUNTIF(D360:AA360,"&gt;0")</x:f>
        <x:v>24</x:v>
      </x:c>
      <x:c r="AE360" t="n">
        <x:f>IF(AB360=0,"",AVERAGE(D360:O360))</x:f>
        <x:v>36.03838583333334</x:v>
      </x:c>
      <x:c r="AF360" t="n">
        <x:f>IF(AC360=0,"",AVERAGE(P360:AA360))</x:f>
        <x:v>34.742014166666664</x:v>
      </x:c>
      <x:c r="AG360" t="n">
        <x:f>IF(OR(AB360&lt;'산출기준'!$B$19,AC360&lt;'산출기준'!$B$19,AE360=0),"",AF360/AE360)</x:f>
        <x:v>0.9640280318696293</x:v>
      </x:c>
      <x:c r="AH360" t="n">
        <x:f>IF(SUM(P360:AA360)=0,"",MAX(P360:AA360)/SUM(P360:AA360))</x:f>
        <x:v>0.09910951478369719</x:v>
      </x:c>
      <x:c r="AI360" t="n">
        <x:f>IF(AG360="","",AD360/'산출기준'!$B$18*'산출기준'!$B$20+MIN(1,AG360)*'산출기준'!$B$21+(1-AH360)*'산출기준'!$B$22)</x:f>
        <x:v>96.93865066041494</x:v>
      </x:c>
      <x:c r="AJ360" t="str">
        <x:v>24개월 중 양수 지수 24개월; 전반/후반 자료 12/12개월. 최근12개월/이전12개월 관측월 평균비 0.96배, 최근 최댓달 비중 9.9%. 미래 1년 지속을 보장하지 않음.</x:v>
      </x:c>
      <x:c r="AK360" t="str">
        <x:v>https://developers.naver.com/docs/serviceapi/datalab/search/search.md</x:v>
      </x:c>
    </x:row>
    <x:row r="361">
      <x:c r="A361" t="str">
        <x:v>K0357</x:v>
      </x:c>
      <x:c r="B361" t="str">
        <x:v>건강</x:v>
      </x:c>
      <x:c r="C361" t="str">
        <x:v>고혈압원인</x:v>
      </x:c>
      <x:c r="D361" t="n">
        <x:v>34.54359</x:v>
      </x:c>
      <x:c r="E361" t="n">
        <x:v>41.63773</x:v>
      </x:c>
      <x:c r="F361" t="n">
        <x:v>58.33775</x:v>
      </x:c>
      <x:c r="G361" t="n">
        <x:v>63.23871</x:v>
      </x:c>
      <x:c r="H361" t="n">
        <x:v>44.87237</x:v>
      </x:c>
      <x:c r="I361" t="n">
        <x:v>43.19787</x:v>
      </x:c>
      <x:c r="J361" t="n">
        <x:v>44.88053</x:v>
      </x:c>
      <x:c r="K361" t="n">
        <x:v>44.62323</x:v>
      </x:c>
      <x:c r="L361" t="n">
        <x:v>40.64937</x:v>
      </x:c>
      <x:c r="M361" t="n">
        <x:v>34.90708</x:v>
      </x:c>
      <x:c r="N361" t="n">
        <x:v>32.99162</x:v>
      </x:c>
      <x:c r="O361" t="n">
        <x:v>32.72615</x:v>
      </x:c>
      <x:c r="P361" t="n">
        <x:v>35.58913</x:v>
      </x:c>
      <x:c r="Q361" t="n">
        <x:v>32.84459</x:v>
      </x:c>
      <x:c r="R361" t="n">
        <x:v>42.92832</x:v>
      </x:c>
      <x:c r="S361" t="n">
        <x:v>50.43087</x:v>
      </x:c>
      <x:c r="T361" t="n">
        <x:v>41.14764</x:v>
      </x:c>
      <x:c r="U361" t="n">
        <x:v>30.18582</x:v>
      </x:c>
      <x:c r="V361" t="n">
        <x:v>35.06228</x:v>
      </x:c>
      <x:c r="W361" t="n">
        <x:v>30.64733</x:v>
      </x:c>
      <x:c r="X361" t="n">
        <x:v>29.12395</x:v>
      </x:c>
      <x:c r="Y361" t="n">
        <x:v>27.22074</x:v>
      </x:c>
      <x:c r="Z361" t="n">
        <x:v>27.48213</x:v>
      </x:c>
      <x:c r="AA361" t="n">
        <x:v>25.50949</x:v>
      </x:c>
      <x:c r="AB361" t="n">
        <x:f>COUNT(D361:O361)</x:f>
        <x:v>12</x:v>
      </x:c>
      <x:c r="AC361" t="n">
        <x:f>COUNT(P361:AA361)</x:f>
        <x:v>12</x:v>
      </x:c>
      <x:c r="AD361" t="n">
        <x:f>COUNTIF(D361:AA361,"&gt;0")</x:f>
        <x:v>24</x:v>
      </x:c>
      <x:c r="AE361" t="n">
        <x:f>IF(AB361=0,"",AVERAGE(D361:O361))</x:f>
        <x:v>43.0505</x:v>
      </x:c>
      <x:c r="AF361" t="n">
        <x:f>IF(AC361=0,"",AVERAGE(P361:AA361))</x:f>
        <x:v>34.014357499999996</x:v>
      </x:c>
      <x:c r="AG361" t="n">
        <x:f>IF(OR(AB361&lt;'산출기준'!$B$19,AC361&lt;'산출기준'!$B$19,AE361=0),"",AF361/AE361)</x:f>
        <x:v>0.7901036573326674</x:v>
      </x:c>
      <x:c r="AH361" t="n">
        <x:f>IF(SUM(P361:AA361)=0,"",MAX(P361:AA361)/SUM(P361:AA361))</x:f>
        <x:v>0.12355289968361155</x:v>
      </x:c>
      <x:c r="AI361" t="n">
        <x:f>IF(AG361="","",AD361/'산출기준'!$B$18*'산출기준'!$B$20+MIN(1,AG361)*'산출기준'!$B$21+(1-AH361)*'산출기준'!$B$22)</x:f>
        <x:v>91.23205172630779</x:v>
      </x:c>
      <x:c r="AJ361" t="str">
        <x:v>24개월 중 양수 지수 24개월; 전반/후반 자료 12/12개월. 최근12개월/이전12개월 관측월 평균비 0.79배, 최근 최댓달 비중 12.4%. 미래 1년 지속을 보장하지 않음.</x:v>
      </x:c>
      <x:c r="AK361" t="str">
        <x:v>https://developers.naver.com/docs/serviceapi/datalab/search/search.md</x:v>
      </x:c>
    </x:row>
    <x:row r="362">
      <x:c r="A362" t="str">
        <x:v>K0358</x:v>
      </x:c>
      <x:c r="B362" t="str">
        <x:v>건강</x:v>
      </x:c>
      <x:c r="C362" t="str">
        <x:v>콜레스테롤높은이유</x:v>
      </x:c>
      <x:c r="D362" t="n">
        <x:v>88.21727</x:v>
      </x:c>
      <x:c r="E362" t="n">
        <x:v>100</x:v>
      </x:c>
      <x:c r="F362" t="n">
        <x:v>56.8838</x:v>
      </x:c>
      <x:c r="G362" t="n">
        <x:v>48.55217</x:v>
      </x:c>
      <x:c r="H362" t="n">
        <x:v>33.89422</x:v>
      </x:c>
      <x:c r="I362" t="n">
        <x:v>34.3884</x:v>
      </x:c>
      <x:c r="J362" t="n">
        <x:v>35.61364</x:v>
      </x:c>
      <x:c r="K362" t="n">
        <x:v>37.72513</x:v>
      </x:c>
      <x:c r="L362" t="n">
        <x:v>38.57872</x:v>
      </x:c>
      <x:c r="M362" t="n">
        <x:v>39.10557</x:v>
      </x:c>
      <x:c r="N362" t="n">
        <x:v>39.2771</x:v>
      </x:c>
      <x:c r="O362" t="n">
        <x:v>39.67735</x:v>
      </x:c>
      <x:c r="P362" t="n">
        <x:v>40.91892</x:v>
      </x:c>
      <x:c r="Q362" t="n">
        <x:v>35.9322</x:v>
      </x:c>
      <x:c r="R362" t="n">
        <x:v>41.53154</x:v>
      </x:c>
      <x:c r="S362" t="n">
        <x:v>43.36124</x:v>
      </x:c>
      <x:c r="T362" t="n">
        <x:v>36.94506</x:v>
      </x:c>
      <x:c r="U362" t="n">
        <x:v>24.82336</x:v>
      </x:c>
      <x:c r="V362" t="n">
        <x:v>25.25627</x:v>
      </x:c>
      <x:c r="W362" t="n">
        <x:v>24.45578</x:v>
      </x:c>
      <x:c r="X362" t="n">
        <x:v>22.85072</x:v>
      </x:c>
      <x:c r="Y362" t="n">
        <x:v>24.8642</x:v>
      </x:c>
      <x:c r="Z362" t="n">
        <x:v>24.05554</x:v>
      </x:c>
      <x:c r="AA362" t="n">
        <x:v>23.77373</x:v>
      </x:c>
      <x:c r="AB362" t="n">
        <x:f>COUNT(D362:O362)</x:f>
        <x:v>12</x:v>
      </x:c>
      <x:c r="AC362" t="n">
        <x:f>COUNT(P362:AA362)</x:f>
        <x:v>12</x:v>
      </x:c>
      <x:c r="AD362" t="n">
        <x:f>COUNTIF(D362:AA362,"&gt;0")</x:f>
        <x:v>24</x:v>
      </x:c>
      <x:c r="AE362" t="n">
        <x:f>IF(AB362=0,"",AVERAGE(D362:O362))</x:f>
        <x:v>49.32611416666666</x:v>
      </x:c>
      <x:c r="AF362" t="n">
        <x:f>IF(AC362=0,"",AVERAGE(P362:AA362))</x:f>
        <x:v>30.730713333333338</x:v>
      </x:c>
      <x:c r="AG362" t="n">
        <x:f>IF(OR(AB362&lt;'산출기준'!$B$19,AC362&lt;'산출기준'!$B$19,AE362=0),"",AF362/AE362)</x:f>
        <x:v>0.6230110328475941</x:v>
      </x:c>
      <x:c r="AH362" t="n">
        <x:f>IF(SUM(P362:AA362)=0,"",MAX(P362:AA362)/SUM(P362:AA362))</x:f>
        <x:v>0.11758388513380859</x:v>
      </x:c>
      <x:c r="AI362" t="n">
        <x:f>IF(AG362="","",AD362/'산출기준'!$B$18*'산출기준'!$B$20+MIN(1,AG362)*'산출기준'!$B$21+(1-AH362)*'산출기준'!$B$22)</x:f>
        <x:v>86.33865328275165</x:v>
      </x:c>
      <x:c r="AJ362" t="str">
        <x:v>24개월 중 양수 지수 24개월; 전반/후반 자료 12/12개월. 최근12개월/이전12개월 관측월 평균비 0.62배, 최근 최댓달 비중 11.8%. 미래 1년 지속을 보장하지 않음.</x:v>
      </x:c>
      <x:c r="AK362" t="str">
        <x:v>https://developers.naver.com/docs/serviceapi/datalab/search/search.md</x:v>
      </x:c>
    </x:row>
    <x:row r="363">
      <x:c r="A363" t="str">
        <x:v>K0359</x:v>
      </x:c>
      <x:c r="B363" t="str">
        <x:v>건강</x:v>
      </x:c>
      <x:c r="C363" t="str">
        <x:v>허리디스크치료</x:v>
      </x:c>
      <x:c r="D363" t="n">
        <x:v>36.74903</x:v>
      </x:c>
      <x:c r="E363" t="n">
        <x:v>42.51174</x:v>
      </x:c>
      <x:c r="F363" t="n">
        <x:v>36.6265</x:v>
      </x:c>
      <x:c r="G363" t="n">
        <x:v>46.29773</x:v>
      </x:c>
      <x:c r="H363" t="n">
        <x:v>48.91566</x:v>
      </x:c>
      <x:c r="I363" t="n">
        <x:v>45.06432</x:v>
      </x:c>
      <x:c r="J363" t="n">
        <x:v>50.01837</x:v>
      </x:c>
      <x:c r="K363" t="n">
        <x:v>44.98672</x:v>
      </x:c>
      <x:c r="L363" t="n">
        <x:v>41.85419</x:v>
      </x:c>
      <x:c r="M363" t="n">
        <x:v>40.60036</x:v>
      </x:c>
      <x:c r="N363" t="n">
        <x:v>37.15744</x:v>
      </x:c>
      <x:c r="O363" t="n">
        <x:v>34.73146</x:v>
      </x:c>
      <x:c r="P363" t="n">
        <x:v>30.64325</x:v>
      </x:c>
      <x:c r="Q363" t="n">
        <x:v>28.04982</x:v>
      </x:c>
      <x:c r="R363" t="n">
        <x:v>25.74229</x:v>
      </x:c>
      <x:c r="S363" t="n">
        <x:v>26.65713</x:v>
      </x:c>
      <x:c r="T363" t="n">
        <x:v>26.59179</x:v>
      </x:c>
      <x:c r="U363" t="n">
        <x:v>23.33673</x:v>
      </x:c>
      <x:c r="V363" t="n">
        <x:v>28.25811</x:v>
      </x:c>
      <x:c r="W363" t="n">
        <x:v>26.80008</x:v>
      </x:c>
      <x:c r="X363" t="n">
        <x:v>26.05676</x:v>
      </x:c>
      <x:c r="Y363" t="n">
        <x:v>23.93302</x:v>
      </x:c>
      <x:c r="Z363" t="n">
        <x:v>24.51296</x:v>
      </x:c>
      <x:c r="AA363" t="n">
        <x:v>24.74576</x:v>
      </x:c>
      <x:c r="AB363" t="n">
        <x:f>COUNT(D363:O363)</x:f>
        <x:v>12</x:v>
      </x:c>
      <x:c r="AC363" t="n">
        <x:f>COUNT(P363:AA363)</x:f>
        <x:v>12</x:v>
      </x:c>
      <x:c r="AD363" t="n">
        <x:f>COUNTIF(D363:AA363,"&gt;0")</x:f>
        <x:v>24</x:v>
      </x:c>
      <x:c r="AE363" t="n">
        <x:f>IF(AB363=0,"",AVERAGE(D363:O363))</x:f>
        <x:v>42.12612666666667</x:v>
      </x:c>
      <x:c r="AF363" t="n">
        <x:f>IF(AC363=0,"",AVERAGE(P363:AA363))</x:f>
        <x:v>26.277308333333337</x:v>
      </x:c>
      <x:c r="AG363" t="n">
        <x:f>IF(OR(AB363&lt;'산출기준'!$B$19,AC363&lt;'산출기준'!$B$19,AE363=0),"",AF363/AE363)</x:f>
        <x:v>0.6237769862218522</x:v>
      </x:c>
      <x:c r="AH363" t="n">
        <x:f>IF(SUM(P363:AA363)=0,"",MAX(P363:AA363)/SUM(P363:AA363))</x:f>
        <x:v>0.09717906165554119</x:v>
      </x:c>
      <x:c r="AI363" t="n">
        <x:f>IF(AG363="","",AD363/'산출기준'!$B$18*'산출기준'!$B$20+MIN(1,AG363)*'산출기준'!$B$21+(1-AH363)*'산출기준'!$B$22)</x:f>
        <x:v>86.76972835354474</x:v>
      </x:c>
      <x:c r="AJ363" t="str">
        <x:v>24개월 중 양수 지수 24개월; 전반/후반 자료 12/12개월. 최근12개월/이전12개월 관측월 평균비 0.62배, 최근 최댓달 비중 9.7%. 미래 1년 지속을 보장하지 않음.</x:v>
      </x:c>
      <x:c r="AK363" t="str">
        <x:v>https://developers.naver.com/docs/serviceapi/datalab/search/search.md</x:v>
      </x:c>
    </x:row>
    <x:row r="364">
      <x:c r="A364" t="str">
        <x:v>K0360</x:v>
      </x:c>
      <x:c r="B364" t="str">
        <x:v>건강</x:v>
      </x:c>
      <x:c r="C364" t="str">
        <x:v>기립성저혈압치료</x:v>
      </x:c>
      <x:c r="D364" t="n">
        <x:v>39.94354</x:v>
      </x:c>
      <x:c r="E364" t="n">
        <x:v>24.37544</x:v>
      </x:c>
      <x:c r="F364" t="n">
        <x:v>21.31263</x:v>
      </x:c>
      <x:c r="G364" t="n">
        <x:v>53.33803</x:v>
      </x:c>
      <x:c r="H364" t="n">
        <x:v>45.01058</x:v>
      </x:c>
      <x:c r="I364" t="n">
        <x:v>43.73323</x:v>
      </x:c>
      <x:c r="J364" t="n">
        <x:v>36.94424</x:v>
      </x:c>
      <x:c r="K364" t="n">
        <x:v>35.30698</x:v>
      </x:c>
      <x:c r="L364" t="n">
        <x:v>38.84968</x:v>
      </x:c>
      <x:c r="M364" t="n">
        <x:v>51.83486</x:v>
      </x:c>
      <x:c r="N364" t="n">
        <x:v>53.83909</x:v>
      </x:c>
      <x:c r="O364" t="n">
        <x:v>56.40084</x:v>
      </x:c>
      <x:c r="P364" t="n">
        <x:v>41.66549</x:v>
      </x:c>
      <x:c r="Q364" t="n">
        <x:v>32.79463</x:v>
      </x:c>
      <x:c r="R364" t="n">
        <x:v>24.13549</x:v>
      </x:c>
      <x:c r="S364" t="n">
        <x:v>22.15949</x:v>
      </x:c>
      <x:c r="T364" t="n">
        <x:v>27.22653</x:v>
      </x:c>
      <x:c r="U364" t="n">
        <x:v>28.05928</x:v>
      </x:c>
      <x:c r="V364" t="n">
        <x:v>27.43119</x:v>
      </x:c>
      <x:c r="W364" t="n">
        <x:v>27.62173</x:v>
      </x:c>
      <x:c r="X364" t="n">
        <x:v>29.92942</x:v>
      </x:c>
      <x:c r="Y364" t="n">
        <x:v>33.31686</x:v>
      </x:c>
      <x:c r="Z364" t="n">
        <x:v>39.08962</x:v>
      </x:c>
      <x:c r="AA364" t="n">
        <x:v>41.55963</x:v>
      </x:c>
      <x:c r="AB364" t="n">
        <x:f>COUNT(D364:O364)</x:f>
        <x:v>12</x:v>
      </x:c>
      <x:c r="AC364" t="n">
        <x:f>COUNT(P364:AA364)</x:f>
        <x:v>12</x:v>
      </x:c>
      <x:c r="AD364" t="n">
        <x:f>COUNTIF(D364:AA364,"&gt;0")</x:f>
        <x:v>24</x:v>
      </x:c>
      <x:c r="AE364" t="n">
        <x:f>IF(AB364=0,"",AVERAGE(D364:O364))</x:f>
        <x:v>41.740761666666664</x:v>
      </x:c>
      <x:c r="AF364" t="n">
        <x:f>IF(AC364=0,"",AVERAGE(P364:AA364))</x:f>
        <x:v>31.249113333333337</x:v>
      </x:c>
      <x:c r="AG364" t="n">
        <x:f>IF(OR(AB364&lt;'산출기준'!$B$19,AC364&lt;'산출기준'!$B$19,AE364=0),"",AF364/AE364)</x:f>
        <x:v>0.7486474152743661</x:v>
      </x:c>
      <x:c r="AH364" t="n">
        <x:f>IF(SUM(P364:AA364)=0,"",MAX(P364:AA364)/SUM(P364:AA364))</x:f>
        <x:v>0.11111112592634627</x:v>
      </x:c>
      <x:c r="AI364" t="n">
        <x:f>IF(AG364="","",AD364/'산출기준'!$B$18*'산출기준'!$B$20+MIN(1,AG364)*'산출기준'!$B$21+(1-AH364)*'산출기준'!$B$22)</x:f>
        <x:v>90.23719993970406</x:v>
      </x:c>
      <x:c r="AJ364" t="str">
        <x:v>24개월 중 양수 지수 24개월; 전반/후반 자료 12/12개월. 최근12개월/이전12개월 관측월 평균비 0.75배, 최근 최댓달 비중 11.1%. 미래 1년 지속을 보장하지 않음.</x:v>
      </x:c>
      <x:c r="AK364" t="str">
        <x:v>https://developers.naver.com/docs/serviceapi/datalab/search/search.md</x:v>
      </x:c>
    </x:row>
    <x:row r="365">
      <x:c r="A365" t="str">
        <x:v>K0361</x:v>
      </x:c>
      <x:c r="B365" t="str">
        <x:v>건강</x:v>
      </x:c>
      <x:c r="C365" t="str">
        <x:v>걷기운동효과</x:v>
      </x:c>
      <x:c r="D365" t="n">
        <x:v>86.42907</x:v>
      </x:c>
      <x:c r="E365" t="n">
        <x:v>85.73747</x:v>
      </x:c>
      <x:c r="F365" t="n">
        <x:v>64.74241</x:v>
      </x:c>
      <x:c r="G365" t="n">
        <x:v>43.3098</x:v>
      </x:c>
      <x:c r="H365" t="n">
        <x:v>45.44107</x:v>
      </x:c>
      <x:c r="I365" t="n">
        <x:v>43.57798</x:v>
      </x:c>
      <x:c r="J365" t="n">
        <x:v>53.28158</x:v>
      </x:c>
      <x:c r="K365" t="n">
        <x:v>60.247</x:v>
      </x:c>
      <x:c r="L365" t="n">
        <x:v>60.93154</x:v>
      </x:c>
      <x:c r="M365" t="n">
        <x:v>64.60127</x:v>
      </x:c>
      <x:c r="N365" t="n">
        <x:v>56.83133</x:v>
      </x:c>
      <x:c r="O365" t="n">
        <x:v>61.11503</x:v>
      </x:c>
      <x:c r="P365" t="n">
        <x:v>63.33098</x:v>
      </x:c>
      <x:c r="Q365" t="n">
        <x:v>52.223</x:v>
      </x:c>
      <x:c r="R365" t="n">
        <x:v>47.76287</x:v>
      </x:c>
      <x:c r="S365" t="n">
        <x:v>33.90261</x:v>
      </x:c>
      <x:c r="T365" t="n">
        <x:v>29.62597</x:v>
      </x:c>
      <x:c r="U365" t="n">
        <x:v>28.04516</x:v>
      </x:c>
      <x:c r="V365" t="n">
        <x:v>39.34368</x:v>
      </x:c>
      <x:c r="W365" t="n">
        <x:v>39.45659</x:v>
      </x:c>
      <x:c r="X365" t="n">
        <x:v>35.26464</x:v>
      </x:c>
      <x:c r="Y365" t="n">
        <x:v>36.79604</x:v>
      </x:c>
      <x:c r="Z365" t="n">
        <x:v>31.39026</x:v>
      </x:c>
      <x:c r="AA365" t="n">
        <x:v>34.53775</x:v>
      </x:c>
      <x:c r="AB365" t="n">
        <x:f>COUNT(D365:O365)</x:f>
        <x:v>12</x:v>
      </x:c>
      <x:c r="AC365" t="n">
        <x:f>COUNT(P365:AA365)</x:f>
        <x:v>12</x:v>
      </x:c>
      <x:c r="AD365" t="n">
        <x:f>COUNTIF(D365:AA365,"&gt;0")</x:f>
        <x:v>24</x:v>
      </x:c>
      <x:c r="AE365" t="n">
        <x:f>IF(AB365=0,"",AVERAGE(D365:O365))</x:f>
        <x:v>60.52046250000001</x:v>
      </x:c>
      <x:c r="AF365" t="n">
        <x:f>IF(AC365=0,"",AVERAGE(P365:AA365))</x:f>
        <x:v>39.30662916666667</x:v>
      </x:c>
      <x:c r="AG365" t="n">
        <x:f>IF(OR(AB365&lt;'산출기준'!$B$19,AC365&lt;'산출기준'!$B$19,AE365=0),"",AF365/AE365)</x:f>
        <x:v>0.6494766818192551</x:v>
      </x:c>
      <x:c r="AH365" t="n">
        <x:f>IF(SUM(P365:AA365)=0,"",MAX(P365:AA365)/SUM(P365:AA365))</x:f>
        <x:v>0.13426696154200451</x:v>
      </x:c>
      <x:c r="AI365" t="n">
        <x:f>IF(AG365="","",AD365/'산출기준'!$B$18*'산출기준'!$B$20+MIN(1,AG365)*'산출기준'!$B$21+(1-AH365)*'산출기준'!$B$22)</x:f>
        <x:v>86.79896122373756</x:v>
      </x:c>
      <x:c r="AJ365" t="str">
        <x:v>24개월 중 양수 지수 24개월; 전반/후반 자료 12/12개월. 최근12개월/이전12개월 관측월 평균비 0.65배, 최근 최댓달 비중 13.4%. 미래 1년 지속을 보장하지 않음.</x:v>
      </x:c>
      <x:c r="AK365" t="str">
        <x:v>https://developers.naver.com/docs/serviceapi/datalab/search/search.md</x:v>
      </x:c>
    </x:row>
    <x:row r="366">
      <x:c r="A366" t="str">
        <x:v>K0362</x:v>
      </x:c>
      <x:c r="B366" t="str">
        <x:v>건강</x:v>
      </x:c>
      <x:c r="C366" t="str">
        <x:v>총콜레스테롤수치</x:v>
      </x:c>
      <x:c r="D366" t="n">
        <x:v>65.28581</x:v>
      </x:c>
      <x:c r="E366" t="n">
        <x:v>75.73747</x:v>
      </x:c>
      <x:c r="F366" t="n">
        <x:v>100</x:v>
      </x:c>
      <x:c r="G366" t="n">
        <x:v>81.05857</x:v>
      </x:c>
      <x:c r="H366" t="n">
        <x:v>66.43613</x:v>
      </x:c>
      <x:c r="I366" t="n">
        <x:v>69.59774</x:v>
      </x:c>
      <x:c r="J366" t="n">
        <x:v>67.75582</x:v>
      </x:c>
      <x:c r="K366" t="n">
        <x:v>66.7043</x:v>
      </x:c>
      <x:c r="L366" t="n">
        <x:v>66.90896</x:v>
      </x:c>
      <x:c r="M366" t="n">
        <x:v>67.77699</x:v>
      </x:c>
      <x:c r="N366" t="n">
        <x:v>70.20465</x:v>
      </x:c>
      <x:c r="O366" t="n">
        <x:v>65.08115</x:v>
      </x:c>
      <x:c r="P366" t="n">
        <x:v>66.28087</x:v>
      </x:c>
      <x:c r="Q366" t="n">
        <x:v>52.42766</x:v>
      </x:c>
      <x:c r="R366" t="n">
        <x:v>59.59774</x:v>
      </x:c>
      <x:c r="S366" t="n">
        <x:v>65.2223</x:v>
      </x:c>
      <x:c r="T366" t="n">
        <x:v>54.00141</x:v>
      </x:c>
      <x:c r="U366" t="n">
        <x:v>39.22371</x:v>
      </x:c>
      <x:c r="V366" t="n">
        <x:v>46.7537</x:v>
      </x:c>
      <x:c r="W366" t="n">
        <x:v>45.34227</x:v>
      </x:c>
      <x:c r="X366" t="n">
        <x:v>37.24064</x:v>
      </x:c>
      <x:c r="Y366" t="n">
        <x:v>36.1115</x:v>
      </x:c>
      <x:c r="Z366" t="n">
        <x:v>35.4199</x:v>
      </x:c>
      <x:c r="AA366" t="n">
        <x:v>32.16654</x:v>
      </x:c>
      <x:c r="AB366" t="n">
        <x:f>COUNT(D366:O366)</x:f>
        <x:v>12</x:v>
      </x:c>
      <x:c r="AC366" t="n">
        <x:f>COUNT(P366:AA366)</x:f>
        <x:v>12</x:v>
      </x:c>
      <x:c r="AD366" t="n">
        <x:f>COUNTIF(D366:AA366,"&gt;0")</x:f>
        <x:v>24</x:v>
      </x:c>
      <x:c r="AE366" t="n">
        <x:f>IF(AB366=0,"",AVERAGE(D366:O366))</x:f>
        <x:v>71.87896583333333</x:v>
      </x:c>
      <x:c r="AF366" t="n">
        <x:f>IF(AC366=0,"",AVERAGE(P366:AA366))</x:f>
        <x:v>47.48235333333332</x:v>
      </x:c>
      <x:c r="AG366" t="n">
        <x:f>IF(OR(AB366&lt;'산출기준'!$B$19,AC366&lt;'산출기준'!$B$19,AE366=0),"",AF366/AE366)</x:f>
        <x:v>0.6605875972594161</x:v>
      </x:c>
      <x:c r="AH366" t="n">
        <x:f>IF(SUM(P366:AA366)=0,"",MAX(P366:AA366)/SUM(P366:AA366))</x:f>
        <x:v>0.11632544399301749</x:v>
      </x:c>
      <x:c r="AI366" t="n">
        <x:f>IF(AG366="","",AD366/'산출기준'!$B$18*'산출기준'!$B$20+MIN(1,AG366)*'산출기준'!$B$21+(1-AH366)*'산출기준'!$B$22)</x:f>
        <x:v>87.49111903792215</x:v>
      </x:c>
      <x:c r="AJ366" t="str">
        <x:v>24개월 중 양수 지수 24개월; 전반/후반 자료 12/12개월. 최근12개월/이전12개월 관측월 평균비 0.66배, 최근 최댓달 비중 11.6%. 미래 1년 지속을 보장하지 않음.</x:v>
      </x:c>
      <x:c r="AK366" t="str">
        <x:v>https://developers.naver.com/docs/serviceapi/datalab/search/search.md</x:v>
      </x:c>
    </x:row>
    <x:row r="367">
      <x:c r="A367" t="str">
        <x:v>K0363</x:v>
      </x:c>
      <x:c r="B367" t="str">
        <x:v>건강</x:v>
      </x:c>
      <x:c r="C367" t="str">
        <x:v>허리협착증치료</x:v>
      </x:c>
      <x:c r="D367" t="n">
        <x:v>17.40296</x:v>
      </x:c>
      <x:c r="E367" t="n">
        <x:v>21.729</x:v>
      </x:c>
      <x:c r="F367" t="n">
        <x:v>20.76923</x:v>
      </x:c>
      <x:c r="G367" t="n">
        <x:v>22.70289</x:v>
      </x:c>
      <x:c r="H367" t="n">
        <x:v>24.71418</x:v>
      </x:c>
      <x:c r="I367" t="n">
        <x:v>25.4693</x:v>
      </x:c>
      <x:c r="J367" t="n">
        <x:v>27.04304</x:v>
      </x:c>
      <x:c r="K367" t="n">
        <x:v>27.04304</x:v>
      </x:c>
      <x:c r="L367" t="n">
        <x:v>29.71771</x:v>
      </x:c>
      <x:c r="M367" t="n">
        <x:v>28.08045</x:v>
      </x:c>
      <x:c r="N367" t="n">
        <x:v>21.6302</x:v>
      </x:c>
      <x:c r="O367" t="n">
        <x:v>23.04163</x:v>
      </x:c>
      <x:c r="P367" t="n">
        <x:v>17.93225</x:v>
      </x:c>
      <x:c r="Q367" t="n">
        <x:v>14.32604</x:v>
      </x:c>
      <x:c r="R367" t="n">
        <x:v>15.31404</x:v>
      </x:c>
      <x:c r="S367" t="n">
        <x:v>20.15525</x:v>
      </x:c>
      <x:c r="T367" t="n">
        <x:v>17.89696</x:v>
      </x:c>
      <x:c r="U367" t="n">
        <x:v>17.07833</x:v>
      </x:c>
      <x:c r="V367" t="n">
        <x:v>22.03952</x:v>
      </x:c>
      <x:c r="W367" t="n">
        <x:v>27.1489</x:v>
      </x:c>
      <x:c r="X367" t="n">
        <x:v>31.48906</x:v>
      </x:c>
      <x:c r="Y367" t="n">
        <x:v>31.74311</x:v>
      </x:c>
      <x:c r="Z367" t="n">
        <x:v>30.69865</x:v>
      </x:c>
      <x:c r="AA367" t="n">
        <x:v>32.8652</x:v>
      </x:c>
      <x:c r="AB367" t="n">
        <x:f>COUNT(D367:O367)</x:f>
        <x:v>12</x:v>
      </x:c>
      <x:c r="AC367" t="n">
        <x:f>COUNT(P367:AA367)</x:f>
        <x:v>12</x:v>
      </x:c>
      <x:c r="AD367" t="n">
        <x:f>COUNTIF(D367:AA367,"&gt;0")</x:f>
        <x:v>24</x:v>
      </x:c>
      <x:c r="AE367" t="n">
        <x:f>IF(AB367=0,"",AVERAGE(D367:O367))</x:f>
        <x:v>24.111969166666665</x:v>
      </x:c>
      <x:c r="AF367" t="n">
        <x:f>IF(AC367=0,"",AVERAGE(P367:AA367))</x:f>
        <x:v>23.223942500000003</x:v>
      </x:c>
      <x:c r="AG367" t="n">
        <x:f>IF(OR(AB367&lt;'산출기준'!$B$19,AC367&lt;'산출기준'!$B$19,AE367=0),"",AF367/AE367)</x:f>
        <x:v>0.9631707115860821</x:v>
      </x:c>
      <x:c r="AH367" t="n">
        <x:f>IF(SUM(P367:AA367)=0,"",MAX(P367:AA367)/SUM(P367:AA367))</x:f>
        <x:v>0.11792858454875466</x:v>
      </x:c>
      <x:c r="AI367" t="n">
        <x:f>IF(AG367="","",AD367/'산출기준'!$B$18*'산출기준'!$B$20+MIN(1,AG367)*'산출기준'!$B$21+(1-AH367)*'산출기준'!$B$22)</x:f>
        <x:v>96.53654965660736</x:v>
      </x:c>
      <x:c r="AJ367" t="str">
        <x:v>24개월 중 양수 지수 24개월; 전반/후반 자료 12/12개월. 최근12개월/이전12개월 관측월 평균비 0.96배, 최근 최댓달 비중 11.8%. 미래 1년 지속을 보장하지 않음.</x:v>
      </x:c>
      <x:c r="AK367" t="str">
        <x:v>https://developers.naver.com/docs/serviceapi/datalab/search/search.md</x:v>
      </x:c>
    </x:row>
    <x:row r="368">
      <x:c r="A368" t="str">
        <x:v>K0364</x:v>
      </x:c>
      <x:c r="B368" t="str">
        <x:v>건강</x:v>
      </x:c>
      <x:c r="C368" t="str">
        <x:v>혈압에좋은음식</x:v>
      </x:c>
      <x:c r="D368" t="n">
        <x:v>42.47706</x:v>
      </x:c>
      <x:c r="E368" t="n">
        <x:v>50.43754</x:v>
      </x:c>
      <x:c r="F368" t="n">
        <x:v>57.31122</x:v>
      </x:c>
      <x:c r="G368" t="n">
        <x:v>59.92942</x:v>
      </x:c>
      <x:c r="H368" t="n">
        <x:v>49.93648</x:v>
      </x:c>
      <x:c r="I368" t="n">
        <x:v>54.07198</x:v>
      </x:c>
      <x:c r="J368" t="n">
        <x:v>52.99223</x:v>
      </x:c>
      <x:c r="K368" t="n">
        <x:v>46.73253</x:v>
      </x:c>
      <x:c r="L368" t="n">
        <x:v>40.41637</x:v>
      </x:c>
      <x:c r="M368" t="n">
        <x:v>37.03599</x:v>
      </x:c>
      <x:c r="N368" t="n">
        <x:v>36.03387</x:v>
      </x:c>
      <x:c r="O368" t="n">
        <x:v>35.46224</x:v>
      </x:c>
      <x:c r="P368" t="n">
        <x:v>42.08892</x:v>
      </x:c>
      <x:c r="Q368" t="n">
        <x:v>41.45377</x:v>
      </x:c>
      <x:c r="R368" t="n">
        <x:v>51.44671</x:v>
      </x:c>
      <x:c r="S368" t="n">
        <x:v>49.47071</x:v>
      </x:c>
      <x:c r="T368" t="n">
        <x:v>48.72971</x:v>
      </x:c>
      <x:c r="U368" t="n">
        <x:v>38.80028</x:v>
      </x:c>
      <x:c r="V368" t="n">
        <x:v>44.72124</x:v>
      </x:c>
      <x:c r="W368" t="n">
        <x:v>41.00211</x:v>
      </x:c>
      <x:c r="X368" t="n">
        <x:v>36.61256</x:v>
      </x:c>
      <x:c r="Y368" t="n">
        <x:v>34.93295</x:v>
      </x:c>
      <x:c r="Z368" t="n">
        <x:v>31.59491</x:v>
      </x:c>
      <x:c r="AA368" t="n">
        <x:v>30.19054</x:v>
      </x:c>
      <x:c r="AB368" t="n">
        <x:f>COUNT(D368:O368)</x:f>
        <x:v>12</x:v>
      </x:c>
      <x:c r="AC368" t="n">
        <x:f>COUNT(P368:AA368)</x:f>
        <x:v>12</x:v>
      </x:c>
      <x:c r="AD368" t="n">
        <x:f>COUNTIF(D368:AA368,"&gt;0")</x:f>
        <x:v>24</x:v>
      </x:c>
      <x:c r="AE368" t="n">
        <x:f>IF(AB368=0,"",AVERAGE(D368:O368))</x:f>
        <x:v>46.903077499999995</x:v>
      </x:c>
      <x:c r="AF368" t="n">
        <x:f>IF(AC368=0,"",AVERAGE(P368:AA368))</x:f>
        <x:v>40.920367500000005</x:v>
      </x:c>
      <x:c r="AG368" t="n">
        <x:f>IF(OR(AB368&lt;'산출기준'!$B$19,AC368&lt;'산출기준'!$B$19,AE368=0),"",AF368/AE368)</x:f>
        <x:v>0.8724452569237063</x:v>
      </x:c>
      <x:c r="AH368" t="n">
        <x:f>IF(SUM(P368:AA368)=0,"",MAX(P368:AA368)/SUM(P368:AA368))</x:f>
        <x:v>0.10476997386040908</x:v>
      </x:c>
      <x:c r="AI368" t="n">
        <x:f>IF(AG368="","",AD368/'산출기준'!$B$18*'산출기준'!$B$20+MIN(1,AG368)*'산출기준'!$B$21+(1-AH368)*'산출기준'!$B$22)</x:f>
        <x:v>94.07795823050301</x:v>
      </x:c>
      <x:c r="AJ368" t="str">
        <x:v>24개월 중 양수 지수 24개월; 전반/후반 자료 12/12개월. 최근12개월/이전12개월 관측월 평균비 0.87배, 최근 최댓달 비중 10.5%. 미래 1년 지속을 보장하지 않음.</x:v>
      </x:c>
      <x:c r="AK368" t="str">
        <x:v>https://developers.naver.com/docs/serviceapi/datalab/search/search.md</x:v>
      </x:c>
    </x:row>
    <x:row r="369">
      <x:c r="A369" t="str">
        <x:v>K0365</x:v>
      </x:c>
      <x:c r="B369" t="str">
        <x:v>건강</x:v>
      </x:c>
      <x:c r="C369" t="str">
        <x:v>허리디스크운동</x:v>
      </x:c>
      <x:c r="D369" t="n">
        <x:v>82.8079</x:v>
      </x:c>
      <x:c r="E369" t="n">
        <x:v>82.62925</x:v>
      </x:c>
      <x:c r="F369" t="n">
        <x:v>93.95754</x:v>
      </x:c>
      <x:c r="G369" t="n">
        <x:v>89.10256</x:v>
      </x:c>
      <x:c r="H369" t="n">
        <x:v>93.39007</x:v>
      </x:c>
      <x:c r="I369" t="n">
        <x:v>88.80832</x:v>
      </x:c>
      <x:c r="J369" t="n">
        <x:v>100</x:v>
      </x:c>
      <x:c r="K369" t="n">
        <x:v>87.34762</x:v>
      </x:c>
      <x:c r="L369" t="n">
        <x:v>84.19503</x:v>
      </x:c>
      <x:c r="M369" t="n">
        <x:v>84.75199</x:v>
      </x:c>
      <x:c r="N369" t="n">
        <x:v>81.2211</x:v>
      </x:c>
      <x:c r="O369" t="n">
        <x:v>75.26271</x:v>
      </x:c>
      <x:c r="P369" t="n">
        <x:v>69.7562</x:v>
      </x:c>
      <x:c r="Q369" t="n">
        <x:v>65.34258</x:v>
      </x:c>
      <x:c r="R369" t="n">
        <x:v>60.03572</x:v>
      </x:c>
      <x:c r="S369" t="n">
        <x:v>55.39092</x:v>
      </x:c>
      <x:c r="T369" t="n">
        <x:v>55.14922</x:v>
      </x:c>
      <x:c r="U369" t="n">
        <x:v>45.76502</x:v>
      </x:c>
      <x:c r="V369" t="n">
        <x:v>52.97393</x:v>
      </x:c>
      <x:c r="W369" t="n">
        <x:v>48.63387</x:v>
      </x:c>
      <x:c r="X369" t="n">
        <x:v>44.16771</x:v>
      </x:c>
      <x:c r="Y369" t="n">
        <x:v>44.3989</x:v>
      </x:c>
      <x:c r="Z369" t="n">
        <x:v>47.69861</x:v>
      </x:c>
      <x:c r="AA369" t="n">
        <x:v>46.82639</x:v>
      </x:c>
      <x:c r="AB369" t="n">
        <x:f>COUNT(D369:O369)</x:f>
        <x:v>12</x:v>
      </x:c>
      <x:c r="AC369" t="n">
        <x:f>COUNT(P369:AA369)</x:f>
        <x:v>12</x:v>
      </x:c>
      <x:c r="AD369" t="n">
        <x:f>COUNTIF(D369:AA369,"&gt;0")</x:f>
        <x:v>24</x:v>
      </x:c>
      <x:c r="AE369" t="n">
        <x:f>IF(AB369=0,"",AVERAGE(D369:O369))</x:f>
        <x:v>86.95617416666666</x:v>
      </x:c>
      <x:c r="AF369" t="n">
        <x:f>IF(AC369=0,"",AVERAGE(P369:AA369))</x:f>
        <x:v>53.01158916666666</x:v>
      </x:c>
      <x:c r="AG369" t="n">
        <x:f>IF(OR(AB369&lt;'산출기준'!$B$19,AC369&lt;'산출기준'!$B$19,AE369=0),"",AF369/AE369)</x:f>
        <x:v>0.6096357121814112</x:v>
      </x:c>
      <x:c r="AH369" t="n">
        <x:f>IF(SUM(P369:AA369)=0,"",MAX(P369:AA369)/SUM(P369:AA369))</x:f>
        <x:v>0.10965558207264335</x:v>
      </x:c>
      <x:c r="AI369" t="n">
        <x:f>IF(AG369="","",AD369/'산출기준'!$B$18*'산출기준'!$B$20+MIN(1,AG369)*'산출기준'!$B$21+(1-AH369)*'산출기준'!$B$22)</x:f>
        <x:v>86.09595972398947</x:v>
      </x:c>
      <x:c r="AJ369" t="str">
        <x:v>24개월 중 양수 지수 24개월; 전반/후반 자료 12/12개월. 최근12개월/이전12개월 관측월 평균비 0.61배, 최근 최댓달 비중 11.0%. 미래 1년 지속을 보장하지 않음.</x:v>
      </x:c>
      <x:c r="AK369" t="str">
        <x:v>https://developers.naver.com/docs/serviceapi/datalab/search/search.md</x:v>
      </x:c>
    </x:row>
    <x:row r="370">
      <x:c r="A370" t="str">
        <x:v>K0366</x:v>
      </x:c>
      <x:c r="B370" t="str">
        <x:v>건강</x:v>
      </x:c>
      <x:c r="C370" t="str">
        <x:v>혈액검사</x:v>
      </x:c>
      <x:c r="D370" t="n">
        <x:v>79.89701</x:v>
      </x:c>
      <x:c r="E370" t="n">
        <x:v>87.13745</x:v>
      </x:c>
      <x:c r="F370" t="n">
        <x:v>88.65069</x:v>
      </x:c>
      <x:c r="G370" t="n">
        <x:v>77.86885</x:v>
      </x:c>
      <x:c r="H370" t="n">
        <x:v>72.02606</x:v>
      </x:c>
      <x:c r="I370" t="n">
        <x:v>77.8163</x:v>
      </x:c>
      <x:c r="J370" t="n">
        <x:v>84.34216</x:v>
      </x:c>
      <x:c r="K370" t="n">
        <x:v>77.29087</x:v>
      </x:c>
      <x:c r="L370" t="n">
        <x:v>75.27322</x:v>
      </x:c>
      <x:c r="M370" t="n">
        <x:v>71.343</x:v>
      </x:c>
      <x:c r="N370" t="n">
        <x:v>68.06431</x:v>
      </x:c>
      <x:c r="O370" t="n">
        <x:v>69.08364</x:v>
      </x:c>
      <x:c r="P370" t="n">
        <x:v>67.24464</x:v>
      </x:c>
      <x:c r="Q370" t="n">
        <x:v>54.277</x:v>
      </x:c>
      <x:c r="R370" t="n">
        <x:v>60.96048</x:v>
      </x:c>
      <x:c r="S370" t="n">
        <x:v>58.16519</x:v>
      </x:c>
      <x:c r="T370" t="n">
        <x:v>49.72677</x:v>
      </x:c>
      <x:c r="U370" t="n">
        <x:v>38.73476</x:v>
      </x:c>
      <x:c r="V370" t="n">
        <x:v>49.8844</x:v>
      </x:c>
      <x:c r="W370" t="n">
        <x:v>47.37284</x:v>
      </x:c>
      <x:c r="X370" t="n">
        <x:v>47.46742</x:v>
      </x:c>
      <x:c r="Y370" t="n">
        <x:v>47.60403</x:v>
      </x:c>
      <x:c r="Z370" t="n">
        <x:v>49.04371</x:v>
      </x:c>
      <x:c r="AA370" t="n">
        <x:v>45.65994</x:v>
      </x:c>
      <x:c r="AB370" t="n">
        <x:f>COUNT(D370:O370)</x:f>
        <x:v>12</x:v>
      </x:c>
      <x:c r="AC370" t="n">
        <x:f>COUNT(P370:AA370)</x:f>
        <x:v>12</x:v>
      </x:c>
      <x:c r="AD370" t="n">
        <x:f>COUNTIF(D370:AA370,"&gt;0")</x:f>
        <x:v>24</x:v>
      </x:c>
      <x:c r="AE370" t="n">
        <x:f>IF(AB370=0,"",AVERAGE(D370:O370))</x:f>
        <x:v>77.39946333333334</x:v>
      </x:c>
      <x:c r="AF370" t="n">
        <x:f>IF(AC370=0,"",AVERAGE(P370:AA370))</x:f>
        <x:v>51.34509833333334</x:v>
      </x:c>
      <x:c r="AG370" t="n">
        <x:f>IF(OR(AB370&lt;'산출기준'!$B$19,AC370&lt;'산출기준'!$B$19,AE370=0),"",AF370/AE370)</x:f>
        <x:v>0.6633779631288572</x:v>
      </x:c>
      <x:c r="AH370" t="n">
        <x:f>IF(SUM(P370:AA370)=0,"",MAX(P370:AA370)/SUM(P370:AA370))</x:f>
        <x:v>0.10913836338613173</x:v>
      </x:c>
      <x:c r="AI370" t="n">
        <x:f>IF(AG370="","",AD370/'산출기준'!$B$18*'산출기준'!$B$20+MIN(1,AG370)*'산출기준'!$B$21+(1-AH370)*'산출기준'!$B$22)</x:f>
        <x:v>87.71857162614307</x:v>
      </x:c>
      <x:c r="AJ370" t="str">
        <x:v>24개월 중 양수 지수 24개월; 전반/후반 자료 12/12개월. 최근12개월/이전12개월 관측월 평균비 0.66배, 최근 최댓달 비중 10.9%. 미래 1년 지속을 보장하지 않음.</x:v>
      </x:c>
      <x:c r="AK370" t="str">
        <x:v>https://developers.naver.com/docs/serviceapi/datalab/search/search.md</x:v>
      </x:c>
    </x:row>
    <x:row r="371">
      <x:c r="A371" t="str">
        <x:v>K0367</x:v>
      </x:c>
      <x:c r="B371" t="str">
        <x:v>건강</x:v>
      </x:c>
      <x:c r="C371" t="str">
        <x:v>수면다원검사비용</x:v>
      </x:c>
      <x:c r="D371" t="n">
        <x:v>42.29718</x:v>
      </x:c>
      <x:c r="E371" t="n">
        <x:v>43.00126</x:v>
      </x:c>
      <x:c r="F371" t="n">
        <x:v>43.79991</x:v>
      </x:c>
      <x:c r="G371" t="n">
        <x:v>43.20092</x:v>
      </x:c>
      <x:c r="H371" t="n">
        <x:v>46.43757</x:v>
      </x:c>
      <x:c r="I371" t="n">
        <x:v>49.62168</x:v>
      </x:c>
      <x:c r="J371" t="n">
        <x:v>45.02942</x:v>
      </x:c>
      <x:c r="K371" t="n">
        <x:v>44.69314</x:v>
      </x:c>
      <x:c r="L371" t="n">
        <x:v>40.35308</x:v>
      </x:c>
      <x:c r="M371" t="n">
        <x:v>34.67843</x:v>
      </x:c>
      <x:c r="N371" t="n">
        <x:v>36.00252</x:v>
      </x:c>
      <x:c r="O371" t="n">
        <x:v>41.60361</x:v>
      </x:c>
      <x:c r="P371" t="n">
        <x:v>49.84237</x:v>
      </x:c>
      <x:c r="Q371" t="n">
        <x:v>38.0517</x:v>
      </x:c>
      <x:c r="R371" t="n">
        <x:v>38.72425</x:v>
      </x:c>
      <x:c r="S371" t="n">
        <x:v>44.1572</x:v>
      </x:c>
      <x:c r="T371" t="n">
        <x:v>52.86885</x:v>
      </x:c>
      <x:c r="U371" t="n">
        <x:v>49.21185</x:v>
      </x:c>
      <x:c r="V371" t="n">
        <x:v>50.26271</x:v>
      </x:c>
      <x:c r="W371" t="n">
        <x:v>45.2501</x:v>
      </x:c>
      <x:c r="X371" t="n">
        <x:v>32.89197</x:v>
      </x:c>
      <x:c r="Y371" t="n">
        <x:v>40.31105</x:v>
      </x:c>
      <x:c r="Z371" t="n">
        <x:v>40.01681</x:v>
      </x:c>
      <x:c r="AA371" t="n">
        <x:v>44.79823</x:v>
      </x:c>
      <x:c r="AB371" t="n">
        <x:f>COUNT(D371:O371)</x:f>
        <x:v>12</x:v>
      </x:c>
      <x:c r="AC371" t="n">
        <x:f>COUNT(P371:AA371)</x:f>
        <x:v>12</x:v>
      </x:c>
      <x:c r="AD371" t="n">
        <x:f>COUNTIF(D371:AA371,"&gt;0")</x:f>
        <x:v>24</x:v>
      </x:c>
      <x:c r="AE371" t="n">
        <x:f>IF(AB371=0,"",AVERAGE(D371:O371))</x:f>
        <x:v>42.559893333333335</x:v>
      </x:c>
      <x:c r="AF371" t="n">
        <x:f>IF(AC371=0,"",AVERAGE(P371:AA371))</x:f>
        <x:v>43.865590833333336</x:v>
      </x:c>
      <x:c r="AG371" t="n">
        <x:f>IF(OR(AB371&lt;'산출기준'!$B$19,AC371&lt;'산출기준'!$B$19,AE371=0),"",AF371/AE371)</x:f>
        <x:v>1.0306790595026554</x:v>
      </x:c>
      <x:c r="AH371" t="n">
        <x:f>IF(SUM(P371:AA371)=0,"",MAX(P371:AA371)/SUM(P371:AA371))</x:f>
        <x:v>0.10043720867090414</x:v>
      </x:c>
      <x:c r="AI371" t="n">
        <x:f>IF(AG371="","",AD371/'산출기준'!$B$18*'산출기준'!$B$20+MIN(1,AG371)*'산출기준'!$B$21+(1-AH371)*'산출기준'!$B$22)</x:f>
        <x:v>97.99125582658192</x:v>
      </x:c>
      <x:c r="AJ371" t="str">
        <x:v>24개월 중 양수 지수 24개월; 전반/후반 자료 12/12개월. 최근12개월/이전12개월 관측월 평균비 1.03배, 최근 최댓달 비중 10.0%. 미래 1년 지속을 보장하지 않음.</x:v>
      </x:c>
      <x:c r="AK371" t="str">
        <x:v>https://developers.naver.com/docs/serviceapi/datalab/search/search.md</x:v>
      </x:c>
    </x:row>
    <x:row r="372">
      <x:c r="A372" t="str">
        <x:v>K0368</x:v>
      </x:c>
      <x:c r="B372" t="str">
        <x:v>건강</x:v>
      </x:c>
      <x:c r="C372" t="str">
        <x:v>간기능검사</x:v>
      </x:c>
      <x:c r="D372" t="n">
        <x:v>76.61832</x:v>
      </x:c>
      <x:c r="E372" t="n">
        <x:v>85.0042</x:v>
      </x:c>
      <x:c r="F372" t="n">
        <x:v>84.90962</x:v>
      </x:c>
      <x:c r="G372" t="n">
        <x:v>79.59226</x:v>
      </x:c>
      <x:c r="H372" t="n">
        <x:v>72.80369</x:v>
      </x:c>
      <x:c r="I372" t="n">
        <x:v>73.09794</x:v>
      </x:c>
      <x:c r="J372" t="n">
        <x:v>82.52416</x:v>
      </x:c>
      <x:c r="K372" t="n">
        <x:v>78.25767</x:v>
      </x:c>
      <x:c r="L372" t="n">
        <x:v>77.78478</x:v>
      </x:c>
      <x:c r="M372" t="n">
        <x:v>79.34005</x:v>
      </x:c>
      <x:c r="N372" t="n">
        <x:v>79.83396</x:v>
      </x:c>
      <x:c r="O372" t="n">
        <x:v>73.57082</x:v>
      </x:c>
      <x:c r="P372" t="n">
        <x:v>72.9298</x:v>
      </x:c>
      <x:c r="Q372" t="n">
        <x:v>60.78184</x:v>
      </x:c>
      <x:c r="R372" t="n">
        <x:v>67.23413</x:v>
      </x:c>
      <x:c r="S372" t="n">
        <x:v>69.1572</x:v>
      </x:c>
      <x:c r="T372" t="n">
        <x:v>60.91845</x:v>
      </x:c>
      <x:c r="U372" t="n">
        <x:v>48.98066</x:v>
      </x:c>
      <x:c r="V372" t="n">
        <x:v>53.64649</x:v>
      </x:c>
      <x:c r="W372" t="n">
        <x:v>48.60235</x:v>
      </x:c>
      <x:c r="X372" t="n">
        <x:v>44.02059</x:v>
      </x:c>
      <x:c r="Y372" t="n">
        <x:v>43.92601</x:v>
      </x:c>
      <x:c r="Z372" t="n">
        <x:v>45.81757</x:v>
      </x:c>
      <x:c r="AA372" t="n">
        <x:v>43.30601</x:v>
      </x:c>
      <x:c r="AB372" t="n">
        <x:f>COUNT(D372:O372)</x:f>
        <x:v>12</x:v>
      </x:c>
      <x:c r="AC372" t="n">
        <x:f>COUNT(P372:AA372)</x:f>
        <x:v>12</x:v>
      </x:c>
      <x:c r="AD372" t="n">
        <x:f>COUNTIF(D372:AA372,"&gt;0")</x:f>
        <x:v>24</x:v>
      </x:c>
      <x:c r="AE372" t="n">
        <x:f>IF(AB372=0,"",AVERAGE(D372:O372))</x:f>
        <x:v>78.61145583333334</x:v>
      </x:c>
      <x:c r="AF372" t="n">
        <x:f>IF(AC372=0,"",AVERAGE(P372:AA372))</x:f>
        <x:v>54.943425</x:v>
      </x:c>
      <x:c r="AG372" t="n">
        <x:f>IF(OR(AB372&lt;'산출기준'!$B$19,AC372&lt;'산출기준'!$B$19,AE372=0),"",AF372/AE372)</x:f>
        <x:v>0.6989238962383206</x:v>
      </x:c>
      <x:c r="AH372" t="n">
        <x:f>IF(SUM(P372:AA372)=0,"",MAX(P372:AA372)/SUM(P372:AA372))</x:f>
        <x:v>0.110613478015492</x:v>
      </x:c>
      <x:c r="AI372" t="n">
        <x:f>IF(AG372="","",AD372/'산출기준'!$B$18*'산출기준'!$B$20+MIN(1,AG372)*'산출기준'!$B$21+(1-AH372)*'산출기준'!$B$22)</x:f>
        <x:v>88.75544732683977</x:v>
      </x:c>
      <x:c r="AJ372" t="str">
        <x:v>24개월 중 양수 지수 24개월; 전반/후반 자료 12/12개월. 최근12개월/이전12개월 관측월 평균비 0.70배, 최근 최댓달 비중 11.1%. 미래 1년 지속을 보장하지 않음.</x:v>
      </x:c>
      <x:c r="AK372" t="str">
        <x:v>https://developers.naver.com/docs/serviceapi/datalab/search/search.md</x:v>
      </x:c>
    </x:row>
    <x:row r="373">
      <x:c r="A373" t="str">
        <x:v>K0369</x:v>
      </x:c>
      <x:c r="B373" t="str">
        <x:v>건강</x:v>
      </x:c>
      <x:c r="C373" t="str">
        <x:v>콜레스테롤정상수치</x:v>
      </x:c>
      <x:c r="D373" t="n">
        <x:v>83.43841</x:v>
      </x:c>
      <x:c r="E373" t="n">
        <x:v>91.40395</x:v>
      </x:c>
      <x:c r="F373" t="n">
        <x:v>70.39722</x:v>
      </x:c>
      <x:c r="G373" t="n">
        <x:v>62.02185</x:v>
      </x:c>
      <x:c r="H373" t="n">
        <x:v>51.28205</x:v>
      </x:c>
      <x:c r="I373" t="n">
        <x:v>55.48549</x:v>
      </x:c>
      <x:c r="J373" t="n">
        <x:v>61.16015</x:v>
      </x:c>
      <x:c r="K373" t="n">
        <x:v>61.00252</x:v>
      </x:c>
      <x:c r="L373" t="n">
        <x:v>61.37032</x:v>
      </x:c>
      <x:c r="M373" t="n">
        <x:v>62.71542</x:v>
      </x:c>
      <x:c r="N373" t="n">
        <x:v>64.70155</x:v>
      </x:c>
      <x:c r="O373" t="n">
        <x:v>61.01303</x:v>
      </x:c>
      <x:c r="P373" t="n">
        <x:v>73.63387</x:v>
      </x:c>
      <x:c r="Q373" t="n">
        <x:v>48.83354</x:v>
      </x:c>
      <x:c r="R373" t="n">
        <x:v>56.73602</x:v>
      </x:c>
      <x:c r="S373" t="n">
        <x:v>42.73854</x:v>
      </x:c>
      <x:c r="T373" t="n">
        <x:v>42.70701</x:v>
      </x:c>
      <x:c r="U373" t="n">
        <x:v>32.51366</x:v>
      </x:c>
      <x:c r="V373" t="n">
        <x:v>42.45481</x:v>
      </x:c>
      <x:c r="W373" t="n">
        <x:v>36.70659</x:v>
      </x:c>
      <x:c r="X373" t="n">
        <x:v>30.92686</x:v>
      </x:c>
      <x:c r="Y373" t="n">
        <x:v>31.43127</x:v>
      </x:c>
      <x:c r="Z373" t="n">
        <x:v>39.38629</x:v>
      </x:c>
      <x:c r="AA373" t="n">
        <x:v>37.46321</x:v>
      </x:c>
      <x:c r="AB373" t="n">
        <x:f>COUNT(D373:O373)</x:f>
        <x:v>12</x:v>
      </x:c>
      <x:c r="AC373" t="n">
        <x:f>COUNT(P373:AA373)</x:f>
        <x:v>12</x:v>
      </x:c>
      <x:c r="AD373" t="n">
        <x:f>COUNTIF(D373:AA373,"&gt;0")</x:f>
        <x:v>24</x:v>
      </x:c>
      <x:c r="AE373" t="n">
        <x:f>IF(AB373=0,"",AVERAGE(D373:O373))</x:f>
        <x:v>65.49933</x:v>
      </x:c>
      <x:c r="AF373" t="n">
        <x:f>IF(AC373=0,"",AVERAGE(P373:AA373))</x:f>
        <x:v>42.9609725</x:v>
      </x:c>
      <x:c r="AG373" t="n">
        <x:f>IF(OR(AB373&lt;'산출기준'!$B$19,AC373&lt;'산출기준'!$B$19,AE373=0),"",AF373/AE373)</x:f>
        <x:v>0.6558994191238292</x:v>
      </x:c>
      <x:c r="AH373" t="n">
        <x:f>IF(SUM(P373:AA373)=0,"",MAX(P373:AA373)/SUM(P373:AA373))</x:f>
        <x:v>0.14283093413058406</x:v>
      </x:c>
      <x:c r="AI373" t="n">
        <x:f>IF(AG373="","",AD373/'산출기준'!$B$18*'산출기준'!$B$20+MIN(1,AG373)*'산출기준'!$B$21+(1-AH373)*'산출기준'!$B$22)</x:f>
        <x:v>86.8203638911032</x:v>
      </x:c>
      <x:c r="AJ373" t="str">
        <x:v>24개월 중 양수 지수 24개월; 전반/후반 자료 12/12개월. 최근12개월/이전12개월 관측월 평균비 0.66배, 최근 최댓달 비중 14.3%. 미래 1년 지속을 보장하지 않음.</x:v>
      </x:c>
      <x:c r="AK373" t="str">
        <x:v>https://developers.naver.com/docs/serviceapi/datalab/search/search.md</x:v>
      </x:c>
    </x:row>
    <x:row r="374">
      <x:c r="A374" t="str">
        <x:v>K0370</x:v>
      </x:c>
      <x:c r="B374" t="str">
        <x:v>건강</x:v>
      </x:c>
      <x:c r="C374" t="str">
        <x:v>총콜레스테롤정상수치</x:v>
      </x:c>
      <x:c r="D374" t="n">
        <x:v>78.68783</x:v>
      </x:c>
      <x:c r="E374" t="n">
        <x:v>89.38624</x:v>
      </x:c>
      <x:c r="F374" t="n">
        <x:v>46.65608</x:v>
      </x:c>
      <x:c r="G374" t="n">
        <x:v>54.9947</x:v>
      </x:c>
      <x:c r="H374" t="n">
        <x:v>52.57142</x:v>
      </x:c>
      <x:c r="I374" t="n">
        <x:v>42.67724</x:v>
      </x:c>
      <x:c r="J374" t="n">
        <x:v>44.50793</x:v>
      </x:c>
      <x:c r="K374" t="n">
        <x:v>39.94708</x:v>
      </x:c>
      <x:c r="L374" t="n">
        <x:v>41.28042</x:v>
      </x:c>
      <x:c r="M374" t="n">
        <x:v>40.43386</x:v>
      </x:c>
      <x:c r="N374" t="n">
        <x:v>45.11111</x:v>
      </x:c>
      <x:c r="O374" t="n">
        <x:v>65.15343</x:v>
      </x:c>
      <x:c r="P374" t="n">
        <x:v>100</x:v>
      </x:c>
      <x:c r="Q374" t="n">
        <x:v>50.63492</x:v>
      </x:c>
      <x:c r="R374" t="n">
        <x:v>33.86243</x:v>
      </x:c>
      <x:c r="S374" t="n">
        <x:v>29.36507</x:v>
      </x:c>
      <x:c r="T374" t="n">
        <x:v>28.49735</x:v>
      </x:c>
      <x:c r="U374" t="n">
        <x:v>23.291</x:v>
      </x:c>
      <x:c r="V374" t="n">
        <x:v>34.20105</x:v>
      </x:c>
      <x:c r="W374" t="n">
        <x:v>30.30687</x:v>
      </x:c>
      <x:c r="X374" t="n">
        <x:v>31.59788</x:v>
      </x:c>
      <x:c r="Y374" t="n">
        <x:v>29.49206</x:v>
      </x:c>
      <x:c r="Z374" t="n">
        <x:v>32.98412</x:v>
      </x:c>
      <x:c r="AA374" t="n">
        <x:v>37.26984</x:v>
      </x:c>
      <x:c r="AB374" t="n">
        <x:f>COUNT(D374:O374)</x:f>
        <x:v>12</x:v>
      </x:c>
      <x:c r="AC374" t="n">
        <x:f>COUNT(P374:AA374)</x:f>
        <x:v>12</x:v>
      </x:c>
      <x:c r="AD374" t="n">
        <x:f>COUNTIF(D374:AA374,"&gt;0")</x:f>
        <x:v>24</x:v>
      </x:c>
      <x:c r="AE374" t="n">
        <x:f>IF(AB374=0,"",AVERAGE(D374:O374))</x:f>
        <x:v>53.45061166666665</x:v>
      </x:c>
      <x:c r="AF374" t="n">
        <x:f>IF(AC374=0,"",AVERAGE(P374:AA374))</x:f>
        <x:v>38.458549166666664</x:v>
      </x:c>
      <x:c r="AG374" t="n">
        <x:f>IF(OR(AB374&lt;'산출기준'!$B$19,AC374&lt;'산출기준'!$B$19,AE374=0),"",AF374/AE374)</x:f>
        <x:v>0.7195156045454673</x:v>
      </x:c>
      <x:c r="AH374" t="n">
        <x:f>IF(SUM(P374:AA374)=0,"",MAX(P374:AA374)/SUM(P374:AA374))</x:f>
        <x:v>0.21668350767002195</x:v>
      </x:c>
      <x:c r="AI374" t="n">
        <x:f>IF(AG374="","",AD374/'산출기준'!$B$18*'산출기준'!$B$20+MIN(1,AG374)*'산출기준'!$B$21+(1-AH374)*'산출기준'!$B$22)</x:f>
        <x:v>87.25179798296358</x:v>
      </x:c>
      <x:c r="AJ374" t="str">
        <x:v>24개월 중 양수 지수 24개월; 전반/후반 자료 12/12개월. 최근12개월/이전12개월 관측월 평균비 0.72배, 최근 최댓달 비중 21.7%. 미래 1년 지속을 보장하지 않음.</x:v>
      </x:c>
      <x:c r="AK374" t="str">
        <x:v>https://developers.naver.com/docs/serviceapi/datalab/search/search.md</x:v>
      </x:c>
    </x:row>
    <x:row r="375">
      <x:c r="A375" t="str">
        <x:v>K0371</x:v>
      </x:c>
      <x:c r="B375" t="str">
        <x:v>건강</x:v>
      </x:c>
      <x:c r="C375" t="str">
        <x:v>비타민D음식</x:v>
      </x:c>
      <x:c r="D375" t="n">
        <x:v>70.53968</x:v>
      </x:c>
      <x:c r="E375" t="n">
        <x:v>81.61904</x:v>
      </x:c>
      <x:c r="F375" t="n">
        <x:v>80.22222</x:v>
      </x:c>
      <x:c r="G375" t="n">
        <x:v>88.04232</x:v>
      </x:c>
      <x:c r="H375" t="n">
        <x:v>82.78306</x:v>
      </x:c>
      <x:c r="I375" t="n">
        <x:v>73.7037</x:v>
      </x:c>
      <x:c r="J375" t="n">
        <x:v>67.91534</x:v>
      </x:c>
      <x:c r="K375" t="n">
        <x:v>74.69841</x:v>
      </x:c>
      <x:c r="L375" t="n">
        <x:v>79.39682</x:v>
      </x:c>
      <x:c r="M375" t="n">
        <x:v>68.56084</x:v>
      </x:c>
      <x:c r="N375" t="n">
        <x:v>68.81481</x:v>
      </x:c>
      <x:c r="O375" t="n">
        <x:v>71.62962</x:v>
      </x:c>
      <x:c r="P375" t="n">
        <x:v>66.82539</x:v>
      </x:c>
      <x:c r="Q375" t="n">
        <x:v>53.37566</x:v>
      </x:c>
      <x:c r="R375" t="n">
        <x:v>57.85185</x:v>
      </x:c>
      <x:c r="S375" t="n">
        <x:v>61.56613</x:v>
      </x:c>
      <x:c r="T375" t="n">
        <x:v>60.61375</x:v>
      </x:c>
      <x:c r="U375" t="n">
        <x:v>44.29629</x:v>
      </x:c>
      <x:c r="V375" t="n">
        <x:v>53.71428</x:v>
      </x:c>
      <x:c r="W375" t="n">
        <x:v>49.1746</x:v>
      </x:c>
      <x:c r="X375" t="n">
        <x:v>48.98412</x:v>
      </x:c>
      <x:c r="Y375" t="n">
        <x:v>43.60846</x:v>
      </x:c>
      <x:c r="Z375" t="n">
        <x:v>36.07407</x:v>
      </x:c>
      <x:c r="AA375" t="n">
        <x:v>35.78835</x:v>
      </x:c>
      <x:c r="AB375" t="n">
        <x:f>COUNT(D375:O375)</x:f>
        <x:v>12</x:v>
      </x:c>
      <x:c r="AC375" t="n">
        <x:f>COUNT(P375:AA375)</x:f>
        <x:v>12</x:v>
      </x:c>
      <x:c r="AD375" t="n">
        <x:f>COUNTIF(D375:AA375,"&gt;0")</x:f>
        <x:v>24</x:v>
      </x:c>
      <x:c r="AE375" t="n">
        <x:f>IF(AB375=0,"",AVERAGE(D375:O375))</x:f>
        <x:v>75.66048833333333</x:v>
      </x:c>
      <x:c r="AF375" t="n">
        <x:f>IF(AC375=0,"",AVERAGE(P375:AA375))</x:f>
        <x:v>50.98941250000001</x:v>
      </x:c>
      <x:c r="AG375" t="n">
        <x:f>IF(OR(AB375&lt;'산출기준'!$B$19,AC375&lt;'산출기준'!$B$19,AE375=0),"",AF375/AE375)</x:f>
        <x:v>0.6739239148888215</x:v>
      </x:c>
      <x:c r="AH375" t="n">
        <x:f>IF(SUM(P375:AA375)=0,"",MAX(P375:AA375)/SUM(P375:AA375))</x:f>
        <x:v>0.10921448643872882</x:v>
      </x:c>
      <x:c r="AI375" t="n">
        <x:f>IF(AG375="","",AD375/'산출기준'!$B$18*'산출기준'!$B$20+MIN(1,AG375)*'산출기준'!$B$21+(1-AH375)*'산출기준'!$B$22)</x:f>
        <x:v>88.03342771789008</x:v>
      </x:c>
      <x:c r="AJ375" t="str">
        <x:v>24개월 중 양수 지수 24개월; 전반/후반 자료 12/12개월. 최근12개월/이전12개월 관측월 평균비 0.67배, 최근 최댓달 비중 10.9%. 미래 1년 지속을 보장하지 않음.</x:v>
      </x:c>
      <x:c r="AK375" t="str">
        <x:v>https://developers.naver.com/docs/serviceapi/datalab/search/search.md</x:v>
      </x:c>
    </x:row>
    <x:row r="376">
      <x:c r="A376" t="str">
        <x:v>K0372</x:v>
      </x:c>
      <x:c r="B376" t="str">
        <x:v>건강</x:v>
      </x:c>
      <x:c r="C376" t="str">
        <x:v>비타민D수치</x:v>
      </x:c>
      <x:c r="D376" t="n">
        <x:v>49.69312</x:v>
      </x:c>
      <x:c r="E376" t="n">
        <x:v>58.2328</x:v>
      </x:c>
      <x:c r="F376" t="n">
        <x:v>56.78306</x:v>
      </x:c>
      <x:c r="G376" t="n">
        <x:v>56.4656</x:v>
      </x:c>
      <x:c r="H376" t="n">
        <x:v>51.49206</x:v>
      </x:c>
      <x:c r="I376" t="n">
        <x:v>55.69312</x:v>
      </x:c>
      <x:c r="J376" t="n">
        <x:v>58.32804</x:v>
      </x:c>
      <x:c r="K376" t="n">
        <x:v>55.14285</x:v>
      </x:c>
      <x:c r="L376" t="n">
        <x:v>51.69312</x:v>
      </x:c>
      <x:c r="M376" t="n">
        <x:v>46.57142</x:v>
      </x:c>
      <x:c r="N376" t="n">
        <x:v>48.73015</x:v>
      </x:c>
      <x:c r="O376" t="n">
        <x:v>49.76719</x:v>
      </x:c>
      <x:c r="P376" t="n">
        <x:v>49.5873</x:v>
      </x:c>
      <x:c r="Q376" t="n">
        <x:v>39.44973</x:v>
      </x:c>
      <x:c r="R376" t="n">
        <x:v>44.38095</x:v>
      </x:c>
      <x:c r="S376" t="n">
        <x:v>47.20634</x:v>
      </x:c>
      <x:c r="T376" t="n">
        <x:v>37.00529</x:v>
      </x:c>
      <x:c r="U376" t="n">
        <x:v>33.48148</x:v>
      </x:c>
      <x:c r="V376" t="n">
        <x:v>43.97883</x:v>
      </x:c>
      <x:c r="W376" t="n">
        <x:v>41.80952</x:v>
      </x:c>
      <x:c r="X376" t="n">
        <x:v>37.67195</x:v>
      </x:c>
      <x:c r="Y376" t="n">
        <x:v>39.61904</x:v>
      </x:c>
      <x:c r="Z376" t="n">
        <x:v>33.85185</x:v>
      </x:c>
      <x:c r="AA376" t="n">
        <x:v>32.68783</x:v>
      </x:c>
      <x:c r="AB376" t="n">
        <x:f>COUNT(D376:O376)</x:f>
        <x:v>12</x:v>
      </x:c>
      <x:c r="AC376" t="n">
        <x:f>COUNT(P376:AA376)</x:f>
        <x:v>12</x:v>
      </x:c>
      <x:c r="AD376" t="n">
        <x:f>COUNTIF(D376:AA376,"&gt;0")</x:f>
        <x:v>24</x:v>
      </x:c>
      <x:c r="AE376" t="n">
        <x:f>IF(AB376=0,"",AVERAGE(D376:O376))</x:f>
        <x:v>53.21604416666667</x:v>
      </x:c>
      <x:c r="AF376" t="n">
        <x:f>IF(AC376=0,"",AVERAGE(P376:AA376))</x:f>
        <x:v>40.0608425</x:v>
      </x:c>
      <x:c r="AG376" t="n">
        <x:f>IF(OR(AB376&lt;'산출기준'!$B$19,AC376&lt;'산출기준'!$B$19,AE376=0),"",AF376/AE376)</x:f>
        <x:v>0.7527963253813821</x:v>
      </x:c>
      <x:c r="AH376" t="n">
        <x:f>IF(SUM(P376:AA376)=0,"",MAX(P376:AA376)/SUM(P376:AA376))</x:f>
        <x:v>0.10314997743744406</x:v>
      </x:c>
      <x:c r="AI376" t="n">
        <x:f>IF(AG376="","",AD376/'산출기준'!$B$18*'산출기준'!$B$20+MIN(1,AG376)*'산출기준'!$B$21+(1-AH376)*'산출기준'!$B$22)</x:f>
        <x:v>90.52089021269259</x:v>
      </x:c>
      <x:c r="AJ376" t="str">
        <x:v>24개월 중 양수 지수 24개월; 전반/후반 자료 12/12개월. 최근12개월/이전12개월 관측월 평균비 0.75배, 최근 최댓달 비중 10.3%. 미래 1년 지속을 보장하지 않음.</x:v>
      </x:c>
      <x:c r="AK376" t="str">
        <x:v>https://developers.naver.com/docs/serviceapi/datalab/search/search.md</x:v>
      </x:c>
    </x:row>
    <x:row r="377">
      <x:c r="A377" t="str">
        <x:v>K0373</x:v>
      </x:c>
      <x:c r="B377" t="str">
        <x:v>건강</x:v>
      </x:c>
      <x:c r="C377" t="str">
        <x:v>허리강화운동</x:v>
      </x:c>
      <x:c r="D377" t="n">
        <x:v>77.46031</x:v>
      </x:c>
      <x:c r="E377" t="n">
        <x:v>72.79365</x:v>
      </x:c>
      <x:c r="F377" t="n">
        <x:v>68.75132</x:v>
      </x:c>
      <x:c r="G377" t="n">
        <x:v>63.5238</x:v>
      </x:c>
      <x:c r="H377" t="n">
        <x:v>62.58201</x:v>
      </x:c>
      <x:c r="I377" t="n">
        <x:v>59.92592</x:v>
      </x:c>
      <x:c r="J377" t="n">
        <x:v>63.14285</x:v>
      </x:c>
      <x:c r="K377" t="n">
        <x:v>49.74603</x:v>
      </x:c>
      <x:c r="L377" t="n">
        <x:v>50.45502</x:v>
      </x:c>
      <x:c r="M377" t="n">
        <x:v>42.59259</x:v>
      </x:c>
      <x:c r="N377" t="n">
        <x:v>37.08994</x:v>
      </x:c>
      <x:c r="O377" t="n">
        <x:v>34.55026</x:v>
      </x:c>
      <x:c r="P377" t="n">
        <x:v>40.10582</x:v>
      </x:c>
      <x:c r="Q377" t="n">
        <x:v>38.69841</x:v>
      </x:c>
      <x:c r="R377" t="n">
        <x:v>35.98941</x:v>
      </x:c>
      <x:c r="S377" t="n">
        <x:v>40.09523</x:v>
      </x:c>
      <x:c r="T377" t="n">
        <x:v>40.3492</x:v>
      </x:c>
      <x:c r="U377" t="n">
        <x:v>28.35978</x:v>
      </x:c>
      <x:c r="V377" t="n">
        <x:v>34.05291</x:v>
      </x:c>
      <x:c r="W377" t="n">
        <x:v>33.25925</x:v>
      </x:c>
      <x:c r="X377" t="n">
        <x:v>36.01058</x:v>
      </x:c>
      <x:c r="Y377" t="n">
        <x:v>35.60846</x:v>
      </x:c>
      <x:c r="Z377" t="n">
        <x:v>34.60317</x:v>
      </x:c>
      <x:c r="AA377" t="n">
        <x:v>33.73544</x:v>
      </x:c>
      <x:c r="AB377" t="n">
        <x:f>COUNT(D377:O377)</x:f>
        <x:v>12</x:v>
      </x:c>
      <x:c r="AC377" t="n">
        <x:f>COUNT(P377:AA377)</x:f>
        <x:v>12</x:v>
      </x:c>
      <x:c r="AD377" t="n">
        <x:f>COUNTIF(D377:AA377,"&gt;0")</x:f>
        <x:v>24</x:v>
      </x:c>
      <x:c r="AE377" t="n">
        <x:f>IF(AB377=0,"",AVERAGE(D377:O377))</x:f>
        <x:v>56.88447499999999</x:v>
      </x:c>
      <x:c r="AF377" t="n">
        <x:f>IF(AC377=0,"",AVERAGE(P377:AA377))</x:f>
        <x:v>35.90563833333333</x:v>
      </x:c>
      <x:c r="AG377" t="n">
        <x:f>IF(OR(AB377&lt;'산출기준'!$B$19,AC377&lt;'산출기준'!$B$19,AE377=0),"",AF377/AE377)</x:f>
        <x:v>0.6312027725198015</x:v>
      </x:c>
      <x:c r="AH377" t="n">
        <x:f>IF(SUM(P377:AA377)=0,"",MAX(P377:AA377)/SUM(P377:AA377))</x:f>
        <x:v>0.0936463878491136</x:v>
      </x:c>
      <x:c r="AI377" t="n">
        <x:f>IF(AG377="","",AD377/'산출기준'!$B$18*'산출기준'!$B$20+MIN(1,AG377)*'산출기준'!$B$21+(1-AH377)*'산출기준'!$B$22)</x:f>
        <x:v>87.06315541861179</x:v>
      </x:c>
      <x:c r="AJ377" t="str">
        <x:v>24개월 중 양수 지수 24개월; 전반/후반 자료 12/12개월. 최근12개월/이전12개월 관측월 평균비 0.63배, 최근 최댓달 비중 9.4%. 미래 1년 지속을 보장하지 않음.</x:v>
      </x:c>
      <x:c r="AK377" t="str">
        <x:v>https://developers.naver.com/docs/serviceapi/datalab/search/search.md</x:v>
      </x:c>
    </x:row>
    <x:row r="378">
      <x:c r="A378" t="str">
        <x:v>K0374</x:v>
      </x:c>
      <x:c r="B378" t="str">
        <x:v>건강</x:v>
      </x:c>
      <x:c r="C378" t="str">
        <x:v>허리운동</x:v>
      </x:c>
      <x:c r="D378" t="n">
        <x:v>59.23809</x:v>
      </x:c>
      <x:c r="E378" t="n">
        <x:v>60.04232</x:v>
      </x:c>
      <x:c r="F378" t="n">
        <x:v>57.36507</x:v>
      </x:c>
      <x:c r="G378" t="n">
        <x:v>53.61904</x:v>
      </x:c>
      <x:c r="H378" t="n">
        <x:v>56.31746</x:v>
      </x:c>
      <x:c r="I378" t="n">
        <x:v>53.60846</x:v>
      </x:c>
      <x:c r="J378" t="n">
        <x:v>58.04232</x:v>
      </x:c>
      <x:c r="K378" t="n">
        <x:v>50.16931</x:v>
      </x:c>
      <x:c r="L378" t="n">
        <x:v>47.291</x:v>
      </x:c>
      <x:c r="M378" t="n">
        <x:v>46.68783</x:v>
      </x:c>
      <x:c r="N378" t="n">
        <x:v>46.65608</x:v>
      </x:c>
      <x:c r="O378" t="n">
        <x:v>46.45502</x:v>
      </x:c>
      <x:c r="P378" t="n">
        <x:v>40.95238</x:v>
      </x:c>
      <x:c r="Q378" t="n">
        <x:v>34.96296</x:v>
      </x:c>
      <x:c r="R378" t="n">
        <x:v>31.51322</x:v>
      </x:c>
      <x:c r="S378" t="n">
        <x:v>32.2328</x:v>
      </x:c>
      <x:c r="T378" t="n">
        <x:v>36.50793</x:v>
      </x:c>
      <x:c r="U378" t="n">
        <x:v>30.69841</x:v>
      </x:c>
      <x:c r="V378" t="n">
        <x:v>34.06349</x:v>
      </x:c>
      <x:c r="W378" t="n">
        <x:v>30.96296</x:v>
      </x:c>
      <x:c r="X378" t="n">
        <x:v>29.77777</x:v>
      </x:c>
      <x:c r="Y378" t="n">
        <x:v>29.86243</x:v>
      </x:c>
      <x:c r="Z378" t="n">
        <x:v>30.66666</x:v>
      </x:c>
      <x:c r="AA378" t="n">
        <x:v>32.49735</x:v>
      </x:c>
      <x:c r="AB378" t="n">
        <x:f>COUNT(D378:O378)</x:f>
        <x:v>12</x:v>
      </x:c>
      <x:c r="AC378" t="n">
        <x:f>COUNT(P378:AA378)</x:f>
        <x:v>12</x:v>
      </x:c>
      <x:c r="AD378" t="n">
        <x:f>COUNTIF(D378:AA378,"&gt;0")</x:f>
        <x:v>24</x:v>
      </x:c>
      <x:c r="AE378" t="n">
        <x:f>IF(AB378=0,"",AVERAGE(D378:O378))</x:f>
        <x:v>52.95766666666666</x:v>
      </x:c>
      <x:c r="AF378" t="n">
        <x:f>IF(AC378=0,"",AVERAGE(P378:AA378))</x:f>
        <x:v>32.891529999999996</x:v>
      </x:c>
      <x:c r="AG378" t="n">
        <x:f>IF(OR(AB378&lt;'산출기준'!$B$19,AC378&lt;'산출기준'!$B$19,AE378=0),"",AF378/AE378)</x:f>
        <x:v>0.6210909972116092</x:v>
      </x:c>
      <x:c r="AH378" t="n">
        <x:f>IF(SUM(P378:AA378)=0,"",MAX(P378:AA378)/SUM(P378:AA378))</x:f>
        <x:v>0.10375614431233007</x:v>
      </x:c>
      <x:c r="AI378" t="n">
        <x:f>IF(AG378="","",AD378/'산출기준'!$B$18*'산출기준'!$B$20+MIN(1,AG378)*'산출기준'!$B$21+(1-AH378)*'산출기준'!$B$22)</x:f>
        <x:v>86.55760703010166</x:v>
      </x:c>
      <x:c r="AJ378" t="str">
        <x:v>24개월 중 양수 지수 24개월; 전반/후반 자료 12/12개월. 최근12개월/이전12개월 관측월 평균비 0.62배, 최근 최댓달 비중 10.4%. 미래 1년 지속을 보장하지 않음.</x:v>
      </x:c>
      <x:c r="AK378" t="str">
        <x:v>https://developers.naver.com/docs/serviceapi/datalab/search/search.md</x:v>
      </x:c>
    </x:row>
    <x:row r="379">
      <x:c r="A379" t="str">
        <x:v>K0375</x:v>
      </x:c>
      <x:c r="B379" t="str">
        <x:v>건강</x:v>
      </x:c>
      <x:c r="C379" t="str">
        <x:v>HDL콜레스테롤높으면</x:v>
      </x:c>
      <x:c r="D379" t="n">
        <x:v>88.87454</x:v>
      </x:c>
      <x:c r="E379" t="n">
        <x:v>100</x:v>
      </x:c>
      <x:c r="F379" t="n">
        <x:v>32.27521</x:v>
      </x:c>
      <x:c r="G379" t="n">
        <x:v>31.57654</x:v>
      </x:c>
      <x:c r="H379" t="n">
        <x:v>22.5243</x:v>
      </x:c>
      <x:c r="I379" t="n">
        <x:v>27.45291</x:v>
      </x:c>
      <x:c r="J379" t="n">
        <x:v>27.52885</x:v>
      </x:c>
      <x:c r="K379" t="n">
        <x:v>28.37181</x:v>
      </x:c>
      <x:c r="L379" t="n">
        <x:v>28.17436</x:v>
      </x:c>
      <x:c r="M379" t="n">
        <x:v>30.31591</x:v>
      </x:c>
      <x:c r="N379" t="n">
        <x:v>32.52582</x:v>
      </x:c>
      <x:c r="O379" t="n">
        <x:v>32.07017</x:v>
      </x:c>
      <x:c r="P379" t="n">
        <x:v>36.55072</x:v>
      </x:c>
      <x:c r="Q379" t="n">
        <x:v>32.90552</x:v>
      </x:c>
      <x:c r="R379" t="n">
        <x:v>42.54252</x:v>
      </x:c>
      <x:c r="S379" t="n">
        <x:v>40.14277</x:v>
      </x:c>
      <x:c r="T379" t="n">
        <x:v>27.7339</x:v>
      </x:c>
      <x:c r="U379" t="n">
        <x:v>19.64611</x:v>
      </x:c>
      <x:c r="V379" t="n">
        <x:v>22.32685</x:v>
      </x:c>
      <x:c r="W379" t="n">
        <x:v>21.78766</x:v>
      </x:c>
      <x:c r="X379" t="n">
        <x:v>14.85419</x:v>
      </x:c>
      <x:c r="Y379" t="n">
        <x:v>20.12454</x:v>
      </x:c>
      <x:c r="Z379" t="n">
        <x:v>21.57503</x:v>
      </x:c>
      <x:c r="AA379" t="n">
        <x:v>23.64823</x:v>
      </x:c>
      <x:c r="AB379" t="n">
        <x:f>COUNT(D379:O379)</x:f>
        <x:v>12</x:v>
      </x:c>
      <x:c r="AC379" t="n">
        <x:f>COUNT(P379:AA379)</x:f>
        <x:v>12</x:v>
      </x:c>
      <x:c r="AD379" t="n">
        <x:f>COUNTIF(D379:AA379,"&gt;0")</x:f>
        <x:v>24</x:v>
      </x:c>
      <x:c r="AE379" t="n">
        <x:f>IF(AB379=0,"",AVERAGE(D379:O379))</x:f>
        <x:v>40.14086833333332</x:v>
      </x:c>
      <x:c r="AF379" t="n">
        <x:f>IF(AC379=0,"",AVERAGE(P379:AA379))</x:f>
        <x:v>26.986503333333335</x:v>
      </x:c>
      <x:c r="AG379" t="n">
        <x:f>IF(OR(AB379&lt;'산출기준'!$B$19,AC379&lt;'산출기준'!$B$19,AE379=0),"",AF379/AE379)</x:f>
        <x:v>0.6722949565822798</x:v>
      </x:c>
      <x:c r="AH379" t="n">
        <x:f>IF(SUM(P379:AA379)=0,"",MAX(P379:AA379)/SUM(P379:AA379))</x:f>
        <x:v>0.1313697427269508</x:v>
      </x:c>
      <x:c r="AI379" t="n">
        <x:f>IF(AG379="","",AD379/'산출기준'!$B$18*'산출기준'!$B$20+MIN(1,AG379)*'산출기준'!$B$21+(1-AH379)*'산출기준'!$B$22)</x:f>
        <x:v>87.54145384292937</x:v>
      </x:c>
      <x:c r="AJ379" t="str">
        <x:v>24개월 중 양수 지수 24개월; 전반/후반 자료 12/12개월. 최근12개월/이전12개월 관측월 평균비 0.67배, 최근 최댓달 비중 13.1%. 미래 1년 지속을 보장하지 않음.</x:v>
      </x:c>
      <x:c r="AK379" t="str">
        <x:v>https://developers.naver.com/docs/serviceapi/datalab/search/search.md</x:v>
      </x:c>
    </x:row>
    <x:row r="380">
      <x:c r="A380" t="str">
        <x:v>K0376</x:v>
      </x:c>
      <x:c r="B380" t="str">
        <x:v>건강</x:v>
      </x:c>
      <x:c r="C380" t="str">
        <x:v>허리근육강화운동</x:v>
      </x:c>
      <x:c r="D380" t="n">
        <x:v>36.37606</x:v>
      </x:c>
      <x:c r="E380" t="n">
        <x:v>38.0164</x:v>
      </x:c>
      <x:c r="F380" t="n">
        <x:v>22.00789</x:v>
      </x:c>
      <x:c r="G380" t="n">
        <x:v>22.15978</x:v>
      </x:c>
      <x:c r="H380" t="n">
        <x:v>24.70382</x:v>
      </x:c>
      <x:c r="I380" t="n">
        <x:v>30.73359</x:v>
      </x:c>
      <x:c r="J380" t="n">
        <x:v>33.08019</x:v>
      </x:c>
      <x:c r="K380" t="n">
        <x:v>29.35905</x:v>
      </x:c>
      <x:c r="L380" t="n">
        <x:v>30.17162</x:v>
      </x:c>
      <x:c r="M380" t="n">
        <x:v>30.86269</x:v>
      </x:c>
      <x:c r="N380" t="n">
        <x:v>29.23754</x:v>
      </x:c>
      <x:c r="O380" t="n">
        <x:v>31.09811</x:v>
      </x:c>
      <x:c r="P380" t="n">
        <x:v>29.13882</x:v>
      </x:c>
      <x:c r="Q380" t="n">
        <x:v>27.2099</x:v>
      </x:c>
      <x:c r="R380" t="n">
        <x:v>28.25789</x:v>
      </x:c>
      <x:c r="S380" t="n">
        <x:v>26.25303</x:v>
      </x:c>
      <x:c r="T380" t="n">
        <x:v>28.09082</x:v>
      </x:c>
      <x:c r="U380" t="n">
        <x:v>24.39246</x:v>
      </x:c>
      <x:c r="V380" t="n">
        <x:v>26.47326</x:v>
      </x:c>
      <x:c r="W380" t="n">
        <x:v>23.98997</x:v>
      </x:c>
      <x:c r="X380" t="n">
        <x:v>21.69653</x:v>
      </x:c>
      <x:c r="Y380" t="n">
        <x:v>22.00789</x:v>
      </x:c>
      <x:c r="Z380" t="n">
        <x:v>22.82047</x:v>
      </x:c>
      <x:c r="AA380" t="n">
        <x:v>23.58748</x:v>
      </x:c>
      <x:c r="AB380" t="n">
        <x:f>COUNT(D380:O380)</x:f>
        <x:v>12</x:v>
      </x:c>
      <x:c r="AC380" t="n">
        <x:f>COUNT(P380:AA380)</x:f>
        <x:v>12</x:v>
      </x:c>
      <x:c r="AD380" t="n">
        <x:f>COUNTIF(D380:AA380,"&gt;0")</x:f>
        <x:v>24</x:v>
      </x:c>
      <x:c r="AE380" t="n">
        <x:f>IF(AB380=0,"",AVERAGE(D380:O380))</x:f>
        <x:v>29.817228333333333</x:v>
      </x:c>
      <x:c r="AF380" t="n">
        <x:f>IF(AC380=0,"",AVERAGE(P380:AA380))</x:f>
        <x:v>25.32654333333333</x:v>
      </x:c>
      <x:c r="AG380" t="n">
        <x:f>IF(OR(AB380&lt;'산출기준'!$B$19,AC380&lt;'산출기준'!$B$19,AE380=0),"",AF380/AE380)</x:f>
        <x:v>0.8493929432408119</x:v>
      </x:c>
      <x:c r="AH380" t="n">
        <x:f>IF(SUM(P380:AA380)=0,"",MAX(P380:AA380)/SUM(P380:AA380))</x:f>
        <x:v>0.0958770791592431</x:v>
      </x:c>
      <x:c r="AI380" t="n">
        <x:f>IF(AG380="","",AD380/'산출기준'!$B$18*'산출기준'!$B$20+MIN(1,AG380)*'산출기준'!$B$21+(1-AH380)*'산출기준'!$B$22)</x:f>
        <x:v>93.56424671403948</x:v>
      </x:c>
      <x:c r="AJ380" t="str">
        <x:v>24개월 중 양수 지수 24개월; 전반/후반 자료 12/12개월. 최근12개월/이전12개월 관측월 평균비 0.85배, 최근 최댓달 비중 9.6%. 미래 1년 지속을 보장하지 않음.</x:v>
      </x:c>
      <x:c r="AK380" t="str">
        <x:v>https://developers.naver.com/docs/serviceapi/datalab/search/search.md</x:v>
      </x:c>
    </x:row>
    <x:row r="381">
      <x:c r="A381" t="str">
        <x:v>K0377</x:v>
      </x:c>
      <x:c r="B381" t="str">
        <x:v>건강</x:v>
      </x:c>
      <x:c r="C381" t="str">
        <x:v>수면무호흡증치료</x:v>
      </x:c>
      <x:c r="D381" t="n">
        <x:v>27.58961</x:v>
      </x:c>
      <x:c r="E381" t="n">
        <x:v>33.99149</x:v>
      </x:c>
      <x:c r="F381" t="n">
        <x:v>37.19623</x:v>
      </x:c>
      <x:c r="G381" t="n">
        <x:v>46.12697</x:v>
      </x:c>
      <x:c r="H381" t="n">
        <x:v>43.68165</x:v>
      </x:c>
      <x:c r="I381" t="n">
        <x:v>41.25151</x:v>
      </x:c>
      <x:c r="J381" t="n">
        <x:v>35.24453</x:v>
      </x:c>
      <x:c r="K381" t="n">
        <x:v>30.39945</x:v>
      </x:c>
      <x:c r="L381" t="n">
        <x:v>28.15917</x:v>
      </x:c>
      <x:c r="M381" t="n">
        <x:v>23.95959</x:v>
      </x:c>
      <x:c r="N381" t="n">
        <x:v>22.09143</x:v>
      </x:c>
      <x:c r="O381" t="n">
        <x:v>24.82533</x:v>
      </x:c>
      <x:c r="P381" t="n">
        <x:v>25.84295</x:v>
      </x:c>
      <x:c r="Q381" t="n">
        <x:v>26.25303</x:v>
      </x:c>
      <x:c r="R381" t="n">
        <x:v>31.69805</x:v>
      </x:c>
      <x:c r="S381" t="n">
        <x:v>33.74848</x:v>
      </x:c>
      <x:c r="T381" t="n">
        <x:v>34.13578</x:v>
      </x:c>
      <x:c r="U381" t="n">
        <x:v>27.30103</x:v>
      </x:c>
      <x:c r="V381" t="n">
        <x:v>38.39611</x:v>
      </x:c>
      <x:c r="W381" t="n">
        <x:v>31.85753</x:v>
      </x:c>
      <x:c r="X381" t="n">
        <x:v>26.19987</x:v>
      </x:c>
      <x:c r="Y381" t="n">
        <x:v>22.27369</x:v>
      </x:c>
      <x:c r="Z381" t="n">
        <x:v>19.69167</x:v>
      </x:c>
      <x:c r="AA381" t="n">
        <x:v>23.39763</x:v>
      </x:c>
      <x:c r="AB381" t="n">
        <x:f>COUNT(D381:O381)</x:f>
        <x:v>12</x:v>
      </x:c>
      <x:c r="AC381" t="n">
        <x:f>COUNT(P381:AA381)</x:f>
        <x:v>12</x:v>
      </x:c>
      <x:c r="AD381" t="n">
        <x:f>COUNTIF(D381:AA381,"&gt;0")</x:f>
        <x:v>24</x:v>
      </x:c>
      <x:c r="AE381" t="n">
        <x:f>IF(AB381=0,"",AVERAGE(D381:O381))</x:f>
        <x:v>32.87641333333334</x:v>
      </x:c>
      <x:c r="AF381" t="n">
        <x:f>IF(AC381=0,"",AVERAGE(P381:AA381))</x:f>
        <x:v>28.39965166666666</x:v>
      </x:c>
      <x:c r="AG381" t="n">
        <x:f>IF(OR(AB381&lt;'산출기준'!$B$19,AC381&lt;'산출기준'!$B$19,AE381=0),"",AF381/AE381)</x:f>
        <x:v>0.8638305942537929</x:v>
      </x:c>
      <x:c r="AH381" t="n">
        <x:f>IF(SUM(P381:AA381)=0,"",MAX(P381:AA381)/SUM(P381:AA381))</x:f>
        <x:v>0.11266602389665463</x:v>
      </x:c>
      <x:c r="AI381" t="n">
        <x:f>IF(AG381="","",AD381/'산출기준'!$B$18*'산출기준'!$B$20+MIN(1,AG381)*'산출기준'!$B$21+(1-AH381)*'산출기준'!$B$22)</x:f>
        <x:v>93.6615973496807</x:v>
      </x:c>
      <x:c r="AJ381" t="str">
        <x:v>24개월 중 양수 지수 24개월; 전반/후반 자료 12/12개월. 최근12개월/이전12개월 관측월 평균비 0.86배, 최근 최댓달 비중 11.3%. 미래 1년 지속을 보장하지 않음.</x:v>
      </x:c>
      <x:c r="AK381" t="str">
        <x:v>https://developers.naver.com/docs/serviceapi/datalab/search/search.md</x:v>
      </x:c>
    </x:row>
    <x:row r="382">
      <x:c r="A382" t="str">
        <x:v>K0378</x:v>
      </x:c>
      <x:c r="B382" t="str">
        <x:v>건강</x:v>
      </x:c>
      <x:c r="C382" t="str">
        <x:v>고지혈증약복용시간</x:v>
      </x:c>
      <x:c r="D382" t="n">
        <x:v>16.11482</x:v>
      </x:c>
      <x:c r="E382" t="n">
        <x:v>16.78311</x:v>
      </x:c>
      <x:c r="F382" t="n">
        <x:v>18.01336</x:v>
      </x:c>
      <x:c r="G382" t="n">
        <x:v>18.14246</x:v>
      </x:c>
      <x:c r="H382" t="n">
        <x:v>16.90461</x:v>
      </x:c>
      <x:c r="I382" t="n">
        <x:v>18.98541</x:v>
      </x:c>
      <x:c r="J382" t="n">
        <x:v>19.79799</x:v>
      </x:c>
      <x:c r="K382" t="n">
        <x:v>18.56773</x:v>
      </x:c>
      <x:c r="L382" t="n">
        <x:v>18.56014</x:v>
      </x:c>
      <x:c r="M382" t="n">
        <x:v>16.72995</x:v>
      </x:c>
      <x:c r="N382" t="n">
        <x:v>17.69441</x:v>
      </x:c>
      <x:c r="O382" t="n">
        <x:v>18.88669</x:v>
      </x:c>
      <x:c r="P382" t="n">
        <x:v>19.82837</x:v>
      </x:c>
      <x:c r="Q382" t="n">
        <x:v>16.31227</x:v>
      </x:c>
      <x:c r="R382" t="n">
        <x:v>19.31196</x:v>
      </x:c>
      <x:c r="S382" t="n">
        <x:v>21.87879</x:v>
      </x:c>
      <x:c r="T382" t="n">
        <x:v>22.08383</x:v>
      </x:c>
      <x:c r="U382" t="n">
        <x:v>20.72448</x:v>
      </x:c>
      <x:c r="V382" t="n">
        <x:v>21.54465</x:v>
      </x:c>
      <x:c r="W382" t="n">
        <x:v>18.4842</x:v>
      </x:c>
      <x:c r="X382" t="n">
        <x:v>20.25364</x:v>
      </x:c>
      <x:c r="Y382" t="n">
        <x:v>21.4763</x:v>
      </x:c>
      <x:c r="Z382" t="n">
        <x:v>20.81561</x:v>
      </x:c>
      <x:c r="AA382" t="n">
        <x:v>22.14459</x:v>
      </x:c>
      <x:c r="AB382" t="n">
        <x:f>COUNT(D382:O382)</x:f>
        <x:v>12</x:v>
      </x:c>
      <x:c r="AC382" t="n">
        <x:f>COUNT(P382:AA382)</x:f>
        <x:v>12</x:v>
      </x:c>
      <x:c r="AD382" t="n">
        <x:f>COUNTIF(D382:AA382,"&gt;0")</x:f>
        <x:v>24</x:v>
      </x:c>
      <x:c r="AE382" t="n">
        <x:f>IF(AB382=0,"",AVERAGE(D382:O382))</x:f>
        <x:v>17.931723333333334</x:v>
      </x:c>
      <x:c r="AF382" t="n">
        <x:f>IF(AC382=0,"",AVERAGE(P382:AA382))</x:f>
        <x:v>20.40489083333333</x:v>
      </x:c>
      <x:c r="AG382" t="n">
        <x:f>IF(OR(AB382&lt;'산출기준'!$B$19,AC382&lt;'산출기준'!$B$19,AE382=0),"",AF382/AE382)</x:f>
        <x:v>1.1379213505599106</x:v>
      </x:c>
      <x:c r="AH382" t="n">
        <x:f>IF(SUM(P382:AA382)=0,"",MAX(P382:AA382)/SUM(P382:AA382))</x:f>
        <x:v>0.09043824419709182</x:v>
      </x:c>
      <x:c r="AI382" t="n">
        <x:f>IF(AG382="","",AD382/'산출기준'!$B$18*'산출기준'!$B$20+MIN(1,AG382)*'산출기준'!$B$21+(1-AH382)*'산출기준'!$B$22)</x:f>
        <x:v>98.19123511605817</x:v>
      </x:c>
      <x:c r="AJ382" t="str">
        <x:v>24개월 중 양수 지수 24개월; 전반/후반 자료 12/12개월. 최근12개월/이전12개월 관측월 평균비 1.14배, 최근 최댓달 비중 9.0%. 미래 1년 지속을 보장하지 않음.</x:v>
      </x:c>
      <x:c r="AK382" t="str">
        <x:v>https://developers.naver.com/docs/serviceapi/datalab/search/search.md</x:v>
      </x:c>
    </x:row>
    <x:row r="383">
      <x:c r="A383" t="str">
        <x:v>K0379</x:v>
      </x:c>
      <x:c r="B383" t="str">
        <x:v>건강</x:v>
      </x:c>
      <x:c r="C383" t="str">
        <x:v>생애주기별건강검진</x:v>
      </x:c>
      <x:c r="D383" t="n">
        <x:v>27.41494</x:v>
      </x:c>
      <x:c r="E383" t="n">
        <x:v>35.73815</x:v>
      </x:c>
      <x:c r="F383" t="n">
        <x:v>34.84963</x:v>
      </x:c>
      <x:c r="G383" t="n">
        <x:v>44.70686</x:v>
      </x:c>
      <x:c r="H383" t="n">
        <x:v>35.82928</x:v>
      </x:c>
      <x:c r="I383" t="n">
        <x:v>31.60692</x:v>
      </x:c>
      <x:c r="J383" t="n">
        <x:v>25.44805</x:v>
      </x:c>
      <x:c r="K383" t="n">
        <x:v>23.11664</x:v>
      </x:c>
      <x:c r="L383" t="n">
        <x:v>18.85631</x:v>
      </x:c>
      <x:c r="M383" t="n">
        <x:v>19.75243</x:v>
      </x:c>
      <x:c r="N383" t="n">
        <x:v>24.55953</x:v>
      </x:c>
      <x:c r="O383" t="n">
        <x:v>24.39246</x:v>
      </x:c>
      <x:c r="P383" t="n">
        <x:v>24.69623</x:v>
      </x:c>
      <x:c r="Q383" t="n">
        <x:v>26.83778</x:v>
      </x:c>
      <x:c r="R383" t="n">
        <x:v>36.14823</x:v>
      </x:c>
      <x:c r="S383" t="n">
        <x:v>48.07867</x:v>
      </x:c>
      <x:c r="T383" t="n">
        <x:v>36.78614</x:v>
      </x:c>
      <x:c r="U383" t="n">
        <x:v>24.18742</x:v>
      </x:c>
      <x:c r="V383" t="n">
        <x:v>21.84082</x:v>
      </x:c>
      <x:c r="W383" t="n">
        <x:v>20.32958</x:v>
      </x:c>
      <x:c r="X383" t="n">
        <x:v>17.77035</x:v>
      </x:c>
      <x:c r="Y383" t="n">
        <x:v>18.32472</x:v>
      </x:c>
      <x:c r="Z383" t="n">
        <x:v>20.25364</x:v>
      </x:c>
      <x:c r="AA383" t="n">
        <x:v>21.9927</x:v>
      </x:c>
      <x:c r="AB383" t="n">
        <x:f>COUNT(D383:O383)</x:f>
        <x:v>12</x:v>
      </x:c>
      <x:c r="AC383" t="n">
        <x:f>COUNT(P383:AA383)</x:f>
        <x:v>12</x:v>
      </x:c>
      <x:c r="AD383" t="n">
        <x:f>COUNTIF(D383:AA383,"&gt;0")</x:f>
        <x:v>24</x:v>
      </x:c>
      <x:c r="AE383" t="n">
        <x:f>IF(AB383=0,"",AVERAGE(D383:O383))</x:f>
        <x:v>28.855933333333336</x:v>
      </x:c>
      <x:c r="AF383" t="n">
        <x:f>IF(AC383=0,"",AVERAGE(P383:AA383))</x:f>
        <x:v>26.437190000000005</x:v>
      </x:c>
      <x:c r="AG383" t="n">
        <x:f>IF(OR(AB383&lt;'산출기준'!$B$19,AC383&lt;'산출기준'!$B$19,AE383=0),"",AF383/AE383)</x:f>
        <x:v>0.9161786484119963</x:v>
      </x:c>
      <x:c r="AH383" t="n">
        <x:f>IF(SUM(P383:AA383)=0,"",MAX(P383:AA383)/SUM(P383:AA383))</x:f>
        <x:v>0.1515499882299644</x:v>
      </x:c>
      <x:c r="AI383" t="n">
        <x:f>IF(AG383="","",AD383/'산출기준'!$B$18*'산출기준'!$B$20+MIN(1,AG383)*'산출기준'!$B$21+(1-AH383)*'산출기준'!$B$22)</x:f>
        <x:v>94.4543596877606</x:v>
      </x:c>
      <x:c r="AJ383" t="str">
        <x:v>24개월 중 양수 지수 24개월; 전반/후반 자료 12/12개월. 최근12개월/이전12개월 관측월 평균비 0.92배, 최근 최댓달 비중 15.2%. 미래 1년 지속을 보장하지 않음.</x:v>
      </x:c>
      <x:c r="AK383" t="str">
        <x:v>https://developers.naver.com/docs/serviceapi/datalab/search/search.md</x:v>
      </x:c>
    </x:row>
    <x:row r="384">
      <x:c r="A384" t="str">
        <x:v>K0380</x:v>
      </x:c>
      <x:c r="B384" t="str">
        <x:v>건강</x:v>
      </x:c>
      <x:c r="C384" t="str">
        <x:v>LDL콜레스테롤정상수치</x:v>
      </x:c>
      <x:c r="D384" t="n">
        <x:v>85.5332</x:v>
      </x:c>
      <x:c r="E384" t="n">
        <x:v>100</x:v>
      </x:c>
      <x:c r="F384" t="n">
        <x:v>31.11968</x:v>
      </x:c>
      <x:c r="G384" t="n">
        <x:v>37.73307</x:v>
      </x:c>
      <x:c r="H384" t="n">
        <x:v>28.5478</x:v>
      </x:c>
      <x:c r="I384" t="n">
        <x:v>26.69238</x:v>
      </x:c>
      <x:c r="J384" t="n">
        <x:v>29.25507</x:v>
      </x:c>
      <x:c r="K384" t="n">
        <x:v>32.14843</x:v>
      </x:c>
      <x:c r="L384" t="n">
        <x:v>27.10572</x:v>
      </x:c>
      <x:c r="M384" t="n">
        <x:v>22.48553</x:v>
      </x:c>
      <x:c r="N384" t="n">
        <x:v>27.90484</x:v>
      </x:c>
      <x:c r="O384" t="n">
        <x:v>26.29741</x:v>
      </x:c>
      <x:c r="P384" t="n">
        <x:v>31.83613</x:v>
      </x:c>
      <x:c r="Q384" t="n">
        <x:v>28.9887</x:v>
      </x:c>
      <x:c r="R384" t="n">
        <x:v>44.50261</x:v>
      </x:c>
      <x:c r="S384" t="n">
        <x:v>33.89363</x:v>
      </x:c>
      <x:c r="T384" t="n">
        <x:v>24.33177</x:v>
      </x:c>
      <x:c r="U384" t="n">
        <x:v>19.00431</x:v>
      </x:c>
      <x:c r="V384" t="n">
        <x:v>21.36493</x:v>
      </x:c>
      <x:c r="W384" t="n">
        <x:v>18.40727</x:v>
      </x:c>
      <x:c r="X384" t="n">
        <x:v>21.11692</x:v>
      </x:c>
      <x:c r="Y384" t="n">
        <x:v>20.59336</x:v>
      </x:c>
      <x:c r="Z384" t="n">
        <x:v>22.65086</x:v>
      </x:c>
      <x:c r="AA384" t="n">
        <x:v>25.33296</x:v>
      </x:c>
      <x:c r="AB384" t="n">
        <x:f>COUNT(D384:O384)</x:f>
        <x:v>12</x:v>
      </x:c>
      <x:c r="AC384" t="n">
        <x:f>COUNT(P384:AA384)</x:f>
        <x:v>12</x:v>
      </x:c>
      <x:c r="AD384" t="n">
        <x:f>COUNTIF(D384:AA384,"&gt;0")</x:f>
        <x:v>24</x:v>
      </x:c>
      <x:c r="AE384" t="n">
        <x:f>IF(AB384=0,"",AVERAGE(D384:O384))</x:f>
        <x:v>39.568594166666664</x:v>
      </x:c>
      <x:c r="AF384" t="n">
        <x:f>IF(AC384=0,"",AVERAGE(P384:AA384))</x:f>
        <x:v>26.001954166666668</x:v>
      </x:c>
      <x:c r="AG384" t="n">
        <x:f>IF(OR(AB384&lt;'산출기준'!$B$19,AC384&lt;'산출기준'!$B$19,AE384=0),"",AF384/AE384)</x:f>
        <x:v>0.6571361635226153</x:v>
      </x:c>
      <x:c r="AH384" t="n">
        <x:f>IF(SUM(P384:AA384)=0,"",MAX(P384:AA384)/SUM(P384:AA384))</x:f>
        <x:v>0.14262585071730985</x:v>
      </x:c>
      <x:c r="AI384" t="n">
        <x:f>IF(AG384="","",AD384/'산출기준'!$B$18*'산출기준'!$B$20+MIN(1,AG384)*'산출기준'!$B$21+(1-AH384)*'산출기준'!$B$22)</x:f>
        <x:v>86.86156789133227</x:v>
      </x:c>
      <x:c r="AJ384" t="str">
        <x:v>24개월 중 양수 지수 24개월; 전반/후반 자료 12/12개월. 최근12개월/이전12개월 관측월 평균비 0.66배, 최근 최댓달 비중 14.3%. 미래 1년 지속을 보장하지 않음.</x:v>
      </x:c>
      <x:c r="AK384" t="str">
        <x:v>https://developers.naver.com/docs/serviceapi/datalab/search/search.md</x:v>
      </x:c>
    </x:row>
    <x:row r="385">
      <x:c r="A385" t="str">
        <x:v>K0381</x:v>
      </x:c>
      <x:c r="B385" t="str">
        <x:v>건강</x:v>
      </x:c>
      <x:c r="C385" t="str">
        <x:v>고지혈증나쁜음식</x:v>
      </x:c>
      <x:c r="D385" t="n">
        <x:v>42.15118</x:v>
      </x:c>
      <x:c r="E385" t="n">
        <x:v>51.29971</x:v>
      </x:c>
      <x:c r="F385" t="n">
        <x:v>87.45292</x:v>
      </x:c>
      <x:c r="G385" t="n">
        <x:v>72.19619</x:v>
      </x:c>
      <x:c r="H385" t="n">
        <x:v>54.65233</x:v>
      </x:c>
      <x:c r="I385" t="n">
        <x:v>58.56526</x:v>
      </x:c>
      <x:c r="J385" t="n">
        <x:v>58.23459</x:v>
      </x:c>
      <x:c r="K385" t="n">
        <x:v>60.00734</x:v>
      </x:c>
      <x:c r="L385" t="n">
        <x:v>57.54569</x:v>
      </x:c>
      <x:c r="M385" t="n">
        <x:v>57.87636</x:v>
      </x:c>
      <x:c r="N385" t="n">
        <x:v>58.21622</x:v>
      </x:c>
      <x:c r="O385" t="n">
        <x:v>57.67429</x:v>
      </x:c>
      <x:c r="P385" t="n">
        <x:v>56.98539</x:v>
      </x:c>
      <x:c r="Q385" t="n">
        <x:v>42.65637</x:v>
      </x:c>
      <x:c r="R385" t="n">
        <x:v>45.26499</x:v>
      </x:c>
      <x:c r="S385" t="n">
        <x:v>46.79893</x:v>
      </x:c>
      <x:c r="T385" t="n">
        <x:v>47.05612</x:v>
      </x:c>
      <x:c r="U385" t="n">
        <x:v>30.56856</x:v>
      </x:c>
      <x:c r="V385" t="n">
        <x:v>34.72949</x:v>
      </x:c>
      <x:c r="W385" t="n">
        <x:v>33.14962</x:v>
      </x:c>
      <x:c r="X385" t="n">
        <x:v>33.39763</x:v>
      </x:c>
      <x:c r="Y385" t="n">
        <x:v>12.29907</x:v>
      </x:c>
      <x:c r="Z385" t="n">
        <x:v>16.79985</x:v>
      </x:c>
      <x:c r="AA385" t="n">
        <x:v>22.95398</x:v>
      </x:c>
      <x:c r="AB385" t="n">
        <x:f>COUNT(D385:O385)</x:f>
        <x:v>12</x:v>
      </x:c>
      <x:c r="AC385" t="n">
        <x:f>COUNT(P385:AA385)</x:f>
        <x:v>12</x:v>
      </x:c>
      <x:c r="AD385" t="n">
        <x:f>COUNTIF(D385:AA385,"&gt;0")</x:f>
        <x:v>24</x:v>
      </x:c>
      <x:c r="AE385" t="n">
        <x:f>IF(AB385=0,"",AVERAGE(D385:O385))</x:f>
        <x:v>59.65600666666668</x:v>
      </x:c>
      <x:c r="AF385" t="n">
        <x:f>IF(AC385=0,"",AVERAGE(P385:AA385))</x:f>
        <x:v>35.221666666666664</x:v>
      </x:c>
      <x:c r="AG385" t="n">
        <x:f>IF(OR(AB385&lt;'산출기준'!$B$19,AC385&lt;'산출기준'!$B$19,AE385=0),"",AF385/AE385)</x:f>
        <x:v>0.5904127452491231</x:v>
      </x:c>
      <x:c r="AH385" t="n">
        <x:f>IF(SUM(P385:AA385)=0,"",MAX(P385:AA385)/SUM(P385:AA385))</x:f>
        <x:v>0.13482560450480294</x:v>
      </x:c>
      <x:c r="AI385" t="n">
        <x:f>IF(AG385="","",AD385/'산출기준'!$B$18*'산출기준'!$B$20+MIN(1,AG385)*'산출기준'!$B$21+(1-AH385)*'산출기준'!$B$22)</x:f>
        <x:v>85.01587026737764</x:v>
      </x:c>
      <x:c r="AJ385" t="str">
        <x:v>24개월 중 양수 지수 24개월; 전반/후반 자료 12/12개월. 최근12개월/이전12개월 관측월 평균비 0.59배, 최근 최댓달 비중 13.5%. 미래 1년 지속을 보장하지 않음.</x:v>
      </x:c>
      <x:c r="AK385" t="str">
        <x:v>https://developers.naver.com/docs/serviceapi/datalab/search/search.md</x:v>
      </x:c>
    </x:row>
    <x:row r="386">
      <x:c r="A386" t="str">
        <x:v>K0382</x:v>
      </x:c>
      <x:c r="B386" t="str">
        <x:v>건강</x:v>
      </x:c>
      <x:c r="C386" t="str">
        <x:v>혈액순환에좋은음식</x:v>
      </x:c>
      <x:c r="D386" t="n">
        <x:v>82.18976</x:v>
      </x:c>
      <x:c r="E386" t="n">
        <x:v>83.71452</x:v>
      </x:c>
      <x:c r="F386" t="n">
        <x:v>54.82685</x:v>
      </x:c>
      <x:c r="G386" t="n">
        <x:v>53.46743</x:v>
      </x:c>
      <x:c r="H386" t="n">
        <x:v>52.26416</x:v>
      </x:c>
      <x:c r="I386" t="n">
        <x:v>55.58004</x:v>
      </x:c>
      <x:c r="J386" t="n">
        <x:v>53.71544</x:v>
      </x:c>
      <x:c r="K386" t="n">
        <x:v>48.57169</x:v>
      </x:c>
      <x:c r="L386" t="n">
        <x:v>46.11003</x:v>
      </x:c>
      <x:c r="M386" t="n">
        <x:v>42.638</x:v>
      </x:c>
      <x:c r="N386" t="n">
        <x:v>39.01901</x:v>
      </x:c>
      <x:c r="O386" t="n">
        <x:v>44.72306</x:v>
      </x:c>
      <x:c r="P386" t="n">
        <x:v>40.91117</x:v>
      </x:c>
      <x:c r="Q386" t="n">
        <x:v>37.39322</x:v>
      </x:c>
      <x:c r="R386" t="n">
        <x:v>41.64599</x:v>
      </x:c>
      <x:c r="S386" t="n">
        <x:v>38.36685</x:v>
      </x:c>
      <x:c r="T386" t="n">
        <x:v>38.12804</x:v>
      </x:c>
      <x:c r="U386" t="n">
        <x:v>27.79461</x:v>
      </x:c>
      <x:c r="V386" t="n">
        <x:v>32.48828</x:v>
      </x:c>
      <x:c r="W386" t="n">
        <x:v>29.02544</x:v>
      </x:c>
      <x:c r="X386" t="n">
        <x:v>28.80499</x:v>
      </x:c>
      <x:c r="Y386" t="n">
        <x:v>27.86809</x:v>
      </x:c>
      <x:c r="Z386" t="n">
        <x:v>26.43519</x:v>
      </x:c>
      <x:c r="AA386" t="n">
        <x:v>24.12051</x:v>
      </x:c>
      <x:c r="AB386" t="n">
        <x:f>COUNT(D386:O386)</x:f>
        <x:v>12</x:v>
      </x:c>
      <x:c r="AC386" t="n">
        <x:f>COUNT(P386:AA386)</x:f>
        <x:v>12</x:v>
      </x:c>
      <x:c r="AD386" t="n">
        <x:f>COUNTIF(D386:AA386,"&gt;0")</x:f>
        <x:v>24</x:v>
      </x:c>
      <x:c r="AE386" t="n">
        <x:f>IF(AB386=0,"",AVERAGE(D386:O386))</x:f>
        <x:v>54.734999166666675</x:v>
      </x:c>
      <x:c r="AF386" t="n">
        <x:f>IF(AC386=0,"",AVERAGE(P386:AA386))</x:f>
        <x:v>32.748531666666665</x:v>
      </x:c>
      <x:c r="AG386" t="n">
        <x:f>IF(OR(AB386&lt;'산출기준'!$B$19,AC386&lt;'산출기준'!$B$19,AE386=0),"",AF386/AE386)</x:f>
        <x:v>0.5983106269344816</x:v>
      </x:c>
      <x:c r="AH386" t="n">
        <x:f>IF(SUM(P386:AA386)=0,"",MAX(P386:AA386)/SUM(P386:AA386))</x:f>
        <x:v>0.10597419151464246</x:v>
      </x:c>
      <x:c r="AI386" t="n">
        <x:f>IF(AG386="","",AD386/'산출기준'!$B$18*'산출기준'!$B$20+MIN(1,AG386)*'산출기준'!$B$21+(1-AH386)*'산출기준'!$B$22)</x:f>
        <x:v>85.8298349777416</x:v>
      </x:c>
      <x:c r="AJ386" t="str">
        <x:v>24개월 중 양수 지수 24개월; 전반/후반 자료 12/12개월. 최근12개월/이전12개월 관측월 평균비 0.60배, 최근 최댓달 비중 10.6%. 미래 1년 지속을 보장하지 않음.</x:v>
      </x:c>
      <x:c r="AK386" t="str">
        <x:v>https://developers.naver.com/docs/serviceapi/datalab/search/search.md</x:v>
      </x:c>
    </x:row>
    <x:row r="387">
      <x:c r="A387" t="str">
        <x:v>K0383</x:v>
      </x:c>
      <x:c r="B387" t="str">
        <x:v>건강</x:v>
      </x:c>
      <x:c r="C387" t="str">
        <x:v>혈압낮추는음식</x:v>
      </x:c>
      <x:c r="D387" t="n">
        <x:v>35.56535</x:v>
      </x:c>
      <x:c r="E387" t="n">
        <x:v>44.05253</x:v>
      </x:c>
      <x:c r="F387" t="n">
        <x:v>50.03214</x:v>
      </x:c>
      <x:c r="G387" t="n">
        <x:v>52.94387</x:v>
      </x:c>
      <x:c r="H387" t="n">
        <x:v>40.47028</x:v>
      </x:c>
      <x:c r="I387" t="n">
        <x:v>34.77542</x:v>
      </x:c>
      <x:c r="J387" t="n">
        <x:v>36.88803</x:v>
      </x:c>
      <x:c r="K387" t="n">
        <x:v>31.55139</x:v>
      </x:c>
      <x:c r="L387" t="n">
        <x:v>26.27904</x:v>
      </x:c>
      <x:c r="M387" t="n">
        <x:v>24.83696</x:v>
      </x:c>
      <x:c r="N387" t="n">
        <x:v>23.38568</x:v>
      </x:c>
      <x:c r="O387" t="n">
        <x:v>20.63929</x:v>
      </x:c>
      <x:c r="P387" t="n">
        <x:v>25.59015</x:v>
      </x:c>
      <x:c r="Q387" t="n">
        <x:v>23.39487</x:v>
      </x:c>
      <x:c r="R387" t="n">
        <x:v>31.81776</x:v>
      </x:c>
      <x:c r="S387" t="n">
        <x:v>28.82336</x:v>
      </x:c>
      <x:c r="T387" t="n">
        <x:v>29.301</x:v>
      </x:c>
      <x:c r="U387" t="n">
        <x:v>25.26866</x:v>
      </x:c>
      <x:c r="V387" t="n">
        <x:v>30.20115</x:v>
      </x:c>
      <x:c r="W387" t="n">
        <x:v>29.4204</x:v>
      </x:c>
      <x:c r="X387" t="n">
        <x:v>26.90364</x:v>
      </x:c>
      <x:c r="Y387" t="n">
        <x:v>26.19638</x:v>
      </x:c>
      <x:c r="Z387" t="n">
        <x:v>23.53265</x:v>
      </x:c>
      <x:c r="AA387" t="n">
        <x:v>22.72435</x:v>
      </x:c>
      <x:c r="AB387" t="n">
        <x:f>COUNT(D387:O387)</x:f>
        <x:v>12</x:v>
      </x:c>
      <x:c r="AC387" t="n">
        <x:f>COUNT(P387:AA387)</x:f>
        <x:v>12</x:v>
      </x:c>
      <x:c r="AD387" t="n">
        <x:f>COUNTIF(D387:AA387,"&gt;0")</x:f>
        <x:v>24</x:v>
      </x:c>
      <x:c r="AE387" t="n">
        <x:f>IF(AB387=0,"",AVERAGE(D387:O387))</x:f>
        <x:v>35.11833166666667</x:v>
      </x:c>
      <x:c r="AF387" t="n">
        <x:f>IF(AC387=0,"",AVERAGE(P387:AA387))</x:f>
        <x:v>26.9311975</x:v>
      </x:c>
      <x:c r="AG387" t="n">
        <x:f>IF(OR(AB387&lt;'산출기준'!$B$19,AC387&lt;'산출기준'!$B$19,AE387=0),"",AF387/AE387)</x:f>
        <x:v>0.7668700710393465</x:v>
      </x:c>
      <x:c r="AH387" t="n">
        <x:f>IF(SUM(P387:AA387)=0,"",MAX(P387:AA387)/SUM(P387:AA387))</x:f>
        <x:v>0.09845384706714211</x:v>
      </x:c>
      <x:c r="AI387" t="n">
        <x:f>IF(AG387="","",AD387/'산출기준'!$B$18*'산출기준'!$B$20+MIN(1,AG387)*'산출기준'!$B$21+(1-AH387)*'산출기준'!$B$22)</x:f>
        <x:v>91.03702518983755</x:v>
      </x:c>
      <x:c r="AJ387" t="str">
        <x:v>24개월 중 양수 지수 24개월; 전반/후반 자료 12/12개월. 최근12개월/이전12개월 관측월 평균비 0.77배, 최근 최댓달 비중 9.8%. 미래 1년 지속을 보장하지 않음.</x:v>
      </x:c>
      <x:c r="AK387" t="str">
        <x:v>https://developers.naver.com/docs/serviceapi/datalab/search/search.md</x:v>
      </x:c>
    </x:row>
    <x:row r="388">
      <x:c r="A388" t="str">
        <x:v>K0384</x:v>
      </x:c>
      <x:c r="B388" t="str">
        <x:v>건강</x:v>
      </x:c>
      <x:c r="C388" t="str">
        <x:v>빈혈검사</x:v>
      </x:c>
      <x:c r="D388" t="n">
        <x:v>35.28979</x:v>
      </x:c>
      <x:c r="E388" t="n">
        <x:v>32.95673</x:v>
      </x:c>
      <x:c r="F388" t="n">
        <x:v>28.07017</x:v>
      </x:c>
      <x:c r="G388" t="n">
        <x:v>28.14365</x:v>
      </x:c>
      <x:c r="H388" t="n">
        <x:v>26.99549</x:v>
      </x:c>
      <x:c r="I388" t="n">
        <x:v>29.22751</x:v>
      </x:c>
      <x:c r="J388" t="n">
        <x:v>32.43317</x:v>
      </x:c>
      <x:c r="K388" t="n">
        <x:v>32.52502</x:v>
      </x:c>
      <x:c r="L388" t="n">
        <x:v>34.02222</x:v>
      </x:c>
      <x:c r="M388" t="n">
        <x:v>38.36685</x:v>
      </x:c>
      <x:c r="N388" t="n">
        <x:v>34.48149</x:v>
      </x:c>
      <x:c r="O388" t="n">
        <x:v>29.71433</x:v>
      </x:c>
      <x:c r="P388" t="n">
        <x:v>31.39524</x:v>
      </x:c>
      <x:c r="Q388" t="n">
        <x:v>25.16763</x:v>
      </x:c>
      <x:c r="R388" t="n">
        <x:v>28.75907</x:v>
      </x:c>
      <x:c r="S388" t="n">
        <x:v>27.10572</x:v>
      </x:c>
      <x:c r="T388" t="n">
        <x:v>22.69679</x:v>
      </x:c>
      <x:c r="U388" t="n">
        <x:v>20.68522</x:v>
      </x:c>
      <x:c r="V388" t="n">
        <x:v>22.95398</x:v>
      </x:c>
      <x:c r="W388" t="n">
        <x:v>23.43161</x:v>
      </x:c>
      <x:c r="X388" t="n">
        <x:v>23.01827</x:v>
      </x:c>
      <x:c r="Y388" t="n">
        <x:v>25.29622</x:v>
      </x:c>
      <x:c r="Z388" t="n">
        <x:v>23.78065</x:v>
      </x:c>
      <x:c r="AA388" t="n">
        <x:v>22.92642</x:v>
      </x:c>
      <x:c r="AB388" t="n">
        <x:f>COUNT(D388:O388)</x:f>
        <x:v>12</x:v>
      </x:c>
      <x:c r="AC388" t="n">
        <x:f>COUNT(P388:AA388)</x:f>
        <x:v>12</x:v>
      </x:c>
      <x:c r="AD388" t="n">
        <x:f>COUNTIF(D388:AA388,"&gt;0")</x:f>
        <x:v>24</x:v>
      </x:c>
      <x:c r="AE388" t="n">
        <x:f>IF(AB388=0,"",AVERAGE(D388:O388))</x:f>
        <x:v>31.85220166666667</x:v>
      </x:c>
      <x:c r="AF388" t="n">
        <x:f>IF(AC388=0,"",AVERAGE(P388:AA388))</x:f>
        <x:v>24.768068333333336</x:v>
      </x:c>
      <x:c r="AG388" t="n">
        <x:f>IF(OR(AB388&lt;'산출기준'!$B$19,AC388&lt;'산출기준'!$B$19,AE388=0),"",AF388/AE388)</x:f>
        <x:v>0.7775936053818572</x:v>
      </x:c>
      <x:c r="AH388" t="n">
        <x:f>IF(SUM(P388:AA388)=0,"",MAX(P388:AA388)/SUM(P388:AA388))</x:f>
        <x:v>0.10563076477300308</x:v>
      </x:c>
      <x:c r="AI388" t="n">
        <x:f>IF(AG388="","",AD388/'산출기준'!$B$18*'산출기준'!$B$20+MIN(1,AG388)*'산출기준'!$B$21+(1-AH388)*'산출기준'!$B$22)</x:f>
        <x:v>91.21519286599566</x:v>
      </x:c>
      <x:c r="AJ388" t="str">
        <x:v>24개월 중 양수 지수 24개월; 전반/후반 자료 12/12개월. 최근12개월/이전12개월 관측월 평균비 0.78배, 최근 최댓달 비중 10.6%. 미래 1년 지속을 보장하지 않음.</x:v>
      </x:c>
      <x:c r="AK388" t="str">
        <x:v>https://developers.naver.com/docs/serviceapi/datalab/search/search.md</x:v>
      </x:c>
    </x:row>
    <x:row r="389">
      <x:c r="A389" t="str">
        <x:v>K0385</x:v>
      </x:c>
      <x:c r="B389" t="str">
        <x:v>건강</x:v>
      </x:c>
      <x:c r="C389" t="str">
        <x:v>비타민D3효능</x:v>
      </x:c>
      <x:c r="D389" t="n">
        <x:v>29.15443</x:v>
      </x:c>
      <x:c r="E389" t="n">
        <x:v>27.35368</x:v>
      </x:c>
      <x:c r="F389" t="n">
        <x:v>31.2292</x:v>
      </x:c>
      <x:c r="G389" t="n">
        <x:v>30.70072</x:v>
      </x:c>
      <x:c r="H389" t="n">
        <x:v>30.15267</x:v>
      </x:c>
      <x:c r="I389" t="n">
        <x:v>34.31199</x:v>
      </x:c>
      <x:c r="J389" t="n">
        <x:v>33.27461</x:v>
      </x:c>
      <x:c r="K389" t="n">
        <x:v>30.94539</x:v>
      </x:c>
      <x:c r="L389" t="n">
        <x:v>32.96144</x:v>
      </x:c>
      <x:c r="M389" t="n">
        <x:v>30.75944</x:v>
      </x:c>
      <x:c r="N389" t="n">
        <x:v>30.90624</x:v>
      </x:c>
      <x:c r="O389" t="n">
        <x:v>36.37698</x:v>
      </x:c>
      <x:c r="P389" t="n">
        <x:v>35.92679</x:v>
      </x:c>
      <x:c r="Q389" t="n">
        <x:v>24.41769</x:v>
      </x:c>
      <x:c r="R389" t="n">
        <x:v>27.42219</x:v>
      </x:c>
      <x:c r="S389" t="n">
        <x:v>15.78586</x:v>
      </x:c>
      <x:c r="T389" t="n">
        <x:v>27.76472</x:v>
      </x:c>
      <x:c r="U389" t="n">
        <x:v>28.13662</x:v>
      </x:c>
      <x:c r="V389" t="n">
        <x:v>31.02368</x:v>
      </x:c>
      <x:c r="W389" t="n">
        <x:v>28.02896</x:v>
      </x:c>
      <x:c r="X389" t="n">
        <x:v>23.17478</x:v>
      </x:c>
      <x:c r="Y389" t="n">
        <x:v>22.81268</x:v>
      </x:c>
      <x:c r="Z389" t="n">
        <x:v>20.99236</x:v>
      </x:c>
      <x:c r="AA389" t="n">
        <x:v>23.66412</x:v>
      </x:c>
      <x:c r="AB389" t="n">
        <x:f>COUNT(D389:O389)</x:f>
        <x:v>12</x:v>
      </x:c>
      <x:c r="AC389" t="n">
        <x:f>COUNT(P389:AA389)</x:f>
        <x:v>12</x:v>
      </x:c>
      <x:c r="AD389" t="n">
        <x:f>COUNTIF(D389:AA389,"&gt;0")</x:f>
        <x:v>24</x:v>
      </x:c>
      <x:c r="AE389" t="n">
        <x:f>IF(AB389=0,"",AVERAGE(D389:O389))</x:f>
        <x:v>31.510565833333334</x:v>
      </x:c>
      <x:c r="AF389" t="n">
        <x:f>IF(AC389=0,"",AVERAGE(P389:AA389))</x:f>
        <x:v>25.762537500000004</x:v>
      </x:c>
      <x:c r="AG389" t="n">
        <x:f>IF(OR(AB389&lt;'산출기준'!$B$19,AC389&lt;'산출기준'!$B$19,AE389=0),"",AF389/AE389)</x:f>
        <x:v>0.8175840965936321</x:v>
      </x:c>
      <x:c r="AH389" t="n">
        <x:f>IF(SUM(P389:AA389)=0,"",MAX(P389:AA389)/SUM(P389:AA389))</x:f>
        <x:v>0.11621134628786726</x:v>
      </x:c>
      <x:c r="AI389" t="n">
        <x:f>IF(AG389="","",AD389/'산출기준'!$B$18*'산출기준'!$B$20+MIN(1,AG389)*'산출기준'!$B$21+(1-AH389)*'산출기준'!$B$22)</x:f>
        <x:v>92.20329597205162</x:v>
      </x:c>
      <x:c r="AJ389" t="str">
        <x:v>24개월 중 양수 지수 24개월; 전반/후반 자료 12/12개월. 최근12개월/이전12개월 관측월 평균비 0.82배, 최근 최댓달 비중 11.6%. 미래 1년 지속을 보장하지 않음.</x:v>
      </x:c>
      <x:c r="AK389" t="str">
        <x:v>https://developers.naver.com/docs/serviceapi/datalab/search/search.md</x:v>
      </x:c>
    </x:row>
    <x:row r="390">
      <x:c r="A390" t="str">
        <x:v>K0386</x:v>
      </x:c>
      <x:c r="B390" t="str">
        <x:v>건강</x:v>
      </x:c>
      <x:c r="C390" t="str">
        <x:v>중성지방낮추는음식</x:v>
      </x:c>
      <x:c r="D390" t="n">
        <x:v>33.91074</x:v>
      </x:c>
      <x:c r="E390" t="n">
        <x:v>38.97044</x:v>
      </x:c>
      <x:c r="F390" t="n">
        <x:v>39.15639</x:v>
      </x:c>
      <x:c r="G390" t="n">
        <x:v>40.27206</x:v>
      </x:c>
      <x:c r="H390" t="n">
        <x:v>35.10471</x:v>
      </x:c>
      <x:c r="I390" t="n">
        <x:v>33.33333</x:v>
      </x:c>
      <x:c r="J390" t="n">
        <x:v>34.69367</x:v>
      </x:c>
      <x:c r="K390" t="n">
        <x:v>34.59581</x:v>
      </x:c>
      <x:c r="L390" t="n">
        <x:v>36.03444</x:v>
      </x:c>
      <x:c r="M390" t="n">
        <x:v>40.72225</x:v>
      </x:c>
      <x:c r="N390" t="n">
        <x:v>43.79526</x:v>
      </x:c>
      <x:c r="O390" t="n">
        <x:v>40.79076</x:v>
      </x:c>
      <x:c r="P390" t="n">
        <x:v>36.63143</x:v>
      </x:c>
      <x:c r="Q390" t="n">
        <x:v>25.66059</x:v>
      </x:c>
      <x:c r="R390" t="n">
        <x:v>27.39283</x:v>
      </x:c>
      <x:c r="S390" t="n">
        <x:v>30.75944</x:v>
      </x:c>
      <x:c r="T390" t="n">
        <x:v>28.52808</x:v>
      </x:c>
      <x:c r="U390" t="n">
        <x:v>17.11685</x:v>
      </x:c>
      <x:c r="V390" t="n">
        <x:v>22.8714</x:v>
      </x:c>
      <x:c r="W390" t="n">
        <x:v>23.33137</x:v>
      </x:c>
      <x:c r="X390" t="n">
        <x:v>23.95772</x:v>
      </x:c>
      <x:c r="Y390" t="n">
        <x:v>26.91329</x:v>
      </x:c>
      <x:c r="Z390" t="n">
        <x:v>26.30651</x:v>
      </x:c>
      <x:c r="AA390" t="n">
        <x:v>23.86964</x:v>
      </x:c>
      <x:c r="AB390" t="n">
        <x:f>COUNT(D390:O390)</x:f>
        <x:v>12</x:v>
      </x:c>
      <x:c r="AC390" t="n">
        <x:f>COUNT(P390:AA390)</x:f>
        <x:v>12</x:v>
      </x:c>
      <x:c r="AD390" t="n">
        <x:f>COUNTIF(D390:AA390,"&gt;0")</x:f>
        <x:v>24</x:v>
      </x:c>
      <x:c r="AE390" t="n">
        <x:f>IF(AB390=0,"",AVERAGE(D390:O390))</x:f>
        <x:v>37.614988333333336</x:v>
      </x:c>
      <x:c r="AF390" t="n">
        <x:f>IF(AC390=0,"",AVERAGE(P390:AA390))</x:f>
        <x:v>26.11159583333333</x:v>
      </x:c>
      <x:c r="AG390" t="n">
        <x:f>IF(OR(AB390&lt;'산출기준'!$B$19,AC390&lt;'산출기준'!$B$19,AE390=0),"",AF390/AE390)</x:f>
        <x:v>0.694180617628797</x:v>
      </x:c>
      <x:c r="AH390" t="n">
        <x:f>IF(SUM(P390:AA390)=0,"",MAX(P390:AA390)/SUM(P390:AA390))</x:f>
        <x:v>0.11690664891380476</x:v>
      </x:c>
      <x:c r="AI390" t="n">
        <x:f>IF(AG390="","",AD390/'산출기준'!$B$18*'산출기준'!$B$20+MIN(1,AG390)*'산출기준'!$B$21+(1-AH390)*'산출기준'!$B$22)</x:f>
        <x:v>88.48728555058781</x:v>
      </x:c>
      <x:c r="AJ390" t="str">
        <x:v>24개월 중 양수 지수 24개월; 전반/후반 자료 12/12개월. 최근12개월/이전12개월 관측월 평균비 0.69배, 최근 최댓달 비중 11.7%. 미래 1년 지속을 보장하지 않음.</x:v>
      </x:c>
      <x:c r="AK390" t="str">
        <x:v>https://developers.naver.com/docs/serviceapi/datalab/search/search.md</x:v>
      </x:c>
    </x:row>
    <x:row r="391">
      <x:c r="A391" t="str">
        <x:v>K0387</x:v>
      </x:c>
      <x:c r="B391" t="str">
        <x:v>건강</x:v>
      </x:c>
      <x:c r="C391" t="str">
        <x:v>수면무호흡증증상</x:v>
      </x:c>
      <x:c r="D391" t="n">
        <x:v>22.16676</x:v>
      </x:c>
      <x:c r="E391" t="n">
        <x:v>22.77353</x:v>
      </x:c>
      <x:c r="F391" t="n">
        <x:v>36.89567</x:v>
      </x:c>
      <x:c r="G391" t="n">
        <x:v>30.42669</x:v>
      </x:c>
      <x:c r="H391" t="n">
        <x:v>29.68291</x:v>
      </x:c>
      <x:c r="I391" t="n">
        <x:v>26.07163</x:v>
      </x:c>
      <x:c r="J391" t="n">
        <x:v>23.36073</x:v>
      </x:c>
      <x:c r="K391" t="n">
        <x:v>22.56801</x:v>
      </x:c>
      <x:c r="L391" t="n">
        <x:v>20.11156</x:v>
      </x:c>
      <x:c r="M391" t="n">
        <x:v>18.57506</x:v>
      </x:c>
      <x:c r="N391" t="n">
        <x:v>18.97631</x:v>
      </x:c>
      <x:c r="O391" t="n">
        <x:v>18.33039</x:v>
      </x:c>
      <x:c r="P391" t="n">
        <x:v>19.08396</x:v>
      </x:c>
      <x:c r="Q391" t="n">
        <x:v>17.11685</x:v>
      </x:c>
      <x:c r="R391" t="n">
        <x:v>20.90428</x:v>
      </x:c>
      <x:c r="S391" t="n">
        <x:v>20.3073</x:v>
      </x:c>
      <x:c r="T391" t="n">
        <x:v>21.70679</x:v>
      </x:c>
      <x:c r="U391" t="n">
        <x:v>20.15071</x:v>
      </x:c>
      <x:c r="V391" t="n">
        <x:v>20.23879</x:v>
      </x:c>
      <x:c r="W391" t="n">
        <x:v>16.32413</x:v>
      </x:c>
      <x:c r="X391" t="n">
        <x:v>13.47621</x:v>
      </x:c>
      <x:c r="Y391" t="n">
        <x:v>15.27696</x:v>
      </x:c>
      <x:c r="Z391" t="n">
        <x:v>17.84106</x:v>
      </x:c>
      <x:c r="AA391" t="n">
        <x:v>24.88745</x:v>
      </x:c>
      <x:c r="AB391" t="n">
        <x:f>COUNT(D391:O391)</x:f>
        <x:v>12</x:v>
      </x:c>
      <x:c r="AC391" t="n">
        <x:f>COUNT(P391:AA391)</x:f>
        <x:v>12</x:v>
      </x:c>
      <x:c r="AD391" t="n">
        <x:f>COUNTIF(D391:AA391,"&gt;0")</x:f>
        <x:v>24</x:v>
      </x:c>
      <x:c r="AE391" t="n">
        <x:f>IF(AB391=0,"",AVERAGE(D391:O391))</x:f>
        <x:v>24.161604166666667</x:v>
      </x:c>
      <x:c r="AF391" t="n">
        <x:f>IF(AC391=0,"",AVERAGE(P391:AA391))</x:f>
        <x:v>18.942874166666666</x:v>
      </x:c>
      <x:c r="AG391" t="n">
        <x:f>IF(OR(AB391&lt;'산출기준'!$B$19,AC391&lt;'산출기준'!$B$19,AE391=0),"",AF391/AE391)</x:f>
        <x:v>0.7840073049785429</x:v>
      </x:c>
      <x:c r="AH391" t="n">
        <x:f>IF(SUM(P391:AA391)=0,"",MAX(P391:AA391)/SUM(P391:AA391))</x:f>
        <x:v>0.10948466153653469</x:v>
      </x:c>
      <x:c r="AI391" t="n">
        <x:f>IF(AG391="","",AD391/'산출기준'!$B$18*'산출기준'!$B$20+MIN(1,AG391)*'산출기준'!$B$21+(1-AH391)*'산출기준'!$B$22)</x:f>
        <x:v>91.33052591862558</x:v>
      </x:c>
      <x:c r="AJ391" t="str">
        <x:v>24개월 중 양수 지수 24개월; 전반/후반 자료 12/12개월. 최근12개월/이전12개월 관측월 평균비 0.78배, 최근 최댓달 비중 10.9%. 미래 1년 지속을 보장하지 않음.</x:v>
      </x:c>
      <x:c r="AK391" t="str">
        <x:v>https://developers.naver.com/docs/serviceapi/datalab/search/search.md</x:v>
      </x:c>
    </x:row>
    <x:row r="392">
      <x:c r="A392" t="str">
        <x:v>K0388</x:v>
      </x:c>
      <x:c r="B392" t="str">
        <x:v>건강</x:v>
      </x:c>
      <x:c r="C392" t="str">
        <x:v>허리디스크초기증상</x:v>
      </x:c>
      <x:c r="D392" t="n">
        <x:v>72.73439</x:v>
      </x:c>
      <x:c r="E392" t="n">
        <x:v>70.40516</x:v>
      </x:c>
      <x:c r="F392" t="n">
        <x:v>73.35094</x:v>
      </x:c>
      <x:c r="G392" t="n">
        <x:v>77.96046</x:v>
      </x:c>
      <x:c r="H392" t="n">
        <x:v>90.55588</x:v>
      </x:c>
      <x:c r="I392" t="n">
        <x:v>100</x:v>
      </x:c>
      <x:c r="J392" t="n">
        <x:v>78.25406</x:v>
      </x:c>
      <x:c r="K392" t="n">
        <x:v>62.21374</x:v>
      </x:c>
      <x:c r="L392" t="n">
        <x:v>56.71364</x:v>
      </x:c>
      <x:c r="M392" t="n">
        <x:v>64.52339</x:v>
      </x:c>
      <x:c r="N392" t="n">
        <x:v>58.16206</x:v>
      </x:c>
      <x:c r="O392" t="n">
        <x:v>55.33372</x:v>
      </x:c>
      <x:c r="P392" t="n">
        <x:v>63.51536</x:v>
      </x:c>
      <x:c r="Q392" t="n">
        <x:v>62.23331</x:v>
      </x:c>
      <x:c r="R392" t="n">
        <x:v>46.70189</x:v>
      </x:c>
      <x:c r="S392" t="n">
        <x:v>42.95361</x:v>
      </x:c>
      <x:c r="T392" t="n">
        <x:v>38.18751</x:v>
      </x:c>
      <x:c r="U392" t="n">
        <x:v>35.10471</x:v>
      </x:c>
      <x:c r="V392" t="n">
        <x:v>40.20356</x:v>
      </x:c>
      <x:c r="W392" t="n">
        <x:v>38.7062</x:v>
      </x:c>
      <x:c r="X392" t="n">
        <x:v>22.66588</x:v>
      </x:c>
      <x:c r="Y392" t="n">
        <x:v>20.55196</x:v>
      </x:c>
      <x:c r="Z392" t="n">
        <x:v>20.49324</x:v>
      </x:c>
      <x:c r="AA392" t="n">
        <x:v>24.1926</x:v>
      </x:c>
      <x:c r="AB392" t="n">
        <x:f>COUNT(D392:O392)</x:f>
        <x:v>12</x:v>
      </x:c>
      <x:c r="AC392" t="n">
        <x:f>COUNT(P392:AA392)</x:f>
        <x:v>12</x:v>
      </x:c>
      <x:c r="AD392" t="n">
        <x:f>COUNTIF(D392:AA392,"&gt;0")</x:f>
        <x:v>24</x:v>
      </x:c>
      <x:c r="AE392" t="n">
        <x:f>IF(AB392=0,"",AVERAGE(D392:O392))</x:f>
        <x:v>71.68395333333335</x:v>
      </x:c>
      <x:c r="AF392" t="n">
        <x:f>IF(AC392=0,"",AVERAGE(P392:AA392))</x:f>
        <x:v>37.95915250000001</x:v>
      </x:c>
      <x:c r="AG392" t="n">
        <x:f>IF(OR(AB392&lt;'산출기준'!$B$19,AC392&lt;'산출기준'!$B$19,AE392=0),"",AF392/AE392)</x:f>
        <x:v>0.5295348642880838</x:v>
      </x:c>
      <x:c r="AH392" t="n">
        <x:f>IF(SUM(P392:AA392)=0,"",MAX(P392:AA392)/SUM(P392:AA392))</x:f>
        <x:v>0.13943795680545465</x:v>
      </x:c>
      <x:c r="AI392" t="n">
        <x:f>IF(AG392="","",AD392/'산출기준'!$B$18*'산출기준'!$B$20+MIN(1,AG392)*'산출기준'!$B$21+(1-AH392)*'산출기준'!$B$22)</x:f>
        <x:v>83.09728679253342</x:v>
      </x:c>
      <x:c r="AJ392" t="str">
        <x:v>24개월 중 양수 지수 24개월; 전반/후반 자료 12/12개월. 최근12개월/이전12개월 관측월 평균비 0.53배, 최근 최댓달 비중 13.9%. 미래 1년 지속을 보장하지 않음.</x:v>
      </x:c>
      <x:c r="AK392" t="str">
        <x:v>https://developers.naver.com/docs/serviceapi/datalab/search/search.md</x:v>
      </x:c>
    </x:row>
    <x:row r="393">
      <x:c r="A393" t="str">
        <x:v>K0389</x:v>
      </x:c>
      <x:c r="B393" t="str">
        <x:v>건강</x:v>
      </x:c>
      <x:c r="C393" t="str">
        <x:v>허리디스크에좋은운동</x:v>
      </x:c>
      <x:c r="D393" t="n">
        <x:v>66.44157</x:v>
      </x:c>
      <x:c r="E393" t="n">
        <x:v>73.79134</x:v>
      </x:c>
      <x:c r="F393" t="n">
        <x:v>45.60579</x:v>
      </x:c>
      <x:c r="G393" t="n">
        <x:v>42.49363</x:v>
      </x:c>
      <x:c r="H393" t="n">
        <x:v>39.42063</x:v>
      </x:c>
      <x:c r="I393" t="n">
        <x:v>43.89312</x:v>
      </x:c>
      <x:c r="J393" t="n">
        <x:v>41.38774</x:v>
      </x:c>
      <x:c r="K393" t="n">
        <x:v>34.54687</x:v>
      </x:c>
      <x:c r="L393" t="n">
        <x:v>36.98375</x:v>
      </x:c>
      <x:c r="M393" t="n">
        <x:v>34.06733</x:v>
      </x:c>
      <x:c r="N393" t="n">
        <x:v>31.06283</x:v>
      </x:c>
      <x:c r="O393" t="n">
        <x:v>31.64024</x:v>
      </x:c>
      <x:c r="P393" t="n">
        <x:v>30.71051</x:v>
      </x:c>
      <x:c r="Q393" t="n">
        <x:v>30.47563</x:v>
      </x:c>
      <x:c r="R393" t="n">
        <x:v>27.38304</x:v>
      </x:c>
      <x:c r="S393" t="n">
        <x:v>19.95498</x:v>
      </x:c>
      <x:c r="T393" t="n">
        <x:v>20.0137</x:v>
      </x:c>
      <x:c r="U393" t="n">
        <x:v>18.74143</x:v>
      </x:c>
      <x:c r="V393" t="n">
        <x:v>21.68721</x:v>
      </x:c>
      <x:c r="W393" t="n">
        <x:v>21.18809</x:v>
      </x:c>
      <x:c r="X393" t="n">
        <x:v>19.0546</x:v>
      </x:c>
      <x:c r="Y393" t="n">
        <x:v>19.26012</x:v>
      </x:c>
      <x:c r="Z393" t="n">
        <x:v>19.28948</x:v>
      </x:c>
      <x:c r="AA393" t="n">
        <x:v>23.80113</x:v>
      </x:c>
      <x:c r="AB393" t="n">
        <x:f>COUNT(D393:O393)</x:f>
        <x:v>12</x:v>
      </x:c>
      <x:c r="AC393" t="n">
        <x:f>COUNT(P393:AA393)</x:f>
        <x:v>12</x:v>
      </x:c>
      <x:c r="AD393" t="n">
        <x:f>COUNTIF(D393:AA393,"&gt;0")</x:f>
        <x:v>24</x:v>
      </x:c>
      <x:c r="AE393" t="n">
        <x:f>IF(AB393=0,"",AVERAGE(D393:O393))</x:f>
        <x:v>43.444570000000006</x:v>
      </x:c>
      <x:c r="AF393" t="n">
        <x:f>IF(AC393=0,"",AVERAGE(P393:AA393))</x:f>
        <x:v>22.62999333333333</x:v>
      </x:c>
      <x:c r="AG393" t="n">
        <x:f>IF(OR(AB393&lt;'산출기준'!$B$19,AC393&lt;'산출기준'!$B$19,AE393=0),"",AF393/AE393)</x:f>
        <x:v>0.5208934818167915</x:v>
      </x:c>
      <x:c r="AH393" t="n">
        <x:f>IF(SUM(P393:AA393)=0,"",MAX(P393:AA393)/SUM(P393:AA393))</x:f>
        <x:v>0.11308925853270248</x:v>
      </x:c>
      <x:c r="AI393" t="n">
        <x:f>IF(AG393="","",AD393/'산출기준'!$B$18*'산출기준'!$B$20+MIN(1,AG393)*'산출기준'!$B$21+(1-AH393)*'산출기준'!$B$22)</x:f>
        <x:v>83.36501928384969</x:v>
      </x:c>
      <x:c r="AJ393" t="str">
        <x:v>24개월 중 양수 지수 24개월; 전반/후반 자료 12/12개월. 최근12개월/이전12개월 관측월 평균비 0.52배, 최근 최댓달 비중 11.3%. 미래 1년 지속을 보장하지 않음.</x:v>
      </x:c>
      <x:c r="AK393" t="str">
        <x:v>https://developers.naver.com/docs/serviceapi/datalab/search/search.md</x:v>
      </x:c>
    </x:row>
    <x:row r="394">
      <x:c r="A394" t="str">
        <x:v>K0390</x:v>
      </x:c>
      <x:c r="B394" t="str">
        <x:v>건강</x:v>
      </x:c>
      <x:c r="C394" t="str">
        <x:v>허리디스크원인</x:v>
      </x:c>
      <x:c r="D394" t="n">
        <x:v>62.81094</x:v>
      </x:c>
      <x:c r="E394" t="n">
        <x:v>61.40724</x:v>
      </x:c>
      <x:c r="F394" t="n">
        <x:v>61.85145</x:v>
      </x:c>
      <x:c r="G394" t="n">
        <x:v>71.90831</x:v>
      </x:c>
      <x:c r="H394" t="n">
        <x:v>52.11442</x:v>
      </x:c>
      <x:c r="I394" t="n">
        <x:v>51.43923</x:v>
      </x:c>
      <x:c r="J394" t="n">
        <x:v>58.38663</x:v>
      </x:c>
      <x:c r="K394" t="n">
        <x:v>55.59701</x:v>
      </x:c>
      <x:c r="L394" t="n">
        <x:v>60.02132</x:v>
      </x:c>
      <x:c r="M394" t="n">
        <x:v>52.14996</x:v>
      </x:c>
      <x:c r="N394" t="n">
        <x:v>52.98507</x:v>
      </x:c>
      <x:c r="O394" t="n">
        <x:v>49.92892</x:v>
      </x:c>
      <x:c r="P394" t="n">
        <x:v>49.02274</x:v>
      </x:c>
      <x:c r="Q394" t="n">
        <x:v>47.70788</x:v>
      </x:c>
      <x:c r="R394" t="n">
        <x:v>47.45913</x:v>
      </x:c>
      <x:c r="S394" t="n">
        <x:v>53.07391</x:v>
      </x:c>
      <x:c r="T394" t="n">
        <x:v>41.34683</x:v>
      </x:c>
      <x:c r="U394" t="n">
        <x:v>36.85145</x:v>
      </x:c>
      <x:c r="V394" t="n">
        <x:v>43.86993</x:v>
      </x:c>
      <x:c r="W394" t="n">
        <x:v>41.18692</x:v>
      </x:c>
      <x:c r="X394" t="n">
        <x:v>41.7022</x:v>
      </x:c>
      <x:c r="Y394" t="n">
        <x:v>39.44562</x:v>
      </x:c>
      <x:c r="Z394" t="n">
        <x:v>41.25799</x:v>
      </x:c>
      <x:c r="AA394" t="n">
        <x:v>42.99928</x:v>
      </x:c>
      <x:c r="AB394" t="n">
        <x:f>COUNT(D394:O394)</x:f>
        <x:v>12</x:v>
      </x:c>
      <x:c r="AC394" t="n">
        <x:f>COUNT(P394:AA394)</x:f>
        <x:v>12</x:v>
      </x:c>
      <x:c r="AD394" t="n">
        <x:f>COUNTIF(D394:AA394,"&gt;0")</x:f>
        <x:v>24</x:v>
      </x:c>
      <x:c r="AE394" t="n">
        <x:f>IF(AB394=0,"",AVERAGE(D394:O394))</x:f>
        <x:v>57.55004166666666</x:v>
      </x:c>
      <x:c r="AF394" t="n">
        <x:f>IF(AC394=0,"",AVERAGE(P394:AA394))</x:f>
        <x:v>43.82699</x:v>
      </x:c>
      <x:c r="AG394" t="n">
        <x:f>IF(OR(AB394&lt;'산출기준'!$B$19,AC394&lt;'산출기준'!$B$19,AE394=0),"",AF394/AE394)</x:f>
        <x:v>0.7615457561933421</x:v>
      </x:c>
      <x:c r="AH394" t="n">
        <x:f>IF(SUM(P394:AA394)=0,"",MAX(P394:AA394)/SUM(P394:AA394))</x:f>
        <x:v>0.10091557356171009</x:v>
      </x:c>
      <x:c r="AI394" t="n">
        <x:f>IF(AG394="","",AD394/'산출기준'!$B$18*'산출기준'!$B$20+MIN(1,AG394)*'산출기준'!$B$21+(1-AH394)*'산출기준'!$B$22)</x:f>
        <x:v>90.82806121456606</x:v>
      </x:c>
      <x:c r="AJ394" t="str">
        <x:v>24개월 중 양수 지수 24개월; 전반/후반 자료 12/12개월. 최근12개월/이전12개월 관측월 평균비 0.76배, 최근 최댓달 비중 10.1%. 미래 1년 지속을 보장하지 않음.</x:v>
      </x:c>
      <x:c r="AK394" t="str">
        <x:v>https://developers.naver.com/docs/serviceapi/datalab/search/search.md</x:v>
      </x:c>
    </x:row>
    <x:row r="395">
      <x:c r="A395" t="str">
        <x:v>K0391</x:v>
      </x:c>
      <x:c r="B395" t="str">
        <x:v>건강</x:v>
      </x:c>
      <x:c r="C395" t="str">
        <x:v>마그네슘부족</x:v>
      </x:c>
      <x:c r="D395" t="n">
        <x:v>63.41506</x:v>
      </x:c>
      <x:c r="E395" t="n">
        <x:v>63.39729</x:v>
      </x:c>
      <x:c r="F395" t="n">
        <x:v>66.38237</x:v>
      </x:c>
      <x:c r="G395" t="n">
        <x:v>56.64534</x:v>
      </x:c>
      <x:c r="H395" t="n">
        <x:v>52.09665</x:v>
      </x:c>
      <x:c r="I395" t="n">
        <x:v>51.10163</x:v>
      </x:c>
      <x:c r="J395" t="n">
        <x:v>71.03766</x:v>
      </x:c>
      <x:c r="K395" t="n">
        <x:v>63.77043</x:v>
      </x:c>
      <x:c r="L395" t="n">
        <x:v>55.77469</x:v>
      </x:c>
      <x:c r="M395" t="n">
        <x:v>53.74911</x:v>
      </x:c>
      <x:c r="N395" t="n">
        <x:v>68.35465</x:v>
      </x:c>
      <x:c r="O395" t="n">
        <x:v>85.1457</x:v>
      </x:c>
      <x:c r="P395" t="n">
        <x:v>78.76687</x:v>
      </x:c>
      <x:c r="Q395" t="n">
        <x:v>80.4371</x:v>
      </x:c>
      <x:c r="R395" t="n">
        <x:v>79.72636</x:v>
      </x:c>
      <x:c r="S395" t="n">
        <x:v>91.3646</x:v>
      </x:c>
      <x:c r="T395" t="n">
        <x:v>100</x:v>
      </x:c>
      <x:c r="U395" t="n">
        <x:v>79.40653</x:v>
      </x:c>
      <x:c r="V395" t="n">
        <x:v>72.93887</x:v>
      </x:c>
      <x:c r="W395" t="n">
        <x:v>64.57</x:v>
      </x:c>
      <x:c r="X395" t="n">
        <x:v>60.44776</x:v>
      </x:c>
      <x:c r="Y395" t="n">
        <x:v>64.57</x:v>
      </x:c>
      <x:c r="Z395" t="n">
        <x:v>55.08173</x:v>
      </x:c>
      <x:c r="AA395" t="n">
        <x:v>42.7683</x:v>
      </x:c>
      <x:c r="AB395" t="n">
        <x:f>COUNT(D395:O395)</x:f>
        <x:v>12</x:v>
      </x:c>
      <x:c r="AC395" t="n">
        <x:f>COUNT(P395:AA395)</x:f>
        <x:v>12</x:v>
      </x:c>
      <x:c r="AD395" t="n">
        <x:f>COUNTIF(D395:AA395,"&gt;0")</x:f>
        <x:v>24</x:v>
      </x:c>
      <x:c r="AE395" t="n">
        <x:f>IF(AB395=0,"",AVERAGE(D395:O395))</x:f>
        <x:v>62.57254833333334</x:v>
      </x:c>
      <x:c r="AF395" t="n">
        <x:f>IF(AC395=0,"",AVERAGE(P395:AA395))</x:f>
        <x:v>72.50650999999998</x:v>
      </x:c>
      <x:c r="AG395" t="n">
        <x:f>IF(OR(AB395&lt;'산출기준'!$B$19,AC395&lt;'산출기준'!$B$19,AE395=0),"",AF395/AE395)</x:f>
        <x:v>1.1587591033330933</x:v>
      </x:c>
      <x:c r="AH395" t="n">
        <x:f>IF(SUM(P395:AA395)=0,"",MAX(P395:AA395)/SUM(P395:AA395))</x:f>
        <x:v>0.11493220861593442</x:v>
      </x:c>
      <x:c r="AI395" t="n">
        <x:f>IF(AG395="","",AD395/'산출기준'!$B$18*'산출기준'!$B$20+MIN(1,AG395)*'산출기준'!$B$21+(1-AH395)*'산출기준'!$B$22)</x:f>
        <x:v>97.70135582768131</x:v>
      </x:c>
      <x:c r="AJ395" t="str">
        <x:v>24개월 중 양수 지수 24개월; 전반/후반 자료 12/12개월. 최근12개월/이전12개월 관측월 평균비 1.16배, 최근 최댓달 비중 11.5%. 미래 1년 지속을 보장하지 않음.</x:v>
      </x:c>
      <x:c r="AK395" t="str">
        <x:v>https://developers.naver.com/docs/serviceapi/datalab/search/search.md</x:v>
      </x:c>
    </x:row>
    <x:row r="396">
      <x:c r="A396" t="str">
        <x:v>K0392</x:v>
      </x:c>
      <x:c r="B396" t="str">
        <x:v>건강</x:v>
      </x:c>
      <x:c r="C396" t="str">
        <x:v>비타민D정상수치</x:v>
      </x:c>
      <x:c r="D396" t="n">
        <x:v>36.78038</x:v>
      </x:c>
      <x:c r="E396" t="n">
        <x:v>39.81876</x:v>
      </x:c>
      <x:c r="F396" t="n">
        <x:v>40.17412</x:v>
      </x:c>
      <x:c r="G396" t="n">
        <x:v>43.5501</x:v>
      </x:c>
      <x:c r="H396" t="n">
        <x:v>36.38948</x:v>
      </x:c>
      <x:c r="I396" t="n">
        <x:v>43.51457</x:v>
      </x:c>
      <x:c r="J396" t="n">
        <x:v>49.46695</x:v>
      </x:c>
      <x:c r="K396" t="n">
        <x:v>46.17981</x:v>
      </x:c>
      <x:c r="L396" t="n">
        <x:v>46.55294</x:v>
      </x:c>
      <x:c r="M396" t="n">
        <x:v>41.3113</x:v>
      </x:c>
      <x:c r="N396" t="n">
        <x:v>45.0071</x:v>
      </x:c>
      <x:c r="O396" t="n">
        <x:v>46.28642</x:v>
      </x:c>
      <x:c r="P396" t="n">
        <x:v>50.83511</x:v>
      </x:c>
      <x:c r="Q396" t="n">
        <x:v>37.27789</x:v>
      </x:c>
      <x:c r="R396" t="n">
        <x:v>37.97085</x:v>
      </x:c>
      <x:c r="S396" t="n">
        <x:v>45.11371</x:v>
      </x:c>
      <x:c r="T396" t="n">
        <x:v>40.92039</x:v>
      </x:c>
      <x:c r="U396" t="n">
        <x:v>31.05899</x:v>
      </x:c>
      <x:c r="V396" t="n">
        <x:v>45.27363</x:v>
      </x:c>
      <x:c r="W396" t="n">
        <x:v>47.17484</x:v>
      </x:c>
      <x:c r="X396" t="n">
        <x:v>37.40227</x:v>
      </x:c>
      <x:c r="Y396" t="n">
        <x:v>34.36389</x:v>
      </x:c>
      <x:c r="Z396" t="n">
        <x:v>36.78038</x:v>
      </x:c>
      <x:c r="AA396" t="n">
        <x:v>36.51385</x:v>
      </x:c>
      <x:c r="AB396" t="n">
        <x:f>COUNT(D396:O396)</x:f>
        <x:v>12</x:v>
      </x:c>
      <x:c r="AC396" t="n">
        <x:f>COUNT(P396:AA396)</x:f>
        <x:v>12</x:v>
      </x:c>
      <x:c r="AD396" t="n">
        <x:f>COUNTIF(D396:AA396,"&gt;0")</x:f>
        <x:v>24</x:v>
      </x:c>
      <x:c r="AE396" t="n">
        <x:f>IF(AB396=0,"",AVERAGE(D396:O396))</x:f>
        <x:v>42.91932749999999</x:v>
      </x:c>
      <x:c r="AF396" t="n">
        <x:f>IF(AC396=0,"",AVERAGE(P396:AA396))</x:f>
        <x:v>40.05715</x:v>
      </x:c>
      <x:c r="AG396" t="n">
        <x:f>IF(OR(AB396&lt;'산출기준'!$B$19,AC396&lt;'산출기준'!$B$19,AE396=0),"",AF396/AE396)</x:f>
        <x:v>0.9333126200544501</x:v>
      </x:c>
      <x:c r="AH396" t="n">
        <x:f>IF(SUM(P396:AA396)=0,"",MAX(P396:AA396)/SUM(P396:AA396))</x:f>
        <x:v>0.105755381165826</x:v>
      </x:c>
      <x:c r="AI396" t="n">
        <x:f>IF(AG396="","",AD396/'산출기준'!$B$18*'산출기준'!$B$20+MIN(1,AG396)*'산출기준'!$B$21+(1-AH396)*'산출기준'!$B$22)</x:f>
        <x:v>95.88427097831699</x:v>
      </x:c>
      <x:c r="AJ396" t="str">
        <x:v>24개월 중 양수 지수 24개월; 전반/후반 자료 12/12개월. 최근12개월/이전12개월 관측월 평균비 0.93배, 최근 최댓달 비중 10.6%. 미래 1년 지속을 보장하지 않음.</x:v>
      </x:c>
      <x:c r="AK396" t="str">
        <x:v>https://developers.naver.com/docs/serviceapi/datalab/search/search.md</x:v>
      </x:c>
    </x:row>
    <x:row r="397">
      <x:c r="A397" t="str">
        <x:v>K0393</x:v>
      </x:c>
      <x:c r="B397" t="str">
        <x:v>건강</x:v>
      </x:c>
      <x:c r="C397" t="str">
        <x:v>고지혈증에좋은음식</x:v>
      </x:c>
      <x:c r="D397" t="n">
        <x:v>36.74484</x:v>
      </x:c>
      <x:c r="E397" t="n">
        <x:v>42.57285</x:v>
      </x:c>
      <x:c r="F397" t="n">
        <x:v>52.75408</x:v>
      </x:c>
      <x:c r="G397" t="n">
        <x:v>52.9673</x:v>
      </x:c>
      <x:c r="H397" t="n">
        <x:v>43.28358</x:v>
      </x:c>
      <x:c r="I397" t="n">
        <x:v>52.11442</x:v>
      </x:c>
      <x:c r="J397" t="n">
        <x:v>52.86069</x:v>
      </x:c>
      <x:c r="K397" t="n">
        <x:v>50</x:v>
      </x:c>
      <x:c r="L397" t="n">
        <x:v>44.6695</x:v>
      </x:c>
      <x:c r="M397" t="n">
        <x:v>45.11371</x:v>
      </x:c>
      <x:c r="N397" t="n">
        <x:v>48.29424</x:v>
      </x:c>
      <x:c r="O397" t="n">
        <x:v>54.01563</x:v>
      </x:c>
      <x:c r="P397" t="n">
        <x:v>57.96019</x:v>
      </x:c>
      <x:c r="Q397" t="n">
        <x:v>40.12082</x:v>
      </x:c>
      <x:c r="R397" t="n">
        <x:v>38.37953</x:v>
      </x:c>
      <x:c r="S397" t="n">
        <x:v>46.76616</x:v>
      </x:c>
      <x:c r="T397" t="n">
        <x:v>49.11158</x:v>
      </x:c>
      <x:c r="U397" t="n">
        <x:v>36.3184</x:v>
      </x:c>
      <x:c r="V397" t="n">
        <x:v>38.94811</x:v>
      </x:c>
      <x:c r="W397" t="n">
        <x:v>37.82871</x:v>
      </x:c>
      <x:c r="X397" t="n">
        <x:v>43.42572</x:v>
      </x:c>
      <x:c r="Y397" t="n">
        <x:v>39.9609</x:v>
      </x:c>
      <x:c r="Z397" t="n">
        <x:v>38.98365</x:v>
      </x:c>
      <x:c r="AA397" t="n">
        <x:v>37.7221</x:v>
      </x:c>
      <x:c r="AB397" t="n">
        <x:f>COUNT(D397:O397)</x:f>
        <x:v>12</x:v>
      </x:c>
      <x:c r="AC397" t="n">
        <x:f>COUNT(P397:AA397)</x:f>
        <x:v>12</x:v>
      </x:c>
      <x:c r="AD397" t="n">
        <x:f>COUNTIF(D397:AA397,"&gt;0")</x:f>
        <x:v>24</x:v>
      </x:c>
      <x:c r="AE397" t="n">
        <x:f>IF(AB397=0,"",AVERAGE(D397:O397))</x:f>
        <x:v>47.94923666666666</x:v>
      </x:c>
      <x:c r="AF397" t="n">
        <x:f>IF(AC397=0,"",AVERAGE(P397:AA397))</x:f>
        <x:v>42.12715583333333</x:v>
      </x:c>
      <x:c r="AG397" t="n">
        <x:f>IF(OR(AB397&lt;'산출기준'!$B$19,AC397&lt;'산출기준'!$B$19,AE397=0),"",AF397/AE397)</x:f>
        <x:v>0.8785782373594966</x:v>
      </x:c>
      <x:c r="AH397" t="n">
        <x:f>IF(SUM(P397:AA397)=0,"",MAX(P397:AA397)/SUM(P397:AA397))</x:f>
        <x:v>0.11465326195868077</x:v>
      </x:c>
      <x:c r="AI397" t="n">
        <x:f>IF(AG397="","",AD397/'산출기준'!$B$18*'산출기준'!$B$20+MIN(1,AG397)*'산출기준'!$B$21+(1-AH397)*'산출기준'!$B$22)</x:f>
        <x:v>94.06428188161128</x:v>
      </x:c>
      <x:c r="AJ397" t="str">
        <x:v>24개월 중 양수 지수 24개월; 전반/후반 자료 12/12개월. 최근12개월/이전12개월 관측월 평균비 0.88배, 최근 최댓달 비중 11.5%. 미래 1년 지속을 보장하지 않음.</x:v>
      </x:c>
      <x:c r="AK397" t="str">
        <x:v>https://developers.naver.com/docs/serviceapi/datalab/search/search.md</x:v>
      </x:c>
    </x:row>
    <x:row r="398">
      <x:c r="A398" t="str">
        <x:v>K0394</x:v>
      </x:c>
      <x:c r="B398" t="str">
        <x:v>건강</x:v>
      </x:c>
      <x:c r="C398" t="str">
        <x:v>허리견인치료</x:v>
      </x:c>
      <x:c r="D398" t="n">
        <x:v>24.30703</x:v>
      </x:c>
      <x:c r="E398" t="n">
        <x:v>20.82444</x:v>
      </x:c>
      <x:c r="F398" t="n">
        <x:v>21.21535</x:v>
      </x:c>
      <x:c r="G398" t="n">
        <x:v>20.52238</x:v>
      </x:c>
      <x:c r="H398" t="n">
        <x:v>21.65955</x:v>
      </x:c>
      <x:c r="I398" t="n">
        <x:v>21.16204</x:v>
      </x:c>
      <x:c r="J398" t="n">
        <x:v>17.05756</x:v>
      </x:c>
      <x:c r="K398" t="n">
        <x:v>19.97157</x:v>
      </x:c>
      <x:c r="L398" t="n">
        <x:v>18.26581</x:v>
      </x:c>
      <x:c r="M398" t="n">
        <x:v>15.33404</x:v>
      </x:c>
      <x:c r="N398" t="n">
        <x:v>15.17412</x:v>
      </x:c>
      <x:c r="O398" t="n">
        <x:v>15.79601</x:v>
      </x:c>
      <x:c r="P398" t="n">
        <x:v>17.05756</x:v>
      </x:c>
      <x:c r="Q398" t="n">
        <x:v>15.33404</x:v>
      </x:c>
      <x:c r="R398" t="n">
        <x:v>20.2914</x:v>
      </x:c>
      <x:c r="S398" t="n">
        <x:v>15.65387</x:v>
      </x:c>
      <x:c r="T398" t="n">
        <x:v>16.34683</x:v>
      </x:c>
      <x:c r="U398" t="n">
        <x:v>27.73631</x:v>
      </x:c>
      <x:c r="V398" t="n">
        <x:v>36.35394</x:v>
      </x:c>
      <x:c r="W398" t="n">
        <x:v>33.19118</x:v>
      </x:c>
      <x:c r="X398" t="n">
        <x:v>29.85074</x:v>
      </x:c>
      <x:c r="Y398" t="n">
        <x:v>34.06183</x:v>
      </x:c>
      <x:c r="Z398" t="n">
        <x:v>37.47334</x:v>
      </x:c>
      <x:c r="AA398" t="n">
        <x:v>34.89694</x:v>
      </x:c>
      <x:c r="AB398" t="n">
        <x:f>COUNT(D398:O398)</x:f>
        <x:v>12</x:v>
      </x:c>
      <x:c r="AC398" t="n">
        <x:f>COUNT(P398:AA398)</x:f>
        <x:v>12</x:v>
      </x:c>
      <x:c r="AD398" t="n">
        <x:f>COUNTIF(D398:AA398,"&gt;0")</x:f>
        <x:v>24</x:v>
      </x:c>
      <x:c r="AE398" t="n">
        <x:f>IF(AB398=0,"",AVERAGE(D398:O398))</x:f>
        <x:v>19.27415833333333</x:v>
      </x:c>
      <x:c r="AF398" t="n">
        <x:f>IF(AC398=0,"",AVERAGE(P398:AA398))</x:f>
        <x:v>26.520664999999997</x:v>
      </x:c>
      <x:c r="AG398" t="n">
        <x:f>IF(OR(AB398&lt;'산출기준'!$B$19,AC398&lt;'산출기준'!$B$19,AE398=0),"",AF398/AE398)</x:f>
        <x:v>1.3759700704613562</x:v>
      </x:c>
      <x:c r="AH398" t="n">
        <x:f>IF(SUM(P398:AA398)=0,"",MAX(P398:AA398)/SUM(P398:AA398))</x:f>
        <x:v>0.11774886992212803</x:v>
      </x:c>
      <x:c r="AI398" t="n">
        <x:f>IF(AG398="","",AD398/'산출기준'!$B$18*'산출기준'!$B$20+MIN(1,AG398)*'산출기준'!$B$21+(1-AH398)*'산출기준'!$B$22)</x:f>
        <x:v>97.64502260155744</x:v>
      </x:c>
      <x:c r="AJ398" t="str">
        <x:v>24개월 중 양수 지수 24개월; 전반/후반 자료 12/12개월. 최근12개월/이전12개월 관측월 평균비 1.38배, 최근 최댓달 비중 11.8%. 미래 1년 지속을 보장하지 않음.</x:v>
      </x:c>
      <x:c r="AK398" t="str">
        <x:v>https://developers.naver.com/docs/serviceapi/datalab/search/search.md</x:v>
      </x:c>
    </x:row>
    <x:row r="399">
      <x:c r="A399" t="str">
        <x:v>K0395</x:v>
      </x:c>
      <x:c r="B399" t="str">
        <x:v>건강</x:v>
      </x:c>
      <x:c r="C399" t="str">
        <x:v>간수치높은이유</x:v>
      </x:c>
      <x:c r="D399" t="n">
        <x:v>32.60122</x:v>
      </x:c>
      <x:c r="E399" t="n">
        <x:v>30.42398</x:v>
      </x:c>
      <x:c r="F399" t="n">
        <x:v>35.16042</x:v>
      </x:c>
      <x:c r="G399" t="n">
        <x:v>36.99388</x:v>
      </x:c>
      <x:c r="H399" t="n">
        <x:v>34.22459</x:v>
      </x:c>
      <x:c r="I399" t="n">
        <x:v>34.81665</x:v>
      </x:c>
      <x:c r="J399" t="n">
        <x:v>32.16195</x:v>
      </x:c>
      <x:c r="K399" t="n">
        <x:v>29.31627</x:v>
      </x:c>
      <x:c r="L399" t="n">
        <x:v>29.33537</x:v>
      </x:c>
      <x:c r="M399" t="n">
        <x:v>30.00381</x:v>
      </x:c>
      <x:c r="N399" t="n">
        <x:v>32.7922</x:v>
      </x:c>
      <x:c r="O399" t="n">
        <x:v>29.60275</x:v>
      </x:c>
      <x:c r="P399" t="n">
        <x:v>30.44308</x:v>
      </x:c>
      <x:c r="Q399" t="n">
        <x:v>25.99312</x:v>
      </x:c>
      <x:c r="R399" t="n">
        <x:v>26.31779</x:v>
      </x:c>
      <x:c r="S399" t="n">
        <x:v>32.8113</x:v>
      </x:c>
      <x:c r="T399" t="n">
        <x:v>30.1948</x:v>
      </x:c>
      <x:c r="U399" t="n">
        <x:v>24.59893</x:v>
      </x:c>
      <x:c r="V399" t="n">
        <x:v>25.13368</x:v>
      </x:c>
      <x:c r="W399" t="n">
        <x:v>23.85408</x:v>
      </x:c>
      <x:c r="X399" t="n">
        <x:v>21.73414</x:v>
      </x:c>
      <x:c r="Y399" t="n">
        <x:v>21.71504</x:v>
      </x:c>
      <x:c r="Z399" t="n">
        <x:v>25.63025</x:v>
      </x:c>
      <x:c r="AA399" t="n">
        <x:v>24.84721</x:v>
      </x:c>
      <x:c r="AB399" t="n">
        <x:f>COUNT(D399:O399)</x:f>
        <x:v>12</x:v>
      </x:c>
      <x:c r="AC399" t="n">
        <x:f>COUNT(P399:AA399)</x:f>
        <x:v>12</x:v>
      </x:c>
      <x:c r="AD399" t="n">
        <x:f>COUNTIF(D399:AA399,"&gt;0")</x:f>
        <x:v>24</x:v>
      </x:c>
      <x:c r="AE399" t="n">
        <x:f>IF(AB399=0,"",AVERAGE(D399:O399))</x:f>
        <x:v>32.28609083333333</x:v>
      </x:c>
      <x:c r="AF399" t="n">
        <x:f>IF(AC399=0,"",AVERAGE(P399:AA399))</x:f>
        <x:v>26.10611833333333</x:v>
      </x:c>
      <x:c r="AG399" t="n">
        <x:f>IF(OR(AB399&lt;'산출기준'!$B$19,AC399&lt;'산출기준'!$B$19,AE399=0),"",AF399/AE399)</x:f>
        <x:v>0.8085871550104302</x:v>
      </x:c>
      <x:c r="AH399" t="n">
        <x:f>IF(SUM(P399:AA399)=0,"",MAX(P399:AA399)/SUM(P399:AA399))</x:f>
        <x:v>0.10473694193398216</x:v>
      </x:c>
      <x:c r="AI399" t="n">
        <x:f>IF(AG399="","",AD399/'산출기준'!$B$18*'산출기준'!$B$20+MIN(1,AG399)*'산출기준'!$B$21+(1-AH399)*'산출기준'!$B$22)</x:f>
        <x:v>92.16287581163326</x:v>
      </x:c>
      <x:c r="AJ399" t="str">
        <x:v>24개월 중 양수 지수 24개월; 전반/후반 자료 12/12개월. 최근12개월/이전12개월 관측월 평균비 0.81배, 최근 최댓달 비중 10.5%. 미래 1년 지속을 보장하지 않음.</x:v>
      </x:c>
      <x:c r="AK399" t="str">
        <x:v>https://developers.naver.com/docs/serviceapi/datalab/search/search.md</x:v>
      </x:c>
    </x:row>
    <x:row r="400">
      <x:c r="A400" t="str">
        <x:v>K0396</x:v>
      </x:c>
      <x:c r="B400" t="str">
        <x:v>건강</x:v>
      </x:c>
      <x:c r="C400" t="str">
        <x:v>아침공복에좋은음식</x:v>
      </x:c>
      <x:c r="D400" t="n">
        <x:v>38.31168</x:v>
      </x:c>
      <x:c r="E400" t="n">
        <x:v>42.37967</x:v>
      </x:c>
      <x:c r="F400" t="n">
        <x:v>42.13139</x:v>
      </x:c>
      <x:c r="G400" t="n">
        <x:v>44.90068</x:v>
      </x:c>
      <x:c r="H400" t="n">
        <x:v>43.06722</x:v>
      </x:c>
      <x:c r="I400" t="n">
        <x:v>33.44155</x:v>
      </x:c>
      <x:c r="J400" t="n">
        <x:v>27.5974</x:v>
      </x:c>
      <x:c r="K400" t="n">
        <x:v>23.75859</x:v>
      </x:c>
      <x:c r="L400" t="n">
        <x:v>20.76012</x:v>
      </x:c>
      <x:c r="M400" t="n">
        <x:v>14.51489</x:v>
      </x:c>
      <x:c r="N400" t="n">
        <x:v>13.57906</x:v>
      </x:c>
      <x:c r="O400" t="n">
        <x:v>16.10007</x:v>
      </x:c>
      <x:c r="P400" t="n">
        <x:v>25.22918</x:v>
      </x:c>
      <x:c r="Q400" t="n">
        <x:v>35.466</x:v>
      </x:c>
      <x:c r="R400" t="n">
        <x:v>42.34148</x:v>
      </x:c>
      <x:c r="S400" t="n">
        <x:v>34.39648</x:v>
      </x:c>
      <x:c r="T400" t="n">
        <x:v>47.72727</x:v>
      </x:c>
      <x:c r="U400" t="n">
        <x:v>30.76776</x:v>
      </x:c>
      <x:c r="V400" t="n">
        <x:v>29.87012</x:v>
      </x:c>
      <x:c r="W400" t="n">
        <x:v>25.93582</x:v>
      </x:c>
      <x:c r="X400" t="n">
        <x:v>20.35905</x:v>
      </x:c>
      <x:c r="Y400" t="n">
        <x:v>16.44385</x:v>
      </x:c>
      <x:c r="Z400" t="n">
        <x:v>17.24598</x:v>
      </x:c>
      <x:c r="AA400" t="n">
        <x:v>16.10007</x:v>
      </x:c>
      <x:c r="AB400" t="n">
        <x:f>COUNT(D400:O400)</x:f>
        <x:v>12</x:v>
      </x:c>
      <x:c r="AC400" t="n">
        <x:f>COUNT(P400:AA400)</x:f>
        <x:v>12</x:v>
      </x:c>
      <x:c r="AD400" t="n">
        <x:f>COUNTIF(D400:AA400,"&gt;0")</x:f>
        <x:v>24</x:v>
      </x:c>
      <x:c r="AE400" t="n">
        <x:f>IF(AB400=0,"",AVERAGE(D400:O400))</x:f>
        <x:v>30.045193333333334</x:v>
      </x:c>
      <x:c r="AF400" t="n">
        <x:f>IF(AC400=0,"",AVERAGE(P400:AA400))</x:f>
        <x:v>28.490255</x:v>
      </x:c>
      <x:c r="AG400" t="n">
        <x:f>IF(OR(AB400&lt;'산출기준'!$B$19,AC400&lt;'산출기준'!$B$19,AE400=0),"",AF400/AE400)</x:f>
        <x:v>0.9482466857150085</x:v>
      </x:c>
      <x:c r="AH400" t="n">
        <x:f>IF(SUM(P400:AA400)=0,"",MAX(P400:AA400)/SUM(P400:AA400))</x:f>
        <x:v>0.13960115485101834</x:v>
      </x:c>
      <x:c r="AI400" t="n">
        <x:f>IF(AG400="","",AD400/'산출기준'!$B$18*'산출기준'!$B$20+MIN(1,AG400)*'산출기준'!$B$21+(1-AH400)*'산출기준'!$B$22)</x:f>
        <x:v>95.6553774744299</x:v>
      </x:c>
      <x:c r="AJ400" t="str">
        <x:v>24개월 중 양수 지수 24개월; 전반/후반 자료 12/12개월. 최근12개월/이전12개월 관측월 평균비 0.95배, 최근 최댓달 비중 14.0%. 미래 1년 지속을 보장하지 않음.</x:v>
      </x:c>
      <x:c r="AK400" t="str">
        <x:v>https://developers.naver.com/docs/serviceapi/datalab/search/search.md</x:v>
      </x:c>
    </x:row>
    <x:row r="401">
      <x:c r="A401" t="str">
        <x:v>K0397</x:v>
      </x:c>
      <x:c r="B401" t="str">
        <x:v>건강</x:v>
      </x:c>
      <x:c r="C401" t="str">
        <x:v>혈압낮추는방법</x:v>
      </x:c>
      <x:c r="D401" t="n">
        <x:v>60.4278</x:v>
      </x:c>
      <x:c r="E401" t="n">
        <x:v>74.29335</x:v>
      </x:c>
      <x:c r="F401" t="n">
        <x:v>89.70588</x:v>
      </x:c>
      <x:c r="G401" t="n">
        <x:v>100</x:v>
      </x:c>
      <x:c r="H401" t="n">
        <x:v>79.02979</x:v>
      </x:c>
      <x:c r="I401" t="n">
        <x:v>82.7922</x:v>
      </x:c>
      <x:c r="J401" t="n">
        <x:v>80.67226</x:v>
      </x:c>
      <x:c r="K401" t="n">
        <x:v>73.24293</x:v>
      </x:c>
      <x:c r="L401" t="n">
        <x:v>47.03972</x:v>
      </x:c>
      <x:c r="M401" t="n">
        <x:v>40.10695</x:v>
      </x:c>
      <x:c r="N401" t="n">
        <x:v>43.50649</x:v>
      </x:c>
      <x:c r="O401" t="n">
        <x:v>41.08097</x:v>
      </x:c>
      <x:c r="P401" t="n">
        <x:v>49.25515</x:v>
      </x:c>
      <x:c r="Q401" t="n">
        <x:v>44.49961</x:v>
      </x:c>
      <x:c r="R401" t="n">
        <x:v>54.73644</x:v>
      </x:c>
      <x:c r="S401" t="n">
        <x:v>40.39343</x:v>
      </x:c>
      <x:c r="T401" t="n">
        <x:v>23.81588</x:v>
      </x:c>
      <x:c r="U401" t="n">
        <x:v>13.00611</x:v>
      </x:c>
      <x:c r="V401" t="n">
        <x:v>12.47135</x:v>
      </x:c>
      <x:c r="W401" t="n">
        <x:v>11.45912</x:v>
      </x:c>
      <x:c r="X401" t="n">
        <x:v>21.67685</x:v>
      </x:c>
      <x:c r="Y401" t="n">
        <x:v>16.44385</x:v>
      </x:c>
      <x:c r="Z401" t="n">
        <x:v>13.1207</x:v>
      </x:c>
      <x:c r="AA401" t="n">
        <x:v>11.26814</x:v>
      </x:c>
      <x:c r="AB401" t="n">
        <x:f>COUNT(D401:O401)</x:f>
        <x:v>12</x:v>
      </x:c>
      <x:c r="AC401" t="n">
        <x:f>COUNT(P401:AA401)</x:f>
        <x:v>12</x:v>
      </x:c>
      <x:c r="AD401" t="n">
        <x:f>COUNTIF(D401:AA401,"&gt;0")</x:f>
        <x:v>24</x:v>
      </x:c>
      <x:c r="AE401" t="n">
        <x:f>IF(AB401=0,"",AVERAGE(D401:O401))</x:f>
        <x:v>67.65819499999999</x:v>
      </x:c>
      <x:c r="AF401" t="n">
        <x:f>IF(AC401=0,"",AVERAGE(P401:AA401))</x:f>
        <x:v>26.012219166666668</x:v>
      </x:c>
      <x:c r="AG401" t="n">
        <x:f>IF(OR(AB401&lt;'산출기준'!$B$19,AC401&lt;'산출기준'!$B$19,AE401=0),"",AF401/AE401)</x:f>
        <x:v>0.3844651659221277</x:v>
      </x:c>
      <x:c r="AH401" t="n">
        <x:f>IF(SUM(P401:AA401)=0,"",MAX(P401:AA401)/SUM(P401:AA401))</x:f>
        <x:v>0.17535489651129663</x:v>
      </x:c>
      <x:c r="AI401" t="n">
        <x:f>IF(AG401="","",AD401/'산출기준'!$B$18*'산출기준'!$B$20+MIN(1,AG401)*'산출기준'!$B$21+(1-AH401)*'산출기준'!$B$22)</x:f>
        <x:v>78.0268570474379</x:v>
      </x:c>
      <x:c r="AJ401" t="str">
        <x:v>24개월 중 양수 지수 24개월; 전반/후반 자료 12/12개월. 최근12개월/이전12개월 관측월 평균비 0.38배, 최근 최댓달 비중 17.5%. 미래 1년 지속을 보장하지 않음.</x:v>
      </x:c>
      <x:c r="AK401" t="str">
        <x:v>https://developers.naver.com/docs/serviceapi/datalab/search/search.md</x:v>
      </x:c>
    </x:row>
    <x:row r="402">
      <x:c r="A402" t="str">
        <x:v>K0398</x:v>
      </x:c>
      <x:c r="B402" t="str">
        <x:v>건강</x:v>
      </x:c>
      <x:c r="C402" t="str">
        <x:v>물많이마시면좋은점</x:v>
      </x:c>
      <x:c r="D402" t="n">
        <x:v>13.55996</x:v>
      </x:c>
      <x:c r="E402" t="n">
        <x:v>19.99618</x:v>
      </x:c>
      <x:c r="F402" t="n">
        <x:v>8.72803</x:v>
      </x:c>
      <x:c r="G402" t="n">
        <x:v>8.47975</x:v>
      </x:c>
      <x:c r="H402" t="n">
        <x:v>12.96791</x:v>
      </x:c>
      <x:c r="I402" t="n">
        <x:v>12.47135</x:v>
      </x:c>
      <x:c r="J402" t="n">
        <x:v>9.1482</x:v>
      </x:c>
      <x:c r="K402" t="n">
        <x:v>7.73491</x:v>
      </x:c>
      <x:c r="L402" t="n">
        <x:v>15.22154</x:v>
      </x:c>
      <x:c r="M402" t="n">
        <x:v>13.96103</x:v>
      </x:c>
      <x:c r="N402" t="n">
        <x:v>13.50267</x:v>
      </x:c>
      <x:c r="O402" t="n">
        <x:v>6.68449</x:v>
      </x:c>
      <x:c r="P402" t="n">
        <x:v>5.50038</x:v>
      </x:c>
      <x:c r="Q402" t="n">
        <x:v>1.69977</x:v>
      </x:c>
      <x:c r="R402" t="n">
        <x:v>2.63559</x:v>
      </x:c>
      <x:c r="S402" t="n">
        <x:v>4.14438</x:v>
      </x:c>
      <x:c r="T402" t="n">
        <x:v>8.53705</x:v>
      </x:c>
      <x:c r="U402" t="n">
        <x:v>8.57524</x:v>
      </x:c>
      <x:c r="V402" t="n">
        <x:v>11.09625</x:v>
      </x:c>
      <x:c r="W402" t="n">
        <x:v>9.0909</x:v>
      </x:c>
      <x:c r="X402" t="n">
        <x:v>7.35294</x:v>
      </x:c>
      <x:c r="Y402" t="n">
        <x:v>5.67226</x:v>
      </x:c>
      <x:c r="Z402" t="n">
        <x:v>5.69136</x:v>
      </x:c>
      <x:c r="AA402" t="n">
        <x:v>6.4744</x:v>
      </x:c>
      <x:c r="AB402" t="n">
        <x:f>COUNT(D402:O402)</x:f>
        <x:v>12</x:v>
      </x:c>
      <x:c r="AC402" t="n">
        <x:f>COUNT(P402:AA402)</x:f>
        <x:v>12</x:v>
      </x:c>
      <x:c r="AD402" t="n">
        <x:f>COUNTIF(D402:AA402,"&gt;0")</x:f>
        <x:v>24</x:v>
      </x:c>
      <x:c r="AE402" t="n">
        <x:f>IF(AB402=0,"",AVERAGE(D402:O402))</x:f>
        <x:v>11.871335000000002</x:v>
      </x:c>
      <x:c r="AF402" t="n">
        <x:f>IF(AC402=0,"",AVERAGE(P402:AA402))</x:f>
        <x:v>6.372543333333333</x:v>
      </x:c>
      <x:c r="AG402" t="n">
        <x:f>IF(OR(AB402&lt;'산출기준'!$B$19,AC402&lt;'산출기준'!$B$19,AE402=0),"",AF402/AE402)</x:f>
        <x:v>0.536800901780072</x:v>
      </x:c>
      <x:c r="AH402" t="n">
        <x:f>IF(SUM(P402:AA402)=0,"",MAX(P402:AA402)/SUM(P402:AA402))</x:f>
        <x:v>0.14510493717055933</x:v>
      </x:c>
      <x:c r="AI402" t="n">
        <x:f>IF(AG402="","",AD402/'산출기준'!$B$18*'산출기준'!$B$20+MIN(1,AG402)*'산출기준'!$B$21+(1-AH402)*'산출기준'!$B$22)</x:f>
        <x:v>83.20192830999098</x:v>
      </x:c>
      <x:c r="AJ402" t="str">
        <x:v>24개월 중 양수 지수 24개월; 전반/후반 자료 12/12개월. 최근12개월/이전12개월 관측월 평균비 0.54배, 최근 최댓달 비중 14.5%. 미래 1년 지속을 보장하지 않음.</x:v>
      </x:c>
      <x:c r="AK402" t="str">
        <x:v>https://developers.naver.com/docs/serviceapi/datalab/search/search.md</x:v>
      </x:c>
    </x:row>
    <x:row r="403">
      <x:c r="A403" t="str">
        <x:v>K0399</x:v>
      </x:c>
      <x:c r="B403" t="str">
        <x:v>건강</x:v>
      </x:c>
      <x:c r="C403" t="str">
        <x:v>공복혈당낮추는방법</x:v>
      </x:c>
      <x:c r="D403" t="n">
        <x:v>0.47746</x:v>
      </x:c>
      <x:c r="E403" t="n">
        <x:v>2.21543</x:v>
      </x:c>
      <x:c r="F403" t="n">
        <x:v>6.62719</x:v>
      </x:c>
      <x:c r="G403" t="n">
        <x:v>8.44155</x:v>
      </x:c>
      <x:c r="H403" t="n">
        <x:v>8.63254</x:v>
      </x:c>
      <x:c r="I403" t="n">
        <x:v>6.05423</x:v>
      </x:c>
      <x:c r="J403" t="n">
        <x:v>3.38044</x:v>
      </x:c>
      <x:c r="K403" t="n">
        <x:v>4.44996</x:v>
      </x:c>
      <x:c r="L403" t="n">
        <x:v>7.7922</x:v>
      </x:c>
      <x:c r="M403" t="n">
        <x:v>10.63789</x:v>
      </x:c>
      <x:c r="N403" t="n">
        <x:v>8.36516</x:v>
      </x:c>
      <x:c r="O403" t="n">
        <x:v>5.69136</x:v>
      </x:c>
      <x:c r="P403" t="n">
        <x:v>4.69824</x:v>
      </x:c>
      <x:c r="Q403" t="n">
        <x:v>7.08556</x:v>
      </x:c>
      <x:c r="R403" t="n">
        <x:v>19.11764</x:v>
      </x:c>
      <x:c r="S403" t="n">
        <x:v>16.08097</x:v>
      </x:c>
      <x:c r="T403" t="n">
        <x:v>7.69671</x:v>
      </x:c>
      <x:c r="U403" t="n">
        <x:v>5.02291</x:v>
      </x:c>
      <x:c r="V403" t="n">
        <x:v>9.28189</x:v>
      </x:c>
      <x:c r="W403" t="n">
        <x:v>9.41558</x:v>
      </x:c>
      <x:c r="X403" t="n">
        <x:v>8.61344</x:v>
      </x:c>
      <x:c r="Y403" t="n">
        <x:v>9.41558</x:v>
      </x:c>
      <x:c r="Z403" t="n">
        <x:v>9.98854</x:v>
      </x:c>
      <x:c r="AA403" t="n">
        <x:v>5.30939</x:v>
      </x:c>
      <x:c r="AB403" t="n">
        <x:f>COUNT(D403:O403)</x:f>
        <x:v>12</x:v>
      </x:c>
      <x:c r="AC403" t="n">
        <x:f>COUNT(P403:AA403)</x:f>
        <x:v>12</x:v>
      </x:c>
      <x:c r="AD403" t="n">
        <x:f>COUNTIF(D403:AA403,"&gt;0")</x:f>
        <x:v>24</x:v>
      </x:c>
      <x:c r="AE403" t="n">
        <x:f>IF(AB403=0,"",AVERAGE(D403:O403))</x:f>
        <x:v>6.063784166666667</x:v>
      </x:c>
      <x:c r="AF403" t="n">
        <x:f>IF(AC403=0,"",AVERAGE(P403:AA403))</x:f>
        <x:v>9.3105375</x:v>
      </x:c>
      <x:c r="AG403" t="n">
        <x:f>IF(OR(AB403&lt;'산출기준'!$B$19,AC403&lt;'산출기준'!$B$19,AE403=0),"",AF403/AE403)</x:f>
        <x:v>1.5354335253522242</x:v>
      </x:c>
      <x:c r="AH403" t="n">
        <x:f>IF(SUM(P403:AA403)=0,"",MAX(P403:AA403)/SUM(P403:AA403))</x:f>
        <x:v>0.1711111379624073</x:v>
      </x:c>
      <x:c r="AI403" t="n">
        <x:f>IF(AG403="","",AD403/'산출기준'!$B$18*'산출기준'!$B$20+MIN(1,AG403)*'산출기준'!$B$21+(1-AH403)*'산출기준'!$B$22)</x:f>
        <x:v>96.57777724075186</x:v>
      </x:c>
      <x:c r="AJ403" t="str">
        <x:v>24개월 중 양수 지수 24개월; 전반/후반 자료 12/12개월. 최근12개월/이전12개월 관측월 평균비 1.54배, 최근 최댓달 비중 17.1%. 미래 1년 지속을 보장하지 않음.</x:v>
      </x:c>
      <x:c r="AK403" t="str">
        <x:v>https://developers.naver.com/docs/serviceapi/datalab/search/search.md</x:v>
      </x:c>
    </x:row>
    <x:row r="404">
      <x:c r="A404" t="str">
        <x:v>K0400</x:v>
      </x:c>
      <x:c r="B404" t="str">
        <x:v>건강</x:v>
      </x:c>
      <x:c r="C404" t="str">
        <x:v>중성지방낮추는방법</x:v>
      </x:c>
      <x:c r="D404" t="n">
        <x:v>0.00732</x:v>
      </x:c>
      <x:c r="E404" t="n">
        <x:v>0.0144</x:v>
      </x:c>
      <x:c r="F404" t="n">
        <x:v>0.03173</x:v>
      </x:c>
      <x:c r="G404" t="n">
        <x:v>0.00488</x:v>
      </x:c>
      <x:c r="H404" t="n">
        <x:v>0.00122</x:v>
      </x:c>
      <x:c r="I404" t="n">
        <x:v>0.00244</x:v>
      </x:c>
      <x:c r="J404" t="n">
        <x:v>0.00732</x:v>
      </x:c>
      <x:c r="K404" t="n">
        <x:v>0.00512</x:v>
      </x:c>
      <x:c r="L404" t="n">
        <x:v>0.00488</x:v>
      </x:c>
      <x:c r="M404" t="n">
        <x:v>0.01293</x:v>
      </x:c>
      <x:c r="N404" t="n">
        <x:v>0.01855</x:v>
      </x:c>
      <x:c r="O404" t="n">
        <x:v>0.01635</x:v>
      </x:c>
      <x:c r="P404" t="n">
        <x:v>0.00122</x:v>
      </x:c>
      <x:c r="Q404" t="n">
        <x:v>0.00634</x:v>
      </x:c>
      <x:c r="R404" t="n">
        <x:v>0.01415</x:v>
      </x:c>
      <x:c r="S404" t="n">
        <x:v>0.00805</x:v>
      </x:c>
      <x:c r="T404" t="n">
        <x:v>0.00317</x:v>
      </x:c>
      <x:c r="U404" t="n">
        <x:v>0.00146</x:v>
      </x:c>
      <x:c r="V404" t="n">
        <x:v>0.00415</x:v>
      </x:c>
      <x:c r="W404" t="n">
        <x:v>0.0039</x:v>
      </x:c>
      <x:c r="X404" t="n">
        <x:v>0.00463</x:v>
      </x:c>
      <x:c r="Y404" t="n">
        <x:v>0.00707</x:v>
      </x:c>
      <x:c r="Z404" t="n">
        <x:v>0.00634</x:v>
      </x:c>
      <x:c r="AA404" t="n">
        <x:v>0.00634</x:v>
      </x:c>
      <x:c r="AB404" t="n">
        <x:f>COUNT(D404:O404)</x:f>
        <x:v>12</x:v>
      </x:c>
      <x:c r="AC404" t="n">
        <x:f>COUNT(P404:AA404)</x:f>
        <x:v>12</x:v>
      </x:c>
      <x:c r="AD404" t="n">
        <x:f>COUNTIF(D404:AA404,"&gt;0")</x:f>
        <x:v>24</x:v>
      </x:c>
      <x:c r="AE404" t="n">
        <x:f>IF(AB404=0,"",AVERAGE(D404:O404))</x:f>
        <x:v>0.010594999999999999</x:v>
      </x:c>
      <x:c r="AF404" t="n">
        <x:f>IF(AC404=0,"",AVERAGE(P404:AA404))</x:f>
        <x:v>0.005568333333333334</x:v>
      </x:c>
      <x:c r="AG404" t="n">
        <x:f>IF(OR(AB404&lt;'산출기준'!$B$19,AC404&lt;'산출기준'!$B$19,AE404=0),"",AF404/AE404)</x:f>
        <x:v>0.5255623721881392</x:v>
      </x:c>
      <x:c r="AH404" t="n">
        <x:f>IF(SUM(P404:AA404)=0,"",MAX(P404:AA404)/SUM(P404:AA404))</x:f>
        <x:v>0.21176294522598021</x:v>
      </x:c>
      <x:c r="AI404" t="n">
        <x:f>IF(AG404="","",AD404/'산출기준'!$B$18*'산출기준'!$B$20+MIN(1,AG404)*'산출기준'!$B$21+(1-AH404)*'산출기준'!$B$22)</x:f>
        <x:v>81.53161226112456</x:v>
      </x:c>
      <x:c r="AJ404" t="str">
        <x:v>24개월 중 양수 지수 24개월; 전반/후반 자료 12/12개월. 최근12개월/이전12개월 관측월 평균비 0.53배, 최근 최댓달 비중 21.2%. 미래 1년 지속을 보장하지 않음.</x:v>
      </x:c>
      <x:c r="AK404" t="str">
        <x:v>https://developers.naver.com/docs/serviceapi/datalab/search/search.md</x:v>
      </x:c>
    </x:row>
    <x:row r="405">
      <x:c r="A405" t="str">
        <x:v>K0401</x:v>
      </x:c>
      <x:c r="B405" t="str">
        <x:v>여행</x:v>
      </x:c>
      <x:c r="C405" t="str">
        <x:v>인천공항주차장</x:v>
      </x:c>
      <x:c r="D405" t="n">
        <x:v>53.621</x:v>
      </x:c>
      <x:c r="E405" t="n">
        <x:v>47.72945</x:v>
      </x:c>
      <x:c r="F405" t="n">
        <x:v>60.81857</x:v>
      </x:c>
      <x:c r="G405" t="n">
        <x:v>82.08418</x:v>
      </x:c>
      <x:c r="H405" t="n">
        <x:v>100</x:v>
      </x:c>
      <x:c r="I405" t="n">
        <x:v>75.93192</x:v>
      </x:c>
      <x:c r="J405" t="n">
        <x:v>49.09261</x:v>
      </x:c>
      <x:c r="K405" t="n">
        <x:v>39.66526</x:v>
      </x:c>
      <x:c r="L405" t="n">
        <x:v>44.19316</x:v>
      </x:c>
      <x:c r="M405" t="n">
        <x:v>33.53936</x:v>
      </x:c>
      <x:c r="N405" t="n">
        <x:v>46.89115</x:v>
      </x:c>
      <x:c r="O405" t="n">
        <x:v>42.97574</x:v>
      </x:c>
      <x:c r="P405" t="n">
        <x:v>36.74805</x:v>
      </x:c>
      <x:c r="Q405" t="n">
        <x:v>50.44307</x:v>
      </x:c>
      <x:c r="R405" t="n">
        <x:v>34.00221</x:v>
      </x:c>
      <x:c r="S405" t="n">
        <x:v>47.35693</x:v>
      </x:c>
      <x:c r="T405" t="n">
        <x:v>55.67867</x:v>
      </x:c>
      <x:c r="U405" t="n">
        <x:v>42.09521</x:v>
      </x:c>
      <x:c r="V405" t="n">
        <x:v>19.45595</x:v>
      </x:c>
      <x:c r="W405" t="n">
        <x:v>16.79385</x:v>
      </x:c>
      <x:c r="X405" t="n">
        <x:v>21.70574</x:v>
      </x:c>
      <x:c r="Y405" t="n">
        <x:v>13.6479</x:v>
      </x:c>
      <x:c r="Z405" t="n">
        <x:v>23.6167</x:v>
      </x:c>
      <x:c r="AA405" t="n">
        <x:v>22.85286</x:v>
      </x:c>
      <x:c r="AB405" t="n">
        <x:f>COUNT(D405:O405)</x:f>
        <x:v>12</x:v>
      </x:c>
      <x:c r="AC405" t="n">
        <x:f>COUNT(P405:AA405)</x:f>
        <x:v>12</x:v>
      </x:c>
      <x:c r="AD405" t="n">
        <x:f>COUNTIF(D405:AA405,"&gt;0")</x:f>
        <x:v>24</x:v>
      </x:c>
      <x:c r="AE405" t="n">
        <x:f>IF(AB405=0,"",AVERAGE(D405:O405))</x:f>
        <x:v>56.37853333333333</x:v>
      </x:c>
      <x:c r="AF405" t="n">
        <x:f>IF(AC405=0,"",AVERAGE(P405:AA405))</x:f>
        <x:v>32.033094999999996</x:v>
      </x:c>
      <x:c r="AG405" t="n">
        <x:f>IF(OR(AB405&lt;'산출기준'!$B$19,AC405&lt;'산출기준'!$B$19,AE405=0),"",AF405/AE405)</x:f>
        <x:v>0.5681789345353668</x:v>
      </x:c>
      <x:c r="AH405" t="n">
        <x:f>IF(SUM(P405:AA405)=0,"",MAX(P405:AA405)/SUM(P405:AA405))</x:f>
        <x:v>0.14484673325092898</x:v>
      </x:c>
      <x:c r="AI405" t="n">
        <x:f>IF(AG405="","",AD405/'산출기준'!$B$18*'산출기준'!$B$20+MIN(1,AG405)*'산출기준'!$B$21+(1-AH405)*'산출기준'!$B$22)</x:f>
        <x:v>84.14843337104243</x:v>
      </x:c>
      <x:c r="AJ405" t="str">
        <x:v>24개월 중 양수 지수 24개월; 전반/후반 자료 12/12개월. 최근12개월/이전12개월 관측월 평균비 0.57배, 최근 최댓달 비중 14.5%. 미래 1년 지속을 보장하지 않음.</x:v>
      </x:c>
      <x:c r="AK405" t="str">
        <x:v>https://developers.naver.com/docs/serviceapi/datalab/search/search.md</x:v>
      </x:c>
    </x:row>
    <x:row r="406">
      <x:c r="A406" t="str">
        <x:v>K0402</x:v>
      </x:c>
      <x:c r="B406" t="str">
        <x:v>여행</x:v>
      </x:c>
      <x:c r="C406" t="str">
        <x:v>여권사진규격</x:v>
      </x:c>
      <x:c r="D406" t="n">
        <x:v>14.78427</x:v>
      </x:c>
      <x:c r="E406" t="n">
        <x:v>18.12087</x:v>
      </x:c>
      <x:c r="F406" t="n">
        <x:v>17.9412</x:v>
      </x:c>
      <x:c r="G406" t="n">
        <x:v>19.64075</x:v>
      </x:c>
      <x:c r="H406" t="n">
        <x:v>18.43627</x:v>
      </x:c>
      <x:c r="I406" t="n">
        <x:v>17.73517</x:v>
      </x:c>
      <x:c r="J406" t="n">
        <x:v>11.0539</x:v>
      </x:c>
      <x:c r="K406" t="n">
        <x:v>13.75165</x:v>
      </x:c>
      <x:c r="L406" t="n">
        <x:v>15.06256</x:v>
      </x:c>
      <x:c r="M406" t="n">
        <x:v>14.91023</x:v>
      </x:c>
      <x:c r="N406" t="n">
        <x:v>16.03952</x:v>
      </x:c>
      <x:c r="O406" t="n">
        <x:v>16.79019</x:v>
      </x:c>
      <x:c r="P406" t="n">
        <x:v>15.48196</x:v>
      </x:c>
      <x:c r="Q406" t="n">
        <x:v>14.62217</x:v>
      </x:c>
      <x:c r="R406" t="n">
        <x:v>17.29844</x:v>
      </x:c>
      <x:c r="S406" t="n">
        <x:v>18.82418</x:v>
      </x:c>
      <x:c r="T406" t="n">
        <x:v>18.89058</x:v>
      </x:c>
      <x:c r="U406" t="n">
        <x:v>15.91722</x:v>
      </x:c>
      <x:c r="V406" t="n">
        <x:v>16.80166</x:v>
      </x:c>
      <x:c r="W406" t="n">
        <x:v>12.1849</x:v>
      </x:c>
      <x:c r="X406" t="n">
        <x:v>10.71384</x:v>
      </x:c>
      <x:c r="Y406" t="n">
        <x:v>12.80227</x:v>
      </x:c>
      <x:c r="Z406" t="n">
        <x:v>14.27748</x:v>
      </x:c>
      <x:c r="AA406" t="n">
        <x:v>16.06369</x:v>
      </x:c>
      <x:c r="AB406" t="n">
        <x:f>COUNT(D406:O406)</x:f>
        <x:v>12</x:v>
      </x:c>
      <x:c r="AC406" t="n">
        <x:f>COUNT(P406:AA406)</x:f>
        <x:v>12</x:v>
      </x:c>
      <x:c r="AD406" t="n">
        <x:f>COUNTIF(D406:AA406,"&gt;0")</x:f>
        <x:v>24</x:v>
      </x:c>
      <x:c r="AE406" t="n">
        <x:f>IF(AB406=0,"",AVERAGE(D406:O406))</x:f>
        <x:v>16.188881666666667</x:v>
      </x:c>
      <x:c r="AF406" t="n">
        <x:f>IF(AC406=0,"",AVERAGE(P406:AA406))</x:f>
        <x:v>15.323199166666667</x:v>
      </x:c>
      <x:c r="AG406" t="n">
        <x:f>IF(OR(AB406&lt;'산출기준'!$B$19,AC406&lt;'산출기준'!$B$19,AE406=0),"",AF406/AE406)</x:f>
        <x:v>0.9465261086080786</x:v>
      </x:c>
      <x:c r="AH406" t="n">
        <x:f>IF(SUM(P406:AA406)=0,"",MAX(P406:AA406)/SUM(P406:AA406))</x:f>
        <x:v>0.10273409507229207</x:v>
      </x:c>
      <x:c r="AI406" t="n">
        <x:f>IF(AG406="","",AD406/'산출기준'!$B$18*'산출기준'!$B$20+MIN(1,AG406)*'산출기준'!$B$21+(1-AH406)*'산출기준'!$B$22)</x:f>
        <x:v>96.34110135679651</x:v>
      </x:c>
      <x:c r="AJ406" t="str">
        <x:v>24개월 중 양수 지수 24개월; 전반/후반 자료 12/12개월. 최근12개월/이전12개월 관측월 평균비 0.95배, 최근 최댓달 비중 10.3%. 미래 1년 지속을 보장하지 않음.</x:v>
      </x:c>
      <x:c r="AK406" t="str">
        <x:v>https://developers.naver.com/docs/serviceapi/datalab/search/search.md</x:v>
      </x:c>
    </x:row>
    <x:row r="407">
      <x:c r="A407" t="str">
        <x:v>K0403</x:v>
      </x:c>
      <x:c r="B407" t="str">
        <x:v>여행</x:v>
      </x:c>
      <x:c r="C407" t="str">
        <x:v>비짓재팬등록방법</x:v>
      </x:c>
      <x:c r="D407" t="n">
        <x:v>7.54763</x:v>
      </x:c>
      <x:c r="E407" t="n">
        <x:v>9.33873</x:v>
      </x:c>
      <x:c r="F407" t="n">
        <x:v>6.63805</x:v>
      </x:c>
      <x:c r="G407" t="n">
        <x:v>7.60427</x:v>
      </x:c>
      <x:c r="H407" t="n">
        <x:v>8.6552</x:v>
      </x:c>
      <x:c r="I407" t="n">
        <x:v>7.61111</x:v>
      </x:c>
      <x:c r="J407" t="n">
        <x:v>6.46204</x:v>
      </x:c>
      <x:c r="K407" t="n">
        <x:v>7.23883</x:v>
      </x:c>
      <x:c r="L407" t="n">
        <x:v>7.4993</x:v>
      </x:c>
      <x:c r="M407" t="n">
        <x:v>6.94564</x:v>
      </x:c>
      <x:c r="N407" t="n">
        <x:v>5.92181</x:v>
      </x:c>
      <x:c r="O407" t="n">
        <x:v>6.27383</x:v>
      </x:c>
      <x:c r="P407" t="n">
        <x:v>8.06126</x:v>
      </x:c>
      <x:c r="Q407" t="n">
        <x:v>8.96645</x:v>
      </x:c>
      <x:c r="R407" t="n">
        <x:v>10.13211</x:v>
      </x:c>
      <x:c r="S407" t="n">
        <x:v>9.84381</x:v>
      </x:c>
      <x:c r="T407" t="n">
        <x:v>13.78265</x:v>
      </x:c>
      <x:c r="U407" t="n">
        <x:v>11.13519</x:v>
      </x:c>
      <x:c r="V407" t="n">
        <x:v>9.86383</x:v>
      </x:c>
      <x:c r="W407" t="n">
        <x:v>9.88458</x:v>
      </x:c>
      <x:c r="X407" t="n">
        <x:v>8.77091</x:v>
      </x:c>
      <x:c r="Y407" t="n">
        <x:v>7.16803</x:v>
      </x:c>
      <x:c r="Z407" t="n">
        <x:v>7.99486</x:v>
      </x:c>
      <x:c r="AA407" t="n">
        <x:v>8.19772</x:v>
      </x:c>
      <x:c r="AB407" t="n">
        <x:f>COUNT(D407:O407)</x:f>
        <x:v>12</x:v>
      </x:c>
      <x:c r="AC407" t="n">
        <x:f>COUNT(P407:AA407)</x:f>
        <x:v>12</x:v>
      </x:c>
      <x:c r="AD407" t="n">
        <x:f>COUNTIF(D407:AA407,"&gt;0")</x:f>
        <x:v>24</x:v>
      </x:c>
      <x:c r="AE407" t="n">
        <x:f>IF(AB407=0,"",AVERAGE(D407:O407))</x:f>
        <x:v>7.311369999999999</x:v>
      </x:c>
      <x:c r="AF407" t="n">
        <x:f>IF(AC407=0,"",AVERAGE(P407:AA407))</x:f>
        <x:v>9.483450000000001</x:v>
      </x:c>
      <x:c r="AG407" t="n">
        <x:f>IF(OR(AB407&lt;'산출기준'!$B$19,AC407&lt;'산출기준'!$B$19,AE407=0),"",AF407/AE407)</x:f>
        <x:v>1.2970824893282658</x:v>
      </x:c>
      <x:c r="AH407" t="n">
        <x:f>IF(SUM(P407:AA407)=0,"",MAX(P407:AA407)/SUM(P407:AA407))</x:f>
        <x:v>0.12111142745168335</x:v>
      </x:c>
      <x:c r="AI407" t="n">
        <x:f>IF(AG407="","",AD407/'산출기준'!$B$18*'산출기준'!$B$20+MIN(1,AG407)*'산출기준'!$B$21+(1-AH407)*'산출기준'!$B$22)</x:f>
        <x:v>97.57777145096634</x:v>
      </x:c>
      <x:c r="AJ407" t="str">
        <x:v>24개월 중 양수 지수 24개월; 전반/후반 자료 12/12개월. 최근12개월/이전12개월 관측월 평균비 1.30배, 최근 최댓달 비중 12.1%. 미래 1년 지속을 보장하지 않음.</x:v>
      </x:c>
      <x:c r="AK407" t="str">
        <x:v>https://developers.naver.com/docs/serviceapi/datalab/search/search.md</x:v>
      </x:c>
    </x:row>
    <x:row r="408">
      <x:c r="A408" t="str">
        <x:v>K0404</x:v>
      </x:c>
      <x:c r="B408" t="str">
        <x:v>여행</x:v>
      </x:c>
      <x:c r="C408" t="str">
        <x:v>여권사진옷</x:v>
      </x:c>
      <x:c r="D408" t="n">
        <x:v>49.23999</x:v>
      </x:c>
      <x:c r="E408" t="n">
        <x:v>59.33577</x:v>
      </x:c>
      <x:c r="F408" t="n">
        <x:v>60.47332</x:v>
      </x:c>
      <x:c r="G408" t="n">
        <x:v>60.97999</x:v>
      </x:c>
      <x:c r="H408" t="n">
        <x:v>52.74581</x:v>
      </x:c>
      <x:c r="I408" t="n">
        <x:v>51.36963</x:v>
      </x:c>
      <x:c r="J408" t="n">
        <x:v>51.24869</x:v>
      </x:c>
      <x:c r="K408" t="n">
        <x:v>40.90448</x:v>
      </x:c>
      <x:c r="L408" t="n">
        <x:v>45.03464</x:v>
      </x:c>
      <x:c r="M408" t="n">
        <x:v>46.20815</x:v>
      </x:c>
      <x:c r="N408" t="n">
        <x:v>53.21652</x:v>
      </x:c>
      <x:c r="O408" t="n">
        <x:v>56.69456</x:v>
      </x:c>
      <x:c r="P408" t="n">
        <x:v>48.80524</x:v>
      </x:c>
      <x:c r="Q408" t="n">
        <x:v>46.35035</x:v>
      </x:c>
      <x:c r="R408" t="n">
        <x:v>46.66089</x:v>
      </x:c>
      <x:c r="S408" t="n">
        <x:v>48.87879</x:v>
      </x:c>
      <x:c r="T408" t="n">
        <x:v>53.99287</x:v>
      </x:c>
      <x:c r="U408" t="n">
        <x:v>43.42311</x:v>
      </x:c>
      <x:c r="V408" t="n">
        <x:v>42.00608</x:v>
      </x:c>
      <x:c r="W408" t="n">
        <x:v>30.93946</x:v>
      </x:c>
      <x:c r="X408" t="n">
        <x:v>29.28053</x:v>
      </x:c>
      <x:c r="Y408" t="n">
        <x:v>35.43573</x:v>
      </x:c>
      <x:c r="Z408" t="n">
        <x:v>37.65363</x:v>
      </x:c>
      <x:c r="AA408" t="n">
        <x:v>41.06956</x:v>
      </x:c>
      <x:c r="AB408" t="n">
        <x:f>COUNT(D408:O408)</x:f>
        <x:v>12</x:v>
      </x:c>
      <x:c r="AC408" t="n">
        <x:f>COUNT(P408:AA408)</x:f>
        <x:v>12</x:v>
      </x:c>
      <x:c r="AD408" t="n">
        <x:f>COUNTIF(D408:AA408,"&gt;0")</x:f>
        <x:v>24</x:v>
      </x:c>
      <x:c r="AE408" t="n">
        <x:f>IF(AB408=0,"",AVERAGE(D408:O408))</x:f>
        <x:v>52.287629166666676</x:v>
      </x:c>
      <x:c r="AF408" t="n">
        <x:f>IF(AC408=0,"",AVERAGE(P408:AA408))</x:f>
        <x:v>42.04135333333333</x:v>
      </x:c>
      <x:c r="AG408" t="n">
        <x:f>IF(OR(AB408&lt;'산출기준'!$B$19,AC408&lt;'산출기준'!$B$19,AE408=0),"",AF408/AE408)</x:f>
        <x:v>0.8040401525822989</x:v>
      </x:c>
      <x:c r="AH408" t="n">
        <x:f>IF(SUM(P408:AA408)=0,"",MAX(P408:AA408)/SUM(P408:AA408))</x:f>
        <x:v>0.1070233348022574</x:v>
      </x:c>
      <x:c r="AI408" t="n">
        <x:f>IF(AG408="","",AD408/'산출기준'!$B$18*'산출기준'!$B$20+MIN(1,AG408)*'산출기준'!$B$21+(1-AH408)*'산출기준'!$B$22)</x:f>
        <x:v>91.98073788142383</x:v>
      </x:c>
      <x:c r="AJ408" t="str">
        <x:v>24개월 중 양수 지수 24개월; 전반/후반 자료 12/12개월. 최근12개월/이전12개월 관측월 평균비 0.80배, 최근 최댓달 비중 10.7%. 미래 1년 지속을 보장하지 않음.</x:v>
      </x:c>
      <x:c r="AK408" t="str">
        <x:v>https://developers.naver.com/docs/serviceapi/datalab/search/search.md</x:v>
      </x:c>
    </x:row>
    <x:row r="409">
      <x:c r="A409" t="str">
        <x:v>K0405</x:v>
      </x:c>
      <x:c r="B409" t="str">
        <x:v>여행</x:v>
      </x:c>
      <x:c r="C409" t="str">
        <x:v>인천공항주차</x:v>
      </x:c>
      <x:c r="D409" t="n">
        <x:v>60.45698</x:v>
      </x:c>
      <x:c r="E409" t="n">
        <x:v>51.33204</x:v>
      </x:c>
      <x:c r="F409" t="n">
        <x:v>52.13781</x:v>
      </x:c>
      <x:c r="G409" t="n">
        <x:v>62.59969</x:v>
      </x:c>
      <x:c r="H409" t="n">
        <x:v>78.10048</x:v>
      </x:c>
      <x:c r="I409" t="n">
        <x:v>62.59152</x:v>
      </x:c>
      <x:c r="J409" t="n">
        <x:v>38.26327</x:v>
      </x:c>
      <x:c r="K409" t="n">
        <x:v>37.78275</x:v>
      </x:c>
      <x:c r="L409" t="n">
        <x:v>39.73097</x:v>
      </x:c>
      <x:c r="M409" t="n">
        <x:v>37.51961</x:v>
      </x:c>
      <x:c r="N409" t="n">
        <x:v>61.31831</x:v>
      </x:c>
      <x:c r="O409" t="n">
        <x:v>58.66893</x:v>
      </x:c>
      <x:c r="P409" t="n">
        <x:v>59.32923</x:v>
      </x:c>
      <x:c r="Q409" t="n">
        <x:v>56.91684</x:v>
      </x:c>
      <x:c r="R409" t="n">
        <x:v>48.17762</x:v>
      </x:c>
      <x:c r="S409" t="n">
        <x:v>62.40193</x:v>
      </x:c>
      <x:c r="T409" t="n">
        <x:v>68.96901</x:v>
      </x:c>
      <x:c r="U409" t="n">
        <x:v>48.36885</x:v>
      </x:c>
      <x:c r="V409" t="n">
        <x:v>28.38487</x:v>
      </x:c>
      <x:c r="W409" t="n">
        <x:v>26.25196</x:v>
      </x:c>
      <x:c r="X409" t="n">
        <x:v>31.90213</x:v>
      </x:c>
      <x:c r="Y409" t="n">
        <x:v>22.7968</x:v>
      </x:c>
      <x:c r="Z409" t="n">
        <x:v>36.65827</x:v>
      </x:c>
      <x:c r="AA409" t="n">
        <x:v>32.43985</x:v>
      </x:c>
      <x:c r="AB409" t="n">
        <x:f>COUNT(D409:O409)</x:f>
        <x:v>12</x:v>
      </x:c>
      <x:c r="AC409" t="n">
        <x:f>COUNT(P409:AA409)</x:f>
        <x:v>12</x:v>
      </x:c>
      <x:c r="AD409" t="n">
        <x:f>COUNTIF(D409:AA409,"&gt;0")</x:f>
        <x:v>24</x:v>
      </x:c>
      <x:c r="AE409" t="n">
        <x:f>IF(AB409=0,"",AVERAGE(D409:O409))</x:f>
        <x:v>53.375196666666675</x:v>
      </x:c>
      <x:c r="AF409" t="n">
        <x:f>IF(AC409=0,"",AVERAGE(P409:AA409))</x:f>
        <x:v>43.54978</x:v>
      </x:c>
      <x:c r="AG409" t="n">
        <x:f>IF(OR(AB409&lt;'산출기준'!$B$19,AC409&lt;'산출기준'!$B$19,AE409=0),"",AF409/AE409)</x:f>
        <x:v>0.8159179304194912</x:v>
      </x:c>
      <x:c r="AH409" t="n">
        <x:f>IF(SUM(P409:AA409)=0,"",MAX(P409:AA409)/SUM(P409:AA409))</x:f>
        <x:v>0.13197351398790075</x:v>
      </x:c>
      <x:c r="AI409" t="n">
        <x:f>IF(AG409="","",AD409/'산출기준'!$B$18*'산출기준'!$B$20+MIN(1,AG409)*'산출기준'!$B$21+(1-AH409)*'산출기준'!$B$22)</x:f>
        <x:v>91.83806763282672</x:v>
      </x:c>
      <x:c r="AJ409" t="str">
        <x:v>24개월 중 양수 지수 24개월; 전반/후반 자료 12/12개월. 최근12개월/이전12개월 관측월 평균비 0.82배, 최근 최댓달 비중 13.2%. 미래 1년 지속을 보장하지 않음.</x:v>
      </x:c>
      <x:c r="AK409" t="str">
        <x:v>https://developers.naver.com/docs/serviceapi/datalab/search/search.md</x:v>
      </x:c>
    </x:row>
    <x:row r="410">
      <x:c r="A410" t="str">
        <x:v>K0406</x:v>
      </x:c>
      <x:c r="B410" t="str">
        <x:v>여행</x:v>
      </x:c>
      <x:c r="C410" t="str">
        <x:v>여권재발급기간</x:v>
      </x:c>
      <x:c r="D410" t="n">
        <x:v>36.57982</x:v>
      </x:c>
      <x:c r="E410" t="n">
        <x:v>37.24012</x:v>
      </x:c>
      <x:c r="F410" t="n">
        <x:v>37.56701</x:v>
      </x:c>
      <x:c r="G410" t="n">
        <x:v>42.94586</x:v>
      </x:c>
      <x:c r="H410" t="n">
        <x:v>45.82897</x:v>
      </x:c>
      <x:c r="I410" t="n">
        <x:v>39.29295</x:v>
      </x:c>
      <x:c r="J410" t="n">
        <x:v>33.54798</x:v>
      </x:c>
      <x:c r="K410" t="n">
        <x:v>32.38918</x:v>
      </x:c>
      <x:c r="L410" t="n">
        <x:v>34.01216</x:v>
      </x:c>
      <x:c r="M410" t="n">
        <x:v>32.06066</x:v>
      </x:c>
      <x:c r="N410" t="n">
        <x:v>35.63513</x:v>
      </x:c>
      <x:c r="O410" t="n">
        <x:v>31.49352</x:v>
      </x:c>
      <x:c r="P410" t="n">
        <x:v>26.72103</x:v>
      </x:c>
      <x:c r="Q410" t="n">
        <x:v>24.39199</x:v>
      </x:c>
      <x:c r="R410" t="n">
        <x:v>24.99836</x:v>
      </x:c>
      <x:c r="S410" t="n">
        <x:v>35.95057</x:v>
      </x:c>
      <x:c r="T410" t="n">
        <x:v>46.03491</x:v>
      </x:c>
      <x:c r="U410" t="n">
        <x:v>36.14997</x:v>
      </x:c>
      <x:c r="V410" t="n">
        <x:v>32.56243</x:v>
      </x:c>
      <x:c r="W410" t="n">
        <x:v>25.37264</x:v>
      </x:c>
      <x:c r="X410" t="n">
        <x:v>23.12696</x:v>
      </x:c>
      <x:c r="Y410" t="n">
        <x:v>27.10839</x:v>
      </x:c>
      <x:c r="Z410" t="n">
        <x:v>28.33257</x:v>
      </x:c>
      <x:c r="AA410" t="n">
        <x:v>29.37042</x:v>
      </x:c>
      <x:c r="AB410" t="n">
        <x:f>COUNT(D410:O410)</x:f>
        <x:v>12</x:v>
      </x:c>
      <x:c r="AC410" t="n">
        <x:f>COUNT(P410:AA410)</x:f>
        <x:v>12</x:v>
      </x:c>
      <x:c r="AD410" t="n">
        <x:f>COUNTIF(D410:AA410,"&gt;0")</x:f>
        <x:v>24</x:v>
      </x:c>
      <x:c r="AE410" t="n">
        <x:f>IF(AB410=0,"",AVERAGE(D410:O410))</x:f>
        <x:v>36.54944666666667</x:v>
      </x:c>
      <x:c r="AF410" t="n">
        <x:f>IF(AC410=0,"",AVERAGE(P410:AA410))</x:f>
        <x:v>30.010019999999997</x:v>
      </x:c>
      <x:c r="AG410" t="n">
        <x:f>IF(OR(AB410&lt;'산출기준'!$B$19,AC410&lt;'산출기준'!$B$19,AE410=0),"",AF410/AE410)</x:f>
        <x:v>0.8210800090544005</x:v>
      </x:c>
      <x:c r="AH410" t="n">
        <x:f>IF(SUM(P410:AA410)=0,"",MAX(P410:AA410)/SUM(P410:AA410))</x:f>
        <x:v>0.12783205409393264</x:v>
      </x:c>
      <x:c r="AI410" t="n">
        <x:f>IF(AG410="","",AD410/'산출기준'!$B$18*'산출기준'!$B$20+MIN(1,AG410)*'산출기준'!$B$21+(1-AH410)*'산출기준'!$B$22)</x:f>
        <x:v>92.07575918975336</x:v>
      </x:c>
      <x:c r="AJ410" t="str">
        <x:v>24개월 중 양수 지수 24개월; 전반/후반 자료 12/12개월. 최근12개월/이전12개월 관측월 평균비 0.82배, 최근 최댓달 비중 12.8%. 미래 1년 지속을 보장하지 않음.</x:v>
      </x:c>
      <x:c r="AK410" t="str">
        <x:v>https://developers.naver.com/docs/serviceapi/datalab/search/search.md</x:v>
      </x:c>
    </x:row>
    <x:row r="411">
      <x:c r="A411" t="str">
        <x:v>K0407</x:v>
      </x:c>
      <x:c r="B411" t="str">
        <x:v>여행</x:v>
      </x:c>
      <x:c r="C411" t="str">
        <x:v>해외여행준비물</x:v>
      </x:c>
      <x:c r="D411" t="n">
        <x:v>66.52065</x:v>
      </x:c>
      <x:c r="E411" t="n">
        <x:v>67.42122</x:v>
      </x:c>
      <x:c r="F411" t="n">
        <x:v>63.47901</x:v>
      </x:c>
      <x:c r="G411" t="n">
        <x:v>70.32067</x:v>
      </x:c>
      <x:c r="H411" t="n">
        <x:v>76.2209</x:v>
      </x:c>
      <x:c r="I411" t="n">
        <x:v>69.52798</x:v>
      </x:c>
      <x:c r="J411" t="n">
        <x:v>52.55622</x:v>
      </x:c>
      <x:c r="K411" t="n">
        <x:v>49.28412</x:v>
      </x:c>
      <x:c r="L411" t="n">
        <x:v>51.09178</x:v>
      </x:c>
      <x:c r="M411" t="n">
        <x:v>50.93978</x:v>
      </x:c>
      <x:c r="N411" t="n">
        <x:v>57.51503</x:v>
      </x:c>
      <x:c r="O411" t="n">
        <x:v>58.31263</x:v>
      </x:c>
      <x:c r="P411" t="n">
        <x:v>52.84224</x:v>
      </x:c>
      <x:c r="Q411" t="n">
        <x:v>50.38572</x:v>
      </x:c>
      <x:c r="R411" t="n">
        <x:v>49.18115</x:v>
      </x:c>
      <x:c r="S411" t="n">
        <x:v>51.83054</x:v>
      </x:c>
      <x:c r="T411" t="n">
        <x:v>61.92958</x:v>
      </x:c>
      <x:c r="U411" t="n">
        <x:v>43.78268</x:v>
      </x:c>
      <x:c r="V411" t="n">
        <x:v>38.74378</x:v>
      </x:c>
      <x:c r="W411" t="n">
        <x:v>37.07832</x:v>
      </x:c>
      <x:c r="X411" t="n">
        <x:v>34.17887</x:v>
      </x:c>
      <x:c r="Y411" t="n">
        <x:v>26.87467</x:v>
      </x:c>
      <x:c r="Z411" t="n">
        <x:v>29.07296</x:v>
      </x:c>
      <x:c r="AA411" t="n">
        <x:v>30.82505</x:v>
      </x:c>
      <x:c r="AB411" t="n">
        <x:f>COUNT(D411:O411)</x:f>
        <x:v>12</x:v>
      </x:c>
      <x:c r="AC411" t="n">
        <x:f>COUNT(P411:AA411)</x:f>
        <x:v>12</x:v>
      </x:c>
      <x:c r="AD411" t="n">
        <x:f>COUNTIF(D411:AA411,"&gt;0")</x:f>
        <x:v>24</x:v>
      </x:c>
      <x:c r="AE411" t="n">
        <x:f>IF(AB411=0,"",AVERAGE(D411:O411))</x:f>
        <x:v>61.09916583333334</x:v>
      </x:c>
      <x:c r="AF411" t="n">
        <x:f>IF(AC411=0,"",AVERAGE(P411:AA411))</x:f>
        <x:v>42.22713</x:v>
      </x:c>
      <x:c r="AG411" t="n">
        <x:f>IF(OR(AB411&lt;'산출기준'!$B$19,AC411&lt;'산출기준'!$B$19,AE411=0),"",AF411/AE411)</x:f>
        <x:v>0.691124492848027</x:v>
      </x:c>
      <x:c r="AH411" t="n">
        <x:f>IF(SUM(P411:AA411)=0,"",MAX(P411:AA411)/SUM(P411:AA411))</x:f>
        <x:v>0.12221522829833174</x:v>
      </x:c>
      <x:c r="AI411" t="n">
        <x:f>IF(AG411="","",AD411/'산출기준'!$B$18*'산출기준'!$B$20+MIN(1,AG411)*'산출기준'!$B$21+(1-AH411)*'산출기준'!$B$22)</x:f>
        <x:v>88.28943021947418</x:v>
      </x:c>
      <x:c r="AJ411" t="str">
        <x:v>24개월 중 양수 지수 24개월; 전반/후반 자료 12/12개월. 최근12개월/이전12개월 관측월 평균비 0.69배, 최근 최댓달 비중 12.2%. 미래 1년 지속을 보장하지 않음.</x:v>
      </x:c>
      <x:c r="AK411" t="str">
        <x:v>https://developers.naver.com/docs/serviceapi/datalab/search/search.md</x:v>
      </x:c>
    </x:row>
    <x:row r="412">
      <x:c r="A412" t="str">
        <x:v>K0408</x:v>
      </x:c>
      <x:c r="B412" t="str">
        <x:v>여행</x:v>
      </x:c>
      <x:c r="C412" t="str">
        <x:v>일본여행준비물</x:v>
      </x:c>
      <x:c r="D412" t="n">
        <x:v>66.55498</x:v>
      </x:c>
      <x:c r="E412" t="n">
        <x:v>73.39337</x:v>
      </x:c>
      <x:c r="F412" t="n">
        <x:v>78.02366</x:v>
      </x:c>
      <x:c r="G412" t="n">
        <x:v>87.39539</x:v>
      </x:c>
      <x:c r="H412" t="n">
        <x:v>100</x:v>
      </x:c>
      <x:c r="I412" t="n">
        <x:v>88.37931</x:v>
      </x:c>
      <x:c r="J412" t="n">
        <x:v>62.12571</x:v>
      </x:c>
      <x:c r="K412" t="n">
        <x:v>63.57707</x:v>
      </x:c>
      <x:c r="L412" t="n">
        <x:v>65.35695</x:v>
      </x:c>
      <x:c r="M412" t="n">
        <x:v>58.38781</x:v>
      </x:c>
      <x:c r="N412" t="n">
        <x:v>49.14683</x:v>
      </x:c>
      <x:c r="O412" t="n">
        <x:v>48.82812</x:v>
      </x:c>
      <x:c r="P412" t="n">
        <x:v>51.5772</x:v>
      </x:c>
      <x:c r="Q412" t="n">
        <x:v>53.64801</x:v>
      </x:c>
      <x:c r="R412" t="n">
        <x:v>54.6499</x:v>
      </x:c>
      <x:c r="S412" t="n">
        <x:v>62.76804</x:v>
      </x:c>
      <x:c r="T412" t="n">
        <x:v>80.15821</x:v>
      </x:c>
      <x:c r="U412" t="n">
        <x:v>62.06197</x:v>
      </x:c>
      <x:c r="V412" t="n">
        <x:v>45.01667</x:v>
      </x:c>
      <x:c r="W412" t="n">
        <x:v>44.66854</x:v>
      </x:c>
      <x:c r="X412" t="n">
        <x:v>43.36264</x:v>
      </x:c>
      <x:c r="Y412" t="n">
        <x:v>37.01948</x:v>
      </x:c>
      <x:c r="Z412" t="n">
        <x:v>32.80105</x:v>
      </x:c>
      <x:c r="AA412" t="n">
        <x:v>27.7785</x:v>
      </x:c>
      <x:c r="AB412" t="n">
        <x:f>COUNT(D412:O412)</x:f>
        <x:v>12</x:v>
      </x:c>
      <x:c r="AC412" t="n">
        <x:f>COUNT(P412:AA412)</x:f>
        <x:v>12</x:v>
      </x:c>
      <x:c r="AD412" t="n">
        <x:f>COUNTIF(D412:AA412,"&gt;0")</x:f>
        <x:v>24</x:v>
      </x:c>
      <x:c r="AE412" t="n">
        <x:f>IF(AB412=0,"",AVERAGE(D412:O412))</x:f>
        <x:v>70.09743333333334</x:v>
      </x:c>
      <x:c r="AF412" t="n">
        <x:f>IF(AC412=0,"",AVERAGE(P412:AA412))</x:f>
        <x:v>49.62585083333334</x:v>
      </x:c>
      <x:c r="AG412" t="n">
        <x:f>IF(OR(AB412&lt;'산출기준'!$B$19,AC412&lt;'산출기준'!$B$19,AE412=0),"",AF412/AE412)</x:f>
        <x:v>0.7079553198096173</x:v>
      </x:c>
      <x:c r="AH412" t="n">
        <x:f>IF(SUM(P412:AA412)=0,"",MAX(P412:AA412)/SUM(P412:AA412))</x:f>
        <x:v>0.13460425808652382</x:v>
      </x:c>
      <x:c r="AI412" t="n">
        <x:f>IF(AG412="","",AD412/'산출기준'!$B$18*'산출기준'!$B$20+MIN(1,AG412)*'산출기준'!$B$21+(1-AH412)*'산출기준'!$B$22)</x:f>
        <x:v>88.54657443255805</x:v>
      </x:c>
      <x:c r="AJ412" t="str">
        <x:v>24개월 중 양수 지수 24개월; 전반/후반 자료 12/12개월. 최근12개월/이전12개월 관측월 평균비 0.71배, 최근 최댓달 비중 13.5%. 미래 1년 지속을 보장하지 않음.</x:v>
      </x:c>
      <x:c r="AK412" t="str">
        <x:v>https://developers.naver.com/docs/serviceapi/datalab/search/search.md</x:v>
      </x:c>
    </x:row>
    <x:row r="413">
      <x:c r="A413" t="str">
        <x:v>K0409</x:v>
      </x:c>
      <x:c r="B413" t="str">
        <x:v>여행</x:v>
      </x:c>
      <x:c r="C413" t="str">
        <x:v>일본여행지추천</x:v>
      </x:c>
      <x:c r="D413" t="n">
        <x:v>29.47366</x:v>
      </x:c>
      <x:c r="E413" t="n">
        <x:v>36.54662</x:v>
      </x:c>
      <x:c r="F413" t="n">
        <x:v>38.73821</x:v>
      </x:c>
      <x:c r="G413" t="n">
        <x:v>36.2763</x:v>
      </x:c>
      <x:c r="H413" t="n">
        <x:v>39.3548</x:v>
      </x:c>
      <x:c r="I413" t="n">
        <x:v>35.21737</x:v>
      </x:c>
      <x:c r="J413" t="n">
        <x:v>32.69067</x:v>
      </x:c>
      <x:c r="K413" t="n">
        <x:v>29.19887</x:v>
      </x:c>
      <x:c r="L413" t="n">
        <x:v>31.60269</x:v>
      </x:c>
      <x:c r="M413" t="n">
        <x:v>26.15611</x:v>
      </x:c>
      <x:c r="N413" t="n">
        <x:v>24.39345</x:v>
      </x:c>
      <x:c r="O413" t="n">
        <x:v>29.65908</x:v>
      </x:c>
      <x:c r="P413" t="n">
        <x:v>29.14749</x:v>
      </x:c>
      <x:c r="Q413" t="n">
        <x:v>37.11183</x:v>
      </x:c>
      <x:c r="R413" t="n">
        <x:v>40.63938</x:v>
      </x:c>
      <x:c r="S413" t="n">
        <x:v>42.46012</x:v>
      </x:c>
      <x:c r="T413" t="n">
        <x:v>43.62405</x:v>
      </x:c>
      <x:c r="U413" t="n">
        <x:v>38.54608</x:v>
      </x:c>
      <x:c r="V413" t="n">
        <x:v>40.27523</x:v>
      </x:c>
      <x:c r="W413" t="n">
        <x:v>22.73803</x:v>
      </x:c>
      <x:c r="X413" t="n">
        <x:v>26.2343</x:v>
      </x:c>
      <x:c r="Y413" t="n">
        <x:v>30.47227</x:v>
      </x:c>
      <x:c r="Z413" t="n">
        <x:v>34.63428</x:v>
      </x:c>
      <x:c r="AA413" t="n">
        <x:v>36.32768</x:v>
      </x:c>
      <x:c r="AB413" t="n">
        <x:f>COUNT(D413:O413)</x:f>
        <x:v>12</x:v>
      </x:c>
      <x:c r="AC413" t="n">
        <x:f>COUNT(P413:AA413)</x:f>
        <x:v>12</x:v>
      </x:c>
      <x:c r="AD413" t="n">
        <x:f>COUNTIF(D413:AA413,"&gt;0")</x:f>
        <x:v>24</x:v>
      </x:c>
      <x:c r="AE413" t="n">
        <x:f>IF(AB413=0,"",AVERAGE(D413:O413))</x:f>
        <x:v>32.44231916666667</x:v>
      </x:c>
      <x:c r="AF413" t="n">
        <x:f>IF(AC413=0,"",AVERAGE(P413:AA413))</x:f>
        <x:v>35.18422833333333</x:v>
      </x:c>
      <x:c r="AG413" t="n">
        <x:f>IF(OR(AB413&lt;'산출기준'!$B$19,AC413&lt;'산출기준'!$B$19,AE413=0),"",AF413/AE413)</x:f>
        <x:v>1.0845164352332701</x:v>
      </x:c>
      <x:c r="AH413" t="n">
        <x:f>IF(SUM(P413:AA413)=0,"",MAX(P413:AA413)/SUM(P413:AA413))</x:f>
        <x:v>0.10332292826089644</x:v>
      </x:c>
      <x:c r="AI413" t="n">
        <x:f>IF(AG413="","",AD413/'산출기준'!$B$18*'산출기준'!$B$20+MIN(1,AG413)*'산출기준'!$B$21+(1-AH413)*'산출기준'!$B$22)</x:f>
        <x:v>97.93354143478207</x:v>
      </x:c>
      <x:c r="AJ413" t="str">
        <x:v>24개월 중 양수 지수 24개월; 전반/후반 자료 12/12개월. 최근12개월/이전12개월 관측월 평균비 1.08배, 최근 최댓달 비중 10.3%. 미래 1년 지속을 보장하지 않음.</x:v>
      </x:c>
      <x:c r="AK413" t="str">
        <x:v>https://developers.naver.com/docs/serviceapi/datalab/search/search.md</x:v>
      </x:c>
    </x:row>
    <x:row r="414">
      <x:c r="A414" t="str">
        <x:v>K0410</x:v>
      </x:c>
      <x:c r="B414" t="str">
        <x:v>여행</x:v>
      </x:c>
      <x:c r="C414" t="str">
        <x:v>일본여행추천</x:v>
      </x:c>
      <x:c r="D414" t="n">
        <x:v>38.03225</x:v>
      </x:c>
      <x:c r="E414" t="n">
        <x:v>48.46521</x:v>
      </x:c>
      <x:c r="F414" t="n">
        <x:v>50.80872</x:v>
      </x:c>
      <x:c r="G414" t="n">
        <x:v>54.10839</x:v>
      </x:c>
      <x:c r="H414" t="n">
        <x:v>51.53701</x:v>
      </x:c>
      <x:c r="I414" t="n">
        <x:v>44.85947</x:v>
      </x:c>
      <x:c r="J414" t="n">
        <x:v>41.74969</x:v>
      </x:c>
      <x:c r="K414" t="n">
        <x:v>35.48545</x:v>
      </x:c>
      <x:c r="L414" t="n">
        <x:v>37.79991</x:v>
      </x:c>
      <x:c r="M414" t="n">
        <x:v>33.29609</x:v>
      </x:c>
      <x:c r="N414" t="n">
        <x:v>30.1528</x:v>
      </x:c>
      <x:c r="O414" t="n">
        <x:v>36.52651</x:v>
      </x:c>
      <x:c r="P414" t="n">
        <x:v>33.82333</x:v>
      </x:c>
      <x:c r="Q414" t="n">
        <x:v>44.40596</x:v>
      </x:c>
      <x:c r="R414" t="n">
        <x:v>48.46074</x:v>
      </x:c>
      <x:c r="S414" t="n">
        <x:v>59.19083</x:v>
      </x:c>
      <x:c r="T414" t="n">
        <x:v>60.35699</x:v>
      </x:c>
      <x:c r="U414" t="n">
        <x:v>39.06661</x:v>
      </x:c>
      <x:c r="V414" t="n">
        <x:v>34.49577</x:v>
      </x:c>
      <x:c r="W414" t="n">
        <x:v>21.50931</x:v>
      </x:c>
      <x:c r="X414" t="n">
        <x:v>24.16782</x:v>
      </x:c>
      <x:c r="Y414" t="n">
        <x:v>28.27398</x:v>
      </x:c>
      <x:c r="Z414" t="n">
        <x:v>31.71216</x:v>
      </x:c>
      <x:c r="AA414" t="n">
        <x:v>31.7412</x:v>
      </x:c>
      <x:c r="AB414" t="n">
        <x:f>COUNT(D414:O414)</x:f>
        <x:v>12</x:v>
      </x:c>
      <x:c r="AC414" t="n">
        <x:f>COUNT(P414:AA414)</x:f>
        <x:v>12</x:v>
      </x:c>
      <x:c r="AD414" t="n">
        <x:f>COUNTIF(D414:AA414,"&gt;0")</x:f>
        <x:v>24</x:v>
      </x:c>
      <x:c r="AE414" t="n">
        <x:f>IF(AB414=0,"",AVERAGE(D414:O414))</x:f>
        <x:v>41.90179166666667</x:v>
      </x:c>
      <x:c r="AF414" t="n">
        <x:f>IF(AC414=0,"",AVERAGE(P414:AA414))</x:f>
        <x:v>38.10039166666666</x:v>
      </x:c>
      <x:c r="AG414" t="n">
        <x:f>IF(OR(AB414&lt;'산출기준'!$B$19,AC414&lt;'산출기준'!$B$19,AE414=0),"",AF414/AE414)</x:f>
        <x:v>0.9092783423143201</x:v>
      </x:c>
      <x:c r="AH414" t="n">
        <x:f>IF(SUM(P414:AA414)=0,"",MAX(P414:AA414)/SUM(P414:AA414))</x:f>
        <x:v>0.13201305673366878</x:v>
      </x:c>
      <x:c r="AI414" t="n">
        <x:f>IF(AG414="","",AD414/'산출기준'!$B$18*'산출기준'!$B$20+MIN(1,AG414)*'산출기준'!$B$21+(1-AH414)*'산출기준'!$B$22)</x:f>
        <x:v>94.63808913475623</x:v>
      </x:c>
      <x:c r="AJ414" t="str">
        <x:v>24개월 중 양수 지수 24개월; 전반/후반 자료 12/12개월. 최근12개월/이전12개월 관측월 평균비 0.91배, 최근 최댓달 비중 13.2%. 미래 1년 지속을 보장하지 않음.</x:v>
      </x:c>
      <x:c r="AK414" t="str">
        <x:v>https://developers.naver.com/docs/serviceapi/datalab/search/search.md</x:v>
      </x:c>
    </x:row>
    <x:row r="415">
      <x:c r="A415" t="str">
        <x:v>K0411</x:v>
      </x:c>
      <x:c r="B415" t="str">
        <x:v>여행</x:v>
      </x:c>
      <x:c r="C415" t="str">
        <x:v>이심사용법</x:v>
      </x:c>
      <x:c r="D415" t="n">
        <x:v>58.4871</x:v>
      </x:c>
      <x:c r="E415" t="n">
        <x:v>64.64411</x:v>
      </x:c>
      <x:c r="F415" t="n">
        <x:v>67.65336</x:v>
      </x:c>
      <x:c r="G415" t="n">
        <x:v>73.23622</x:v>
      </x:c>
      <x:c r="H415" t="n">
        <x:v>73.01729</x:v>
      </x:c>
      <x:c r="I415" t="n">
        <x:v>64.21518</x:v>
      </x:c>
      <x:c r="J415" t="n">
        <x:v>51.33818</x:v>
      </x:c>
      <x:c r="K415" t="n">
        <x:v>64.94124</x:v>
      </x:c>
      <x:c r="L415" t="n">
        <x:v>100</x:v>
      </x:c>
      <x:c r="M415" t="n">
        <x:v>61.59689</x:v>
      </x:c>
      <x:c r="N415" t="n">
        <x:v>61.57901</x:v>
      </x:c>
      <x:c r="O415" t="n">
        <x:v>59.73146</x:v>
      </x:c>
      <x:c r="P415" t="n">
        <x:v>63.98507</x:v>
      </x:c>
      <x:c r="Q415" t="n">
        <x:v>60.02859</x:v>
      </x:c>
      <x:c r="R415" t="n">
        <x:v>54.31839</x:v>
      </x:c>
      <x:c r="S415" t="n">
        <x:v>48.36468</x:v>
      </x:c>
      <x:c r="T415" t="n">
        <x:v>62.51507</x:v>
      </x:c>
      <x:c r="U415" t="n">
        <x:v>46.15745</x:v>
      </x:c>
      <x:c r="V415" t="n">
        <x:v>37.31066</x:v>
      </x:c>
      <x:c r="W415" t="n">
        <x:v>30.08355</x:v>
      </x:c>
      <x:c r="X415" t="n">
        <x:v>28.07068</x:v>
      </x:c>
      <x:c r="Y415" t="n">
        <x:v>25.11281</x:v>
      </x:c>
      <x:c r="Z415" t="n">
        <x:v>27.26419</x:v>
      </x:c>
      <x:c r="AA415" t="n">
        <x:v>27.47196</x:v>
      </x:c>
      <x:c r="AB415" t="n">
        <x:f>COUNT(D415:O415)</x:f>
        <x:v>12</x:v>
      </x:c>
      <x:c r="AC415" t="n">
        <x:f>COUNT(P415:AA415)</x:f>
        <x:v>12</x:v>
      </x:c>
      <x:c r="AD415" t="n">
        <x:f>COUNTIF(D415:AA415,"&gt;0")</x:f>
        <x:v>24</x:v>
      </x:c>
      <x:c r="AE415" t="n">
        <x:f>IF(AB415=0,"",AVERAGE(D415:O415))</x:f>
        <x:v>66.70333666666667</x:v>
      </x:c>
      <x:c r="AF415" t="n">
        <x:f>IF(AC415=0,"",AVERAGE(P415:AA415))</x:f>
        <x:v>42.556925</x:v>
      </x:c>
      <x:c r="AG415" t="n">
        <x:f>IF(OR(AB415&lt;'산출기준'!$B$19,AC415&lt;'산출기준'!$B$19,AE415=0),"",AF415/AE415)</x:f>
        <x:v>0.6380029414820377</x:v>
      </x:c>
      <x:c r="AH415" t="n">
        <x:f>IF(SUM(P415:AA415)=0,"",MAX(P415:AA415)/SUM(P415:AA415))</x:f>
        <x:v>0.12529310251308493</x:v>
      </x:c>
      <x:c r="AI415" t="n">
        <x:f>IF(AG415="","",AD415/'산출기준'!$B$18*'산출기준'!$B$20+MIN(1,AG415)*'산출기준'!$B$21+(1-AH415)*'산출기준'!$B$22)</x:f>
        <x:v>86.63422619419944</x:v>
      </x:c>
      <x:c r="AJ415" t="str">
        <x:v>24개월 중 양수 지수 24개월; 전반/후반 자료 12/12개월. 최근12개월/이전12개월 관측월 평균비 0.64배, 최근 최댓달 비중 12.5%. 미래 1년 지속을 보장하지 않음.</x:v>
      </x:c>
      <x:c r="AK415" t="str">
        <x:v>https://developers.naver.com/docs/serviceapi/datalab/search/search.md</x:v>
      </x:c>
    </x:row>
    <x:row r="416">
      <x:c r="A416" t="str">
        <x:v>K0412</x:v>
      </x:c>
      <x:c r="B416" t="str">
        <x:v>여행</x:v>
      </x:c>
      <x:c r="C416" t="str">
        <x:v>일본여행준비물리스트</x:v>
      </x:c>
      <x:c r="D416" t="n">
        <x:v>16.05156</x:v>
      </x:c>
      <x:c r="E416" t="n">
        <x:v>19.83825</x:v>
      </x:c>
      <x:c r="F416" t="n">
        <x:v>21.89803</x:v>
      </x:c>
      <x:c r="G416" t="n">
        <x:v>25.73611</x:v>
      </x:c>
      <x:c r="H416" t="n">
        <x:v>30.98833</x:v>
      </x:c>
      <x:c r="I416" t="n">
        <x:v>26.4443</x:v>
      </x:c>
      <x:c r="J416" t="n">
        <x:v>15.67624</x:v>
      </x:c>
      <x:c r="K416" t="n">
        <x:v>19.3624</x:v>
      </x:c>
      <x:c r="L416" t="n">
        <x:v>21.69027</x:v>
      </x:c>
      <x:c r="M416" t="n">
        <x:v>20.14208</x:v>
      </x:c>
      <x:c r="N416" t="n">
        <x:v>17.42102</x:v>
      </x:c>
      <x:c r="O416" t="n">
        <x:v>18.55815</x:v>
      </x:c>
      <x:c r="P416" t="n">
        <x:v>22.48782</x:v>
      </x:c>
      <x:c r="Q416" t="n">
        <x:v>24.63696</x:v>
      </x:c>
      <x:c r="R416" t="n">
        <x:v>29.32398</x:v>
      </x:c>
      <x:c r="S416" t="n">
        <x:v>28.31642</x:v>
      </x:c>
      <x:c r="T416" t="n">
        <x:v>35.98588</x:v>
      </x:c>
      <x:c r="U416" t="n">
        <x:v>29.70823</x:v>
      </x:c>
      <x:c r="V416" t="n">
        <x:v>23.99133</x:v>
      </x:c>
      <x:c r="W416" t="n">
        <x:v>26.5426</x:v>
      </x:c>
      <x:c r="X416" t="n">
        <x:v>25.92154</x:v>
      </x:c>
      <x:c r="Y416" t="n">
        <x:v>22.73803</x:v>
      </x:c>
      <x:c r="Z416" t="n">
        <x:v>29.49823</x:v>
      </x:c>
      <x:c r="AA416" t="n">
        <x:v>27.52111</x:v>
      </x:c>
      <x:c r="AB416" t="n">
        <x:f>COUNT(D416:O416)</x:f>
        <x:v>12</x:v>
      </x:c>
      <x:c r="AC416" t="n">
        <x:f>COUNT(P416:AA416)</x:f>
        <x:v>12</x:v>
      </x:c>
      <x:c r="AD416" t="n">
        <x:f>COUNTIF(D416:AA416,"&gt;0")</x:f>
        <x:v>24</x:v>
      </x:c>
      <x:c r="AE416" t="n">
        <x:f>IF(AB416=0,"",AVERAGE(D416:O416))</x:f>
        <x:v>21.15056166666667</x:v>
      </x:c>
      <x:c r="AF416" t="n">
        <x:f>IF(AC416=0,"",AVERAGE(P416:AA416))</x:f>
        <x:v>27.2226775</x:v>
      </x:c>
      <x:c r="AG416" t="n">
        <x:f>IF(OR(AB416&lt;'산출기준'!$B$19,AC416&lt;'산출기준'!$B$19,AE416=0),"",AF416/AE416)</x:f>
        <x:v>1.28709005127287</x:v>
      </x:c>
      <x:c r="AH416" t="n">
        <x:f>IF(SUM(P416:AA416)=0,"",MAX(P416:AA416)/SUM(P416:AA416))</x:f>
        <x:v>0.11015901478953838</x:v>
      </x:c>
      <x:c r="AI416" t="n">
        <x:f>IF(AG416="","",AD416/'산출기준'!$B$18*'산출기준'!$B$20+MIN(1,AG416)*'산출기준'!$B$21+(1-AH416)*'산출기준'!$B$22)</x:f>
        <x:v>97.79681970420924</x:v>
      </x:c>
      <x:c r="AJ416" t="str">
        <x:v>24개월 중 양수 지수 24개월; 전반/후반 자료 12/12개월. 최근12개월/이전12개월 관측월 평균비 1.29배, 최근 최댓달 비중 11.0%. 미래 1년 지속을 보장하지 않음.</x:v>
      </x:c>
      <x:c r="AK416" t="str">
        <x:v>https://developers.naver.com/docs/serviceapi/datalab/search/search.md</x:v>
      </x:c>
    </x:row>
    <x:row r="417">
      <x:c r="A417" t="str">
        <x:v>K0413</x:v>
      </x:c>
      <x:c r="B417" t="str">
        <x:v>여행</x:v>
      </x:c>
      <x:c r="C417" t="str">
        <x:v>면세한도</x:v>
      </x:c>
      <x:c r="D417" t="n">
        <x:v>59.03891</x:v>
      </x:c>
      <x:c r="E417" t="n">
        <x:v>61.7622</x:v>
      </x:c>
      <x:c r="F417" t="n">
        <x:v>54.46584</x:v>
      </x:c>
      <x:c r="G417" t="n">
        <x:v>48.5233</x:v>
      </x:c>
      <x:c r="H417" t="n">
        <x:v>53.96765</x:v>
      </x:c>
      <x:c r="I417" t="n">
        <x:v>48.71766</x:v>
      </x:c>
      <x:c r="J417" t="n">
        <x:v>44.24735</x:v>
      </x:c>
      <x:c r="K417" t="n">
        <x:v>39.74353</x:v>
      </x:c>
      <x:c r="L417" t="n">
        <x:v>45.04937</x:v>
      </x:c>
      <x:c r="M417" t="n">
        <x:v>41.89267</x:v>
      </x:c>
      <x:c r="N417" t="n">
        <x:v>42.63661</x:v>
      </x:c>
      <x:c r="O417" t="n">
        <x:v>45.50958</x:v>
      </x:c>
      <x:c r="P417" t="n">
        <x:v>44.86618</x:v>
      </x:c>
      <x:c r="Q417" t="n">
        <x:v>46.20883</x:v>
      </x:c>
      <x:c r="R417" t="n">
        <x:v>41.99991</x:v>
      </x:c>
      <x:c r="S417" t="n">
        <x:v>40.87172</x:v>
      </x:c>
      <x:c r="T417" t="n">
        <x:v>47.60287</x:v>
      </x:c>
      <x:c r="U417" t="n">
        <x:v>33.19556</x:v>
      </x:c>
      <x:c r="V417" t="n">
        <x:v>24.34877</x:v>
      </x:c>
      <x:c r="W417" t="n">
        <x:v>23.44175</x:v>
      </x:c>
      <x:c r="X417" t="n">
        <x:v>23.82601</x:v>
      </x:c>
      <x:c r="Y417" t="n">
        <x:v>17.64219</x:v>
      </x:c>
      <x:c r="Z417" t="n">
        <x:v>21.1541</x:v>
      </x:c>
      <x:c r="AA417" t="n">
        <x:v>25.84558</x:v>
      </x:c>
      <x:c r="AB417" t="n">
        <x:f>COUNT(D417:O417)</x:f>
        <x:v>12</x:v>
      </x:c>
      <x:c r="AC417" t="n">
        <x:f>COUNT(P417:AA417)</x:f>
        <x:v>12</x:v>
      </x:c>
      <x:c r="AD417" t="n">
        <x:f>COUNTIF(D417:AA417,"&gt;0")</x:f>
        <x:v>24</x:v>
      </x:c>
      <x:c r="AE417" t="n">
        <x:f>IF(AB417=0,"",AVERAGE(D417:O417))</x:f>
        <x:v>48.796222500000006</x:v>
      </x:c>
      <x:c r="AF417" t="n">
        <x:f>IF(AC417=0,"",AVERAGE(P417:AA417))</x:f>
        <x:v>32.5836225</x:v>
      </x:c>
      <x:c r="AG417" t="n">
        <x:f>IF(OR(AB417&lt;'산출기준'!$B$19,AC417&lt;'산출기준'!$B$19,AE417=0),"",AF417/AE417)</x:f>
        <x:v>0.6677488713393746</x:v>
      </x:c>
      <x:c r="AH417" t="n">
        <x:f>IF(SUM(P417:AA417)=0,"",MAX(P417:AA417)/SUM(P417:AA417))</x:f>
        <x:v>0.12174539013681902</x:v>
      </x:c>
      <x:c r="AI417" t="n">
        <x:f>IF(AG417="","",AD417/'산출기준'!$B$18*'산출기준'!$B$20+MIN(1,AG417)*'산출기준'!$B$21+(1-AH417)*'산출기준'!$B$22)</x:f>
        <x:v>87.59755833744487</x:v>
      </x:c>
      <x:c r="AJ417" t="str">
        <x:v>24개월 중 양수 지수 24개월; 전반/후반 자료 12/12개월. 최근12개월/이전12개월 관측월 평균비 0.67배, 최근 최댓달 비중 12.2%. 미래 1년 지속을 보장하지 않음.</x:v>
      </x:c>
      <x:c r="AK417" t="str">
        <x:v>https://developers.naver.com/docs/serviceapi/datalab/search/search.md</x:v>
      </x:c>
    </x:row>
    <x:row r="418">
      <x:c r="A418" t="str">
        <x:v>K0414</x:v>
      </x:c>
      <x:c r="B418" t="str">
        <x:v>여행</x:v>
      </x:c>
      <x:c r="C418" t="str">
        <x:v>여권발급비용</x:v>
      </x:c>
      <x:c r="D418" t="n">
        <x:v>83.18073</x:v>
      </x:c>
      <x:c r="E418" t="n">
        <x:v>100</x:v>
      </x:c>
      <x:c r="F418" t="n">
        <x:v>98.00787</x:v>
      </x:c>
      <x:c r="G418" t="n">
        <x:v>97.10337</x:v>
      </x:c>
      <x:c r="H418" t="n">
        <x:v>93.73508</x:v>
      </x:c>
      <x:c r="I418" t="n">
        <x:v>84.78996</x:v>
      </x:c>
      <x:c r="J418" t="n">
        <x:v>75.2178</x:v>
      </x:c>
      <x:c r="K418" t="n">
        <x:v>70.90061</x:v>
      </x:c>
      <x:c r="L418" t="n">
        <x:v>78.01453</x:v>
      </x:c>
      <x:c r="M418" t="n">
        <x:v>81.99323</x:v>
      </x:c>
      <x:c r="N418" t="n">
        <x:v>76.98795</x:v>
      </x:c>
      <x:c r="O418" t="n">
        <x:v>71.09483</x:v>
      </x:c>
      <x:c r="P418" t="n">
        <x:v>66.87198</x:v>
      </x:c>
      <x:c r="Q418" t="n">
        <x:v>68.12052</x:v>
      </x:c>
      <x:c r="R418" t="n">
        <x:v>75.76716</x:v>
      </x:c>
      <x:c r="S418" t="n">
        <x:v>89.25142</x:v>
      </x:c>
      <x:c r="T418" t="n">
        <x:v>91.1936</x:v>
      </x:c>
      <x:c r="U418" t="n">
        <x:v>95.29437</x:v>
      </x:c>
      <x:c r="V418" t="n">
        <x:v>74.84601</x:v>
      </x:c>
      <x:c r="W418" t="n">
        <x:v>45.68003</x:v>
      </x:c>
      <x:c r="X418" t="n">
        <x:v>42.26735</x:v>
      </x:c>
      <x:c r="Y418" t="n">
        <x:v>47.95516</x:v>
      </x:c>
      <x:c r="Z418" t="n">
        <x:v>58.07668</x:v>
      </x:c>
      <x:c r="AA418" t="n">
        <x:v>63.7312</x:v>
      </x:c>
      <x:c r="AB418" t="n">
        <x:f>COUNT(D418:O418)</x:f>
        <x:v>12</x:v>
      </x:c>
      <x:c r="AC418" t="n">
        <x:f>COUNT(P418:AA418)</x:f>
        <x:v>12</x:v>
      </x:c>
      <x:c r="AD418" t="n">
        <x:f>COUNTIF(D418:AA418,"&gt;0")</x:f>
        <x:v>24</x:v>
      </x:c>
      <x:c r="AE418" t="n">
        <x:f>IF(AB418=0,"",AVERAGE(D418:O418))</x:f>
        <x:v>84.25216333333333</x:v>
      </x:c>
      <x:c r="AF418" t="n">
        <x:f>IF(AC418=0,"",AVERAGE(P418:AA418))</x:f>
        <x:v>68.25462333333333</x:v>
      </x:c>
      <x:c r="AG418" t="n">
        <x:f>IF(OR(AB418&lt;'산출기준'!$B$19,AC418&lt;'산출기준'!$B$19,AE418=0),"",AF418/AE418)</x:f>
        <x:v>0.8101230951577149</x:v>
      </x:c>
      <x:c r="AH418" t="n">
        <x:f>IF(SUM(P418:AA418)=0,"",MAX(P418:AA418)/SUM(P418:AA418))</x:f>
        <x:v>0.11634666066821261</x:v>
      </x:c>
      <x:c r="AI418" t="n">
        <x:f>IF(AG418="","",AD418/'산출기준'!$B$18*'산출기준'!$B$20+MIN(1,AG418)*'산출기준'!$B$21+(1-AH418)*'산출기준'!$B$22)</x:f>
        <x:v>91.9767596413672</x:v>
      </x:c>
      <x:c r="AJ418" t="str">
        <x:v>24개월 중 양수 지수 24개월; 전반/후반 자료 12/12개월. 최근12개월/이전12개월 관측월 평균비 0.81배, 최근 최댓달 비중 11.6%. 미래 1년 지속을 보장하지 않음.</x:v>
      </x:c>
      <x:c r="AK418" t="str">
        <x:v>https://developers.naver.com/docs/serviceapi/datalab/search/search.md</x:v>
      </x:c>
    </x:row>
    <x:row r="419">
      <x:c r="A419" t="str">
        <x:v>K0415</x:v>
      </x:c>
      <x:c r="B419" t="str">
        <x:v>여행</x:v>
      </x:c>
      <x:c r="C419" t="str">
        <x:v>항공권가격비교사이트</x:v>
      </x:c>
      <x:c r="D419" t="n">
        <x:v>60.54602</x:v>
      </x:c>
      <x:c r="E419" t="n">
        <x:v>71.2391</x:v>
      </x:c>
      <x:c r="F419" t="n">
        <x:v>74.05804</x:v>
      </x:c>
      <x:c r="G419" t="n">
        <x:v>68.76976</x:v>
      </x:c>
      <x:c r="H419" t="n">
        <x:v>67.41024</x:v>
      </x:c>
      <x:c r="I419" t="n">
        <x:v>62.5104</x:v>
      </x:c>
      <x:c r="J419" t="n">
        <x:v>58.19876</x:v>
      </x:c>
      <x:c r="K419" t="n">
        <x:v>51.92275</x:v>
      </x:c>
      <x:c r="L419" t="n">
        <x:v>55.11902</x:v>
      </x:c>
      <x:c r="M419" t="n">
        <x:v>53.44875</x:v>
      </x:c>
      <x:c r="N419" t="n">
        <x:v>59.38627</x:v>
      </x:c>
      <x:c r="O419" t="n">
        <x:v>62.79895</x:v>
      </x:c>
      <x:c r="P419" t="n">
        <x:v>58.04894</x:v>
      </x:c>
      <x:c r="Q419" t="n">
        <x:v>63.93096</x:v>
      </x:c>
      <x:c r="R419" t="n">
        <x:v>63.22068</x:v>
      </x:c>
      <x:c r="S419" t="n">
        <x:v>66.49464</x:v>
      </x:c>
      <x:c r="T419" t="n">
        <x:v>68.89739</x:v>
      </x:c>
      <x:c r="U419" t="n">
        <x:v>56.84479</x:v>
      </x:c>
      <x:c r="V419" t="n">
        <x:v>67.67105</x:v>
      </x:c>
      <x:c r="W419" t="n">
        <x:v>37.48404</x:v>
      </x:c>
      <x:c r="X419" t="n">
        <x:v>37.18994</x:v>
      </x:c>
      <x:c r="Y419" t="n">
        <x:v>47.26707</x:v>
      </x:c>
      <x:c r="Z419" t="n">
        <x:v>56.07901</x:v>
      </x:c>
      <x:c r="AA419" t="n">
        <x:v>56.57288</x:v>
      </x:c>
      <x:c r="AB419" t="n">
        <x:f>COUNT(D419:O419)</x:f>
        <x:v>12</x:v>
      </x:c>
      <x:c r="AC419" t="n">
        <x:f>COUNT(P419:AA419)</x:f>
        <x:v>12</x:v>
      </x:c>
      <x:c r="AD419" t="n">
        <x:f>COUNTIF(D419:AA419,"&gt;0")</x:f>
        <x:v>24</x:v>
      </x:c>
      <x:c r="AE419" t="n">
        <x:f>IF(AB419=0,"",AVERAGE(D419:O419))</x:f>
        <x:v>62.11733833333333</x:v>
      </x:c>
      <x:c r="AF419" t="n">
        <x:f>IF(AC419=0,"",AVERAGE(P419:AA419))</x:f>
        <x:v>56.6417825</x:v>
      </x:c>
      <x:c r="AG419" t="n">
        <x:f>IF(OR(AB419&lt;'산출기준'!$B$19,AC419&lt;'산출기준'!$B$19,AE419=0),"",AF419/AE419)</x:f>
        <x:v>0.9118514092804416</x:v>
      </x:c>
      <x:c r="AH419" t="n">
        <x:f>IF(SUM(P419:AA419)=0,"",MAX(P419:AA419)/SUM(P419:AA419))</x:f>
        <x:v>0.10136420347764774</x:v>
      </x:c>
      <x:c r="AI419" t="n">
        <x:f>IF(AG419="","",AD419/'산출기준'!$B$18*'산출기준'!$B$20+MIN(1,AG419)*'산출기준'!$B$21+(1-AH419)*'산출기준'!$B$22)</x:f>
        <x:v>95.32825820886029</x:v>
      </x:c>
      <x:c r="AJ419" t="str">
        <x:v>24개월 중 양수 지수 24개월; 전반/후반 자료 12/12개월. 최근12개월/이전12개월 관측월 평균비 0.91배, 최근 최댓달 비중 10.1%. 미래 1년 지속을 보장하지 않음.</x:v>
      </x:c>
      <x:c r="AK419" t="str">
        <x:v>https://developers.naver.com/docs/serviceapi/datalab/search/search.md</x:v>
      </x:c>
    </x:row>
    <x:row r="420">
      <x:c r="A420" t="str">
        <x:v>K0416</x:v>
      </x:c>
      <x:c r="B420" t="str">
        <x:v>여행</x:v>
      </x:c>
      <x:c r="C420" t="str">
        <x:v>여권사진규정</x:v>
      </x:c>
      <x:c r="D420" t="n">
        <x:v>54.98584</x:v>
      </x:c>
      <x:c r="E420" t="n">
        <x:v>68.5256</x:v>
      </x:c>
      <x:c r="F420" t="n">
        <x:v>67.58781</x:v>
      </x:c>
      <x:c r="G420" t="n">
        <x:v>69.46895</x:v>
      </x:c>
      <x:c r="H420" t="n">
        <x:v>68.10387</x:v>
      </x:c>
      <x:c r="I420" t="n">
        <x:v>62.4993</x:v>
      </x:c>
      <x:c r="J420" t="n">
        <x:v>70.6842</x:v>
      </x:c>
      <x:c r="K420" t="n">
        <x:v>53.61522</x:v>
      </x:c>
      <x:c r="L420" t="n">
        <x:v>56.08456</x:v>
      </x:c>
      <x:c r="M420" t="n">
        <x:v>55.5796</x:v>
      </x:c>
      <x:c r="N420" t="n">
        <x:v>56.51184</x:v>
      </x:c>
      <x:c r="O420" t="n">
        <x:v>56.57288</x:v>
      </x:c>
      <x:c r="P420" t="n">
        <x:v>52.03928</x:v>
      </x:c>
      <x:c r="Q420" t="n">
        <x:v>57.59946</x:v>
      </x:c>
      <x:c r="R420" t="n">
        <x:v>71.52211</x:v>
      </x:c>
      <x:c r="S420" t="n">
        <x:v>65.37373</x:v>
      </x:c>
      <x:c r="T420" t="n">
        <x:v>70.41229</x:v>
      </x:c>
      <x:c r="U420" t="n">
        <x:v>56.34537</x:v>
      </x:c>
      <x:c r="V420" t="n">
        <x:v>57.89356</x:v>
      </x:c>
      <x:c r="W420" t="n">
        <x:v>40.06991</x:v>
      </x:c>
      <x:c r="X420" t="n">
        <x:v>36.03018</x:v>
      </x:c>
      <x:c r="Y420" t="n">
        <x:v>45.70778</x:v>
      </x:c>
      <x:c r="Z420" t="n">
        <x:v>52.05038</x:v>
      </x:c>
      <x:c r="AA420" t="n">
        <x:v>55.89589</x:v>
      </x:c>
      <x:c r="AB420" t="n">
        <x:f>COUNT(D420:O420)</x:f>
        <x:v>12</x:v>
      </x:c>
      <x:c r="AC420" t="n">
        <x:f>COUNT(P420:AA420)</x:f>
        <x:v>12</x:v>
      </x:c>
      <x:c r="AD420" t="n">
        <x:f>COUNTIF(D420:AA420,"&gt;0")</x:f>
        <x:v>24</x:v>
      </x:c>
      <x:c r="AE420" t="n">
        <x:f>IF(AB420=0,"",AVERAGE(D420:O420))</x:f>
        <x:v>61.68497249999999</x:v>
      </x:c>
      <x:c r="AF420" t="n">
        <x:f>IF(AC420=0,"",AVERAGE(P420:AA420))</x:f>
        <x:v>55.07832833333333</x:v>
      </x:c>
      <x:c r="AG420" t="n">
        <x:f>IF(OR(AB420&lt;'산출기준'!$B$19,AC420&lt;'산출기준'!$B$19,AE420=0),"",AF420/AE420)</x:f>
        <x:v>0.8928970233930693</x:v>
      </x:c>
      <x:c r="AH420" t="n">
        <x:f>IF(SUM(P420:AA420)=0,"",MAX(P420:AA420)/SUM(P420:AA420))</x:f>
        <x:v>0.10821272202130802</x:v>
      </x:c>
      <x:c r="AI420" t="n">
        <x:f>IF(AG420="","",AD420/'산출기준'!$B$18*'산출기준'!$B$20+MIN(1,AG420)*'산출기준'!$B$21+(1-AH420)*'산출기준'!$B$22)</x:f>
        <x:v>94.62265626136592</x:v>
      </x:c>
      <x:c r="AJ420" t="str">
        <x:v>24개월 중 양수 지수 24개월; 전반/후반 자료 12/12개월. 최근12개월/이전12개월 관측월 평균비 0.89배, 최근 최댓달 비중 10.8%. 미래 1년 지속을 보장하지 않음.</x:v>
      </x:c>
      <x:c r="AK420" t="str">
        <x:v>https://developers.naver.com/docs/serviceapi/datalab/search/search.md</x:v>
      </x:c>
    </x:row>
    <x:row r="421">
      <x:c r="A421" t="str">
        <x:v>K0417</x:v>
      </x:c>
      <x:c r="B421" t="str">
        <x:v>여행</x:v>
      </x:c>
      <x:c r="C421" t="str">
        <x:v>여권재발급준비물</x:v>
      </x:c>
      <x:c r="D421" t="n">
        <x:v>60.20198</x:v>
      </x:c>
      <x:c r="E421" t="n">
        <x:v>74.50196</x:v>
      </x:c>
      <x:c r="F421" t="n">
        <x:v>76.24993</x:v>
      </x:c>
      <x:c r="G421" t="n">
        <x:v>82.03207</x:v>
      </x:c>
      <x:c r="H421" t="n">
        <x:v>79.59602</x:v>
      </x:c>
      <x:c r="I421" t="n">
        <x:v>69.89623</x:v>
      </x:c>
      <x:c r="J421" t="n">
        <x:v>60.97885</x:v>
      </x:c>
      <x:c r="K421" t="n">
        <x:v>58.6094</x:v>
      </x:c>
      <x:c r="L421" t="n">
        <x:v>57.00571</x:v>
      </x:c>
      <x:c r="M421" t="n">
        <x:v>54.72504</x:v>
      </x:c>
      <x:c r="N421" t="n">
        <x:v>62.64358</x:v>
      </x:c>
      <x:c r="O421" t="n">
        <x:v>58.49841</x:v>
      </x:c>
      <x:c r="P421" t="n">
        <x:v>55.15787</x:v>
      </x:c>
      <x:c r="Q421" t="n">
        <x:v>52.02818</x:v>
      </x:c>
      <x:c r="R421" t="n">
        <x:v>67.76538</x:v>
      </x:c>
      <x:c r="S421" t="n">
        <x:v>66.89417</x:v>
      </x:c>
      <x:c r="T421" t="n">
        <x:v>76.39975</x:v>
      </x:c>
      <x:c r="U421" t="n">
        <x:v>74.77942</x:v>
      </x:c>
      <x:c r="V421" t="n">
        <x:v>68.89739</x:v>
      </x:c>
      <x:c r="W421" t="n">
        <x:v>46.45136</x:v>
      </x:c>
      <x:c r="X421" t="n">
        <x:v>35.26996</x:v>
      </x:c>
      <x:c r="Y421" t="n">
        <x:v>41.04655</x:v>
      </x:c>
      <x:c r="Z421" t="n">
        <x:v>47.4169</x:v>
      </x:c>
      <x:c r="AA421" t="n">
        <x:v>53.1602</x:v>
      </x:c>
      <x:c r="AB421" t="n">
        <x:f>COUNT(D421:O421)</x:f>
        <x:v>12</x:v>
      </x:c>
      <x:c r="AC421" t="n">
        <x:f>COUNT(P421:AA421)</x:f>
        <x:v>12</x:v>
      </x:c>
      <x:c r="AD421" t="n">
        <x:f>COUNTIF(D421:AA421,"&gt;0")</x:f>
        <x:v>24</x:v>
      </x:c>
      <x:c r="AE421" t="n">
        <x:f>IF(AB421=0,"",AVERAGE(D421:O421))</x:f>
        <x:v>66.24493166666669</x:v>
      </x:c>
      <x:c r="AF421" t="n">
        <x:f>IF(AC421=0,"",AVERAGE(P421:AA421))</x:f>
        <x:v>57.10559416666666</x:v>
      </x:c>
      <x:c r="AG421" t="n">
        <x:f>IF(OR(AB421&lt;'산출기준'!$B$19,AC421&lt;'산출기준'!$B$19,AE421=0),"",AF421/AE421)</x:f>
        <x:v>0.8620371812595773</x:v>
      </x:c>
      <x:c r="AH421" t="n">
        <x:f>IF(SUM(P421:AA421)=0,"",MAX(P421:AA421)/SUM(P421:AA421))</x:f>
        <x:v>0.11148900429530306</x:v>
      </x:c>
      <x:c r="AI421" t="n">
        <x:f>IF(AG421="","",AD421/'산출기준'!$B$18*'산출기준'!$B$20+MIN(1,AG421)*'산출기준'!$B$21+(1-AH421)*'산출기준'!$B$22)</x:f>
        <x:v>93.63133535188126</x:v>
      </x:c>
      <x:c r="AJ421" t="str">
        <x:v>24개월 중 양수 지수 24개월; 전반/후반 자료 12/12개월. 최근12개월/이전12개월 관측월 평균비 0.86배, 최근 최댓달 비중 11.1%. 미래 1년 지속을 보장하지 않음.</x:v>
      </x:c>
      <x:c r="AK421" t="str">
        <x:v>https://developers.naver.com/docs/serviceapi/datalab/search/search.md</x:v>
      </x:c>
    </x:row>
    <x:row r="422">
      <x:c r="A422" t="str">
        <x:v>K0418</x:v>
      </x:c>
      <x:c r="B422" t="str">
        <x:v>여행</x:v>
      </x:c>
      <x:c r="C422" t="str">
        <x:v>여권사진귀</x:v>
      </x:c>
      <x:c r="D422" t="n">
        <x:v>55.29659</x:v>
      </x:c>
      <x:c r="E422" t="n">
        <x:v>63.84773</x:v>
      </x:c>
      <x:c r="F422" t="n">
        <x:v>58.79806</x:v>
      </x:c>
      <x:c r="G422" t="n">
        <x:v>61.53931</x:v>
      </x:c>
      <x:c r="H422" t="n">
        <x:v>56.42861</x:v>
      </x:c>
      <x:c r="I422" t="n">
        <x:v>54.41984</x:v>
      </x:c>
      <x:c r="J422" t="n">
        <x:v>55.10792</x:v>
      </x:c>
      <x:c r="K422" t="n">
        <x:v>51.39559</x:v>
      </x:c>
      <x:c r="L422" t="n">
        <x:v>58.02674</x:v>
      </x:c>
      <x:c r="M422" t="n">
        <x:v>53.83164</x:v>
      </x:c>
      <x:c r="N422" t="n">
        <x:v>57.86027</x:v>
      </x:c>
      <x:c r="O422" t="n">
        <x:v>63.56473</x:v>
      </x:c>
      <x:c r="P422" t="n">
        <x:v>54.60296</x:v>
      </x:c>
      <x:c r="Q422" t="n">
        <x:v>57.32756</x:v>
      </x:c>
      <x:c r="R422" t="n">
        <x:v>63.92542</x:v>
      </x:c>
      <x:c r="S422" t="n">
        <x:v>70.6842</x:v>
      </x:c>
      <x:c r="T422" t="n">
        <x:v>72.06592</x:v>
      </x:c>
      <x:c r="U422" t="n">
        <x:v>58.73702</x:v>
      </x:c>
      <x:c r="V422" t="n">
        <x:v>54.81382</x:v>
      </x:c>
      <x:c r="W422" t="n">
        <x:v>36.76266</x:v>
      </x:c>
      <x:c r="X422" t="n">
        <x:v>33.51645</x:v>
      </x:c>
      <x:c r="Y422" t="n">
        <x:v>39.79801</x:v>
      </x:c>
      <x:c r="Z422" t="n">
        <x:v>42.2396</x:v>
      </x:c>
      <x:c r="AA422" t="n">
        <x:v>48.28255</x:v>
      </x:c>
      <x:c r="AB422" t="n">
        <x:f>COUNT(D422:O422)</x:f>
        <x:v>12</x:v>
      </x:c>
      <x:c r="AC422" t="n">
        <x:f>COUNT(P422:AA422)</x:f>
        <x:v>12</x:v>
      </x:c>
      <x:c r="AD422" t="n">
        <x:f>COUNTIF(D422:AA422,"&gt;0")</x:f>
        <x:v>24</x:v>
      </x:c>
      <x:c r="AE422" t="n">
        <x:f>IF(AB422=0,"",AVERAGE(D422:O422))</x:f>
        <x:v>57.50975250000001</x:v>
      </x:c>
      <x:c r="AF422" t="n">
        <x:f>IF(AC422=0,"",AVERAGE(P422:AA422))</x:f>
        <x:v>52.72968083333333</x:v>
      </x:c>
      <x:c r="AG422" t="n">
        <x:f>IF(OR(AB422&lt;'산출기준'!$B$19,AC422&lt;'산출기준'!$B$19,AE422=0),"",AF422/AE422)</x:f>
        <x:v>0.9168824163055357</x:v>
      </x:c>
      <x:c r="AH422" t="n">
        <x:f>IF(SUM(P422:AA422)=0,"",MAX(P422:AA422)/SUM(P422:AA422))</x:f>
        <x:v>0.11389208579348978</x:v>
      </x:c>
      <x:c r="AI422" t="n">
        <x:f>IF(AG422="","",AD422/'산출기준'!$B$18*'산출기준'!$B$20+MIN(1,AG422)*'산출기준'!$B$21+(1-AH422)*'산출기준'!$B$22)</x:f>
        <x:v>95.22863077329627</x:v>
      </x:c>
      <x:c r="AJ422" t="str">
        <x:v>24개월 중 양수 지수 24개월; 전반/후반 자료 12/12개월. 최근12개월/이전12개월 관측월 평균비 0.92배, 최근 최댓달 비중 11.4%. 미래 1년 지속을 보장하지 않음.</x:v>
      </x:c>
      <x:c r="AK422" t="str">
        <x:v>https://developers.naver.com/docs/serviceapi/datalab/search/search.md</x:v>
      </x:c>
    </x:row>
    <x:row r="423">
      <x:c r="A423" t="str">
        <x:v>K0419</x:v>
      </x:c>
      <x:c r="B423" t="str">
        <x:v>여행</x:v>
      </x:c>
      <x:c r="C423" t="str">
        <x:v>인천공항주차장예약</x:v>
      </x:c>
      <x:c r="D423" t="n">
        <x:v>64.55118</x:v>
      </x:c>
      <x:c r="E423" t="n">
        <x:v>49.60418</x:v>
      </x:c>
      <x:c r="F423" t="n">
        <x:v>72.09848</x:v>
      </x:c>
      <x:c r="G423" t="n">
        <x:v>79.29021</x:v>
      </x:c>
      <x:c r="H423" t="n">
        <x:v>88.1759</x:v>
      </x:c>
      <x:c r="I423" t="n">
        <x:v>69.26405</x:v>
      </x:c>
      <x:c r="J423" t="n">
        <x:v>56.50409</x:v>
      </x:c>
      <x:c r="K423" t="n">
        <x:v>50.69435</x:v>
      </x:c>
      <x:c r="L423" t="n">
        <x:v>43.4154</x:v>
      </x:c>
      <x:c r="M423" t="n">
        <x:v>39.72225</x:v>
      </x:c>
      <x:c r="N423" t="n">
        <x:v>54.83362</x:v>
      </x:c>
      <x:c r="O423" t="n">
        <x:v>75.40252</x:v>
      </x:c>
      <x:c r="P423" t="n">
        <x:v>61.1331</x:v>
      </x:c>
      <x:c r="Q423" t="n">
        <x:v>56.33972</x:v>
      </x:c>
      <x:c r="R423" t="n">
        <x:v>50.66416</x:v>
      </x:c>
      <x:c r="S423" t="n">
        <x:v>50.34885</x:v>
      </x:c>
      <x:c r="T423" t="n">
        <x:v>55.68562</x:v>
      </x:c>
      <x:c r="U423" t="n">
        <x:v>40.07111</x:v>
      </x:c>
      <x:c r="V423" t="n">
        <x:v>28.11284</x:v>
      </x:c>
      <x:c r="W423" t="n">
        <x:v>25.20461</x:v>
      </x:c>
      <x:c r="X423" t="n">
        <x:v>22.43727</x:v>
      </x:c>
      <x:c r="Y423" t="n">
        <x:v>19.44183</x:v>
      </x:c>
      <x:c r="Z423" t="n">
        <x:v>31.37998</x:v>
      </x:c>
      <x:c r="AA423" t="n">
        <x:v>30.26298</x:v>
      </x:c>
      <x:c r="AB423" t="n">
        <x:f>COUNT(D423:O423)</x:f>
        <x:v>12</x:v>
      </x:c>
      <x:c r="AC423" t="n">
        <x:f>COUNT(P423:AA423)</x:f>
        <x:v>12</x:v>
      </x:c>
      <x:c r="AD423" t="n">
        <x:f>COUNTIF(D423:AA423,"&gt;0")</x:f>
        <x:v>24</x:v>
      </x:c>
      <x:c r="AE423" t="n">
        <x:f>IF(AB423=0,"",AVERAGE(D423:O423))</x:f>
        <x:v>61.96301916666667</x:v>
      </x:c>
      <x:c r="AF423" t="n">
        <x:f>IF(AC423=0,"",AVERAGE(P423:AA423))</x:f>
        <x:v>39.25683916666666</x:v>
      </x:c>
      <x:c r="AG423" t="n">
        <x:f>IF(OR(AB423&lt;'산출기준'!$B$19,AC423&lt;'산출기준'!$B$19,AE423=0),"",AF423/AE423)</x:f>
        <x:v>0.633552717324418</x:v>
      </x:c>
      <x:c r="AH423" t="n">
        <x:f>IF(SUM(P423:AA423)=0,"",MAX(P423:AA423)/SUM(P423:AA423))</x:f>
        <x:v>0.12977165528715626</x:v>
      </x:c>
      <x:c r="AI423" t="n">
        <x:f>IF(AG423="","",AD423/'산출기준'!$B$18*'산출기준'!$B$20+MIN(1,AG423)*'산출기준'!$B$21+(1-AH423)*'산출기준'!$B$22)</x:f>
        <x:v>86.41114841398941</x:v>
      </x:c>
      <x:c r="AJ423" t="str">
        <x:v>24개월 중 양수 지수 24개월; 전반/후반 자료 12/12개월. 최근12개월/이전12개월 관측월 평균비 0.63배, 최근 최댓달 비중 13.0%. 미래 1년 지속을 보장하지 않음.</x:v>
      </x:c>
      <x:c r="AK423" t="str">
        <x:v>https://developers.naver.com/docs/serviceapi/datalab/search/search.md</x:v>
      </x:c>
    </x:row>
    <x:row r="424">
      <x:c r="A424" t="str">
        <x:v>K0420</x:v>
      </x:c>
      <x:c r="B424" t="str">
        <x:v>여행</x:v>
      </x:c>
      <x:c r="C424" t="str">
        <x:v>보조배터리기내반입</x:v>
      </x:c>
      <x:c r="D424" t="n">
        <x:v>42.11055</x:v>
      </x:c>
      <x:c r="E424" t="n">
        <x:v>46.32698</x:v>
      </x:c>
      <x:c r="F424" t="n">
        <x:v>47.25613</x:v>
      </x:c>
      <x:c r="G424" t="n">
        <x:v>48.68844</x:v>
      </x:c>
      <x:c r="H424" t="n">
        <x:v>79.60552</x:v>
      </x:c>
      <x:c r="I424" t="n">
        <x:v>47.30645</x:v>
      </x:c>
      <x:c r="J424" t="n">
        <x:v>67.47282</x:v>
      </x:c>
      <x:c r="K424" t="n">
        <x:v>76.44572</x:v>
      </x:c>
      <x:c r="L424" t="n">
        <x:v>77.60633</x:v>
      </x:c>
      <x:c r="M424" t="n">
        <x:v>78.40466</x:v>
      </x:c>
      <x:c r="N424" t="n">
        <x:v>85.00268</x:v>
      </x:c>
      <x:c r="O424" t="n">
        <x:v>71.12572</x:v>
      </x:c>
      <x:c r="P424" t="n">
        <x:v>64.22581</x:v>
      </x:c>
      <x:c r="Q424" t="n">
        <x:v>63.59184</x:v>
      </x:c>
      <x:c r="R424" t="n">
        <x:v>69.68334</x:v>
      </x:c>
      <x:c r="S424" t="n">
        <x:v>70.81041</x:v>
      </x:c>
      <x:c r="T424" t="n">
        <x:v>100</x:v>
      </x:c>
      <x:c r="U424" t="n">
        <x:v>75.98953</x:v>
      </x:c>
      <x:c r="V424" t="n">
        <x:v>54.67596</x:v>
      </x:c>
      <x:c r="W424" t="n">
        <x:v>47.33328</x:v>
      </x:c>
      <x:c r="X424" t="n">
        <x:v>42.31182</x:v>
      </x:c>
      <x:c r="Y424" t="n">
        <x:v>30.06507</x:v>
      </x:c>
      <x:c r="Z424" t="n">
        <x:v>33.22823</x:v>
      </x:c>
      <x:c r="AA424" t="n">
        <x:v>28.95142</x:v>
      </x:c>
      <x:c r="AB424" t="n">
        <x:f>COUNT(D424:O424)</x:f>
        <x:v>12</x:v>
      </x:c>
      <x:c r="AC424" t="n">
        <x:f>COUNT(P424:AA424)</x:f>
        <x:v>12</x:v>
      </x:c>
      <x:c r="AD424" t="n">
        <x:f>COUNTIF(D424:AA424,"&gt;0")</x:f>
        <x:v>24</x:v>
      </x:c>
      <x:c r="AE424" t="n">
        <x:f>IF(AB424=0,"",AVERAGE(D424:O424))</x:f>
        <x:v>63.946000000000005</x:v>
      </x:c>
      <x:c r="AF424" t="n">
        <x:f>IF(AC424=0,"",AVERAGE(P424:AA424))</x:f>
        <x:v>56.7388925</x:v>
      </x:c>
      <x:c r="AG424" t="n">
        <x:f>IF(OR(AB424&lt;'산출기준'!$B$19,AC424&lt;'산출기준'!$B$19,AE424=0),"",AF424/AE424)</x:f>
        <x:v>0.8872938494980138</x:v>
      </x:c>
      <x:c r="AH424" t="n">
        <x:f>IF(SUM(P424:AA424)=0,"",MAX(P424:AA424)/SUM(P424:AA424))</x:f>
        <x:v>0.1468716248441637</x:v>
      </x:c>
      <x:c r="AI424" t="n">
        <x:f>IF(AG424="","",AD424/'산출기준'!$B$18*'산출기준'!$B$20+MIN(1,AG424)*'산출기준'!$B$21+(1-AH424)*'산출기준'!$B$22)</x:f>
        <x:v>93.68138298805714</x:v>
      </x:c>
      <x:c r="AJ424" t="str">
        <x:v>24개월 중 양수 지수 24개월; 전반/후반 자료 12/12개월. 최근12개월/이전12개월 관측월 평균비 0.89배, 최근 최댓달 비중 14.7%. 미래 1년 지속을 보장하지 않음.</x:v>
      </x:c>
      <x:c r="AK424" t="str">
        <x:v>https://developers.naver.com/docs/serviceapi/datalab/search/search.md</x:v>
      </x:c>
    </x:row>
    <x:row r="425">
      <x:c r="A425" t="str">
        <x:v>K0421</x:v>
      </x:c>
      <x:c r="B425" t="str">
        <x:v>여행</x:v>
      </x:c>
      <x:c r="C425" t="str">
        <x:v>해외여행준비물리스트</x:v>
      </x:c>
      <x:c r="D425" t="n">
        <x:v>52.36146</x:v>
      </x:c>
      <x:c r="E425" t="n">
        <x:v>52.58956</x:v>
      </x:c>
      <x:c r="F425" t="n">
        <x:v>53.21682</x:v>
      </x:c>
      <x:c r="G425" t="n">
        <x:v>61.0224</x:v>
      </x:c>
      <x:c r="H425" t="n">
        <x:v>68.41875</x:v>
      </x:c>
      <x:c r="I425" t="n">
        <x:v>62.70964</x:v>
      </x:c>
      <x:c r="J425" t="n">
        <x:v>39.76251</x:v>
      </x:c>
      <x:c r="K425" t="n">
        <x:v>40.98349</x:v>
      </x:c>
      <x:c r="L425" t="n">
        <x:v>42.10385</x:v>
      </x:c>
      <x:c r="M425" t="n">
        <x:v>40.50717</x:v>
      </x:c>
      <x:c r="N425" t="n">
        <x:v>42.27492</x:v>
      </x:c>
      <x:c r="O425" t="n">
        <x:v>40.24553</x:v>
      </x:c>
      <x:c r="P425" t="n">
        <x:v>39.44049</x:v>
      </x:c>
      <x:c r="Q425" t="n">
        <x:v>41.20488</x:v>
      </x:c>
      <x:c r="R425" t="n">
        <x:v>41.48329</x:v>
      </x:c>
      <x:c r="S425" t="n">
        <x:v>37.52515</x:v>
      </x:c>
      <x:c r="T425" t="n">
        <x:v>44.85106</x:v>
      </x:c>
      <x:c r="U425" t="n">
        <x:v>33.25841</x:v>
      </x:c>
      <x:c r="V425" t="n">
        <x:v>29.8202</x:v>
      </x:c>
      <x:c r="W425" t="n">
        <x:v>28.57909</x:v>
      </x:c>
      <x:c r="X425" t="n">
        <x:v>25.83858</x:v>
      </x:c>
      <x:c r="Y425" t="n">
        <x:v>24.59076</x:v>
      </x:c>
      <x:c r="Z425" t="n">
        <x:v>30.64537</x:v>
      </x:c>
      <x:c r="AA425" t="n">
        <x:v>28.73339</x:v>
      </x:c>
      <x:c r="AB425" t="n">
        <x:f>COUNT(D425:O425)</x:f>
        <x:v>12</x:v>
      </x:c>
      <x:c r="AC425" t="n">
        <x:f>COUNT(P425:AA425)</x:f>
        <x:v>12</x:v>
      </x:c>
      <x:c r="AD425" t="n">
        <x:f>COUNTIF(D425:AA425,"&gt;0")</x:f>
        <x:v>24</x:v>
      </x:c>
      <x:c r="AE425" t="n">
        <x:f>IF(AB425=0,"",AVERAGE(D425:O425))</x:f>
        <x:v>49.68300833333333</x:v>
      </x:c>
      <x:c r="AF425" t="n">
        <x:f>IF(AC425=0,"",AVERAGE(P425:AA425))</x:f>
        <x:v>33.830889166666665</x:v>
      </x:c>
      <x:c r="AG425" t="n">
        <x:f>IF(OR(AB425&lt;'산출기준'!$B$19,AC425&lt;'산출기준'!$B$19,AE425=0),"",AF425/AE425)</x:f>
        <x:v>0.6809347964537171</x:v>
      </x:c>
      <x:c r="AH425" t="n">
        <x:f>IF(SUM(P425:AA425)=0,"",MAX(P425:AA425)/SUM(P425:AA425))</x:f>
        <x:v>0.11047857225744903</x:v>
      </x:c>
      <x:c r="AI425" t="n">
        <x:f>IF(AG425="","",AD425/'산출기준'!$B$18*'산출기준'!$B$20+MIN(1,AG425)*'산출기준'!$B$21+(1-AH425)*'산출기준'!$B$22)</x:f>
        <x:v>88.21847244846253</x:v>
      </x:c>
      <x:c r="AJ425" t="str">
        <x:v>24개월 중 양수 지수 24개월; 전반/후반 자료 12/12개월. 최근12개월/이전12개월 관측월 평균비 0.68배, 최근 최댓달 비중 11.0%. 미래 1년 지속을 보장하지 않음.</x:v>
      </x:c>
      <x:c r="AK425" t="str">
        <x:v>https://developers.naver.com/docs/serviceapi/datalab/search/search.md</x:v>
      </x:c>
    </x:row>
    <x:row r="426">
      <x:c r="A426" t="str">
        <x:v>K0422</x:v>
      </x:c>
      <x:c r="B426" t="str">
        <x:v>여행</x:v>
      </x:c>
      <x:c r="C426" t="str">
        <x:v>일본면세한도</x:v>
      </x:c>
      <x:c r="D426" t="n">
        <x:v>27.18368</x:v>
      </x:c>
      <x:c r="E426" t="n">
        <x:v>34.30833</x:v>
      </x:c>
      <x:c r="F426" t="n">
        <x:v>31.7456</x:v>
      </x:c>
      <x:c r="G426" t="n">
        <x:v>30.88353</x:v>
      </x:c>
      <x:c r="H426" t="n">
        <x:v>35.31799</x:v>
      </x:c>
      <x:c r="I426" t="n">
        <x:v>29.65248</x:v>
      </x:c>
      <x:c r="J426" t="n">
        <x:v>25.18448</x:v>
      </x:c>
      <x:c r="K426" t="n">
        <x:v>22.10183</x:v>
      </x:c>
      <x:c r="L426" t="n">
        <x:v>26.75768</x:v>
      </x:c>
      <x:c r="M426" t="n">
        <x:v>23.95344</x:v>
      </x:c>
      <x:c r="N426" t="n">
        <x:v>21.14249</x:v>
      </x:c>
      <x:c r="O426" t="n">
        <x:v>24.35596</x:v>
      </x:c>
      <x:c r="P426" t="n">
        <x:v>26.36857</x:v>
      </x:c>
      <x:c r="Q426" t="n">
        <x:v>31.41352</x:v>
      </x:c>
      <x:c r="R426" t="n">
        <x:v>31.48061</x:v>
      </x:c>
      <x:c r="S426" t="n">
        <x:v>31.09486</x:v>
      </x:c>
      <x:c r="T426" t="n">
        <x:v>36.31759</x:v>
      </x:c>
      <x:c r="U426" t="n">
        <x:v>35.20394</x:v>
      </x:c>
      <x:c r="V426" t="n">
        <x:v>27.64658</x:v>
      </x:c>
      <x:c r="W426" t="n">
        <x:v>27.395</x:v>
      </x:c>
      <x:c r="X426" t="n">
        <x:v>26.64363</x:v>
      </x:c>
      <x:c r="Y426" t="n">
        <x:v>19.54917</x:v>
      </x:c>
      <x:c r="Z426" t="n">
        <x:v>20.23681</x:v>
      </x:c>
      <x:c r="AA426" t="n">
        <x:v>24.68133</x:v>
      </x:c>
      <x:c r="AB426" t="n">
        <x:f>COUNT(D426:O426)</x:f>
        <x:v>12</x:v>
      </x:c>
      <x:c r="AC426" t="n">
        <x:f>COUNT(P426:AA426)</x:f>
        <x:v>12</x:v>
      </x:c>
      <x:c r="AD426" t="n">
        <x:f>COUNTIF(D426:AA426,"&gt;0")</x:f>
        <x:v>24</x:v>
      </x:c>
      <x:c r="AE426" t="n">
        <x:f>IF(AB426=0,"",AVERAGE(D426:O426))</x:f>
        <x:v>27.715624166666668</x:v>
      </x:c>
      <x:c r="AF426" t="n">
        <x:f>IF(AC426=0,"",AVERAGE(P426:AA426))</x:f>
        <x:v>28.169300833333335</x:v>
      </x:c>
      <x:c r="AG426" t="n">
        <x:f>IF(OR(AB426&lt;'산출기준'!$B$19,AC426&lt;'산출기준'!$B$19,AE426=0),"",AF426/AE426)</x:f>
        <x:v>1.0163689860974627</x:v>
      </x:c>
      <x:c r="AH426" t="n">
        <x:f>IF(SUM(P426:AA426)=0,"",MAX(P426:AA426)/SUM(P426:AA426))</x:f>
        <x:v>0.1074384434047455</x:v>
      </x:c>
      <x:c r="AI426" t="n">
        <x:f>IF(AG426="","",AD426/'산출기준'!$B$18*'산출기준'!$B$20+MIN(1,AG426)*'산출기준'!$B$21+(1-AH426)*'산출기준'!$B$22)</x:f>
        <x:v>97.85123113190508</x:v>
      </x:c>
      <x:c r="AJ426" t="str">
        <x:v>24개월 중 양수 지수 24개월; 전반/후반 자료 12/12개월. 최근12개월/이전12개월 관측월 평균비 1.02배, 최근 최댓달 비중 10.7%. 미래 1년 지속을 보장하지 않음.</x:v>
      </x:c>
      <x:c r="AK426" t="str">
        <x:v>https://developers.naver.com/docs/serviceapi/datalab/search/search.md</x:v>
      </x:c>
    </x:row>
    <x:row r="427">
      <x:c r="A427" t="str">
        <x:v>K0423</x:v>
      </x:c>
      <x:c r="B427" t="str">
        <x:v>여행</x:v>
      </x:c>
      <x:c r="C427" t="str">
        <x:v>위탁수하물</x:v>
      </x:c>
      <x:c r="D427" t="n">
        <x:v>53.9749</x:v>
      </x:c>
      <x:c r="E427" t="n">
        <x:v>61.75365</x:v>
      </x:c>
      <x:c r="F427" t="n">
        <x:v>53.96484</x:v>
      </x:c>
      <x:c r="G427" t="n">
        <x:v>59.30162</x:v>
      </x:c>
      <x:c r="H427" t="n">
        <x:v>72.15215</x:v>
      </x:c>
      <x:c r="I427" t="n">
        <x:v>61.36119</x:v>
      </x:c>
      <x:c r="J427" t="n">
        <x:v>40.13819</x:v>
      </x:c>
      <x:c r="K427" t="n">
        <x:v>38.19267</x:v>
      </x:c>
      <x:c r="L427" t="n">
        <x:v>43.88836</x:v>
      </x:c>
      <x:c r="M427" t="n">
        <x:v>42.7244</x:v>
      </x:c>
      <x:c r="N427" t="n">
        <x:v>47.73245</x:v>
      </x:c>
      <x:c r="O427" t="n">
        <x:v>45.58902</x:v>
      </x:c>
      <x:c r="P427" t="n">
        <x:v>37.5587</x:v>
      </x:c>
      <x:c r="Q427" t="n">
        <x:v>38.67905</x:v>
      </x:c>
      <x:c r="R427" t="n">
        <x:v>35.4052</x:v>
      </x:c>
      <x:c r="S427" t="n">
        <x:v>35.51254</x:v>
      </x:c>
      <x:c r="T427" t="n">
        <x:v>46.23641</x:v>
      </x:c>
      <x:c r="U427" t="n">
        <x:v>33.86891</x:v>
      </x:c>
      <x:c r="V427" t="n">
        <x:v>20.12276</x:v>
      </x:c>
      <x:c r="W427" t="n">
        <x:v>16.02039</x:v>
      </x:c>
      <x:c r="X427" t="n">
        <x:v>19.28418</x:v>
      </x:c>
      <x:c r="Y427" t="n">
        <x:v>21.31356</x:v>
      </x:c>
      <x:c r="Z427" t="n">
        <x:v>25.3153</x:v>
      </x:c>
      <x:c r="AA427" t="n">
        <x:v>23.46035</x:v>
      </x:c>
      <x:c r="AB427" t="n">
        <x:f>COUNT(D427:O427)</x:f>
        <x:v>12</x:v>
      </x:c>
      <x:c r="AC427" t="n">
        <x:f>COUNT(P427:AA427)</x:f>
        <x:v>12</x:v>
      </x:c>
      <x:c r="AD427" t="n">
        <x:f>COUNTIF(D427:AA427,"&gt;0")</x:f>
        <x:v>24</x:v>
      </x:c>
      <x:c r="AE427" t="n">
        <x:f>IF(AB427=0,"",AVERAGE(D427:O427))</x:f>
        <x:v>51.731120000000004</x:v>
      </x:c>
      <x:c r="AF427" t="n">
        <x:f>IF(AC427=0,"",AVERAGE(P427:AA427))</x:f>
        <x:v>29.3981125</x:v>
      </x:c>
      <x:c r="AG427" t="n">
        <x:f>IF(OR(AB427&lt;'산출기준'!$B$19,AC427&lt;'산출기준'!$B$19,AE427=0),"",AF427/AE427)</x:f>
        <x:v>0.5682867971928696</x:v>
      </x:c>
      <x:c r="AH427" t="n">
        <x:f>IF(SUM(P427:AA427)=0,"",MAX(P427:AA427)/SUM(P427:AA427))</x:f>
        <x:v>0.13106399829807666</x:v>
      </x:c>
      <x:c r="AI427" t="n">
        <x:f>IF(AG427="","",AD427/'산출기준'!$B$18*'산출기준'!$B$20+MIN(1,AG427)*'산출기준'!$B$21+(1-AH427)*'산출기준'!$B$22)</x:f>
        <x:v>84.42732394982455</x:v>
      </x:c>
      <x:c r="AJ427" t="str">
        <x:v>24개월 중 양수 지수 24개월; 전반/후반 자료 12/12개월. 최근12개월/이전12개월 관측월 평균비 0.57배, 최근 최댓달 비중 13.1%. 미래 1년 지속을 보장하지 않음.</x:v>
      </x:c>
      <x:c r="AK427" t="str">
        <x:v>https://developers.naver.com/docs/serviceapi/datalab/search/search.md</x:v>
      </x:c>
    </x:row>
    <x:row r="428">
      <x:c r="A428" t="str">
        <x:v>K0424</x:v>
      </x:c>
      <x:c r="B428" t="str">
        <x:v>여행</x:v>
      </x:c>
      <x:c r="C428" t="str">
        <x:v>아기여권사진</x:v>
      </x:c>
      <x:c r="D428" t="n">
        <x:v>20.4368</x:v>
      </x:c>
      <x:c r="E428" t="n">
        <x:v>23.67781</x:v>
      </x:c>
      <x:c r="F428" t="n">
        <x:v>22.5766</x:v>
      </x:c>
      <x:c r="G428" t="n">
        <x:v>20.27106</x:v>
      </x:c>
      <x:c r="H428" t="n">
        <x:v>19.27666</x:v>
      </x:c>
      <x:c r="I428" t="n">
        <x:v>24.1124</x:v>
      </x:c>
      <x:c r="J428" t="n">
        <x:v>23.22849</x:v>
      </x:c>
      <x:c r="K428" t="n">
        <x:v>20.41101</x:v>
      </x:c>
      <x:c r="L428" t="n">
        <x:v>20.13847</x:v>
      </x:c>
      <x:c r="M428" t="n">
        <x:v>19.37242</x:v>
      </x:c>
      <x:c r="N428" t="n">
        <x:v>22.4477</x:v>
      </x:c>
      <x:c r="O428" t="n">
        <x:v>22.86019</x:v>
      </x:c>
      <x:c r="P428" t="n">
        <x:v>21.78476</x:v>
      </x:c>
      <x:c r="Q428" t="n">
        <x:v>19.13302</x:v>
      </x:c>
      <x:c r="R428" t="n">
        <x:v>19.21773</x:v>
      </x:c>
      <x:c r="S428" t="n">
        <x:v>23.66308</x:v>
      </x:c>
      <x:c r="T428" t="n">
        <x:v>23.29846</x:v>
      </x:c>
      <x:c r="U428" t="n">
        <x:v>24.36652</x:v>
      </x:c>
      <x:c r="V428" t="n">
        <x:v>21.92103</x:v>
      </x:c>
      <x:c r="W428" t="n">
        <x:v>12.64363</x:v>
      </x:c>
      <x:c r="X428" t="n">
        <x:v>12.34899</x:v>
      </x:c>
      <x:c r="Y428" t="n">
        <x:v>14.35253</x:v>
      </x:c>
      <x:c r="Z428" t="n">
        <x:v>17.3652</x:v>
      </x:c>
      <x:c r="AA428" t="n">
        <x:v>23.07748</x:v>
      </x:c>
      <x:c r="AB428" t="n">
        <x:f>COUNT(D428:O428)</x:f>
        <x:v>12</x:v>
      </x:c>
      <x:c r="AC428" t="n">
        <x:f>COUNT(P428:AA428)</x:f>
        <x:v>12</x:v>
      </x:c>
      <x:c r="AD428" t="n">
        <x:f>COUNTIF(D428:AA428,"&gt;0")</x:f>
        <x:v>24</x:v>
      </x:c>
      <x:c r="AE428" t="n">
        <x:f>IF(AB428=0,"",AVERAGE(D428:O428))</x:f>
        <x:v>21.567467500000003</x:v>
      </x:c>
      <x:c r="AF428" t="n">
        <x:f>IF(AC428=0,"",AVERAGE(P428:AA428))</x:f>
        <x:v>19.431035833333336</x:v>
      </x:c>
      <x:c r="AG428" t="n">
        <x:f>IF(OR(AB428&lt;'산출기준'!$B$19,AC428&lt;'산출기준'!$B$19,AE428=0),"",AF428/AE428)</x:f>
        <x:v>0.9009419317930273</x:v>
      </x:c>
      <x:c r="AH428" t="n">
        <x:f>IF(SUM(P428:AA428)=0,"",MAX(P428:AA428)/SUM(P428:AA428))</x:f>
        <x:v>0.10450000456743534</x:v>
      </x:c>
      <x:c r="AI428" t="n">
        <x:f>IF(AG428="","",AD428/'산출기준'!$B$18*'산출기준'!$B$20+MIN(1,AG428)*'산출기준'!$B$21+(1-AH428)*'산출기준'!$B$22)</x:f>
        <x:v>94.9382578624421</x:v>
      </x:c>
      <x:c r="AJ428" t="str">
        <x:v>24개월 중 양수 지수 24개월; 전반/후반 자료 12/12개월. 최근12개월/이전12개월 관측월 평균비 0.90배, 최근 최댓달 비중 10.5%. 미래 1년 지속을 보장하지 않음.</x:v>
      </x:c>
      <x:c r="AK428" t="str">
        <x:v>https://developers.naver.com/docs/serviceapi/datalab/search/search.md</x:v>
      </x:c>
    </x:row>
    <x:row r="429">
      <x:c r="A429" t="str">
        <x:v>K0425</x:v>
      </x:c>
      <x:c r="B429" t="str">
        <x:v>여행</x:v>
      </x:c>
      <x:c r="C429" t="str">
        <x:v>여권발급준비물</x:v>
      </x:c>
      <x:c r="D429" t="n">
        <x:v>70.79036</x:v>
      </x:c>
      <x:c r="E429" t="n">
        <x:v>82.0492</x:v>
      </x:c>
      <x:c r="F429" t="n">
        <x:v>98.88406</x:v>
      </x:c>
      <x:c r="G429" t="n">
        <x:v>100</x:v>
      </x:c>
      <x:c r="H429" t="n">
        <x:v>83.22407</x:v>
      </x:c>
      <x:c r="I429" t="n">
        <x:v>79.45271</x:v>
      </x:c>
      <x:c r="J429" t="n">
        <x:v>64.20889</x:v>
      </x:c>
      <x:c r="K429" t="n">
        <x:v>61.88494</x:v>
      </x:c>
      <x:c r="L429" t="n">
        <x:v>54.19121</x:v>
      </x:c>
      <x:c r="M429" t="n">
        <x:v>50.46773</x:v>
      </x:c>
      <x:c r="N429" t="n">
        <x:v>58.47819</x:v>
      </x:c>
      <x:c r="O429" t="n">
        <x:v>55.96641</x:v>
      </x:c>
      <x:c r="P429" t="n">
        <x:v>51.42899</x:v>
      </x:c>
      <x:c r="Q429" t="n">
        <x:v>47.82704</x:v>
      </x:c>
      <x:c r="R429" t="n">
        <x:v>54.53005</x:v>
      </x:c>
      <x:c r="S429" t="n">
        <x:v>66.21243</x:v>
      </x:c>
      <x:c r="T429" t="n">
        <x:v>69.3761</x:v>
      </x:c>
      <x:c r="U429" t="n">
        <x:v>45.33736</x:v>
      </x:c>
      <x:c r="V429" t="n">
        <x:v>33.31614</x:v>
      </x:c>
      <x:c r="W429" t="n">
        <x:v>17.62301</x:v>
      </x:c>
      <x:c r="X429" t="n">
        <x:v>13.04507</x:v>
      </x:c>
      <x:c r="Y429" t="n">
        <x:v>17.93974</x:v>
      </x:c>
      <x:c r="Z429" t="n">
        <x:v>21.23232</x:v>
      </x:c>
      <x:c r="AA429" t="n">
        <x:v>24.00928</x:v>
      </x:c>
      <x:c r="AB429" t="n">
        <x:f>COUNT(D429:O429)</x:f>
        <x:v>12</x:v>
      </x:c>
      <x:c r="AC429" t="n">
        <x:f>COUNT(P429:AA429)</x:f>
        <x:v>12</x:v>
      </x:c>
      <x:c r="AD429" t="n">
        <x:f>COUNTIF(D429:AA429,"&gt;0")</x:f>
        <x:v>24</x:v>
      </x:c>
      <x:c r="AE429" t="n">
        <x:f>IF(AB429=0,"",AVERAGE(D429:O429))</x:f>
        <x:v>71.63314749999999</x:v>
      </x:c>
      <x:c r="AF429" t="n">
        <x:f>IF(AC429=0,"",AVERAGE(P429:AA429))</x:f>
        <x:v>38.48979416666667</x:v>
      </x:c>
      <x:c r="AG429" t="n">
        <x:f>IF(OR(AB429&lt;'산출기준'!$B$19,AC429&lt;'산출기준'!$B$19,AE429=0),"",AF429/AE429)</x:f>
        <x:v>0.5373182040711902</x:v>
      </x:c>
      <x:c r="AH429" t="n">
        <x:f>IF(SUM(P429:AA429)=0,"",MAX(P429:AA429)/SUM(P429:AA429))</x:f>
        <x:v>0.15020453582143298</x:v>
      </x:c>
      <x:c r="AI429" t="n">
        <x:f>IF(AG429="","",AD429/'산출기준'!$B$18*'산출기준'!$B$20+MIN(1,AG429)*'산출기준'!$B$21+(1-AH429)*'산출기준'!$B$22)</x:f>
        <x:v>83.11545540570704</x:v>
      </x:c>
      <x:c r="AJ429" t="str">
        <x:v>24개월 중 양수 지수 24개월; 전반/후반 자료 12/12개월. 최근12개월/이전12개월 관측월 평균비 0.54배, 최근 최댓달 비중 15.0%. 미래 1년 지속을 보장하지 않음.</x:v>
      </x:c>
      <x:c r="AK429" t="str">
        <x:v>https://developers.naver.com/docs/serviceapi/datalab/search/search.md</x:v>
      </x:c>
    </x:row>
    <x:row r="430">
      <x:c r="A430" t="str">
        <x:v>K0426</x:v>
      </x:c>
      <x:c r="B430" t="str">
        <x:v>여행</x:v>
      </x:c>
      <x:c r="C430" t="str">
        <x:v>인천공항2터미널단기주차장</x:v>
      </x:c>
      <x:c r="D430" t="n">
        <x:v>5.02357</x:v>
      </x:c>
      <x:c r="E430" t="n">
        <x:v>4.82837</x:v>
      </x:c>
      <x:c r="F430" t="n">
        <x:v>9.24425</x:v>
      </x:c>
      <x:c r="G430" t="n">
        <x:v>15.10754</x:v>
      </x:c>
      <x:c r="H430" t="n">
        <x:v>22.80494</x:v>
      </x:c>
      <x:c r="I430" t="n">
        <x:v>18.67634</x:v>
      </x:c>
      <x:c r="J430" t="n">
        <x:v>14.33411</x:v>
      </x:c>
      <x:c r="K430" t="n">
        <x:v>13.42442</x:v>
      </x:c>
      <x:c r="L430" t="n">
        <x:v>14.5109</x:v>
      </x:c>
      <x:c r="M430" t="n">
        <x:v>12.97142</x:v>
      </x:c>
      <x:c r="N430" t="n">
        <x:v>16.98954</x:v>
      </x:c>
      <x:c r="O430" t="n">
        <x:v>16.868</x:v>
      </x:c>
      <x:c r="P430" t="n">
        <x:v>14.73556</x:v>
      </x:c>
      <x:c r="Q430" t="n">
        <x:v>16.01355</x:v>
      </x:c>
      <x:c r="R430" t="n">
        <x:v>14.84973</x:v>
      </x:c>
      <x:c r="S430" t="n">
        <x:v>23.7662</x:v>
      </x:c>
      <x:c r="T430" t="n">
        <x:v>31.92398</x:v>
      </x:c>
      <x:c r="U430" t="n">
        <x:v>34.66043</x:v>
      </x:c>
      <x:c r="V430" t="n">
        <x:v>25.44932</x:v>
      </x:c>
      <x:c r="W430" t="n">
        <x:v>24.24499</x:v>
      </x:c>
      <x:c r="X430" t="n">
        <x:v>23.08117</x:v>
      </x:c>
      <x:c r="Y430" t="n">
        <x:v>16.77224</x:v>
      </x:c>
      <x:c r="Z430" t="n">
        <x:v>25.54139</x:v>
      </x:c>
      <x:c r="AA430" t="n">
        <x:v>25.18783</x:v>
      </x:c>
      <x:c r="AB430" t="n">
        <x:f>COUNT(D430:O430)</x:f>
        <x:v>12</x:v>
      </x:c>
      <x:c r="AC430" t="n">
        <x:f>COUNT(P430:AA430)</x:f>
        <x:v>12</x:v>
      </x:c>
      <x:c r="AD430" t="n">
        <x:f>COUNTIF(D430:AA430,"&gt;0")</x:f>
        <x:v>24</x:v>
      </x:c>
      <x:c r="AE430" t="n">
        <x:f>IF(AB430=0,"",AVERAGE(D430:O430))</x:f>
        <x:v>13.731949999999998</x:v>
      </x:c>
      <x:c r="AF430" t="n">
        <x:f>IF(AC430=0,"",AVERAGE(P430:AA430))</x:f>
        <x:v>23.018865833333333</x:v>
      </x:c>
      <x:c r="AG430" t="n">
        <x:f>IF(OR(AB430&lt;'산출기준'!$B$19,AC430&lt;'산출기준'!$B$19,AE430=0),"",AF430/AE430)</x:f>
        <x:v>1.6762998578740338</x:v>
      </x:c>
      <x:c r="AH430" t="n">
        <x:f>IF(SUM(P430:AA430)=0,"",MAX(P430:AA430)/SUM(P430:AA430))</x:f>
        <x:v>0.12547834404960367</x:v>
      </x:c>
      <x:c r="AI430" t="n">
        <x:f>IF(AG430="","",AD430/'산출기준'!$B$18*'산출기준'!$B$20+MIN(1,AG430)*'산출기준'!$B$21+(1-AH430)*'산출기준'!$B$22)</x:f>
        <x:v>97.49043311900792</x:v>
      </x:c>
      <x:c r="AJ430" t="str">
        <x:v>24개월 중 양수 지수 24개월; 전반/후반 자료 12/12개월. 최근12개월/이전12개월 관측월 평균비 1.68배, 최근 최댓달 비중 12.5%. 미래 1년 지속을 보장하지 않음.</x:v>
      </x:c>
      <x:c r="AK430" t="str">
        <x:v>https://developers.naver.com/docs/serviceapi/datalab/search/search.md</x:v>
      </x:c>
    </x:row>
    <x:row r="431">
      <x:c r="A431" t="str">
        <x:v>K0427</x:v>
      </x:c>
      <x:c r="B431" t="str">
        <x:v>여행</x:v>
      </x:c>
      <x:c r="C431" t="str">
        <x:v>일본이심추천</x:v>
      </x:c>
      <x:c r="D431" t="n">
        <x:v>10.66956</x:v>
      </x:c>
      <x:c r="E431" t="n">
        <x:v>13.96213</x:v>
      </x:c>
      <x:c r="F431" t="n">
        <x:v>17.15159</x:v>
      </x:c>
      <x:c r="G431" t="n">
        <x:v>19.79228</x:v>
      </x:c>
      <x:c r="H431" t="n">
        <x:v>23.18429</x:v>
      </x:c>
      <x:c r="I431" t="n">
        <x:v>21.09236</x:v>
      </x:c>
      <x:c r="J431" t="n">
        <x:v>15.59369</x:v>
      </x:c>
      <x:c r="K431" t="n">
        <x:v>14.95654</x:v>
      </x:c>
      <x:c r="L431" t="n">
        <x:v>14.55509</x:v>
      </x:c>
      <x:c r="M431" t="n">
        <x:v>13.84796</x:v>
      </x:c>
      <x:c r="N431" t="n">
        <x:v>13.44652</x:v>
      </x:c>
      <x:c r="O431" t="n">
        <x:v>11.071</x:v>
      </x:c>
      <x:c r="P431" t="n">
        <x:v>12.39319</x:v>
      </x:c>
      <x:c r="Q431" t="n">
        <x:v>13.08927</x:v>
      </x:c>
      <x:c r="R431" t="n">
        <x:v>15.24381</x:v>
      </x:c>
      <x:c r="S431" t="n">
        <x:v>20.17162</x:v>
      </x:c>
      <x:c r="T431" t="n">
        <x:v>35.59222</x:v>
      </x:c>
      <x:c r="U431" t="n">
        <x:v>28.22996</x:v>
      </x:c>
      <x:c r="V431" t="n">
        <x:v>23.9393</x:v>
      </x:c>
      <x:c r="W431" t="n">
        <x:v>24.08662</x:v>
      </x:c>
      <x:c r="X431" t="n">
        <x:v>24.49543</x:v>
      </x:c>
      <x:c r="Y431" t="n">
        <x:v>21.71479</x:v>
      </x:c>
      <x:c r="Z431" t="n">
        <x:v>25.09944</x:v>
      </x:c>
      <x:c r="AA431" t="n">
        <x:v>23.118</x:v>
      </x:c>
      <x:c r="AB431" t="n">
        <x:f>COUNT(D431:O431)</x:f>
        <x:v>12</x:v>
      </x:c>
      <x:c r="AC431" t="n">
        <x:f>COUNT(P431:AA431)</x:f>
        <x:v>12</x:v>
      </x:c>
      <x:c r="AD431" t="n">
        <x:f>COUNTIF(D431:AA431,"&gt;0")</x:f>
        <x:v>24</x:v>
      </x:c>
      <x:c r="AE431" t="n">
        <x:f>IF(AB431=0,"",AVERAGE(D431:O431))</x:f>
        <x:v>15.776917499999998</x:v>
      </x:c>
      <x:c r="AF431" t="n">
        <x:f>IF(AC431=0,"",AVERAGE(P431:AA431))</x:f>
        <x:v>22.264470833333334</x:v>
      </x:c>
      <x:c r="AG431" t="n">
        <x:f>IF(OR(AB431&lt;'산출기준'!$B$19,AC431&lt;'산출기준'!$B$19,AE431=0),"",AF431/AE431)</x:f>
        <x:v>1.4112053785749552</x:v>
      </x:c>
      <x:c r="AH431" t="n">
        <x:f>IF(SUM(P431:AA431)=0,"",MAX(P431:AA431)/SUM(P431:AA431))</x:f>
        <x:v>0.13321755345259534</x:v>
      </x:c>
      <x:c r="AI431" t="n">
        <x:f>IF(AG431="","",AD431/'산출기준'!$B$18*'산출기준'!$B$20+MIN(1,AG431)*'산출기준'!$B$21+(1-AH431)*'산출기준'!$B$22)</x:f>
        <x:v>97.3356489309481</x:v>
      </x:c>
      <x:c r="AJ431" t="str">
        <x:v>24개월 중 양수 지수 24개월; 전반/후반 자료 12/12개월. 최근12개월/이전12개월 관측월 평균비 1.41배, 최근 최댓달 비중 13.3%. 미래 1년 지속을 보장하지 않음.</x:v>
      </x:c>
      <x:c r="AK431" t="str">
        <x:v>https://developers.naver.com/docs/serviceapi/datalab/search/search.md</x:v>
      </x:c>
    </x:row>
    <x:row r="432">
      <x:c r="A432" t="str">
        <x:v>K0428</x:v>
      </x:c>
      <x:c r="B432" t="str">
        <x:v>여행</x:v>
      </x:c>
      <x:c r="C432" t="str">
        <x:v>여행자보험추천</x:v>
      </x:c>
      <x:c r="D432" t="n">
        <x:v>51.53579</x:v>
      </x:c>
      <x:c r="E432" t="n">
        <x:v>44.14039</x:v>
      </x:c>
      <x:c r="F432" t="n">
        <x:v>43.26016</x:v>
      </x:c>
      <x:c r="G432" t="n">
        <x:v>49.28918</x:v>
      </x:c>
      <x:c r="H432" t="n">
        <x:v>62.02121</x:v>
      </x:c>
      <x:c r="I432" t="n">
        <x:v>55.89275</x:v>
      </x:c>
      <x:c r="J432" t="n">
        <x:v>44.70757</x:v>
      </x:c>
      <x:c r="K432" t="n">
        <x:v>46.86947</x:v>
      </x:c>
      <x:c r="L432" t="n">
        <x:v>45.52887</x:v>
      </x:c>
      <x:c r="M432" t="n">
        <x:v>45.72038</x:v>
      </x:c>
      <x:c r="N432" t="n">
        <x:v>52.76222</x:v>
      </x:c>
      <x:c r="O432" t="n">
        <x:v>46.98364</x:v>
      </x:c>
      <x:c r="P432" t="n">
        <x:v>60.59958</x:v>
      </x:c>
      <x:c r="Q432" t="n">
        <x:v>48.28741</x:v>
      </x:c>
      <x:c r="R432" t="n">
        <x:v>49.34443</x:v>
      </x:c>
      <x:c r="S432" t="n">
        <x:v>58.45609</x:v>
      </x:c>
      <x:c r="T432" t="n">
        <x:v>65.02651</x:v>
      </x:c>
      <x:c r="U432" t="n">
        <x:v>35.49646</x:v>
      </x:c>
      <x:c r="V432" t="n">
        <x:v>23.99086</x:v>
      </x:c>
      <x:c r="W432" t="n">
        <x:v>22.65763</x:v>
      </x:c>
      <x:c r="X432" t="n">
        <x:v>21.48276</x:v>
      </x:c>
      <x:c r="Y432" t="n">
        <x:v>19.74808</x:v>
      </x:c>
      <x:c r="Z432" t="n">
        <x:v>23.72937</x:v>
      </x:c>
      <x:c r="AA432" t="n">
        <x:v>22.09045</x:v>
      </x:c>
      <x:c r="AB432" t="n">
        <x:f>COUNT(D432:O432)</x:f>
        <x:v>12</x:v>
      </x:c>
      <x:c r="AC432" t="n">
        <x:f>COUNT(P432:AA432)</x:f>
        <x:v>12</x:v>
      </x:c>
      <x:c r="AD432" t="n">
        <x:f>COUNTIF(D432:AA432,"&gt;0")</x:f>
        <x:v>24</x:v>
      </x:c>
      <x:c r="AE432" t="n">
        <x:f>IF(AB432=0,"",AVERAGE(D432:O432))</x:f>
        <x:v>49.059302499999994</x:v>
      </x:c>
      <x:c r="AF432" t="n">
        <x:f>IF(AC432=0,"",AVERAGE(P432:AA432))</x:f>
        <x:v>37.5758025</x:v>
      </x:c>
      <x:c r="AG432" t="n">
        <x:f>IF(OR(AB432&lt;'산출기준'!$B$19,AC432&lt;'산출기준'!$B$19,AE432=0),"",AF432/AE432)</x:f>
        <x:v>0.7659261462186505</x:v>
      </x:c>
      <x:c r="AH432" t="n">
        <x:f>IF(SUM(P432:AA432)=0,"",MAX(P432:AA432)/SUM(P432:AA432))</x:f>
        <x:v>0.14421184573059573</x:v>
      </x:c>
      <x:c r="AI432" t="n">
        <x:f>IF(AG432="","",AD432/'산출기준'!$B$18*'산출기준'!$B$20+MIN(1,AG432)*'산출기준'!$B$21+(1-AH432)*'산출기준'!$B$22)</x:f>
        <x:v>90.0935474719476</x:v>
      </x:c>
      <x:c r="AJ432" t="str">
        <x:v>24개월 중 양수 지수 24개월; 전반/후반 자료 12/12개월. 최근12개월/이전12개월 관측월 평균비 0.77배, 최근 최댓달 비중 14.4%. 미래 1년 지속을 보장하지 않음.</x:v>
      </x:c>
      <x:c r="AK432" t="str">
        <x:v>https://developers.naver.com/docs/serviceapi/datalab/search/search.md</x:v>
      </x:c>
    </x:row>
    <x:row r="433">
      <x:c r="A433" t="str">
        <x:v>K0429</x:v>
      </x:c>
      <x:c r="B433" t="str">
        <x:v>여행</x:v>
      </x:c>
      <x:c r="C433" t="str">
        <x:v>여권사진앞머리</x:v>
      </x:c>
      <x:c r="D433" t="n">
        <x:v>66.9916</x:v>
      </x:c>
      <x:c r="E433" t="n">
        <x:v>73.92798</x:v>
      </x:c>
      <x:c r="F433" t="n">
        <x:v>58.55637</x:v>
      </x:c>
      <x:c r="G433" t="n">
        <x:v>62.99656</x:v>
      </x:c>
      <x:c r="H433" t="n">
        <x:v>59.82983</x:v>
      </x:c>
      <x:c r="I433" t="n">
        <x:v>55.9024</x:v>
      </x:c>
      <x:c r="J433" t="n">
        <x:v>54.75291</x:v>
      </x:c>
      <x:c r="K433" t="n">
        <x:v>41.38164</x:v>
      </x:c>
      <x:c r="L433" t="n">
        <x:v>40.66602</x:v>
      </x:c>
      <x:c r="M433" t="n">
        <x:v>40.40682</x:v>
      </x:c>
      <x:c r="N433" t="n">
        <x:v>44.19338</x:v>
      </x:c>
      <x:c r="O433" t="n">
        <x:v>46.41911</x:v>
      </x:c>
      <x:c r="P433" t="n">
        <x:v>39.11083</x:v>
      </x:c>
      <x:c r="Q433" t="n">
        <x:v>41.19006</x:v>
      </x:c>
      <x:c r="R433" t="n">
        <x:v>44.33425</x:v>
      </x:c>
      <x:c r="S433" t="n">
        <x:v>47.86161</x:v>
      </x:c>
      <x:c r="T433" t="n">
        <x:v>51.45658</x:v>
      </x:c>
      <x:c r="U433" t="n">
        <x:v>43.08333</x:v>
      </x:c>
      <x:c r="V433" t="n">
        <x:v>40.29413</x:v>
      </x:c>
      <x:c r="W433" t="n">
        <x:v>27.23277</x:v>
      </x:c>
      <x:c r="X433" t="n">
        <x:v>22.46013</x:v>
      </x:c>
      <x:c r="Y433" t="n">
        <x:v>26.62421</x:v>
      </x:c>
      <x:c r="Z433" t="n">
        <x:v>29.03025</x:v>
      </x:c>
      <x:c r="AA433" t="n">
        <x:v>32.1012</x:v>
      </x:c>
      <x:c r="AB433" t="n">
        <x:f>COUNT(D433:O433)</x:f>
        <x:v>12</x:v>
      </x:c>
      <x:c r="AC433" t="n">
        <x:f>COUNT(P433:AA433)</x:f>
        <x:v>12</x:v>
      </x:c>
      <x:c r="AD433" t="n">
        <x:f>COUNTIF(D433:AA433,"&gt;0")</x:f>
        <x:v>24</x:v>
      </x:c>
      <x:c r="AE433" t="n">
        <x:f>IF(AB433=0,"",AVERAGE(D433:O433))</x:f>
        <x:v>53.83538500000001</x:v>
      </x:c>
      <x:c r="AF433" t="n">
        <x:f>IF(AC433=0,"",AVERAGE(P433:AA433))</x:f>
        <x:v>37.06494583333334</x:v>
      </x:c>
      <x:c r="AG433" t="n">
        <x:f>IF(OR(AB433&lt;'산출기준'!$B$19,AC433&lt;'산출기준'!$B$19,AE433=0),"",AF433/AE433)</x:f>
        <x:v>0.6884866864671504</x:v>
      </x:c>
      <x:c r="AH433" t="n">
        <x:f>IF(SUM(P433:AA433)=0,"",MAX(P433:AA433)/SUM(P433:AA433))</x:f>
        <x:v>0.11569012815005911</x:v>
      </x:c>
      <x:c r="AI433" t="n">
        <x:f>IF(AG433="","",AD433/'산출기준'!$B$18*'산출기준'!$B$20+MIN(1,AG433)*'산출기준'!$B$21+(1-AH433)*'산출기준'!$B$22)</x:f>
        <x:v>88.34079803101332</x:v>
      </x:c>
      <x:c r="AJ433" t="str">
        <x:v>24개월 중 양수 지수 24개월; 전반/후반 자료 12/12개월. 최근12개월/이전12개월 관측월 평균비 0.69배, 최근 최댓달 비중 11.6%. 미래 1년 지속을 보장하지 않음.</x:v>
      </x:c>
      <x:c r="AK433" t="str">
        <x:v>https://developers.naver.com/docs/serviceapi/datalab/search/search.md</x:v>
      </x:c>
    </x:row>
    <x:row r="434">
      <x:c r="A434" t="str">
        <x:v>K0430</x:v>
      </x:c>
      <x:c r="B434" t="str">
        <x:v>여행</x:v>
      </x:c>
      <x:c r="C434" t="str">
        <x:v>여권사진가격</x:v>
      </x:c>
      <x:c r="D434" t="n">
        <x:v>40.46317</x:v>
      </x:c>
      <x:c r="E434" t="n">
        <x:v>46.54871</x:v>
      </x:c>
      <x:c r="F434" t="n">
        <x:v>47.2925</x:v>
      </x:c>
      <x:c r="G434" t="n">
        <x:v>44.45258</x:v>
      </x:c>
      <x:c r="H434" t="n">
        <x:v>37.61762</x:v>
      </x:c>
      <x:c r="I434" t="n">
        <x:v>39.83208</x:v>
      </x:c>
      <x:c r="J434" t="n">
        <x:v>39.66304</x:v>
      </x:c>
      <x:c r="K434" t="n">
        <x:v>32.57451</x:v>
      </x:c>
      <x:c r="L434" t="n">
        <x:v>33.56623</x:v>
      </x:c>
      <x:c r="M434" t="n">
        <x:v>33.99447</x:v>
      </x:c>
      <x:c r="N434" t="n">
        <x:v>36.04552</x:v>
      </x:c>
      <x:c r="O434" t="n">
        <x:v>38.0515</x:v>
      </x:c>
      <x:c r="P434" t="n">
        <x:v>35.99481</x:v>
      </x:c>
      <x:c r="Q434" t="n">
        <x:v>32.59705</x:v>
      </x:c>
      <x:c r="R434" t="n">
        <x:v>36.41742</x:v>
      </x:c>
      <x:c r="S434" t="n">
        <x:v>36.63154</x:v>
      </x:c>
      <x:c r="T434" t="n">
        <x:v>35.48768</x:v>
      </x:c>
      <x:c r="U434" t="n">
        <x:v>31.53208</x:v>
      </x:c>
      <x:c r="V434" t="n">
        <x:v>30.79393</x:v>
      </x:c>
      <x:c r="W434" t="n">
        <x:v>23.18138</x:v>
      </x:c>
      <x:c r="X434" t="n">
        <x:v>20.87113</x:v>
      </x:c>
      <x:c r="Y434" t="n">
        <x:v>23.9308</x:v>
      </x:c>
      <x:c r="Z434" t="n">
        <x:v>26.27486</x:v>
      </x:c>
      <x:c r="AA434" t="n">
        <x:v>30.23046</x:v>
      </x:c>
      <x:c r="AB434" t="n">
        <x:f>COUNT(D434:O434)</x:f>
        <x:v>12</x:v>
      </x:c>
      <x:c r="AC434" t="n">
        <x:f>COUNT(P434:AA434)</x:f>
        <x:v>12</x:v>
      </x:c>
      <x:c r="AD434" t="n">
        <x:f>COUNTIF(D434:AA434,"&gt;0")</x:f>
        <x:v>24</x:v>
      </x:c>
      <x:c r="AE434" t="n">
        <x:f>IF(AB434=0,"",AVERAGE(D434:O434))</x:f>
        <x:v>39.17516083333333</x:v>
      </x:c>
      <x:c r="AF434" t="n">
        <x:f>IF(AC434=0,"",AVERAGE(P434:AA434))</x:f>
        <x:v>30.328594999999993</x:v>
      </x:c>
      <x:c r="AG434" t="n">
        <x:f>IF(OR(AB434&lt;'산출기준'!$B$19,AC434&lt;'산출기준'!$B$19,AE434=0),"",AF434/AE434)</x:f>
        <x:v>0.7741792083261602</x:v>
      </x:c>
      <x:c r="AH434" t="n">
        <x:f>IF(SUM(P434:AA434)=0,"",MAX(P434:AA434)/SUM(P434:AA434))</x:f>
        <x:v>0.1006518216004841</x:v>
      </x:c>
      <x:c r="AI434" t="n">
        <x:f>IF(AG434="","",AD434/'산출기준'!$B$18*'산출기준'!$B$20+MIN(1,AG434)*'산출기준'!$B$21+(1-AH434)*'산출기준'!$B$22)</x:f>
        <x:v>91.21233981777512</x:v>
      </x:c>
      <x:c r="AJ434" t="str">
        <x:v>24개월 중 양수 지수 24개월; 전반/후반 자료 12/12개월. 최근12개월/이전12개월 관측월 평균비 0.77배, 최근 최댓달 비중 10.1%. 미래 1년 지속을 보장하지 않음.</x:v>
      </x:c>
      <x:c r="AK434" t="str">
        <x:v>https://developers.naver.com/docs/serviceapi/datalab/search/search.md</x:v>
      </x:c>
    </x:row>
    <x:row r="435">
      <x:c r="A435" t="str">
        <x:v>K0431</x:v>
      </x:c>
      <x:c r="B435" t="str">
        <x:v>여행</x:v>
      </x:c>
      <x:c r="C435" t="str">
        <x:v>일본입국심사</x:v>
      </x:c>
      <x:c r="D435" t="n">
        <x:v>77.5793</x:v>
      </x:c>
      <x:c r="E435" t="n">
        <x:v>83.43381</x:v>
      </x:c>
      <x:c r="F435" t="n">
        <x:v>79.03871</x:v>
      </x:c>
      <x:c r="G435" t="n">
        <x:v>91.20414</x:v>
      </x:c>
      <x:c r="H435" t="n">
        <x:v>100</x:v>
      </x:c>
      <x:c r="I435" t="n">
        <x:v>75.97903</x:v>
      </x:c>
      <x:c r="J435" t="n">
        <x:v>58.04924</x:v>
      </x:c>
      <x:c r="K435" t="n">
        <x:v>56.62928</x:v>
      </x:c>
      <x:c r="L435" t="n">
        <x:v>54.51062</x:v>
      </x:c>
      <x:c r="M435" t="n">
        <x:v>50.41978</x:v>
      </x:c>
      <x:c r="N435" t="n">
        <x:v>45.10058</x:v>
      </x:c>
      <x:c r="O435" t="n">
        <x:v>44.34552</x:v>
      </x:c>
      <x:c r="P435" t="n">
        <x:v>44.76249</x:v>
      </x:c>
      <x:c r="Q435" t="n">
        <x:v>54.62895</x:v>
      </x:c>
      <x:c r="R435" t="n">
        <x:v>54.27959</x:v>
      </x:c>
      <x:c r="S435" t="n">
        <x:v>55.97565</x:v>
      </x:c>
      <x:c r="T435" t="n">
        <x:v>68.50735</x:v>
      </x:c>
      <x:c r="U435" t="n">
        <x:v>64.06716</x:v>
      </x:c>
      <x:c r="V435" t="n">
        <x:v>55.95875</x:v>
      </x:c>
      <x:c r="W435" t="n">
        <x:v>38.08531</x:v>
      </x:c>
      <x:c r="X435" t="n">
        <x:v>28.78796</x:v>
      </x:c>
      <x:c r="Y435" t="n">
        <x:v>24.02659</x:v>
      </x:c>
      <x:c r="Z435" t="n">
        <x:v>27.81878</x:v>
      </x:c>
      <x:c r="AA435" t="n">
        <x:v>27.52577</x:v>
      </x:c>
      <x:c r="AB435" t="n">
        <x:f>COUNT(D435:O435)</x:f>
        <x:v>12</x:v>
      </x:c>
      <x:c r="AC435" t="n">
        <x:f>COUNT(P435:AA435)</x:f>
        <x:v>12</x:v>
      </x:c>
      <x:c r="AD435" t="n">
        <x:f>COUNTIF(D435:AA435,"&gt;0")</x:f>
        <x:v>24</x:v>
      </x:c>
      <x:c r="AE435" t="n">
        <x:f>IF(AB435=0,"",AVERAGE(D435:O435))</x:f>
        <x:v>68.0241675</x:v>
      </x:c>
      <x:c r="AF435" t="n">
        <x:f>IF(AC435=0,"",AVERAGE(P435:AA435))</x:f>
        <x:v>45.368695833333334</x:v>
      </x:c>
      <x:c r="AG435" t="n">
        <x:f>IF(OR(AB435&lt;'산출기준'!$B$19,AC435&lt;'산출기준'!$B$19,AE435=0),"",AF435/AE435)</x:f>
        <x:v>0.6669496665774459</x:v>
      </x:c>
      <x:c r="AH435" t="n">
        <x:f>IF(SUM(P435:AA435)=0,"",MAX(P435:AA435)/SUM(P435:AA435))</x:f>
        <x:v>0.12583447084980678</x:v>
      </x:c>
      <x:c r="AI435" t="n">
        <x:f>IF(AG435="","",AD435/'산출기준'!$B$18*'산출기준'!$B$20+MIN(1,AG435)*'산출기준'!$B$21+(1-AH435)*'산출기준'!$B$22)</x:f>
        <x:v>87.49180058032724</x:v>
      </x:c>
      <x:c r="AJ435" t="str">
        <x:v>24개월 중 양수 지수 24개월; 전반/후반 자료 12/12개월. 최근12개월/이전12개월 관측월 평균비 0.67배, 최근 최댓달 비중 12.6%. 미래 1년 지속을 보장하지 않음.</x:v>
      </x:c>
      <x:c r="AK435" t="str">
        <x:v>https://developers.naver.com/docs/serviceapi/datalab/search/search.md</x:v>
      </x:c>
    </x:row>
    <x:row r="436">
      <x:c r="A436" t="str">
        <x:v>K0432</x:v>
      </x:c>
      <x:c r="B436" t="str">
        <x:v>여행</x:v>
      </x:c>
      <x:c r="C436" t="str">
        <x:v>여권재발급비용</x:v>
      </x:c>
      <x:c r="D436" t="n">
        <x:v>25.80154</x:v>
      </x:c>
      <x:c r="E436" t="n">
        <x:v>31.39685</x:v>
      </x:c>
      <x:c r="F436" t="n">
        <x:v>30.89536</x:v>
      </x:c>
      <x:c r="G436" t="n">
        <x:v>30.45021</x:v>
      </x:c>
      <x:c r="H436" t="n">
        <x:v>32.64213</x:v>
      </x:c>
      <x:c r="I436" t="n">
        <x:v>30.56291</x:v>
      </x:c>
      <x:c r="J436" t="n">
        <x:v>29.09224</x:v>
      </x:c>
      <x:c r="K436" t="n">
        <x:v>25.40147</x:v>
      </x:c>
      <x:c r="L436" t="n">
        <x:v>27.2215</x:v>
      </x:c>
      <x:c r="M436" t="n">
        <x:v>27.32856</x:v>
      </x:c>
      <x:c r="N436" t="n">
        <x:v>30.3995</x:v>
      </x:c>
      <x:c r="O436" t="n">
        <x:v>30.89536</x:v>
      </x:c>
      <x:c r="P436" t="n">
        <x:v>26.5904</x:v>
      </x:c>
      <x:c r="Q436" t="n">
        <x:v>25.14791</x:v>
      </x:c>
      <x:c r="R436" t="n">
        <x:v>26.0551</x:v>
      </x:c>
      <x:c r="S436" t="n">
        <x:v>28.78796</x:v>
      </x:c>
      <x:c r="T436" t="n">
        <x:v>33.07601</x:v>
      </x:c>
      <x:c r="U436" t="n">
        <x:v>38.88544</x:v>
      </x:c>
      <x:c r="V436" t="n">
        <x:v>32.16881</x:v>
      </x:c>
      <x:c r="W436" t="n">
        <x:v>21.47405</x:v>
      </x:c>
      <x:c r="X436" t="n">
        <x:v>18.57778</x:v>
      </x:c>
      <x:c r="Y436" t="n">
        <x:v>24.48301</x:v>
      </x:c>
      <x:c r="Z436" t="n">
        <x:v>24.93942</x:v>
      </x:c>
      <x:c r="AA436" t="n">
        <x:v>25.81844</x:v>
      </x:c>
      <x:c r="AB436" t="n">
        <x:f>COUNT(D436:O436)</x:f>
        <x:v>12</x:v>
      </x:c>
      <x:c r="AC436" t="n">
        <x:f>COUNT(P436:AA436)</x:f>
        <x:v>12</x:v>
      </x:c>
      <x:c r="AD436" t="n">
        <x:f>COUNTIF(D436:AA436,"&gt;0")</x:f>
        <x:v>24</x:v>
      </x:c>
      <x:c r="AE436" t="n">
        <x:f>IF(AB436=0,"",AVERAGE(D436:O436))</x:f>
        <x:v>29.340635833333327</x:v>
      </x:c>
      <x:c r="AF436" t="n">
        <x:f>IF(AC436=0,"",AVERAGE(P436:AA436))</x:f>
        <x:v>27.1670275</x:v>
      </x:c>
      <x:c r="AG436" t="n">
        <x:f>IF(OR(AB436&lt;'산출기준'!$B$19,AC436&lt;'산출기준'!$B$19,AE436=0),"",AF436/AE436)</x:f>
        <x:v>0.9259181584993488</x:v>
      </x:c>
      <x:c r="AH436" t="n">
        <x:f>IF(SUM(P436:AA436)=0,"",MAX(P436:AA436)/SUM(P436:AA436))</x:f>
        <x:v>0.1192789065102295</x:v>
      </x:c>
      <x:c r="AI436" t="n">
        <x:f>IF(AG436="","",AD436/'산출기준'!$B$18*'산출기준'!$B$20+MIN(1,AG436)*'산출기준'!$B$21+(1-AH436)*'산출기준'!$B$22)</x:f>
        <x:v>95.39196662477588</x:v>
      </x:c>
      <x:c r="AJ436" t="str">
        <x:v>24개월 중 양수 지수 24개월; 전반/후반 자료 12/12개월. 최근12개월/이전12개월 관측월 평균비 0.93배, 최근 최댓달 비중 11.9%. 미래 1년 지속을 보장하지 않음.</x:v>
      </x:c>
      <x:c r="AK436" t="str">
        <x:v>https://developers.naver.com/docs/serviceapi/datalab/search/search.md</x:v>
      </x:c>
    </x:row>
    <x:row r="437">
      <x:c r="A437" t="str">
        <x:v>K0433</x:v>
      </x:c>
      <x:c r="B437" t="str">
        <x:v>여행</x:v>
      </x:c>
      <x:c r="C437" t="str">
        <x:v>비행기액체용량</x:v>
      </x:c>
      <x:c r="D437" t="n">
        <x:v>27.74553</x:v>
      </x:c>
      <x:c r="E437" t="n">
        <x:v>28.98518</x:v>
      </x:c>
      <x:c r="F437" t="n">
        <x:v>26.60731</x:v>
      </x:c>
      <x:c r="G437" t="n">
        <x:v>31.28979</x:v>
      </x:c>
      <x:c r="H437" t="n">
        <x:v>39.45455</x:v>
      </x:c>
      <x:c r="I437" t="n">
        <x:v>34.61993</x:v>
      </x:c>
      <x:c r="J437" t="n">
        <x:v>26.12835</x:v>
      </x:c>
      <x:c r="K437" t="n">
        <x:v>25.55924</x:v>
      </x:c>
      <x:c r="L437" t="n">
        <x:v>29.93745</x:v>
      </x:c>
      <x:c r="M437" t="n">
        <x:v>29.97126</x:v>
      </x:c>
      <x:c r="N437" t="n">
        <x:v>34.10153</x:v>
      </x:c>
      <x:c r="O437" t="n">
        <x:v>32.94077</x:v>
      </x:c>
      <x:c r="P437" t="n">
        <x:v>25.85789</x:v>
      </x:c>
      <x:c r="Q437" t="n">
        <x:v>26.75945</x:v>
      </x:c>
      <x:c r="R437" t="n">
        <x:v>27.08626</x:v>
      </x:c>
      <x:c r="S437" t="n">
        <x:v>31.04186</x:v>
      </x:c>
      <x:c r="T437" t="n">
        <x:v>41.17315</x:v>
      </x:c>
      <x:c r="U437" t="n">
        <x:v>29.51484</x:v>
      </x:c>
      <x:c r="V437" t="n">
        <x:v>22.03189</x:v>
      </x:c>
      <x:c r="W437" t="n">
        <x:v>20.8824</x:v>
      </x:c>
      <x:c r="X437" t="n">
        <x:v>22.49957</x:v>
      </x:c>
      <x:c r="Y437" t="n">
        <x:v>21.32754</x:v>
      </x:c>
      <x:c r="Z437" t="n">
        <x:v>26.55096</x:v>
      </x:c>
      <x:c r="AA437" t="n">
        <x:v>24.47174</x:v>
      </x:c>
      <x:c r="AB437" t="n">
        <x:f>COUNT(D437:O437)</x:f>
        <x:v>12</x:v>
      </x:c>
      <x:c r="AC437" t="n">
        <x:f>COUNT(P437:AA437)</x:f>
        <x:v>12</x:v>
      </x:c>
      <x:c r="AD437" t="n">
        <x:f>COUNTIF(D437:AA437,"&gt;0")</x:f>
        <x:v>24</x:v>
      </x:c>
      <x:c r="AE437" t="n">
        <x:f>IF(AB437=0,"",AVERAGE(D437:O437))</x:f>
        <x:v>30.611740833333332</x:v>
      </x:c>
      <x:c r="AF437" t="n">
        <x:f>IF(AC437=0,"",AVERAGE(P437:AA437))</x:f>
        <x:v>26.59979583333333</x:v>
      </x:c>
      <x:c r="AG437" t="n">
        <x:f>IF(OR(AB437&lt;'산출기준'!$B$19,AC437&lt;'산출기준'!$B$19,AE437=0),"",AF437/AE437)</x:f>
        <x:v>0.8689409719674823</x:v>
      </x:c>
      <x:c r="AH437" t="n">
        <x:f>IF(SUM(P437:AA437)=0,"",MAX(P437:AA437)/SUM(P437:AA437))</x:f>
        <x:v>0.1289895552143179</x:v>
      </x:c>
      <x:c r="AI437" t="n">
        <x:f>IF(AG437="","",AD437/'산출기준'!$B$18*'산출기준'!$B$20+MIN(1,AG437)*'산출기준'!$B$21+(1-AH437)*'산출기준'!$B$22)</x:f>
        <x:v>93.48843805473811</x:v>
      </x:c>
      <x:c r="AJ437" t="str">
        <x:v>24개월 중 양수 지수 24개월; 전반/후반 자료 12/12개월. 최근12개월/이전12개월 관측월 평균비 0.87배, 최근 최댓달 비중 12.9%. 미래 1년 지속을 보장하지 않음.</x:v>
      </x:c>
      <x:c r="AK437" t="str">
        <x:v>https://developers.naver.com/docs/serviceapi/datalab/search/search.md</x:v>
      </x:c>
    </x:row>
    <x:row r="438">
      <x:c r="A438" t="str">
        <x:v>K0434</x:v>
      </x:c>
      <x:c r="B438" t="str">
        <x:v>여행</x:v>
      </x:c>
      <x:c r="C438" t="str">
        <x:v>기내반입액체</x:v>
      </x:c>
      <x:c r="D438" t="n">
        <x:v>65.3909</x:v>
      </x:c>
      <x:c r="E438" t="n">
        <x:v>79.40791</x:v>
      </x:c>
      <x:c r="F438" t="n">
        <x:v>71.00915</x:v>
      </x:c>
      <x:c r="G438" t="n">
        <x:v>79.35067</x:v>
      </x:c>
      <x:c r="H438" t="n">
        <x:v>91.37226</x:v>
      </x:c>
      <x:c r="I438" t="n">
        <x:v>84.28197</x:v>
      </x:c>
      <x:c r="J438" t="n">
        <x:v>72.04775</x:v>
      </x:c>
      <x:c r="K438" t="n">
        <x:v>82.78541</x:v>
      </x:c>
      <x:c r="L438" t="n">
        <x:v>86.50637</x:v>
      </x:c>
      <x:c r="M438" t="n">
        <x:v>81.01897</x:v>
      </x:c>
      <x:c r="N438" t="n">
        <x:v>89.19692</x:v>
      </x:c>
      <x:c r="O438" t="n">
        <x:v>79.65325</x:v>
      </x:c>
      <x:c r="P438" t="n">
        <x:v>73.61792</x:v>
      </x:c>
      <x:c r="Q438" t="n">
        <x:v>73.50343</x:v>
      </x:c>
      <x:c r="R438" t="n">
        <x:v>60.56591</x:v>
      </x:c>
      <x:c r="S438" t="n">
        <x:v>64.59764</x:v>
      </x:c>
      <x:c r="T438" t="n">
        <x:v>81.73863</x:v>
      </x:c>
      <x:c r="U438" t="n">
        <x:v>60.4596</x:v>
      </x:c>
      <x:c r="V438" t="n">
        <x:v>41.31501</x:v>
      </x:c>
      <x:c r="W438" t="n">
        <x:v>35.43506</x:v>
      </x:c>
      <x:c r="X438" t="n">
        <x:v>36.48184</x:v>
      </x:c>
      <x:c r="Y438" t="n">
        <x:v>33.84036</x:v>
      </x:c>
      <x:c r="Z438" t="n">
        <x:v>37.37324</x:v>
      </x:c>
      <x:c r="AA438" t="n">
        <x:v>33.23519</x:v>
      </x:c>
      <x:c r="AB438" t="n">
        <x:f>COUNT(D438:O438)</x:f>
        <x:v>12</x:v>
      </x:c>
      <x:c r="AC438" t="n">
        <x:f>COUNT(P438:AA438)</x:f>
        <x:v>12</x:v>
      </x:c>
      <x:c r="AD438" t="n">
        <x:f>COUNTIF(D438:AA438,"&gt;0")</x:f>
        <x:v>24</x:v>
      </x:c>
      <x:c r="AE438" t="n">
        <x:f>IF(AB438=0,"",AVERAGE(D438:O438))</x:f>
        <x:v>80.16846083333333</x:v>
      </x:c>
      <x:c r="AF438" t="n">
        <x:f>IF(AC438=0,"",AVERAGE(P438:AA438))</x:f>
        <x:v>52.68031916666667</x:v>
      </x:c>
      <x:c r="AG438" t="n">
        <x:f>IF(OR(AB438&lt;'산출기준'!$B$19,AC438&lt;'산출기준'!$B$19,AE438=0),"",AF438/AE438)</x:f>
        <x:v>0.65712025176817</x:v>
      </x:c>
      <x:c r="AH438" t="n">
        <x:f>IF(SUM(P438:AA438)=0,"",MAX(P438:AA438)/SUM(P438:AA438))</x:f>
        <x:v>0.1292997576277023</x:v>
      </x:c>
      <x:c r="AI438" t="n">
        <x:f>IF(AG438="","",AD438/'산출기준'!$B$18*'산출기준'!$B$20+MIN(1,AG438)*'산출기준'!$B$21+(1-AH438)*'산출기준'!$B$22)</x:f>
        <x:v>87.12761240049106</x:v>
      </x:c>
      <x:c r="AJ438" t="str">
        <x:v>24개월 중 양수 지수 24개월; 전반/후반 자료 12/12개월. 최근12개월/이전12개월 관측월 평균비 0.66배, 최근 최댓달 비중 12.9%. 미래 1년 지속을 보장하지 않음.</x:v>
      </x:c>
      <x:c r="AK438" t="str">
        <x:v>https://developers.naver.com/docs/serviceapi/datalab/search/search.md</x:v>
      </x:c>
    </x:row>
    <x:row r="439">
      <x:c r="A439" t="str">
        <x:v>K0435</x:v>
      </x:c>
      <x:c r="B439" t="str">
        <x:v>여행</x:v>
      </x:c>
      <x:c r="C439" t="str">
        <x:v>비행기좌석추천</x:v>
      </x:c>
      <x:c r="D439" t="n">
        <x:v>49.39483</x:v>
      </x:c>
      <x:c r="E439" t="n">
        <x:v>53.56558</x:v>
      </x:c>
      <x:c r="F439" t="n">
        <x:v>49.76283</x:v>
      </x:c>
      <x:c r="G439" t="n">
        <x:v>57.94896</x:v>
      </x:c>
      <x:c r="H439" t="n">
        <x:v>65.08014</x:v>
      </x:c>
      <x:c r="I439" t="n">
        <x:v>57.94079</x:v>
      </x:c>
      <x:c r="J439" t="n">
        <x:v>49.3294</x:v>
      </x:c>
      <x:c r="K439" t="n">
        <x:v>44.0628</x:v>
      </x:c>
      <x:c r="L439" t="n">
        <x:v>48.40529</x:v>
      </x:c>
      <x:c r="M439" t="n">
        <x:v>51.12855</x:v>
      </x:c>
      <x:c r="N439" t="n">
        <x:v>52.91952</x:v>
      </x:c>
      <x:c r="O439" t="n">
        <x:v>51.98724</x:v>
      </x:c>
      <x:c r="P439" t="n">
        <x:v>43.13052</x:v>
      </x:c>
      <x:c r="Q439" t="n">
        <x:v>38.649</x:v>
      </x:c>
      <x:c r="R439" t="n">
        <x:v>38.42819</x:v>
      </x:c>
      <x:c r="S439" t="n">
        <x:v>36.77625</x:v>
      </x:c>
      <x:c r="T439" t="n">
        <x:v>42.63166</x:v>
      </x:c>
      <x:c r="U439" t="n">
        <x:v>29.86588</x:v>
      </x:c>
      <x:c r="V439" t="n">
        <x:v>33.11252</x:v>
      </x:c>
      <x:c r="W439" t="n">
        <x:v>17.67255</x:v>
      </x:c>
      <x:c r="X439" t="n">
        <x:v>13.24828</x:v>
      </x:c>
      <x:c r="Y439" t="n">
        <x:v>17.07556</x:v>
      </x:c>
      <x:c r="Z439" t="n">
        <x:v>26.36571</x:v>
      </x:c>
      <x:c r="AA439" t="n">
        <x:v>32.01668</x:v>
      </x:c>
      <x:c r="AB439" t="n">
        <x:f>COUNT(D439:O439)</x:f>
        <x:v>12</x:v>
      </x:c>
      <x:c r="AC439" t="n">
        <x:f>COUNT(P439:AA439)</x:f>
        <x:v>12</x:v>
      </x:c>
      <x:c r="AD439" t="n">
        <x:f>COUNTIF(D439:AA439,"&gt;0")</x:f>
        <x:v>24</x:v>
      </x:c>
      <x:c r="AE439" t="n">
        <x:f>IF(AB439=0,"",AVERAGE(D439:O439))</x:f>
        <x:v>52.627160833333335</x:v>
      </x:c>
      <x:c r="AF439" t="n">
        <x:f>IF(AC439=0,"",AVERAGE(P439:AA439))</x:f>
        <x:v>30.747733333333333</x:v>
      </x:c>
      <x:c r="AG439" t="n">
        <x:f>IF(OR(AB439&lt;'산출기준'!$B$19,AC439&lt;'산출기준'!$B$19,AE439=0),"",AF439/AE439)</x:f>
        <x:v>0.5842559782145446</x:v>
      </x:c>
      <x:c r="AH439" t="n">
        <x:f>IF(SUM(P439:AA439)=0,"",MAX(P439:AA439)/SUM(P439:AA439))</x:f>
        <x:v>0.11689349458821896</x:v>
      </x:c>
      <x:c r="AI439" t="n">
        <x:f>IF(AG439="","",AD439/'산출기준'!$B$18*'산출기준'!$B$20+MIN(1,AG439)*'산출기준'!$B$21+(1-AH439)*'산출기준'!$B$22)</x:f>
        <x:v>85.18980945467197</x:v>
      </x:c>
      <x:c r="AJ439" t="str">
        <x:v>24개월 중 양수 지수 24개월; 전반/후반 자료 12/12개월. 최근12개월/이전12개월 관측월 평균비 0.58배, 최근 최댓달 비중 11.7%. 미래 1년 지속을 보장하지 않음.</x:v>
      </x:c>
      <x:c r="AK439" t="str">
        <x:v>https://developers.naver.com/docs/serviceapi/datalab/search/search.md</x:v>
      </x:c>
    </x:row>
    <x:row r="440">
      <x:c r="A440" t="str">
        <x:v>K0436</x:v>
      </x:c>
      <x:c r="B440" t="str">
        <x:v>여행</x:v>
      </x:c>
      <x:c r="C440" t="str">
        <x:v>여권사진사이즈</x:v>
      </x:c>
      <x:c r="D440" t="n">
        <x:v>51.42296</x:v>
      </x:c>
      <x:c r="E440" t="n">
        <x:v>54.39156</x:v>
      </x:c>
      <x:c r="F440" t="n">
        <x:v>44.55348</x:v>
      </x:c>
      <x:c r="G440" t="n">
        <x:v>45.60843</x:v>
      </x:c>
      <x:c r="H440" t="n">
        <x:v>40.62806</x:v>
      </x:c>
      <x:c r="I440" t="n">
        <x:v>42.73797</x:v>
      </x:c>
      <x:c r="J440" t="n">
        <x:v>100</x:v>
      </x:c>
      <x:c r="K440" t="n">
        <x:v>42.93424</x:v>
      </x:c>
      <x:c r="L440" t="n">
        <x:v>36.67811</x:v>
      </x:c>
      <x:c r="M440" t="n">
        <x:v>34.20019</x:v>
      </x:c>
      <x:c r="N440" t="n">
        <x:v>37.2015</x:v>
      </x:c>
      <x:c r="O440" t="n">
        <x:v>40.43179</x:v>
      </x:c>
      <x:c r="P440" t="n">
        <x:v>36.84985</x:v>
      </x:c>
      <x:c r="Q440" t="n">
        <x:v>30.97808</x:v>
      </x:c>
      <x:c r="R440" t="n">
        <x:v>36.18743</x:v>
      </x:c>
      <x:c r="S440" t="n">
        <x:v>34.5682</x:v>
      </x:c>
      <x:c r="T440" t="n">
        <x:v>31.82041</x:v>
      </x:c>
      <x:c r="U440" t="n">
        <x:v>28.39385</x:v>
      </x:c>
      <x:c r="V440" t="n">
        <x:v>38.46908</x:v>
      </x:c>
      <x:c r="W440" t="n">
        <x:v>26.55381</x:v>
      </x:c>
      <x:c r="X440" t="n">
        <x:v>20.64115</x:v>
      </x:c>
      <x:c r="Y440" t="n">
        <x:v>21.63886</x:v>
      </x:c>
      <x:c r="Z440" t="n">
        <x:v>24.54203</x:v>
      </x:c>
      <x:c r="AA440" t="n">
        <x:v>27.45338</x:v>
      </x:c>
      <x:c r="AB440" t="n">
        <x:f>COUNT(D440:O440)</x:f>
        <x:v>12</x:v>
      </x:c>
      <x:c r="AC440" t="n">
        <x:f>COUNT(P440:AA440)</x:f>
        <x:v>12</x:v>
      </x:c>
      <x:c r="AD440" t="n">
        <x:f>COUNTIF(D440:AA440,"&gt;0")</x:f>
        <x:v>24</x:v>
      </x:c>
      <x:c r="AE440" t="n">
        <x:f>IF(AB440=0,"",AVERAGE(D440:O440))</x:f>
        <x:v>47.56569083333333</x:v>
      </x:c>
      <x:c r="AF440" t="n">
        <x:f>IF(AC440=0,"",AVERAGE(P440:AA440))</x:f>
        <x:v>29.841344166666662</x:v>
      </x:c>
      <x:c r="AG440" t="n">
        <x:f>IF(OR(AB440&lt;'산출기준'!$B$19,AC440&lt;'산출기준'!$B$19,AE440=0),"",AF440/AE440)</x:f>
        <x:v>0.6273711922155936</x:v>
      </x:c>
      <x:c r="AH440" t="n">
        <x:f>IF(SUM(P440:AA440)=0,"",MAX(P440:AA440)/SUM(P440:AA440))</x:f>
        <x:v>0.10742668456093062</x:v>
      </x:c>
      <x:c r="AI440" t="n">
        <x:f>IF(AG440="","",AD440/'산출기준'!$B$18*'산출기준'!$B$20+MIN(1,AG440)*'산출기준'!$B$21+(1-AH440)*'산출기준'!$B$22)</x:f>
        <x:v>86.67260207524919</x:v>
      </x:c>
      <x:c r="AJ440" t="str">
        <x:v>24개월 중 양수 지수 24개월; 전반/후반 자료 12/12개월. 최근12개월/이전12개월 관측월 평균비 0.63배, 최근 최댓달 비중 10.7%. 미래 1년 지속을 보장하지 않음.</x:v>
      </x:c>
      <x:c r="AK440" t="str">
        <x:v>https://developers.naver.com/docs/serviceapi/datalab/search/search.md</x:v>
      </x:c>
    </x:row>
    <x:row r="441">
      <x:c r="A441" t="str">
        <x:v>K0437</x:v>
      </x:c>
      <x:c r="B441" t="str">
        <x:v>여행</x:v>
      </x:c>
      <x:c r="C441" t="str">
        <x:v>여권분실재발급</x:v>
      </x:c>
      <x:c r="D441" t="n">
        <x:v>53.16486</x:v>
      </x:c>
      <x:c r="E441" t="n">
        <x:v>60.99116</x:v>
      </x:c>
      <x:c r="F441" t="n">
        <x:v>53.02584</x:v>
      </x:c>
      <x:c r="G441" t="n">
        <x:v>51.66012</x:v>
      </x:c>
      <x:c r="H441" t="n">
        <x:v>44.33267</x:v>
      </x:c>
      <x:c r="I441" t="n">
        <x:v>33.37422</x:v>
      </x:c>
      <x:c r="J441" t="n">
        <x:v>33.6032</x:v>
      </x:c>
      <x:c r="K441" t="n">
        <x:v>33.39057</x:v>
      </x:c>
      <x:c r="L441" t="n">
        <x:v>43.41674</x:v>
      </x:c>
      <x:c r="M441" t="n">
        <x:v>44.25907</x:v>
      </x:c>
      <x:c r="N441" t="n">
        <x:v>48.1436</x:v>
      </x:c>
      <x:c r="O441" t="n">
        <x:v>37.45502</x:v>
      </x:c>
      <x:c r="P441" t="n">
        <x:v>41.2823</x:v>
      </x:c>
      <x:c r="Q441" t="n">
        <x:v>29.86588</x:v>
      </x:c>
      <x:c r="R441" t="n">
        <x:v>24.99182</x:v>
      </x:c>
      <x:c r="S441" t="n">
        <x:v>29.08897</x:v>
      </x:c>
      <x:c r="T441" t="n">
        <x:v>35.15701</x:v>
      </x:c>
      <x:c r="U441" t="n">
        <x:v>37.25057</x:v>
      </x:c>
      <x:c r="V441" t="n">
        <x:v>38.66535</x:v>
      </x:c>
      <x:c r="W441" t="n">
        <x:v>28.44291</x:v>
      </x:c>
      <x:c r="X441" t="n">
        <x:v>22.98004</x:v>
      </x:c>
      <x:c r="Y441" t="n">
        <x:v>26.23487</x:v>
      </x:c>
      <x:c r="Z441" t="n">
        <x:v>29.09715</x:v>
      </x:c>
      <x:c r="AA441" t="n">
        <x:v>29.84952</x:v>
      </x:c>
      <x:c r="AB441" t="n">
        <x:f>COUNT(D441:O441)</x:f>
        <x:v>12</x:v>
      </x:c>
      <x:c r="AC441" t="n">
        <x:f>COUNT(P441:AA441)</x:f>
        <x:v>12</x:v>
      </x:c>
      <x:c r="AD441" t="n">
        <x:f>COUNTIF(D441:AA441,"&gt;0")</x:f>
        <x:v>24</x:v>
      </x:c>
      <x:c r="AE441" t="n">
        <x:f>IF(AB441=0,"",AVERAGE(D441:O441))</x:f>
        <x:v>44.73475583333334</x:v>
      </x:c>
      <x:c r="AF441" t="n">
        <x:f>IF(AC441=0,"",AVERAGE(P441:AA441))</x:f>
        <x:v>31.075532499999998</x:v>
      </x:c>
      <x:c r="AG441" t="n">
        <x:f>IF(OR(AB441&lt;'산출기준'!$B$19,AC441&lt;'산출기준'!$B$19,AE441=0),"",AF441/AE441)</x:f>
        <x:v>0.69466194508308</x:v>
      </x:c>
      <x:c r="AH441" t="n">
        <x:f>IF(SUM(P441:AA441)=0,"",MAX(P441:AA441)/SUM(P441:AA441))</x:f>
        <x:v>0.11070419040016986</x:v>
      </x:c>
      <x:c r="AI441" t="n">
        <x:f>IF(AG441="","",AD441/'산출기준'!$B$18*'산출기준'!$B$20+MIN(1,AG441)*'산출기준'!$B$21+(1-AH441)*'산출기준'!$B$22)</x:f>
        <x:v>88.625774544489</x:v>
      </x:c>
      <x:c r="AJ441" t="str">
        <x:v>24개월 중 양수 지수 24개월; 전반/후반 자료 12/12개월. 최근12개월/이전12개월 관측월 평균비 0.69배, 최근 최댓달 비중 11.1%. 미래 1년 지속을 보장하지 않음.</x:v>
      </x:c>
      <x:c r="AK441" t="str">
        <x:v>https://developers.naver.com/docs/serviceapi/datalab/search/search.md</x:v>
      </x:c>
    </x:row>
    <x:row r="442">
      <x:c r="A442" t="str">
        <x:v>K0438</x:v>
      </x:c>
      <x:c r="B442" t="str">
        <x:v>여행</x:v>
      </x:c>
      <x:c r="C442" t="str">
        <x:v>항공권취소수수료</x:v>
      </x:c>
      <x:c r="D442" t="n">
        <x:v>52.38796</x:v>
      </x:c>
      <x:c r="E442" t="n">
        <x:v>52.01995</x:v>
      </x:c>
      <x:c r="F442" t="n">
        <x:v>46.9578</x:v>
      </x:c>
      <x:c r="G442" t="n">
        <x:v>58.61138</x:v>
      </x:c>
      <x:c r="H442" t="n">
        <x:v>54.17075</x:v>
      </x:c>
      <x:c r="I442" t="n">
        <x:v>43.55577</x:v>
      </x:c>
      <x:c r="J442" t="n">
        <x:v>37.91298</x:v>
      </x:c>
      <x:c r="K442" t="n">
        <x:v>37.07065</x:v>
      </x:c>
      <x:c r="L442" t="n">
        <x:v>36.61269</x:v>
      </x:c>
      <x:c r="M442" t="n">
        <x:v>38.08472</x:v>
      </x:c>
      <x:c r="N442" t="n">
        <x:v>42.8034</x:v>
      </x:c>
      <x:c r="O442" t="n">
        <x:v>38.14196</x:v>
      </x:c>
      <x:c r="P442" t="n">
        <x:v>38.74713</x:v>
      </x:c>
      <x:c r="Q442" t="n">
        <x:v>38.06836</x:v>
      </x:c>
      <x:c r="R442" t="n">
        <x:v>36.21197</x:v>
      </x:c>
      <x:c r="S442" t="n">
        <x:v>39.3523</x:v>
      </x:c>
      <x:c r="T442" t="n">
        <x:v>39.18056</x:v>
      </x:c>
      <x:c r="U442" t="n">
        <x:v>31.15799</x:v>
      </x:c>
      <x:c r="V442" t="n">
        <x:v>45.39581</x:v>
      </x:c>
      <x:c r="W442" t="n">
        <x:v>27.69872</x:v>
      </x:c>
      <x:c r="X442" t="n">
        <x:v>21.08276</x:v>
      </x:c>
      <x:c r="Y442" t="n">
        <x:v>21.49165</x:v>
      </x:c>
      <x:c r="Z442" t="n">
        <x:v>27.01995</x:v>
      </x:c>
      <x:c r="AA442" t="n">
        <x:v>30.561</x:v>
      </x:c>
      <x:c r="AB442" t="n">
        <x:f>COUNT(D442:O442)</x:f>
        <x:v>12</x:v>
      </x:c>
      <x:c r="AC442" t="n">
        <x:f>COUNT(P442:AA442)</x:f>
        <x:v>12</x:v>
      </x:c>
      <x:c r="AD442" t="n">
        <x:f>COUNTIF(D442:AA442,"&gt;0")</x:f>
        <x:v>24</x:v>
      </x:c>
      <x:c r="AE442" t="n">
        <x:f>IF(AB442=0,"",AVERAGE(D442:O442))</x:f>
        <x:v>44.86083416666667</x:v>
      </x:c>
      <x:c r="AF442" t="n">
        <x:f>IF(AC442=0,"",AVERAGE(P442:AA442))</x:f>
        <x:v>32.99735</x:v>
      </x:c>
      <x:c r="AG442" t="n">
        <x:f>IF(OR(AB442&lt;'산출기준'!$B$19,AC442&lt;'산출기준'!$B$19,AE442=0),"",AF442/AE442)</x:f>
        <x:v>0.7355491847835122</x:v>
      </x:c>
      <x:c r="AH442" t="n">
        <x:f>IF(SUM(P442:AA442)=0,"",MAX(P442:AA442)/SUM(P442:AA442))</x:f>
        <x:v>0.11464509018653518</x:v>
      </x:c>
      <x:c r="AI442" t="n">
        <x:f>IF(AG442="","",AD442/'산출기준'!$B$18*'산출기준'!$B$20+MIN(1,AG442)*'산출기준'!$B$21+(1-AH442)*'산출기준'!$B$22)</x:f>
        <x:v>89.77357373977466</x:v>
      </x:c>
      <x:c r="AJ442" t="str">
        <x:v>24개월 중 양수 지수 24개월; 전반/후반 자료 12/12개월. 최근12개월/이전12개월 관측월 평균비 0.74배, 최근 최댓달 비중 11.5%. 미래 1년 지속을 보장하지 않음.</x:v>
      </x:c>
      <x:c r="AK442" t="str">
        <x:v>https://developers.naver.com/docs/serviceapi/datalab/search/search.md</x:v>
      </x:c>
    </x:row>
    <x:row r="443">
      <x:c r="A443" t="str">
        <x:v>K0439</x:v>
      </x:c>
      <x:c r="B443" t="str">
        <x:v>여행</x:v>
      </x:c>
      <x:c r="C443" t="str">
        <x:v>환전수수료</x:v>
      </x:c>
      <x:c r="D443" t="n">
        <x:v>69.55648</x:v>
      </x:c>
      <x:c r="E443" t="n">
        <x:v>75.99163</x:v>
      </x:c>
      <x:c r="F443" t="n">
        <x:v>79.2887</x:v>
      </x:c>
      <x:c r="G443" t="n">
        <x:v>100</x:v>
      </x:c>
      <x:c r="H443" t="n">
        <x:v>97.91631</x:v>
      </x:c>
      <x:c r="I443" t="n">
        <x:v>83.43096</x:v>
      </x:c>
      <x:c r="J443" t="n">
        <x:v>60.11715</x:v>
      </x:c>
      <x:c r="K443" t="n">
        <x:v>60.3682</x:v>
      </x:c>
      <x:c r="L443" t="n">
        <x:v>55.36401</x:v>
      </x:c>
      <x:c r="M443" t="n">
        <x:v>53.92468</x:v>
      </x:c>
      <x:c r="N443" t="n">
        <x:v>57.79079</x:v>
      </x:c>
      <x:c r="O443" t="n">
        <x:v>52.3933</x:v>
      </x:c>
      <x:c r="P443" t="n">
        <x:v>55.29707</x:v>
      </x:c>
      <x:c r="Q443" t="n">
        <x:v>67.74895</x:v>
      </x:c>
      <x:c r="R443" t="n">
        <x:v>56.42677</x:v>
      </x:c>
      <x:c r="S443" t="n">
        <x:v>71.11297</x:v>
      </x:c>
      <x:c r="T443" t="n">
        <x:v>78.60251</x:v>
      </x:c>
      <x:c r="U443" t="n">
        <x:v>43.59832</x:v>
      </x:c>
      <x:c r="V443" t="n">
        <x:v>35.3138</x:v>
      </x:c>
      <x:c r="W443" t="n">
        <x:v>28.63598</x:v>
      </x:c>
      <x:c r="X443" t="n">
        <x:v>25.08786</x:v>
      </x:c>
      <x:c r="Y443" t="n">
        <x:v>25.00418</x:v>
      </x:c>
      <x:c r="Z443" t="n">
        <x:v>26.16736</x:v>
      </x:c>
      <x:c r="AA443" t="n">
        <x:v>26.89539</x:v>
      </x:c>
      <x:c r="AB443" t="n">
        <x:f>COUNT(D443:O443)</x:f>
        <x:v>12</x:v>
      </x:c>
      <x:c r="AC443" t="n">
        <x:f>COUNT(P443:AA443)</x:f>
        <x:v>12</x:v>
      </x:c>
      <x:c r="AD443" t="n">
        <x:f>COUNTIF(D443:AA443,"&gt;0")</x:f>
        <x:v>24</x:v>
      </x:c>
      <x:c r="AE443" t="n">
        <x:f>IF(AB443=0,"",AVERAGE(D443:O443))</x:f>
        <x:v>70.51185083333333</x:v>
      </x:c>
      <x:c r="AF443" t="n">
        <x:f>IF(AC443=0,"",AVERAGE(P443:AA443))</x:f>
        <x:v>44.99093</x:v>
      </x:c>
      <x:c r="AG443" t="n">
        <x:f>IF(OR(AB443&lt;'산출기준'!$B$19,AC443&lt;'산출기준'!$B$19,AE443=0),"",AF443/AE443)</x:f>
        <x:v>0.6380619636030214</x:v>
      </x:c>
      <x:c r="AH443" t="n">
        <x:f>IF(SUM(P443:AA443)=0,"",MAX(P443:AA443)/SUM(P443:AA443))</x:f>
        <x:v>0.14558954808595123</x:v>
      </x:c>
      <x:c r="AI443" t="n">
        <x:f>IF(AG443="","",AD443/'산출기준'!$B$18*'산출기준'!$B$20+MIN(1,AG443)*'산출기준'!$B$21+(1-AH443)*'산출기준'!$B$22)</x:f>
        <x:v>86.23006794637162</x:v>
      </x:c>
      <x:c r="AJ443" t="str">
        <x:v>24개월 중 양수 지수 24개월; 전반/후반 자료 12/12개월. 최근12개월/이전12개월 관측월 평균비 0.64배, 최근 최댓달 비중 14.6%. 미래 1년 지속을 보장하지 않음.</x:v>
      </x:c>
      <x:c r="AK443" t="str">
        <x:v>https://developers.naver.com/docs/serviceapi/datalab/search/search.md</x:v>
      </x:c>
    </x:row>
    <x:row r="444">
      <x:c r="A444" t="str">
        <x:v>K0440</x:v>
      </x:c>
      <x:c r="B444" t="str">
        <x:v>여행</x:v>
      </x:c>
      <x:c r="C444" t="str">
        <x:v>인천공항공식주차대행</x:v>
      </x:c>
      <x:c r="D444" t="n">
        <x:v>60.2092</x:v>
      </x:c>
      <x:c r="E444" t="n">
        <x:v>52.83682</x:v>
      </x:c>
      <x:c r="F444" t="n">
        <x:v>66.35146</x:v>
      </x:c>
      <x:c r="G444" t="n">
        <x:v>95.33054</x:v>
      </x:c>
      <x:c r="H444" t="n">
        <x:v>69.50627</x:v>
      </x:c>
      <x:c r="I444" t="n">
        <x:v>55.40585</x:v>
      </x:c>
      <x:c r="J444" t="n">
        <x:v>36.90376</x:v>
      </x:c>
      <x:c r="K444" t="n">
        <x:v>35.05439</x:v>
      </x:c>
      <x:c r="L444" t="n">
        <x:v>38.61087</x:v>
      </x:c>
      <x:c r="M444" t="n">
        <x:v>42.64435</x:v>
      </x:c>
      <x:c r="N444" t="n">
        <x:v>52.61087</x:v>
      </x:c>
      <x:c r="O444" t="n">
        <x:v>49.11297</x:v>
      </x:c>
      <x:c r="P444" t="n">
        <x:v>45.71548</x:v>
      </x:c>
      <x:c r="Q444" t="n">
        <x:v>35.40585</x:v>
      </x:c>
      <x:c r="R444" t="n">
        <x:v>46.85355</x:v>
      </x:c>
      <x:c r="S444" t="n">
        <x:v>66.30125</x:v>
      </x:c>
      <x:c r="T444" t="n">
        <x:v>74.01673</x:v>
      </x:c>
      <x:c r="U444" t="n">
        <x:v>52.00836</x:v>
      </x:c>
      <x:c r="V444" t="n">
        <x:v>42.30962</x:v>
      </x:c>
      <x:c r="W444" t="n">
        <x:v>30.87029</x:v>
      </x:c>
      <x:c r="X444" t="n">
        <x:v>24.99581</x:v>
      </x:c>
      <x:c r="Y444" t="n">
        <x:v>23.30543</x:v>
      </x:c>
      <x:c r="Z444" t="n">
        <x:v>31.682</x:v>
      </x:c>
      <x:c r="AA444" t="n">
        <x:v>30.16736</x:v>
      </x:c>
      <x:c r="AB444" t="n">
        <x:f>COUNT(D444:O444)</x:f>
        <x:v>12</x:v>
      </x:c>
      <x:c r="AC444" t="n">
        <x:f>COUNT(P444:AA444)</x:f>
        <x:v>12</x:v>
      </x:c>
      <x:c r="AD444" t="n">
        <x:f>COUNTIF(D444:AA444,"&gt;0")</x:f>
        <x:v>24</x:v>
      </x:c>
      <x:c r="AE444" t="n">
        <x:f>IF(AB444=0,"",AVERAGE(D444:O444))</x:f>
        <x:v>54.548112499999995</x:v>
      </x:c>
      <x:c r="AF444" t="n">
        <x:f>IF(AC444=0,"",AVERAGE(P444:AA444))</x:f>
        <x:v>41.96931083333333</x:v>
      </x:c>
      <x:c r="AG444" t="n">
        <x:f>IF(OR(AB444&lt;'산출기준'!$B$19,AC444&lt;'산출기준'!$B$19,AE444=0),"",AF444/AE444)</x:f>
        <x:v>0.76939987306313</x:v>
      </x:c>
      <x:c r="AH444" t="n">
        <x:f>IF(SUM(P444:AA444)=0,"",MAX(P444:AA444)/SUM(P444:AA444))</x:f>
        <x:v>0.14696597849384907</x:v>
      </x:c>
      <x:c r="AI444" t="n">
        <x:f>IF(AG444="","",AD444/'산출기준'!$B$18*'산출기준'!$B$20+MIN(1,AG444)*'산출기준'!$B$21+(1-AH444)*'산출기준'!$B$22)</x:f>
        <x:v>90.14267662201691</x:v>
      </x:c>
      <x:c r="AJ444" t="str">
        <x:v>24개월 중 양수 지수 24개월; 전반/후반 자료 12/12개월. 최근12개월/이전12개월 관측월 평균비 0.77배, 최근 최댓달 비중 14.7%. 미래 1년 지속을 보장하지 않음.</x:v>
      </x:c>
      <x:c r="AK444" t="str">
        <x:v>https://developers.naver.com/docs/serviceapi/datalab/search/search.md</x:v>
      </x:c>
    </x:row>
    <x:row r="445">
      <x:c r="A445" t="str">
        <x:v>K0441</x:v>
      </x:c>
      <x:c r="B445" t="str">
        <x:v>여행</x:v>
      </x:c>
      <x:c r="C445" t="str">
        <x:v>여권사진렌즈</x:v>
      </x:c>
      <x:c r="D445" t="n">
        <x:v>31.43096</x:v>
      </x:c>
      <x:c r="E445" t="n">
        <x:v>35.75732</x:v>
      </x:c>
      <x:c r="F445" t="n">
        <x:v>34.74476</x:v>
      </x:c>
      <x:c r="G445" t="n">
        <x:v>35.63179</x:v>
      </x:c>
      <x:c r="H445" t="n">
        <x:v>35.29707</x:v>
      </x:c>
      <x:c r="I445" t="n">
        <x:v>31.81589</x:v>
      </x:c>
      <x:c r="J445" t="n">
        <x:v>27.79079</x:v>
      </x:c>
      <x:c r="K445" t="n">
        <x:v>23.35564</x:v>
      </x:c>
      <x:c r="L445" t="n">
        <x:v>26.82845</x:v>
      </x:c>
      <x:c r="M445" t="n">
        <x:v>27.99163</x:v>
      </x:c>
      <x:c r="N445" t="n">
        <x:v>32.5774</x:v>
      </x:c>
      <x:c r="O445" t="n">
        <x:v>33.33891</x:v>
      </x:c>
      <x:c r="P445" t="n">
        <x:v>27.41422</x:v>
      </x:c>
      <x:c r="Q445" t="n">
        <x:v>25.76569</x:v>
      </x:c>
      <x:c r="R445" t="n">
        <x:v>30.42677</x:v>
      </x:c>
      <x:c r="S445" t="n">
        <x:v>31.82426</x:v>
      </x:c>
      <x:c r="T445" t="n">
        <x:v>35.841</x:v>
      </x:c>
      <x:c r="U445" t="n">
        <x:v>25.88284</x:v>
      </x:c>
      <x:c r="V445" t="n">
        <x:v>23.98326</x:v>
      </x:c>
      <x:c r="W445" t="n">
        <x:v>18.08368</x:v>
      </x:c>
      <x:c r="X445" t="n">
        <x:v>17.75732</x:v>
      </x:c>
      <x:c r="Y445" t="n">
        <x:v>22.29288</x:v>
      </x:c>
      <x:c r="Z445" t="n">
        <x:v>26.3682</x:v>
      </x:c>
      <x:c r="AA445" t="n">
        <x:v>26.42677</x:v>
      </x:c>
      <x:c r="AB445" t="n">
        <x:f>COUNT(D445:O445)</x:f>
        <x:v>12</x:v>
      </x:c>
      <x:c r="AC445" t="n">
        <x:f>COUNT(P445:AA445)</x:f>
        <x:v>12</x:v>
      </x:c>
      <x:c r="AD445" t="n">
        <x:f>COUNTIF(D445:AA445,"&gt;0")</x:f>
        <x:v>24</x:v>
      </x:c>
      <x:c r="AE445" t="n">
        <x:f>IF(AB445=0,"",AVERAGE(D445:O445))</x:f>
        <x:v>31.38005083333333</x:v>
      </x:c>
      <x:c r="AF445" t="n">
        <x:f>IF(AC445=0,"",AVERAGE(P445:AA445))</x:f>
        <x:v>26.005574166666666</x:v>
      </x:c>
      <x:c r="AG445" t="n">
        <x:f>IF(OR(AB445&lt;'산출기준'!$B$19,AC445&lt;'산출기준'!$B$19,AE445=0),"",AF445/AE445)</x:f>
        <x:v>0.8287295105029706</x:v>
      </x:c>
      <x:c r="AH445" t="n">
        <x:f>IF(SUM(P445:AA445)=0,"",MAX(P445:AA445)/SUM(P445:AA445))</x:f>
        <x:v>0.11485037710985617</x:v>
      </x:c>
      <x:c r="AI445" t="n">
        <x:f>IF(AG445="","",AD445/'산출기준'!$B$18*'산출기준'!$B$20+MIN(1,AG445)*'산출기준'!$B$21+(1-AH445)*'산출기준'!$B$22)</x:f>
        <x:v>92.564877772892</x:v>
      </x:c>
      <x:c r="AJ445" t="str">
        <x:v>24개월 중 양수 지수 24개월; 전반/후반 자료 12/12개월. 최근12개월/이전12개월 관측월 평균비 0.83배, 최근 최댓달 비중 11.5%. 미래 1년 지속을 보장하지 않음.</x:v>
      </x:c>
      <x:c r="AK445" t="str">
        <x:v>https://developers.naver.com/docs/serviceapi/datalab/search/search.md</x:v>
      </x:c>
    </x:row>
    <x:row r="446">
      <x:c r="A446" t="str">
        <x:v>K0442</x:v>
      </x:c>
      <x:c r="B446" t="str">
        <x:v>여행</x:v>
      </x:c>
      <x:c r="C446" t="str">
        <x:v>일본이심사용법</x:v>
      </x:c>
      <x:c r="D446" t="n">
        <x:v>37.33891</x:v>
      </x:c>
      <x:c r="E446" t="n">
        <x:v>49.45606</x:v>
      </x:c>
      <x:c r="F446" t="n">
        <x:v>53.26359</x:v>
      </x:c>
      <x:c r="G446" t="n">
        <x:v>58.0251</x:v>
      </x:c>
      <x:c r="H446" t="n">
        <x:v>60.65271</x:v>
      </x:c>
      <x:c r="I446" t="n">
        <x:v>49.56485</x:v>
      </x:c>
      <x:c r="J446" t="n">
        <x:v>42.68619</x:v>
      </x:c>
      <x:c r="K446" t="n">
        <x:v>40.17573</x:v>
      </x:c>
      <x:c r="L446" t="n">
        <x:v>50.64435</x:v>
      </x:c>
      <x:c r="M446" t="n">
        <x:v>42.11715</x:v>
      </x:c>
      <x:c r="N446" t="n">
        <x:v>36.60251</x:v>
      </x:c>
      <x:c r="O446" t="n">
        <x:v>37.50627</x:v>
      </x:c>
      <x:c r="P446" t="n">
        <x:v>44.30962</x:v>
      </x:c>
      <x:c r="Q446" t="n">
        <x:v>48.9205</x:v>
      </x:c>
      <x:c r="R446" t="n">
        <x:v>52.04184</x:v>
      </x:c>
      <x:c r="S446" t="n">
        <x:v>48.70292</x:v>
      </x:c>
      <x:c r="T446" t="n">
        <x:v>54.30125</x:v>
      </x:c>
      <x:c r="U446" t="n">
        <x:v>45.15481</x:v>
      </x:c>
      <x:c r="V446" t="n">
        <x:v>38.5523</x:v>
      </x:c>
      <x:c r="W446" t="n">
        <x:v>36.17573</x:v>
      </x:c>
      <x:c r="X446" t="n">
        <x:v>34.59414</x:v>
      </x:c>
      <x:c r="Y446" t="n">
        <x:v>29.64853</x:v>
      </x:c>
      <x:c r="Z446" t="n">
        <x:v>29.24686</x:v>
      </x:c>
      <x:c r="AA446" t="n">
        <x:v>27.89121</x:v>
      </x:c>
      <x:c r="AB446" t="n">
        <x:f>COUNT(D446:O446)</x:f>
        <x:v>12</x:v>
      </x:c>
      <x:c r="AC446" t="n">
        <x:f>COUNT(P446:AA446)</x:f>
        <x:v>12</x:v>
      </x:c>
      <x:c r="AD446" t="n">
        <x:f>COUNTIF(D446:AA446,"&gt;0")</x:f>
        <x:v>24</x:v>
      </x:c>
      <x:c r="AE446" t="n">
        <x:f>IF(AB446=0,"",AVERAGE(D446:O446))</x:f>
        <x:v>46.502784999999996</x:v>
      </x:c>
      <x:c r="AF446" t="n">
        <x:f>IF(AC446=0,"",AVERAGE(P446:AA446))</x:f>
        <x:v>40.79497583333333</x:v>
      </x:c>
      <x:c r="AG446" t="n">
        <x:f>IF(OR(AB446&lt;'산출기준'!$B$19,AC446&lt;'산출기준'!$B$19,AE446=0),"",AF446/AE446)</x:f>
        <x:v>0.8772587670466045</x:v>
      </x:c>
      <x:c r="AH446" t="n">
        <x:f>IF(SUM(P446:AA446)=0,"",MAX(P446:AA446)/SUM(P446:AA446))</x:f>
        <x:v>0.11092307506575923</x:v>
      </x:c>
      <x:c r="AI446" t="n">
        <x:f>IF(AG446="","",AD446/'산출기준'!$B$18*'산출기준'!$B$20+MIN(1,AG446)*'산출기준'!$B$21+(1-AH446)*'산출기준'!$B$22)</x:f>
        <x:v>94.09930151008295</x:v>
      </x:c>
      <x:c r="AJ446" t="str">
        <x:v>24개월 중 양수 지수 24개월; 전반/후반 자료 12/12개월. 최근12개월/이전12개월 관측월 평균비 0.88배, 최근 최댓달 비중 11.1%. 미래 1년 지속을 보장하지 않음.</x:v>
      </x:c>
      <x:c r="AK446" t="str">
        <x:v>https://developers.naver.com/docs/serviceapi/datalab/search/search.md</x:v>
      </x:c>
    </x:row>
    <x:row r="447">
      <x:c r="A447" t="str">
        <x:v>K0443</x:v>
      </x:c>
      <x:c r="B447" t="str">
        <x:v>여행</x:v>
      </x:c>
      <x:c r="C447" t="str">
        <x:v>해외여행카드추천</x:v>
      </x:c>
      <x:c r="D447" t="n">
        <x:v>36.31799</x:v>
      </x:c>
      <x:c r="E447" t="n">
        <x:v>39.38075</x:v>
      </x:c>
      <x:c r="F447" t="n">
        <x:v>35.91631</x:v>
      </x:c>
      <x:c r="G447" t="n">
        <x:v>37.95815</x:v>
      </x:c>
      <x:c r="H447" t="n">
        <x:v>39.90794</x:v>
      </x:c>
      <x:c r="I447" t="n">
        <x:v>33.89958</x:v>
      </x:c>
      <x:c r="J447" t="n">
        <x:v>31.58995</x:v>
      </x:c>
      <x:c r="K447" t="n">
        <x:v>28.08368</x:v>
      </x:c>
      <x:c r="L447" t="n">
        <x:v>29.69874</x:v>
      </x:c>
      <x:c r="M447" t="n">
        <x:v>27.98326</x:v>
      </x:c>
      <x:c r="N447" t="n">
        <x:v>29.60669</x:v>
      </x:c>
      <x:c r="O447" t="n">
        <x:v>29.58158</x:v>
      </x:c>
      <x:c r="P447" t="n">
        <x:v>30.05857</x:v>
      </x:c>
      <x:c r="Q447" t="n">
        <x:v>25.07949</x:v>
      </x:c>
      <x:c r="R447" t="n">
        <x:v>25.44769</x:v>
      </x:c>
      <x:c r="S447" t="n">
        <x:v>27.26359</x:v>
      </x:c>
      <x:c r="T447" t="n">
        <x:v>32.93723</x:v>
      </x:c>
      <x:c r="U447" t="n">
        <x:v>26.20083</x:v>
      </x:c>
      <x:c r="V447" t="n">
        <x:v>24.80334</x:v>
      </x:c>
      <x:c r="W447" t="n">
        <x:v>17.27196</x:v>
      </x:c>
      <x:c r="X447" t="n">
        <x:v>14.82845</x:v>
      </x:c>
      <x:c r="Y447" t="n">
        <x:v>16.3933</x:v>
      </x:c>
      <x:c r="Z447" t="n">
        <x:v>20.05857</x:v>
      </x:c>
      <x:c r="AA447" t="n">
        <x:v>21.33891</x:v>
      </x:c>
      <x:c r="AB447" t="n">
        <x:f>COUNT(D447:O447)</x:f>
        <x:v>12</x:v>
      </x:c>
      <x:c r="AC447" t="n">
        <x:f>COUNT(P447:AA447)</x:f>
        <x:v>12</x:v>
      </x:c>
      <x:c r="AD447" t="n">
        <x:f>COUNTIF(D447:AA447,"&gt;0")</x:f>
        <x:v>24</x:v>
      </x:c>
      <x:c r="AE447" t="n">
        <x:f>IF(AB447=0,"",AVERAGE(D447:O447))</x:f>
        <x:v>33.32705166666667</x:v>
      </x:c>
      <x:c r="AF447" t="n">
        <x:f>IF(AC447=0,"",AVERAGE(P447:AA447))</x:f>
        <x:v>23.473494166666665</x:v>
      </x:c>
      <x:c r="AG447" t="n">
        <x:f>IF(OR(AB447&lt;'산출기준'!$B$19,AC447&lt;'산출기준'!$B$19,AE447=0),"",AF447/AE447)</x:f>
        <x:v>0.7043375574126943</x:v>
      </x:c>
      <x:c r="AH447" t="n">
        <x:f>IF(SUM(P447:AA447)=0,"",MAX(P447:AA447)/SUM(P447:AA447))</x:f>
        <x:v>0.11693057485086106</x:v>
      </x:c>
      <x:c r="AI447" t="n">
        <x:f>IF(AG447="","",AD447/'산출기준'!$B$18*'산출기준'!$B$20+MIN(1,AG447)*'산출기준'!$B$21+(1-AH447)*'산출기준'!$B$22)</x:f>
        <x:v>88.7915152253636</x:v>
      </x:c>
      <x:c r="AJ447" t="str">
        <x:v>24개월 중 양수 지수 24개월; 전반/후반 자료 12/12개월. 최근12개월/이전12개월 관측월 평균비 0.70배, 최근 최댓달 비중 11.7%. 미래 1년 지속을 보장하지 않음.</x:v>
      </x:c>
      <x:c r="AK447" t="str">
        <x:v>https://developers.naver.com/docs/serviceapi/datalab/search/search.md</x:v>
      </x:c>
    </x:row>
    <x:row r="448">
      <x:c r="A448" t="str">
        <x:v>K0444</x:v>
      </x:c>
      <x:c r="B448" t="str">
        <x:v>여행</x:v>
      </x:c>
      <x:c r="C448" t="str">
        <x:v>비행기좌석</x:v>
      </x:c>
      <x:c r="D448" t="n">
        <x:v>87.21011</x:v>
      </x:c>
      <x:c r="E448" t="n">
        <x:v>97.20074</x:v>
      </x:c>
      <x:c r="F448" t="n">
        <x:v>84.71539</x:v>
      </x:c>
      <x:c r="G448" t="n">
        <x:v>100</x:v>
      </x:c>
      <x:c r="H448" t="n">
        <x:v>85.85148</x:v>
      </x:c>
      <x:c r="I448" t="n">
        <x:v>71.52728</x:v>
      </x:c>
      <x:c r="J448" t="n">
        <x:v>64.96837</x:v>
      </x:c>
      <x:c r="K448" t="n">
        <x:v>59.74467</x:v>
      </x:c>
      <x:c r="L448" t="n">
        <x:v>64.65214</x:v>
      </x:c>
      <x:c r="M448" t="n">
        <x:v>63.45748</x:v>
      </x:c>
      <x:c r="N448" t="n">
        <x:v>65.23776</x:v>
      </x:c>
      <x:c r="O448" t="n">
        <x:v>66.15132</x:v>
      </x:c>
      <x:c r="P448" t="n">
        <x:v>53.36144</x:v>
      </x:c>
      <x:c r="Q448" t="n">
        <x:v>55.91473</x:v>
      </x:c>
      <x:c r="R448" t="n">
        <x:v>42.78519</x:v>
      </x:c>
      <x:c r="S448" t="n">
        <x:v>39.93909</x:v>
      </x:c>
      <x:c r="T448" t="n">
        <x:v>54.0876</x:v>
      </x:c>
      <x:c r="U448" t="n">
        <x:v>44.33122</x:v>
      </x:c>
      <x:c r="V448" t="n">
        <x:v>37.24525</x:v>
      </x:c>
      <x:c r="W448" t="n">
        <x:v>27.43031</x:v>
      </x:c>
      <x:c r="X448" t="n">
        <x:v>20.32091</x:v>
      </x:c>
      <x:c r="Y448" t="n">
        <x:v>21.46872</x:v>
      </x:c>
      <x:c r="Z448" t="n">
        <x:v>24.68962</x:v>
      </x:c>
      <x:c r="AA448" t="n">
        <x:v>25.3338</x:v>
      </x:c>
      <x:c r="AB448" t="n">
        <x:f>COUNT(D448:O448)</x:f>
        <x:v>12</x:v>
      </x:c>
      <x:c r="AC448" t="n">
        <x:f>COUNT(P448:AA448)</x:f>
        <x:v>12</x:v>
      </x:c>
      <x:c r="AD448" t="n">
        <x:f>COUNTIF(D448:AA448,"&gt;0")</x:f>
        <x:v>24</x:v>
      </x:c>
      <x:c r="AE448" t="n">
        <x:f>IF(AB448=0,"",AVERAGE(D448:O448))</x:f>
        <x:v>75.89306166666667</x:v>
      </x:c>
      <x:c r="AF448" t="n">
        <x:f>IF(AC448=0,"",AVERAGE(P448:AA448))</x:f>
        <x:v>37.24232333333334</x:v>
      </x:c>
      <x:c r="AG448" t="n">
        <x:f>IF(OR(AB448&lt;'산출기준'!$B$19,AC448&lt;'산출기준'!$B$19,AE448=0),"",AF448/AE448)</x:f>
        <x:v>0.4907210555940808</x:v>
      </x:c>
      <x:c r="AH448" t="n">
        <x:f>IF(SUM(P448:AA448)=0,"",MAX(P448:AA448)/SUM(P448:AA448))</x:f>
        <x:v>0.12511466568904533</x:v>
      </x:c>
      <x:c r="AI448" t="n">
        <x:f>IF(AG448="","",AD448/'산출기준'!$B$18*'산출기준'!$B$20+MIN(1,AG448)*'산출기준'!$B$21+(1-AH448)*'산출기준'!$B$22)</x:f>
        <x:v>82.21933835404151</x:v>
      </x:c>
      <x:c r="AJ448" t="str">
        <x:v>24개월 중 양수 지수 24개월; 전반/후반 자료 12/12개월. 최근12개월/이전12개월 관측월 평균비 0.49배, 최근 최댓달 비중 12.5%. 미래 1년 지속을 보장하지 않음.</x:v>
      </x:c>
      <x:c r="AK448" t="str">
        <x:v>https://developers.naver.com/docs/serviceapi/datalab/search/search.md</x:v>
      </x:c>
    </x:row>
    <x:row r="449">
      <x:c r="A449" t="str">
        <x:v>K0445</x:v>
      </x:c>
      <x:c r="B449" t="str">
        <x:v>여행</x:v>
      </x:c>
      <x:c r="C449" t="str">
        <x:v>해외로밍방법</x:v>
      </x:c>
      <x:c r="D449" t="n">
        <x:v>60.84563</x:v>
      </x:c>
      <x:c r="E449" t="n">
        <x:v>70.52002</x:v>
      </x:c>
      <x:c r="F449" t="n">
        <x:v>67.89646</x:v>
      </x:c>
      <x:c r="G449" t="n">
        <x:v>64.46474</x:v>
      </x:c>
      <x:c r="H449" t="n">
        <x:v>65.91707</x:v>
      </x:c>
      <x:c r="I449" t="n">
        <x:v>56.82829</x:v>
      </x:c>
      <x:c r="J449" t="n">
        <x:v>52.69383</x:v>
      </x:c>
      <x:c r="K449" t="n">
        <x:v>50.39821</x:v>
      </x:c>
      <x:c r="L449" t="n">
        <x:v>58.1635</x:v>
      </x:c>
      <x:c r="M449" t="n">
        <x:v>52.61185</x:v>
      </x:c>
      <x:c r="N449" t="n">
        <x:v>49.26212</x:v>
      </x:c>
      <x:c r="O449" t="n">
        <x:v>43.078</x:v>
      </x:c>
      <x:c r="P449" t="n">
        <x:v>49.63691</x:v>
      </x:c>
      <x:c r="Q449" t="n">
        <x:v>58.66713</x:v>
      </x:c>
      <x:c r="R449" t="n">
        <x:v>62.22768</x:v>
      </x:c>
      <x:c r="S449" t="n">
        <x:v>62.86015</x:v>
      </x:c>
      <x:c r="T449" t="n">
        <x:v>77.66455</x:v>
      </x:c>
      <x:c r="U449" t="n">
        <x:v>51.00726</x:v>
      </x:c>
      <x:c r="V449" t="n">
        <x:v>44.10869</x:v>
      </x:c>
      <x:c r="W449" t="n">
        <x:v>25.82572</x:v>
      </x:c>
      <x:c r="X449" t="n">
        <x:v>28.39072</x:v>
      </x:c>
      <x:c r="Y449" t="n">
        <x:v>25.88428</x:v>
      </x:c>
      <x:c r="Z449" t="n">
        <x:v>27.72312</x:v>
      </x:c>
      <x:c r="AA449" t="n">
        <x:v>27.95736</x:v>
      </x:c>
      <x:c r="AB449" t="n">
        <x:f>COUNT(D449:O449)</x:f>
        <x:v>12</x:v>
      </x:c>
      <x:c r="AC449" t="n">
        <x:f>COUNT(P449:AA449)</x:f>
        <x:v>12</x:v>
      </x:c>
      <x:c r="AD449" t="n">
        <x:f>COUNTIF(D449:AA449,"&gt;0")</x:f>
        <x:v>24</x:v>
      </x:c>
      <x:c r="AE449" t="n">
        <x:f>IF(AB449=0,"",AVERAGE(D449:O449))</x:f>
        <x:v>57.72331</x:v>
      </x:c>
      <x:c r="AF449" t="n">
        <x:f>IF(AC449=0,"",AVERAGE(P449:AA449))</x:f>
        <x:v>45.1627975</x:v>
      </x:c>
      <x:c r="AG449" t="n">
        <x:f>IF(OR(AB449&lt;'산출기준'!$B$19,AC449&lt;'산출기준'!$B$19,AE449=0),"",AF449/AE449)</x:f>
        <x:v>0.7824013816948474</x:v>
      </x:c>
      <x:c r="AH449" t="n">
        <x:f>IF(SUM(P449:AA449)=0,"",MAX(P449:AA449)/SUM(P449:AA449))</x:f>
        <x:v>0.14330480376759952</x:v>
      </x:c>
      <x:c r="AI449" t="n">
        <x:f>IF(AG449="","",AD449/'산출기준'!$B$18*'산출기준'!$B$20+MIN(1,AG449)*'산출기준'!$B$21+(1-AH449)*'산출기준'!$B$22)</x:f>
        <x:v>90.60594537549343</x:v>
      </x:c>
      <x:c r="AJ449" t="str">
        <x:v>24개월 중 양수 지수 24개월; 전반/후반 자료 12/12개월. 최근12개월/이전12개월 관측월 평균비 0.78배, 최근 최댓달 비중 14.3%. 미래 1년 지속을 보장하지 않음.</x:v>
      </x:c>
      <x:c r="AK449" t="str">
        <x:v>https://developers.naver.com/docs/serviceapi/datalab/search/search.md</x:v>
      </x:c>
    </x:row>
    <x:row r="450">
      <x:c r="A450" t="str">
        <x:v>K0446</x:v>
      </x:c>
      <x:c r="B450" t="str">
        <x:v>여행</x:v>
      </x:c>
      <x:c r="C450" t="str">
        <x:v>인천공항제2터미널장기주차장</x:v>
      </x:c>
      <x:c r="D450" t="n">
        <x:v>15.9405</x:v>
      </x:c>
      <x:c r="E450" t="n">
        <x:v>15.2846</x:v>
      </x:c>
      <x:c r="F450" t="n">
        <x:v>36.08573</x:v>
      </x:c>
      <x:c r="G450" t="n">
        <x:v>65.85851</x:v>
      </x:c>
      <x:c r="H450" t="n">
        <x:v>62.16912</x:v>
      </x:c>
      <x:c r="I450" t="n">
        <x:v>45.35019</x:v>
      </x:c>
      <x:c r="J450" t="n">
        <x:v>29.9836</x:v>
      </x:c>
      <x:c r="K450" t="n">
        <x:v>23.68236</x:v>
      </x:c>
      <x:c r="L450" t="n">
        <x:v>22.83907</x:v>
      </x:c>
      <x:c r="M450" t="n">
        <x:v>18.63434</x:v>
      </x:c>
      <x:c r="N450" t="n">
        <x:v>24.13914</x:v>
      </x:c>
      <x:c r="O450" t="n">
        <x:v>24.12743</x:v>
      </x:c>
      <x:c r="P450" t="n">
        <x:v>29.47997</x:v>
      </x:c>
      <x:c r="Q450" t="n">
        <x:v>35.25415</x:v>
      </x:c>
      <x:c r="R450" t="n">
        <x:v>32.3612</x:v>
      </x:c>
      <x:c r="S450" t="n">
        <x:v>33.16936</x:v>
      </x:c>
      <x:c r="T450" t="n">
        <x:v>55.16514</x:v>
      </x:c>
      <x:c r="U450" t="n">
        <x:v>50.855</x:v>
      </x:c>
      <x:c r="V450" t="n">
        <x:v>37.42094</x:v>
      </x:c>
      <x:c r="W450" t="n">
        <x:v>29.10517</x:v>
      </x:c>
      <x:c r="X450" t="n">
        <x:v>27.20777</x:v>
      </x:c>
      <x:c r="Y450" t="n">
        <x:v>17.00632</x:v>
      </x:c>
      <x:c r="Z450" t="n">
        <x:v>25.32208</x:v>
      </x:c>
      <x:c r="AA450" t="n">
        <x:v>27.38346</x:v>
      </x:c>
      <x:c r="AB450" t="n">
        <x:f>COUNT(D450:O450)</x:f>
        <x:v>12</x:v>
      </x:c>
      <x:c r="AC450" t="n">
        <x:f>COUNT(P450:AA450)</x:f>
        <x:v>12</x:v>
      </x:c>
      <x:c r="AD450" t="n">
        <x:f>COUNTIF(D450:AA450,"&gt;0")</x:f>
        <x:v>24</x:v>
      </x:c>
      <x:c r="AE450" t="n">
        <x:f>IF(AB450=0,"",AVERAGE(D450:O450))</x:f>
        <x:v>32.0078825</x:v>
      </x:c>
      <x:c r="AF450" t="n">
        <x:f>IF(AC450=0,"",AVERAGE(P450:AA450))</x:f>
        <x:v>33.31088</x:v>
      </x:c>
      <x:c r="AG450" t="n">
        <x:f>IF(OR(AB450&lt;'산출기준'!$B$19,AC450&lt;'산출기준'!$B$19,AE450=0),"",AF450/AE450)</x:f>
        <x:v>1.040708644191005</x:v>
      </x:c>
      <x:c r="AH450" t="n">
        <x:f>IF(SUM(P450:AA450)=0,"",MAX(P450:AA450)/SUM(P450:AA450))</x:f>
        <x:v>0.13800581071409704</x:v>
      </x:c>
      <x:c r="AI450" t="n">
        <x:f>IF(AG450="","",AD450/'산출기준'!$B$18*'산출기준'!$B$20+MIN(1,AG450)*'산출기준'!$B$21+(1-AH450)*'산출기준'!$B$22)</x:f>
        <x:v>97.23988378571806</x:v>
      </x:c>
      <x:c r="AJ450" t="str">
        <x:v>24개월 중 양수 지수 24개월; 전반/후반 자료 12/12개월. 최근12개월/이전12개월 관측월 평균비 1.04배, 최근 최댓달 비중 13.8%. 미래 1년 지속을 보장하지 않음.</x:v>
      </x:c>
      <x:c r="AK450" t="str">
        <x:v>https://developers.naver.com/docs/serviceapi/datalab/search/search.md</x:v>
      </x:c>
    </x:row>
    <x:row r="451">
      <x:c r="A451" t="str">
        <x:v>K0447</x:v>
      </x:c>
      <x:c r="B451" t="str">
        <x:v>여행</x:v>
      </x:c>
      <x:c r="C451" t="str">
        <x:v>여권재발급온라인신청</x:v>
      </x:c>
      <x:c r="D451" t="n">
        <x:v>13.91426</x:v>
      </x:c>
      <x:c r="E451" t="n">
        <x:v>17.22885</x:v>
      </x:c>
      <x:c r="F451" t="n">
        <x:v>17.4631</x:v>
      </x:c>
      <x:c r="G451" t="n">
        <x:v>18.61091</x:v>
      </x:c>
      <x:c r="H451" t="n">
        <x:v>22.40571</x:v>
      </x:c>
      <x:c r="I451" t="n">
        <x:v>25.54462</x:v>
      </x:c>
      <x:c r="J451" t="n">
        <x:v>17.90817</x:v>
      </x:c>
      <x:c r="K451" t="n">
        <x:v>18.61091</x:v>
      </x:c>
      <x:c r="L451" t="n">
        <x:v>19.27851</x:v>
      </x:c>
      <x:c r="M451" t="n">
        <x:v>15.41344</x:v>
      </x:c>
      <x:c r="N451" t="n">
        <x:v>16.43241</x:v>
      </x:c>
      <x:c r="O451" t="n">
        <x:v>17.32255</x:v>
      </x:c>
      <x:c r="P451" t="n">
        <x:v>22.08948</x:v>
      </x:c>
      <x:c r="Q451" t="n">
        <x:v>31.47107</x:v>
      </x:c>
      <x:c r="R451" t="n">
        <x:v>29.17545</x:v>
      </x:c>
      <x:c r="S451" t="n">
        <x:v>28.50784</x:v>
      </x:c>
      <x:c r="T451" t="n">
        <x:v>35.41813</x:v>
      </x:c>
      <x:c r="U451" t="n">
        <x:v>32.53689</x:v>
      </x:c>
      <x:c r="V451" t="n">
        <x:v>28.68353</x:v>
      </x:c>
      <x:c r="W451" t="n">
        <x:v>18.32981</x:v>
      </x:c>
      <x:c r="X451" t="n">
        <x:v>14.14851</x:v>
      </x:c>
      <x:c r="Y451" t="n">
        <x:v>15.03865</x:v>
      </x:c>
      <x:c r="Z451" t="n">
        <x:v>18.43523</x:v>
      </x:c>
      <x:c r="AA451" t="n">
        <x:v>24.08058</x:v>
      </x:c>
      <x:c r="AB451" t="n">
        <x:f>COUNT(D451:O451)</x:f>
        <x:v>12</x:v>
      </x:c>
      <x:c r="AC451" t="n">
        <x:f>COUNT(P451:AA451)</x:f>
        <x:v>12</x:v>
      </x:c>
      <x:c r="AD451" t="n">
        <x:f>COUNTIF(D451:AA451,"&gt;0")</x:f>
        <x:v>24</x:v>
      </x:c>
      <x:c r="AE451" t="n">
        <x:f>IF(AB451=0,"",AVERAGE(D451:O451))</x:f>
        <x:v>18.344453333333337</x:v>
      </x:c>
      <x:c r="AF451" t="n">
        <x:f>IF(AC451=0,"",AVERAGE(P451:AA451))</x:f>
        <x:v>24.826264166666665</x:v>
      </x:c>
      <x:c r="AG451" t="n">
        <x:f>IF(OR(AB451&lt;'산출기준'!$B$19,AC451&lt;'산출기준'!$B$19,AE451=0),"",AF451/AE451)</x:f>
        <x:v>1.3533390020162313</x:v>
      </x:c>
      <x:c r="AH451" t="n">
        <x:f>IF(SUM(P451:AA451)=0,"",MAX(P451:AA451)/SUM(P451:AA451))</x:f>
        <x:v>0.11888662802904598</x:v>
      </x:c>
      <x:c r="AI451" t="n">
        <x:f>IF(AG451="","",AD451/'산출기준'!$B$18*'산출기준'!$B$20+MIN(1,AG451)*'산출기준'!$B$21+(1-AH451)*'산출기준'!$B$22)</x:f>
        <x:v>97.62226743941909</x:v>
      </x:c>
      <x:c r="AJ451" t="str">
        <x:v>24개월 중 양수 지수 24개월; 전반/후반 자료 12/12개월. 최근12개월/이전12개월 관측월 평균비 1.35배, 최근 최댓달 비중 11.9%. 미래 1년 지속을 보장하지 않음.</x:v>
      </x:c>
      <x:c r="AK451" t="str">
        <x:v>https://developers.naver.com/docs/serviceapi/datalab/search/search.md</x:v>
      </x:c>
    </x:row>
    <x:row r="452">
      <x:c r="A452" t="str">
        <x:v>K0448</x:v>
      </x:c>
      <x:c r="B452" t="str">
        <x:v>여행</x:v>
      </x:c>
      <x:c r="C452" t="str">
        <x:v>셀프여권사진</x:v>
      </x:c>
      <x:c r="D452" t="n">
        <x:v>61.197</x:v>
      </x:c>
      <x:c r="E452" t="n">
        <x:v>65.58913</x:v>
      </x:c>
      <x:c r="F452" t="n">
        <x:v>56.43007</x:v>
      </x:c>
      <x:c r="G452" t="n">
        <x:v>54.77863</x:v>
      </x:c>
      <x:c r="H452" t="n">
        <x:v>44.56547</x:v>
      </x:c>
      <x:c r="I452" t="n">
        <x:v>47.99718</x:v>
      </x:c>
      <x:c r="J452" t="n">
        <x:v>46.84937</x:v>
      </x:c>
      <x:c r="K452" t="n">
        <x:v>43.42937</x:v>
      </x:c>
      <x:c r="L452" t="n">
        <x:v>48.74677</x:v>
      </x:c>
      <x:c r="M452" t="n">
        <x:v>43.27711</x:v>
      </x:c>
      <x:c r="N452" t="n">
        <x:v>50.56219</x:v>
      </x:c>
      <x:c r="O452" t="n">
        <x:v>47.8215</x:v>
      </x:c>
      <x:c r="P452" t="n">
        <x:v>42.46896</x:v>
      </x:c>
      <x:c r="Q452" t="n">
        <x:v>31.62333</x:v>
      </x:c>
      <x:c r="R452" t="n">
        <x:v>24.87702</x:v>
      </x:c>
      <x:c r="S452" t="n">
        <x:v>22.35886</x:v>
      </x:c>
      <x:c r="T452" t="n">
        <x:v>22.67509</x:v>
      </x:c>
      <x:c r="U452" t="n">
        <x:v>16.91262</x:v>
      </x:c>
      <x:c r="V452" t="n">
        <x:v>17.87303</x:v>
      </x:c>
      <x:c r="W452" t="n">
        <x:v>14.94495</x:v>
      </x:c>
      <x:c r="X452" t="n">
        <x:v>13.15296</x:v>
      </x:c>
      <x:c r="Y452" t="n">
        <x:v>17.53338</x:v>
      </x:c>
      <x:c r="Z452" t="n">
        <x:v>19.75872</x:v>
      </x:c>
      <x:c r="AA452" t="n">
        <x:v>22.42914</x:v>
      </x:c>
      <x:c r="AB452" t="n">
        <x:f>COUNT(D452:O452)</x:f>
        <x:v>12</x:v>
      </x:c>
      <x:c r="AC452" t="n">
        <x:f>COUNT(P452:AA452)</x:f>
        <x:v>12</x:v>
      </x:c>
      <x:c r="AD452" t="n">
        <x:f>COUNTIF(D452:AA452,"&gt;0")</x:f>
        <x:v>24</x:v>
      </x:c>
      <x:c r="AE452" t="n">
        <x:f>IF(AB452=0,"",AVERAGE(D452:O452))</x:f>
        <x:v>50.9369825</x:v>
      </x:c>
      <x:c r="AF452" t="n">
        <x:f>IF(AC452=0,"",AVERAGE(P452:AA452))</x:f>
        <x:v>22.217338333333334</x:v>
      </x:c>
      <x:c r="AG452" t="n">
        <x:f>IF(OR(AB452&lt;'산출기준'!$B$19,AC452&lt;'산출기준'!$B$19,AE452=0),"",AF452/AE452)</x:f>
        <x:v>0.43617303662095286</x:v>
      </x:c>
      <x:c r="AH452" t="n">
        <x:f>IF(SUM(P452:AA452)=0,"",MAX(P452:AA452)/SUM(P452:AA452))</x:f>
        <x:v>0.15929360875286366</x:v>
      </x:c>
      <x:c r="AI452" t="n">
        <x:f>IF(AG452="","",AD452/'산출기준'!$B$18*'산출기준'!$B$20+MIN(1,AG452)*'산출기준'!$B$21+(1-AH452)*'산출기준'!$B$22)</x:f>
        <x:v>79.89931892357131</x:v>
      </x:c>
      <x:c r="AJ452" t="str">
        <x:v>24개월 중 양수 지수 24개월; 전반/후반 자료 12/12개월. 최근12개월/이전12개월 관측월 평균비 0.44배, 최근 최댓달 비중 15.9%. 미래 1년 지속을 보장하지 않음.</x:v>
      </x:c>
      <x:c r="AK452" t="str">
        <x:v>https://developers.naver.com/docs/serviceapi/datalab/search/search.md</x:v>
      </x:c>
    </x:row>
    <x:row r="453">
      <x:c r="A453" t="str">
        <x:v>K0449</x:v>
      </x:c>
      <x:c r="B453" t="str">
        <x:v>여행</x:v>
      </x:c>
      <x:c r="C453" t="str">
        <x:v>여권사진흰옷</x:v>
      </x:c>
      <x:c r="D453" t="n">
        <x:v>33.03508</x:v>
      </x:c>
      <x:c r="E453" t="n">
        <x:v>30.54963</x:v>
      </x:c>
      <x:c r="F453" t="n">
        <x:v>26.9848</x:v>
      </x:c>
      <x:c r="G453" t="n">
        <x:v>22.75244</x:v>
      </x:c>
      <x:c r="H453" t="n">
        <x:v>19.76991</x:v>
      </x:c>
      <x:c r="I453" t="n">
        <x:v>20.74989</x:v>
      </x:c>
      <x:c r="J453" t="n">
        <x:v>18.81834</x:v>
      </x:c>
      <x:c r="K453" t="n">
        <x:v>19.24442</x:v>
      </x:c>
      <x:c r="L453" t="n">
        <x:v>26.4451</x:v>
      </x:c>
      <x:c r="M453" t="n">
        <x:v>27.68072</x:v>
      </x:c>
      <x:c r="N453" t="n">
        <x:v>33.83042</x:v>
      </x:c>
      <x:c r="O453" t="n">
        <x:v>35.03763</x:v>
      </x:c>
      <x:c r="P453" t="n">
        <x:v>28.49027</x:v>
      </x:c>
      <x:c r="Q453" t="n">
        <x:v>19.32964</x:v>
      </x:c>
      <x:c r="R453" t="n">
        <x:v>18.30705</x:v>
      </x:c>
      <x:c r="S453" t="n">
        <x:v>17.54012</x:v>
      </x:c>
      <x:c r="T453" t="n">
        <x:v>17.29867</x:v>
      </x:c>
      <x:c r="U453" t="n">
        <x:v>14.6428</x:v>
      </x:c>
      <x:c r="V453" t="n">
        <x:v>14.54338</x:v>
      </x:c>
      <x:c r="W453" t="n">
        <x:v>13.27936</x:v>
      </x:c>
      <x:c r="X453" t="n">
        <x:v>16.41812</x:v>
      </x:c>
      <x:c r="Y453" t="n">
        <x:v>20.52265</x:v>
      </x:c>
      <x:c r="Z453" t="n">
        <x:v>26.03323</x:v>
      </x:c>
      <x:c r="AA453" t="n">
        <x:v>28.56128</x:v>
      </x:c>
      <x:c r="AB453" t="n">
        <x:f>COUNT(D453:O453)</x:f>
        <x:v>12</x:v>
      </x:c>
      <x:c r="AC453" t="n">
        <x:f>COUNT(P453:AA453)</x:f>
        <x:v>12</x:v>
      </x:c>
      <x:c r="AD453" t="n">
        <x:f>COUNTIF(D453:AA453,"&gt;0")</x:f>
        <x:v>24</x:v>
      </x:c>
      <x:c r="AE453" t="n">
        <x:f>IF(AB453=0,"",AVERAGE(D453:O453))</x:f>
        <x:v>26.241531666666663</x:v>
      </x:c>
      <x:c r="AF453" t="n">
        <x:f>IF(AC453=0,"",AVERAGE(P453:AA453))</x:f>
        <x:v>19.580547499999998</x:v>
      </x:c>
      <x:c r="AG453" t="n">
        <x:f>IF(OR(AB453&lt;'산출기준'!$B$19,AC453&lt;'산출기준'!$B$19,AE453=0),"",AF453/AE453)</x:f>
        <x:v>0.7461663346759676</x:v>
      </x:c>
      <x:c r="AH453" t="n">
        <x:f>IF(SUM(P453:AA453)=0,"",MAX(P453:AA453)/SUM(P453:AA453))</x:f>
        <x:v>0.12155465349815509</x:v>
      </x:c>
      <x:c r="AI453" t="n">
        <x:f>IF(AG453="","",AD453/'산출기준'!$B$18*'산출기준'!$B$20+MIN(1,AG453)*'산출기준'!$B$21+(1-AH453)*'산출기준'!$B$22)</x:f>
        <x:v>89.95389697031594</x:v>
      </x:c>
      <x:c r="AJ453" t="str">
        <x:v>24개월 중 양수 지수 24개월; 전반/후반 자료 12/12개월. 최근12개월/이전12개월 관측월 평균비 0.75배, 최근 최댓달 비중 12.2%. 미래 1년 지속을 보장하지 않음.</x:v>
      </x:c>
      <x:c r="AK453" t="str">
        <x:v>https://developers.naver.com/docs/serviceapi/datalab/search/search.md</x:v>
      </x:c>
    </x:row>
    <x:row r="454">
      <x:c r="A454" t="str">
        <x:v>K0450</x:v>
      </x:c>
      <x:c r="B454" t="str">
        <x:v>여행</x:v>
      </x:c>
      <x:c r="C454" t="str">
        <x:v>일본여행환전</x:v>
      </x:c>
      <x:c r="D454" t="n">
        <x:v>60.23292</x:v>
      </x:c>
      <x:c r="E454" t="n">
        <x:v>78.1281</x:v>
      </x:c>
      <x:c r="F454" t="n">
        <x:v>80.44311</x:v>
      </x:c>
      <x:c r="G454" t="n">
        <x:v>90.81096</x:v>
      </x:c>
      <x:c r="H454" t="n">
        <x:v>89.00724</x:v>
      </x:c>
      <x:c r="I454" t="n">
        <x:v>54.04061</x:v>
      </x:c>
      <x:c r="J454" t="n">
        <x:v>37.87814</x:v>
      </x:c>
      <x:c r="K454" t="n">
        <x:v>39.45462</x:v>
      </x:c>
      <x:c r="L454" t="n">
        <x:v>37.1112</x:v>
      </x:c>
      <x:c r="M454" t="n">
        <x:v>31.487</x:v>
      </x:c>
      <x:c r="N454" t="n">
        <x:v>30.56384</x:v>
      </x:c>
      <x:c r="O454" t="n">
        <x:v>31.31657</x:v>
      </x:c>
      <x:c r="P454" t="n">
        <x:v>39.65345</x:v>
      </x:c>
      <x:c r="Q454" t="n">
        <x:v>41.64181</x:v>
      </x:c>
      <x:c r="R454" t="n">
        <x:v>44.73796</x:v>
      </x:c>
      <x:c r="S454" t="n">
        <x:v>58.01732</x:v>
      </x:c>
      <x:c r="T454" t="n">
        <x:v>54.66553</x:v>
      </x:c>
      <x:c r="U454" t="n">
        <x:v>36.91237</x:v>
      </x:c>
      <x:c r="V454" t="n">
        <x:v>25.25209</x:v>
      </x:c>
      <x:c r="W454" t="n">
        <x:v>23.67561</x:v>
      </x:c>
      <x:c r="X454" t="n">
        <x:v>21.61624</x:v>
      </x:c>
      <x:c r="Y454" t="n">
        <x:v>20.73569</x:v>
      </x:c>
      <x:c r="Z454" t="n">
        <x:v>28.74591</x:v>
      </x:c>
      <x:c r="AA454" t="n">
        <x:v>27.25465</x:v>
      </x:c>
      <x:c r="AB454" t="n">
        <x:f>COUNT(D454:O454)</x:f>
        <x:v>12</x:v>
      </x:c>
      <x:c r="AC454" t="n">
        <x:f>COUNT(P454:AA454)</x:f>
        <x:v>12</x:v>
      </x:c>
      <x:c r="AD454" t="n">
        <x:f>COUNTIF(D454:AA454,"&gt;0")</x:f>
        <x:v>24</x:v>
      </x:c>
      <x:c r="AE454" t="n">
        <x:f>IF(AB454=0,"",AVERAGE(D454:O454))</x:f>
        <x:v>55.03952583333333</x:v>
      </x:c>
      <x:c r="AF454" t="n">
        <x:f>IF(AC454=0,"",AVERAGE(P454:AA454))</x:f>
        <x:v>35.24238583333334</x:v>
      </x:c>
      <x:c r="AG454" t="n">
        <x:f>IF(OR(AB454&lt;'산출기준'!$B$19,AC454&lt;'산출기준'!$B$19,AE454=0),"",AF454/AE454)</x:f>
        <x:v>0.6403104914103321</x:v>
      </x:c>
      <x:c r="AH454" t="n">
        <x:f>IF(SUM(P454:AA454)=0,"",MAX(P454:AA454)/SUM(P454:AA454))</x:f>
        <x:v>0.1371864177848534</x:v>
      </x:c>
      <x:c r="AI454" t="n">
        <x:f>IF(AG454="","",AD454/'산출기준'!$B$18*'산출기준'!$B$20+MIN(1,AG454)*'산출기준'!$B$21+(1-AH454)*'산출기준'!$B$22)</x:f>
        <x:v>86.4655863866129</x:v>
      </x:c>
      <x:c r="AJ454" t="str">
        <x:v>24개월 중 양수 지수 24개월; 전반/후반 자료 12/12개월. 최근12개월/이전12개월 관측월 평균비 0.64배, 최근 최댓달 비중 13.7%. 미래 1년 지속을 보장하지 않음.</x:v>
      </x:c>
      <x:c r="AK454" t="str">
        <x:v>https://developers.naver.com/docs/serviceapi/datalab/search/search.md</x:v>
      </x:c>
    </x:row>
    <x:row r="455">
      <x:c r="A455" t="str">
        <x:v>K0451</x:v>
      </x:c>
      <x:c r="B455" t="str">
        <x:v>여행</x:v>
      </x:c>
      <x:c r="C455" t="str">
        <x:v>비행기비상구좌석</x:v>
      </x:c>
      <x:c r="D455" t="n">
        <x:v>35.52052</x:v>
      </x:c>
      <x:c r="E455" t="n">
        <x:v>37.87814</x:v>
      </x:c>
      <x:c r="F455" t="n">
        <x:v>37.6793</x:v>
      </x:c>
      <x:c r="G455" t="n">
        <x:v>41.07371</x:v>
      </x:c>
      <x:c r="H455" t="n">
        <x:v>42.29512</x:v>
      </x:c>
      <x:c r="I455" t="n">
        <x:v>35.9892</x:v>
      </x:c>
      <x:c r="J455" t="n">
        <x:v>25.82019</x:v>
      </x:c>
      <x:c r="K455" t="n">
        <x:v>24.96804</x:v>
      </x:c>
      <x:c r="L455" t="n">
        <x:v>26.04743</x:v>
      </x:c>
      <x:c r="M455" t="n">
        <x:v>26.09004</x:v>
      </x:c>
      <x:c r="N455" t="n">
        <x:v>26.16105</x:v>
      </x:c>
      <x:c r="O455" t="n">
        <x:v>26.4167</x:v>
      </x:c>
      <x:c r="P455" t="n">
        <x:v>22.80926</x:v>
      </x:c>
      <x:c r="Q455" t="n">
        <x:v>21.54523</x:v>
      </x:c>
      <x:c r="R455" t="n">
        <x:v>24.68399</x:v>
      </x:c>
      <x:c r="S455" t="n">
        <x:v>24.28632</x:v>
      </x:c>
      <x:c r="T455" t="n">
        <x:v>30.56384</x:v>
      </x:c>
      <x:c r="U455" t="n">
        <x:v>34.25649</x:v>
      </x:c>
      <x:c r="V455" t="n">
        <x:v>26.4309</x:v>
      </x:c>
      <x:c r="W455" t="n">
        <x:v>20.70728</x:v>
      </x:c>
      <x:c r="X455" t="n">
        <x:v>17.63953</x:v>
      </x:c>
      <x:c r="Y455" t="n">
        <x:v>16.36131</x:v>
      </x:c>
      <x:c r="Z455" t="n">
        <x:v>24.44255</x:v>
      </x:c>
      <x:c r="AA455" t="n">
        <x:v>30.33659</x:v>
      </x:c>
      <x:c r="AB455" t="n">
        <x:f>COUNT(D455:O455)</x:f>
        <x:v>12</x:v>
      </x:c>
      <x:c r="AC455" t="n">
        <x:f>COUNT(P455:AA455)</x:f>
        <x:v>12</x:v>
      </x:c>
      <x:c r="AD455" t="n">
        <x:f>COUNTIF(D455:AA455,"&gt;0")</x:f>
        <x:v>24</x:v>
      </x:c>
      <x:c r="AE455" t="n">
        <x:f>IF(AB455=0,"",AVERAGE(D455:O455))</x:f>
        <x:v>32.16162</x:v>
      </x:c>
      <x:c r="AF455" t="n">
        <x:f>IF(AC455=0,"",AVERAGE(P455:AA455))</x:f>
        <x:v>24.505274166666666</x:v>
      </x:c>
      <x:c r="AG455" t="n">
        <x:f>IF(OR(AB455&lt;'산출기준'!$B$19,AC455&lt;'산출기준'!$B$19,AE455=0),"",AF455/AE455)</x:f>
        <x:v>0.7619415367343644</x:v>
      </x:c>
      <x:c r="AH455" t="n">
        <x:f>IF(SUM(P455:AA455)=0,"",MAX(P455:AA455)/SUM(P455:AA455))</x:f>
        <x:v>0.11649359564738597</x:v>
      </x:c>
      <x:c r="AI455" t="n">
        <x:f>IF(AG455="","",AD455/'산출기준'!$B$18*'산출기준'!$B$20+MIN(1,AG455)*'산출기준'!$B$21+(1-AH455)*'산출기준'!$B$22)</x:f>
        <x:v>90.52837418908321</x:v>
      </x:c>
      <x:c r="AJ455" t="str">
        <x:v>24개월 중 양수 지수 24개월; 전반/후반 자료 12/12개월. 최근12개월/이전12개월 관측월 평균비 0.76배, 최근 최댓달 비중 11.6%. 미래 1년 지속을 보장하지 않음.</x:v>
      </x:c>
      <x:c r="AK455" t="str">
        <x:v>https://developers.naver.com/docs/serviceapi/datalab/search/search.md</x:v>
      </x:c>
    </x:row>
    <x:row r="456">
      <x:c r="A456" t="str">
        <x:v>K0452</x:v>
      </x:c>
      <x:c r="B456" t="str">
        <x:v>여행</x:v>
      </x:c>
      <x:c r="C456" t="str">
        <x:v>여권규격</x:v>
      </x:c>
      <x:c r="D456" t="n">
        <x:v>22.73824</x:v>
      </x:c>
      <x:c r="E456" t="n">
        <x:v>24.10169</x:v>
      </x:c>
      <x:c r="F456" t="n">
        <x:v>23.77503</x:v>
      </x:c>
      <x:c r="G456" t="n">
        <x:v>25.37991</x:v>
      </x:c>
      <x:c r="H456" t="n">
        <x:v>25.47933</x:v>
      </x:c>
      <x:c r="I456" t="n">
        <x:v>21.04814</x:v>
      </x:c>
      <x:c r="J456" t="n">
        <x:v>16.82999</x:v>
      </x:c>
      <x:c r="K456" t="n">
        <x:v>14.0605</x:v>
      </x:c>
      <x:c r="L456" t="n">
        <x:v>14.48657</x:v>
      </x:c>
      <x:c r="M456" t="n">
        <x:v>15.63698</x:v>
      </x:c>
      <x:c r="N456" t="n">
        <x:v>17.56852</x:v>
      </x:c>
      <x:c r="O456" t="n">
        <x:v>23.97386</x:v>
      </x:c>
      <x:c r="P456" t="n">
        <x:v>17.80997</x:v>
      </x:c>
      <x:c r="Q456" t="n">
        <x:v>15.29612</x:v>
      </x:c>
      <x:c r="R456" t="n">
        <x:v>19.24442</x:v>
      </x:c>
      <x:c r="S456" t="n">
        <x:v>19.34384</x:v>
      </x:c>
      <x:c r="T456" t="n">
        <x:v>19.47166</x:v>
      </x:c>
      <x:c r="U456" t="n">
        <x:v>19.42905</x:v>
      </x:c>
      <x:c r="V456" t="n">
        <x:v>21.19017</x:v>
      </x:c>
      <x:c r="W456" t="n">
        <x:v>14.71381</x:v>
      </x:c>
      <x:c r="X456" t="n">
        <x:v>12.51242</x:v>
      </x:c>
      <x:c r="Y456" t="n">
        <x:v>15.83581</x:v>
      </x:c>
      <x:c r="Z456" t="n">
        <x:v>20.08237</x:v>
      </x:c>
      <x:c r="AA456" t="n">
        <x:v>25.23789</x:v>
      </x:c>
      <x:c r="AB456" t="n">
        <x:f>COUNT(D456:O456)</x:f>
        <x:v>12</x:v>
      </x:c>
      <x:c r="AC456" t="n">
        <x:f>COUNT(P456:AA456)</x:f>
        <x:v>12</x:v>
      </x:c>
      <x:c r="AD456" t="n">
        <x:f>COUNTIF(D456:AA456,"&gt;0")</x:f>
        <x:v>24</x:v>
      </x:c>
      <x:c r="AE456" t="n">
        <x:f>IF(AB456=0,"",AVERAGE(D456:O456))</x:f>
        <x:v>20.42323</x:v>
      </x:c>
      <x:c r="AF456" t="n">
        <x:f>IF(AC456=0,"",AVERAGE(P456:AA456))</x:f>
        <x:v>18.347294166666668</x:v>
      </x:c>
      <x:c r="AG456" t="n">
        <x:f>IF(OR(AB456&lt;'산출기준'!$B$19,AC456&lt;'산출기준'!$B$19,AE456=0),"",AF456/AE456)</x:f>
        <x:v>0.8983541862216049</x:v>
      </x:c>
      <x:c r="AH456" t="n">
        <x:f>IF(SUM(P456:AA456)=0,"",MAX(P456:AA456)/SUM(P456:AA456))</x:f>
        <x:v>0.11463039077560619</x:v>
      </x:c>
      <x:c r="AI456" t="n">
        <x:f>IF(AG456="","",AD456/'산출기준'!$B$18*'산출기준'!$B$20+MIN(1,AG456)*'산출기준'!$B$21+(1-AH456)*'산출기준'!$B$22)</x:f>
        <x:v>94.65801777113602</x:v>
      </x:c>
      <x:c r="AJ456" t="str">
        <x:v>24개월 중 양수 지수 24개월; 전반/후반 자료 12/12개월. 최근12개월/이전12개월 관측월 평균비 0.90배, 최근 최댓달 비중 11.5%. 미래 1년 지속을 보장하지 않음.</x:v>
      </x:c>
      <x:c r="AK456" t="str">
        <x:v>https://developers.naver.com/docs/serviceapi/datalab/search/search.md</x:v>
      </x:c>
    </x:row>
    <x:row r="457">
      <x:c r="A457" t="str">
        <x:v>K0453</x:v>
      </x:c>
      <x:c r="B457" t="str">
        <x:v>여행</x:v>
      </x:c>
      <x:c r="C457" t="str">
        <x:v>보조배터리기내반입용량</x:v>
      </x:c>
      <x:c r="D457" t="n">
        <x:v>39.65345</x:v>
      </x:c>
      <x:c r="E457" t="n">
        <x:v>38.29001</x:v>
      </x:c>
      <x:c r="F457" t="n">
        <x:v>41.67021</x:v>
      </x:c>
      <x:c r="G457" t="n">
        <x:v>41.54239</x:v>
      </x:c>
      <x:c r="H457" t="n">
        <x:v>60.88623</x:v>
      </x:c>
      <x:c r="I457" t="n">
        <x:v>100</x:v>
      </x:c>
      <x:c r="J457" t="n">
        <x:v>79.83241</x:v>
      </x:c>
      <x:c r="K457" t="n">
        <x:v>47.57846</x:v>
      </x:c>
      <x:c r="L457" t="n">
        <x:v>29.86791</x:v>
      </x:c>
      <x:c r="M457" t="n">
        <x:v>19.34384</x:v>
      </x:c>
      <x:c r="N457" t="n">
        <x:v>13.02371</x:v>
      </x:c>
      <x:c r="O457" t="n">
        <x:v>12.3704</x:v>
      </x:c>
      <x:c r="P457" t="n">
        <x:v>14.54338</x:v>
      </x:c>
      <x:c r="Q457" t="n">
        <x:v>13.35037</x:v>
      </x:c>
      <x:c r="R457" t="n">
        <x:v>16.68797</x:v>
      </x:c>
      <x:c r="S457" t="n">
        <x:v>19.96875</x:v>
      </x:c>
      <x:c r="T457" t="n">
        <x:v>25.22368</x:v>
      </x:c>
      <x:c r="U457" t="n">
        <x:v>16.57435</x:v>
      </x:c>
      <x:c r="V457" t="n">
        <x:v>15.63698</x:v>
      </x:c>
      <x:c r="W457" t="n">
        <x:v>13.74804</x:v>
      </x:c>
      <x:c r="X457" t="n">
        <x:v>13.26516</x:v>
      </x:c>
      <x:c r="Y457" t="n">
        <x:v>16.24769</x:v>
      </x:c>
      <x:c r="Z457" t="n">
        <x:v>21.71566</x:v>
      </x:c>
      <x:c r="AA457" t="n">
        <x:v>28.121</x:v>
      </x:c>
      <x:c r="AB457" t="n">
        <x:f>COUNT(D457:O457)</x:f>
        <x:v>12</x:v>
      </x:c>
      <x:c r="AC457" t="n">
        <x:f>COUNT(P457:AA457)</x:f>
        <x:v>12</x:v>
      </x:c>
      <x:c r="AD457" t="n">
        <x:f>COUNTIF(D457:AA457,"&gt;0")</x:f>
        <x:v>24</x:v>
      </x:c>
      <x:c r="AE457" t="n">
        <x:f>IF(AB457=0,"",AVERAGE(D457:O457))</x:f>
        <x:v>43.67158499999999</x:v>
      </x:c>
      <x:c r="AF457" t="n">
        <x:f>IF(AC457=0,"",AVERAGE(P457:AA457))</x:f>
        <x:v>17.923585833333338</x:v>
      </x:c>
      <x:c r="AG457" t="n">
        <x:f>IF(OR(AB457&lt;'산출기준'!$B$19,AC457&lt;'산출기준'!$B$19,AE457=0),"",AF457/AE457)</x:f>
        <x:v>0.4104175709064221</x:v>
      </x:c>
      <x:c r="AH457" t="n">
        <x:f>IF(SUM(P457:AA457)=0,"",MAX(P457:AA457)/SUM(P457:AA457))</x:f>
        <x:v>0.13074485699778357</x:v>
      </x:c>
      <x:c r="AI457" t="n">
        <x:f>IF(AG457="","",AD457/'산출기준'!$B$18*'산출기준'!$B$20+MIN(1,AG457)*'산출기준'!$B$21+(1-AH457)*'산출기준'!$B$22)</x:f>
        <x:v>79.697629987237</x:v>
      </x:c>
      <x:c r="AJ457" t="str">
        <x:v>24개월 중 양수 지수 24개월; 전반/후반 자료 12/12개월. 최근12개월/이전12개월 관측월 평균비 0.41배, 최근 최댓달 비중 13.1%. 미래 1년 지속을 보장하지 않음.</x:v>
      </x:c>
      <x:c r="AK457" t="str">
        <x:v>https://developers.naver.com/docs/serviceapi/datalab/search/search.md</x:v>
      </x:c>
    </x:row>
    <x:row r="458">
      <x:c r="A458" t="str">
        <x:v>K0454</x:v>
      </x:c>
      <x:c r="B458" t="str">
        <x:v>여행</x:v>
      </x:c>
      <x:c r="C458" t="str">
        <x:v>일본여행자보험추천</x:v>
      </x:c>
      <x:c r="D458" t="n">
        <x:v>17.70212</x:v>
      </x:c>
      <x:c r="E458" t="n">
        <x:v>23</x:v>
      </x:c>
      <x:c r="F458" t="n">
        <x:v>18.53191</x:v>
      </x:c>
      <x:c r="G458" t="n">
        <x:v>22</x:v>
      </x:c>
      <x:c r="H458" t="n">
        <x:v>30.51063</x:v>
      </x:c>
      <x:c r="I458" t="n">
        <x:v>19</x:v>
      </x:c>
      <x:c r="J458" t="n">
        <x:v>24.29787</x:v>
      </x:c>
      <x:c r="K458" t="n">
        <x:v>33.34042</x:v>
      </x:c>
      <x:c r="L458" t="n">
        <x:v>27.74468</x:v>
      </x:c>
      <x:c r="M458" t="n">
        <x:v>34</x:v>
      </x:c>
      <x:c r="N458" t="n">
        <x:v>40.4468</x:v>
      </x:c>
      <x:c r="O458" t="n">
        <x:v>35.80851</x:v>
      </x:c>
      <x:c r="P458" t="n">
        <x:v>48.59574</x:v>
      </x:c>
      <x:c r="Q458" t="n">
        <x:v>42.21276</x:v>
      </x:c>
      <x:c r="R458" t="n">
        <x:v>48.51063</x:v>
      </x:c>
      <x:c r="S458" t="n">
        <x:v>61.74468</x:v>
      </x:c>
      <x:c r="T458" t="n">
        <x:v>63.12765</x:v>
      </x:c>
      <x:c r="U458" t="n">
        <x:v>47.17021</x:v>
      </x:c>
      <x:c r="V458" t="n">
        <x:v>35.70212</x:v>
      </x:c>
      <x:c r="W458" t="n">
        <x:v>36.68085</x:v>
      </x:c>
      <x:c r="X458" t="n">
        <x:v>33.93617</x:v>
      </x:c>
      <x:c r="Y458" t="n">
        <x:v>32.53191</x:v>
      </x:c>
      <x:c r="Z458" t="n">
        <x:v>36.51063</x:v>
      </x:c>
      <x:c r="AA458" t="n">
        <x:v>39.38297</x:v>
      </x:c>
      <x:c r="AB458" t="n">
        <x:f>COUNT(D458:O458)</x:f>
        <x:v>12</x:v>
      </x:c>
      <x:c r="AC458" t="n">
        <x:f>COUNT(P458:AA458)</x:f>
        <x:v>12</x:v>
      </x:c>
      <x:c r="AD458" t="n">
        <x:f>COUNTIF(D458:AA458,"&gt;0")</x:f>
        <x:v>24</x:v>
      </x:c>
      <x:c r="AE458" t="n">
        <x:f>IF(AB458=0,"",AVERAGE(D458:O458))</x:f>
        <x:v>27.198578333333334</x:v>
      </x:c>
      <x:c r="AF458" t="n">
        <x:f>IF(AC458=0,"",AVERAGE(P458:AA458))</x:f>
        <x:v>43.842193333333334</x:v>
      </x:c>
      <x:c r="AG458" t="n">
        <x:f>IF(OR(AB458&lt;'산출기준'!$B$19,AC458&lt;'산출기준'!$B$19,AE458=0),"",AF458/AE458)</x:f>
        <x:v>1.6119295941142022</x:v>
      </x:c>
      <x:c r="AH458" t="n">
        <x:f>IF(SUM(P458:AA458)=0,"",MAX(P458:AA458)/SUM(P458:AA458))</x:f>
        <x:v>0.11999029017556756</x:v>
      </x:c>
      <x:c r="AI458" t="n">
        <x:f>IF(AG458="","",AD458/'산출기준'!$B$18*'산출기준'!$B$20+MIN(1,AG458)*'산출기준'!$B$21+(1-AH458)*'산출기준'!$B$22)</x:f>
        <x:v>97.60019419648864</x:v>
      </x:c>
      <x:c r="AJ458" t="str">
        <x:v>24개월 중 양수 지수 24개월; 전반/후반 자료 12/12개월. 최근12개월/이전12개월 관측월 평균비 1.61배, 최근 최댓달 비중 12.0%. 미래 1년 지속을 보장하지 않음.</x:v>
      </x:c>
      <x:c r="AK458" t="str">
        <x:v>https://developers.naver.com/docs/serviceapi/datalab/search/search.md</x:v>
      </x:c>
    </x:row>
    <x:row r="459">
      <x:c r="A459" t="str">
        <x:v>K0455</x:v>
      </x:c>
      <x:c r="B459" t="str">
        <x:v>여행</x:v>
      </x:c>
      <x:c r="C459" t="str">
        <x:v>여권사진머리</x:v>
      </x:c>
      <x:c r="D459" t="n">
        <x:v>76.10638</x:v>
      </x:c>
      <x:c r="E459" t="n">
        <x:v>76.02127</x:v>
      </x:c>
      <x:c r="F459" t="n">
        <x:v>61.89361</x:v>
      </x:c>
      <x:c r="G459" t="n">
        <x:v>63.27659</x:v>
      </x:c>
      <x:c r="H459" t="n">
        <x:v>61</x:v>
      </x:c>
      <x:c r="I459" t="n">
        <x:v>56.21276</x:v>
      </x:c>
      <x:c r="J459" t="n">
        <x:v>52.02127</x:v>
      </x:c>
      <x:c r="K459" t="n">
        <x:v>44</x:v>
      </x:c>
      <x:c r="L459" t="n">
        <x:v>41.93617</x:v>
      </x:c>
      <x:c r="M459" t="n">
        <x:v>45.21276</x:v>
      </x:c>
      <x:c r="N459" t="n">
        <x:v>51.57446</x:v>
      </x:c>
      <x:c r="O459" t="n">
        <x:v>55.97872</x:v>
      </x:c>
      <x:c r="P459" t="n">
        <x:v>48.68085</x:v>
      </x:c>
      <x:c r="Q459" t="n">
        <x:v>45.59574</x:v>
      </x:c>
      <x:c r="R459" t="n">
        <x:v>43.25531</x:v>
      </x:c>
      <x:c r="S459" t="n">
        <x:v>47.57446</x:v>
      </x:c>
      <x:c r="T459" t="n">
        <x:v>48.7234</x:v>
      </x:c>
      <x:c r="U459" t="n">
        <x:v>40.68085</x:v>
      </x:c>
      <x:c r="V459" t="n">
        <x:v>36.76595</x:v>
      </x:c>
      <x:c r="W459" t="n">
        <x:v>25.19148</x:v>
      </x:c>
      <x:c r="X459" t="n">
        <x:v>24.74468</x:v>
      </x:c>
      <x:c r="Y459" t="n">
        <x:v>28.27659</x:v>
      </x:c>
      <x:c r="Z459" t="n">
        <x:v>33.06382</x:v>
      </x:c>
      <x:c r="AA459" t="n">
        <x:v>34.82978</x:v>
      </x:c>
      <x:c r="AB459" t="n">
        <x:f>COUNT(D459:O459)</x:f>
        <x:v>12</x:v>
      </x:c>
      <x:c r="AC459" t="n">
        <x:f>COUNT(P459:AA459)</x:f>
        <x:v>12</x:v>
      </x:c>
      <x:c r="AD459" t="n">
        <x:f>COUNTIF(D459:AA459,"&gt;0")</x:f>
        <x:v>24</x:v>
      </x:c>
      <x:c r="AE459" t="n">
        <x:f>IF(AB459=0,"",AVERAGE(D459:O459))</x:f>
        <x:v>57.102832500000005</x:v>
      </x:c>
      <x:c r="AF459" t="n">
        <x:f>IF(AC459=0,"",AVERAGE(P459:AA459))</x:f>
        <x:v>38.1152425</x:v>
      </x:c>
      <x:c r="AG459" t="n">
        <x:f>IF(OR(AB459&lt;'산출기준'!$B$19,AC459&lt;'산출기준'!$B$19,AE459=0),"",AF459/AE459)</x:f>
        <x:v>0.6674842705920061</x:v>
      </x:c>
      <x:c r="AH459" t="n">
        <x:f>IF(SUM(P459:AA459)=0,"",MAX(P459:AA459)/SUM(P459:AA459))</x:f>
        <x:v>0.10652649877101879</x:v>
      </x:c>
      <x:c r="AI459" t="n">
        <x:f>IF(AG459="","",AD459/'산출기준'!$B$18*'산출기준'!$B$20+MIN(1,AG459)*'산출기준'!$B$21+(1-AH459)*'산출기준'!$B$22)</x:f>
        <x:v>87.89399814233981</x:v>
      </x:c>
      <x:c r="AJ459" t="str">
        <x:v>24개월 중 양수 지수 24개월; 전반/후반 자료 12/12개월. 최근12개월/이전12개월 관측월 평균비 0.67배, 최근 최댓달 비중 10.7%. 미래 1년 지속을 보장하지 않음.</x:v>
      </x:c>
      <x:c r="AK459" t="str">
        <x:v>https://developers.naver.com/docs/serviceapi/datalab/search/search.md</x:v>
      </x:c>
    </x:row>
    <x:row r="460">
      <x:c r="A460" t="str">
        <x:v>K0456</x:v>
      </x:c>
      <x:c r="B460" t="str">
        <x:v>여행</x:v>
      </x:c>
      <x:c r="C460" t="str">
        <x:v>인천공항주차할인</x:v>
      </x:c>
      <x:c r="D460" t="n">
        <x:v>50.95744</x:v>
      </x:c>
      <x:c r="E460" t="n">
        <x:v>51.68085</x:v>
      </x:c>
      <x:c r="F460" t="n">
        <x:v>51.46808</x:v>
      </x:c>
      <x:c r="G460" t="n">
        <x:v>61.02127</x:v>
      </x:c>
      <x:c r="H460" t="n">
        <x:v>53.97872</x:v>
      </x:c>
      <x:c r="I460" t="n">
        <x:v>37.65957</x:v>
      </x:c>
      <x:c r="J460" t="n">
        <x:v>29.25531</x:v>
      </x:c>
      <x:c r="K460" t="n">
        <x:v>28.3617</x:v>
      </x:c>
      <x:c r="L460" t="n">
        <x:v>30.80851</x:v>
      </x:c>
      <x:c r="M460" t="n">
        <x:v>29.34042</x:v>
      </x:c>
      <x:c r="N460" t="n">
        <x:v>31.89361</x:v>
      </x:c>
      <x:c r="O460" t="n">
        <x:v>30.23404</x:v>
      </x:c>
      <x:c r="P460" t="n">
        <x:v>27.59574</x:v>
      </x:c>
      <x:c r="Q460" t="n">
        <x:v>32</x:v>
      </x:c>
      <x:c r="R460" t="n">
        <x:v>49.31914</x:v>
      </x:c>
      <x:c r="S460" t="n">
        <x:v>46.17021</x:v>
      </x:c>
      <x:c r="T460" t="n">
        <x:v>46.46808</x:v>
      </x:c>
      <x:c r="U460" t="n">
        <x:v>33.4468</x:v>
      </x:c>
      <x:c r="V460" t="n">
        <x:v>29.87234</x:v>
      </x:c>
      <x:c r="W460" t="n">
        <x:v>27.80851</x:v>
      </x:c>
      <x:c r="X460" t="n">
        <x:v>23.82978</x:v>
      </x:c>
      <x:c r="Y460" t="n">
        <x:v>21.3617</x:v>
      </x:c>
      <x:c r="Z460" t="n">
        <x:v>32.14893</x:v>
      </x:c>
      <x:c r="AA460" t="n">
        <x:v>32.10638</x:v>
      </x:c>
      <x:c r="AB460" t="n">
        <x:f>COUNT(D460:O460)</x:f>
        <x:v>12</x:v>
      </x:c>
      <x:c r="AC460" t="n">
        <x:f>COUNT(P460:AA460)</x:f>
        <x:v>12</x:v>
      </x:c>
      <x:c r="AD460" t="n">
        <x:f>COUNTIF(D460:AA460,"&gt;0")</x:f>
        <x:v>24</x:v>
      </x:c>
      <x:c r="AE460" t="n">
        <x:f>IF(AB460=0,"",AVERAGE(D460:O460))</x:f>
        <x:v>40.55496</x:v>
      </x:c>
      <x:c r="AF460" t="n">
        <x:f>IF(AC460=0,"",AVERAGE(P460:AA460))</x:f>
        <x:v>33.51063416666666</x:v>
      </x:c>
      <x:c r="AG460" t="n">
        <x:f>IF(OR(AB460&lt;'산출기준'!$B$19,AC460&lt;'산출기준'!$B$19,AE460=0),"",AF460/AE460)</x:f>
        <x:v>0.8263017437735523</x:v>
      </x:c>
      <x:c r="AH460" t="n">
        <x:f>IF(SUM(P460:AA460)=0,"",MAX(P460:AA460)/SUM(P460:AA460))</x:f>
        <x:v>0.12264549554306904</x:v>
      </x:c>
      <x:c r="AI460" t="n">
        <x:f>IF(AG460="","",AD460/'산출기준'!$B$18*'산출기준'!$B$20+MIN(1,AG460)*'산출기준'!$B$21+(1-AH460)*'산출기준'!$B$22)</x:f>
        <x:v>92.33614240234519</x:v>
      </x:c>
      <x:c r="AJ460" t="str">
        <x:v>24개월 중 양수 지수 24개월; 전반/후반 자료 12/12개월. 최근12개월/이전12개월 관측월 평균비 0.83배, 최근 최댓달 비중 12.3%. 미래 1년 지속을 보장하지 않음.</x:v>
      </x:c>
      <x:c r="AK460" t="str">
        <x:v>https://developers.naver.com/docs/serviceapi/datalab/search/search.md</x:v>
      </x:c>
    </x:row>
    <x:row r="461">
      <x:c r="A461" t="str">
        <x:v>K0457</x:v>
      </x:c>
      <x:c r="B461" t="str">
        <x:v>여행</x:v>
      </x:c>
      <x:c r="C461" t="str">
        <x:v>일본유심추천</x:v>
      </x:c>
      <x:c r="D461" t="n">
        <x:v>81.14893</x:v>
      </x:c>
      <x:c r="E461" t="n">
        <x:v>93.63829</x:v>
      </x:c>
      <x:c r="F461" t="n">
        <x:v>88.3617</x:v>
      </x:c>
      <x:c r="G461" t="n">
        <x:v>87.59574</x:v>
      </x:c>
      <x:c r="H461" t="n">
        <x:v>100</x:v>
      </x:c>
      <x:c r="I461" t="n">
        <x:v>77.06382</x:v>
      </x:c>
      <x:c r="J461" t="n">
        <x:v>62.93617</x:v>
      </x:c>
      <x:c r="K461" t="n">
        <x:v>67.93617</x:v>
      </x:c>
      <x:c r="L461" t="n">
        <x:v>65.12765</x:v>
      </x:c>
      <x:c r="M461" t="n">
        <x:v>52.31914</x:v>
      </x:c>
      <x:c r="N461" t="n">
        <x:v>49.70212</x:v>
      </x:c>
      <x:c r="O461" t="n">
        <x:v>45.59574</x:v>
      </x:c>
      <x:c r="P461" t="n">
        <x:v>57.21276</x:v>
      </x:c>
      <x:c r="Q461" t="n">
        <x:v>55.61702</x:v>
      </x:c>
      <x:c r="R461" t="n">
        <x:v>62.55319</x:v>
      </x:c>
      <x:c r="S461" t="n">
        <x:v>65.06382</x:v>
      </x:c>
      <x:c r="T461" t="n">
        <x:v>82.4468</x:v>
      </x:c>
      <x:c r="U461" t="n">
        <x:v>54.4468</x:v>
      </x:c>
      <x:c r="V461" t="n">
        <x:v>46.12765</x:v>
      </x:c>
      <x:c r="W461" t="n">
        <x:v>48.31914</x:v>
      </x:c>
      <x:c r="X461" t="n">
        <x:v>43.82978</x:v>
      </x:c>
      <x:c r="Y461" t="n">
        <x:v>33.25531</x:v>
      </x:c>
      <x:c r="Z461" t="n">
        <x:v>36.14893</x:v>
      </x:c>
      <x:c r="AA461" t="n">
        <x:v>33.21276</x:v>
      </x:c>
      <x:c r="AB461" t="n">
        <x:f>COUNT(D461:O461)</x:f>
        <x:v>12</x:v>
      </x:c>
      <x:c r="AC461" t="n">
        <x:f>COUNT(P461:AA461)</x:f>
        <x:v>12</x:v>
      </x:c>
      <x:c r="AD461" t="n">
        <x:f>COUNTIF(D461:AA461,"&gt;0")</x:f>
        <x:v>24</x:v>
      </x:c>
      <x:c r="AE461" t="n">
        <x:f>IF(AB461=0,"",AVERAGE(D461:O461))</x:f>
        <x:v>72.61878916666664</x:v>
      </x:c>
      <x:c r="AF461" t="n">
        <x:f>IF(AC461=0,"",AVERAGE(P461:AA461))</x:f>
        <x:v>51.51949666666667</x:v>
      </x:c>
      <x:c r="AG461" t="n">
        <x:f>IF(OR(AB461&lt;'산출기준'!$B$19,AC461&lt;'산출기준'!$B$19,AE461=0),"",AF461/AE461)</x:f>
        <x:v>0.7094513315062965</x:v>
      </x:c>
      <x:c r="AH461" t="n">
        <x:f>IF(SUM(P461:AA461)=0,"",MAX(P461:AA461)/SUM(P461:AA461))</x:f>
        <x:v>0.133358575125831</x:v>
      </x:c>
      <x:c r="AI461" t="n">
        <x:f>IF(AG461="","",AD461/'산출기준'!$B$18*'산출기준'!$B$20+MIN(1,AG461)*'산출기준'!$B$21+(1-AH461)*'산출기준'!$B$22)</x:f>
        <x:v>88.61636844267227</x:v>
      </x:c>
      <x:c r="AJ461" t="str">
        <x:v>24개월 중 양수 지수 24개월; 전반/후반 자료 12/12개월. 최근12개월/이전12개월 관측월 평균비 0.71배, 최근 최댓달 비중 13.3%. 미래 1년 지속을 보장하지 않음.</x:v>
      </x:c>
      <x:c r="AK461" t="str">
        <x:v>https://developers.naver.com/docs/serviceapi/datalab/search/search.md</x:v>
      </x:c>
    </x:row>
    <x:row r="462">
      <x:c r="A462" t="str">
        <x:v>K0458</x:v>
      </x:c>
      <x:c r="B462" t="str">
        <x:v>여행</x:v>
      </x:c>
      <x:c r="C462" t="str">
        <x:v>남자여권사진</x:v>
      </x:c>
      <x:c r="D462" t="n">
        <x:v>49.48936</x:v>
      </x:c>
      <x:c r="E462" t="n">
        <x:v>61.17021</x:v>
      </x:c>
      <x:c r="F462" t="n">
        <x:v>67.63829</x:v>
      </x:c>
      <x:c r="G462" t="n">
        <x:v>66.70212</x:v>
      </x:c>
      <x:c r="H462" t="n">
        <x:v>66.02127</x:v>
      </x:c>
      <x:c r="I462" t="n">
        <x:v>62.34042</x:v>
      </x:c>
      <x:c r="J462" t="n">
        <x:v>53.53191</x:v>
      </x:c>
      <x:c r="K462" t="n">
        <x:v>41.65957</x:v>
      </x:c>
      <x:c r="L462" t="n">
        <x:v>35.76595</x:v>
      </x:c>
      <x:c r="M462" t="n">
        <x:v>32.76595</x:v>
      </x:c>
      <x:c r="N462" t="n">
        <x:v>36.0851</x:v>
      </x:c>
      <x:c r="O462" t="n">
        <x:v>36.14893</x:v>
      </x:c>
      <x:c r="P462" t="n">
        <x:v>29.4468</x:v>
      </x:c>
      <x:c r="Q462" t="n">
        <x:v>37.87234</x:v>
      </x:c>
      <x:c r="R462" t="n">
        <x:v>39.78723</x:v>
      </x:c>
      <x:c r="S462" t="n">
        <x:v>37.68085</x:v>
      </x:c>
      <x:c r="T462" t="n">
        <x:v>37.38297</x:v>
      </x:c>
      <x:c r="U462" t="n">
        <x:v>29.34042</x:v>
      </x:c>
      <x:c r="V462" t="n">
        <x:v>29.34042</x:v>
      </x:c>
      <x:c r="W462" t="n">
        <x:v>20.82978</x:v>
      </x:c>
      <x:c r="X462" t="n">
        <x:v>19.3617</x:v>
      </x:c>
      <x:c r="Y462" t="n">
        <x:v>22.78723</x:v>
      </x:c>
      <x:c r="Z462" t="n">
        <x:v>28.42553</x:v>
      </x:c>
      <x:c r="AA462" t="n">
        <x:v>31.19148</x:v>
      </x:c>
      <x:c r="AB462" t="n">
        <x:f>COUNT(D462:O462)</x:f>
        <x:v>12</x:v>
      </x:c>
      <x:c r="AC462" t="n">
        <x:f>COUNT(P462:AA462)</x:f>
        <x:v>12</x:v>
      </x:c>
      <x:c r="AD462" t="n">
        <x:f>COUNTIF(D462:AA462,"&gt;0")</x:f>
        <x:v>24</x:v>
      </x:c>
      <x:c r="AE462" t="n">
        <x:f>IF(AB462=0,"",AVERAGE(D462:O462))</x:f>
        <x:v>50.77658999999999</x:v>
      </x:c>
      <x:c r="AF462" t="n">
        <x:f>IF(AC462=0,"",AVERAGE(P462:AA462))</x:f>
        <x:v>30.287229166666663</x:v>
      </x:c>
      <x:c r="AG462" t="n">
        <x:f>IF(OR(AB462&lt;'산출기준'!$B$19,AC462&lt;'산출기준'!$B$19,AE462=0),"",AF462/AE462)</x:f>
        <x:v>0.5964801725887199</x:v>
      </x:c>
      <x:c r="AH462" t="n">
        <x:f>IF(SUM(P462:AA462)=0,"",MAX(P462:AA462)/SUM(P462:AA462))</x:f>
        <x:v>0.10947196528789983</x:v>
      </x:c>
      <x:c r="AI462" t="n">
        <x:f>IF(AG462="","",AD462/'산출기준'!$B$18*'산출기준'!$B$20+MIN(1,AG462)*'산출기준'!$B$21+(1-AH462)*'산출기준'!$B$22)</x:f>
        <x:v>85.7049658719036</x:v>
      </x:c>
      <x:c r="AJ462" t="str">
        <x:v>24개월 중 양수 지수 24개월; 전반/후반 자료 12/12개월. 최근12개월/이전12개월 관측월 평균비 0.60배, 최근 최댓달 비중 10.9%. 미래 1년 지속을 보장하지 않음.</x:v>
      </x:c>
      <x:c r="AK462" t="str">
        <x:v>https://developers.naver.com/docs/serviceapi/datalab/search/search.md</x:v>
      </x:c>
    </x:row>
    <x:row r="463">
      <x:c r="A463" t="str">
        <x:v>K0459</x:v>
      </x:c>
      <x:c r="B463" t="str">
        <x:v>여행</x:v>
      </x:c>
      <x:c r="C463" t="str">
        <x:v>여권유효기간6개월</x:v>
      </x:c>
      <x:c r="D463" t="n">
        <x:v>23.27502</x:v>
      </x:c>
      <x:c r="E463" t="n">
        <x:v>24.80563</x:v>
      </x:c>
      <x:c r="F463" t="n">
        <x:v>20.63896</x:v>
      </x:c>
      <x:c r="G463" t="n">
        <x:v>14.20068</x:v>
      </x:c>
      <x:c r="H463" t="n">
        <x:v>17.65063</x:v>
      </x:c>
      <x:c r="I463" t="n">
        <x:v>13.64188</x:v>
      </x:c>
      <x:c r="J463" t="n">
        <x:v>11.38241</x:v>
      </x:c>
      <x:c r="K463" t="n">
        <x:v>13.35034</x:v>
      </x:c>
      <x:c r="L463" t="n">
        <x:v>15.86491</x:v>
      </x:c>
      <x:c r="M463" t="n">
        <x:v>15.87706</x:v>
      </x:c>
      <x:c r="N463" t="n">
        <x:v>16.16861</x:v>
      </x:c>
      <x:c r="O463" t="n">
        <x:v>15.99854</x:v>
      </x:c>
      <x:c r="P463" t="n">
        <x:v>16.18075</x:v>
      </x:c>
      <x:c r="Q463" t="n">
        <x:v>15.26967</x:v>
      </x:c>
      <x:c r="R463" t="n">
        <x:v>14.56511</x:v>
      </x:c>
      <x:c r="S463" t="n">
        <x:v>18.12439</x:v>
      </x:c>
      <x:c r="T463" t="n">
        <x:v>22.0481</x:v>
      </x:c>
      <x:c r="U463" t="n">
        <x:v>17.0068</x:v>
      </x:c>
      <x:c r="V463" t="n">
        <x:v>17.11613</x:v>
      </x:c>
      <x:c r="W463" t="n">
        <x:v>11.86831</x:v>
      </x:c>
      <x:c r="X463" t="n">
        <x:v>11.22448</x:v>
      </x:c>
      <x:c r="Y463" t="n">
        <x:v>13.67832</x:v>
      </x:c>
      <x:c r="Z463" t="n">
        <x:v>16.76384</x:v>
      </x:c>
      <x:c r="AA463" t="n">
        <x:v>16.92176</x:v>
      </x:c>
      <x:c r="AB463" t="n">
        <x:f>COUNT(D463:O463)</x:f>
        <x:v>12</x:v>
      </x:c>
      <x:c r="AC463" t="n">
        <x:f>COUNT(P463:AA463)</x:f>
        <x:v>12</x:v>
      </x:c>
      <x:c r="AD463" t="n">
        <x:f>COUNTIF(D463:AA463,"&gt;0")</x:f>
        <x:v>24</x:v>
      </x:c>
      <x:c r="AE463" t="n">
        <x:f>IF(AB463=0,"",AVERAGE(D463:O463))</x:f>
        <x:v>16.904555833333333</x:v>
      </x:c>
      <x:c r="AF463" t="n">
        <x:f>IF(AC463=0,"",AVERAGE(P463:AA463))</x:f>
        <x:v>15.897305000000001</x:v>
      </x:c>
      <x:c r="AG463" t="n">
        <x:f>IF(OR(AB463&lt;'산출기준'!$B$19,AC463&lt;'산출기준'!$B$19,AE463=0),"",AF463/AE463)</x:f>
        <x:v>0.9404154215429205</x:v>
      </x:c>
      <x:c r="AH463" t="n">
        <x:f>IF(SUM(P463:AA463)=0,"",MAX(P463:AA463)/SUM(P463:AA463))</x:f>
        <x:v>0.11557566937708415</x:v>
      </x:c>
      <x:c r="AI463" t="n">
        <x:f>IF(AG463="","",AD463/'산출기준'!$B$18*'산출기준'!$B$20+MIN(1,AG463)*'산출기준'!$B$21+(1-AH463)*'산출기준'!$B$22)</x:f>
        <x:v>95.90094925874592</x:v>
      </x:c>
      <x:c r="AJ463" t="str">
        <x:v>24개월 중 양수 지수 24개월; 전반/후반 자료 12/12개월. 최근12개월/이전12개월 관측월 평균비 0.94배, 최근 최댓달 비중 11.6%. 미래 1년 지속을 보장하지 않음.</x:v>
      </x:c>
      <x:c r="AK463" t="str">
        <x:v>https://developers.naver.com/docs/serviceapi/datalab/search/search.md</x:v>
      </x:c>
    </x:row>
    <x:row r="464">
      <x:c r="A464" t="str">
        <x:v>K0460</x:v>
      </x:c>
      <x:c r="B464" t="str">
        <x:v>여행</x:v>
      </x:c>
      <x:c r="C464" t="str">
        <x:v>인천공항제1터미널장기주차장</x:v>
      </x:c>
      <x:c r="D464" t="n">
        <x:v>8.11467</x:v>
      </x:c>
      <x:c r="E464" t="n">
        <x:v>12.64577</x:v>
      </x:c>
      <x:c r="F464" t="n">
        <x:v>35.21622</x:v>
      </x:c>
      <x:c r="G464" t="n">
        <x:v>43.54956</x:v>
      </x:c>
      <x:c r="H464" t="n">
        <x:v>37.59718</x:v>
      </x:c>
      <x:c r="I464" t="n">
        <x:v>33.7585</x:v>
      </x:c>
      <x:c r="J464" t="n">
        <x:v>24.42905</x:v>
      </x:c>
      <x:c r="K464" t="n">
        <x:v>17.43197</x:v>
      </x:c>
      <x:c r="L464" t="n">
        <x:v>17.56559</x:v>
      </x:c>
      <x:c r="M464" t="n">
        <x:v>15.36686</x:v>
      </x:c>
      <x:c r="N464" t="n">
        <x:v>17.52915</x:v>
      </x:c>
      <x:c r="O464" t="n">
        <x:v>14.44363</x:v>
      </x:c>
      <x:c r="P464" t="n">
        <x:v>15.96209</x:v>
      </x:c>
      <x:c r="Q464" t="n">
        <x:v>13.50826</x:v>
      </x:c>
      <x:c r="R464" t="n">
        <x:v>21.06413</x:v>
      </x:c>
      <x:c r="S464" t="n">
        <x:v>22.64334</x:v>
      </x:c>
      <x:c r="T464" t="n">
        <x:v>20.32312</x:v>
      </x:c>
      <x:c r="U464" t="n">
        <x:v>15.48833</x:v>
      </x:c>
      <x:c r="V464" t="n">
        <x:v>12.02623</x:v>
      </x:c>
      <x:c r="W464" t="n">
        <x:v>10.99368</x:v>
      </x:c>
      <x:c r="X464" t="n">
        <x:v>11.29737</x:v>
      </x:c>
      <x:c r="Y464" t="n">
        <x:v>8.23615</x:v>
      </x:c>
      <x:c r="Z464" t="n">
        <x:v>16.94606</x:v>
      </x:c>
      <x:c r="AA464" t="n">
        <x:v>17.41982</x:v>
      </x:c>
      <x:c r="AB464" t="n">
        <x:f>COUNT(D464:O464)</x:f>
        <x:v>12</x:v>
      </x:c>
      <x:c r="AC464" t="n">
        <x:f>COUNT(P464:AA464)</x:f>
        <x:v>12</x:v>
      </x:c>
      <x:c r="AD464" t="n">
        <x:f>COUNTIF(D464:AA464,"&gt;0")</x:f>
        <x:v>24</x:v>
      </x:c>
      <x:c r="AE464" t="n">
        <x:f>IF(AB464=0,"",AVERAGE(D464:O464))</x:f>
        <x:v>23.13734583333333</x:v>
      </x:c>
      <x:c r="AF464" t="n">
        <x:f>IF(AC464=0,"",AVERAGE(P464:AA464))</x:f>
        <x:v>15.492381666666668</x:v>
      </x:c>
      <x:c r="AG464" t="n">
        <x:f>IF(OR(AB464&lt;'산출기준'!$B$19,AC464&lt;'산출기준'!$B$19,AE464=0),"",AF464/AE464)</x:f>
        <x:v>0.6695833557688032</x:v>
      </x:c>
      <x:c r="AH464" t="n">
        <x:f>IF(SUM(P464:AA464)=0,"",MAX(P464:AA464)/SUM(P464:AA464))</x:f>
        <x:v>0.12179825159226107</x:v>
      </x:c>
      <x:c r="AI464" t="n">
        <x:f>IF(AG464="","",AD464/'산출기준'!$B$18*'산출기준'!$B$20+MIN(1,AG464)*'산출기준'!$B$21+(1-AH464)*'산출기준'!$B$22)</x:f>
        <x:v>87.65153564121889</x:v>
      </x:c>
      <x:c r="AJ464" t="str">
        <x:v>24개월 중 양수 지수 24개월; 전반/후반 자료 12/12개월. 최근12개월/이전12개월 관측월 평균비 0.67배, 최근 최댓달 비중 12.2%. 미래 1년 지속을 보장하지 않음.</x:v>
      </x:c>
      <x:c r="AK464" t="str">
        <x:v>https://developers.naver.com/docs/serviceapi/datalab/search/search.md</x:v>
      </x:c>
    </x:row>
    <x:row r="465">
      <x:c r="A465" t="str">
        <x:v>K0461</x:v>
      </x:c>
      <x:c r="B465" t="str">
        <x:v>여행</x:v>
      </x:c>
      <x:c r="C465" t="str">
        <x:v>일본여행준비물체크리스트</x:v>
      </x:c>
      <x:c r="D465" t="n">
        <x:v>88.21671</x:v>
      </x:c>
      <x:c r="E465" t="n">
        <x:v>100</x:v>
      </x:c>
      <x:c r="F465" t="n">
        <x:v>68.14868</x:v>
      </x:c>
      <x:c r="G465" t="n">
        <x:v>70.03158</x:v>
      </x:c>
      <x:c r="H465" t="n">
        <x:v>85.60495</x:v>
      </x:c>
      <x:c r="I465" t="n">
        <x:v>86.95335</x:v>
      </x:c>
      <x:c r="J465" t="n">
        <x:v>50.34013</x:v>
      </x:c>
      <x:c r="K465" t="n">
        <x:v>45.17735</x:v>
      </x:c>
      <x:c r="L465" t="n">
        <x:v>44.50923</x:v>
      </x:c>
      <x:c r="M465" t="n">
        <x:v>36.9169</x:v>
      </x:c>
      <x:c r="N465" t="n">
        <x:v>27.9033</x:v>
      </x:c>
      <x:c r="O465" t="n">
        <x:v>30.39358</x:v>
      </x:c>
      <x:c r="P465" t="n">
        <x:v>36.01797</x:v>
      </x:c>
      <x:c r="Q465" t="n">
        <x:v>34.66958</x:v>
      </x:c>
      <x:c r="R465" t="n">
        <x:v>41.83673</x:v>
      </x:c>
      <x:c r="S465" t="n">
        <x:v>43.16083</x:v>
      </x:c>
      <x:c r="T465" t="n">
        <x:v>57.65306</x:v>
      </x:c>
      <x:c r="U465" t="n">
        <x:v>50.30369</x:v>
      </x:c>
      <x:c r="V465" t="n">
        <x:v>42.20116</x:v>
      </x:c>
      <x:c r="W465" t="n">
        <x:v>29.31243</x:v>
      </x:c>
      <x:c r="X465" t="n">
        <x:v>30.19922</x:v>
      </x:c>
      <x:c r="Y465" t="n">
        <x:v>25.17006</x:v>
      </x:c>
      <x:c r="Z465" t="n">
        <x:v>23.03206</x:v>
      </x:c>
      <x:c r="AA465" t="n">
        <x:v>16.76384</x:v>
      </x:c>
      <x:c r="AB465" t="n">
        <x:f>COUNT(D465:O465)</x:f>
        <x:v>12</x:v>
      </x:c>
      <x:c r="AC465" t="n">
        <x:f>COUNT(P465:AA465)</x:f>
        <x:v>12</x:v>
      </x:c>
      <x:c r="AD465" t="n">
        <x:f>COUNTIF(D465:AA465,"&gt;0")</x:f>
        <x:v>24</x:v>
      </x:c>
      <x:c r="AE465" t="n">
        <x:f>IF(AB465=0,"",AVERAGE(D465:O465))</x:f>
        <x:v>61.182980000000015</x:v>
      </x:c>
      <x:c r="AF465" t="n">
        <x:f>IF(AC465=0,"",AVERAGE(P465:AA465))</x:f>
        <x:v>35.8600525</x:v>
      </x:c>
      <x:c r="AG465" t="n">
        <x:f>IF(OR(AB465&lt;'산출기준'!$B$19,AC465&lt;'산출기준'!$B$19,AE465=0),"",AF465/AE465)</x:f>
        <x:v>0.5861115705707697</x:v>
      </x:c>
      <x:c r="AH465" t="n">
        <x:f>IF(SUM(P465:AA465)=0,"",MAX(P465:AA465)/SUM(P465:AA465))</x:f>
        <x:v>0.13397698362730134</x:v>
      </x:c>
      <x:c r="AI465" t="n">
        <x:f>IF(AG465="","",AD465/'산출기준'!$B$18*'산출기준'!$B$20+MIN(1,AG465)*'산출기준'!$B$21+(1-AH465)*'산출기준'!$B$22)</x:f>
        <x:v>84.90380744457705</x:v>
      </x:c>
      <x:c r="AJ465" t="str">
        <x:v>24개월 중 양수 지수 24개월; 전반/후반 자료 12/12개월. 최근12개월/이전12개월 관측월 평균비 0.59배, 최근 최댓달 비중 13.4%. 미래 1년 지속을 보장하지 않음.</x:v>
      </x:c>
      <x:c r="AK465" t="str">
        <x:v>https://developers.naver.com/docs/serviceapi/datalab/search/search.md</x:v>
      </x:c>
    </x:row>
    <x:row r="466">
      <x:c r="A466" t="str">
        <x:v>K0462</x:v>
      </x:c>
      <x:c r="B466" t="str">
        <x:v>여행</x:v>
      </x:c>
      <x:c r="C466" t="str">
        <x:v>인천공항주차타워</x:v>
      </x:c>
      <x:c r="D466" t="n">
        <x:v>35.8965</x:v>
      </x:c>
      <x:c r="E466" t="n">
        <x:v>34.48736</x:v>
      </x:c>
      <x:c r="F466" t="n">
        <x:v>50.99611</x:v>
      </x:c>
      <x:c r="G466" t="n">
        <x:v>65.75558</x:v>
      </x:c>
      <x:c r="H466" t="n">
        <x:v>67.97862</x:v>
      </x:c>
      <x:c r="I466" t="n">
        <x:v>52.76967</x:v>
      </x:c>
      <x:c r="J466" t="n">
        <x:v>25.87463</x:v>
      </x:c>
      <x:c r="K466" t="n">
        <x:v>16.87317</x:v>
      </x:c>
      <x:c r="L466" t="n">
        <x:v>25.14577</x:v>
      </x:c>
      <x:c r="M466" t="n">
        <x:v>25.87463</x:v>
      </x:c>
      <x:c r="N466" t="n">
        <x:v>28.70505</x:v>
      </x:c>
      <x:c r="O466" t="n">
        <x:v>25.46161</x:v>
      </x:c>
      <x:c r="P466" t="n">
        <x:v>21.17346</x:v>
      </x:c>
      <x:c r="Q466" t="n">
        <x:v>18.37949</x:v>
      </x:c>
      <x:c r="R466" t="n">
        <x:v>15.96209</x:v>
      </x:c>
      <x:c r="S466" t="n">
        <x:v>25.09718</x:v>
      </x:c>
      <x:c r="T466" t="n">
        <x:v>27.49028</x:v>
      </x:c>
      <x:c r="U466" t="n">
        <x:v>18.40379</x:v>
      </x:c>
      <x:c r="V466" t="n">
        <x:v>12.7308</x:v>
      </x:c>
      <x:c r="W466" t="n">
        <x:v>10.34985</x:v>
      </x:c>
      <x:c r="X466" t="n">
        <x:v>10.54421</x:v>
      </x:c>
      <x:c r="Y466" t="n">
        <x:v>9.79105</x:v>
      </x:c>
      <x:c r="Z466" t="n">
        <x:v>15.58551</x:v>
      </x:c>
      <x:c r="AA466" t="n">
        <x:v>16.78814</x:v>
      </x:c>
      <x:c r="AB466" t="n">
        <x:f>COUNT(D466:O466)</x:f>
        <x:v>12</x:v>
      </x:c>
      <x:c r="AC466" t="n">
        <x:f>COUNT(P466:AA466)</x:f>
        <x:v>12</x:v>
      </x:c>
      <x:c r="AD466" t="n">
        <x:f>COUNTIF(D466:AA466,"&gt;0")</x:f>
        <x:v>24</x:v>
      </x:c>
      <x:c r="AE466" t="n">
        <x:f>IF(AB466=0,"",AVERAGE(D466:O466))</x:f>
        <x:v>37.98489166666668</x:v>
      </x:c>
      <x:c r="AF466" t="n">
        <x:f>IF(AC466=0,"",AVERAGE(P466:AA466))</x:f>
        <x:v>16.8579875</x:v>
      </x:c>
      <x:c r="AG466" t="n">
        <x:f>IF(OR(AB466&lt;'산출기준'!$B$19,AC466&lt;'산출기준'!$B$19,AE466=0),"",AF466/AE466)</x:f>
        <x:v>0.4438077024922408</x:v>
      </x:c>
      <x:c r="AH466" t="n">
        <x:f>IF(SUM(P466:AA466)=0,"",MAX(P466:AA466)/SUM(P466:AA466))</x:f>
        <x:v>0.13589146786748219</x:v>
      </x:c>
      <x:c r="AI466" t="n">
        <x:f>IF(AG466="","",AD466/'산출기준'!$B$18*'산출기준'!$B$20+MIN(1,AG466)*'산출기준'!$B$21+(1-AH466)*'산출기준'!$B$22)</x:f>
        <x:v>80.59640171741758</x:v>
      </x:c>
      <x:c r="AJ466" t="str">
        <x:v>24개월 중 양수 지수 24개월; 전반/후반 자료 12/12개월. 최근12개월/이전12개월 관측월 평균비 0.44배, 최근 최댓달 비중 13.6%. 미래 1년 지속을 보장하지 않음.</x:v>
      </x:c>
      <x:c r="AK466" t="str">
        <x:v>https://developers.naver.com/docs/serviceapi/datalab/search/search.md</x:v>
      </x:c>
    </x:row>
    <x:row r="467">
      <x:c r="A467" t="str">
        <x:v>K0463</x:v>
      </x:c>
      <x:c r="B467" t="str">
        <x:v>여행</x:v>
      </x:c>
      <x:c r="C467" t="str">
        <x:v>해외여행자보험추천</x:v>
      </x:c>
      <x:c r="D467" t="n">
        <x:v>20.14091</x:v>
      </x:c>
      <x:c r="E467" t="n">
        <x:v>16.84888</x:v>
      </x:c>
      <x:c r="F467" t="n">
        <x:v>17.66277</x:v>
      </x:c>
      <x:c r="G467" t="n">
        <x:v>26.8586</x:v>
      </x:c>
      <x:c r="H467" t="n">
        <x:v>29.74975</x:v>
      </x:c>
      <x:c r="I467" t="n">
        <x:v>24.80563</x:v>
      </x:c>
      <x:c r="J467" t="n">
        <x:v>12.46355</x:v>
      </x:c>
      <x:c r="K467" t="n">
        <x:v>14.37074</x:v>
      </x:c>
      <x:c r="L467" t="n">
        <x:v>19.49708</x:v>
      </x:c>
      <x:c r="M467" t="n">
        <x:v>16.53304</x:v>
      </x:c>
      <x:c r="N467" t="n">
        <x:v>20.12876</x:v>
      </x:c>
      <x:c r="O467" t="n">
        <x:v>18.17298</x:v>
      </x:c>
      <x:c r="P467" t="n">
        <x:v>18.20942</x:v>
      </x:c>
      <x:c r="Q467" t="n">
        <x:v>19.07191</x:v>
      </x:c>
      <x:c r="R467" t="n">
        <x:v>19.60641</x:v>
      </x:c>
      <x:c r="S467" t="n">
        <x:v>18.20942</x:v>
      </x:c>
      <x:c r="T467" t="n">
        <x:v>18.91399</x:v>
      </x:c>
      <x:c r="U467" t="n">
        <x:v>13.48396</x:v>
      </x:c>
      <x:c r="V467" t="n">
        <x:v>13.2896</x:v>
      </x:c>
      <x:c r="W467" t="n">
        <x:v>11.06656</x:v>
      </x:c>
      <x:c r="X467" t="n">
        <x:v>11.89261</x:v>
      </x:c>
      <x:c r="Y467" t="n">
        <x:v>13.99416</x:v>
      </x:c>
      <x:c r="Z467" t="n">
        <x:v>15.33041</x:v>
      </x:c>
      <x:c r="AA467" t="n">
        <x:v>15.73129</x:v>
      </x:c>
      <x:c r="AB467" t="n">
        <x:f>COUNT(D467:O467)</x:f>
        <x:v>12</x:v>
      </x:c>
      <x:c r="AC467" t="n">
        <x:f>COUNT(P467:AA467)</x:f>
        <x:v>12</x:v>
      </x:c>
      <x:c r="AD467" t="n">
        <x:f>COUNTIF(D467:AA467,"&gt;0")</x:f>
        <x:v>24</x:v>
      </x:c>
      <x:c r="AE467" t="n">
        <x:f>IF(AB467=0,"",AVERAGE(D467:O467))</x:f>
        <x:v>19.769390833333336</x:v>
      </x:c>
      <x:c r="AF467" t="n">
        <x:f>IF(AC467=0,"",AVERAGE(P467:AA467))</x:f>
        <x:v>15.733311666666665</x:v>
      </x:c>
      <x:c r="AG467" t="n">
        <x:f>IF(OR(AB467&lt;'산출기준'!$B$19,AC467&lt;'산출기준'!$B$19,AE467=0),"",AF467/AE467)</x:f>
        <x:v>0.7958420064283719</x:v>
      </x:c>
      <x:c r="AH467" t="n">
        <x:f>IF(SUM(P467:AA467)=0,"",MAX(P467:AA467)/SUM(P467:AA467))</x:f>
        <x:v>0.10384765360376028</x:v>
      </x:c>
      <x:c r="AI467" t="n">
        <x:f>IF(AG467="","",AD467/'산출기준'!$B$18*'산출기준'!$B$20+MIN(1,AG467)*'산출기준'!$B$21+(1-AH467)*'산출기준'!$B$22)</x:f>
        <x:v>91.79830712077595</x:v>
      </x:c>
      <x:c r="AJ467" t="str">
        <x:v>24개월 중 양수 지수 24개월; 전반/후반 자료 12/12개월. 최근12개월/이전12개월 관측월 평균비 0.80배, 최근 최댓달 비중 10.4%. 미래 1년 지속을 보장하지 않음.</x:v>
      </x:c>
      <x:c r="AK467" t="str">
        <x:v>https://developers.naver.com/docs/serviceapi/datalab/search/search.md</x:v>
      </x:c>
    </x:row>
    <x:row r="468">
      <x:c r="A468" t="str">
        <x:v>K0464</x:v>
      </x:c>
      <x:c r="B468" t="str">
        <x:v>여행</x:v>
      </x:c>
      <x:c r="C468" t="str">
        <x:v>일본여행비용</x:v>
      </x:c>
      <x:c r="D468" t="n">
        <x:v>76.26205</x:v>
      </x:c>
      <x:c r="E468" t="n">
        <x:v>92.34259</x:v>
      </x:c>
      <x:c r="F468" t="n">
        <x:v>81.65059</x:v>
      </x:c>
      <x:c r="G468" t="n">
        <x:v>100</x:v>
      </x:c>
      <x:c r="H468" t="n">
        <x:v>89.10947</x:v>
      </x:c>
      <x:c r="I468" t="n">
        <x:v>75.3545</x:v>
      </x:c>
      <x:c r="J468" t="n">
        <x:v>67.66874</x:v>
      </x:c>
      <x:c r="K468" t="n">
        <x:v>57.85592</x:v>
      </x:c>
      <x:c r="L468" t="n">
        <x:v>66.42087</x:v>
      </x:c>
      <x:c r="M468" t="n">
        <x:v>63.78332</x:v>
      </x:c>
      <x:c r="N468" t="n">
        <x:v>51.33295</x:v>
      </x:c>
      <x:c r="O468" t="n">
        <x:v>54.67952</x:v>
      </x:c>
      <x:c r="P468" t="n">
        <x:v>50.17016</x:v>
      </x:c>
      <x:c r="Q468" t="n">
        <x:v>68.57629</x:v>
      </x:c>
      <x:c r="R468" t="n">
        <x:v>65.05955</x:v>
      </x:c>
      <x:c r="S468" t="n">
        <x:v>71.86613</x:v>
      </x:c>
      <x:c r="T468" t="n">
        <x:v>79.46681</x:v>
      </x:c>
      <x:c r="U468" t="n">
        <x:v>50.87918</x:v>
      </x:c>
      <x:c r="V468" t="n">
        <x:v>40.27226</x:v>
      </x:c>
      <x:c r="W468" t="n">
        <x:v>31.16846</x:v>
      </x:c>
      <x:c r="X468" t="n">
        <x:v>33.97617</x:v>
      </x:c>
      <x:c r="Y468" t="n">
        <x:v>37.32274</x:v>
      </x:c>
      <x:c r="Z468" t="n">
        <x:v>41.37833</x:v>
      </x:c>
      <x:c r="AA468" t="n">
        <x:v>34.9688</x:v>
      </x:c>
      <x:c r="AB468" t="n">
        <x:f>COUNT(D468:O468)</x:f>
        <x:v>12</x:v>
      </x:c>
      <x:c r="AC468" t="n">
        <x:f>COUNT(P468:AA468)</x:f>
        <x:v>12</x:v>
      </x:c>
      <x:c r="AD468" t="n">
        <x:f>COUNTIF(D468:AA468,"&gt;0")</x:f>
        <x:v>24</x:v>
      </x:c>
      <x:c r="AE468" t="n">
        <x:f>IF(AB468=0,"",AVERAGE(D468:O468))</x:f>
        <x:v>73.03837666666666</x:v>
      </x:c>
      <x:c r="AF468" t="n">
        <x:f>IF(AC468=0,"",AVERAGE(P468:AA468))</x:f>
        <x:v>50.42540666666667</x:v>
      </x:c>
      <x:c r="AG468" t="n">
        <x:f>IF(OR(AB468&lt;'산출기준'!$B$19,AC468&lt;'산출기준'!$B$19,AE468=0),"",AF468/AE468)</x:f>
        <x:v>0.6903960488716594</x:v>
      </x:c>
      <x:c r="AH468" t="n">
        <x:f>IF(SUM(P468:AA468)=0,"",MAX(P468:AA468)/SUM(P468:AA468))</x:f>
        <x:v>0.13132733287492243</x:v>
      </x:c>
      <x:c r="AI468" t="n">
        <x:f>IF(AG468="","",AD468/'산출기준'!$B$18*'산출기준'!$B$20+MIN(1,AG468)*'산출기준'!$B$21+(1-AH468)*'산출기준'!$B$22)</x:f>
        <x:v>88.08533480865133</x:v>
      </x:c>
      <x:c r="AJ468" t="str">
        <x:v>24개월 중 양수 지수 24개월; 전반/후반 자료 12/12개월. 최근12개월/이전12개월 관측월 평균비 0.69배, 최근 최댓달 비중 13.1%. 미래 1년 지속을 보장하지 않음.</x:v>
      </x:c>
      <x:c r="AK468" t="str">
        <x:v>https://developers.naver.com/docs/serviceapi/datalab/search/search.md</x:v>
      </x:c>
    </x:row>
    <x:row r="469">
      <x:c r="A469" t="str">
        <x:v>K0465</x:v>
      </x:c>
      <x:c r="B469" t="str">
        <x:v>여행</x:v>
      </x:c>
      <x:c r="C469" t="str">
        <x:v>일본입국신고서작성</x:v>
      </x:c>
      <x:c r="D469" t="n">
        <x:v>56.83494</x:v>
      </x:c>
      <x:c r="E469" t="n">
        <x:v>74.19171</x:v>
      </x:c>
      <x:c r="F469" t="n">
        <x:v>61.34429</x:v>
      </x:c>
      <x:c r="G469" t="n">
        <x:v>72.57515</x:v>
      </x:c>
      <x:c r="H469" t="n">
        <x:v>74.47532</x:v>
      </x:c>
      <x:c r="I469" t="n">
        <x:v>94.10096</x:v>
      </x:c>
      <x:c r="J469" t="n">
        <x:v>98.18491</x:v>
      </x:c>
      <x:c r="K469" t="n">
        <x:v>67.18661</x:v>
      </x:c>
      <x:c r="L469" t="n">
        <x:v>59.86954</x:v>
      </x:c>
      <x:c r="M469" t="n">
        <x:v>35.13896</x:v>
      </x:c>
      <x:c r="N469" t="n">
        <x:v>24.39024</x:v>
      </x:c>
      <x:c r="O469" t="n">
        <x:v>23.05728</x:v>
      </x:c>
      <x:c r="P469" t="n">
        <x:v>33.21043</x:v>
      </x:c>
      <x:c r="Q469" t="n">
        <x:v>43.87407</x:v>
      </x:c>
      <x:c r="R469" t="n">
        <x:v>52.24049</x:v>
      </x:c>
      <x:c r="S469" t="n">
        <x:v>45.23539</x:v>
      </x:c>
      <x:c r="T469" t="n">
        <x:v>36.07487</x:v>
      </x:c>
      <x:c r="U469" t="n">
        <x:v>15.51332</x:v>
      </x:c>
      <x:c r="V469" t="n">
        <x:v>5.53034</x:v>
      </x:c>
      <x:c r="W469" t="n">
        <x:v>5.58706</x:v>
      </x:c>
      <x:c r="X469" t="n">
        <x:v>7.31707</x:v>
      </x:c>
      <x:c r="Y469" t="n">
        <x:v>3.71525</x:v>
      </x:c>
      <x:c r="Z469" t="n">
        <x:v>25.80828</x:v>
      </x:c>
      <x:c r="AA469" t="n">
        <x:v>37.4929</x:v>
      </x:c>
      <x:c r="AB469" t="n">
        <x:f>COUNT(D469:O469)</x:f>
        <x:v>12</x:v>
      </x:c>
      <x:c r="AC469" t="n">
        <x:f>COUNT(P469:AA469)</x:f>
        <x:v>12</x:v>
      </x:c>
      <x:c r="AD469" t="n">
        <x:f>COUNTIF(D469:AA469,"&gt;0")</x:f>
        <x:v>24</x:v>
      </x:c>
      <x:c r="AE469" t="n">
        <x:f>IF(AB469=0,"",AVERAGE(D469:O469))</x:f>
        <x:v>61.779159166666666</x:v>
      </x:c>
      <x:c r="AF469" t="n">
        <x:f>IF(AC469=0,"",AVERAGE(P469:AA469))</x:f>
        <x:v>25.966622500000003</x:v>
      </x:c>
      <x:c r="AG469" t="n">
        <x:f>IF(OR(AB469&lt;'산출기준'!$B$19,AC469&lt;'산출기준'!$B$19,AE469=0),"",AF469/AE469)</x:f>
        <x:v>0.42031362760939706</x:v>
      </x:c>
      <x:c r="AH469" t="n">
        <x:f>IF(SUM(P469:AA469)=0,"",MAX(P469:AA469)/SUM(P469:AA469))</x:f>
        <x:v>0.16765269209219127</x:v>
      </x:c>
      <x:c r="AI469" t="n">
        <x:f>IF(AG469="","",AD469/'산출기준'!$B$18*'산출기준'!$B$20+MIN(1,AG469)*'산출기준'!$B$21+(1-AH469)*'산출기준'!$B$22)</x:f>
        <x:v>79.25635498643808</x:v>
      </x:c>
      <x:c r="AJ469" t="str">
        <x:v>24개월 중 양수 지수 24개월; 전반/후반 자료 12/12개월. 최근12개월/이전12개월 관측월 평균비 0.42배, 최근 최댓달 비중 16.8%. 미래 1년 지속을 보장하지 않음.</x:v>
      </x:c>
      <x:c r="AK469" t="str">
        <x:v>https://developers.naver.com/docs/serviceapi/datalab/search/search.md</x:v>
      </x:c>
    </x:row>
    <x:row r="470">
      <x:c r="A470" t="str">
        <x:v>K0466</x:v>
      </x:c>
      <x:c r="B470" t="str">
        <x:v>여행</x:v>
      </x:c>
      <x:c r="C470" t="str">
        <x:v>인천공항라운지이용방법</x:v>
      </x:c>
      <x:c r="D470" t="n">
        <x:v>32.13272</x:v>
      </x:c>
      <x:c r="E470" t="n">
        <x:v>27.14123</x:v>
      </x:c>
      <x:c r="F470" t="n">
        <x:v>27.65173</x:v>
      </x:c>
      <x:c r="G470" t="n">
        <x:v>31.22518</x:v>
      </x:c>
      <x:c r="H470" t="n">
        <x:v>29.63698</x:v>
      </x:c>
      <x:c r="I470" t="n">
        <x:v>28.3891</x:v>
      </x:c>
      <x:c r="J470" t="n">
        <x:v>60.20986</x:v>
      </x:c>
      <x:c r="K470" t="n">
        <x:v>40.75439</x:v>
      </x:c>
      <x:c r="L470" t="n">
        <x:v>28.21894</x:v>
      </x:c>
      <x:c r="M470" t="n">
        <x:v>26.6591</x:v>
      </x:c>
      <x:c r="N470" t="n">
        <x:v>26.71582</x:v>
      </x:c>
      <x:c r="O470" t="n">
        <x:v>27.36812</x:v>
      </x:c>
      <x:c r="P470" t="n">
        <x:v>28.30402</x:v>
      </x:c>
      <x:c r="Q470" t="n">
        <x:v>25.46795</x:v>
      </x:c>
      <x:c r="R470" t="n">
        <x:v>30.03403</x:v>
      </x:c>
      <x:c r="S470" t="n">
        <x:v>28.44583</x:v>
      </x:c>
      <x:c r="T470" t="n">
        <x:v>34.71355</x:v>
      </x:c>
      <x:c r="U470" t="n">
        <x:v>26.34713</x:v>
      </x:c>
      <x:c r="V470" t="n">
        <x:v>23.59614</x:v>
      </x:c>
      <x:c r="W470" t="n">
        <x:v>19.08678</x:v>
      </x:c>
      <x:c r="X470" t="n">
        <x:v>7.54395</x:v>
      </x:c>
      <x:c r="Y470" t="n">
        <x:v>14.71922</x:v>
      </x:c>
      <x:c r="Z470" t="n">
        <x:v>28.98468</x:v>
      </x:c>
      <x:c r="AA470" t="n">
        <x:v>32.04764</x:v>
      </x:c>
      <x:c r="AB470" t="n">
        <x:f>COUNT(D470:O470)</x:f>
        <x:v>12</x:v>
      </x:c>
      <x:c r="AC470" t="n">
        <x:f>COUNT(P470:AA470)</x:f>
        <x:v>12</x:v>
      </x:c>
      <x:c r="AD470" t="n">
        <x:f>COUNTIF(D470:AA470,"&gt;0")</x:f>
        <x:v>24</x:v>
      </x:c>
      <x:c r="AE470" t="n">
        <x:f>IF(AB470=0,"",AVERAGE(D470:O470))</x:f>
        <x:v>32.175264166666665</x:v>
      </x:c>
      <x:c r="AF470" t="n">
        <x:f>IF(AC470=0,"",AVERAGE(P470:AA470))</x:f>
        <x:v>24.94091</x:v>
      </x:c>
      <x:c r="AG470" t="n">
        <x:f>IF(OR(AB470&lt;'산출기준'!$B$19,AC470&lt;'산출기준'!$B$19,AE470=0),"",AF470/AE470)</x:f>
        <x:v>0.7751578936790392</x:v>
      </x:c>
      <x:c r="AH470" t="n">
        <x:f>IF(SUM(P470:AA470)=0,"",MAX(P470:AA470)/SUM(P470:AA470))</x:f>
        <x:v>0.11598597779043882</x:v>
      </x:c>
      <x:c r="AI470" t="n">
        <x:f>IF(AG470="","",AD470/'산출기준'!$B$18*'산출기준'!$B$20+MIN(1,AG470)*'산출기준'!$B$21+(1-AH470)*'산출기준'!$B$22)</x:f>
        <x:v>90.93501725456241</x:v>
      </x:c>
      <x:c r="AJ470" t="str">
        <x:v>24개월 중 양수 지수 24개월; 전반/후반 자료 12/12개월. 최근12개월/이전12개월 관측월 평균비 0.78배, 최근 최댓달 비중 11.6%. 미래 1년 지속을 보장하지 않음.</x:v>
      </x:c>
      <x:c r="AK470" t="str">
        <x:v>https://developers.naver.com/docs/serviceapi/datalab/search/search.md</x:v>
      </x:c>
    </x:row>
    <x:row r="471">
      <x:c r="A471" t="str">
        <x:v>K0467</x:v>
      </x:c>
      <x:c r="B471" t="str">
        <x:v>여행</x:v>
      </x:c>
      <x:c r="C471" t="str">
        <x:v>기내수하물무게</x:v>
      </x:c>
      <x:c r="D471" t="n">
        <x:v>52.83607</x:v>
      </x:c>
      <x:c r="E471" t="n">
        <x:v>51.78672</x:v>
      </x:c>
      <x:c r="F471" t="n">
        <x:v>48.12819</x:v>
      </x:c>
      <x:c r="G471" t="n">
        <x:v>50.73737</x:v>
      </x:c>
      <x:c r="H471" t="n">
        <x:v>61.65626</x:v>
      </x:c>
      <x:c r="I471" t="n">
        <x:v>49.77311</x:v>
      </x:c>
      <x:c r="J471" t="n">
        <x:v>35.50765</x:v>
      </x:c>
      <x:c r="K471" t="n">
        <x:v>36.01815</x:v>
      </x:c>
      <x:c r="L471" t="n">
        <x:v>35.87634</x:v>
      </x:c>
      <x:c r="M471" t="n">
        <x:v>30.43108</x:v>
      </x:c>
      <x:c r="N471" t="n">
        <x:v>39.64832</x:v>
      </x:c>
      <x:c r="O471" t="n">
        <x:v>38.96766</x:v>
      </x:c>
      <x:c r="P471" t="n">
        <x:v>31.65059</x:v>
      </x:c>
      <x:c r="Q471" t="n">
        <x:v>31.08338</x:v>
      </x:c>
      <x:c r="R471" t="n">
        <x:v>24.95745</x:v>
      </x:c>
      <x:c r="S471" t="n">
        <x:v>22.57515</x:v>
      </x:c>
      <x:c r="T471" t="n">
        <x:v>34.71355</x:v>
      </x:c>
      <x:c r="U471" t="n">
        <x:v>25.3545</x:v>
      </x:c>
      <x:c r="V471" t="n">
        <x:v>20.7317</x:v>
      </x:c>
      <x:c r="W471" t="n">
        <x:v>16.39251</x:v>
      </x:c>
      <x:c r="X471" t="n">
        <x:v>20.7317</x:v>
      </x:c>
      <x:c r="Y471" t="n">
        <x:v>18.29268</x:v>
      </x:c>
      <x:c r="Z471" t="n">
        <x:v>21.01531</x:v>
      </x:c>
      <x:c r="AA471" t="n">
        <x:v>26.43221</x:v>
      </x:c>
      <x:c r="AB471" t="n">
        <x:f>COUNT(D471:O471)</x:f>
        <x:v>12</x:v>
      </x:c>
      <x:c r="AC471" t="n">
        <x:f>COUNT(P471:AA471)</x:f>
        <x:v>12</x:v>
      </x:c>
      <x:c r="AD471" t="n">
        <x:f>COUNTIF(D471:AA471,"&gt;0")</x:f>
        <x:v>24</x:v>
      </x:c>
      <x:c r="AE471" t="n">
        <x:f>IF(AB471=0,"",AVERAGE(D471:O471))</x:f>
        <x:v>44.28057666666667</x:v>
      </x:c>
      <x:c r="AF471" t="n">
        <x:f>IF(AC471=0,"",AVERAGE(P471:AA471))</x:f>
        <x:v>24.494227499999997</x:v>
      </x:c>
      <x:c r="AG471" t="n">
        <x:f>IF(OR(AB471&lt;'산출기준'!$B$19,AC471&lt;'산출기준'!$B$19,AE471=0),"",AF471/AE471)</x:f>
        <x:v>0.5531596321427008</x:v>
      </x:c>
      <x:c r="AH471" t="n">
        <x:f>IF(SUM(P471:AA471)=0,"",MAX(P471:AA471)/SUM(P471:AA471))</x:f>
        <x:v>0.11810112539100624</x:v>
      </x:c>
      <x:c r="AI471" t="n">
        <x:f>IF(AG471="","",AD471/'산출기준'!$B$18*'산출기준'!$B$20+MIN(1,AG471)*'산출기준'!$B$21+(1-AH471)*'산출기준'!$B$22)</x:f>
        <x:v>84.2327664564609</x:v>
      </x:c>
      <x:c r="AJ471" t="str">
        <x:v>24개월 중 양수 지수 24개월; 전반/후반 자료 12/12개월. 최근12개월/이전12개월 관측월 평균비 0.55배, 최근 최댓달 비중 11.8%. 미래 1년 지속을 보장하지 않음.</x:v>
      </x:c>
      <x:c r="AK471" t="str">
        <x:v>https://developers.naver.com/docs/serviceapi/datalab/search/search.md</x:v>
      </x:c>
    </x:row>
    <x:row r="472">
      <x:c r="A472" t="str">
        <x:v>K0468</x:v>
      </x:c>
      <x:c r="B472" t="str">
        <x:v>여행</x:v>
      </x:c>
      <x:c r="C472" t="str">
        <x:v>기내수하물</x:v>
      </x:c>
      <x:c r="D472" t="n">
        <x:v>60.32331</x:v>
      </x:c>
      <x:c r="E472" t="n">
        <x:v>61.08905</x:v>
      </x:c>
      <x:c r="F472" t="n">
        <x:v>53.63017</x:v>
      </x:c>
      <x:c r="G472" t="n">
        <x:v>59.52921</x:v>
      </x:c>
      <x:c r="H472" t="n">
        <x:v>71.41236</x:v>
      </x:c>
      <x:c r="I472" t="n">
        <x:v>57.60068</x:v>
      </x:c>
      <x:c r="J472" t="n">
        <x:v>40.81111</x:v>
      </x:c>
      <x:c r="K472" t="n">
        <x:v>37.66307</x:v>
      </x:c>
      <x:c r="L472" t="n">
        <x:v>41.63357</x:v>
      </x:c>
      <x:c r="M472" t="n">
        <x:v>42.25751</x:v>
      </x:c>
      <x:c r="N472" t="n">
        <x:v>48.09982</x:v>
      </x:c>
      <x:c r="O472" t="n">
        <x:v>43.73227</x:v>
      </x:c>
      <x:c r="P472" t="n">
        <x:v>39.50652</x:v>
      </x:c>
      <x:c r="Q472" t="n">
        <x:v>38.45717</x:v>
      </x:c>
      <x:c r="R472" t="n">
        <x:v>33.6642</x:v>
      </x:c>
      <x:c r="S472" t="n">
        <x:v>31.36698</x:v>
      </x:c>
      <x:c r="T472" t="n">
        <x:v>38.99602</x:v>
      </x:c>
      <x:c r="U472" t="n">
        <x:v>27.25467</x:v>
      </x:c>
      <x:c r="V472" t="n">
        <x:v>22.12138</x:v>
      </x:c>
      <x:c r="W472" t="n">
        <x:v>19.37039</x:v>
      </x:c>
      <x:c r="X472" t="n">
        <x:v>21.32728</x:v>
      </x:c>
      <x:c r="Y472" t="n">
        <x:v>19.2853</x:v>
      </x:c>
      <x:c r="Z472" t="n">
        <x:v>22.06466</x:v>
      </x:c>
      <x:c r="AA472" t="n">
        <x:v>23.90811</x:v>
      </x:c>
      <x:c r="AB472" t="n">
        <x:f>COUNT(D472:O472)</x:f>
        <x:v>12</x:v>
      </x:c>
      <x:c r="AC472" t="n">
        <x:f>COUNT(P472:AA472)</x:f>
        <x:v>12</x:v>
      </x:c>
      <x:c r="AD472" t="n">
        <x:f>COUNTIF(D472:AA472,"&gt;0")</x:f>
        <x:v>24</x:v>
      </x:c>
      <x:c r="AE472" t="n">
        <x:f>IF(AB472=0,"",AVERAGE(D472:O472))</x:f>
        <x:v>51.48184416666667</x:v>
      </x:c>
      <x:c r="AF472" t="n">
        <x:f>IF(AC472=0,"",AVERAGE(P472:AA472))</x:f>
        <x:v>28.110223333333337</x:v>
      </x:c>
      <x:c r="AG472" t="n">
        <x:f>IF(OR(AB472&lt;'산출기준'!$B$19,AC472&lt;'산출기준'!$B$19,AE472=0),"",AF472/AE472)</x:f>
        <x:v>0.5460220741574381</x:v>
      </x:c>
      <x:c r="AH472" t="n">
        <x:f>IF(SUM(P472:AA472)=0,"",MAX(P472:AA472)/SUM(P472:AA472))</x:f>
        <x:v>0.11711788842659496</x:v>
      </x:c>
      <x:c r="AI472" t="n">
        <x:f>IF(AG472="","",AD472/'산출기준'!$B$18*'산출기준'!$B$20+MIN(1,AG472)*'산출기준'!$B$21+(1-AH472)*'산출기준'!$B$22)</x:f>
        <x:v>84.03830445619124</x:v>
      </x:c>
      <x:c r="AJ472" t="str">
        <x:v>24개월 중 양수 지수 24개월; 전반/후반 자료 12/12개월. 최근12개월/이전12개월 관측월 평균비 0.55배, 최근 최댓달 비중 11.7%. 미래 1년 지속을 보장하지 않음.</x:v>
      </x:c>
      <x:c r="AK472" t="str">
        <x:v>https://developers.naver.com/docs/serviceapi/datalab/search/search.md</x:v>
      </x:c>
    </x:row>
    <x:row r="473">
      <x:c r="A473" t="str">
        <x:v>K0469</x:v>
      </x:c>
      <x:c r="B473" t="str">
        <x:v>여행</x:v>
      </x:c>
      <x:c r="C473" t="str">
        <x:v>국내선공항도착시간</x:v>
      </x:c>
      <x:c r="D473" t="n">
        <x:v>71.24773</x:v>
      </x:c>
      <x:c r="E473" t="n">
        <x:v>71.03074</x:v>
      </x:c>
      <x:c r="F473" t="n">
        <x:v>67.5226</x:v>
      </x:c>
      <x:c r="G473" t="n">
        <x:v>72.76672</x:v>
      </x:c>
      <x:c r="H473" t="n">
        <x:v>72.80289</x:v>
      </x:c>
      <x:c r="I473" t="n">
        <x:v>68.86075</x:v>
      </x:c>
      <x:c r="J473" t="n">
        <x:v>64.84629</x:v>
      </x:c>
      <x:c r="K473" t="n">
        <x:v>66.50994</x:v>
      </x:c>
      <x:c r="L473" t="n">
        <x:v>64.08679</x:v>
      </x:c>
      <x:c r="M473" t="n">
        <x:v>65.09945</x:v>
      </x:c>
      <x:c r="N473" t="n">
        <x:v>64.99095</x:v>
      </x:c>
      <x:c r="O473" t="n">
        <x:v>68.96925</x:v>
      </x:c>
      <x:c r="P473" t="n">
        <x:v>59.349</x:v>
      </x:c>
      <x:c r="Q473" t="n">
        <x:v>60.32549</x:v>
      </x:c>
      <x:c r="R473" t="n">
        <x:v>63.1103</x:v>
      </x:c>
      <x:c r="S473" t="n">
        <x:v>72.11573</x:v>
      </x:c>
      <x:c r="T473" t="n">
        <x:v>67.01627</x:v>
      </x:c>
      <x:c r="U473" t="n">
        <x:v>56.81735</x:v>
      </x:c>
      <x:c r="V473" t="n">
        <x:v>59.49367</x:v>
      </x:c>
      <x:c r="W473" t="n">
        <x:v>41.59132</x:v>
      </x:c>
      <x:c r="X473" t="n">
        <x:v>36.23869</x:v>
      </x:c>
      <x:c r="Y473" t="n">
        <x:v>39.49367</x:v>
      </x:c>
      <x:c r="Z473" t="n">
        <x:v>45.82278</x:v>
      </x:c>
      <x:c r="AA473" t="n">
        <x:v>30.63291</x:v>
      </x:c>
      <x:c r="AB473" t="n">
        <x:f>COUNT(D473:O473)</x:f>
        <x:v>12</x:v>
      </x:c>
      <x:c r="AC473" t="n">
        <x:f>COUNT(P473:AA473)</x:f>
        <x:v>12</x:v>
      </x:c>
      <x:c r="AD473" t="n">
        <x:f>COUNTIF(D473:AA473,"&gt;0")</x:f>
        <x:v>24</x:v>
      </x:c>
      <x:c r="AE473" t="n">
        <x:f>IF(AB473=0,"",AVERAGE(D473:O473))</x:f>
        <x:v>68.22784166666666</x:v>
      </x:c>
      <x:c r="AF473" t="n">
        <x:f>IF(AC473=0,"",AVERAGE(P473:AA473))</x:f>
        <x:v>52.66726499999999</x:v>
      </x:c>
      <x:c r="AG473" t="n">
        <x:f>IF(OR(AB473&lt;'산출기준'!$B$19,AC473&lt;'산출기준'!$B$19,AE473=0),"",AF473/AE473)</x:f>
        <x:v>0.7719321572168546</x:v>
      </x:c>
      <x:c r="AH473" t="n">
        <x:f>IF(SUM(P473:AA473)=0,"",MAX(P473:AA473)/SUM(P473:AA473))</x:f>
        <x:v>0.11410587139215729</x:v>
      </x:c>
      <x:c r="AI473" t="n">
        <x:f>IF(AG473="","",AD473/'산출기준'!$B$18*'산출기준'!$B$20+MIN(1,AG473)*'산출기준'!$B$21+(1-AH473)*'산출기준'!$B$22)</x:f>
        <x:v>90.87584728866248</x:v>
      </x:c>
      <x:c r="AJ473" t="str">
        <x:v>24개월 중 양수 지수 24개월; 전반/후반 자료 12/12개월. 최근12개월/이전12개월 관측월 평균비 0.77배, 최근 최댓달 비중 11.4%. 미래 1년 지속을 보장하지 않음.</x:v>
      </x:c>
      <x:c r="AK473" t="str">
        <x:v>https://developers.naver.com/docs/serviceapi/datalab/search/search.md</x:v>
      </x:c>
    </x:row>
    <x:row r="474">
      <x:c r="A474" t="str">
        <x:v>K0470</x:v>
      </x:c>
      <x:c r="B474" t="str">
        <x:v>여행</x:v>
      </x:c>
      <x:c r="C474" t="str">
        <x:v>해외여행자보험가격비교</x:v>
      </x:c>
      <x:c r="D474" t="n">
        <x:v>47.8481</x:v>
      </x:c>
      <x:c r="E474" t="n">
        <x:v>42.13381</x:v>
      </x:c>
      <x:c r="F474" t="n">
        <x:v>34.79204</x:v>
      </x:c>
      <x:c r="G474" t="n">
        <x:v>43.68896</x:v>
      </x:c>
      <x:c r="H474" t="n">
        <x:v>43.03797</x:v>
      </x:c>
      <x:c r="I474" t="n">
        <x:v>35.22603</x:v>
      </x:c>
      <x:c r="J474" t="n">
        <x:v>27.4141</x:v>
      </x:c>
      <x:c r="K474" t="n">
        <x:v>28.42676</x:v>
      </x:c>
      <x:c r="L474" t="n">
        <x:v>26.8716</x:v>
      </x:c>
      <x:c r="M474" t="n">
        <x:v>25.93128</x:v>
      </x:c>
      <x:c r="N474" t="n">
        <x:v>27.88426</x:v>
      </x:c>
      <x:c r="O474" t="n">
        <x:v>32.87522</x:v>
      </x:c>
      <x:c r="P474" t="n">
        <x:v>48.49909</x:v>
      </x:c>
      <x:c r="Q474" t="n">
        <x:v>23.03797</x:v>
      </x:c>
      <x:c r="R474" t="n">
        <x:v>26.22061</x:v>
      </x:c>
      <x:c r="S474" t="n">
        <x:v>23.1103</x:v>
      </x:c>
      <x:c r="T474" t="n">
        <x:v>27.1971</x:v>
      </x:c>
      <x:c r="U474" t="n">
        <x:v>31.42857</x:v>
      </x:c>
      <x:c r="V474" t="n">
        <x:v>34.21338</x:v>
      </x:c>
      <x:c r="W474" t="n">
        <x:v>29.90958</x:v>
      </x:c>
      <x:c r="X474" t="n">
        <x:v>38.51717</x:v>
      </x:c>
      <x:c r="Y474" t="n">
        <x:v>24.55696</x:v>
      </x:c>
      <x:c r="Z474" t="n">
        <x:v>31.32007</x:v>
      </x:c>
      <x:c r="AA474" t="n">
        <x:v>28.24593</x:v>
      </x:c>
      <x:c r="AB474" t="n">
        <x:f>COUNT(D474:O474)</x:f>
        <x:v>12</x:v>
      </x:c>
      <x:c r="AC474" t="n">
        <x:f>COUNT(P474:AA474)</x:f>
        <x:v>12</x:v>
      </x:c>
      <x:c r="AD474" t="n">
        <x:f>COUNTIF(D474:AA474,"&gt;0")</x:f>
        <x:v>24</x:v>
      </x:c>
      <x:c r="AE474" t="n">
        <x:f>IF(AB474=0,"",AVERAGE(D474:O474))</x:f>
        <x:v>34.677510833333336</x:v>
      </x:c>
      <x:c r="AF474" t="n">
        <x:f>IF(AC474=0,"",AVERAGE(P474:AA474))</x:f>
        <x:v>30.521394166666667</x:v>
      </x:c>
      <x:c r="AG474" t="n">
        <x:f>IF(OR(AB474&lt;'산출기준'!$B$19,AC474&lt;'산출기준'!$B$19,AE474=0),"",AF474/AE474)</x:f>
        <x:v>0.8801495099621841</x:v>
      </x:c>
      <x:c r="AH474" t="n">
        <x:f>IF(SUM(P474:AA474)=0,"",MAX(P474:AA474)/SUM(P474:AA474))</x:f>
        <x:v>0.1324182903069112</x:v>
      </x:c>
      <x:c r="AI474" t="n">
        <x:f>IF(AG474="","",AD474/'산출기준'!$B$18*'산출기준'!$B$20+MIN(1,AG474)*'산출기준'!$B$21+(1-AH474)*'산출기준'!$B$22)</x:f>
        <x:v>93.7561194927273</x:v>
      </x:c>
      <x:c r="AJ474" t="str">
        <x:v>24개월 중 양수 지수 24개월; 전반/후반 자료 12/12개월. 최근12개월/이전12개월 관측월 평균비 0.88배, 최근 최댓달 비중 13.2%. 미래 1년 지속을 보장하지 않음.</x:v>
      </x:c>
      <x:c r="AK474" t="str">
        <x:v>https://developers.naver.com/docs/serviceapi/datalab/search/search.md</x:v>
      </x:c>
    </x:row>
    <x:row r="475">
      <x:c r="A475" t="str">
        <x:v>K0471</x:v>
      </x:c>
      <x:c r="B475" t="str">
        <x:v>여행</x:v>
      </x:c>
      <x:c r="C475" t="str">
        <x:v>공항리무진가격</x:v>
      </x:c>
      <x:c r="D475" t="n">
        <x:v>78.98734</x:v>
      </x:c>
      <x:c r="E475" t="n">
        <x:v>73.27305</x:v>
      </x:c>
      <x:c r="F475" t="n">
        <x:v>80.07233</x:v>
      </x:c>
      <x:c r="G475" t="n">
        <x:v>81.77215</x:v>
      </x:c>
      <x:c r="H475" t="n">
        <x:v>83.61663</x:v>
      </x:c>
      <x:c r="I475" t="n">
        <x:v>77.68535</x:v>
      </x:c>
      <x:c r="J475" t="n">
        <x:v>68.28209</x:v>
      </x:c>
      <x:c r="K475" t="n">
        <x:v>73.27305</x:v>
      </x:c>
      <x:c r="L475" t="n">
        <x:v>77.90235</x:v>
      </x:c>
      <x:c r="M475" t="n">
        <x:v>72.87522</x:v>
      </x:c>
      <x:c r="N475" t="n">
        <x:v>83.90596</x:v>
      </x:c>
      <x:c r="O475" t="n">
        <x:v>85.02712</x:v>
      </x:c>
      <x:c r="P475" t="n">
        <x:v>83.94213</x:v>
      </x:c>
      <x:c r="Q475" t="n">
        <x:v>86.50994</x:v>
      </x:c>
      <x:c r="R475" t="n">
        <x:v>80.36166</x:v>
      </x:c>
      <x:c r="S475" t="n">
        <x:v>85.06329</x:v>
      </x:c>
      <x:c r="T475" t="n">
        <x:v>100</x:v>
      </x:c>
      <x:c r="U475" t="n">
        <x:v>69.98191</x:v>
      </x:c>
      <x:c r="V475" t="n">
        <x:v>44.95479</x:v>
      </x:c>
      <x:c r="W475" t="n">
        <x:v>40.50632</x:v>
      </x:c>
      <x:c r="X475" t="n">
        <x:v>33.38155</x:v>
      </x:c>
      <x:c r="Y475" t="n">
        <x:v>21.66365</x:v>
      </x:c>
      <x:c r="Z475" t="n">
        <x:v>32.00723</x:v>
      </x:c>
      <x:c r="AA475" t="n">
        <x:v>25.06329</x:v>
      </x:c>
      <x:c r="AB475" t="n">
        <x:f>COUNT(D475:O475)</x:f>
        <x:v>12</x:v>
      </x:c>
      <x:c r="AC475" t="n">
        <x:f>COUNT(P475:AA475)</x:f>
        <x:v>12</x:v>
      </x:c>
      <x:c r="AD475" t="n">
        <x:f>COUNTIF(D475:AA475,"&gt;0")</x:f>
        <x:v>24</x:v>
      </x:c>
      <x:c r="AE475" t="n">
        <x:f>IF(AB475=0,"",AVERAGE(D475:O475))</x:f>
        <x:v>78.05605333333334</x:v>
      </x:c>
      <x:c r="AF475" t="n">
        <x:f>IF(AC475=0,"",AVERAGE(P475:AA475))</x:f>
        <x:v>58.61964666666666</x:v>
      </x:c>
      <x:c r="AG475" t="n">
        <x:f>IF(OR(AB475&lt;'산출기준'!$B$19,AC475&lt;'산출기준'!$B$19,AE475=0),"",AF475/AE475)</x:f>
        <x:v>0.7509942427698111</x:v>
      </x:c>
      <x:c r="AH475" t="n">
        <x:f>IF(SUM(P475:AA475)=0,"",MAX(P475:AA475)/SUM(P475:AA475))</x:f>
        <x:v>0.14215939206730122</x:v>
      </x:c>
      <x:c r="AI475" t="n">
        <x:f>IF(AG475="","",AD475/'산출기준'!$B$18*'산출기준'!$B$20+MIN(1,AG475)*'산출기준'!$B$21+(1-AH475)*'산출기준'!$B$22)</x:f>
        <x:v>89.68663944174831</x:v>
      </x:c>
      <x:c r="AJ475" t="str">
        <x:v>24개월 중 양수 지수 24개월; 전반/후반 자료 12/12개월. 최근12개월/이전12개월 관측월 평균비 0.75배, 최근 최댓달 비중 14.2%. 미래 1년 지속을 보장하지 않음.</x:v>
      </x:c>
      <x:c r="AK475" t="str">
        <x:v>https://developers.naver.com/docs/serviceapi/datalab/search/search.md</x:v>
      </x:c>
    </x:row>
    <x:row r="476">
      <x:c r="A476" t="str">
        <x:v>K0472</x:v>
      </x:c>
      <x:c r="B476" t="str">
        <x:v>여행</x:v>
      </x:c>
      <x:c r="C476" t="str">
        <x:v>해외여행신용카드추천</x:v>
      </x:c>
      <x:c r="D476" t="n">
        <x:v>50.34358</x:v>
      </x:c>
      <x:c r="E476" t="n">
        <x:v>46.22061</x:v>
      </x:c>
      <x:c r="F476" t="n">
        <x:v>48.31826</x:v>
      </x:c>
      <x:c r="G476" t="n">
        <x:v>47.5226</x:v>
      </x:c>
      <x:c r="H476" t="n">
        <x:v>46.14828</x:v>
      </x:c>
      <x:c r="I476" t="n">
        <x:v>45.38878</x:v>
      </x:c>
      <x:c r="J476" t="n">
        <x:v>35.84086</x:v>
      </x:c>
      <x:c r="K476" t="n">
        <x:v>35.51537</x:v>
      </x:c>
      <x:c r="L476" t="n">
        <x:v>31.97106</x:v>
      </x:c>
      <x:c r="M476" t="n">
        <x:v>29.51175</x:v>
      </x:c>
      <x:c r="N476" t="n">
        <x:v>33.09222</x:v>
      </x:c>
      <x:c r="O476" t="n">
        <x:v>33.16455</x:v>
      </x:c>
      <x:c r="P476" t="n">
        <x:v>38.58951</x:v>
      </x:c>
      <x:c r="Q476" t="n">
        <x:v>30.41591</x:v>
      </x:c>
      <x:c r="R476" t="n">
        <x:v>36.31103</x:v>
      </x:c>
      <x:c r="S476" t="n">
        <x:v>32.40506</x:v>
      </x:c>
      <x:c r="T476" t="n">
        <x:v>40.61482</x:v>
      </x:c>
      <x:c r="U476" t="n">
        <x:v>31.32007</x:v>
      </x:c>
      <x:c r="V476" t="n">
        <x:v>31.53707</x:v>
      </x:c>
      <x:c r="W476" t="n">
        <x:v>19.42133</x:v>
      </x:c>
      <x:c r="X476" t="n">
        <x:v>18.84267</x:v>
      </x:c>
      <x:c r="Y476" t="n">
        <x:v>18.77034</x:v>
      </x:c>
      <x:c r="Z476" t="n">
        <x:v>19.71066</x:v>
      </x:c>
      <x:c r="AA476" t="n">
        <x:v>23.6528</x:v>
      </x:c>
      <x:c r="AB476" t="n">
        <x:f>COUNT(D476:O476)</x:f>
        <x:v>12</x:v>
      </x:c>
      <x:c r="AC476" t="n">
        <x:f>COUNT(P476:AA476)</x:f>
        <x:v>12</x:v>
      </x:c>
      <x:c r="AD476" t="n">
        <x:f>COUNTIF(D476:AA476,"&gt;0")</x:f>
        <x:v>24</x:v>
      </x:c>
      <x:c r="AE476" t="n">
        <x:f>IF(AB476=0,"",AVERAGE(D476:O476))</x:f>
        <x:v>40.25316000000001</x:v>
      </x:c>
      <x:c r="AF476" t="n">
        <x:f>IF(AC476=0,"",AVERAGE(P476:AA476))</x:f>
        <x:v>28.46593916666667</x:v>
      </x:c>
      <x:c r="AG476" t="n">
        <x:f>IF(OR(AB476&lt;'산출기준'!$B$19,AC476&lt;'산출기준'!$B$19,AE476=0),"",AF476/AE476)</x:f>
        <x:v>0.7071727826254303</x:v>
      </x:c>
      <x:c r="AH476" t="n">
        <x:f>IF(SUM(P476:AA476)=0,"",MAX(P476:AA476)/SUM(P476:AA476))</x:f>
        <x:v>0.11889888169565926</x:v>
      </x:c>
      <x:c r="AI476" t="n">
        <x:f>IF(AG476="","",AD476/'산출기준'!$B$18*'산출기준'!$B$20+MIN(1,AG476)*'산출기준'!$B$21+(1-AH476)*'산출기준'!$B$22)</x:f>
        <x:v>88.83720584484972</x:v>
      </x:c>
      <x:c r="AJ476" t="str">
        <x:v>24개월 중 양수 지수 24개월; 전반/후반 자료 12/12개월. 최근12개월/이전12개월 관측월 평균비 0.71배, 최근 최댓달 비중 11.9%. 미래 1년 지속을 보장하지 않음.</x:v>
      </x:c>
      <x:c r="AK476" t="str">
        <x:v>https://developers.naver.com/docs/serviceapi/datalab/search/search.md</x:v>
      </x:c>
    </x:row>
    <x:row r="477">
      <x:c r="A477" t="str">
        <x:v>K0473</x:v>
      </x:c>
      <x:c r="B477" t="str">
        <x:v>여행</x:v>
      </x:c>
      <x:c r="C477" t="str">
        <x:v>여권재발급사진</x:v>
      </x:c>
      <x:c r="D477" t="n">
        <x:v>52.73056</x:v>
      </x:c>
      <x:c r="E477" t="n">
        <x:v>58.22784</x:v>
      </x:c>
      <x:c r="F477" t="n">
        <x:v>58.26401</x:v>
      </x:c>
      <x:c r="G477" t="n">
        <x:v>57.50452</x:v>
      </x:c>
      <x:c r="H477" t="n">
        <x:v>60.61482</x:v>
      </x:c>
      <x:c r="I477" t="n">
        <x:v>60.03616</x:v>
      </x:c>
      <x:c r="J477" t="n">
        <x:v>49.65641</x:v>
      </x:c>
      <x:c r="K477" t="n">
        <x:v>40.79566</x:v>
      </x:c>
      <x:c r="L477" t="n">
        <x:v>43.50813</x:v>
      </x:c>
      <x:c r="M477" t="n">
        <x:v>39.60216</x:v>
      </x:c>
      <x:c r="N477" t="n">
        <x:v>38.37251</x:v>
      </x:c>
      <x:c r="O477" t="n">
        <x:v>37.93851</x:v>
      </x:c>
      <x:c r="P477" t="n">
        <x:v>35.87703</x:v>
      </x:c>
      <x:c r="Q477" t="n">
        <x:v>34.14104</x:v>
      </x:c>
      <x:c r="R477" t="n">
        <x:v>35.11754</x:v>
      </x:c>
      <x:c r="S477" t="n">
        <x:v>38.30018</x:v>
      </x:c>
      <x:c r="T477" t="n">
        <x:v>37.43218</x:v>
      </x:c>
      <x:c r="U477" t="n">
        <x:v>28.39059</x:v>
      </x:c>
      <x:c r="V477" t="n">
        <x:v>32.44122</x:v>
      </x:c>
      <x:c r="W477" t="n">
        <x:v>21.12115</x:v>
      </x:c>
      <x:c r="X477" t="n">
        <x:v>16.31103</x:v>
      </x:c>
      <x:c r="Y477" t="n">
        <x:v>20.14466</x:v>
      </x:c>
      <x:c r="Z477" t="n">
        <x:v>22.45931</x:v>
      </x:c>
      <x:c r="AA477" t="n">
        <x:v>23.79746</x:v>
      </x:c>
      <x:c r="AB477" t="n">
        <x:f>COUNT(D477:O477)</x:f>
        <x:v>12</x:v>
      </x:c>
      <x:c r="AC477" t="n">
        <x:f>COUNT(P477:AA477)</x:f>
        <x:v>12</x:v>
      </x:c>
      <x:c r="AD477" t="n">
        <x:f>COUNTIF(D477:AA477,"&gt;0")</x:f>
        <x:v>24</x:v>
      </x:c>
      <x:c r="AE477" t="n">
        <x:f>IF(AB477=0,"",AVERAGE(D477:O477))</x:f>
        <x:v>49.77094083333333</x:v>
      </x:c>
      <x:c r="AF477" t="n">
        <x:f>IF(AC477=0,"",AVERAGE(P477:AA477))</x:f>
        <x:v>28.79444916666667</x:v>
      </x:c>
      <x:c r="AG477" t="n">
        <x:f>IF(OR(AB477&lt;'산출기준'!$B$19,AC477&lt;'산출기준'!$B$19,AE477=0),"",AF477/AE477)</x:f>
        <x:v>0.5785393782908365</x:v>
      </x:c>
      <x:c r="AH477" t="n">
        <x:f>IF(SUM(P477:AA477)=0,"",MAX(P477:AA477)/SUM(P477:AA477))</x:f>
        <x:v>0.11084364379373002</x:v>
      </x:c>
      <x:c r="AI477" t="n">
        <x:f>IF(AG477="","",AD477/'산출기준'!$B$18*'산출기준'!$B$20+MIN(1,AG477)*'산출기준'!$B$21+(1-AH477)*'산출기준'!$B$22)</x:f>
        <x:v>85.1393084728505</x:v>
      </x:c>
      <x:c r="AJ477" t="str">
        <x:v>24개월 중 양수 지수 24개월; 전반/후반 자료 12/12개월. 최근12개월/이전12개월 관측월 평균비 0.58배, 최근 최댓달 비중 11.1%. 미래 1년 지속을 보장하지 않음.</x:v>
      </x:c>
      <x:c r="AK477" t="str">
        <x:v>https://developers.naver.com/docs/serviceapi/datalab/search/search.md</x:v>
      </x:c>
    </x:row>
    <x:row r="478">
      <x:c r="A478" t="str">
        <x:v>K0474</x:v>
      </x:c>
      <x:c r="B478" t="str">
        <x:v>여행</x:v>
      </x:c>
      <x:c r="C478" t="str">
        <x:v>항공권취소</x:v>
      </x:c>
      <x:c r="D478" t="n">
        <x:v>9.6477</x:v>
      </x:c>
      <x:c r="E478" t="n">
        <x:v>9.05016</x:v>
      </x:c>
      <x:c r="F478" t="n">
        <x:v>8.68293</x:v>
      </x:c>
      <x:c r="G478" t="n">
        <x:v>39.94149</x:v>
      </x:c>
      <x:c r="H478" t="n">
        <x:v>16.17701</x:v>
      </x:c>
      <x:c r="I478" t="n">
        <x:v>7.96713</x:v>
      </x:c>
      <x:c r="J478" t="n">
        <x:v>6.42972</x:v>
      </x:c>
      <x:c r="K478" t="n">
        <x:v>7.1144</x:v>
      </x:c>
      <x:c r="L478" t="n">
        <x:v>6.19942</x:v>
      </x:c>
      <x:c r="M478" t="n">
        <x:v>7.04593</x:v>
      </x:c>
      <x:c r="N478" t="n">
        <x:v>7.89244</x:v>
      </x:c>
      <x:c r="O478" t="n">
        <x:v>6.46707</x:v>
      </x:c>
      <x:c r="P478" t="n">
        <x:v>7.12062</x:v>
      </x:c>
      <x:c r="Q478" t="n">
        <x:v>6.23677</x:v>
      </x:c>
      <x:c r="R478" t="n">
        <x:v>6.17453</x:v>
      </x:c>
      <x:c r="S478" t="n">
        <x:v>6.4235</x:v>
      </x:c>
      <x:c r="T478" t="n">
        <x:v>5.78862</x:v>
      </x:c>
      <x:c r="U478" t="n">
        <x:v>5.12261</x:v>
      </x:c>
      <x:c r="V478" t="n">
        <x:v>100</x:v>
      </x:c>
      <x:c r="W478" t="n">
        <x:v>52.93165</x:v>
      </x:c>
      <x:c r="X478" t="n">
        <x:v>9.00659</x:v>
      </x:c>
      <x:c r="Y478" t="n">
        <x:v>4.08315</x:v>
      </x:c>
      <x:c r="Z478" t="n">
        <x:v>4.3259</x:v>
      </x:c>
      <x:c r="AA478" t="n">
        <x:v>4.06448</x:v>
      </x:c>
      <x:c r="AB478" t="n">
        <x:f>COUNT(D478:O478)</x:f>
        <x:v>12</x:v>
      </x:c>
      <x:c r="AC478" t="n">
        <x:f>COUNT(P478:AA478)</x:f>
        <x:v>12</x:v>
      </x:c>
      <x:c r="AD478" t="n">
        <x:f>COUNTIF(D478:AA478,"&gt;0")</x:f>
        <x:v>24</x:v>
      </x:c>
      <x:c r="AE478" t="n">
        <x:f>IF(AB478=0,"",AVERAGE(D478:O478))</x:f>
        <x:v>11.051283333333332</x:v>
      </x:c>
      <x:c r="AF478" t="n">
        <x:f>IF(AC478=0,"",AVERAGE(P478:AA478))</x:f>
        <x:v>17.606534999999997</x:v>
      </x:c>
      <x:c r="AG478" t="n">
        <x:f>IF(OR(AB478&lt;'산출기준'!$B$19,AC478&lt;'산출기준'!$B$19,AE478=0),"",AF478/AE478)</x:f>
        <x:v>1.5931665553171048</x:v>
      </x:c>
      <x:c r="AH478" t="n">
        <x:f>IF(SUM(P478:AA478)=0,"",MAX(P478:AA478)/SUM(P478:AA478))</x:f>
        <x:v>0.47330910558683664</x:v>
      </x:c>
      <x:c r="AI478" t="n">
        <x:f>IF(AG478="","",AD478/'산출기준'!$B$18*'산출기준'!$B$20+MIN(1,AG478)*'산출기준'!$B$21+(1-AH478)*'산출기준'!$B$22)</x:f>
        <x:v>90.53381788826327</x:v>
      </x:c>
      <x:c r="AJ478" t="str">
        <x:v>24개월 중 양수 지수 24개월; 전반/후반 자료 12/12개월. 최근12개월/이전12개월 관측월 평균비 1.59배, 최근 최댓달 비중 47.3%. 미래 1년 지속을 보장하지 않음.</x:v>
      </x:c>
      <x:c r="AK478" t="str">
        <x:v>https://developers.naver.com/docs/serviceapi/datalab/search/search.md</x:v>
      </x:c>
    </x:row>
    <x:row r="479">
      <x:c r="A479" t="str">
        <x:v>K0475</x:v>
      </x:c>
      <x:c r="B479" t="str">
        <x:v>여행</x:v>
      </x:c>
      <x:c r="C479" t="str">
        <x:v>일본여행이심추천</x:v>
      </x:c>
      <x:c r="D479" t="n">
        <x:v>0.04357</x:v>
      </x:c>
      <x:c r="E479"/>
      <x:c r="F479" t="n">
        <x:v>0.10581</x:v>
      </x:c>
      <x:c r="G479" t="n">
        <x:v>0.11203</x:v>
      </x:c>
      <x:c r="H479" t="n">
        <x:v>1.94198</x:v>
      </x:c>
      <x:c r="I479" t="n">
        <x:v>2.4835</x:v>
      </x:c>
      <x:c r="J479" t="n">
        <x:v>1.23241</x:v>
      </x:c>
      <x:c r="K479" t="n">
        <x:v>1.60587</x:v>
      </x:c>
      <x:c r="L479" t="n">
        <x:v>2.63911</x:v>
      </x:c>
      <x:c r="M479" t="n">
        <x:v>1.73658</x:v>
      </x:c>
      <x:c r="N479" t="n">
        <x:v>1.62454</x:v>
      </x:c>
      <x:c r="O479" t="n">
        <x:v>1.25731</x:v>
      </x:c>
      <x:c r="P479" t="n">
        <x:v>2.09137</x:v>
      </x:c>
      <x:c r="Q479" t="n">
        <x:v>2.37146</x:v>
      </x:c>
      <x:c r="R479" t="n">
        <x:v>1.92331</x:v>
      </x:c>
      <x:c r="S479" t="n">
        <x:v>2.38391</x:v>
      </x:c>
      <x:c r="T479" t="n">
        <x:v>4.36947</x:v>
      </x:c>
      <x:c r="U479" t="n">
        <x:v>1.69924</x:v>
      </x:c>
      <x:c r="V479" t="n">
        <x:v>1.54985</x:v>
      </x:c>
      <x:c r="W479" t="n">
        <x:v>2.9939</x:v>
      </x:c>
      <x:c r="X479" t="n">
        <x:v>3.11838</x:v>
      </x:c>
      <x:c r="Y479" t="n">
        <x:v>2.58309</x:v>
      </x:c>
      <x:c r="Z479" t="n">
        <x:v>3.44827</x:v>
      </x:c>
      <x:c r="AA479" t="n">
        <x:v>3.71592</x:v>
      </x:c>
      <x:c r="AB479" t="n">
        <x:f>COUNT(D479:O479)</x:f>
        <x:v>11</x:v>
      </x:c>
      <x:c r="AC479" t="n">
        <x:f>COUNT(P479:AA479)</x:f>
        <x:v>12</x:v>
      </x:c>
      <x:c r="AD479" t="n">
        <x:f>COUNTIF(D479:AA479,"&gt;0")</x:f>
        <x:v>23</x:v>
      </x:c>
      <x:c r="AE479" t="n">
        <x:f>IF(AB479=0,"",AVERAGE(D479:O479))</x:f>
        <x:v>1.3438827272727272</x:v>
      </x:c>
      <x:c r="AF479" t="n">
        <x:f>IF(AC479=0,"",AVERAGE(P479:AA479))</x:f>
        <x:v>2.6873474999999996</x:v>
      </x:c>
      <x:c r="AG479" t="n">
        <x:f>IF(OR(AB479&lt;'산출기준'!$B$19,AC479&lt;'산출기준'!$B$19,AE479=0),"",AF479/AE479)</x:f>
        <x:v>1.9996889947783592</x:v>
      </x:c>
      <x:c r="AH479" t="n">
        <x:f>IF(SUM(P479:AA479)=0,"",MAX(P479:AA479)/SUM(P479:AA479))</x:f>
        <x:v>0.13549513042135417</x:v>
      </x:c>
      <x:c r="AI479" t="n">
        <x:f>IF(AG479="","",AD479/'산출기준'!$B$18*'산출기준'!$B$20+MIN(1,AG479)*'산출기준'!$B$21+(1-AH479)*'산출기준'!$B$22)</x:f>
        <x:v>95.20676405823959</x:v>
      </x:c>
      <x:c r="AJ479" t="str">
        <x:v>24개월 중 양수 지수 23개월; 전반/후반 자료 11/12개월. 최근12개월/이전12개월 관측월 평균비 2.00배, 최근 최댓달 비중 13.5%. 미래 1년 지속을 보장하지 않음.</x:v>
      </x:c>
      <x:c r="AK479" t="str">
        <x:v>https://developers.naver.com/docs/serviceapi/datalab/search/search.md</x:v>
      </x:c>
    </x:row>
    <x:row r="480">
      <x:c r="A480" t="str">
        <x:v>K0476</x:v>
      </x:c>
      <x:c r="B480" t="str">
        <x:v>여행</x:v>
      </x:c>
      <x:c r="C480" t="str">
        <x:v>여행자보험가격</x:v>
      </x:c>
      <x:c r="D480" t="n">
        <x:v>9.93402</x:v>
      </x:c>
      <x:c r="E480" t="n">
        <x:v>9.28669</x:v>
      </x:c>
      <x:c r="F480" t="n">
        <x:v>8.5211</x:v>
      </x:c>
      <x:c r="G480" t="n">
        <x:v>9.212</x:v>
      </x:c>
      <x:c r="H480" t="n">
        <x:v>10.38839</x:v>
      </x:c>
      <x:c r="I480" t="n">
        <x:v>9.5979</x:v>
      </x:c>
      <x:c r="J480" t="n">
        <x:v>7.66214</x:v>
      </x:c>
      <x:c r="K480" t="n">
        <x:v>7.64347</x:v>
      </x:c>
      <x:c r="L480" t="n">
        <x:v>8.45885</x:v>
      </x:c>
      <x:c r="M480" t="n">
        <x:v>8.08539</x:v>
      </x:c>
      <x:c r="N480" t="n">
        <x:v>9.50454</x:v>
      </x:c>
      <x:c r="O480" t="n">
        <x:v>7.65591</x:v>
      </x:c>
      <x:c r="P480" t="n">
        <x:v>8.0605</x:v>
      </x:c>
      <x:c r="Q480" t="n">
        <x:v>7.61234</x:v>
      </x:c>
      <x:c r="R480" t="n">
        <x:v>8.81986</x:v>
      </x:c>
      <x:c r="S480" t="n">
        <x:v>9.11863</x:v>
      </x:c>
      <x:c r="T480" t="n">
        <x:v>10.51288</x:v>
      </x:c>
      <x:c r="U480" t="n">
        <x:v>6.28656</x:v>
      </x:c>
      <x:c r="V480" t="n">
        <x:v>5.77617</x:v>
      </x:c>
      <x:c r="W480" t="n">
        <x:v>4.31968</x:v>
      </x:c>
      <x:c r="X480" t="n">
        <x:v>3.58521</x:v>
      </x:c>
      <x:c r="Y480" t="n">
        <x:v>3.14328</x:v>
      </x:c>
      <x:c r="Z480" t="n">
        <x:v>4.1454</x:v>
      </x:c>
      <x:c r="AA480" t="n">
        <x:v>3.54786</x:v>
      </x:c>
      <x:c r="AB480" t="n">
        <x:f>COUNT(D480:O480)</x:f>
        <x:v>12</x:v>
      </x:c>
      <x:c r="AC480" t="n">
        <x:f>COUNT(P480:AA480)</x:f>
        <x:v>12</x:v>
      </x:c>
      <x:c r="AD480" t="n">
        <x:f>COUNTIF(D480:AA480,"&gt;0")</x:f>
        <x:v>24</x:v>
      </x:c>
      <x:c r="AE480" t="n">
        <x:f>IF(AB480=0,"",AVERAGE(D480:O480))</x:f>
        <x:v>8.8292</x:v>
      </x:c>
      <x:c r="AF480" t="n">
        <x:f>IF(AC480=0,"",AVERAGE(P480:AA480))</x:f>
        <x:v>6.2440308333333325</x:v>
      </x:c>
      <x:c r="AG480" t="n">
        <x:f>IF(OR(AB480&lt;'산출기준'!$B$19,AC480&lt;'산출기준'!$B$19,AE480=0),"",AF480/AE480)</x:f>
        <x:v>0.7072023324121475</x:v>
      </x:c>
      <x:c r="AH480" t="n">
        <x:f>IF(SUM(P480:AA480)=0,"",MAX(P480:AA480)/SUM(P480:AA480))</x:f>
        <x:v>0.1403057346636528</x:v>
      </x:c>
      <x:c r="AI480" t="n">
        <x:f>IF(AG480="","",AD480/'산출기준'!$B$18*'산출기준'!$B$20+MIN(1,AG480)*'산출기준'!$B$21+(1-AH480)*'산출기준'!$B$22)</x:f>
        <x:v>88.40995527909136</x:v>
      </x:c>
      <x:c r="AJ480" t="str">
        <x:v>24개월 중 양수 지수 24개월; 전반/후반 자료 12/12개월. 최근12개월/이전12개월 관측월 평균비 0.71배, 최근 최댓달 비중 14.0%. 미래 1년 지속을 보장하지 않음.</x:v>
      </x:c>
      <x:c r="AK480" t="str">
        <x:v>https://developers.naver.com/docs/serviceapi/datalab/search/search.md</x:v>
      </x:c>
    </x:row>
    <x:row r="481">
      <x:c r="A481" t="str">
        <x:v>K0477</x:v>
      </x:c>
      <x:c r="B481" t="str">
        <x:v>여행</x:v>
      </x:c>
      <x:c r="C481" t="str">
        <x:v>여행자보험지연보상</x:v>
      </x:c>
      <x:c r="D481" t="n">
        <x:v>6.85298</x:v>
      </x:c>
      <x:c r="E481" t="n">
        <x:v>5.31557</x:v>
      </x:c>
      <x:c r="F481" t="n">
        <x:v>12.96526</x:v>
      </x:c>
      <x:c r="G481" t="n">
        <x:v>6.75961</x:v>
      </x:c>
      <x:c r="H481" t="n">
        <x:v>10.99215</x:v>
      </x:c>
      <x:c r="I481" t="n">
        <x:v>11.11664</x:v>
      </x:c>
      <x:c r="J481" t="n">
        <x:v>6.93389</x:v>
      </x:c>
      <x:c r="K481" t="n">
        <x:v>5.48363</x:v>
      </x:c>
      <x:c r="L481" t="n">
        <x:v>4.89854</x:v>
      </x:c>
      <x:c r="M481" t="n">
        <x:v>5.20975</x:v>
      </x:c>
      <x:c r="N481" t="n">
        <x:v>5.76372</x:v>
      </x:c>
      <x:c r="O481" t="n">
        <x:v>7.28245</x:v>
      </x:c>
      <x:c r="P481" t="n">
        <x:v>10.41329</x:v>
      </x:c>
      <x:c r="Q481" t="n">
        <x:v>6.45462</x:v>
      </x:c>
      <x:c r="R481" t="n">
        <x:v>4.52508</x:v>
      </x:c>
      <x:c r="S481" t="n">
        <x:v>4.84874</x:v>
      </x:c>
      <x:c r="T481" t="n">
        <x:v>5.56454</x:v>
      </x:c>
      <x:c r="U481" t="n">
        <x:v>4.77405</x:v>
      </x:c>
      <x:c r="V481" t="n">
        <x:v>2.28432</x:v>
      </x:c>
      <x:c r="W481" t="n">
        <x:v>2.32789</x:v>
      </x:c>
      <x:c r="X481" t="n">
        <x:v>1.81127</x:v>
      </x:c>
      <x:c r="Y481" t="n">
        <x:v>1.63699</x:v>
      </x:c>
      <x:c r="Z481" t="n">
        <x:v>3.12461</x:v>
      </x:c>
      <x:c r="AA481" t="n">
        <x:v>3.82173</x:v>
      </x:c>
      <x:c r="AB481" t="n">
        <x:f>COUNT(D481:O481)</x:f>
        <x:v>12</x:v>
      </x:c>
      <x:c r="AC481" t="n">
        <x:f>COUNT(P481:AA481)</x:f>
        <x:v>12</x:v>
      </x:c>
      <x:c r="AD481" t="n">
        <x:f>COUNTIF(D481:AA481,"&gt;0")</x:f>
        <x:v>24</x:v>
      </x:c>
      <x:c r="AE481" t="n">
        <x:f>IF(AB481=0,"",AVERAGE(D481:O481))</x:f>
        <x:v>7.4645158333333335</x:v>
      </x:c>
      <x:c r="AF481" t="n">
        <x:f>IF(AC481=0,"",AVERAGE(P481:AA481))</x:f>
        <x:v>4.2989275000000005</x:v>
      </x:c>
      <x:c r="AG481" t="n">
        <x:f>IF(OR(AB481&lt;'산출기준'!$B$19,AC481&lt;'산출기준'!$B$19,AE481=0),"",AF481/AE481)</x:f>
        <x:v>0.5759151157269745</x:v>
      </x:c>
      <x:c r="AH481" t="n">
        <x:f>IF(SUM(P481:AA481)=0,"",MAX(P481:AA481)/SUM(P481:AA481))</x:f>
        <x:v>0.201858292950199</x:v>
      </x:c>
      <x:c r="AI481" t="n">
        <x:f>IF(AG481="","",AD481/'산출기준'!$B$18*'산출기준'!$B$20+MIN(1,AG481)*'산출기준'!$B$21+(1-AH481)*'산출기준'!$B$22)</x:f>
        <x:v>83.24028761280526</x:v>
      </x:c>
      <x:c r="AJ481" t="str">
        <x:v>24개월 중 양수 지수 24개월; 전반/후반 자료 12/12개월. 최근12개월/이전12개월 관측월 평균비 0.58배, 최근 최댓달 비중 20.2%. 미래 1년 지속을 보장하지 않음.</x:v>
      </x:c>
      <x:c r="AK481" t="str">
        <x:v>https://developers.naver.com/docs/serviceapi/datalab/search/search.md</x:v>
      </x:c>
    </x:row>
    <x:row r="482">
      <x:c r="A482" t="str">
        <x:v>K0478</x:v>
      </x:c>
      <x:c r="B482" t="str">
        <x:v>여행</x:v>
      </x:c>
      <x:c r="C482" t="str">
        <x:v>해외로밍가격</x:v>
      </x:c>
      <x:c r="D482" t="n">
        <x:v>24.31843</x:v>
      </x:c>
      <x:c r="E482" t="n">
        <x:v>26.04257</x:v>
      </x:c>
      <x:c r="F482" t="n">
        <x:v>24.01966</x:v>
      </x:c>
      <x:c r="G482" t="n">
        <x:v>26.21685</x:v>
      </x:c>
      <x:c r="H482" t="n">
        <x:v>29.56554</x:v>
      </x:c>
      <x:c r="I482" t="n">
        <x:v>25.59442</x:v>
      </x:c>
      <x:c r="J482" t="n">
        <x:v>21.18137</x:v>
      </x:c>
      <x:c r="K482" t="n">
        <x:v>17.23515</x:v>
      </x:c>
      <x:c r="L482" t="n">
        <x:v>15.8409</x:v>
      </x:c>
      <x:c r="M482" t="n">
        <x:v>16.37619</x:v>
      </x:c>
      <x:c r="N482" t="n">
        <x:v>16.51313</x:v>
      </x:c>
      <x:c r="O482" t="n">
        <x:v>16.3015</x:v>
      </x:c>
      <x:c r="P482" t="n">
        <x:v>15.80356</x:v>
      </x:c>
      <x:c r="Q482" t="n">
        <x:v>15.01307</x:v>
      </x:c>
      <x:c r="R482" t="n">
        <x:v>15.74754</x:v>
      </x:c>
      <x:c r="S482" t="n">
        <x:v>17.98829</x:v>
      </x:c>
      <x:c r="T482" t="n">
        <x:v>24.39935</x:v>
      </x:c>
      <x:c r="U482" t="n">
        <x:v>16.2766</x:v>
      </x:c>
      <x:c r="V482" t="n">
        <x:v>14.32839</x:v>
      </x:c>
      <x:c r="W482" t="n">
        <x:v>9.63525</x:v>
      </x:c>
      <x:c r="X482" t="n">
        <x:v>5.29067</x:v>
      </x:c>
      <x:c r="Y482" t="n">
        <x:v>4.3259</x:v>
      </x:c>
      <x:c r="Z482" t="n">
        <x:v>3.54786</x:v>
      </x:c>
      <x:c r="AA482" t="n">
        <x:v>3.41092</x:v>
      </x:c>
      <x:c r="AB482" t="n">
        <x:f>COUNT(D482:O482)</x:f>
        <x:v>12</x:v>
      </x:c>
      <x:c r="AC482" t="n">
        <x:f>COUNT(P482:AA482)</x:f>
        <x:v>12</x:v>
      </x:c>
      <x:c r="AD482" t="n">
        <x:f>COUNTIF(D482:AA482,"&gt;0")</x:f>
        <x:v>24</x:v>
      </x:c>
      <x:c r="AE482" t="n">
        <x:f>IF(AB482=0,"",AVERAGE(D482:O482))</x:f>
        <x:v>21.600475833333334</x:v>
      </x:c>
      <x:c r="AF482" t="n">
        <x:f>IF(AC482=0,"",AVERAGE(P482:AA482))</x:f>
        <x:v>12.147283333333332</x:v>
      </x:c>
      <x:c r="AG482" t="n">
        <x:f>IF(OR(AB482&lt;'산출기준'!$B$19,AC482&lt;'산출기준'!$B$19,AE482=0),"",AF482/AE482)</x:f>
        <x:v>0.5623618399455783</x:v>
      </x:c>
      <x:c r="AH482" t="n">
        <x:f>IF(SUM(P482:AA482)=0,"",MAX(P482:AA482)/SUM(P482:AA482))</x:f>
        <x:v>0.16738550594989005</x:v>
      </x:c>
      <x:c r="AI482" t="n">
        <x:f>IF(AG482="","",AD482/'산출기준'!$B$18*'산출기준'!$B$20+MIN(1,AG482)*'산출기준'!$B$21+(1-AH482)*'산출기준'!$B$22)</x:f>
        <x:v>83.52314507936956</x:v>
      </x:c>
      <x:c r="AJ482" t="str">
        <x:v>24개월 중 양수 지수 24개월; 전반/후반 자료 12/12개월. 최근12개월/이전12개월 관측월 평균비 0.56배, 최근 최댓달 비중 16.7%. 미래 1년 지속을 보장하지 않음.</x:v>
      </x:c>
      <x:c r="AK482" t="str">
        <x:v>https://developers.naver.com/docs/serviceapi/datalab/search/search.md</x:v>
      </x:c>
    </x:row>
    <x:row r="483">
      <x:c r="A483" t="str">
        <x:v>K0479</x:v>
      </x:c>
      <x:c r="B483" t="str">
        <x:v>여행</x:v>
      </x:c>
      <x:c r="C483" t="str">
        <x:v>해외여행자보험가격</x:v>
      </x:c>
      <x:c r="D483" t="n">
        <x:v>8.03652</x:v>
      </x:c>
      <x:c r="E483" t="n">
        <x:v>8.21917</x:v>
      </x:c>
      <x:c r="F483" t="n">
        <x:v>7.44292</x:v>
      </x:c>
      <x:c r="G483" t="n">
        <x:v>9.36073</x:v>
      </x:c>
      <x:c r="H483" t="n">
        <x:v>10.5936</x:v>
      </x:c>
      <x:c r="I483" t="n">
        <x:v>11.79604</x:v>
      </x:c>
      <x:c r="J483" t="n">
        <x:v>7.56468</x:v>
      </x:c>
      <x:c r="K483" t="n">
        <x:v>6.6971</x:v>
      </x:c>
      <x:c r="L483" t="n">
        <x:v>6.31659</x:v>
      </x:c>
      <x:c r="M483" t="n">
        <x:v>8.08219</x:v>
      </x:c>
      <x:c r="N483" t="n">
        <x:v>7.21461</x:v>
      </x:c>
      <x:c r="O483" t="n">
        <x:v>6.621</x:v>
      </x:c>
      <x:c r="P483" t="n">
        <x:v>9.80213</x:v>
      </x:c>
      <x:c r="Q483" t="n">
        <x:v>6.56012</x:v>
      </x:c>
      <x:c r="R483" t="n">
        <x:v>7.09284</x:v>
      </x:c>
      <x:c r="S483" t="n">
        <x:v>7.27549</x:v>
      </x:c>
      <x:c r="T483" t="n">
        <x:v>9.36073</x:v>
      </x:c>
      <x:c r="U483" t="n">
        <x:v>10.09132</x:v>
      </x:c>
      <x:c r="V483" t="n">
        <x:v>10.30441</x:v>
      </x:c>
      <x:c r="W483" t="n">
        <x:v>7.12328</x:v>
      </x:c>
      <x:c r="X483" t="n">
        <x:v>9.01065</x:v>
      </x:c>
      <x:c r="Y483" t="n">
        <x:v>8.09741</x:v>
      </x:c>
      <x:c r="Z483" t="n">
        <x:v>9.05631</x:v>
      </x:c>
      <x:c r="AA483" t="n">
        <x:v>7.51902</x:v>
      </x:c>
      <x:c r="AB483" t="n">
        <x:f>COUNT(D483:O483)</x:f>
        <x:v>12</x:v>
      </x:c>
      <x:c r="AC483" t="n">
        <x:f>COUNT(P483:AA483)</x:f>
        <x:v>12</x:v>
      </x:c>
      <x:c r="AD483" t="n">
        <x:f>COUNTIF(D483:AA483,"&gt;0")</x:f>
        <x:v>24</x:v>
      </x:c>
      <x:c r="AE483" t="n">
        <x:f>IF(AB483=0,"",AVERAGE(D483:O483))</x:f>
        <x:v>8.162095833333334</x:v>
      </x:c>
      <x:c r="AF483" t="n">
        <x:f>IF(AC483=0,"",AVERAGE(P483:AA483))</x:f>
        <x:v>8.441142499999998</x:v>
      </x:c>
      <x:c r="AG483" t="n">
        <x:f>IF(OR(AB483&lt;'산출기준'!$B$19,AC483&lt;'산출기준'!$B$19,AE483=0),"",AF483/AE483)</x:f>
        <x:v>1.0341881144701903</x:v>
      </x:c>
      <x:c r="AH483" t="n">
        <x:f>IF(SUM(P483:AA483)=0,"",MAX(P483:AA483)/SUM(P483:AA483))</x:f>
        <x:v>0.10172803424812857</x:v>
      </x:c>
      <x:c r="AI483" t="n">
        <x:f>IF(AG483="","",AD483/'산출기준'!$B$18*'산출기준'!$B$20+MIN(1,AG483)*'산출기준'!$B$21+(1-AH483)*'산출기준'!$B$22)</x:f>
        <x:v>97.96543931503743</x:v>
      </x:c>
      <x:c r="AJ483" t="str">
        <x:v>24개월 중 양수 지수 24개월; 전반/후반 자료 12/12개월. 최근12개월/이전12개월 관측월 평균비 1.03배, 최근 최댓달 비중 10.2%. 미래 1년 지속을 보장하지 않음.</x:v>
      </x:c>
      <x:c r="AK483" t="str">
        <x:v>https://developers.naver.com/docs/serviceapi/datalab/search/search.md</x:v>
      </x:c>
    </x:row>
    <x:row r="484">
      <x:c r="A484" t="str">
        <x:v>K0480</x:v>
      </x:c>
      <x:c r="B484" t="str">
        <x:v>여행</x:v>
      </x:c>
      <x:c r="C484" t="str">
        <x:v>인천공항리무진시간표</x:v>
      </x:c>
      <x:c r="D484" t="n">
        <x:v>80.74581</x:v>
      </x:c>
      <x:c r="E484" t="n">
        <x:v>84.74885</x:v>
      </x:c>
      <x:c r="F484" t="n">
        <x:v>100</x:v>
      </x:c>
      <x:c r="G484" t="n">
        <x:v>89.28462</x:v>
      </x:c>
      <x:c r="H484" t="n">
        <x:v>93.01369</x:v>
      </x:c>
      <x:c r="I484" t="n">
        <x:v>84.55098</x:v>
      </x:c>
      <x:c r="J484" t="n">
        <x:v>75.41856</x:v>
      </x:c>
      <x:c r="K484" t="n">
        <x:v>68.3105</x:v>
      </x:c>
      <x:c r="L484" t="n">
        <x:v>66.30136</x:v>
      </x:c>
      <x:c r="M484" t="n">
        <x:v>58.4627</x:v>
      </x:c>
      <x:c r="N484" t="n">
        <x:v>57.5799</x:v>
      </x:c>
      <x:c r="O484" t="n">
        <x:v>58.828</x:v>
      </x:c>
      <x:c r="P484" t="n">
        <x:v>58.67579</x:v>
      </x:c>
      <x:c r="Q484" t="n">
        <x:v>61.8417</x:v>
      </x:c>
      <x:c r="R484" t="n">
        <x:v>77.22983</x:v>
      </x:c>
      <x:c r="S484" t="n">
        <x:v>70.19786</x:v>
      </x:c>
      <x:c r="T484" t="n">
        <x:v>67.00152</x:v>
      </x:c>
      <x:c r="U484" t="n">
        <x:v>26.68188</x:v>
      </x:c>
      <x:c r="V484" t="n">
        <x:v>24.38356</x:v>
      </x:c>
      <x:c r="W484" t="n">
        <x:v>18.47792</x:v>
      </x:c>
      <x:c r="X484" t="n">
        <x:v>14.14003</x:v>
      </x:c>
      <x:c r="Y484" t="n">
        <x:v>14.61187</x:v>
      </x:c>
      <x:c r="Z484" t="n">
        <x:v>9.83257</x:v>
      </x:c>
      <x:c r="AA484" t="n">
        <x:v>7.76255</x:v>
      </x:c>
      <x:c r="AB484" t="n">
        <x:f>COUNT(D484:O484)</x:f>
        <x:v>12</x:v>
      </x:c>
      <x:c r="AC484" t="n">
        <x:f>COUNT(P484:AA484)</x:f>
        <x:v>12</x:v>
      </x:c>
      <x:c r="AD484" t="n">
        <x:f>COUNTIF(D484:AA484,"&gt;0")</x:f>
        <x:v>24</x:v>
      </x:c>
      <x:c r="AE484" t="n">
        <x:f>IF(AB484=0,"",AVERAGE(D484:O484))</x:f>
        <x:v>76.43708083333334</x:v>
      </x:c>
      <x:c r="AF484" t="n">
        <x:f>IF(AC484=0,"",AVERAGE(P484:AA484))</x:f>
        <x:v>37.569756666666656</x:v>
      </x:c>
      <x:c r="AG484" t="n">
        <x:f>IF(OR(AB484&lt;'산출기준'!$B$19,AC484&lt;'산출기준'!$B$19,AE484=0),"",AF484/AE484)</x:f>
        <x:v>0.4915121856705301</x:v>
      </x:c>
      <x:c r="AH484" t="n">
        <x:f>IF(SUM(P484:AA484)=0,"",MAX(P484:AA484)/SUM(P484:AA484))</x:f>
        <x:v>0.17130319005703795</x:v>
      </x:c>
      <x:c r="AI484" t="n">
        <x:f>IF(AG484="","",AD484/'산출기준'!$B$18*'산출기준'!$B$20+MIN(1,AG484)*'산출기준'!$B$21+(1-AH484)*'산출기준'!$B$22)</x:f>
        <x:v>81.31930176897515</x:v>
      </x:c>
      <x:c r="AJ484" t="str">
        <x:v>24개월 중 양수 지수 24개월; 전반/후반 자료 12/12개월. 최근12개월/이전12개월 관측월 평균비 0.49배, 최근 최댓달 비중 17.1%. 미래 1년 지속을 보장하지 않음.</x:v>
      </x:c>
      <x:c r="AK484" t="str">
        <x:v>https://developers.naver.com/docs/serviceapi/datalab/search/search.md</x:v>
      </x:c>
    </x:row>
    <x:row r="485">
      <x:c r="A485" t="str">
        <x:v>K0481</x:v>
      </x:c>
      <x:c r="B485" t="str">
        <x:v>여행</x:v>
      </x:c>
      <x:c r="C485" t="str">
        <x:v>기내수하물크기</x:v>
      </x:c>
      <x:c r="D485" t="n">
        <x:v>10.06088</x:v>
      </x:c>
      <x:c r="E485" t="n">
        <x:v>8.52359</x:v>
      </x:c>
      <x:c r="F485" t="n">
        <x:v>10.8828</x:v>
      </x:c>
      <x:c r="G485" t="n">
        <x:v>7.88432</x:v>
      </x:c>
      <x:c r="H485" t="n">
        <x:v>14.99238</x:v>
      </x:c>
      <x:c r="I485" t="n">
        <x:v>17.97564</x:v>
      </x:c>
      <x:c r="J485" t="n">
        <x:v>13.98782</x:v>
      </x:c>
      <x:c r="K485" t="n">
        <x:v>11.68949</x:v>
      </x:c>
      <x:c r="L485" t="n">
        <x:v>12.98325</x:v>
      </x:c>
      <x:c r="M485" t="n">
        <x:v>12.43531</x:v>
      </x:c>
      <x:c r="N485" t="n">
        <x:v>11.61339</x:v>
      </x:c>
      <x:c r="O485" t="n">
        <x:v>12.63318</x:v>
      </x:c>
      <x:c r="P485" t="n">
        <x:v>10.41095</x:v>
      </x:c>
      <x:c r="Q485" t="n">
        <x:v>9.84779</x:v>
      </x:c>
      <x:c r="R485" t="n">
        <x:v>8.03652</x:v>
      </x:c>
      <x:c r="S485" t="n">
        <x:v>10.22831</x:v>
      </x:c>
      <x:c r="T485" t="n">
        <x:v>11.94824</x:v>
      </x:c>
      <x:c r="U485" t="n">
        <x:v>8.66057</x:v>
      </x:c>
      <x:c r="V485" t="n">
        <x:v>7.59512</x:v>
      </x:c>
      <x:c r="W485" t="n">
        <x:v>7.61035</x:v>
      </x:c>
      <x:c r="X485" t="n">
        <x:v>6.56012</x:v>
      </x:c>
      <x:c r="Y485" t="n">
        <x:v>6.66666</x:v>
      </x:c>
      <x:c r="Z485" t="n">
        <x:v>7.80821</x:v>
      </x:c>
      <x:c r="AA485" t="n">
        <x:v>7.73211</x:v>
      </x:c>
      <x:c r="AB485" t="n">
        <x:f>COUNT(D485:O485)</x:f>
        <x:v>12</x:v>
      </x:c>
      <x:c r="AC485" t="n">
        <x:f>COUNT(P485:AA485)</x:f>
        <x:v>12</x:v>
      </x:c>
      <x:c r="AD485" t="n">
        <x:f>COUNTIF(D485:AA485,"&gt;0")</x:f>
        <x:v>24</x:v>
      </x:c>
      <x:c r="AE485" t="n">
        <x:f>IF(AB485=0,"",AVERAGE(D485:O485))</x:f>
        <x:v>12.138504166666666</x:v>
      </x:c>
      <x:c r="AF485" t="n">
        <x:f>IF(AC485=0,"",AVERAGE(P485:AA485))</x:f>
        <x:v>8.592079166666666</x:v>
      </x:c>
      <x:c r="AG485" t="n">
        <x:f>IF(OR(AB485&lt;'산출기준'!$B$19,AC485&lt;'산출기준'!$B$19,AE485=0),"",AF485/AE485)</x:f>
        <x:v>0.7078367357867064</x:v>
      </x:c>
      <x:c r="AH485" t="n">
        <x:f>IF(SUM(P485:AA485)=0,"",MAX(P485:AA485)/SUM(P485:AA485))</x:f>
        <x:v>0.11588425192000966</x:v>
      </x:c>
      <x:c r="AI485" t="n">
        <x:f>IF(AG485="","",AD485/'산출기준'!$B$18*'산출기준'!$B$20+MIN(1,AG485)*'산출기준'!$B$21+(1-AH485)*'산출기준'!$B$22)</x:f>
        <x:v>88.917417035201</x:v>
      </x:c>
      <x:c r="AJ485" t="str">
        <x:v>24개월 중 양수 지수 24개월; 전반/후반 자료 12/12개월. 최근12개월/이전12개월 관측월 평균비 0.71배, 최근 최댓달 비중 11.6%. 미래 1년 지속을 보장하지 않음.</x:v>
      </x:c>
      <x:c r="AK485" t="str">
        <x:v>https://developers.naver.com/docs/serviceapi/datalab/search/search.md</x:v>
      </x:c>
    </x:row>
    <x:row r="486">
      <x:c r="A486" t="str">
        <x:v>K0482</x:v>
      </x:c>
      <x:c r="B486" t="str">
        <x:v>여행</x:v>
      </x:c>
      <x:c r="C486" t="str">
        <x:v>국제선공항도착시간</x:v>
      </x:c>
      <x:c r="D486" t="n">
        <x:v>35.2968</x:v>
      </x:c>
      <x:c r="E486" t="n">
        <x:v>35.25114</x:v>
      </x:c>
      <x:c r="F486" t="n">
        <x:v>31.23287</x:v>
      </x:c>
      <x:c r="G486" t="n">
        <x:v>30.89802</x:v>
      </x:c>
      <x:c r="H486" t="n">
        <x:v>25.41856</x:v>
      </x:c>
      <x:c r="I486" t="n">
        <x:v>17.41248</x:v>
      </x:c>
      <x:c r="J486" t="n">
        <x:v>11.33942</x:v>
      </x:c>
      <x:c r="K486" t="n">
        <x:v>14.24657</x:v>
      </x:c>
      <x:c r="L486" t="n">
        <x:v>17.15372</x:v>
      </x:c>
      <x:c r="M486" t="n">
        <x:v>15.28158</x:v>
      </x:c>
      <x:c r="N486" t="n">
        <x:v>15.55555</x:v>
      </x:c>
      <x:c r="O486" t="n">
        <x:v>14.52054</x:v>
      </x:c>
      <x:c r="P486" t="n">
        <x:v>12.60273</x:v>
      </x:c>
      <x:c r="Q486" t="n">
        <x:v>13.95738</x:v>
      </x:c>
      <x:c r="R486" t="n">
        <x:v>14.42922</x:v>
      </x:c>
      <x:c r="S486" t="n">
        <x:v>15.28158</x:v>
      </x:c>
      <x:c r="T486" t="n">
        <x:v>19.1933</x:v>
      </x:c>
      <x:c r="U486" t="n">
        <x:v>9.05631</x:v>
      </x:c>
      <x:c r="V486" t="n">
        <x:v>11.3242</x:v>
      </x:c>
      <x:c r="W486" t="n">
        <x:v>9.1933</x:v>
      </x:c>
      <x:c r="X486" t="n">
        <x:v>7.45814</x:v>
      </x:c>
      <x:c r="Y486" t="n">
        <x:v>8.17351</x:v>
      </x:c>
      <x:c r="Z486" t="n">
        <x:v>8.3105</x:v>
      </x:c>
      <x:c r="AA486" t="n">
        <x:v>7.29071</x:v>
      </x:c>
      <x:c r="AB486" t="n">
        <x:f>COUNT(D486:O486)</x:f>
        <x:v>12</x:v>
      </x:c>
      <x:c r="AC486" t="n">
        <x:f>COUNT(P486:AA486)</x:f>
        <x:v>12</x:v>
      </x:c>
      <x:c r="AD486" t="n">
        <x:f>COUNTIF(D486:AA486,"&gt;0")</x:f>
        <x:v>24</x:v>
      </x:c>
      <x:c r="AE486" t="n">
        <x:f>IF(AB486=0,"",AVERAGE(D486:O486))</x:f>
        <x:v>21.96727083333333</x:v>
      </x:c>
      <x:c r="AF486" t="n">
        <x:f>IF(AC486=0,"",AVERAGE(P486:AA486))</x:f>
        <x:v>11.355906666666668</x:v>
      </x:c>
      <x:c r="AG486" t="n">
        <x:f>IF(OR(AB486&lt;'산출기준'!$B$19,AC486&lt;'산출기준'!$B$19,AE486=0),"",AF486/AE486)</x:f>
        <x:v>0.5169466317789061</x:v>
      </x:c>
      <x:c r="AH486" t="n">
        <x:f>IF(SUM(P486:AA486)=0,"",MAX(P486:AA486)/SUM(P486:AA486))</x:f>
        <x:v>0.14084667245122362</x:v>
      </x:c>
      <x:c r="AI486" t="n">
        <x:f>IF(AG486="","",AD486/'산출기준'!$B$18*'산출기준'!$B$20+MIN(1,AG486)*'산출기준'!$B$21+(1-AH486)*'산출기준'!$B$22)</x:f>
        <x:v>82.6914655043427</x:v>
      </x:c>
      <x:c r="AJ486" t="str">
        <x:v>24개월 중 양수 지수 24개월; 전반/후반 자료 12/12개월. 최근12개월/이전12개월 관측월 평균비 0.52배, 최근 최댓달 비중 14.1%. 미래 1년 지속을 보장하지 않음.</x:v>
      </x:c>
      <x:c r="AK486" t="str">
        <x:v>https://developers.naver.com/docs/serviceapi/datalab/search/search.md</x:v>
      </x:c>
    </x:row>
    <x:row r="487">
      <x:c r="A487" t="str">
        <x:v>K0483</x:v>
      </x:c>
      <x:c r="B487" t="str">
        <x:v>여행</x:v>
      </x:c>
      <x:c r="C487" t="str">
        <x:v>환전수수료무료</x:v>
      </x:c>
      <x:c r="D487" t="n">
        <x:v>45.47945</x:v>
      </x:c>
      <x:c r="E487" t="n">
        <x:v>47.53424</x:v>
      </x:c>
      <x:c r="F487" t="n">
        <x:v>46.1035</x:v>
      </x:c>
      <x:c r="G487" t="n">
        <x:v>56.6971</x:v>
      </x:c>
      <x:c r="H487" t="n">
        <x:v>53.82039</x:v>
      </x:c>
      <x:c r="I487" t="n">
        <x:v>47.24505</x:v>
      </x:c>
      <x:c r="J487" t="n">
        <x:v>32.11567</x:v>
      </x:c>
      <x:c r="K487" t="n">
        <x:v>37.70167</x:v>
      </x:c>
      <x:c r="L487" t="n">
        <x:v>36.13394</x:v>
      </x:c>
      <x:c r="M487" t="n">
        <x:v>33.92694</x:v>
      </x:c>
      <x:c r="N487" t="n">
        <x:v>37.67123</x:v>
      </x:c>
      <x:c r="O487" t="n">
        <x:v>32.2831</x:v>
      </x:c>
      <x:c r="P487" t="n">
        <x:v>36.9863</x:v>
      </x:c>
      <x:c r="Q487" t="n">
        <x:v>40.77625</x:v>
      </x:c>
      <x:c r="R487" t="n">
        <x:v>38.12785</x:v>
      </x:c>
      <x:c r="S487" t="n">
        <x:v>57.26027</x:v>
      </x:c>
      <x:c r="T487" t="n">
        <x:v>49.10197</x:v>
      </x:c>
      <x:c r="U487" t="n">
        <x:v>12.08523</x:v>
      </x:c>
      <x:c r="V487" t="n">
        <x:v>5.99695</x:v>
      </x:c>
      <x:c r="W487" t="n">
        <x:v>3.15068</x:v>
      </x:c>
      <x:c r="X487" t="n">
        <x:v>2.70928</x:v>
      </x:c>
      <x:c r="Y487" t="n">
        <x:v>1.82648</x:v>
      </x:c>
      <x:c r="Z487" t="n">
        <x:v>4.35312</x:v>
      </x:c>
      <x:c r="AA487" t="n">
        <x:v>5.00761</x:v>
      </x:c>
      <x:c r="AB487" t="n">
        <x:f>COUNT(D487:O487)</x:f>
        <x:v>12</x:v>
      </x:c>
      <x:c r="AC487" t="n">
        <x:f>COUNT(P487:AA487)</x:f>
        <x:v>12</x:v>
      </x:c>
      <x:c r="AD487" t="n">
        <x:f>COUNTIF(D487:AA487,"&gt;0")</x:f>
        <x:v>24</x:v>
      </x:c>
      <x:c r="AE487" t="n">
        <x:f>IF(AB487=0,"",AVERAGE(D487:O487))</x:f>
        <x:v>42.22602333333333</x:v>
      </x:c>
      <x:c r="AF487" t="n">
        <x:f>IF(AC487=0,"",AVERAGE(P487:AA487))</x:f>
        <x:v>21.448499166666664</x:v>
      </x:c>
      <x:c r="AG487" t="n">
        <x:f>IF(OR(AB487&lt;'산출기준'!$B$19,AC487&lt;'산출기준'!$B$19,AE487=0),"",AF487/AE487)</x:f>
        <x:v>0.5079450413161488</x:v>
      </x:c>
      <x:c r="AH487" t="n">
        <x:f>IF(SUM(P487:AA487)=0,"",MAX(P487:AA487)/SUM(P487:AA487))</x:f>
        <x:v>0.2224719375275636</x:v>
      </x:c>
      <x:c r="AI487" t="n">
        <x:f>IF(AG487="","",AD487/'산출기준'!$B$18*'산출기준'!$B$20+MIN(1,AG487)*'산출기준'!$B$21+(1-AH487)*'산출기준'!$B$22)</x:f>
        <x:v>80.78891248893319</x:v>
      </x:c>
      <x:c r="AJ487" t="str">
        <x:v>24개월 중 양수 지수 24개월; 전반/후반 자료 12/12개월. 최근12개월/이전12개월 관측월 평균비 0.51배, 최근 최댓달 비중 22.2%. 미래 1년 지속을 보장하지 않음.</x:v>
      </x:c>
      <x:c r="AK487" t="str">
        <x:v>https://developers.naver.com/docs/serviceapi/datalab/search/search.md</x:v>
      </x:c>
    </x:row>
    <x:row r="488">
      <x:c r="A488" t="str">
        <x:v>K0484</x:v>
      </x:c>
      <x:c r="B488" t="str">
        <x:v>여행</x:v>
      </x:c>
      <x:c r="C488" t="str">
        <x:v>여권사진메이크업</x:v>
      </x:c>
      <x:c r="D488" t="n">
        <x:v>47.96978</x:v>
      </x:c>
      <x:c r="E488" t="n">
        <x:v>57.79036</x:v>
      </x:c>
      <x:c r="F488" t="n">
        <x:v>50.51935</x:v>
      </x:c>
      <x:c r="G488" t="n">
        <x:v>47.11992</x:v>
      </x:c>
      <x:c r="H488" t="n">
        <x:v>50.04721</x:v>
      </x:c>
      <x:c r="I488" t="n">
        <x:v>55.80736</x:v>
      </x:c>
      <x:c r="J488" t="n">
        <x:v>45.23135</x:v>
      </x:c>
      <x:c r="K488" t="n">
        <x:v>37.29933</x:v>
      </x:c>
      <x:c r="L488" t="n">
        <x:v>39.09348</x:v>
      </x:c>
      <x:c r="M488" t="n">
        <x:v>38.14919</x:v>
      </x:c>
      <x:c r="N488" t="n">
        <x:v>41.26534</x:v>
      </x:c>
      <x:c r="O488" t="n">
        <x:v>40.60434</x:v>
      </x:c>
      <x:c r="P488" t="n">
        <x:v>36.26062</x:v>
      </x:c>
      <x:c r="Q488" t="n">
        <x:v>37.11048</x:v>
      </x:c>
      <x:c r="R488" t="n">
        <x:v>41.92634</x:v>
      </x:c>
      <x:c r="S488" t="n">
        <x:v>35.12747</x:v>
      </x:c>
      <x:c r="T488" t="n">
        <x:v>40.69877</x:v>
      </x:c>
      <x:c r="U488" t="n">
        <x:v>37.01605</x:v>
      </x:c>
      <x:c r="V488" t="n">
        <x:v>31.44475</x:v>
      </x:c>
      <x:c r="W488" t="n">
        <x:v>25.21246</x:v>
      </x:c>
      <x:c r="X488" t="n">
        <x:v>24.55146</x:v>
      </x:c>
      <x:c r="Y488" t="n">
        <x:v>30.12275</x:v>
      </x:c>
      <x:c r="Z488" t="n">
        <x:v>33.8999</x:v>
      </x:c>
      <x:c r="AA488" t="n">
        <x:v>36.07176</x:v>
      </x:c>
      <x:c r="AB488" t="n">
        <x:f>COUNT(D488:O488)</x:f>
        <x:v>12</x:v>
      </x:c>
      <x:c r="AC488" t="n">
        <x:f>COUNT(P488:AA488)</x:f>
        <x:v>12</x:v>
      </x:c>
      <x:c r="AD488" t="n">
        <x:f>COUNTIF(D488:AA488,"&gt;0")</x:f>
        <x:v>24</x:v>
      </x:c>
      <x:c r="AE488" t="n">
        <x:f>IF(AB488=0,"",AVERAGE(D488:O488))</x:f>
        <x:v>45.90808416666667</x:v>
      </x:c>
      <x:c r="AF488" t="n">
        <x:f>IF(AC488=0,"",AVERAGE(P488:AA488))</x:f>
        <x:v>34.12023416666667</x:v>
      </x:c>
      <x:c r="AG488" t="n">
        <x:f>IF(OR(AB488&lt;'산출기준'!$B$19,AC488&lt;'산출기준'!$B$19,AE488=0),"",AF488/AE488)</x:f>
        <x:v>0.743229319759786</x:v>
      </x:c>
      <x:c r="AH488" t="n">
        <x:f>IF(SUM(P488:AA488)=0,"",MAX(P488:AA488)/SUM(P488:AA488))</x:f>
        <x:v>0.10239852544974475</x:v>
      </x:c>
      <x:c r="AI488" t="n">
        <x:f>IF(AG488="","",AD488/'산출기준'!$B$18*'산출기준'!$B$20+MIN(1,AG488)*'산출기준'!$B$21+(1-AH488)*'산출기준'!$B$22)</x:f>
        <x:v>90.24890908379868</x:v>
      </x:c>
      <x:c r="AJ488" t="str">
        <x:v>24개월 중 양수 지수 24개월; 전반/후반 자료 12/12개월. 최근12개월/이전12개월 관측월 평균비 0.74배, 최근 최댓달 비중 10.2%. 미래 1년 지속을 보장하지 않음.</x:v>
      </x:c>
      <x:c r="AK488" t="str">
        <x:v>https://developers.naver.com/docs/serviceapi/datalab/search/search.md</x:v>
      </x:c>
    </x:row>
    <x:row r="489">
      <x:c r="A489" t="str">
        <x:v>K0485</x:v>
      </x:c>
      <x:c r="B489" t="str">
        <x:v>여행</x:v>
      </x:c>
      <x:c r="C489" t="str">
        <x:v>이심신청</x:v>
      </x:c>
      <x:c r="D489" t="n">
        <x:v>60.5288</x:v>
      </x:c>
      <x:c r="E489" t="n">
        <x:v>64.4948</x:v>
      </x:c>
      <x:c r="F489" t="n">
        <x:v>62.13408</x:v>
      </x:c>
      <x:c r="G489" t="n">
        <x:v>74.12653</x:v>
      </x:c>
      <x:c r="H489" t="n">
        <x:v>94.99527</x:v>
      </x:c>
      <x:c r="I489" t="n">
        <x:v>87.44098</x:v>
      </x:c>
      <x:c r="J489" t="n">
        <x:v>48.15864</x:v>
      </x:c>
      <x:c r="K489" t="n">
        <x:v>60.33994</x:v>
      </x:c>
      <x:c r="L489" t="n">
        <x:v>91.87913</x:v>
      </x:c>
      <x:c r="M489" t="n">
        <x:v>71.29367</x:v>
      </x:c>
      <x:c r="N489" t="n">
        <x:v>70.82152</x:v>
      </x:c>
      <x:c r="O489" t="n">
        <x:v>71.48253</x:v>
      </x:c>
      <x:c r="P489" t="n">
        <x:v>70.34938</x:v>
      </x:c>
      <x:c r="Q489" t="n">
        <x:v>61.75637</x:v>
      </x:c>
      <x:c r="R489" t="n">
        <x:v>64.21152</x:v>
      </x:c>
      <x:c r="S489" t="n">
        <x:v>56.75165</x:v>
      </x:c>
      <x:c r="T489" t="n">
        <x:v>77.14825</x:v>
      </x:c>
      <x:c r="U489" t="n">
        <x:v>49.76392</x:v>
      </x:c>
      <x:c r="V489" t="n">
        <x:v>44.00377</x:v>
      </x:c>
      <x:c r="W489" t="n">
        <x:v>41.83191</x:v>
      </x:c>
      <x:c r="X489" t="n">
        <x:v>37.67705</x:v>
      </x:c>
      <x:c r="Y489" t="n">
        <x:v>32.76676</x:v>
      </x:c>
      <x:c r="Z489" t="n">
        <x:v>38.71576</x:v>
      </x:c>
      <x:c r="AA489" t="n">
        <x:v>35.8829</x:v>
      </x:c>
      <x:c r="AB489" t="n">
        <x:f>COUNT(D489:O489)</x:f>
        <x:v>12</x:v>
      </x:c>
      <x:c r="AC489" t="n">
        <x:f>COUNT(P489:AA489)</x:f>
        <x:v>12</x:v>
      </x:c>
      <x:c r="AD489" t="n">
        <x:f>COUNTIF(D489:AA489,"&gt;0")</x:f>
        <x:v>24</x:v>
      </x:c>
      <x:c r="AE489" t="n">
        <x:f>IF(AB489=0,"",AVERAGE(D489:O489))</x:f>
        <x:v>71.47465749999999</x:v>
      </x:c>
      <x:c r="AF489" t="n">
        <x:f>IF(AC489=0,"",AVERAGE(P489:AA489))</x:f>
        <x:v>50.904936666666664</x:v>
      </x:c>
      <x:c r="AG489" t="n">
        <x:f>IF(OR(AB489&lt;'산출기준'!$B$19,AC489&lt;'산출기준'!$B$19,AE489=0),"",AF489/AE489)</x:f>
        <x:v>0.7122095921434345</x:v>
      </x:c>
      <x:c r="AH489" t="n">
        <x:f>IF(SUM(P489:AA489)=0,"",MAX(P489:AA489)/SUM(P489:AA489))</x:f>
        <x:v>0.12629464359088682</x:v>
      </x:c>
      <x:c r="AI489" t="n">
        <x:f>IF(AG489="","",AD489/'산출기준'!$B$18*'산출기준'!$B$20+MIN(1,AG489)*'산출기준'!$B$21+(1-AH489)*'산출기준'!$B$22)</x:f>
        <x:v>88.8403948924853</x:v>
      </x:c>
      <x:c r="AJ489" t="str">
        <x:v>24개월 중 양수 지수 24개월; 전반/후반 자료 12/12개월. 최근12개월/이전12개월 관측월 평균비 0.71배, 최근 최댓달 비중 12.6%. 미래 1년 지속을 보장하지 않음.</x:v>
      </x:c>
      <x:c r="AK489" t="str">
        <x:v>https://developers.naver.com/docs/serviceapi/datalab/search/search.md</x:v>
      </x:c>
    </x:row>
    <x:row r="490">
      <x:c r="A490" t="str">
        <x:v>K0486</x:v>
      </x:c>
      <x:c r="B490" t="str">
        <x:v>여행</x:v>
      </x:c>
      <x:c r="C490" t="str">
        <x:v>해외여행보험추천</x:v>
      </x:c>
      <x:c r="D490" t="n">
        <x:v>54.20207</x:v>
      </x:c>
      <x:c r="E490" t="n">
        <x:v>45.70349</x:v>
      </x:c>
      <x:c r="F490" t="n">
        <x:v>46.36449</x:v>
      </x:c>
      <x:c r="G490" t="n">
        <x:v>63.64494</x:v>
      </x:c>
      <x:c r="H490" t="n">
        <x:v>90.4627</x:v>
      </x:c>
      <x:c r="I490" t="n">
        <x:v>70.16052</x:v>
      </x:c>
      <x:c r="J490" t="n">
        <x:v>46.27006</x:v>
      </x:c>
      <x:c r="K490" t="n">
        <x:v>66.38338</x:v>
      </x:c>
      <x:c r="L490" t="n">
        <x:v>77.24268</x:v>
      </x:c>
      <x:c r="M490" t="n">
        <x:v>61.56751</x:v>
      </x:c>
      <x:c r="N490" t="n">
        <x:v>83.66383</x:v>
      </x:c>
      <x:c r="O490" t="n">
        <x:v>80.07554</x:v>
      </x:c>
      <x:c r="P490" t="n">
        <x:v>93.29556</x:v>
      </x:c>
      <x:c r="Q490" t="n">
        <x:v>50.61378</x:v>
      </x:c>
      <x:c r="R490" t="n">
        <x:v>73.84324</x:v>
      </x:c>
      <x:c r="S490" t="n">
        <x:v>94.05099</x:v>
      </x:c>
      <x:c r="T490" t="n">
        <x:v>91.21813</x:v>
      </x:c>
      <x:c r="U490" t="n">
        <x:v>50.14164</x:v>
      </x:c>
      <x:c r="V490" t="n">
        <x:v>47.02549</x:v>
      </x:c>
      <x:c r="W490" t="n">
        <x:v>42.58734</x:v>
      </x:c>
      <x:c r="X490" t="n">
        <x:v>41.83191</x:v>
      </x:c>
      <x:c r="Y490" t="n">
        <x:v>40.41548</x:v>
      </x:c>
      <x:c r="Z490" t="n">
        <x:v>55.99622</x:v>
      </x:c>
      <x:c r="AA490" t="n">
        <x:v>34.5609</x:v>
      </x:c>
      <x:c r="AB490" t="n">
        <x:f>COUNT(D490:O490)</x:f>
        <x:v>12</x:v>
      </x:c>
      <x:c r="AC490" t="n">
        <x:f>COUNT(P490:AA490)</x:f>
        <x:v>12</x:v>
      </x:c>
      <x:c r="AD490" t="n">
        <x:f>COUNTIF(D490:AA490,"&gt;0")</x:f>
        <x:v>24</x:v>
      </x:c>
      <x:c r="AE490" t="n">
        <x:f>IF(AB490=0,"",AVERAGE(D490:O490))</x:f>
        <x:v>65.47843416666667</x:v>
      </x:c>
      <x:c r="AF490" t="n">
        <x:f>IF(AC490=0,"",AVERAGE(P490:AA490))</x:f>
        <x:v>59.631723333333326</x:v>
      </x:c>
      <x:c r="AG490" t="n">
        <x:f>IF(OR(AB490&lt;'산출기준'!$B$19,AC490&lt;'산출기준'!$B$19,AE490=0),"",AF490/AE490)</x:f>
        <x:v>0.9107078397988059</x:v>
      </x:c>
      <x:c r="AH490" t="n">
        <x:f>IF(SUM(P490:AA490)=0,"",MAX(P490:AA490)/SUM(P490:AA490))</x:f>
        <x:v>0.1314331040910719</x:v>
      </x:c>
      <x:c r="AI490" t="n">
        <x:f>IF(AG490="","",AD490/'산출기준'!$B$18*'산출기준'!$B$20+MIN(1,AG490)*'산출기준'!$B$21+(1-AH490)*'산출기준'!$B$22)</x:f>
        <x:v>94.69257311214275</x:v>
      </x:c>
      <x:c r="AJ490" t="str">
        <x:v>24개월 중 양수 지수 24개월; 전반/후반 자료 12/12개월. 최근12개월/이전12개월 관측월 평균비 0.91배, 최근 최댓달 비중 13.1%. 미래 1년 지속을 보장하지 않음.</x:v>
      </x:c>
      <x:c r="AK490" t="str">
        <x:v>https://developers.naver.com/docs/serviceapi/datalab/search/search.md</x:v>
      </x:c>
    </x:row>
    <x:row r="491">
      <x:c r="A491" t="str">
        <x:v>K0487</x:v>
      </x:c>
      <x:c r="B491" t="str">
        <x:v>여행</x:v>
      </x:c>
      <x:c r="C491" t="str">
        <x:v>비행기좋은좌석</x:v>
      </x:c>
      <x:c r="D491" t="n">
        <x:v>91.02927</x:v>
      </x:c>
      <x:c r="E491" t="n">
        <x:v>94.80642</x:v>
      </x:c>
      <x:c r="F491" t="n">
        <x:v>87.62983</x:v>
      </x:c>
      <x:c r="G491" t="n">
        <x:v>100</x:v>
      </x:c>
      <x:c r="H491" t="n">
        <x:v>93.20113</x:v>
      </x:c>
      <x:c r="I491" t="n">
        <x:v>96.60056</x:v>
      </x:c>
      <x:c r="J491" t="n">
        <x:v>52.12464</x:v>
      </x:c>
      <x:c r="K491" t="n">
        <x:v>43.90934</x:v>
      </x:c>
      <x:c r="L491" t="n">
        <x:v>57.79036</x:v>
      </x:c>
      <x:c r="M491" t="n">
        <x:v>51.74693</x:v>
      </x:c>
      <x:c r="N491" t="n">
        <x:v>47.87535</x:v>
      </x:c>
      <x:c r="O491" t="n">
        <x:v>53.25779</x:v>
      </x:c>
      <x:c r="P491" t="n">
        <x:v>48.63078</x:v>
      </x:c>
      <x:c r="Q491" t="n">
        <x:v>48.72521</x:v>
      </x:c>
      <x:c r="R491" t="n">
        <x:v>52.78564</x:v>
      </x:c>
      <x:c r="S491" t="n">
        <x:v>43.05949</x:v>
      </x:c>
      <x:c r="T491" t="n">
        <x:v>43.72049</x:v>
      </x:c>
      <x:c r="U491" t="n">
        <x:v>27.47875</x:v>
      </x:c>
      <x:c r="V491" t="n">
        <x:v>38.99905</x:v>
      </x:c>
      <x:c r="W491" t="n">
        <x:v>18.88574</x:v>
      </x:c>
      <x:c r="X491" t="n">
        <x:v>15.39187</x:v>
      </x:c>
      <x:c r="Y491" t="n">
        <x:v>14.06987</x:v>
      </x:c>
      <x:c r="Z491" t="n">
        <x:v>24.64589</x:v>
      </x:c>
      <x:c r="AA491" t="n">
        <x:v>34.65533</x:v>
      </x:c>
      <x:c r="AB491" t="n">
        <x:f>COUNT(D491:O491)</x:f>
        <x:v>12</x:v>
      </x:c>
      <x:c r="AC491" t="n">
        <x:f>COUNT(P491:AA491)</x:f>
        <x:v>12</x:v>
      </x:c>
      <x:c r="AD491" t="n">
        <x:f>COUNTIF(D491:AA491,"&gt;0")</x:f>
        <x:v>24</x:v>
      </x:c>
      <x:c r="AE491" t="n">
        <x:f>IF(AB491=0,"",AVERAGE(D491:O491))</x:f>
        <x:v>72.497635</x:v>
      </x:c>
      <x:c r="AF491" t="n">
        <x:f>IF(AC491=0,"",AVERAGE(P491:AA491))</x:f>
        <x:v>34.25400916666666</x:v>
      </x:c>
      <x:c r="AG491" t="n">
        <x:f>IF(OR(AB491&lt;'산출기준'!$B$19,AC491&lt;'산출기준'!$B$19,AE491=0),"",AF491/AE491)</x:f>
        <x:v>0.4724845047244184</x:v>
      </x:c>
      <x:c r="AH491" t="n">
        <x:f>IF(SUM(P491:AA491)=0,"",MAX(P491:AA491)/SUM(P491:AA491))</x:f>
        <x:v>0.1284171821152517</x:v>
      </x:c>
      <x:c r="AI491" t="n">
        <x:f>IF(AG491="","",AD491/'산출기준'!$B$18*'산출기준'!$B$20+MIN(1,AG491)*'산출기준'!$B$21+(1-AH491)*'산출기준'!$B$22)</x:f>
        <x:v>81.60619149942751</x:v>
      </x:c>
      <x:c r="AJ491" t="str">
        <x:v>24개월 중 양수 지수 24개월; 전반/후반 자료 12/12개월. 최근12개월/이전12개월 관측월 평균비 0.47배, 최근 최댓달 비중 12.8%. 미래 1년 지속을 보장하지 않음.</x:v>
      </x:c>
      <x:c r="AK491" t="str">
        <x:v>https://developers.naver.com/docs/serviceapi/datalab/search/search.md</x:v>
      </x:c>
    </x:row>
    <x:row r="492">
      <x:c r="A492" t="str">
        <x:v>K0488</x:v>
      </x:c>
      <x:c r="B492" t="str">
        <x:v>여행</x:v>
      </x:c>
      <x:c r="C492" t="str">
        <x:v>해외여행보험가격비교</x:v>
      </x:c>
      <x:c r="D492" t="n">
        <x:v>63.36166</x:v>
      </x:c>
      <x:c r="E492" t="n">
        <x:v>51.36921</x:v>
      </x:c>
      <x:c r="F492" t="n">
        <x:v>47.68649</x:v>
      </x:c>
      <x:c r="G492" t="n">
        <x:v>65.34466</x:v>
      </x:c>
      <x:c r="H492" t="n">
        <x:v>88.47969</x:v>
      </x:c>
      <x:c r="I492" t="n">
        <x:v>63.92823</x:v>
      </x:c>
      <x:c r="J492" t="n">
        <x:v>56.65722</x:v>
      </x:c>
      <x:c r="K492" t="n">
        <x:v>55.71293</x:v>
      </x:c>
      <x:c r="L492" t="n">
        <x:v>47.49763</x:v>
      </x:c>
      <x:c r="M492" t="n">
        <x:v>63.8338</x:v>
      </x:c>
      <x:c r="N492" t="n">
        <x:v>66.94995</x:v>
      </x:c>
      <x:c r="O492" t="n">
        <x:v>49.48064</x:v>
      </x:c>
      <x:c r="P492" t="n">
        <x:v>65.34466</x:v>
      </x:c>
      <x:c r="Q492" t="n">
        <x:v>53.06893</x:v>
      </x:c>
      <x:c r="R492" t="n">
        <x:v>50.14164</x:v>
      </x:c>
      <x:c r="S492" t="n">
        <x:v>67.98866</x:v>
      </x:c>
      <x:c r="T492" t="n">
        <x:v>70.7271</x:v>
      </x:c>
      <x:c r="U492" t="n">
        <x:v>53.35221</x:v>
      </x:c>
      <x:c r="V492" t="n">
        <x:v>46.93106</x:v>
      </x:c>
      <x:c r="W492" t="n">
        <x:v>35.2219</x:v>
      </x:c>
      <x:c r="X492" t="n">
        <x:v>44.19263</x:v>
      </x:c>
      <x:c r="Y492" t="n">
        <x:v>38.99905</x:v>
      </x:c>
      <x:c r="Z492" t="n">
        <x:v>36.82719</x:v>
      </x:c>
      <x:c r="AA492" t="n">
        <x:v>33.33333</x:v>
      </x:c>
      <x:c r="AB492" t="n">
        <x:f>COUNT(D492:O492)</x:f>
        <x:v>12</x:v>
      </x:c>
      <x:c r="AC492" t="n">
        <x:f>COUNT(P492:AA492)</x:f>
        <x:v>12</x:v>
      </x:c>
      <x:c r="AD492" t="n">
        <x:f>COUNTIF(D492:AA492,"&gt;0")</x:f>
        <x:v>24</x:v>
      </x:c>
      <x:c r="AE492" t="n">
        <x:f>IF(AB492=0,"",AVERAGE(D492:O492))</x:f>
        <x:v>60.02517583333332</x:v>
      </x:c>
      <x:c r="AF492" t="n">
        <x:f>IF(AC492=0,"",AVERAGE(P492:AA492))</x:f>
        <x:v>49.67736333333334</x:v>
      </x:c>
      <x:c r="AG492" t="n">
        <x:f>IF(OR(AB492&lt;'산출기준'!$B$19,AC492&lt;'산출기준'!$B$19,AE492=0),"",AF492/AE492)</x:f>
        <x:v>0.8276087932048404</x:v>
      </x:c>
      <x:c r="AH492" t="n">
        <x:f>IF(SUM(P492:AA492)=0,"",MAX(P492:AA492)/SUM(P492:AA492))</x:f>
        <x:v>0.11864407860078992</x:v>
      </x:c>
      <x:c r="AI492" t="n">
        <x:f>IF(AG492="","",AD492/'산출기준'!$B$18*'산출기준'!$B$20+MIN(1,AG492)*'산출기준'!$B$21+(1-AH492)*'산출기준'!$B$22)</x:f>
        <x:v>92.45538222412941</x:v>
      </x:c>
      <x:c r="AJ492" t="str">
        <x:v>24개월 중 양수 지수 24개월; 전반/후반 자료 12/12개월. 최근12개월/이전12개월 관측월 평균비 0.83배, 최근 최댓달 비중 11.9%. 미래 1년 지속을 보장하지 않음.</x:v>
      </x:c>
      <x:c r="AK492" t="str">
        <x:v>https://developers.naver.com/docs/serviceapi/datalab/search/search.md</x:v>
      </x:c>
    </x:row>
    <x:row r="493">
      <x:c r="A493" t="str">
        <x:v>K0489</x:v>
      </x:c>
      <x:c r="B493" t="str">
        <x:v>여행</x:v>
      </x:c>
      <x:c r="C493" t="str">
        <x:v>여행자보험가격비교</x:v>
      </x:c>
      <x:c r="D493" t="n">
        <x:v>75.04258</x:v>
      </x:c>
      <x:c r="E493" t="n">
        <x:v>73.08347</x:v>
      </x:c>
      <x:c r="F493" t="n">
        <x:v>88.50085</x:v>
      </x:c>
      <x:c r="G493" t="n">
        <x:v>100</x:v>
      </x:c>
      <x:c r="H493" t="n">
        <x:v>75.72402</x:v>
      </x:c>
      <x:c r="I493" t="n">
        <x:v>85.09369</x:v>
      </x:c>
      <x:c r="J493" t="n">
        <x:v>42.16354</x:v>
      </x:c>
      <x:c r="K493" t="n">
        <x:v>59.71039</x:v>
      </x:c>
      <x:c r="L493" t="n">
        <x:v>50.42589</x:v>
      </x:c>
      <x:c r="M493" t="n">
        <x:v>39.94889</x:v>
      </x:c>
      <x:c r="N493" t="n">
        <x:v>48.3816</x:v>
      </x:c>
      <x:c r="O493" t="n">
        <x:v>35.26405</x:v>
      </x:c>
      <x:c r="P493" t="n">
        <x:v>41.908</x:v>
      </x:c>
      <x:c r="Q493" t="n">
        <x:v>36.03066</x:v>
      </x:c>
      <x:c r="R493" t="n">
        <x:v>38.07495</x:v>
      </x:c>
      <x:c r="S493" t="n">
        <x:v>47.9557</x:v>
      </x:c>
      <x:c r="T493" t="n">
        <x:v>51.53321</x:v>
      </x:c>
      <x:c r="U493" t="n">
        <x:v>33.13458</x:v>
      </x:c>
      <x:c r="V493" t="n">
        <x:v>39.77853</x:v>
      </x:c>
      <x:c r="W493" t="n">
        <x:v>38.75638</x:v>
      </x:c>
      <x:c r="X493" t="n">
        <x:v>28.96081</x:v>
      </x:c>
      <x:c r="Y493" t="n">
        <x:v>20.35775</x:v>
      </x:c>
      <x:c r="Z493" t="n">
        <x:v>30.2385</x:v>
      </x:c>
      <x:c r="AA493" t="n">
        <x:v>26.23509</x:v>
      </x:c>
      <x:c r="AB493" t="n">
        <x:f>COUNT(D493:O493)</x:f>
        <x:v>12</x:v>
      </x:c>
      <x:c r="AC493" t="n">
        <x:f>COUNT(P493:AA493)</x:f>
        <x:v>12</x:v>
      </x:c>
      <x:c r="AD493" t="n">
        <x:f>COUNTIF(D493:AA493,"&gt;0")</x:f>
        <x:v>24</x:v>
      </x:c>
      <x:c r="AE493" t="n">
        <x:f>IF(AB493=0,"",AVERAGE(D493:O493))</x:f>
        <x:v>64.44491416666666</x:v>
      </x:c>
      <x:c r="AF493" t="n">
        <x:f>IF(AC493=0,"",AVERAGE(P493:AA493))</x:f>
        <x:v>36.080346666666664</x:v>
      </x:c>
      <x:c r="AG493" t="n">
        <x:f>IF(OR(AB493&lt;'산출기준'!$B$19,AC493&lt;'산출기준'!$B$19,AE493=0),"",AF493/AE493)</x:f>
        <x:v>0.5598633675476098</x:v>
      </x:c>
      <x:c r="AH493" t="n">
        <x:f>IF(SUM(P493:AA493)=0,"",MAX(P493:AA493)/SUM(P493:AA493))</x:f>
        <x:v>0.11902419359607039</x:v>
      </x:c>
      <x:c r="AI493" t="n">
        <x:f>IF(AG493="","",AD493/'산출기준'!$B$18*'산출기준'!$B$20+MIN(1,AG493)*'산출기준'!$B$21+(1-AH493)*'산출기준'!$B$22)</x:f>
        <x:v>84.41541715450688</x:v>
      </x:c>
      <x:c r="AJ493" t="str">
        <x:v>24개월 중 양수 지수 24개월; 전반/후반 자료 12/12개월. 최근12개월/이전12개월 관측월 평균비 0.56배, 최근 최댓달 비중 11.9%. 미래 1년 지속을 보장하지 않음.</x:v>
      </x:c>
      <x:c r="AK493" t="str">
        <x:v>https://developers.naver.com/docs/serviceapi/datalab/search/search.md</x:v>
      </x:c>
    </x:row>
    <x:row r="494">
      <x:c r="A494" t="str">
        <x:v>K0490</x:v>
      </x:c>
      <x:c r="B494" t="str">
        <x:v>여행</x:v>
      </x:c>
      <x:c r="C494" t="str">
        <x:v>여행자보험항공기지연보상</x:v>
      </x:c>
      <x:c r="D494" t="n">
        <x:v>1.36286</x:v>
      </x:c>
      <x:c r="E494" t="n">
        <x:v>0.93696</x:v>
      </x:c>
      <x:c r="F494" t="n">
        <x:v>8.8586</x:v>
      </x:c>
      <x:c r="G494"/>
      <x:c r="H494" t="n">
        <x:v>5.45144</x:v>
      </x:c>
      <x:c r="I494" t="n">
        <x:v>14.65076</x:v>
      </x:c>
      <x:c r="J494" t="n">
        <x:v>35.17887</x:v>
      </x:c>
      <x:c r="K494" t="n">
        <x:v>28.36456</x:v>
      </x:c>
      <x:c r="L494" t="n">
        <x:v>31.17546</x:v>
      </x:c>
      <x:c r="M494" t="n">
        <x:v>23.42419</x:v>
      </x:c>
      <x:c r="N494" t="n">
        <x:v>25.63884</x:v>
      </x:c>
      <x:c r="O494" t="n">
        <x:v>36.71209</x:v>
      </x:c>
      <x:c r="P494" t="n">
        <x:v>55.19591</x:v>
      </x:c>
      <x:c r="Q494" t="n">
        <x:v>36.03066</x:v>
      </x:c>
      <x:c r="R494" t="n">
        <x:v>28.44974</x:v>
      </x:c>
      <x:c r="S494" t="n">
        <x:v>39.60817</x:v>
      </x:c>
      <x:c r="T494" t="n">
        <x:v>16.35434</x:v>
      </x:c>
      <x:c r="U494" t="n">
        <x:v>37.98977</x:v>
      </x:c>
      <x:c r="V494" t="n">
        <x:v>13.20272</x:v>
      </x:c>
      <x:c r="W494" t="n">
        <x:v>10.56218</x:v>
      </x:c>
      <x:c r="X494" t="n">
        <x:v>6.64395</x:v>
      </x:c>
      <x:c r="Y494" t="n">
        <x:v>7.92163</x:v>
      </x:c>
      <x:c r="Z494" t="n">
        <x:v>18.31345</x:v>
      </x:c>
      <x:c r="AA494" t="n">
        <x:v>30.49403</x:v>
      </x:c>
      <x:c r="AB494" t="n">
        <x:f>COUNT(D494:O494)</x:f>
        <x:v>11</x:v>
      </x:c>
      <x:c r="AC494" t="n">
        <x:f>COUNT(P494:AA494)</x:f>
        <x:v>12</x:v>
      </x:c>
      <x:c r="AD494" t="n">
        <x:f>COUNTIF(D494:AA494,"&gt;0")</x:f>
        <x:v>23</x:v>
      </x:c>
      <x:c r="AE494" t="n">
        <x:f>IF(AB494=0,"",AVERAGE(D494:O494))</x:f>
        <x:v>19.25042090909091</x:v>
      </x:c>
      <x:c r="AF494" t="n">
        <x:f>IF(AC494=0,"",AVERAGE(P494:AA494))</x:f>
        <x:v>25.063879166666666</x:v>
      </x:c>
      <x:c r="AG494" t="n">
        <x:f>IF(OR(AB494&lt;'산출기준'!$B$19,AC494&lt;'산출기준'!$B$19,AE494=0),"",AF494/AE494)</x:f>
        <x:v>1.301991228401161</x:v>
      </x:c>
      <x:c r="AH494" t="n">
        <x:f>IF(SUM(P494:AA494)=0,"",MAX(P494:AA494)/SUM(P494:AA494))</x:f>
        <x:v>0.18351744899823466</x:v>
      </x:c>
      <x:c r="AI494" t="n">
        <x:f>IF(AG494="","",AD494/'산출기준'!$B$18*'산출기준'!$B$20+MIN(1,AG494)*'산출기준'!$B$21+(1-AH494)*'산출기준'!$B$22)</x:f>
        <x:v>94.24631768670199</x:v>
      </x:c>
      <x:c r="AJ494" t="str">
        <x:v>24개월 중 양수 지수 23개월; 전반/후반 자료 11/12개월. 최근12개월/이전12개월 관측월 평균비 1.30배, 최근 최댓달 비중 18.4%. 미래 1년 지속을 보장하지 않음.</x:v>
      </x:c>
      <x:c r="AK494" t="str">
        <x:v>https://developers.naver.com/docs/serviceapi/datalab/search/search.md</x:v>
      </x:c>
    </x:row>
    <x:row r="495">
      <x:c r="A495" t="str">
        <x:v>K0491</x:v>
      </x:c>
      <x:c r="B495" t="str">
        <x:v>여행</x:v>
      </x:c>
      <x:c r="C495" t="str">
        <x:v>해외여행시준비물</x:v>
      </x:c>
      <x:c r="D495" t="n">
        <x:v>88.6712</x:v>
      </x:c>
      <x:c r="E495" t="n">
        <x:v>85.94548</x:v>
      </x:c>
      <x:c r="F495" t="n">
        <x:v>82.79386</x:v>
      </x:c>
      <x:c r="G495" t="n">
        <x:v>82.45315</x:v>
      </x:c>
      <x:c r="H495" t="n">
        <x:v>73.59454</x:v>
      </x:c>
      <x:c r="I495" t="n">
        <x:v>70.18739</x:v>
      </x:c>
      <x:c r="J495" t="n">
        <x:v>65.07666</x:v>
      </x:c>
      <x:c r="K495" t="n">
        <x:v>51.1925</x:v>
      </x:c>
      <x:c r="L495" t="n">
        <x:v>48.29642</x:v>
      </x:c>
      <x:c r="M495" t="n">
        <x:v>46.25212</x:v>
      </x:c>
      <x:c r="N495" t="n">
        <x:v>52.04429</x:v>
      </x:c>
      <x:c r="O495" t="n">
        <x:v>51.44804</x:v>
      </x:c>
      <x:c r="P495" t="n">
        <x:v>50.34071</x:v>
      </x:c>
      <x:c r="Q495" t="n">
        <x:v>56.55877</x:v>
      </x:c>
      <x:c r="R495" t="n">
        <x:v>60.13628</x:v>
      </x:c>
      <x:c r="S495" t="n">
        <x:v>56.98466</x:v>
      </x:c>
      <x:c r="T495" t="n">
        <x:v>60.90289</x:v>
      </x:c>
      <x:c r="U495" t="n">
        <x:v>41.39693</x:v>
      </x:c>
      <x:c r="V495" t="n">
        <x:v>54.34412</x:v>
      </x:c>
      <x:c r="W495" t="n">
        <x:v>41.05621</x:v>
      </x:c>
      <x:c r="X495" t="n">
        <x:v>38.07495</x:v>
      </x:c>
      <x:c r="Y495" t="n">
        <x:v>31.77172</x:v>
      </x:c>
      <x:c r="Z495" t="n">
        <x:v>21.03918</x:v>
      </x:c>
      <x:c r="AA495" t="n">
        <x:v>24.02044</x:v>
      </x:c>
      <x:c r="AB495" t="n">
        <x:f>COUNT(D495:O495)</x:f>
        <x:v>12</x:v>
      </x:c>
      <x:c r="AC495" t="n">
        <x:f>COUNT(P495:AA495)</x:f>
        <x:v>12</x:v>
      </x:c>
      <x:c r="AD495" t="n">
        <x:f>COUNTIF(D495:AA495,"&gt;0")</x:f>
        <x:v>24</x:v>
      </x:c>
      <x:c r="AE495" t="n">
        <x:f>IF(AB495=0,"",AVERAGE(D495:O495))</x:f>
        <x:v>66.49630416666666</x:v>
      </x:c>
      <x:c r="AF495" t="n">
        <x:f>IF(AC495=0,"",AVERAGE(P495:AA495))</x:f>
        <x:v>44.71890500000001</x:v>
      </x:c>
      <x:c r="AG495" t="n">
        <x:f>IF(OR(AB495&lt;'산출기준'!$B$19,AC495&lt;'산출기준'!$B$19,AE495=0),"",AF495/AE495)</x:f>
        <x:v>0.6725021121161309</x:v>
      </x:c>
      <x:c r="AH495" t="n">
        <x:f>IF(SUM(P495:AA495)=0,"",MAX(P495:AA495)/SUM(P495:AA495))</x:f>
        <x:v>0.11349206411322756</x:v>
      </x:c>
      <x:c r="AI495" t="n">
        <x:f>IF(AG495="","",AD495/'산출기준'!$B$18*'산출기준'!$B$20+MIN(1,AG495)*'산출기준'!$B$21+(1-AH495)*'산출기준'!$B$22)</x:f>
        <x:v>87.90522208121938</x:v>
      </x:c>
      <x:c r="AJ495" t="str">
        <x:v>24개월 중 양수 지수 24개월; 전반/후반 자료 12/12개월. 최근12개월/이전12개월 관측월 평균비 0.67배, 최근 최댓달 비중 11.3%. 미래 1년 지속을 보장하지 않음.</x:v>
      </x:c>
      <x:c r="AK495" t="str">
        <x:v>https://developers.naver.com/docs/serviceapi/datalab/search/search.md</x:v>
      </x:c>
    </x:row>
    <x:row r="496">
      <x:c r="A496" t="str">
        <x:v>K0492</x:v>
      </x:c>
      <x:c r="B496" t="str">
        <x:v>여행</x:v>
      </x:c>
      <x:c r="C496" t="str">
        <x:v>위탁수하물보조배터리</x:v>
      </x:c>
      <x:c r="D496" t="n">
        <x:v>57.58091</x:v>
      </x:c>
      <x:c r="E496" t="n">
        <x:v>63.37308</x:v>
      </x:c>
      <x:c r="F496" t="n">
        <x:v>60.98807</x:v>
      </x:c>
      <x:c r="G496" t="n">
        <x:v>69.50596</x:v>
      </x:c>
      <x:c r="H496" t="n">
        <x:v>98.21124</x:v>
      </x:c>
      <x:c r="I496" t="n">
        <x:v>55.36626</x:v>
      </x:c>
      <x:c r="J496" t="n">
        <x:v>28.44974</x:v>
      </x:c>
      <x:c r="K496" t="n">
        <x:v>26.91652</x:v>
      </x:c>
      <x:c r="L496" t="n">
        <x:v>25.89437</x:v>
      </x:c>
      <x:c r="M496" t="n">
        <x:v>36.2862</x:v>
      </x:c>
      <x:c r="N496" t="n">
        <x:v>38.92674</x:v>
      </x:c>
      <x:c r="O496" t="n">
        <x:v>37.4787</x:v>
      </x:c>
      <x:c r="P496" t="n">
        <x:v>29.38671</x:v>
      </x:c>
      <x:c r="Q496" t="n">
        <x:v>29.64224</x:v>
      </x:c>
      <x:c r="R496" t="n">
        <x:v>32.36797</x:v>
      </x:c>
      <x:c r="S496" t="n">
        <x:v>49.40374</x:v>
      </x:c>
      <x:c r="T496" t="n">
        <x:v>69.08006</x:v>
      </x:c>
      <x:c r="U496" t="n">
        <x:v>48.21124</x:v>
      </x:c>
      <x:c r="V496" t="n">
        <x:v>34.75298</x:v>
      </x:c>
      <x:c r="W496" t="n">
        <x:v>29.55706</x:v>
      </x:c>
      <x:c r="X496" t="n">
        <x:v>27.76831</x:v>
      </x:c>
      <x:c r="Y496" t="n">
        <x:v>23.08347</x:v>
      </x:c>
      <x:c r="Z496" t="n">
        <x:v>29.04599</x:v>
      </x:c>
      <x:c r="AA496" t="n">
        <x:v>31.94207</x:v>
      </x:c>
      <x:c r="AB496" t="n">
        <x:f>COUNT(D496:O496)</x:f>
        <x:v>12</x:v>
      </x:c>
      <x:c r="AC496" t="n">
        <x:f>COUNT(P496:AA496)</x:f>
        <x:v>12</x:v>
      </x:c>
      <x:c r="AD496" t="n">
        <x:f>COUNTIF(D496:AA496,"&gt;0")</x:f>
        <x:v>24</x:v>
      </x:c>
      <x:c r="AE496" t="n">
        <x:f>IF(AB496=0,"",AVERAGE(D496:O496))</x:f>
        <x:v>49.914815833333336</x:v>
      </x:c>
      <x:c r="AF496" t="n">
        <x:f>IF(AC496=0,"",AVERAGE(P496:AA496))</x:f>
        <x:v>36.18681999999999</x:v>
      </x:c>
      <x:c r="AG496" t="n">
        <x:f>IF(OR(AB496&lt;'산출기준'!$B$19,AC496&lt;'산출기준'!$B$19,AE496=0),"",AF496/AE496)</x:f>
        <x:v>0.7249715218990004</x:v>
      </x:c>
      <x:c r="AH496" t="n">
        <x:f>IF(SUM(P496:AA496)=0,"",MAX(P496:AA496)/SUM(P496:AA496))</x:f>
        <x:v>0.15908199909985646</x:v>
      </x:c>
      <x:c r="AI496" t="n">
        <x:f>IF(AG496="","",AD496/'산출기준'!$B$18*'산출기준'!$B$20+MIN(1,AG496)*'산출기준'!$B$21+(1-AH496)*'산출기준'!$B$22)</x:f>
        <x:v>88.56750567497289</x:v>
      </x:c>
      <x:c r="AJ496" t="str">
        <x:v>24개월 중 양수 지수 24개월; 전반/후반 자료 12/12개월. 최근12개월/이전12개월 관측월 평균비 0.72배, 최근 최댓달 비중 15.9%. 미래 1년 지속을 보장하지 않음.</x:v>
      </x:c>
      <x:c r="AK496" t="str">
        <x:v>https://developers.naver.com/docs/serviceapi/datalab/search/search.md</x:v>
      </x:c>
    </x:row>
    <x:row r="497">
      <x:c r="A497" t="str">
        <x:v>K0493</x:v>
      </x:c>
      <x:c r="B497" t="str">
        <x:v>여행</x:v>
      </x:c>
      <x:c r="C497" t="str">
        <x:v>온라인여권사진</x:v>
      </x:c>
      <x:c r="D497" t="n">
        <x:v>40.11925</x:v>
      </x:c>
      <x:c r="E497" t="n">
        <x:v>51.02214</x:v>
      </x:c>
      <x:c r="F497" t="n">
        <x:v>42.93015</x:v>
      </x:c>
      <x:c r="G497" t="n">
        <x:v>40.54514</x:v>
      </x:c>
      <x:c r="H497" t="n">
        <x:v>35.34923</x:v>
      </x:c>
      <x:c r="I497" t="n">
        <x:v>35.00851</x:v>
      </x:c>
      <x:c r="J497" t="n">
        <x:v>33.39011</x:v>
      </x:c>
      <x:c r="K497" t="n">
        <x:v>26.40545</x:v>
      </x:c>
      <x:c r="L497" t="n">
        <x:v>31.94207</x:v>
      </x:c>
      <x:c r="M497" t="n">
        <x:v>27.59795</x:v>
      </x:c>
      <x:c r="N497" t="n">
        <x:v>37.98977</x:v>
      </x:c>
      <x:c r="O497" t="n">
        <x:v>28.36456</x:v>
      </x:c>
      <x:c r="P497" t="n">
        <x:v>28.79045</x:v>
      </x:c>
      <x:c r="Q497" t="n">
        <x:v>25.89437</x:v>
      </x:c>
      <x:c r="R497" t="n">
        <x:v>24.78705</x:v>
      </x:c>
      <x:c r="S497" t="n">
        <x:v>28.70528</x:v>
      </x:c>
      <x:c r="T497" t="n">
        <x:v>33.30494</x:v>
      </x:c>
      <x:c r="U497" t="n">
        <x:v>25.55366</x:v>
      </x:c>
      <x:c r="V497" t="n">
        <x:v>20.954</x:v>
      </x:c>
      <x:c r="W497" t="n">
        <x:v>17.97274</x:v>
      </x:c>
      <x:c r="X497" t="n">
        <x:v>17.54684</x:v>
      </x:c>
      <x:c r="Y497" t="n">
        <x:v>17.37649</x:v>
      </x:c>
      <x:c r="Z497" t="n">
        <x:v>21.89097</x:v>
      </x:c>
      <x:c r="AA497" t="n">
        <x:v>27.85349</x:v>
      </x:c>
      <x:c r="AB497" t="n">
        <x:f>COUNT(D497:O497)</x:f>
        <x:v>12</x:v>
      </x:c>
      <x:c r="AC497" t="n">
        <x:f>COUNT(P497:AA497)</x:f>
        <x:v>12</x:v>
      </x:c>
      <x:c r="AD497" t="n">
        <x:f>COUNTIF(D497:AA497,"&gt;0")</x:f>
        <x:v>24</x:v>
      </x:c>
      <x:c r="AE497" t="n">
        <x:f>IF(AB497=0,"",AVERAGE(D497:O497))</x:f>
        <x:v>35.88869416666667</x:v>
      </x:c>
      <x:c r="AF497" t="n">
        <x:f>IF(AC497=0,"",AVERAGE(P497:AA497))</x:f>
        <x:v>24.21919</x:v>
      </x:c>
      <x:c r="AG497" t="n">
        <x:f>IF(OR(AB497&lt;'산출기준'!$B$19,AC497&lt;'산출기준'!$B$19,AE497=0),"",AF497/AE497)</x:f>
        <x:v>0.6748417729418176</x:v>
      </x:c>
      <x:c r="AH497" t="n">
        <x:f>IF(SUM(P497:AA497)=0,"",MAX(P497:AA497)/SUM(P497:AA497))</x:f>
        <x:v>0.11459556106817224</x:v>
      </x:c>
      <x:c r="AI497" t="n">
        <x:f>IF(AG497="","",AD497/'산출기준'!$B$18*'산출기준'!$B$20+MIN(1,AG497)*'산출기준'!$B$21+(1-AH497)*'산출기준'!$B$22)</x:f>
        <x:v>87.95334196689107</x:v>
      </x:c>
      <x:c r="AJ497" t="str">
        <x:v>24개월 중 양수 지수 24개월; 전반/후반 자료 12/12개월. 최근12개월/이전12개월 관측월 평균비 0.67배, 최근 최댓달 비중 11.5%. 미래 1년 지속을 보장하지 않음.</x:v>
      </x:c>
      <x:c r="AK497" t="str">
        <x:v>https://developers.naver.com/docs/serviceapi/datalab/search/search.md</x:v>
      </x:c>
    </x:row>
    <x:row r="498">
      <x:c r="A498" t="str">
        <x:v>K0494</x:v>
      </x:c>
      <x:c r="B498" t="str">
        <x:v>여행</x:v>
      </x:c>
      <x:c r="C498" t="str">
        <x:v>환전수수료우대</x:v>
      </x:c>
      <x:c r="D498" t="n">
        <x:v>49.64325</x:v>
      </x:c>
      <x:c r="E498" t="n">
        <x:v>55.80172</x:v>
      </x:c>
      <x:c r="F498" t="n">
        <x:v>67.70559</x:v>
      </x:c>
      <x:c r="G498" t="n">
        <x:v>100</x:v>
      </x:c>
      <x:c r="H498" t="n">
        <x:v>93.84153</x:v>
      </x:c>
      <x:c r="I498" t="n">
        <x:v>69.50807</x:v>
      </x:c>
      <x:c r="J498" t="n">
        <x:v>51.37063</x:v>
      </x:c>
      <x:c r="K498" t="n">
        <x:v>55.23845</x:v>
      </x:c>
      <x:c r="L498" t="n">
        <x:v>48.66691</x:v>
      </x:c>
      <x:c r="M498" t="n">
        <x:v>45.06196</x:v>
      </x:c>
      <x:c r="N498" t="n">
        <x:v>55.53886</x:v>
      </x:c>
      <x:c r="O498" t="n">
        <x:v>41.83251</x:v>
      </x:c>
      <x:c r="P498" t="n">
        <x:v>42.6962</x:v>
      </x:c>
      <x:c r="Q498" t="n">
        <x:v>59.70709</x:v>
      </x:c>
      <x:c r="R498" t="n">
        <x:v>52.04656</x:v>
      </x:c>
      <x:c r="S498" t="n">
        <x:v>60.60833</x:v>
      </x:c>
      <x:c r="T498" t="n">
        <x:v>71.23544</x:v>
      </x:c>
      <x:c r="U498" t="n">
        <x:v>18.66316</x:v>
      </x:c>
      <x:c r="V498" t="n">
        <x:v>11.19038</x:v>
      </x:c>
      <x:c r="W498" t="n">
        <x:v>15.43372</x:v>
      </x:c>
      <x:c r="X498" t="n">
        <x:v>17.87457</x:v>
      </x:c>
      <x:c r="Y498" t="n">
        <x:v>16.2223</x:v>
      </x:c>
      <x:c r="Z498" t="n">
        <x:v>9.42546</x:v>
      </x:c>
      <x:c r="AA498" t="n">
        <x:v>9.68832</x:v>
      </x:c>
      <x:c r="AB498" t="n">
        <x:f>COUNT(D498:O498)</x:f>
        <x:v>12</x:v>
      </x:c>
      <x:c r="AC498" t="n">
        <x:f>COUNT(P498:AA498)</x:f>
        <x:v>12</x:v>
      </x:c>
      <x:c r="AD498" t="n">
        <x:f>COUNTIF(D498:AA498,"&gt;0")</x:f>
        <x:v>24</x:v>
      </x:c>
      <x:c r="AE498" t="n">
        <x:f>IF(AB498=0,"",AVERAGE(D498:O498))</x:f>
        <x:v>61.18412333333333</x:v>
      </x:c>
      <x:c r="AF498" t="n">
        <x:f>IF(AC498=0,"",AVERAGE(P498:AA498))</x:f>
        <x:v>32.06596083333333</x:v>
      </x:c>
      <x:c r="AG498" t="n">
        <x:f>IF(OR(AB498&lt;'산출기준'!$B$19,AC498&lt;'산출기준'!$B$19,AE498=0),"",AF498/AE498)</x:f>
        <x:v>0.5240895690968196</x:v>
      </x:c>
      <x:c r="AH498" t="n">
        <x:f>IF(SUM(P498:AA498)=0,"",MAX(P498:AA498)/SUM(P498:AA498))</x:f>
        <x:v>0.18512735974204006</x:v>
      </x:c>
      <x:c r="AI498" t="n">
        <x:f>IF(AG498="","",AD498/'산출기준'!$B$18*'산출기준'!$B$20+MIN(1,AG498)*'산출기준'!$B$21+(1-AH498)*'산출기준'!$B$22)</x:f>
        <x:v>82.02013987806379</x:v>
      </x:c>
      <x:c r="AJ498" t="str">
        <x:v>24개월 중 양수 지수 24개월; 전반/후반 자료 12/12개월. 최근12개월/이전12개월 관측월 평균비 0.52배, 최근 최댓달 비중 18.5%. 미래 1년 지속을 보장하지 않음.</x:v>
      </x:c>
      <x:c r="AK498" t="str">
        <x:v>https://developers.naver.com/docs/serviceapi/datalab/search/search.md</x:v>
      </x:c>
    </x:row>
    <x:row r="499">
      <x:c r="A499" t="str">
        <x:v>K0495</x:v>
      </x:c>
      <x:c r="B499" t="str">
        <x:v>여행</x:v>
      </x:c>
      <x:c r="C499" t="str">
        <x:v>해외로밍요금제</x:v>
      </x:c>
      <x:c r="D499" t="n">
        <x:v>1.01389</x:v>
      </x:c>
      <x:c r="E499" t="n">
        <x:v>0.18775</x:v>
      </x:c>
      <x:c r="F499"/>
      <x:c r="G499" t="n">
        <x:v>0.2253</x:v>
      </x:c>
      <x:c r="H499" t="n">
        <x:v>0.18775</x:v>
      </x:c>
      <x:c r="I499" t="n">
        <x:v>0.78858</x:v>
      </x:c>
      <x:c r="J499"/>
      <x:c r="K499" t="n">
        <x:v>0.45061</x:v>
      </x:c>
      <x:c r="L499" t="n">
        <x:v>0.2253</x:v>
      </x:c>
      <x:c r="M499"/>
      <x:c r="N499" t="n">
        <x:v>0.56327</x:v>
      </x:c>
      <x:c r="O499" t="n">
        <x:v>0.2253</x:v>
      </x:c>
      <x:c r="P499" t="n">
        <x:v>0.18775</x:v>
      </x:c>
      <x:c r="Q499" t="n">
        <x:v>0.2253</x:v>
      </x:c>
      <x:c r="R499" t="n">
        <x:v>2.96657</x:v>
      </x:c>
      <x:c r="S499" t="n">
        <x:v>2.17799</x:v>
      </x:c>
      <x:c r="T499" t="n">
        <x:v>0.48817</x:v>
      </x:c>
      <x:c r="U499"/>
      <x:c r="V499" t="n">
        <x:v>0.56327</x:v>
      </x:c>
      <x:c r="W499" t="n">
        <x:v>0.26286</x:v>
      </x:c>
      <x:c r="X499"/>
      <x:c r="Y499" t="n">
        <x:v>2.81637</x:v>
      </x:c>
      <x:c r="Z499" t="n">
        <x:v>9.80097</x:v>
      </x:c>
      <x:c r="AA499" t="n">
        <x:v>8.78708</x:v>
      </x:c>
      <x:c r="AB499" t="n">
        <x:f>COUNT(D499:O499)</x:f>
        <x:v>9</x:v>
      </x:c>
      <x:c r="AC499" t="n">
        <x:f>COUNT(P499:AA499)</x:f>
        <x:v>10</x:v>
      </x:c>
      <x:c r="AD499" t="n">
        <x:f>COUNTIF(D499:AA499,"&gt;0")</x:f>
        <x:v>19</x:v>
      </x:c>
      <x:c r="AE499" t="n">
        <x:f>IF(AB499=0,"",AVERAGE(D499:O499))</x:f>
        <x:v>0.42975</x:v>
      </x:c>
      <x:c r="AF499" t="n">
        <x:f>IF(AC499=0,"",AVERAGE(P499:AA499))</x:f>
        <x:v>2.8276329999999996</x:v>
      </x:c>
      <x:c r="AG499" t="str">
        <x:f>IF(OR(AB499&lt;'산출기준'!$B$19,AC499&lt;'산출기준'!$B$19,AE499=0),"",AF499/AE499)</x:f>
      </x:c>
      <x:c r="AH499" t="n">
        <x:f>IF(SUM(P499:AA499)=0,"",MAX(P499:AA499)/SUM(P499:AA499))</x:f>
        <x:v>0.34661393469378804</x:v>
      </x:c>
      <x:c r="AI499" t="str">
        <x:f>IF(AG499="","",AD499/'산출기준'!$B$18*'산출기준'!$B$20+MIN(1,AG499)*'산출기준'!$B$21+(1-AH499)*'산출기준'!$B$22)</x:f>
      </x:c>
      <x:c r="AJ499" t="str">
        <x:v>24개월 중 양수 지수 19개월; 전반/후반 자료 9/10개월. 자료 부족으로 점수·전년비 미산정. 미래 1년 지속을 보장하지 않음.</x:v>
      </x:c>
      <x:c r="AK499" t="str">
        <x:v>https://developers.naver.com/docs/serviceapi/datalab/search/search.md</x:v>
      </x:c>
    </x:row>
    <x:row r="500">
      <x:c r="A500" t="str">
        <x:v>K0496</x:v>
      </x:c>
      <x:c r="B500" t="str">
        <x:v>여행</x:v>
      </x:c>
      <x:c r="C500" t="str">
        <x:v>일본로밍가격</x:v>
      </x:c>
      <x:c r="D500" t="n">
        <x:v>30.60458</x:v>
      </x:c>
      <x:c r="E500" t="n">
        <x:v>43.8603</x:v>
      </x:c>
      <x:c r="F500" t="n">
        <x:v>37.9647</x:v>
      </x:c>
      <x:c r="G500" t="n">
        <x:v>36.8006</x:v>
      </x:c>
      <x:c r="H500" t="n">
        <x:v>48.55426</x:v>
      </x:c>
      <x:c r="I500" t="n">
        <x:v>35.14832</x:v>
      </x:c>
      <x:c r="J500" t="n">
        <x:v>20.61584</x:v>
      </x:c>
      <x:c r="K500" t="n">
        <x:v>19.5644</x:v>
      </x:c>
      <x:c r="L500" t="n">
        <x:v>25.83552</x:v>
      </x:c>
      <x:c r="M500" t="n">
        <x:v>16.18475</x:v>
      </x:c>
      <x:c r="N500" t="n">
        <x:v>12.42959</x:v>
      </x:c>
      <x:c r="O500" t="n">
        <x:v>15.58392</x:v>
      </x:c>
      <x:c r="P500" t="n">
        <x:v>17.79947</x:v>
      </x:c>
      <x:c r="Q500" t="n">
        <x:v>20.65339</x:v>
      </x:c>
      <x:c r="R500" t="n">
        <x:v>21.77994</x:v>
      </x:c>
      <x:c r="S500" t="n">
        <x:v>27.33758</x:v>
      </x:c>
      <x:c r="T500" t="n">
        <x:v>37.92714</x:v>
      </x:c>
      <x:c r="U500" t="n">
        <x:v>23.65752</x:v>
      </x:c>
      <x:c r="V500" t="n">
        <x:v>25.53511</x:v>
      </x:c>
      <x:c r="W500" t="n">
        <x:v>19.07622</x:v>
      </x:c>
      <x:c r="X500" t="n">
        <x:v>19.93991</x:v>
      </x:c>
      <x:c r="Y500" t="n">
        <x:v>20.01502</x:v>
      </x:c>
      <x:c r="Z500" t="n">
        <x:v>18.36274</x:v>
      </x:c>
      <x:c r="AA500" t="n">
        <x:v>9.01239</x:v>
      </x:c>
      <x:c r="AB500" t="n">
        <x:f>COUNT(D500:O500)</x:f>
        <x:v>12</x:v>
      </x:c>
      <x:c r="AC500" t="n">
        <x:f>COUNT(P500:AA500)</x:f>
        <x:v>12</x:v>
      </x:c>
      <x:c r="AD500" t="n">
        <x:f>COUNTIF(D500:AA500,"&gt;0")</x:f>
        <x:v>24</x:v>
      </x:c>
      <x:c r="AE500" t="n">
        <x:f>IF(AB500=0,"",AVERAGE(D500:O500))</x:f>
        <x:v>28.595564999999993</x:v>
      </x:c>
      <x:c r="AF500" t="n">
        <x:f>IF(AC500=0,"",AVERAGE(P500:AA500))</x:f>
        <x:v>21.758035833333334</x:v>
      </x:c>
      <x:c r="AG500" t="n">
        <x:f>IF(OR(AB500&lt;'산출기준'!$B$19,AC500&lt;'산출기준'!$B$19,AE500=0),"",AF500/AE500)</x:f>
        <x:v>0.760888474605532</x:v>
      </x:c>
      <x:c r="AH500" t="n">
        <x:f>IF(SUM(P500:AA500)=0,"",MAX(P500:AA500)/SUM(P500:AA500))</x:f>
        <x:v>0.1452610439752087</x:v>
      </x:c>
      <x:c r="AI500" t="n">
        <x:f>IF(AG500="","",AD500/'산출기준'!$B$18*'산출기준'!$B$20+MIN(1,AG500)*'산출기준'!$B$21+(1-AH500)*'산출기준'!$B$22)</x:f>
        <x:v>89.92143335866179</x:v>
      </x:c>
      <x:c r="AJ500" t="str">
        <x:v>24개월 중 양수 지수 24개월; 전반/후반 자료 12/12개월. 최근12개월/이전12개월 관측월 평균비 0.76배, 최근 최댓달 비중 14.5%. 미래 1년 지속을 보장하지 않음.</x:v>
      </x:c>
      <x:c r="AK500" t="str">
        <x:v>https://developers.naver.com/docs/serviceapi/datalab/search/search.md</x:v>
      </x:c>
    </x:row>
    <x:row r="501">
      <x:c r="A501" t="str">
        <x:v>K0497</x:v>
      </x:c>
      <x:c r="B501" t="str">
        <x:v>여행</x:v>
      </x:c>
      <x:c r="C501" t="str">
        <x:v>여행자보험청구기간</x:v>
      </x:c>
      <x:c r="D501" t="n">
        <x:v>24.18325</x:v>
      </x:c>
      <x:c r="E501" t="n">
        <x:v>25.04693</x:v>
      </x:c>
      <x:c r="F501" t="n">
        <x:v>21.66729</x:v>
      </x:c>
      <x:c r="G501" t="n">
        <x:v>24.07059</x:v>
      </x:c>
      <x:c r="H501" t="n">
        <x:v>25.3098</x:v>
      </x:c>
      <x:c r="I501" t="n">
        <x:v>26.09838</x:v>
      </x:c>
      <x:c r="J501" t="n">
        <x:v>22.71873</x:v>
      </x:c>
      <x:c r="K501" t="n">
        <x:v>16.63537</x:v>
      </x:c>
      <x:c r="L501" t="n">
        <x:v>16.74802</x:v>
      </x:c>
      <x:c r="M501" t="n">
        <x:v>15.69658</x:v>
      </x:c>
      <x:c r="N501" t="n">
        <x:v>13.51858</x:v>
      </x:c>
      <x:c r="O501" t="n">
        <x:v>24.74652</x:v>
      </x:c>
      <x:c r="P501" t="n">
        <x:v>17.34885</x:v>
      </x:c>
      <x:c r="Q501" t="n">
        <x:v>22.00525</x:v>
      </x:c>
      <x:c r="R501" t="n">
        <x:v>18.25009</x:v>
      </x:c>
      <x:c r="S501" t="n">
        <x:v>18.66316</x:v>
      </x:c>
      <x:c r="T501" t="n">
        <x:v>21.36687</x:v>
      </x:c>
      <x:c r="U501" t="n">
        <x:v>17.79947</x:v>
      </x:c>
      <x:c r="V501" t="n">
        <x:v>12.57979</x:v>
      </x:c>
      <x:c r="W501" t="n">
        <x:v>7.88584</x:v>
      </x:c>
      <x:c r="X501" t="n">
        <x:v>11.00262</x:v>
      </x:c>
      <x:c r="Y501" t="n">
        <x:v>8.48666</x:v>
      </x:c>
      <x:c r="Z501" t="n">
        <x:v>7.84829</x:v>
      </x:c>
      <x:c r="AA501" t="n">
        <x:v>6.9846</x:v>
      </x:c>
      <x:c r="AB501" t="n">
        <x:f>COUNT(D501:O501)</x:f>
        <x:v>12</x:v>
      </x:c>
      <x:c r="AC501" t="n">
        <x:f>COUNT(P501:AA501)</x:f>
        <x:v>12</x:v>
      </x:c>
      <x:c r="AD501" t="n">
        <x:f>COUNTIF(D501:AA501,"&gt;0")</x:f>
        <x:v>24</x:v>
      </x:c>
      <x:c r="AE501" t="n">
        <x:f>IF(AB501=0,"",AVERAGE(D501:O501))</x:f>
        <x:v>21.37000333333333</x:v>
      </x:c>
      <x:c r="AF501" t="n">
        <x:f>IF(AC501=0,"",AVERAGE(P501:AA501))</x:f>
        <x:v>14.185124166666666</x:v>
      </x:c>
      <x:c r="AG501" t="n">
        <x:f>IF(OR(AB501&lt;'산출기준'!$B$19,AC501&lt;'산출기준'!$B$19,AE501=0),"",AF501/AE501)</x:f>
        <x:v>0.6637867081911235</x:v>
      </x:c>
      <x:c r="AH501" t="n">
        <x:f>IF(SUM(P501:AA501)=0,"",MAX(P501:AA501)/SUM(P501:AA501))</x:f>
        <x:v>0.12927421796155117</x:v>
      </x:c>
      <x:c r="AI501" t="n">
        <x:f>IF(AG501="","",AD501/'산출기준'!$B$18*'산출기준'!$B$20+MIN(1,AG501)*'산출기준'!$B$21+(1-AH501)*'산출기준'!$B$22)</x:f>
        <x:v>87.32811688650267</x:v>
      </x:c>
      <x:c r="AJ501" t="str">
        <x:v>24개월 중 양수 지수 24개월; 전반/후반 자료 12/12개월. 최근12개월/이전12개월 관측월 평균비 0.66배, 최근 최댓달 비중 12.9%. 미래 1년 지속을 보장하지 않음.</x:v>
      </x:c>
      <x:c r="AK501" t="str">
        <x:v>https://developers.naver.com/docs/serviceapi/datalab/search/search.md</x:v>
      </x:c>
    </x:row>
    <x:row r="502">
      <x:c r="A502" t="str">
        <x:v>K0498</x:v>
      </x:c>
      <x:c r="B502" t="str">
        <x:v>여행</x:v>
      </x:c>
      <x:c r="C502" t="str">
        <x:v>기내반입화장품</x:v>
      </x:c>
      <x:c r="D502" t="n">
        <x:v>72.02403</x:v>
      </x:c>
      <x:c r="E502" t="n">
        <x:v>71.87382</x:v>
      </x:c>
      <x:c r="F502" t="n">
        <x:v>76.56778</x:v>
      </x:c>
      <x:c r="G502" t="n">
        <x:v>73.00037</x:v>
      </x:c>
      <x:c r="H502" t="n">
        <x:v>91.55088</x:v>
      </x:c>
      <x:c r="I502" t="n">
        <x:v>79.23394</x:v>
      </x:c>
      <x:c r="J502" t="n">
        <x:v>50.01877</x:v>
      </x:c>
      <x:c r="K502" t="n">
        <x:v>56.13969</x:v>
      </x:c>
      <x:c r="L502" t="n">
        <x:v>65.6027</x:v>
      </x:c>
      <x:c r="M502" t="n">
        <x:v>59.96995</x:v>
      </x:c>
      <x:c r="N502" t="n">
        <x:v>61.43447</x:v>
      </x:c>
      <x:c r="O502" t="n">
        <x:v>47.01464</x:v>
      </x:c>
      <x:c r="P502" t="n">
        <x:v>43.18437</x:v>
      </x:c>
      <x:c r="Q502" t="n">
        <x:v>41.26924</x:v>
      </x:c>
      <x:c r="R502" t="n">
        <x:v>49.23019</x:v>
      </x:c>
      <x:c r="S502" t="n">
        <x:v>52.34697</x:v>
      </x:c>
      <x:c r="T502" t="n">
        <x:v>73.15058</x:v>
      </x:c>
      <x:c r="U502" t="n">
        <x:v>44.08561</x:v>
      </x:c>
      <x:c r="V502" t="n">
        <x:v>24.25835</x:v>
      </x:c>
      <x:c r="W502" t="n">
        <x:v>22.83139</x:v>
      </x:c>
      <x:c r="X502" t="n">
        <x:v>22.00525</x:v>
      </x:c>
      <x:c r="Y502" t="n">
        <x:v>12.16672</x:v>
      </x:c>
      <x:c r="Z502" t="n">
        <x:v>9.2377</x:v>
      </x:c>
      <x:c r="AA502" t="n">
        <x:v>8.29891</x:v>
      </x:c>
      <x:c r="AB502" t="n">
        <x:f>COUNT(D502:O502)</x:f>
        <x:v>12</x:v>
      </x:c>
      <x:c r="AC502" t="n">
        <x:f>COUNT(P502:AA502)</x:f>
        <x:v>12</x:v>
      </x:c>
      <x:c r="AD502" t="n">
        <x:f>COUNTIF(D502:AA502,"&gt;0")</x:f>
        <x:v>24</x:v>
      </x:c>
      <x:c r="AE502" t="n">
        <x:f>IF(AB502=0,"",AVERAGE(D502:O502))</x:f>
        <x:v>67.03592</x:v>
      </x:c>
      <x:c r="AF502" t="n">
        <x:f>IF(AC502=0,"",AVERAGE(P502:AA502))</x:f>
        <x:v>33.50544</x:v>
      </x:c>
      <x:c r="AG502" t="n">
        <x:f>IF(OR(AB502&lt;'산출기준'!$B$19,AC502&lt;'산출기준'!$B$19,AE502=0),"",AF502/AE502)</x:f>
        <x:v>0.4998132344569896</x:v>
      </x:c>
      <x:c r="AH502" t="n">
        <x:f>IF(SUM(P502:AA502)=0,"",MAX(P502:AA502)/SUM(P502:AA502))</x:f>
        <x:v>0.18193707250723068</x:v>
      </x:c>
      <x:c r="AI502" t="n">
        <x:f>IF(AG502="","",AD502/'산출기준'!$B$18*'산출기준'!$B$20+MIN(1,AG502)*'산출기준'!$B$21+(1-AH502)*'산출기준'!$B$22)</x:f>
        <x:v>81.35565558356507</x:v>
      </x:c>
      <x:c r="AJ502" t="str">
        <x:v>24개월 중 양수 지수 24개월; 전반/후반 자료 12/12개월. 최근12개월/이전12개월 관측월 평균비 0.50배, 최근 최댓달 비중 18.2%. 미래 1년 지속을 보장하지 않음.</x:v>
      </x:c>
      <x:c r="AK502" t="str">
        <x:v>https://developers.naver.com/docs/serviceapi/datalab/search/search.md</x:v>
      </x:c>
    </x:row>
    <x:row r="503">
      <x:c r="A503" t="str">
        <x:v>K0499</x:v>
      </x:c>
      <x:c r="B503" t="str">
        <x:v>여행</x:v>
      </x:c>
      <x:c r="C503" t="str">
        <x:v>여권발급하는곳</x:v>
      </x:c>
      <x:c r="D503" t="n">
        <x:v>1.44568</x:v>
      </x:c>
      <x:c r="E503" t="n">
        <x:v>2.14036</x:v>
      </x:c>
      <x:c r="F503" t="n">
        <x:v>2.38068</x:v>
      </x:c>
      <x:c r="G503" t="n">
        <x:v>1.57335</x:v>
      </x:c>
      <x:c r="H503" t="n">
        <x:v>1.29172</x:v>
      </x:c>
      <x:c r="I503" t="n">
        <x:v>1.11899</x:v>
      </x:c>
      <x:c r="J503" t="n">
        <x:v>0.85239</x:v>
      </x:c>
      <x:c r="K503" t="n">
        <x:v>0.90871</x:v>
      </x:c>
      <x:c r="L503" t="n">
        <x:v>0.8599</x:v>
      </x:c>
      <x:c r="M503" t="n">
        <x:v>0.81859</x:v>
      </x:c>
      <x:c r="N503" t="n">
        <x:v>1.03263</x:v>
      </x:c>
      <x:c r="O503" t="n">
        <x:v>0.79981</x:v>
      </x:c>
      <x:c r="P503" t="n">
        <x:v>0.82985</x:v>
      </x:c>
      <x:c r="Q503" t="n">
        <x:v>0.88243</x:v>
      </x:c>
      <x:c r="R503" t="n">
        <x:v>0.88994</x:v>
      </x:c>
      <x:c r="S503" t="n">
        <x:v>1.11524</x:v>
      </x:c>
      <x:c r="T503" t="n">
        <x:v>1.19034</x:v>
      </x:c>
      <x:c r="U503" t="n">
        <x:v>0.75475</x:v>
      </x:c>
      <x:c r="V503" t="n">
        <x:v>0.61582</x:v>
      </x:c>
      <x:c r="W503" t="n">
        <x:v>0.21403</x:v>
      </x:c>
      <x:c r="X503" t="n">
        <x:v>0.15771</x:v>
      </x:c>
      <x:c r="Y503" t="n">
        <x:v>0.24407</x:v>
      </x:c>
      <x:c r="Z503" t="n">
        <x:v>0.53321</x:v>
      </x:c>
      <x:c r="AA503" t="n">
        <x:v>0.67965</x:v>
      </x:c>
      <x:c r="AB503" t="n">
        <x:f>COUNT(D503:O503)</x:f>
        <x:v>12</x:v>
      </x:c>
      <x:c r="AC503" t="n">
        <x:f>COUNT(P503:AA503)</x:f>
        <x:v>12</x:v>
      </x:c>
      <x:c r="AD503" t="n">
        <x:f>COUNTIF(D503:AA503,"&gt;0")</x:f>
        <x:v>24</x:v>
      </x:c>
      <x:c r="AE503" t="n">
        <x:f>IF(AB503=0,"",AVERAGE(D503:O503))</x:f>
        <x:v>1.2685674999999998</x:v>
      </x:c>
      <x:c r="AF503" t="n">
        <x:f>IF(AC503=0,"",AVERAGE(P503:AA503))</x:f>
        <x:v>0.6755866666666667</x:v>
      </x:c>
      <x:c r="AG503" t="n">
        <x:f>IF(OR(AB503&lt;'산출기준'!$B$19,AC503&lt;'산출기준'!$B$19,AE503=0),"",AF503/AE503)</x:f>
        <x:v>0.5325587063098075</x:v>
      </x:c>
      <x:c r="AH503" t="n">
        <x:f>IF(SUM(P503:AA503)=0,"",MAX(P503:AA503)/SUM(P503:AA503))</x:f>
        <x:v>0.14682794213424383</x:v>
      </x:c>
      <x:c r="AI503" t="n">
        <x:f>IF(AG503="","",AD503/'산출기준'!$B$18*'산출기준'!$B$20+MIN(1,AG503)*'산출기준'!$B$21+(1-AH503)*'산출기준'!$B$22)</x:f>
        <x:v>83.04020234660935</x:v>
      </x:c>
      <x:c r="AJ503" t="str">
        <x:v>24개월 중 양수 지수 24개월; 전반/후반 자료 12/12개월. 최근12개월/이전12개월 관측월 평균비 0.53배, 최근 최댓달 비중 14.7%. 미래 1년 지속을 보장하지 않음.</x:v>
      </x:c>
      <x:c r="AK503" t="str">
        <x:v>https://developers.naver.com/docs/serviceapi/datalab/search/search.md</x:v>
      </x:c>
    </x:row>
    <x:row r="504">
      <x:c r="A504" t="str">
        <x:v>K0500</x:v>
      </x:c>
      <x:c r="B504" t="str">
        <x:v>여행</x:v>
      </x:c>
      <x:c r="C504" t="str">
        <x:v>기내반입금지물품</x:v>
      </x:c>
      <x:c r="D504" t="n">
        <x:v>2.49383</x:v>
      </x:c>
      <x:c r="E504" t="n">
        <x:v>2.92266</x:v>
      </x:c>
      <x:c r="F504" t="n">
        <x:v>2.87357</x:v>
      </x:c>
      <x:c r="G504" t="n">
        <x:v>3.08899</x:v>
      </x:c>
      <x:c r="H504" t="n">
        <x:v>4.01378</x:v>
      </x:c>
      <x:c r="I504" t="n">
        <x:v>2.9417</x:v>
      </x:c>
      <x:c r="J504" t="n">
        <x:v>2.2714</x:v>
      </x:c>
      <x:c r="K504" t="n">
        <x:v>2.27441</x:v>
      </x:c>
      <x:c r="L504" t="n">
        <x:v>2.50085</x:v>
      </x:c>
      <x:c r="M504" t="n">
        <x:v>2.33853</x:v>
      </x:c>
      <x:c r="N504" t="n">
        <x:v>2.66016</x:v>
      </x:c>
      <x:c r="O504" t="n">
        <x:v>1.66122</x:v>
      </x:c>
      <x:c r="P504" t="n">
        <x:v>1.15524</x:v>
      </x:c>
      <x:c r="Q504" t="n">
        <x:v>2.05899</x:v>
      </x:c>
      <x:c r="R504" t="n">
        <x:v>2.28843</x:v>
      </x:c>
      <x:c r="S504" t="n">
        <x:v>1.89667</x:v>
      </x:c>
      <x:c r="T504" t="n">
        <x:v>2.43372</x:v>
      </x:c>
      <x:c r="U504" t="n">
        <x:v>0.68733</x:v>
      </x:c>
      <x:c r="V504" t="n">
        <x:v>0.12524</x:v>
      </x:c>
      <x:c r="W504" t="n">
        <x:v>0.07514</x:v>
      </x:c>
      <x:c r="X504" t="n">
        <x:v>0.09819</x:v>
      </x:c>
      <x:c r="Y504" t="n">
        <x:v>0.05911</x:v>
      </x:c>
      <x:c r="Z504" t="n">
        <x:v>0.13426</x:v>
      </x:c>
      <x:c r="AA504" t="n">
        <x:v>0.11121</x:v>
      </x:c>
      <x:c r="AB504" t="n">
        <x:f>COUNT(D504:O504)</x:f>
        <x:v>12</x:v>
      </x:c>
      <x:c r="AC504" t="n">
        <x:f>COUNT(P504:AA504)</x:f>
        <x:v>12</x:v>
      </x:c>
      <x:c r="AD504" t="n">
        <x:f>COUNTIF(D504:AA504,"&gt;0")</x:f>
        <x:v>24</x:v>
      </x:c>
      <x:c r="AE504" t="n">
        <x:f>IF(AB504=0,"",AVERAGE(D504:O504))</x:f>
        <x:v>2.6700916666666665</x:v>
      </x:c>
      <x:c r="AF504" t="n">
        <x:f>IF(AC504=0,"",AVERAGE(P504:AA504))</x:f>
        <x:v>0.9269608333333332</x:v>
      </x:c>
      <x:c r="AG504" t="n">
        <x:f>IF(OR(AB504&lt;'산출기준'!$B$19,AC504&lt;'산출기준'!$B$19,AE504=0),"",AF504/AE504)</x:f>
        <x:v>0.34716442319396024</x:v>
      </x:c>
      <x:c r="AH504" t="n">
        <x:f>IF(SUM(P504:AA504)=0,"",MAX(P504:AA504)/SUM(P504:AA504))</x:f>
        <x:v>0.21879025812848982</x:v>
      </x:c>
      <x:c r="AI504" t="n">
        <x:f>IF(AG504="","",AD504/'산출기준'!$B$18*'산출기준'!$B$20+MIN(1,AG504)*'산출기준'!$B$21+(1-AH504)*'산출기준'!$B$22)</x:f>
        <x:v>76.039127533249</x:v>
      </x:c>
      <x:c r="AJ504" t="str">
        <x:v>24개월 중 양수 지수 24개월; 전반/후반 자료 12/12개월. 최근12개월/이전12개월 관측월 평균비 0.35배, 최근 최댓달 비중 21.9%. 미래 1년 지속을 보장하지 않음.</x:v>
      </x:c>
      <x:c r="AK504" t="str">
        <x:v>https://developers.naver.com/docs/serviceapi/datalab/search/search.md</x:v>
      </x:c>
    </x:row>
    <x:row r="505">
      <x:c r="A505" t="str">
        <x:v>K0501</x:v>
      </x:c>
      <x:c r="B505" t="str">
        <x:v>자동차·IT·테크</x:v>
      </x:c>
      <x:c r="C505" t="str">
        <x:v>자동차검사</x:v>
      </x:c>
      <x:c r="D505" t="n">
        <x:v>64.8989</x:v>
      </x:c>
      <x:c r="E505" t="n">
        <x:v>74.54261</x:v>
      </x:c>
      <x:c r="F505" t="n">
        <x:v>67.41678</x:v>
      </x:c>
      <x:c r="G505" t="n">
        <x:v>70.91858</x:v>
      </x:c>
      <x:c r="H505" t="n">
        <x:v>94.09855</x:v>
      </x:c>
      <x:c r="I505" t="n">
        <x:v>100</x:v>
      </x:c>
      <x:c r="J505" t="n">
        <x:v>91.68687</x:v>
      </x:c>
      <x:c r="K505" t="n">
        <x:v>77.19676</x:v>
      </x:c>
      <x:c r="L505" t="n">
        <x:v>75.4664</x:v>
      </x:c>
      <x:c r="M505" t="n">
        <x:v>70.47973</x:v>
      </x:c>
      <x:c r="N505" t="n">
        <x:v>71.11295</x:v>
      </x:c>
      <x:c r="O505" t="n">
        <x:v>66.61823</x:v>
      </x:c>
      <x:c r="P505" t="n">
        <x:v>67.53401</x:v>
      </x:c>
      <x:c r="Q505" t="n">
        <x:v>70.63903</x:v>
      </x:c>
      <x:c r="R505" t="n">
        <x:v>65.08927</x:v>
      </x:c>
      <x:c r="S505" t="n">
        <x:v>63.89796</x:v>
      </x:c>
      <x:c r="T505" t="n">
        <x:v>60.57752</x:v>
      </x:c>
      <x:c r="U505" t="n">
        <x:v>46.4441</x:v>
      </x:c>
      <x:c r="V505" t="n">
        <x:v>60.825</x:v>
      </x:c>
      <x:c r="W505" t="n">
        <x:v>59.32308</x:v>
      </x:c>
      <x:c r="X505" t="n">
        <x:v>54.49772</x:v>
      </x:c>
      <x:c r="Y505" t="n">
        <x:v>56.99156</x:v>
      </x:c>
      <x:c r="Z505" t="n">
        <x:v>51.77344</x:v>
      </x:c>
      <x:c r="AA505" t="n">
        <x:v>50.6222</x:v>
      </x:c>
      <x:c r="AB505" t="n">
        <x:f>COUNT(D505:O505)</x:f>
        <x:v>12</x:v>
      </x:c>
      <x:c r="AC505" t="n">
        <x:f>COUNT(P505:AA505)</x:f>
        <x:v>12</x:v>
      </x:c>
      <x:c r="AD505" t="n">
        <x:f>COUNTIF(D505:AA505,"&gt;0")</x:f>
        <x:v>24</x:v>
      </x:c>
      <x:c r="AE505" t="n">
        <x:f>IF(AB505=0,"",AVERAGE(D505:O505))</x:f>
        <x:v>77.03636333333334</x:v>
      </x:c>
      <x:c r="AF505" t="n">
        <x:f>IF(AC505=0,"",AVERAGE(P505:AA505))</x:f>
        <x:v>59.01790750000001</x:v>
      </x:c>
      <x:c r="AG505" t="n">
        <x:f>IF(OR(AB505&lt;'산출기준'!$B$19,AC505&lt;'산출기준'!$B$19,AE505=0),"",AF505/AE505)</x:f>
        <x:v>0.7661045374718927</x:v>
      </x:c>
      <x:c r="AH505" t="n">
        <x:f>IF(SUM(P505:AA505)=0,"",MAX(P505:AA505)/SUM(P505:AA505))</x:f>
        <x:v>0.09974236774377901</x:v>
      </x:c>
      <x:c r="AI505" t="n">
        <x:f>IF(AG505="","",AD505/'산출기준'!$B$18*'산출기준'!$B$20+MIN(1,AG505)*'산출기준'!$B$21+(1-AH505)*'산출기준'!$B$22)</x:f>
        <x:v>90.98828876928118</x:v>
      </x:c>
      <x:c r="AJ505" t="str">
        <x:v>24개월 중 양수 지수 24개월; 전반/후반 자료 12/12개월. 최근12개월/이전12개월 관측월 평균비 0.77배, 최근 최댓달 비중 10.0%. 미래 1년 지속을 보장하지 않음.</x:v>
      </x:c>
      <x:c r="AK505" t="str">
        <x:v>https://developers.naver.com/docs/serviceapi/datalab/search/search.md</x:v>
      </x:c>
    </x:row>
    <x:row r="506">
      <x:c r="A506" t="str">
        <x:v>K0502</x:v>
      </x:c>
      <x:c r="B506" t="str">
        <x:v>자동차·IT·테크</x:v>
      </x:c>
      <x:c r="C506" t="str">
        <x:v>자동차검사예약</x:v>
      </x:c>
      <x:c r="D506" t="n">
        <x:v>44.54241</x:v>
      </x:c>
      <x:c r="E506" t="n">
        <x:v>52.4247</x:v>
      </x:c>
      <x:c r="F506" t="n">
        <x:v>48.90287</x:v>
      </x:c>
      <x:c r="G506" t="n">
        <x:v>55.72911</x:v>
      </x:c>
      <x:c r="H506" t="n">
        <x:v>78.13959</x:v>
      </x:c>
      <x:c r="I506" t="n">
        <x:v>77.50135</x:v>
      </x:c>
      <x:c r="J506" t="n">
        <x:v>70.28635</x:v>
      </x:c>
      <x:c r="K506" t="n">
        <x:v>59.43931</x:v>
      </x:c>
      <x:c r="L506" t="n">
        <x:v>59.1277</x:v>
      </x:c>
      <x:c r="M506" t="n">
        <x:v>55.56078</x:v>
      </x:c>
      <x:c r="N506" t="n">
        <x:v>57.75404</x:v>
      </x:c>
      <x:c r="O506" t="n">
        <x:v>52.71025</x:v>
      </x:c>
      <x:c r="P506" t="n">
        <x:v>54.3855</x:v>
      </x:c>
      <x:c r="Q506" t="n">
        <x:v>59.99038</x:v>
      </x:c>
      <x:c r="R506" t="n">
        <x:v>55.12193</x:v>
      </x:c>
      <x:c r="S506" t="n">
        <x:v>57.41638</x:v>
      </x:c>
      <x:c r="T506" t="n">
        <x:v>57.82918</x:v>
      </x:c>
      <x:c r="U506" t="n">
        <x:v>48.26964</x:v>
      </x:c>
      <x:c r="V506" t="n">
        <x:v>61.3941</x:v>
      </x:c>
      <x:c r="W506" t="n">
        <x:v>52.90964</x:v>
      </x:c>
      <x:c r="X506" t="n">
        <x:v>49.82566</x:v>
      </x:c>
      <x:c r="Y506" t="n">
        <x:v>51.61914</x:v>
      </x:c>
      <x:c r="Z506" t="n">
        <x:v>46.62445</x:v>
      </x:c>
      <x:c r="AA506" t="n">
        <x:v>45.16862</x:v>
      </x:c>
      <x:c r="AB506" t="n">
        <x:f>COUNT(D506:O506)</x:f>
        <x:v>12</x:v>
      </x:c>
      <x:c r="AC506" t="n">
        <x:f>COUNT(P506:AA506)</x:f>
        <x:v>12</x:v>
      </x:c>
      <x:c r="AD506" t="n">
        <x:f>COUNTIF(D506:AA506,"&gt;0")</x:f>
        <x:v>24</x:v>
      </x:c>
      <x:c r="AE506" t="n">
        <x:f>IF(AB506=0,"",AVERAGE(D506:O506))</x:f>
        <x:v>59.343205000000005</x:v>
      </x:c>
      <x:c r="AF506" t="n">
        <x:f>IF(AC506=0,"",AVERAGE(P506:AA506))</x:f>
        <x:v>53.379551666666664</x:v>
      </x:c>
      <x:c r="AG506" t="n">
        <x:f>IF(OR(AB506&lt;'산출기준'!$B$19,AC506&lt;'산출기준'!$B$19,AE506=0),"",AF506/AE506)</x:f>
        <x:v>0.899505708642913</x:v>
      </x:c>
      <x:c r="AH506" t="n">
        <x:f>IF(SUM(P506:AA506)=0,"",MAX(P506:AA506)/SUM(P506:AA506))</x:f>
        <x:v>0.09584522237931872</x:v>
      </x:c>
      <x:c r="AI506" t="n">
        <x:f>IF(AG506="","",AD506/'산출기준'!$B$18*'산출기준'!$B$20+MIN(1,AG506)*'산출기준'!$B$21+(1-AH506)*'산출기준'!$B$22)</x:f>
        <x:v>95.06826681170102</x:v>
      </x:c>
      <x:c r="AJ506" t="str">
        <x:v>24개월 중 양수 지수 24개월; 전반/후반 자료 12/12개월. 최근12개월/이전12개월 관측월 평균비 0.90배, 최근 최댓달 비중 9.6%. 미래 1년 지속을 보장하지 않음.</x:v>
      </x:c>
      <x:c r="AK506" t="str">
        <x:v>https://developers.naver.com/docs/serviceapi/datalab/search/search.md</x:v>
      </x:c>
    </x:row>
    <x:row r="507">
      <x:c r="A507" t="str">
        <x:v>K0503</x:v>
      </x:c>
      <x:c r="B507" t="str">
        <x:v>자동차·IT·테크</x:v>
      </x:c>
      <x:c r="C507" t="str">
        <x:v>엔진오일교환주기</x:v>
      </x:c>
      <x:c r="D507" t="n">
        <x:v>47.0653</x:v>
      </x:c>
      <x:c r="E507" t="n">
        <x:v>52.19626</x:v>
      </x:c>
      <x:c r="F507" t="n">
        <x:v>45.29887</x:v>
      </x:c>
      <x:c r="G507" t="n">
        <x:v>43.00943</x:v>
      </x:c>
      <x:c r="H507" t="n">
        <x:v>42.27401</x:v>
      </x:c>
      <x:c r="I507" t="n">
        <x:v>41.10875</x:v>
      </x:c>
      <x:c r="J507" t="n">
        <x:v>40.53363</x:v>
      </x:c>
      <x:c r="K507" t="n">
        <x:v>39.19804</x:v>
      </x:c>
      <x:c r="L507" t="n">
        <x:v>39.13692</x:v>
      </x:c>
      <x:c r="M507" t="n">
        <x:v>39.38139</x:v>
      </x:c>
      <x:c r="N507" t="n">
        <x:v>43.36613</x:v>
      </x:c>
      <x:c r="O507" t="n">
        <x:v>40.33424</x:v>
      </x:c>
      <x:c r="P507" t="n">
        <x:v>39.7972</x:v>
      </x:c>
      <x:c r="Q507" t="n">
        <x:v>39.25014</x:v>
      </x:c>
      <x:c r="R507" t="n">
        <x:v>37.72719</x:v>
      </x:c>
      <x:c r="S507" t="n">
        <x:v>37.66507</x:v>
      </x:c>
      <x:c r="T507" t="n">
        <x:v>35.96376</x:v>
      </x:c>
      <x:c r="U507" t="n">
        <x:v>31.06226</x:v>
      </x:c>
      <x:c r="V507" t="n">
        <x:v>32.475</x:v>
      </x:c>
      <x:c r="W507" t="n">
        <x:v>29.37999</x:v>
      </x:c>
      <x:c r="X507" t="n">
        <x:v>27.13965</x:v>
      </x:c>
      <x:c r="Y507" t="n">
        <x:v>26.50942</x:v>
      </x:c>
      <x:c r="Z507" t="n">
        <x:v>28.94114</x:v>
      </x:c>
      <x:c r="AA507" t="n">
        <x:v>29.08542</x:v>
      </x:c>
      <x:c r="AB507" t="n">
        <x:f>COUNT(D507:O507)</x:f>
        <x:v>12</x:v>
      </x:c>
      <x:c r="AC507" t="n">
        <x:f>COUNT(P507:AA507)</x:f>
        <x:v>12</x:v>
      </x:c>
      <x:c r="AD507" t="n">
        <x:f>COUNTIF(D507:AA507,"&gt;0")</x:f>
        <x:v>24</x:v>
      </x:c>
      <x:c r="AE507" t="n">
        <x:f>IF(AB507=0,"",AVERAGE(D507:O507))</x:f>
        <x:v>42.741914166666675</x:v>
      </x:c>
      <x:c r="AF507" t="n">
        <x:f>IF(AC507=0,"",AVERAGE(P507:AA507))</x:f>
        <x:v>32.91635333333333</x:v>
      </x:c>
      <x:c r="AG507" t="n">
        <x:f>IF(OR(AB507&lt;'산출기준'!$B$19,AC507&lt;'산출기준'!$B$19,AE507=0),"",AF507/AE507)</x:f>
        <x:v>0.7701188394366286</x:v>
      </x:c>
      <x:c r="AH507" t="n">
        <x:f>IF(SUM(P507:AA507)=0,"",MAX(P507:AA507)/SUM(P507:AA507))</x:f>
        <x:v>0.10075336413328896</x:v>
      </x:c>
      <x:c r="AI507" t="n">
        <x:f>IF(AG507="","",AD507/'산출기준'!$B$18*'산출기준'!$B$20+MIN(1,AG507)*'산출기준'!$B$21+(1-AH507)*'산출기준'!$B$22)</x:f>
        <x:v>91.08849790043307</x:v>
      </x:c>
      <x:c r="AJ507" t="str">
        <x:v>24개월 중 양수 지수 24개월; 전반/후반 자료 12/12개월. 최근12개월/이전12개월 관측월 평균비 0.77배, 최근 최댓달 비중 10.1%. 미래 1년 지속을 보장하지 않음.</x:v>
      </x:c>
      <x:c r="AK507" t="str">
        <x:v>https://developers.naver.com/docs/serviceapi/datalab/search/search.md</x:v>
      </x:c>
    </x:row>
    <x:row r="508">
      <x:c r="A508" t="str">
        <x:v>K0504</x:v>
      </x:c>
      <x:c r="B508" t="str">
        <x:v>자동차·IT·테크</x:v>
      </x:c>
      <x:c r="C508" t="str">
        <x:v>아이폰배터리교체</x:v>
      </x:c>
      <x:c r="D508" t="n">
        <x:v>100</x:v>
      </x:c>
      <x:c r="E508" t="n">
        <x:v>80.04202</x:v>
      </x:c>
      <x:c r="F508" t="n">
        <x:v>68.44371</x:v>
      </x:c>
      <x:c r="G508" t="n">
        <x:v>68.2527</x:v>
      </x:c>
      <x:c r="H508" t="n">
        <x:v>82.87604</x:v>
      </x:c>
      <x:c r="I508" t="n">
        <x:v>79.29184</x:v>
      </x:c>
      <x:c r="J508" t="n">
        <x:v>70.82103</x:v>
      </x:c>
      <x:c r="K508" t="n">
        <x:v>66.89994</x:v>
      </x:c>
      <x:c r="L508" t="n">
        <x:v>64.57819</x:v>
      </x:c>
      <x:c r="M508" t="n">
        <x:v>59.45889</x:v>
      </x:c>
      <x:c r="N508" t="n">
        <x:v>61.68513</x:v>
      </x:c>
      <x:c r="O508" t="n">
        <x:v>59.01781</x:v>
      </x:c>
      <x:c r="P508" t="n">
        <x:v>73.19834</x:v>
      </x:c>
      <x:c r="Q508" t="n">
        <x:v>61.73028</x:v>
      </x:c>
      <x:c r="R508" t="n">
        <x:v>50.02778</x:v>
      </x:c>
      <x:c r="S508" t="n">
        <x:v>49.25155</x:v>
      </x:c>
      <x:c r="T508" t="n">
        <x:v>54.50804</x:v>
      </x:c>
      <x:c r="U508" t="n">
        <x:v>53.56683</x:v>
      </x:c>
      <x:c r="V508" t="n">
        <x:v>52.063</x:v>
      </x:c>
      <x:c r="W508" t="n">
        <x:v>41.67679</x:v>
      </x:c>
      <x:c r="X508" t="n">
        <x:v>39.61032</x:v>
      </x:c>
      <x:c r="Y508" t="n">
        <x:v>36.1442</x:v>
      </x:c>
      <x:c r="Z508" t="n">
        <x:v>43.02781</x:v>
      </x:c>
      <x:c r="AA508" t="n">
        <x:v>47.73382</x:v>
      </x:c>
      <x:c r="AB508" t="n">
        <x:f>COUNT(D508:O508)</x:f>
        <x:v>12</x:v>
      </x:c>
      <x:c r="AC508" t="n">
        <x:f>COUNT(P508:AA508)</x:f>
        <x:v>12</x:v>
      </x:c>
      <x:c r="AD508" t="n">
        <x:f>COUNTIF(D508:AA508,"&gt;0")</x:f>
        <x:v>24</x:v>
      </x:c>
      <x:c r="AE508" t="n">
        <x:f>IF(AB508=0,"",AVERAGE(D508:O508))</x:f>
        <x:v>71.78060833333332</x:v>
      </x:c>
      <x:c r="AF508" t="n">
        <x:f>IF(AC508=0,"",AVERAGE(P508:AA508))</x:f>
        <x:v>50.21156333333334</x:v>
      </x:c>
      <x:c r="AG508" t="n">
        <x:f>IF(OR(AB508&lt;'산출기준'!$B$19,AC508&lt;'산출기준'!$B$19,AE508=0),"",AF508/AE508)</x:f>
        <x:v>0.6995143186884389</x:v>
      </x:c>
      <x:c r="AH508" t="n">
        <x:f>IF(SUM(P508:AA508)=0,"",MAX(P508:AA508)/SUM(P508:AA508))</x:f>
        <x:v>0.121483205495361</x:v>
      </x:c>
      <x:c r="AI508" t="n">
        <x:f>IF(AG508="","",AD508/'산출기준'!$B$18*'산출기준'!$B$20+MIN(1,AG508)*'산출기준'!$B$21+(1-AH508)*'산출기준'!$B$22)</x:f>
        <x:v>88.55576545074594</x:v>
      </x:c>
      <x:c r="AJ508" t="str">
        <x:v>24개월 중 양수 지수 24개월; 전반/후반 자료 12/12개월. 최근12개월/이전12개월 관측월 평균비 0.70배, 최근 최댓달 비중 12.1%. 미래 1년 지속을 보장하지 않음.</x:v>
      </x:c>
      <x:c r="AK508" t="str">
        <x:v>https://developers.naver.com/docs/serviceapi/datalab/search/search.md</x:v>
      </x:c>
    </x:row>
    <x:row r="509">
      <x:c r="A509" t="str">
        <x:v>K0505</x:v>
      </x:c>
      <x:c r="B509" t="str">
        <x:v>자동차·IT·테크</x:v>
      </x:c>
      <x:c r="C509" t="str">
        <x:v>자동차정기검사</x:v>
      </x:c>
      <x:c r="D509" t="n">
        <x:v>39.11714</x:v>
      </x:c>
      <x:c r="E509" t="n">
        <x:v>45.37213</x:v>
      </x:c>
      <x:c r="F509" t="n">
        <x:v>41.94074</x:v>
      </x:c>
      <x:c r="G509" t="n">
        <x:v>43.38554</x:v>
      </x:c>
      <x:c r="H509" t="n">
        <x:v>55.58121</x:v>
      </x:c>
      <x:c r="I509" t="n">
        <x:v>55.64373</x:v>
      </x:c>
      <x:c r="J509" t="n">
        <x:v>46.30465</x:v>
      </x:c>
      <x:c r="K509" t="n">
        <x:v>39.73535</x:v>
      </x:c>
      <x:c r="L509" t="n">
        <x:v>39.81349</x:v>
      </x:c>
      <x:c r="M509" t="n">
        <x:v>37.53342</x:v>
      </x:c>
      <x:c r="N509" t="n">
        <x:v>37.31636</x:v>
      </x:c>
      <x:c r="O509" t="n">
        <x:v>34.49796</x:v>
      </x:c>
      <x:c r="P509" t="n">
        <x:v>32.59472</x:v>
      </x:c>
      <x:c r="Q509" t="n">
        <x:v>33.67137</x:v>
      </x:c>
      <x:c r="R509" t="n">
        <x:v>29.65304</x:v>
      </x:c>
      <x:c r="S509" t="n">
        <x:v>32.21442</x:v>
      </x:c>
      <x:c r="T509" t="n">
        <x:v>34.70635</x:v>
      </x:c>
      <x:c r="U509" t="n">
        <x:v>34.99461</x:v>
      </x:c>
      <x:c r="V509" t="n">
        <x:v>42.60584</x:v>
      </x:c>
      <x:c r="W509" t="n">
        <x:v>37.25905</x:v>
      </x:c>
      <x:c r="X509" t="n">
        <x:v>36.09731</x:v>
      </x:c>
      <x:c r="Y509" t="n">
        <x:v>37.07845</x:v>
      </x:c>
      <x:c r="Z509" t="n">
        <x:v>35.52773</x:v>
      </x:c>
      <x:c r="AA509" t="n">
        <x:v>34.26179</x:v>
      </x:c>
      <x:c r="AB509" t="n">
        <x:f>COUNT(D509:O509)</x:f>
        <x:v>12</x:v>
      </x:c>
      <x:c r="AC509" t="n">
        <x:f>COUNT(P509:AA509)</x:f>
        <x:v>12</x:v>
      </x:c>
      <x:c r="AD509" t="n">
        <x:f>COUNTIF(D509:AA509,"&gt;0")</x:f>
        <x:v>24</x:v>
      </x:c>
      <x:c r="AE509" t="n">
        <x:f>IF(AB509=0,"",AVERAGE(D509:O509))</x:f>
        <x:v>43.02014333333333</x:v>
      </x:c>
      <x:c r="AF509" t="n">
        <x:f>IF(AC509=0,"",AVERAGE(P509:AA509))</x:f>
        <x:v>35.055389999999996</x:v>
      </x:c>
      <x:c r="AG509" t="n">
        <x:f>IF(OR(AB509&lt;'산출기준'!$B$19,AC509&lt;'산출기준'!$B$19,AE509=0),"",AF509/AE509)</x:f>
        <x:v>0.8148599070993332</x:v>
      </x:c>
      <x:c r="AH509" t="n">
        <x:f>IF(SUM(P509:AA509)=0,"",MAX(P509:AA509)/SUM(P509:AA509))</x:f>
        <x:v>0.1012821898905323</x:v>
      </x:c>
      <x:c r="AI509" t="n">
        <x:f>IF(AG509="","",AD509/'산출기준'!$B$18*'산출기준'!$B$20+MIN(1,AG509)*'산출기준'!$B$21+(1-AH509)*'산출기준'!$B$22)</x:f>
        <x:v>92.42015341516935</x:v>
      </x:c>
      <x:c r="AJ509" t="str">
        <x:v>24개월 중 양수 지수 24개월; 전반/후반 자료 12/12개월. 최근12개월/이전12개월 관측월 평균비 0.81배, 최근 최댓달 비중 10.1%. 미래 1년 지속을 보장하지 않음.</x:v>
      </x:c>
      <x:c r="AK509" t="str">
        <x:v>https://developers.naver.com/docs/serviceapi/datalab/search/search.md</x:v>
      </x:c>
    </x:row>
    <x:row r="510">
      <x:c r="A510" t="str">
        <x:v>K0506</x:v>
      </x:c>
      <x:c r="B510" t="str">
        <x:v>자동차·IT·테크</x:v>
      </x:c>
      <x:c r="C510" t="str">
        <x:v>타이어교체주기</x:v>
      </x:c>
      <x:c r="D510" t="n">
        <x:v>37.75744</x:v>
      </x:c>
      <x:c r="E510" t="n">
        <x:v>40.80679</x:v>
      </x:c>
      <x:c r="F510" t="n">
        <x:v>43.43937</x:v>
      </x:c>
      <x:c r="G510" t="n">
        <x:v>36.30048</x:v>
      </x:c>
      <x:c r="H510" t="n">
        <x:v>38.22977</x:v>
      </x:c>
      <x:c r="I510" t="n">
        <x:v>34.20275</x:v>
      </x:c>
      <x:c r="J510" t="n">
        <x:v>31.82718</x:v>
      </x:c>
      <x:c r="K510" t="n">
        <x:v>30.89639</x:v>
      </x:c>
      <x:c r="L510" t="n">
        <x:v>31.26454</x:v>
      </x:c>
      <x:c r="M510" t="n">
        <x:v>31.91921</x:v>
      </x:c>
      <x:c r="N510" t="n">
        <x:v>38.27319</x:v>
      </x:c>
      <x:c r="O510" t="n">
        <x:v>36.70857</x:v>
      </x:c>
      <x:c r="P510" t="n">
        <x:v>36.03306</x:v>
      </x:c>
      <x:c r="Q510" t="n">
        <x:v>39.63463</x:v>
      </x:c>
      <x:c r="R510" t="n">
        <x:v>38.69864</x:v>
      </x:c>
      <x:c r="S510" t="n">
        <x:v>43.15458</x:v>
      </x:c>
      <x:c r="T510" t="n">
        <x:v>34.52054</x:v>
      </x:c>
      <x:c r="U510" t="n">
        <x:v>32.21269</x:v>
      </x:c>
      <x:c r="V510" t="n">
        <x:v>31.34963</x:v>
      </x:c>
      <x:c r="W510" t="n">
        <x:v>28.94279</x:v>
      </x:c>
      <x:c r="X510" t="n">
        <x:v>27.76369</x:v>
      </x:c>
      <x:c r="Y510" t="n">
        <x:v>27.37644</x:v>
      </x:c>
      <x:c r="Z510" t="n">
        <x:v>32.51832</x:v>
      </x:c>
      <x:c r="AA510" t="n">
        <x:v>33.87976</x:v>
      </x:c>
      <x:c r="AB510" t="n">
        <x:f>COUNT(D510:O510)</x:f>
        <x:v>12</x:v>
      </x:c>
      <x:c r="AC510" t="n">
        <x:f>COUNT(P510:AA510)</x:f>
        <x:v>12</x:v>
      </x:c>
      <x:c r="AD510" t="n">
        <x:f>COUNTIF(D510:AA510,"&gt;0")</x:f>
        <x:v>24</x:v>
      </x:c>
      <x:c r="AE510" t="n">
        <x:f>IF(AB510=0,"",AVERAGE(D510:O510))</x:f>
        <x:v>35.96880666666667</x:v>
      </x:c>
      <x:c r="AF510" t="n">
        <x:f>IF(AC510=0,"",AVERAGE(P510:AA510))</x:f>
        <x:v>33.8403975</x:v>
      </x:c>
      <x:c r="AG510" t="n">
        <x:f>IF(OR(AB510&lt;'산출기준'!$B$19,AC510&lt;'산출기준'!$B$19,AE510=0),"",AF510/AE510)</x:f>
        <x:v>0.9408262501897476</x:v>
      </x:c>
      <x:c r="AH510" t="n">
        <x:f>IF(SUM(P510:AA510)=0,"",MAX(P510:AA510)/SUM(P510:AA510))</x:f>
        <x:v>0.10626988054735469</x:v>
      </x:c>
      <x:c r="AI510" t="n">
        <x:f>IF(AG510="","",AD510/'산출기준'!$B$18*'산출기준'!$B$20+MIN(1,AG510)*'산출기준'!$B$21+(1-AH510)*'산출기준'!$B$22)</x:f>
        <x:v>96.09938989474534</x:v>
      </x:c>
      <x:c r="AJ510" t="str">
        <x:v>24개월 중 양수 지수 24개월; 전반/후반 자료 12/12개월. 최근12개월/이전12개월 관측월 평균비 0.94배, 최근 최댓달 비중 10.6%. 미래 1년 지속을 보장하지 않음.</x:v>
      </x:c>
      <x:c r="AK510" t="str">
        <x:v>https://developers.naver.com/docs/serviceapi/datalab/search/search.md</x:v>
      </x:c>
    </x:row>
    <x:row r="511">
      <x:c r="A511" t="str">
        <x:v>K0507</x:v>
      </x:c>
      <x:c r="B511" t="str">
        <x:v>자동차·IT·테크</x:v>
      </x:c>
      <x:c r="C511" t="str">
        <x:v>아이폰배터리교체비용</x:v>
      </x:c>
      <x:c r="D511" t="n">
        <x:v>85.85246</x:v>
      </x:c>
      <x:c r="E511" t="n">
        <x:v>69.08797</x:v>
      </x:c>
      <x:c r="F511" t="n">
        <x:v>55.26864</x:v>
      </x:c>
      <x:c r="G511" t="n">
        <x:v>54.21977</x:v>
      </x:c>
      <x:c r="H511" t="n">
        <x:v>63.22717</x:v>
      </x:c>
      <x:c r="I511" t="n">
        <x:v>64.30729</x:v>
      </x:c>
      <x:c r="J511" t="n">
        <x:v>57.83871</x:v>
      </x:c>
      <x:c r="K511" t="n">
        <x:v>52.42072</x:v>
      </x:c>
      <x:c r="L511" t="n">
        <x:v>52.71593</x:v>
      </x:c>
      <x:c r="M511" t="n">
        <x:v>49.38353</x:v>
      </x:c>
      <x:c r="N511" t="n">
        <x:v>49.79856</x:v>
      </x:c>
      <x:c r="O511" t="n">
        <x:v>49.97916</x:v>
      </x:c>
      <x:c r="P511" t="n">
        <x:v>67.65012</x:v>
      </x:c>
      <x:c r="Q511" t="n">
        <x:v>54.48372</x:v>
      </x:c>
      <x:c r="R511" t="n">
        <x:v>46.10842</x:v>
      </x:c>
      <x:c r="S511" t="n">
        <x:v>47.90574</x:v>
      </x:c>
      <x:c r="T511" t="n">
        <x:v>53.63803</x:v>
      </x:c>
      <x:c r="U511" t="n">
        <x:v>48.02382</x:v>
      </x:c>
      <x:c r="V511" t="n">
        <x:v>45.39471</x:v>
      </x:c>
      <x:c r="W511" t="n">
        <x:v>38.23325</x:v>
      </x:c>
      <x:c r="X511" t="n">
        <x:v>34.59868</x:v>
      </x:c>
      <x:c r="Y511" t="n">
        <x:v>32.60514</x:v>
      </x:c>
      <x:c r="Z511" t="n">
        <x:v>36.62348</x:v>
      </x:c>
      <x:c r="AA511" t="n">
        <x:v>35.28635</x:v>
      </x:c>
      <x:c r="AB511" t="n">
        <x:f>COUNT(D511:O511)</x:f>
        <x:v>12</x:v>
      </x:c>
      <x:c r="AC511" t="n">
        <x:f>COUNT(P511:AA511)</x:f>
        <x:v>12</x:v>
      </x:c>
      <x:c r="AD511" t="n">
        <x:f>COUNTIF(D511:AA511,"&gt;0")</x:f>
        <x:v>24</x:v>
      </x:c>
      <x:c r="AE511" t="n">
        <x:f>IF(AB511=0,"",AVERAGE(D511:O511))</x:f>
        <x:v>58.674992499999995</x:v>
      </x:c>
      <x:c r="AF511" t="n">
        <x:f>IF(AC511=0,"",AVERAGE(P511:AA511))</x:f>
        <x:v>45.045955</x:v>
      </x:c>
      <x:c r="AG511" t="n">
        <x:f>IF(OR(AB511&lt;'산출기준'!$B$19,AC511&lt;'산출기준'!$B$19,AE511=0),"",AF511/AE511)</x:f>
        <x:v>0.7677198254435227</x:v>
      </x:c>
      <x:c r="AH511" t="n">
        <x:f>IF(SUM(P511:AA511)=0,"",MAX(P511:AA511)/SUM(P511:AA511))</x:f>
        <x:v>0.1251501938409342</x:v>
      </x:c>
      <x:c r="AI511" t="n">
        <x:f>IF(AG511="","",AD511/'산출기준'!$B$18*'산출기준'!$B$20+MIN(1,AG511)*'산출기준'!$B$21+(1-AH511)*'산출기준'!$B$22)</x:f>
        <x:v>90.528590886487</x:v>
      </x:c>
      <x:c r="AJ511" t="str">
        <x:v>24개월 중 양수 지수 24개월; 전반/후반 자료 12/12개월. 최근12개월/이전12개월 관측월 평균비 0.77배, 최근 최댓달 비중 12.5%. 미래 1년 지속을 보장하지 않음.</x:v>
      </x:c>
      <x:c r="AK511" t="str">
        <x:v>https://developers.naver.com/docs/serviceapi/datalab/search/search.md</x:v>
      </x:c>
    </x:row>
    <x:row r="512">
      <x:c r="A512" t="str">
        <x:v>K0508</x:v>
      </x:c>
      <x:c r="B512" t="str">
        <x:v>자동차·IT·테크</x:v>
      </x:c>
      <x:c r="C512" t="str">
        <x:v>전기차충전요금</x:v>
      </x:c>
      <x:c r="D512" t="n">
        <x:v>37.14475</x:v>
      </x:c>
      <x:c r="E512" t="n">
        <x:v>37.10541</x:v>
      </x:c>
      <x:c r="F512" t="n">
        <x:v>37.33405</x:v>
      </x:c>
      <x:c r="G512" t="n">
        <x:v>36.29658</x:v>
      </x:c>
      <x:c r="H512" t="n">
        <x:v>48.07257</x:v>
      </x:c>
      <x:c r="I512" t="n">
        <x:v>61.49818</x:v>
      </x:c>
      <x:c r="J512" t="n">
        <x:v>57.44419</x:v>
      </x:c>
      <x:c r="K512" t="n">
        <x:v>49.84265</x:v>
      </x:c>
      <x:c r="L512" t="n">
        <x:v>48.79781</x:v>
      </x:c>
      <x:c r="M512" t="n">
        <x:v>49.59435</x:v>
      </x:c>
      <x:c r="N512" t="n">
        <x:v>52.35519</x:v>
      </x:c>
      <x:c r="O512" t="n">
        <x:v>58.59229</x:v>
      </x:c>
      <x:c r="P512" t="n">
        <x:v>50.61215</x:v>
      </x:c>
      <x:c r="Q512" t="n">
        <x:v>43.35234</x:v>
      </x:c>
      <x:c r="R512" t="n">
        <x:v>38.08388</x:v>
      </x:c>
      <x:c r="S512" t="n">
        <x:v>40.67017</x:v>
      </x:c>
      <x:c r="T512" t="n">
        <x:v>58.00472</x:v>
      </x:c>
      <x:c r="U512" t="n">
        <x:v>53.61146</x:v>
      </x:c>
      <x:c r="V512" t="n">
        <x:v>91.65109</x:v>
      </x:c>
      <x:c r="W512" t="n">
        <x:v>100</x:v>
      </x:c>
      <x:c r="X512" t="n">
        <x:v>60.08211</x:v>
      </x:c>
      <x:c r="Y512" t="n">
        <x:v>50.31959</x:v>
      </x:c>
      <x:c r="Z512" t="n">
        <x:v>52.48303</x:v>
      </x:c>
      <x:c r="AA512" t="n">
        <x:v>47.40879</x:v>
      </x:c>
      <x:c r="AB512" t="n">
        <x:f>COUNT(D512:O512)</x:f>
        <x:v>12</x:v>
      </x:c>
      <x:c r="AC512" t="n">
        <x:f>COUNT(P512:AA512)</x:f>
        <x:v>12</x:v>
      </x:c>
      <x:c r="AD512" t="n">
        <x:f>COUNTIF(D512:AA512,"&gt;0")</x:f>
        <x:v>24</x:v>
      </x:c>
      <x:c r="AE512" t="n">
        <x:f>IF(AB512=0,"",AVERAGE(D512:O512))</x:f>
        <x:v>47.839835</x:v>
      </x:c>
      <x:c r="AF512" t="n">
        <x:f>IF(AC512=0,"",AVERAGE(P512:AA512))</x:f>
        <x:v>57.189944166666656</x:v>
      </x:c>
      <x:c r="AG512" t="n">
        <x:f>IF(OR(AB512&lt;'산출기준'!$B$19,AC512&lt;'산출기준'!$B$19,AE512=0),"",AF512/AE512)</x:f>
        <x:v>1.195446099817582</x:v>
      </x:c>
      <x:c r="AH512" t="n">
        <x:f>IF(SUM(P512:AA512)=0,"",MAX(P512:AA512)/SUM(P512:AA512))</x:f>
        <x:v>0.14571326226596396</x:v>
      </x:c>
      <x:c r="AI512" t="n">
        <x:f>IF(AG512="","",AD512/'산출기준'!$B$18*'산출기준'!$B$20+MIN(1,AG512)*'산출기준'!$B$21+(1-AH512)*'산출기준'!$B$22)</x:f>
        <x:v>97.08573475468071</x:v>
      </x:c>
      <x:c r="AJ512" t="str">
        <x:v>24개월 중 양수 지수 24개월; 전반/후반 자료 12/12개월. 최근12개월/이전12개월 관측월 평균비 1.20배, 최근 최댓달 비중 14.6%. 미래 1년 지속을 보장하지 않음.</x:v>
      </x:c>
      <x:c r="AK512" t="str">
        <x:v>https://developers.naver.com/docs/serviceapi/datalab/search/search.md</x:v>
      </x:c>
    </x:row>
    <x:row r="513">
      <x:c r="A513" t="str">
        <x:v>K0509</x:v>
      </x:c>
      <x:c r="B513" t="str">
        <x:v>자동차·IT·테크</x:v>
      </x:c>
      <x:c r="C513" t="str">
        <x:v>자동차경고등</x:v>
      </x:c>
      <x:c r="D513" t="n">
        <x:v>73.35775</x:v>
      </x:c>
      <x:c r="E513" t="n">
        <x:v>76.61766</x:v>
      </x:c>
      <x:c r="F513" t="n">
        <x:v>90.56937</x:v>
      </x:c>
      <x:c r="G513" t="n">
        <x:v>88.06913</x:v>
      </x:c>
      <x:c r="H513" t="n">
        <x:v>78.44183</x:v>
      </x:c>
      <x:c r="I513" t="n">
        <x:v>62.55285</x:v>
      </x:c>
      <x:c r="J513" t="n">
        <x:v>51.04975</x:v>
      </x:c>
      <x:c r="K513" t="n">
        <x:v>44.1538</x:v>
      </x:c>
      <x:c r="L513" t="n">
        <x:v>46.96381</x:v>
      </x:c>
      <x:c r="M513" t="n">
        <x:v>47.94227</x:v>
      </x:c>
      <x:c r="N513" t="n">
        <x:v>59.2364</x:v>
      </x:c>
      <x:c r="O513" t="n">
        <x:v>60.19274</x:v>
      </x:c>
      <x:c r="P513" t="n">
        <x:v>63.64686</x:v>
      </x:c>
      <x:c r="Q513" t="n">
        <x:v>75.10325</x:v>
      </x:c>
      <x:c r="R513" t="n">
        <x:v>64.49011</x:v>
      </x:c>
      <x:c r="S513" t="n">
        <x:v>70.769</x:v>
      </x:c>
      <x:c r="T513" t="n">
        <x:v>55.02507</x:v>
      </x:c>
      <x:c r="U513" t="n">
        <x:v>36.0114</x:v>
      </x:c>
      <x:c r="V513" t="n">
        <x:v>32.46631</x:v>
      </x:c>
      <x:c r="W513" t="n">
        <x:v>30.8634</x:v>
      </x:c>
      <x:c r="X513" t="n">
        <x:v>31.20513</x:v>
      </x:c>
      <x:c r="Y513" t="n">
        <x:v>29.55059</x:v>
      </x:c>
      <x:c r="Z513" t="n">
        <x:v>35.26895</x:v>
      </x:c>
      <x:c r="AA513" t="n">
        <x:v>37.77903</x:v>
      </x:c>
      <x:c r="AB513" t="n">
        <x:f>COUNT(D513:O513)</x:f>
        <x:v>12</x:v>
      </x:c>
      <x:c r="AC513" t="n">
        <x:f>COUNT(P513:AA513)</x:f>
        <x:v>12</x:v>
      </x:c>
      <x:c r="AD513" t="n">
        <x:f>COUNTIF(D513:AA513,"&gt;0")</x:f>
        <x:v>24</x:v>
      </x:c>
      <x:c r="AE513" t="n">
        <x:f>IF(AB513=0,"",AVERAGE(D513:O513))</x:f>
        <x:v>64.92894666666666</x:v>
      </x:c>
      <x:c r="AF513" t="n">
        <x:f>IF(AC513=0,"",AVERAGE(P513:AA513))</x:f>
        <x:v>46.84825833333334</x:v>
      </x:c>
      <x:c r="AG513" t="n">
        <x:f>IF(OR(AB513&lt;'산출기준'!$B$19,AC513&lt;'산출기준'!$B$19,AE513=0),"",AF513/AE513)</x:f>
        <x:v>0.7215311619614551</x:v>
      </x:c>
      <x:c r="AH513" t="n">
        <x:f>IF(SUM(P513:AA513)=0,"",MAX(P513:AA513)/SUM(P513:AA513))</x:f>
        <x:v>0.13359310226936574</x:v>
      </x:c>
      <x:c r="AI513" t="n">
        <x:f>IF(AG513="","",AD513/'산출기준'!$B$18*'산출기준'!$B$20+MIN(1,AG513)*'산출기준'!$B$21+(1-AH513)*'산출기준'!$B$22)</x:f>
        <x:v>88.97407281345633</x:v>
      </x:c>
      <x:c r="AJ513" t="str">
        <x:v>24개월 중 양수 지수 24개월; 전반/후반 자료 12/12개월. 최근12개월/이전12개월 관측월 평균비 0.72배, 최근 최댓달 비중 13.4%. 미래 1년 지속을 보장하지 않음.</x:v>
      </x:c>
      <x:c r="AK513" t="str">
        <x:v>https://developers.naver.com/docs/serviceapi/datalab/search/search.md</x:v>
      </x:c>
    </x:row>
    <x:row r="514">
      <x:c r="A514" t="str">
        <x:v>K0510</x:v>
      </x:c>
      <x:c r="B514" t="str">
        <x:v>자동차·IT·테크</x:v>
      </x:c>
      <x:c r="C514" t="str">
        <x:v>엔진오일교환비용</x:v>
      </x:c>
      <x:c r="D514" t="n">
        <x:v>47.46041</x:v>
      </x:c>
      <x:c r="E514" t="n">
        <x:v>51.16284</x:v>
      </x:c>
      <x:c r="F514" t="n">
        <x:v>46.64667</x:v>
      </x:c>
      <x:c r="G514" t="n">
        <x:v>43.31546</x:v>
      </x:c>
      <x:c r="H514" t="n">
        <x:v>43.21221</x:v>
      </x:c>
      <x:c r="I514" t="n">
        <x:v>43.96695</x:v>
      </x:c>
      <x:c r="J514" t="n">
        <x:v>45.99026</x:v>
      </x:c>
      <x:c r="K514" t="n">
        <x:v>42.52876</x:v>
      </x:c>
      <x:c r="L514" t="n">
        <x:v>42.81394</x:v>
      </x:c>
      <x:c r="M514" t="n">
        <x:v>41.87235</x:v>
      </x:c>
      <x:c r="N514" t="n">
        <x:v>46.96135</x:v>
      </x:c>
      <x:c r="O514" t="n">
        <x:v>42.44517</x:v>
      </x:c>
      <x:c r="P514" t="n">
        <x:v>41.49621</x:v>
      </x:c>
      <x:c r="Q514" t="n">
        <x:v>40.85209</x:v>
      </x:c>
      <x:c r="R514" t="n">
        <x:v>38.53377</x:v>
      </x:c>
      <x:c r="S514" t="n">
        <x:v>38.1355</x:v>
      </x:c>
      <x:c r="T514" t="n">
        <x:v>38.87304</x:v>
      </x:c>
      <x:c r="U514" t="n">
        <x:v>33.45707</x:v>
      </x:c>
      <x:c r="V514" t="n">
        <x:v>37.99046</x:v>
      </x:c>
      <x:c r="W514" t="n">
        <x:v>36.02861</x:v>
      </x:c>
      <x:c r="X514" t="n">
        <x:v>36.34329</x:v>
      </x:c>
      <x:c r="Y514" t="n">
        <x:v>33.41774</x:v>
      </x:c>
      <x:c r="Z514" t="n">
        <x:v>35.13128</x:v>
      </x:c>
      <x:c r="AA514" t="n">
        <x:v>38.68128</x:v>
      </x:c>
      <x:c r="AB514" t="n">
        <x:f>COUNT(D514:O514)</x:f>
        <x:v>12</x:v>
      </x:c>
      <x:c r="AC514" t="n">
        <x:f>COUNT(P514:AA514)</x:f>
        <x:v>12</x:v>
      </x:c>
      <x:c r="AD514" t="n">
        <x:f>COUNTIF(D514:AA514,"&gt;0")</x:f>
        <x:v>24</x:v>
      </x:c>
      <x:c r="AE514" t="n">
        <x:f>IF(AB514=0,"",AVERAGE(D514:O514))</x:f>
        <x:v>44.8646975</x:v>
      </x:c>
      <x:c r="AF514" t="n">
        <x:f>IF(AC514=0,"",AVERAGE(P514:AA514))</x:f>
        <x:v>37.411695</x:v>
      </x:c>
      <x:c r="AG514" t="n">
        <x:f>IF(OR(AB514&lt;'산출기준'!$B$19,AC514&lt;'산출기준'!$B$19,AE514=0),"",AF514/AE514)</x:f>
        <x:v>0.8338782402355438</x:v>
      </x:c>
      <x:c r="AH514" t="n">
        <x:f>IF(SUM(P514:AA514)=0,"",MAX(P514:AA514)/SUM(P514:AA514))</x:f>
        <x:v>0.09243145759634787</x:v>
      </x:c>
      <x:c r="AI514" t="n">
        <x:f>IF(AG514="","",AD514/'산출기준'!$B$18*'산출기준'!$B$20+MIN(1,AG514)*'산출기준'!$B$21+(1-AH514)*'산출기준'!$B$22)</x:f>
        <x:v>93.16771805513936</x:v>
      </x:c>
      <x:c r="AJ514" t="str">
        <x:v>24개월 중 양수 지수 24개월; 전반/후반 자료 12/12개월. 최근12개월/이전12개월 관측월 평균비 0.83배, 최근 최댓달 비중 9.2%. 미래 1년 지속을 보장하지 않음.</x:v>
      </x:c>
      <x:c r="AK514" t="str">
        <x:v>https://developers.naver.com/docs/serviceapi/datalab/search/search.md</x:v>
      </x:c>
    </x:row>
    <x:row r="515">
      <x:c r="A515" t="str">
        <x:v>K0511</x:v>
      </x:c>
      <x:c r="B515" t="str">
        <x:v>자동차·IT·테크</x:v>
      </x:c>
      <x:c r="C515" t="str">
        <x:v>자동차검사비용</x:v>
      </x:c>
      <x:c r="D515" t="n">
        <x:v>39.30819</x:v>
      </x:c>
      <x:c r="E515" t="n">
        <x:v>44.23984</x:v>
      </x:c>
      <x:c r="F515" t="n">
        <x:v>41.19628</x:v>
      </x:c>
      <x:c r="G515" t="n">
        <x:v>47.40387</x:v>
      </x:c>
      <x:c r="H515" t="n">
        <x:v>67.44517</x:v>
      </x:c>
      <x:c r="I515" t="n">
        <x:v>70.2306</x:v>
      </x:c>
      <x:c r="J515" t="n">
        <x:v>56.46327</x:v>
      </x:c>
      <x:c r="K515" t="n">
        <x:v>45.06834</x:v>
      </x:c>
      <x:c r="L515" t="n">
        <x:v>46.28773</x:v>
      </x:c>
      <x:c r="M515" t="n">
        <x:v>45.02655</x:v>
      </x:c>
      <x:c r="N515" t="n">
        <x:v>44.4906</x:v>
      </x:c>
      <x:c r="O515" t="n">
        <x:v>42.56564</x:v>
      </x:c>
      <x:c r="P515" t="n">
        <x:v>41.36837</x:v>
      </x:c>
      <x:c r="Q515" t="n">
        <x:v>37.94375</x:v>
      </x:c>
      <x:c r="R515" t="n">
        <x:v>44.02841</x:v>
      </x:c>
      <x:c r="S515" t="n">
        <x:v>43.08437</x:v>
      </x:c>
      <x:c r="T515" t="n">
        <x:v>42.06411</x:v>
      </x:c>
      <x:c r="U515" t="n">
        <x:v>31.81237</x:v>
      </x:c>
      <x:c r="V515" t="n">
        <x:v>41.2184</x:v>
      </x:c>
      <x:c r="W515" t="n">
        <x:v>35.91552</x:v>
      </x:c>
      <x:c r="X515" t="n">
        <x:v>32.06804</x:v>
      </x:c>
      <x:c r="Y515" t="n">
        <x:v>33.74963</x:v>
      </x:c>
      <x:c r="Z515" t="n">
        <x:v>32.22293</x:v>
      </x:c>
      <x:c r="AA515" t="n">
        <x:v>33.14976</x:v>
      </x:c>
      <x:c r="AB515" t="n">
        <x:f>COUNT(D515:O515)</x:f>
        <x:v>12</x:v>
      </x:c>
      <x:c r="AC515" t="n">
        <x:f>COUNT(P515:AA515)</x:f>
        <x:v>12</x:v>
      </x:c>
      <x:c r="AD515" t="n">
        <x:f>COUNTIF(D515:AA515,"&gt;0")</x:f>
        <x:v>24</x:v>
      </x:c>
      <x:c r="AE515" t="n">
        <x:f>IF(AB515=0,"",AVERAGE(D515:O515))</x:f>
        <x:v>49.143840000000004</x:v>
      </x:c>
      <x:c r="AF515" t="n">
        <x:f>IF(AC515=0,"",AVERAGE(P515:AA515))</x:f>
        <x:v>37.38547166666667</x:v>
      </x:c>
      <x:c r="AG515" t="n">
        <x:f>IF(OR(AB515&lt;'산출기준'!$B$19,AC515&lt;'산출기준'!$B$19,AE515=0),"",AF515/AE515)</x:f>
        <x:v>0.76073566222474</x:v>
      </x:c>
      <x:c r="AH515" t="n">
        <x:f>IF(SUM(P515:AA515)=0,"",MAX(P515:AA515)/SUM(P515:AA515))</x:f>
        <x:v>0.098140641353417</x:v>
      </x:c>
      <x:c r="AI515" t="n">
        <x:f>IF(AG515="","",AD515/'산출기준'!$B$18*'산출기준'!$B$20+MIN(1,AG515)*'산출기준'!$B$21+(1-AH515)*'산출기준'!$B$22)</x:f>
        <x:v>90.85925703967385</x:v>
      </x:c>
      <x:c r="AJ515" t="str">
        <x:v>24개월 중 양수 지수 24개월; 전반/후반 자료 12/12개월. 최근12개월/이전12개월 관측월 평균비 0.76배, 최근 최댓달 비중 9.8%. 미래 1년 지속을 보장하지 않음.</x:v>
      </x:c>
      <x:c r="AK515" t="str">
        <x:v>https://developers.naver.com/docs/serviceapi/datalab/search/search.md</x:v>
      </x:c>
    </x:row>
    <x:row r="516">
      <x:c r="A516" t="str">
        <x:v>K0512</x:v>
      </x:c>
      <x:c r="B516" t="str">
        <x:v>자동차·IT·테크</x:v>
      </x:c>
      <x:c r="C516" t="str">
        <x:v>엔진오일교환</x:v>
      </x:c>
      <x:c r="D516" t="n">
        <x:v>69.51749</x:v>
      </x:c>
      <x:c r="E516" t="n">
        <x:v>74.46668</x:v>
      </x:c>
      <x:c r="F516" t="n">
        <x:v>81.39399</x:v>
      </x:c>
      <x:c r="G516" t="n">
        <x:v>80.55232</x:v>
      </x:c>
      <x:c r="H516" t="n">
        <x:v>81.44829</x:v>
      </x:c>
      <x:c r="I516" t="n">
        <x:v>79.71065</x:v>
      </x:c>
      <x:c r="J516" t="n">
        <x:v>84.09355</x:v>
      </x:c>
      <x:c r="K516" t="n">
        <x:v>70.86339</x:v>
      </x:c>
      <x:c r="L516" t="n">
        <x:v>68.37716</x:v>
      </x:c>
      <x:c r="M516" t="n">
        <x:v>65.63493</x:v>
      </x:c>
      <x:c r="N516" t="n">
        <x:v>68.72236</x:v>
      </x:c>
      <x:c r="O516" t="n">
        <x:v>69.80063</x:v>
      </x:c>
      <x:c r="P516" t="n">
        <x:v>69.20719</x:v>
      </x:c>
      <x:c r="Q516" t="n">
        <x:v>70.96423</x:v>
      </x:c>
      <x:c r="R516" t="n">
        <x:v>66.81405</x:v>
      </x:c>
      <x:c r="S516" t="n">
        <x:v>63.87789</x:v>
      </x:c>
      <x:c r="T516" t="n">
        <x:v>60.02249</x:v>
      </x:c>
      <x:c r="U516" t="n">
        <x:v>53.12233</x:v>
      </x:c>
      <x:c r="V516" t="n">
        <x:v>52.95555</x:v>
      </x:c>
      <x:c r="W516" t="n">
        <x:v>47.26941</x:v>
      </x:c>
      <x:c r="X516" t="n">
        <x:v>45.68303</x:v>
      </x:c>
      <x:c r="Y516" t="n">
        <x:v>41.99829</x:v>
      </x:c>
      <x:c r="Z516" t="n">
        <x:v>45.80327</x:v>
      </x:c>
      <x:c r="AA516" t="n">
        <x:v>50.08533</x:v>
      </x:c>
      <x:c r="AB516" t="n">
        <x:f>COUNT(D516:O516)</x:f>
        <x:v>12</x:v>
      </x:c>
      <x:c r="AC516" t="n">
        <x:f>COUNT(P516:AA516)</x:f>
        <x:v>12</x:v>
      </x:c>
      <x:c r="AD516" t="n">
        <x:f>COUNTIF(D516:AA516,"&gt;0")</x:f>
        <x:v>24</x:v>
      </x:c>
      <x:c r="AE516" t="n">
        <x:f>IF(AB516=0,"",AVERAGE(D516:O516))</x:f>
        <x:v>74.54845333333333</x:v>
      </x:c>
      <x:c r="AF516" t="n">
        <x:f>IF(AC516=0,"",AVERAGE(P516:AA516))</x:f>
        <x:v>55.650254999999994</x:v>
      </x:c>
      <x:c r="AG516" t="n">
        <x:f>IF(OR(AB516&lt;'산출기준'!$B$19,AC516&lt;'산출기준'!$B$19,AE516=0),"",AF516/AE516)</x:f>
        <x:v>0.7464977811299103</x:v>
      </x:c>
      <x:c r="AH516" t="n">
        <x:f>IF(SUM(P516:AA516)=0,"",MAX(P516:AA516)/SUM(P516:AA516))</x:f>
        <x:v>0.10626520639183655</x:v>
      </x:c>
      <x:c r="AI516" t="n">
        <x:f>IF(AG516="","",AD516/'산출기준'!$B$18*'산출기준'!$B$20+MIN(1,AG516)*'산출기준'!$B$21+(1-AH516)*'산출기준'!$B$22)</x:f>
        <x:v>90.26962930606058</x:v>
      </x:c>
      <x:c r="AJ516" t="str">
        <x:v>24개월 중 양수 지수 24개월; 전반/후반 자료 12/12개월. 최근12개월/이전12개월 관측월 평균비 0.75배, 최근 최댓달 비중 10.6%. 미래 1년 지속을 보장하지 않음.</x:v>
      </x:c>
      <x:c r="AK516" t="str">
        <x:v>https://developers.naver.com/docs/serviceapi/datalab/search/search.md</x:v>
      </x:c>
    </x:row>
    <x:row r="517">
      <x:c r="A517" t="str">
        <x:v>K0513</x:v>
      </x:c>
      <x:c r="B517" t="str">
        <x:v>자동차·IT·테크</x:v>
      </x:c>
      <x:c r="C517" t="str">
        <x:v>타이어교체</x:v>
      </x:c>
      <x:c r="D517" t="n">
        <x:v>77.37956</x:v>
      </x:c>
      <x:c r="E517" t="n">
        <x:v>81.77022</x:v>
      </x:c>
      <x:c r="F517" t="n">
        <x:v>90.23737</x:v>
      </x:c>
      <x:c r="G517" t="n">
        <x:v>74.90885</x:v>
      </x:c>
      <x:c r="H517" t="n">
        <x:v>71.09999</x:v>
      </x:c>
      <x:c r="I517" t="n">
        <x:v>60.61593</x:v>
      </x:c>
      <x:c r="J517" t="n">
        <x:v>66.87611</x:v>
      </x:c>
      <x:c r="K517" t="n">
        <x:v>57.42378</x:v>
      </x:c>
      <x:c r="L517" t="n">
        <x:v>61.74462</x:v>
      </x:c>
      <x:c r="M517" t="n">
        <x:v>62.36133</x:v>
      </x:c>
      <x:c r="N517" t="n">
        <x:v>71.54991</x:v>
      </x:c>
      <x:c r="O517" t="n">
        <x:v>67.71003</x:v>
      </x:c>
      <x:c r="P517" t="n">
        <x:v>66.58521</x:v>
      </x:c>
      <x:c r="Q517" t="n">
        <x:v>70.2971</x:v>
      </x:c>
      <x:c r="R517" t="n">
        <x:v>67.79148</x:v>
      </x:c>
      <x:c r="S517" t="n">
        <x:v>76.39438</x:v>
      </x:c>
      <x:c r="T517" t="n">
        <x:v>58.43999</x:v>
      </x:c>
      <x:c r="U517" t="n">
        <x:v>46.8699</x:v>
      </x:c>
      <x:c r="V517" t="n">
        <x:v>43.65836</x:v>
      </x:c>
      <x:c r="W517" t="n">
        <x:v>41.76169</x:v>
      </x:c>
      <x:c r="X517" t="n">
        <x:v>41.69575</x:v>
      </x:c>
      <x:c r="Y517" t="n">
        <x:v>41.69187</x:v>
      </x:c>
      <x:c r="Z517" t="n">
        <x:v>44.78706</x:v>
      </x:c>
      <x:c r="AA517" t="n">
        <x:v>47.95205</x:v>
      </x:c>
      <x:c r="AB517" t="n">
        <x:f>COUNT(D517:O517)</x:f>
        <x:v>12</x:v>
      </x:c>
      <x:c r="AC517" t="n">
        <x:f>COUNT(P517:AA517)</x:f>
        <x:v>12</x:v>
      </x:c>
      <x:c r="AD517" t="n">
        <x:f>COUNTIF(D517:AA517,"&gt;0")</x:f>
        <x:v>24</x:v>
      </x:c>
      <x:c r="AE517" t="n">
        <x:f>IF(AB517=0,"",AVERAGE(D517:O517))</x:f>
        <x:v>70.30647499999998</x:v>
      </x:c>
      <x:c r="AF517" t="n">
        <x:f>IF(AC517=0,"",AVERAGE(P517:AA517))</x:f>
        <x:v>53.99373666666667</x:v>
      </x:c>
      <x:c r="AG517" t="n">
        <x:f>IF(OR(AB517&lt;'산출기준'!$B$19,AC517&lt;'산출기준'!$B$19,AE517=0),"",AF517/AE517)</x:f>
        <x:v>0.7679767285540441</x:v>
      </x:c>
      <x:c r="AH517" t="n">
        <x:f>IF(SUM(P517:AA517)=0,"",MAX(P517:AA517)/SUM(P517:AA517))</x:f>
        <x:v>0.11790623739630046</x:v>
      </x:c>
      <x:c r="AI517" t="n">
        <x:f>IF(AG517="","",AD517/'산출기준'!$B$18*'산출기준'!$B$20+MIN(1,AG517)*'산출기준'!$B$21+(1-AH517)*'산출기준'!$B$22)</x:f>
        <x:v>90.68117710869531</x:v>
      </x:c>
      <x:c r="AJ517" t="str">
        <x:v>24개월 중 양수 지수 24개월; 전반/후반 자료 12/12개월. 최근12개월/이전12개월 관측월 평균비 0.77배, 최근 최댓달 비중 11.8%. 미래 1년 지속을 보장하지 않음.</x:v>
      </x:c>
      <x:c r="AK517" t="str">
        <x:v>https://developers.naver.com/docs/serviceapi/datalab/search/search.md</x:v>
      </x:c>
    </x:row>
    <x:row r="518">
      <x:c r="A518" t="str">
        <x:v>K0514</x:v>
      </x:c>
      <x:c r="B518" t="str">
        <x:v>자동차·IT·테크</x:v>
      </x:c>
      <x:c r="C518" t="str">
        <x:v>자동차배터리교체</x:v>
      </x:c>
      <x:c r="D518" t="n">
        <x:v>45.2874</x:v>
      </x:c>
      <x:c r="E518" t="n">
        <x:v>53.59941</x:v>
      </x:c>
      <x:c r="F518" t="n">
        <x:v>57.90473</x:v>
      </x:c>
      <x:c r="G518" t="n">
        <x:v>81.1923</x:v>
      </x:c>
      <x:c r="H518" t="n">
        <x:v>80.86261</x:v>
      </x:c>
      <x:c r="I518" t="n">
        <x:v>60.72453</x:v>
      </x:c>
      <x:c r="J518" t="n">
        <x:v>36.57978</x:v>
      </x:c>
      <x:c r="K518" t="n">
        <x:v>30.30408</x:v>
      </x:c>
      <x:c r="L518" t="n">
        <x:v>28.86897</x:v>
      </x:c>
      <x:c r="M518" t="n">
        <x:v>28.41905</x:v>
      </x:c>
      <x:c r="N518" t="n">
        <x:v>31.96028</x:v>
      </x:c>
      <x:c r="O518" t="n">
        <x:v>36.51772</x:v>
      </x:c>
      <x:c r="P518" t="n">
        <x:v>40.42355</x:v>
      </x:c>
      <x:c r="Q518" t="n">
        <x:v>47.50213</x:v>
      </x:c>
      <x:c r="R518" t="n">
        <x:v>51.24117</x:v>
      </x:c>
      <x:c r="S518" t="n">
        <x:v>67.37646</x:v>
      </x:c>
      <x:c r="T518" t="n">
        <x:v>66.57357</x:v>
      </x:c>
      <x:c r="U518" t="n">
        <x:v>48.08781</x:v>
      </x:c>
      <x:c r="V518" t="n">
        <x:v>35.42006</x:v>
      </x:c>
      <x:c r="W518" t="n">
        <x:v>31.71592</x:v>
      </x:c>
      <x:c r="X518" t="n">
        <x:v>29.39647</x:v>
      </x:c>
      <x:c r="Y518" t="n">
        <x:v>28.55092</x:v>
      </x:c>
      <x:c r="Z518" t="n">
        <x:v>35.27654</x:v>
      </x:c>
      <x:c r="AA518" t="n">
        <x:v>41.65696</x:v>
      </x:c>
      <x:c r="AB518" t="n">
        <x:f>COUNT(D518:O518)</x:f>
        <x:v>12</x:v>
      </x:c>
      <x:c r="AC518" t="n">
        <x:f>COUNT(P518:AA518)</x:f>
        <x:v>12</x:v>
      </x:c>
      <x:c r="AD518" t="n">
        <x:f>COUNTIF(D518:AA518,"&gt;0")</x:f>
        <x:v>24</x:v>
      </x:c>
      <x:c r="AE518" t="n">
        <x:f>IF(AB518=0,"",AVERAGE(D518:O518))</x:f>
        <x:v>47.68507166666666</x:v>
      </x:c>
      <x:c r="AF518" t="n">
        <x:f>IF(AC518=0,"",AVERAGE(P518:AA518))</x:f>
        <x:v>43.60179666666667</x:v>
      </x:c>
      <x:c r="AG518" t="n">
        <x:f>IF(OR(AB518&lt;'산출기준'!$B$19,AC518&lt;'산출기준'!$B$19,AE518=0),"",AF518/AE518)</x:f>
        <x:v>0.9143699514904091</x:v>
      </x:c>
      <x:c r="AH518" t="n">
        <x:f>IF(SUM(P518:AA518)=0,"",MAX(P518:AA518)/SUM(P518:AA518))</x:f>
        <x:v>0.1287723311707568</x:v>
      </x:c>
      <x:c r="AI518" t="n">
        <x:f>IF(AG518="","",AD518/'산출기준'!$B$18*'산출기준'!$B$20+MIN(1,AG518)*'산출기준'!$B$21+(1-AH518)*'산출기준'!$B$22)</x:f>
        <x:v>94.85565192129714</x:v>
      </x:c>
      <x:c r="AJ518" t="str">
        <x:v>24개월 중 양수 지수 24개월; 전반/후반 자료 12/12개월. 최근12개월/이전12개월 관측월 평균비 0.91배, 최근 최댓달 비중 12.9%. 미래 1년 지속을 보장하지 않음.</x:v>
      </x:c>
      <x:c r="AK518" t="str">
        <x:v>https://developers.naver.com/docs/serviceapi/datalab/search/search.md</x:v>
      </x:c>
    </x:row>
    <x:row r="519">
      <x:c r="A519" t="str">
        <x:v>K0515</x:v>
      </x:c>
      <x:c r="B519" t="str">
        <x:v>자동차·IT·테크</x:v>
      </x:c>
      <x:c r="C519" t="str">
        <x:v>자동차검사과태료</x:v>
      </x:c>
      <x:c r="D519" t="n">
        <x:v>62.37297</x:v>
      </x:c>
      <x:c r="E519" t="n">
        <x:v>66.86447</x:v>
      </x:c>
      <x:c r="F519" t="n">
        <x:v>57.29578</x:v>
      </x:c>
      <x:c r="G519" t="n">
        <x:v>63.77317</x:v>
      </x:c>
      <x:c r="H519" t="n">
        <x:v>78.09712</x:v>
      </x:c>
      <x:c r="I519" t="n">
        <x:v>85.31145</x:v>
      </x:c>
      <x:c r="J519" t="n">
        <x:v>71.86409</x:v>
      </x:c>
      <x:c r="K519" t="n">
        <x:v>56.92731</x:v>
      </x:c>
      <x:c r="L519" t="n">
        <x:v>55.47668</x:v>
      </x:c>
      <x:c r="M519" t="n">
        <x:v>50.82615</x:v>
      </x:c>
      <x:c r="N519" t="n">
        <x:v>51.57086</x:v>
      </x:c>
      <x:c r="O519" t="n">
        <x:v>52.11775</x:v>
      </x:c>
      <x:c r="P519" t="n">
        <x:v>48.92172</x:v>
      </x:c>
      <x:c r="Q519" t="n">
        <x:v>51.6717</x:v>
      </x:c>
      <x:c r="R519" t="n">
        <x:v>47.99084</x:v>
      </x:c>
      <x:c r="S519" t="n">
        <x:v>50.70591</x:v>
      </x:c>
      <x:c r="T519" t="n">
        <x:v>48.1072</x:v>
      </x:c>
      <x:c r="U519" t="n">
        <x:v>39.16686</x:v>
      </x:c>
      <x:c r="V519" t="n">
        <x:v>43.29764</x:v>
      </x:c>
      <x:c r="W519" t="n">
        <x:v>42.90978</x:v>
      </x:c>
      <x:c r="X519" t="n">
        <x:v>43.54976</x:v>
      </x:c>
      <x:c r="Y519" t="n">
        <x:v>42.11853</x:v>
      </x:c>
      <x:c r="Z519" t="n">
        <x:v>41.65309</x:v>
      </x:c>
      <x:c r="AA519" t="n">
        <x:v>38.74796</x:v>
      </x:c>
      <x:c r="AB519" t="n">
        <x:f>COUNT(D519:O519)</x:f>
        <x:v>12</x:v>
      </x:c>
      <x:c r="AC519" t="n">
        <x:f>COUNT(P519:AA519)</x:f>
        <x:v>12</x:v>
      </x:c>
      <x:c r="AD519" t="n">
        <x:f>COUNTIF(D519:AA519,"&gt;0")</x:f>
        <x:v>24</x:v>
      </x:c>
      <x:c r="AE519" t="n">
        <x:f>IF(AB519=0,"",AVERAGE(D519:O519))</x:f>
        <x:v>62.708149999999996</x:v>
      </x:c>
      <x:c r="AF519" t="n">
        <x:f>IF(AC519=0,"",AVERAGE(P519:AA519))</x:f>
        <x:v>44.903415833333334</x:v>
      </x:c>
      <x:c r="AG519" t="n">
        <x:f>IF(OR(AB519&lt;'산출기준'!$B$19,AC519&lt;'산출기준'!$B$19,AE519=0),"",AF519/AE519)</x:f>
        <x:v>0.716069854290604</x:v>
      </x:c>
      <x:c r="AH519" t="n">
        <x:f>IF(SUM(P519:AA519)=0,"",MAX(P519:AA519)/SUM(P519:AA519))</x:f>
        <x:v>0.0958941523732261</x:v>
      </x:c>
      <x:c r="AI519" t="n">
        <x:f>IF(AG519="","",AD519/'산출기준'!$B$18*'산출기준'!$B$20+MIN(1,AG519)*'산출기준'!$B$21+(1-AH519)*'산출기준'!$B$22)</x:f>
        <x:v>89.5642125812536</x:v>
      </x:c>
      <x:c r="AJ519" t="str">
        <x:v>24개월 중 양수 지수 24개월; 전반/후반 자료 12/12개월. 최근12개월/이전12개월 관측월 평균비 0.72배, 최근 최댓달 비중 9.6%. 미래 1년 지속을 보장하지 않음.</x:v>
      </x:c>
      <x:c r="AK519" t="str">
        <x:v>https://developers.naver.com/docs/serviceapi/datalab/search/search.md</x:v>
      </x:c>
    </x:row>
    <x:row r="520">
      <x:c r="A520" t="str">
        <x:v>K0516</x:v>
      </x:c>
      <x:c r="B520" t="str">
        <x:v>자동차·IT·테크</x:v>
      </x:c>
      <x:c r="C520" t="str">
        <x:v>자동차정기검사조회</x:v>
      </x:c>
      <x:c r="D520" t="n">
        <x:v>35.68633</x:v>
      </x:c>
      <x:c r="E520" t="n">
        <x:v>38.1763</x:v>
      </x:c>
      <x:c r="F520" t="n">
        <x:v>36.17552</x:v>
      </x:c>
      <x:c r="G520" t="n">
        <x:v>43.4253</x:v>
      </x:c>
      <x:c r="H520" t="n">
        <x:v>51.57029</x:v>
      </x:c>
      <x:c r="I520" t="n">
        <x:v>45.24019</x:v>
      </x:c>
      <x:c r="J520" t="n">
        <x:v>39.12533</x:v>
      </x:c>
      <x:c r="K520" t="n">
        <x:v>38.25457</x:v>
      </x:c>
      <x:c r="L520" t="n">
        <x:v>36.93865</x:v>
      </x:c>
      <x:c r="M520" t="n">
        <x:v>33.91057</x:v>
      </x:c>
      <x:c r="N520" t="n">
        <x:v>35.13844</x:v>
      </x:c>
      <x:c r="O520" t="n">
        <x:v>32.29625</x:v>
      </x:c>
      <x:c r="P520" t="n">
        <x:v>31.35211</x:v>
      </x:c>
      <x:c r="Q520" t="n">
        <x:v>33.72468</x:v>
      </x:c>
      <x:c r="R520" t="n">
        <x:v>38.50895</x:v>
      </x:c>
      <x:c r="S520" t="n">
        <x:v>52.36278</x:v>
      </x:c>
      <x:c r="T520" t="n">
        <x:v>51.52137</x:v>
      </x:c>
      <x:c r="U520" t="n">
        <x:v>56.01702</x:v>
      </x:c>
      <x:c r="V520" t="n">
        <x:v>61.71607</x:v>
      </x:c>
      <x:c r="W520" t="n">
        <x:v>55.64524</x:v>
      </x:c>
      <x:c r="X520" t="n">
        <x:v>48.36121</x:v>
      </x:c>
      <x:c r="Y520" t="n">
        <x:v>51.05175</x:v>
      </x:c>
      <x:c r="Z520" t="n">
        <x:v>47.15292</x:v>
      </x:c>
      <x:c r="AA520" t="n">
        <x:v>46.59035</x:v>
      </x:c>
      <x:c r="AB520" t="n">
        <x:f>COUNT(D520:O520)</x:f>
        <x:v>12</x:v>
      </x:c>
      <x:c r="AC520" t="n">
        <x:f>COUNT(P520:AA520)</x:f>
        <x:v>12</x:v>
      </x:c>
      <x:c r="AD520" t="n">
        <x:f>COUNTIF(D520:AA520,"&gt;0")</x:f>
        <x:v>24</x:v>
      </x:c>
      <x:c r="AE520" t="n">
        <x:f>IF(AB520=0,"",AVERAGE(D520:O520))</x:f>
        <x:v>38.828145</x:v>
      </x:c>
      <x:c r="AF520" t="n">
        <x:f>IF(AC520=0,"",AVERAGE(P520:AA520))</x:f>
        <x:v>47.83370416666666</x:v>
      </x:c>
      <x:c r="AG520" t="n">
        <x:f>IF(OR(AB520&lt;'산출기준'!$B$19,AC520&lt;'산출기준'!$B$19,AE520=0),"",AF520/AE520)</x:f>
        <x:v>1.2319337987088144</x:v>
      </x:c>
      <x:c r="AH520" t="n">
        <x:f>IF(SUM(P520:AA520)=0,"",MAX(P520:AA520)/SUM(P520:AA520))</x:f>
        <x:v>0.10751845216530989</x:v>
      </x:c>
      <x:c r="AI520" t="n">
        <x:f>IF(AG520="","",AD520/'산출기준'!$B$18*'산출기준'!$B$20+MIN(1,AG520)*'산출기준'!$B$21+(1-AH520)*'산출기준'!$B$22)</x:f>
        <x:v>97.8496309566938</x:v>
      </x:c>
      <x:c r="AJ520" t="str">
        <x:v>24개월 중 양수 지수 24개월; 전반/후반 자료 12/12개월. 최근12개월/이전12개월 관측월 평균비 1.23배, 최근 최댓달 비중 10.8%. 미래 1년 지속을 보장하지 않음.</x:v>
      </x:c>
      <x:c r="AK520" t="str">
        <x:v>https://developers.naver.com/docs/serviceapi/datalab/search/search.md</x:v>
      </x:c>
    </x:row>
    <x:row r="521">
      <x:c r="A521" t="str">
        <x:v>K0517</x:v>
      </x:c>
      <x:c r="B521" t="str">
        <x:v>자동차·IT·테크</x:v>
      </x:c>
      <x:c r="C521" t="str">
        <x:v>자동차종합검사</x:v>
      </x:c>
      <x:c r="D521" t="n">
        <x:v>73.40769</x:v>
      </x:c>
      <x:c r="E521" t="n">
        <x:v>85.7646</x:v>
      </x:c>
      <x:c r="F521" t="n">
        <x:v>74.45455</x:v>
      </x:c>
      <x:c r="G521" t="n">
        <x:v>85.79395</x:v>
      </x:c>
      <x:c r="H521" t="n">
        <x:v>98.05791</x:v>
      </x:c>
      <x:c r="I521" t="n">
        <x:v>100</x:v>
      </x:c>
      <x:c r="J521" t="n">
        <x:v>77.27717</x:v>
      </x:c>
      <x:c r="K521" t="n">
        <x:v>57.36718</x:v>
      </x:c>
      <x:c r="L521" t="n">
        <x:v>57.82702</x:v>
      </x:c>
      <x:c r="M521" t="n">
        <x:v>51.62899</x:v>
      </x:c>
      <x:c r="N521" t="n">
        <x:v>53.62978</x:v>
      </x:c>
      <x:c r="O521" t="n">
        <x:v>50.94902</x:v>
      </x:c>
      <x:c r="P521" t="n">
        <x:v>50.52343</x:v>
      </x:c>
      <x:c r="Q521" t="n">
        <x:v>50.30818</x:v>
      </x:c>
      <x:c r="R521" t="n">
        <x:v>46.65394</x:v>
      </x:c>
      <x:c r="S521" t="n">
        <x:v>50.46962</x:v>
      </x:c>
      <x:c r="T521" t="n">
        <x:v>55.10224</x:v>
      </x:c>
      <x:c r="U521" t="n">
        <x:v>45.82232</x:v>
      </x:c>
      <x:c r="V521" t="n">
        <x:v>56.60894</x:v>
      </x:c>
      <x:c r="W521" t="n">
        <x:v>51.15937</x:v>
      </x:c>
      <x:c r="X521" t="n">
        <x:v>45.88592</x:v>
      </x:c>
      <x:c r="Y521" t="n">
        <x:v>46.26748</x:v>
      </x:c>
      <x:c r="Z521" t="n">
        <x:v>44.38411</x:v>
      </x:c>
      <x:c r="AA521" t="n">
        <x:v>45.63643</x:v>
      </x:c>
      <x:c r="AB521" t="n">
        <x:f>COUNT(D521:O521)</x:f>
        <x:v>12</x:v>
      </x:c>
      <x:c r="AC521" t="n">
        <x:f>COUNT(P521:AA521)</x:f>
        <x:v>12</x:v>
      </x:c>
      <x:c r="AD521" t="n">
        <x:f>COUNTIF(D521:AA521,"&gt;0")</x:f>
        <x:v>24</x:v>
      </x:c>
      <x:c r="AE521" t="n">
        <x:f>IF(AB521=0,"",AVERAGE(D521:O521))</x:f>
        <x:v>72.17982166666665</x:v>
      </x:c>
      <x:c r="AF521" t="n">
        <x:f>IF(AC521=0,"",AVERAGE(P521:AA521))</x:f>
        <x:v>49.06849833333334</x:v>
      </x:c>
      <x:c r="AG521" t="n">
        <x:f>IF(OR(AB521&lt;'산출기준'!$B$19,AC521&lt;'산출기준'!$B$19,AE521=0),"",AF521/AE521)</x:f>
        <x:v>0.6798090823767392</x:v>
      </x:c>
      <x:c r="AH521" t="n">
        <x:f>IF(SUM(P521:AA521)=0,"",MAX(P521:AA521)/SUM(P521:AA521))</x:f>
        <x:v>0.09613931191902855</x:v>
      </x:c>
      <x:c r="AI521" t="n">
        <x:f>IF(AG521="","",AD521/'산출기준'!$B$18*'산출기준'!$B$20+MIN(1,AG521)*'산출기준'!$B$21+(1-AH521)*'산출기준'!$B$22)</x:f>
        <x:v>88.4714862329216</x:v>
      </x:c>
      <x:c r="AJ521" t="str">
        <x:v>24개월 중 양수 지수 24개월; 전반/후반 자료 12/12개월. 최근12개월/이전12개월 관측월 평균비 0.68배, 최근 최댓달 비중 9.6%. 미래 1년 지속을 보장하지 않음.</x:v>
      </x:c>
      <x:c r="AK521" t="str">
        <x:v>https://developers.naver.com/docs/serviceapi/datalab/search/search.md</x:v>
      </x:c>
    </x:row>
    <x:row r="522">
      <x:c r="A522" t="str">
        <x:v>K0518</x:v>
      </x:c>
      <x:c r="B522" t="str">
        <x:v>자동차·IT·테크</x:v>
      </x:c>
      <x:c r="C522" t="str">
        <x:v>자동차검사기간</x:v>
      </x:c>
      <x:c r="D522" t="n">
        <x:v>34.26768</x:v>
      </x:c>
      <x:c r="E522" t="n">
        <x:v>37.33489</x:v>
      </x:c>
      <x:c r="F522" t="n">
        <x:v>31.02436</x:v>
      </x:c>
      <x:c r="G522" t="n">
        <x:v>36.6696</x:v>
      </x:c>
      <x:c r="H522" t="n">
        <x:v>65.93777</x:v>
      </x:c>
      <x:c r="I522" t="n">
        <x:v>64.25496</x:v>
      </x:c>
      <x:c r="J522" t="n">
        <x:v>53.18951</x:v>
      </x:c>
      <x:c r="K522" t="n">
        <x:v>45.89081</x:v>
      </x:c>
      <x:c r="L522" t="n">
        <x:v>48.29273</x:v>
      </x:c>
      <x:c r="M522" t="n">
        <x:v>46.10116</x:v>
      </x:c>
      <x:c r="N522" t="n">
        <x:v>44.10038</x:v>
      </x:c>
      <x:c r="O522" t="n">
        <x:v>44.13462</x:v>
      </x:c>
      <x:c r="P522" t="n">
        <x:v>40.31895</x:v>
      </x:c>
      <x:c r="Q522" t="n">
        <x:v>42.56922</x:v>
      </x:c>
      <x:c r="R522" t="n">
        <x:v>41.33646</x:v>
      </x:c>
      <x:c r="S522" t="n">
        <x:v>46.42402</x:v>
      </x:c>
      <x:c r="T522" t="n">
        <x:v>48.16064</x:v>
      </x:c>
      <x:c r="U522" t="n">
        <x:v>37.38381</x:v>
      </x:c>
      <x:c r="V522" t="n">
        <x:v>48.46394</x:v>
      </x:c>
      <x:c r="W522" t="n">
        <x:v>44.06613</x:v>
      </x:c>
      <x:c r="X522" t="n">
        <x:v>41.01849</x:v>
      </x:c>
      <x:c r="Y522" t="n">
        <x:v>44.56021</x:v>
      </x:c>
      <x:c r="Z522" t="n">
        <x:v>43.21984</x:v>
      </x:c>
      <x:c r="AA522" t="n">
        <x:v>40.08903</x:v>
      </x:c>
      <x:c r="AB522" t="n">
        <x:f>COUNT(D522:O522)</x:f>
        <x:v>12</x:v>
      </x:c>
      <x:c r="AC522" t="n">
        <x:f>COUNT(P522:AA522)</x:f>
        <x:v>12</x:v>
      </x:c>
      <x:c r="AD522" t="n">
        <x:f>COUNTIF(D522:AA522,"&gt;0")</x:f>
        <x:v>24</x:v>
      </x:c>
      <x:c r="AE522" t="n">
        <x:f>IF(AB522=0,"",AVERAGE(D522:O522))</x:f>
        <x:v>45.93320583333334</x:v>
      </x:c>
      <x:c r="AF522" t="n">
        <x:f>IF(AC522=0,"",AVERAGE(P522:AA522))</x:f>
        <x:v>43.13422833333333</x:v>
      </x:c>
      <x:c r="AG522" t="n">
        <x:f>IF(OR(AB522&lt;'산출기준'!$B$19,AC522&lt;'산출기준'!$B$19,AE522=0),"",AF522/AE522)</x:f>
        <x:v>0.9390641813646542</x:v>
      </x:c>
      <x:c r="AH522" t="n">
        <x:f>IF(SUM(P522:AA522)=0,"",MAX(P522:AA522)/SUM(P522:AA522))</x:f>
        <x:v>0.09363008966931406</x:v>
      </x:c>
      <x:c r="AI522" t="n">
        <x:f>IF(AG522="","",AD522/'산출기준'!$B$18*'산출기준'!$B$20+MIN(1,AG522)*'산출기준'!$B$21+(1-AH522)*'산출기준'!$B$22)</x:f>
        <x:v>96.29932364755334</x:v>
      </x:c>
      <x:c r="AJ522" t="str">
        <x:v>24개월 중 양수 지수 24개월; 전반/후반 자료 12/12개월. 최근12개월/이전12개월 관측월 평균비 0.94배, 최근 최댓달 비중 9.4%. 미래 1년 지속을 보장하지 않음.</x:v>
      </x:c>
      <x:c r="AK522" t="str">
        <x:v>https://developers.naver.com/docs/serviceapi/datalab/search/search.md</x:v>
      </x:c>
    </x:row>
    <x:row r="523">
      <x:c r="A523" t="str">
        <x:v>K0519</x:v>
      </x:c>
      <x:c r="B523" t="str">
        <x:v>자동차·IT·테크</x:v>
      </x:c>
      <x:c r="C523" t="str">
        <x:v>전기차충전</x:v>
      </x:c>
      <x:c r="D523" t="n">
        <x:v>46.14519</x:v>
      </x:c>
      <x:c r="E523" t="n">
        <x:v>42.80403</x:v>
      </x:c>
      <x:c r="F523" t="n">
        <x:v>42.11916</x:v>
      </x:c>
      <x:c r="G523" t="n">
        <x:v>42.00176</x:v>
      </x:c>
      <x:c r="H523" t="n">
        <x:v>44.35965</x:v>
      </x:c>
      <x:c r="I523" t="n">
        <x:v>44.28627</x:v>
      </x:c>
      <x:c r="J523" t="n">
        <x:v>44.33519</x:v>
      </x:c>
      <x:c r="K523" t="n">
        <x:v>42.08003</x:v>
      </x:c>
      <x:c r="L523" t="n">
        <x:v>42.0947</x:v>
      </x:c>
      <x:c r="M523" t="n">
        <x:v>42.30016</x:v>
      </x:c>
      <x:c r="N523" t="n">
        <x:v>46.61481</x:v>
      </x:c>
      <x:c r="O523" t="n">
        <x:v>47.96986</x:v>
      </x:c>
      <x:c r="P523" t="n">
        <x:v>42.59857</x:v>
      </x:c>
      <x:c r="Q523" t="n">
        <x:v>40.33362</x:v>
      </x:c>
      <x:c r="R523" t="n">
        <x:v>39.42862</x:v>
      </x:c>
      <x:c r="S523" t="n">
        <x:v>43.69924</x:v>
      </x:c>
      <x:c r="T523" t="n">
        <x:v>49.91683</x:v>
      </x:c>
      <x:c r="U523" t="n">
        <x:v>37.83387</x:v>
      </x:c>
      <x:c r="V523" t="n">
        <x:v>42.11916</x:v>
      </x:c>
      <x:c r="W523" t="n">
        <x:v>49.3347</x:v>
      </x:c>
      <x:c r="X523" t="n">
        <x:v>38.98346</x:v>
      </x:c>
      <x:c r="Y523" t="n">
        <x:v>33.55836</x:v>
      </x:c>
      <x:c r="Z523" t="n">
        <x:v>39.00792</x:v>
      </x:c>
      <x:c r="AA523" t="n">
        <x:v>39.9863</x:v>
      </x:c>
      <x:c r="AB523" t="n">
        <x:f>COUNT(D523:O523)</x:f>
        <x:v>12</x:v>
      </x:c>
      <x:c r="AC523" t="n">
        <x:f>COUNT(P523:AA523)</x:f>
        <x:v>12</x:v>
      </x:c>
      <x:c r="AD523" t="n">
        <x:f>COUNTIF(D523:AA523,"&gt;0")</x:f>
        <x:v>24</x:v>
      </x:c>
      <x:c r="AE523" t="n">
        <x:f>IF(AB523=0,"",AVERAGE(D523:O523))</x:f>
        <x:v>43.92590083333334</x:v>
      </x:c>
      <x:c r="AF523" t="n">
        <x:f>IF(AC523=0,"",AVERAGE(P523:AA523))</x:f>
        <x:v>41.40005416666667</x:v>
      </x:c>
      <x:c r="AG523" t="n">
        <x:f>IF(OR(AB523&lt;'산출기준'!$B$19,AC523&lt;'산출기준'!$B$19,AE523=0),"",AF523/AE523)</x:f>
        <x:v>0.9424975556847336</x:v>
      </x:c>
      <x:c r="AH523" t="n">
        <x:f>IF(SUM(P523:AA523)=0,"",MAX(P523:AA523)/SUM(P523:AA523))</x:f>
        <x:v>0.10047657948917739</x:v>
      </x:c>
      <x:c r="AI523" t="n">
        <x:f>IF(AG523="","",AD523/'산출기준'!$B$18*'산출기준'!$B$20+MIN(1,AG523)*'산출기준'!$B$21+(1-AH523)*'산출기준'!$B$22)</x:f>
        <x:v>96.26539508075847</x:v>
      </x:c>
      <x:c r="AJ523" t="str">
        <x:v>24개월 중 양수 지수 24개월; 전반/후반 자료 12/12개월. 최근12개월/이전12개월 관측월 평균비 0.94배, 최근 최댓달 비중 10.0%. 미래 1년 지속을 보장하지 않음.</x:v>
      </x:c>
      <x:c r="AK523" t="str">
        <x:v>https://developers.naver.com/docs/serviceapi/datalab/search/search.md</x:v>
      </x:c>
    </x:row>
    <x:row r="524">
      <x:c r="A524" t="str">
        <x:v>K0520</x:v>
      </x:c>
      <x:c r="B524" t="str">
        <x:v>자동차·IT·테크</x:v>
      </x:c>
      <x:c r="C524" t="str">
        <x:v>아이폰액정수리비용</x:v>
      </x:c>
      <x:c r="D524" t="n">
        <x:v>63.87828</x:v>
      </x:c>
      <x:c r="E524" t="n">
        <x:v>58.94237</x:v>
      </x:c>
      <x:c r="F524" t="n">
        <x:v>49.90705</x:v>
      </x:c>
      <x:c r="G524" t="n">
        <x:v>48.914</x:v>
      </x:c>
      <x:c r="H524" t="n">
        <x:v>49.87281</x:v>
      </x:c>
      <x:c r="I524" t="n">
        <x:v>48.84551</x:v>
      </x:c>
      <x:c r="J524" t="n">
        <x:v>48.74278</x:v>
      </x:c>
      <x:c r="K524" t="n">
        <x:v>47.06486</x:v>
      </x:c>
      <x:c r="L524" t="n">
        <x:v>51.99589</x:v>
      </x:c>
      <x:c r="M524" t="n">
        <x:v>49.23197</x:v>
      </x:c>
      <x:c r="N524" t="n">
        <x:v>50.27883</x:v>
      </x:c>
      <x:c r="O524" t="n">
        <x:v>47.78397</x:v>
      </x:c>
      <x:c r="P524" t="n">
        <x:v>45.68046</x:v>
      </x:c>
      <x:c r="Q524" t="n">
        <x:v>42.38822</x:v>
      </x:c>
      <x:c r="R524" t="n">
        <x:v>34.89384</x:v>
      </x:c>
      <x:c r="S524" t="n">
        <x:v>35.19225</x:v>
      </x:c>
      <x:c r="T524" t="n">
        <x:v>36.52284</x:v>
      </x:c>
      <x:c r="U524" t="n">
        <x:v>32.35006</x:v>
      </x:c>
      <x:c r="V524" t="n">
        <x:v>33.81273</x:v>
      </x:c>
      <x:c r="W524" t="n">
        <x:v>32.46257</x:v>
      </x:c>
      <x:c r="X524" t="n">
        <x:v>35.03081</x:v>
      </x:c>
      <x:c r="Y524" t="n">
        <x:v>32.48214</x:v>
      </x:c>
      <x:c r="Z524" t="n">
        <x:v>35.85265</x:v>
      </x:c>
      <x:c r="AA524" t="n">
        <x:v>34.9183</x:v>
      </x:c>
      <x:c r="AB524" t="n">
        <x:f>COUNT(D524:O524)</x:f>
        <x:v>12</x:v>
      </x:c>
      <x:c r="AC524" t="n">
        <x:f>COUNT(P524:AA524)</x:f>
        <x:v>12</x:v>
      </x:c>
      <x:c r="AD524" t="n">
        <x:f>COUNTIF(D524:AA524,"&gt;0")</x:f>
        <x:v>24</x:v>
      </x:c>
      <x:c r="AE524" t="n">
        <x:f>IF(AB524=0,"",AVERAGE(D524:O524))</x:f>
        <x:v>51.28819333333333</x:v>
      </x:c>
      <x:c r="AF524" t="n">
        <x:f>IF(AC524=0,"",AVERAGE(P524:AA524))</x:f>
        <x:v>35.96557249999999</x:v>
      </x:c>
      <x:c r="AG524" t="n">
        <x:f>IF(OR(AB524&lt;'산출기준'!$B$19,AC524&lt;'산출기준'!$B$19,AE524=0),"",AF524/AE524)</x:f>
        <x:v>0.7012446756751942</x:v>
      </x:c>
      <x:c r="AH524" t="n">
        <x:f>IF(SUM(P524:AA524)=0,"",MAX(P524:AA524)/SUM(P524:AA524))</x:f>
        <x:v>0.10584302529870755</x:v>
      </x:c>
      <x:c r="AI524" t="n">
        <x:f>IF(AG524="","",AD524/'산출기준'!$B$18*'산출기준'!$B$20+MIN(1,AG524)*'산출기준'!$B$21+(1-AH524)*'산출기준'!$B$22)</x:f>
        <x:v>88.92047976428168</x:v>
      </x:c>
      <x:c r="AJ524" t="str">
        <x:v>24개월 중 양수 지수 24개월; 전반/후반 자료 12/12개월. 최근12개월/이전12개월 관측월 평균비 0.70배, 최근 최댓달 비중 10.6%. 미래 1년 지속을 보장하지 않음.</x:v>
      </x:c>
      <x:c r="AK524" t="str">
        <x:v>https://developers.naver.com/docs/serviceapi/datalab/search/search.md</x:v>
      </x:c>
    </x:row>
    <x:row r="525">
      <x:c r="A525" t="str">
        <x:v>K0521</x:v>
      </x:c>
      <x:c r="B525" t="str">
        <x:v>자동차·IT·테크</x:v>
      </x:c>
      <x:c r="C525" t="str">
        <x:v>엔진오일교체</x:v>
      </x:c>
      <x:c r="D525" t="n">
        <x:v>23.25244</x:v>
      </x:c>
      <x:c r="E525" t="n">
        <x:v>24.68301</x:v>
      </x:c>
      <x:c r="F525" t="n">
        <x:v>20.52089</x:v>
      </x:c>
      <x:c r="G525" t="n">
        <x:v>20.54122</x:v>
      </x:c>
      <x:c r="H525" t="n">
        <x:v>20.88425</x:v>
      </x:c>
      <x:c r="I525" t="n">
        <x:v>20.17278</x:v>
      </x:c>
      <x:c r="J525" t="n">
        <x:v>20.4218</x:v>
      </x:c>
      <x:c r="K525" t="n">
        <x:v>18.80828</x:v>
      </x:c>
      <x:c r="L525" t="n">
        <x:v>20.50057</x:v>
      </x:c>
      <x:c r="M525" t="n">
        <x:v>20.54376</x:v>
      </x:c>
      <x:c r="N525" t="n">
        <x:v>23.7149</x:v>
      </x:c>
      <x:c r="O525" t="n">
        <x:v>23.89022</x:v>
      </x:c>
      <x:c r="P525" t="n">
        <x:v>21.24253</x:v>
      </x:c>
      <x:c r="Q525" t="n">
        <x:v>21.28573</x:v>
      </x:c>
      <x:c r="R525" t="n">
        <x:v>19.28852</x:v>
      </x:c>
      <x:c r="S525" t="n">
        <x:v>16.81616</x:v>
      </x:c>
      <x:c r="T525" t="n">
        <x:v>14.77067</x:v>
      </x:c>
      <x:c r="U525" t="n">
        <x:v>12.59052</x:v>
      </x:c>
      <x:c r="V525" t="n">
        <x:v>13.02756</x:v>
      </x:c>
      <x:c r="W525" t="n">
        <x:v>12.68962</x:v>
      </x:c>
      <x:c r="X525" t="n">
        <x:v>14.04141</x:v>
      </x:c>
      <x:c r="Y525" t="n">
        <x:v>13.11904</x:v>
      </x:c>
      <x:c r="Z525" t="n">
        <x:v>14.16592</x:v>
      </x:c>
      <x:c r="AA525" t="n">
        <x:v>15.93444</x:v>
      </x:c>
      <x:c r="AB525" t="n">
        <x:f>COUNT(D525:O525)</x:f>
        <x:v>12</x:v>
      </x:c>
      <x:c r="AC525" t="n">
        <x:f>COUNT(P525:AA525)</x:f>
        <x:v>12</x:v>
      </x:c>
      <x:c r="AD525" t="n">
        <x:f>COUNTIF(D525:AA525,"&gt;0")</x:f>
        <x:v>24</x:v>
      </x:c>
      <x:c r="AE525" t="n">
        <x:f>IF(AB525=0,"",AVERAGE(D525:O525))</x:f>
        <x:v>21.494510000000002</x:v>
      </x:c>
      <x:c r="AF525" t="n">
        <x:f>IF(AC525=0,"",AVERAGE(P525:AA525))</x:f>
        <x:v>15.747676666666669</x:v>
      </x:c>
      <x:c r="AG525" t="n">
        <x:f>IF(OR(AB525&lt;'산출기준'!$B$19,AC525&lt;'산출기준'!$B$19,AE525=0),"",AF525/AE525)</x:f>
        <x:v>0.7326371555651497</x:v>
      </x:c>
      <x:c r="AH525" t="n">
        <x:f>IF(SUM(P525:AA525)=0,"",MAX(P525:AA525)/SUM(P525:AA525))</x:f>
        <x:v>0.11263952587291712</x:v>
      </x:c>
      <x:c r="AI525" t="n">
        <x:f>IF(AG525="","",AD525/'산출기준'!$B$18*'산출기준'!$B$20+MIN(1,AG525)*'산출기준'!$B$21+(1-AH525)*'산출기준'!$B$22)</x:f>
        <x:v>89.72632414949615</x:v>
      </x:c>
      <x:c r="AJ525" t="str">
        <x:v>24개월 중 양수 지수 24개월; 전반/후반 자료 12/12개월. 최근12개월/이전12개월 관측월 평균비 0.73배, 최근 최댓달 비중 11.3%. 미래 1년 지속을 보장하지 않음.</x:v>
      </x:c>
      <x:c r="AK525" t="str">
        <x:v>https://developers.naver.com/docs/serviceapi/datalab/search/search.md</x:v>
      </x:c>
    </x:row>
    <x:row r="526">
      <x:c r="A526" t="str">
        <x:v>K0522</x:v>
      </x:c>
      <x:c r="B526" t="str">
        <x:v>자동차·IT·테크</x:v>
      </x:c>
      <x:c r="C526" t="str">
        <x:v>자동차검사조회</x:v>
      </x:c>
      <x:c r="D526" t="n">
        <x:v>53.67551</x:v>
      </x:c>
      <x:c r="E526" t="n">
        <x:v>62.18777</x:v>
      </x:c>
      <x:c r="F526" t="n">
        <x:v>57.18968</x:v>
      </x:c>
      <x:c r="G526" t="n">
        <x:v>66.65989</x:v>
      </x:c>
      <x:c r="H526" t="n">
        <x:v>96.18345</x:v>
      </x:c>
      <x:c r="I526" t="n">
        <x:v>100</x:v>
      </x:c>
      <x:c r="J526" t="n">
        <x:v>89.65315</x:v>
      </x:c>
      <x:c r="K526" t="n">
        <x:v>80.33794</x:v>
      </x:c>
      <x:c r="L526" t="n">
        <x:v>78.54148</x:v>
      </x:c>
      <x:c r="M526" t="n">
        <x:v>75.40592</x:v>
      </x:c>
      <x:c r="N526" t="n">
        <x:v>78.00279</x:v>
      </x:c>
      <x:c r="O526" t="n">
        <x:v>80.95032</x:v>
      </x:c>
      <x:c r="P526" t="n">
        <x:v>78.14254</x:v>
      </x:c>
      <x:c r="Q526" t="n">
        <x:v>78.21115</x:v>
      </x:c>
      <x:c r="R526" t="n">
        <x:v>75.40846</x:v>
      </x:c>
      <x:c r="S526" t="n">
        <x:v>87.89988</x:v>
      </x:c>
      <x:c r="T526" t="n">
        <x:v>93.9474</x:v>
      </x:c>
      <x:c r="U526" t="n">
        <x:v>61.46614</x:v>
      </x:c>
      <x:c r="V526" t="n">
        <x:v>31.0761</x:v>
      </x:c>
      <x:c r="W526" t="n">
        <x:v>19.35459</x:v>
      </x:c>
      <x:c r="X526" t="n">
        <x:v>15.99796</x:v>
      </x:c>
      <x:c r="Y526" t="n">
        <x:v>16.32829</x:v>
      </x:c>
      <x:c r="Z526" t="n">
        <x:v>15.54059</x:v>
      </x:c>
      <x:c r="AA526" t="n">
        <x:v>14.97141</x:v>
      </x:c>
      <x:c r="AB526" t="n">
        <x:f>COUNT(D526:O526)</x:f>
        <x:v>12</x:v>
      </x:c>
      <x:c r="AC526" t="n">
        <x:f>COUNT(P526:AA526)</x:f>
        <x:v>12</x:v>
      </x:c>
      <x:c r="AD526" t="n">
        <x:f>COUNTIF(D526:AA526,"&gt;0")</x:f>
        <x:v>24</x:v>
      </x:c>
      <x:c r="AE526" t="n">
        <x:f>IF(AB526=0,"",AVERAGE(D526:O526))</x:f>
        <x:v>76.56565833333333</x:v>
      </x:c>
      <x:c r="AF526" t="n">
        <x:f>IF(AC526=0,"",AVERAGE(P526:AA526))</x:f>
        <x:v>49.028709166666665</x:v>
      </x:c>
      <x:c r="AG526" t="n">
        <x:f>IF(OR(AB526&lt;'산출기준'!$B$19,AC526&lt;'산출기준'!$B$19,AE526=0),"",AF526/AE526)</x:f>
        <x:v>0.6403485614035622</x:v>
      </x:c>
      <x:c r="AH526" t="n">
        <x:f>IF(SUM(P526:AA526)=0,"",MAX(P526:AA526)/SUM(P526:AA526))</x:f>
        <x:v>0.15968093252030174</x:v>
      </x:c>
      <x:c r="AI526" t="n">
        <x:f>IF(AG526="","",AD526/'산출기준'!$B$18*'산출기준'!$B$20+MIN(1,AG526)*'산출기준'!$B$21+(1-AH526)*'산출기준'!$B$22)</x:f>
        <x:v>86.01683819170083</x:v>
      </x:c>
      <x:c r="AJ526" t="str">
        <x:v>24개월 중 양수 지수 24개월; 전반/후반 자료 12/12개월. 최근12개월/이전12개월 관측월 평균비 0.64배, 최근 최댓달 비중 16.0%. 미래 1년 지속을 보장하지 않음.</x:v>
      </x:c>
      <x:c r="AK526" t="str">
        <x:v>https://developers.naver.com/docs/serviceapi/datalab/search/search.md</x:v>
      </x:c>
    </x:row>
    <x:row r="527">
      <x:c r="A527" t="str">
        <x:v>K0523</x:v>
      </x:c>
      <x:c r="B527" t="str">
        <x:v>자동차·IT·테크</x:v>
      </x:c>
      <x:c r="C527" t="str">
        <x:v>자동차종합검사비용</x:v>
      </x:c>
      <x:c r="D527" t="n">
        <x:v>16.6078</x:v>
      </x:c>
      <x:c r="E527" t="n">
        <x:v>19.07508</x:v>
      </x:c>
      <x:c r="F527" t="n">
        <x:v>17.85033</x:v>
      </x:c>
      <x:c r="G527" t="n">
        <x:v>19.93139</x:v>
      </x:c>
      <x:c r="H527" t="n">
        <x:v>29.75479</x:v>
      </x:c>
      <x:c r="I527" t="n">
        <x:v>34.76305</x:v>
      </x:c>
      <x:c r="J527" t="n">
        <x:v>27.09693</x:v>
      </x:c>
      <x:c r="K527" t="n">
        <x:v>18.52115</x:v>
      </x:c>
      <x:c r="L527" t="n">
        <x:v>19.1259</x:v>
      </x:c>
      <x:c r="M527" t="n">
        <x:v>16.9864</x:v>
      </x:c>
      <x:c r="N527" t="n">
        <x:v>17.66992</x:v>
      </x:c>
      <x:c r="O527" t="n">
        <x:v>16.4223</x:v>
      </x:c>
      <x:c r="P527" t="n">
        <x:v>16.42993</x:v>
      </x:c>
      <x:c r="Q527" t="n">
        <x:v>16.48075</x:v>
      </x:c>
      <x:c r="R527" t="n">
        <x:v>15.72862</x:v>
      </x:c>
      <x:c r="S527" t="n">
        <x:v>14.81133</x:v>
      </x:c>
      <x:c r="T527" t="n">
        <x:v>15.74132</x:v>
      </x:c>
      <x:c r="U527" t="n">
        <x:v>14.946</x:v>
      </x:c>
      <x:c r="V527" t="n">
        <x:v>20.26172</x:v>
      </x:c>
      <x:c r="W527" t="n">
        <x:v>18.79811</x:v>
      </x:c>
      <x:c r="X527" t="n">
        <x:v>18.1832</x:v>
      </x:c>
      <x:c r="Y527" t="n">
        <x:v>16.8187</x:v>
      </x:c>
      <x:c r="Z527" t="n">
        <x:v>16.06657</x:v>
      </x:c>
      <x:c r="AA527" t="n">
        <x:v>15.62698</x:v>
      </x:c>
      <x:c r="AB527" t="n">
        <x:f>COUNT(D527:O527)</x:f>
        <x:v>12</x:v>
      </x:c>
      <x:c r="AC527" t="n">
        <x:f>COUNT(P527:AA527)</x:f>
        <x:v>12</x:v>
      </x:c>
      <x:c r="AD527" t="n">
        <x:f>COUNTIF(D527:AA527,"&gt;0")</x:f>
        <x:v>24</x:v>
      </x:c>
      <x:c r="AE527" t="n">
        <x:f>IF(AB527=0,"",AVERAGE(D527:O527))</x:f>
        <x:v>21.15042</x:v>
      </x:c>
      <x:c r="AF527" t="n">
        <x:f>IF(AC527=0,"",AVERAGE(P527:AA527))</x:f>
        <x:v>16.657769166666668</x:v>
      </x:c>
      <x:c r="AG527" t="n">
        <x:f>IF(OR(AB527&lt;'산출기준'!$B$19,AC527&lt;'산출기준'!$B$19,AE527=0),"",AF527/AE527)</x:f>
        <x:v>0.7875857390381216</x:v>
      </x:c>
      <x:c r="AH527" t="n">
        <x:f>IF(SUM(P527:AA527)=0,"",MAX(P527:AA527)/SUM(P527:AA527))</x:f>
        <x:v>0.1013627124840596</x:v>
      </x:c>
      <x:c r="AI527" t="n">
        <x:f>IF(AG527="","",AD527/'산출기준'!$B$18*'산출기준'!$B$20+MIN(1,AG527)*'산출기준'!$B$21+(1-AH527)*'산출기준'!$B$22)</x:f>
        <x:v>91.60031792146245</x:v>
      </x:c>
      <x:c r="AJ527" t="str">
        <x:v>24개월 중 양수 지수 24개월; 전반/후반 자료 12/12개월. 최근12개월/이전12개월 관측월 평균비 0.79배, 최근 최댓달 비중 10.1%. 미래 1년 지속을 보장하지 않음.</x:v>
      </x:c>
      <x:c r="AK527" t="str">
        <x:v>https://developers.naver.com/docs/serviceapi/datalab/search/search.md</x:v>
      </x:c>
    </x:row>
    <x:row r="528">
      <x:c r="A528" t="str">
        <x:v>K0524</x:v>
      </x:c>
      <x:c r="B528" t="str">
        <x:v>자동차·IT·테크</x:v>
      </x:c>
      <x:c r="C528" t="str">
        <x:v>엔진오일가격</x:v>
      </x:c>
      <x:c r="D528" t="n">
        <x:v>14.02617</x:v>
      </x:c>
      <x:c r="E528" t="n">
        <x:v>16.02337</x:v>
      </x:c>
      <x:c r="F528" t="n">
        <x:v>14.71731</x:v>
      </x:c>
      <x:c r="G528" t="n">
        <x:v>13.82289</x:v>
      </x:c>
      <x:c r="H528" t="n">
        <x:v>13.11396</x:v>
      </x:c>
      <x:c r="I528" t="n">
        <x:v>13.14445</x:v>
      </x:c>
      <x:c r="J528" t="n">
        <x:v>13.30707</x:v>
      </x:c>
      <x:c r="K528" t="n">
        <x:v>12.28814</x:v>
      </x:c>
      <x:c r="L528" t="n">
        <x:v>11.94511</x:v>
      </x:c>
      <x:c r="M528" t="n">
        <x:v>11.99593</x:v>
      </x:c>
      <x:c r="N528" t="n">
        <x:v>12.50921</x:v>
      </x:c>
      <x:c r="O528" t="n">
        <x:v>12.23478</x:v>
      </x:c>
      <x:c r="P528" t="n">
        <x:v>11.97052</x:v>
      </x:c>
      <x:c r="Q528" t="n">
        <x:v>11.25905</x:v>
      </x:c>
      <x:c r="R528" t="n">
        <x:v>12.67183</x:v>
      </x:c>
      <x:c r="S528" t="n">
        <x:v>14.03887</x:v>
      </x:c>
      <x:c r="T528" t="n">
        <x:v>14.23707</x:v>
      </x:c>
      <x:c r="U528" t="n">
        <x:v>12.29068</x:v>
      </x:c>
      <x:c r="V528" t="n">
        <x:v>24.29932</x:v>
      </x:c>
      <x:c r="W528" t="n">
        <x:v>31.12946</x:v>
      </x:c>
      <x:c r="X528" t="n">
        <x:v>20.49548</x:v>
      </x:c>
      <x:c r="Y528" t="n">
        <x:v>16.1555</x:v>
      </x:c>
      <x:c r="Z528" t="n">
        <x:v>14.30313</x:v>
      </x:c>
      <x:c r="AA528" t="n">
        <x:v>15.13149</x:v>
      </x:c>
      <x:c r="AB528" t="n">
        <x:f>COUNT(D528:O528)</x:f>
        <x:v>12</x:v>
      </x:c>
      <x:c r="AC528" t="n">
        <x:f>COUNT(P528:AA528)</x:f>
        <x:v>12</x:v>
      </x:c>
      <x:c r="AD528" t="n">
        <x:f>COUNTIF(D528:AA528,"&gt;0")</x:f>
        <x:v>24</x:v>
      </x:c>
      <x:c r="AE528" t="n">
        <x:f>IF(AB528=0,"",AVERAGE(D528:O528))</x:f>
        <x:v>13.260699166666667</x:v>
      </x:c>
      <x:c r="AF528" t="n">
        <x:f>IF(AC528=0,"",AVERAGE(P528:AA528))</x:f>
        <x:v>16.49853333333333</x:v>
      </x:c>
      <x:c r="AG528" t="n">
        <x:f>IF(OR(AB528&lt;'산출기준'!$B$19,AC528&lt;'산출기준'!$B$19,AE528=0),"",AF528/AE528)</x:f>
        <x:v>1.2441676812038378</x:v>
      </x:c>
      <x:c r="AH528" t="n">
        <x:f>IF(SUM(P528:AA528)=0,"",MAX(P528:AA528)/SUM(P528:AA528))</x:f>
        <x:v>0.15723347125805123</x:v>
      </x:c>
      <x:c r="AI528" t="n">
        <x:f>IF(AG528="","",AD528/'산출기준'!$B$18*'산출기준'!$B$20+MIN(1,AG528)*'산출기준'!$B$21+(1-AH528)*'산출기준'!$B$22)</x:f>
        <x:v>96.85533057483897</x:v>
      </x:c>
      <x:c r="AJ528" t="str">
        <x:v>24개월 중 양수 지수 24개월; 전반/후반 자료 12/12개월. 최근12개월/이전12개월 관측월 평균비 1.24배, 최근 최댓달 비중 15.7%. 미래 1년 지속을 보장하지 않음.</x:v>
      </x:c>
      <x:c r="AK528" t="str">
        <x:v>https://developers.naver.com/docs/serviceapi/datalab/search/search.md</x:v>
      </x:c>
    </x:row>
    <x:row r="529">
      <x:c r="A529" t="str">
        <x:v>K0525</x:v>
      </x:c>
      <x:c r="B529" t="str">
        <x:v>자동차·IT·테크</x:v>
      </x:c>
      <x:c r="C529" t="str">
        <x:v>전기차충전방법</x:v>
      </x:c>
      <x:c r="D529" t="n">
        <x:v>23.1973</x:v>
      </x:c>
      <x:c r="E529" t="n">
        <x:v>23.59192</x:v>
      </x:c>
      <x:c r="F529" t="n">
        <x:v>22.00896</x:v>
      </x:c>
      <x:c r="G529" t="n">
        <x:v>20.36771</x:v>
      </x:c>
      <x:c r="H529" t="n">
        <x:v>19.53363</x:v>
      </x:c>
      <x:c r="I529" t="n">
        <x:v>23.17937</x:v>
      </x:c>
      <x:c r="J529" t="n">
        <x:v>24.47085</x:v>
      </x:c>
      <x:c r="K529" t="n">
        <x:v>23.51121</x:v>
      </x:c>
      <x:c r="L529" t="n">
        <x:v>24.01793</x:v>
      </x:c>
      <x:c r="M529" t="n">
        <x:v>24.8834</x:v>
      </x:c>
      <x:c r="N529" t="n">
        <x:v>30.15695</x:v>
      </x:c>
      <x:c r="O529" t="n">
        <x:v>28.66367</x:v>
      </x:c>
      <x:c r="P529" t="n">
        <x:v>26.89237</x:v>
      </x:c>
      <x:c r="Q529" t="n">
        <x:v>23.76681</x:v>
      </x:c>
      <x:c r="R529" t="n">
        <x:v>22.48878</x:v>
      </x:c>
      <x:c r="S529" t="n">
        <x:v>20.08071</x:v>
      </x:c>
      <x:c r="T529" t="n">
        <x:v>23.23766</x:v>
      </x:c>
      <x:c r="U529" t="n">
        <x:v>27.3408</x:v>
      </x:c>
      <x:c r="V529" t="n">
        <x:v>34.28251</x:v>
      </x:c>
      <x:c r="W529" t="n">
        <x:v>32.38116</x:v>
      </x:c>
      <x:c r="X529" t="n">
        <x:v>27.61883</x:v>
      </x:c>
      <x:c r="Y529" t="n">
        <x:v>27.78923</x:v>
      </x:c>
      <x:c r="Z529" t="n">
        <x:v>28.45291</x:v>
      </x:c>
      <x:c r="AA529" t="n">
        <x:v>27.64125</x:v>
      </x:c>
      <x:c r="AB529" t="n">
        <x:f>COUNT(D529:O529)</x:f>
        <x:v>12</x:v>
      </x:c>
      <x:c r="AC529" t="n">
        <x:f>COUNT(P529:AA529)</x:f>
        <x:v>12</x:v>
      </x:c>
      <x:c r="AD529" t="n">
        <x:f>COUNTIF(D529:AA529,"&gt;0")</x:f>
        <x:v>24</x:v>
      </x:c>
      <x:c r="AE529" t="n">
        <x:f>IF(AB529=0,"",AVERAGE(D529:O529))</x:f>
        <x:v>23.96524166666667</x:v>
      </x:c>
      <x:c r="AF529" t="n">
        <x:f>IF(AC529=0,"",AVERAGE(P529:AA529))</x:f>
        <x:v>26.831084999999998</x:v>
      </x:c>
      <x:c r="AG529" t="n">
        <x:f>IF(OR(AB529&lt;'산출기준'!$B$19,AC529&lt;'산출기준'!$B$19,AE529=0),"",AF529/AE529)</x:f>
        <x:v>1.1195833271032454</x:v>
      </x:c>
      <x:c r="AH529" t="n">
        <x:f>IF(SUM(P529:AA529)=0,"",MAX(P529:AA529)/SUM(P529:AA529))</x:f>
        <x:v>0.10647634388744748</x:v>
      </x:c>
      <x:c r="AI529" t="n">
        <x:f>IF(AG529="","",AD529/'산출기준'!$B$18*'산출기준'!$B$20+MIN(1,AG529)*'산출기준'!$B$21+(1-AH529)*'산출기준'!$B$22)</x:f>
        <x:v>97.87047312225106</x:v>
      </x:c>
      <x:c r="AJ529" t="str">
        <x:v>24개월 중 양수 지수 24개월; 전반/후반 자료 12/12개월. 최근12개월/이전12개월 관측월 평균비 1.12배, 최근 최댓달 비중 10.6%. 미래 1년 지속을 보장하지 않음.</x:v>
      </x:c>
      <x:c r="AK529" t="str">
        <x:v>https://developers.naver.com/docs/serviceapi/datalab/search/search.md</x:v>
      </x:c>
    </x:row>
    <x:row r="530">
      <x:c r="A530" t="str">
        <x:v>K0526</x:v>
      </x:c>
      <x:c r="B530" t="str">
        <x:v>자동차·IT·테크</x:v>
      </x:c>
      <x:c r="C530" t="str">
        <x:v>자동차배터리수명</x:v>
      </x:c>
      <x:c r="D530" t="n">
        <x:v>51.65919</x:v>
      </x:c>
      <x:c r="E530" t="n">
        <x:v>64.3139</x:v>
      </x:c>
      <x:c r="F530" t="n">
        <x:v>76.99103</x:v>
      </x:c>
      <x:c r="G530" t="n">
        <x:v>100</x:v>
      </x:c>
      <x:c r="H530" t="n">
        <x:v>92.8565</x:v>
      </x:c>
      <x:c r="I530" t="n">
        <x:v>70.05381</x:v>
      </x:c>
      <x:c r="J530" t="n">
        <x:v>44.03139</x:v>
      </x:c>
      <x:c r="K530" t="n">
        <x:v>36.2556</x:v>
      </x:c>
      <x:c r="L530" t="n">
        <x:v>34.14349</x:v>
      </x:c>
      <x:c r="M530" t="n">
        <x:v>33.68609</x:v>
      </x:c>
      <x:c r="N530" t="n">
        <x:v>37.27354</x:v>
      </x:c>
      <x:c r="O530" t="n">
        <x:v>39.59641</x:v>
      </x:c>
      <x:c r="P530" t="n">
        <x:v>44.10762</x:v>
      </x:c>
      <x:c r="Q530" t="n">
        <x:v>53.05381</x:v>
      </x:c>
      <x:c r="R530" t="n">
        <x:v>57.21973</x:v>
      </x:c>
      <x:c r="S530" t="n">
        <x:v>76.43049</x:v>
      </x:c>
      <x:c r="T530" t="n">
        <x:v>75.95964</x:v>
      </x:c>
      <x:c r="U530" t="n">
        <x:v>36.45739</x:v>
      </x:c>
      <x:c r="V530" t="n">
        <x:v>27.58744</x:v>
      </x:c>
      <x:c r="W530" t="n">
        <x:v>21.64125</x:v>
      </x:c>
      <x:c r="X530" t="n">
        <x:v>20.81614</x:v>
      </x:c>
      <x:c r="Y530" t="n">
        <x:v>19.61434</x:v>
      </x:c>
      <x:c r="Z530" t="n">
        <x:v>21.59192</x:v>
      </x:c>
      <x:c r="AA530" t="n">
        <x:v>24.21076</x:v>
      </x:c>
      <x:c r="AB530" t="n">
        <x:f>COUNT(D530:O530)</x:f>
        <x:v>12</x:v>
      </x:c>
      <x:c r="AC530" t="n">
        <x:f>COUNT(P530:AA530)</x:f>
        <x:v>12</x:v>
      </x:c>
      <x:c r="AD530" t="n">
        <x:f>COUNTIF(D530:AA530,"&gt;0")</x:f>
        <x:v>24</x:v>
      </x:c>
      <x:c r="AE530" t="n">
        <x:f>IF(AB530=0,"",AVERAGE(D530:O530))</x:f>
        <x:v>56.7384125</x:v>
      </x:c>
      <x:c r="AF530" t="n">
        <x:f>IF(AC530=0,"",AVERAGE(P530:AA530))</x:f>
        <x:v>39.890877499999995</x:v>
      </x:c>
      <x:c r="AG530" t="n">
        <x:f>IF(OR(AB530&lt;'산출기준'!$B$19,AC530&lt;'산출기준'!$B$19,AE530=0),"",AF530/AE530)</x:f>
        <x:v>0.7030665071921072</x:v>
      </x:c>
      <x:c r="AH530" t="n">
        <x:f>IF(SUM(P530:AA530)=0,"",MAX(P530:AA530)/SUM(P530:AA530))</x:f>
        <x:v>0.159665765687907</x:v>
      </x:c>
      <x:c r="AI530" t="n">
        <x:f>IF(AG530="","",AD530/'산출기준'!$B$18*'산출기준'!$B$20+MIN(1,AG530)*'산출기준'!$B$21+(1-AH530)*'산출기준'!$B$22)</x:f>
        <x:v>87.89867990200509</x:v>
      </x:c>
      <x:c r="AJ530" t="str">
        <x:v>24개월 중 양수 지수 24개월; 전반/후반 자료 12/12개월. 최근12개월/이전12개월 관측월 평균비 0.70배, 최근 최댓달 비중 16.0%. 미래 1년 지속을 보장하지 않음.</x:v>
      </x:c>
      <x:c r="AK530" t="str">
        <x:v>https://developers.naver.com/docs/serviceapi/datalab/search/search.md</x:v>
      </x:c>
    </x:row>
    <x:row r="531">
      <x:c r="A531" t="str">
        <x:v>K0527</x:v>
      </x:c>
      <x:c r="B531" t="str">
        <x:v>자동차·IT·테크</x:v>
      </x:c>
      <x:c r="C531" t="str">
        <x:v>타이어교체비용</x:v>
      </x:c>
      <x:c r="D531" t="n">
        <x:v>39.23766</x:v>
      </x:c>
      <x:c r="E531" t="n">
        <x:v>42.33183</x:v>
      </x:c>
      <x:c r="F531" t="n">
        <x:v>43.56053</x:v>
      </x:c>
      <x:c r="G531" t="n">
        <x:v>31.63677</x:v>
      </x:c>
      <x:c r="H531" t="n">
        <x:v>32.51121</x:v>
      </x:c>
      <x:c r="I531" t="n">
        <x:v>31.00448</x:v>
      </x:c>
      <x:c r="J531" t="n">
        <x:v>30.75784</x:v>
      </x:c>
      <x:c r="K531" t="n">
        <x:v>27.59641</x:v>
      </x:c>
      <x:c r="L531" t="n">
        <x:v>30.7713</x:v>
      </x:c>
      <x:c r="M531" t="n">
        <x:v>31.21076</x:v>
      </x:c>
      <x:c r="N531" t="n">
        <x:v>35.64125</x:v>
      </x:c>
      <x:c r="O531" t="n">
        <x:v>30.81614</x:v>
      </x:c>
      <x:c r="P531" t="n">
        <x:v>31.1121</x:v>
      </x:c>
      <x:c r="Q531" t="n">
        <x:v>30.21076</x:v>
      </x:c>
      <x:c r="R531" t="n">
        <x:v>30.90134</x:v>
      </x:c>
      <x:c r="S531" t="n">
        <x:v>32.46188</x:v>
      </x:c>
      <x:c r="T531" t="n">
        <x:v>26.29596</x:v>
      </x:c>
      <x:c r="U531" t="n">
        <x:v>24.68161</x:v>
      </x:c>
      <x:c r="V531" t="n">
        <x:v>25.91928</x:v>
      </x:c>
      <x:c r="W531" t="n">
        <x:v>23.00896</x:v>
      </x:c>
      <x:c r="X531" t="n">
        <x:v>21.39013</x:v>
      </x:c>
      <x:c r="Y531" t="n">
        <x:v>21.90134</x:v>
      </x:c>
      <x:c r="Z531" t="n">
        <x:v>24.24663</x:v>
      </x:c>
      <x:c r="AA531" t="n">
        <x:v>25.26008</x:v>
      </x:c>
      <x:c r="AB531" t="n">
        <x:f>COUNT(D531:O531)</x:f>
        <x:v>12</x:v>
      </x:c>
      <x:c r="AC531" t="n">
        <x:f>COUNT(P531:AA531)</x:f>
        <x:v>12</x:v>
      </x:c>
      <x:c r="AD531" t="n">
        <x:f>COUNTIF(D531:AA531,"&gt;0")</x:f>
        <x:v>24</x:v>
      </x:c>
      <x:c r="AE531" t="n">
        <x:f>IF(AB531=0,"",AVERAGE(D531:O531))</x:f>
        <x:v>33.923015</x:v>
      </x:c>
      <x:c r="AF531" t="n">
        <x:f>IF(AC531=0,"",AVERAGE(P531:AA531))</x:f>
        <x:v>26.449172500000003</x:v>
      </x:c>
      <x:c r="AG531" t="n">
        <x:f>IF(OR(AB531&lt;'산출기준'!$B$19,AC531&lt;'산출기준'!$B$19,AE531=0),"",AF531/AE531)</x:f>
        <x:v>0.7796822452249602</x:v>
      </x:c>
      <x:c r="AH531" t="n">
        <x:f>IF(SUM(P531:AA531)=0,"",MAX(P531:AA531)/SUM(P531:AA531))</x:f>
        <x:v>0.10227755392599396</x:v>
      </x:c>
      <x:c r="AI531" t="n">
        <x:f>IF(AG531="","",AD531/'산출기준'!$B$18*'산출기준'!$B$20+MIN(1,AG531)*'산출기준'!$B$21+(1-AH531)*'산출기준'!$B$22)</x:f>
        <x:v>91.34491627822894</x:v>
      </x:c>
      <x:c r="AJ531" t="str">
        <x:v>24개월 중 양수 지수 24개월; 전반/후반 자료 12/12개월. 최근12개월/이전12개월 관측월 평균비 0.78배, 최근 최댓달 비중 10.2%. 미래 1년 지속을 보장하지 않음.</x:v>
      </x:c>
      <x:c r="AK531" t="str">
        <x:v>https://developers.naver.com/docs/serviceapi/datalab/search/search.md</x:v>
      </x:c>
    </x:row>
    <x:row r="532">
      <x:c r="A532" t="str">
        <x:v>K0528</x:v>
      </x:c>
      <x:c r="B532" t="str">
        <x:v>자동차·IT·테크</x:v>
      </x:c>
      <x:c r="C532" t="str">
        <x:v>자동차에어컨필터교체</x:v>
      </x:c>
      <x:c r="D532" t="n">
        <x:v>11.09417</x:v>
      </x:c>
      <x:c r="E532" t="n">
        <x:v>10.67713</x:v>
      </x:c>
      <x:c r="F532" t="n">
        <x:v>7.57847</x:v>
      </x:c>
      <x:c r="G532" t="n">
        <x:v>6.93721</x:v>
      </x:c>
      <x:c r="H532" t="n">
        <x:v>8.02242</x:v>
      </x:c>
      <x:c r="I532" t="n">
        <x:v>7.23766</x:v>
      </x:c>
      <x:c r="J532" t="n">
        <x:v>12.15695</x:v>
      </x:c>
      <x:c r="K532" t="n">
        <x:v>14.59641</x:v>
      </x:c>
      <x:c r="L532" t="n">
        <x:v>14.43497</x:v>
      </x:c>
      <x:c r="M532" t="n">
        <x:v>14.20179</x:v>
      </x:c>
      <x:c r="N532" t="n">
        <x:v>12.95964</x:v>
      </x:c>
      <x:c r="O532" t="n">
        <x:v>9.09865</x:v>
      </x:c>
      <x:c r="P532" t="n">
        <x:v>6.95515</x:v>
      </x:c>
      <x:c r="Q532" t="n">
        <x:v>5.67264</x:v>
      </x:c>
      <x:c r="R532" t="n">
        <x:v>4.17937</x:v>
      </x:c>
      <x:c r="S532" t="n">
        <x:v>5.18385</x:v>
      </x:c>
      <x:c r="T532" t="n">
        <x:v>5.37668</x:v>
      </x:c>
      <x:c r="U532" t="n">
        <x:v>8.1704</x:v>
      </x:c>
      <x:c r="V532" t="n">
        <x:v>13.17488</x:v>
      </x:c>
      <x:c r="W532" t="n">
        <x:v>20.82511</x:v>
      </x:c>
      <x:c r="X532" t="n">
        <x:v>29.92825</x:v>
      </x:c>
      <x:c r="Y532" t="n">
        <x:v>26.89237</x:v>
      </x:c>
      <x:c r="Z532" t="n">
        <x:v>26.00448</x:v>
      </x:c>
      <x:c r="AA532" t="n">
        <x:v>24.92376</x:v>
      </x:c>
      <x:c r="AB532" t="n">
        <x:f>COUNT(D532:O532)</x:f>
        <x:v>12</x:v>
      </x:c>
      <x:c r="AC532" t="n">
        <x:f>COUNT(P532:AA532)</x:f>
        <x:v>12</x:v>
      </x:c>
      <x:c r="AD532" t="n">
        <x:f>COUNTIF(D532:AA532,"&gt;0")</x:f>
        <x:v>24</x:v>
      </x:c>
      <x:c r="AE532" t="n">
        <x:f>IF(AB532=0,"",AVERAGE(D532:O532))</x:f>
        <x:v>10.7496225</x:v>
      </x:c>
      <x:c r="AF532" t="n">
        <x:f>IF(AC532=0,"",AVERAGE(P532:AA532))</x:f>
        <x:v>14.773911666666669</x:v>
      </x:c>
      <x:c r="AG532" t="n">
        <x:f>IF(OR(AB532&lt;'산출기준'!$B$19,AC532&lt;'산출기준'!$B$19,AE532=0),"",AF532/AE532)</x:f>
        <x:v>1.3743656269479854</x:v>
      </x:c>
      <x:c r="AH532" t="n">
        <x:f>IF(SUM(P532:AA532)=0,"",MAX(P532:AA532)/SUM(P532:AA532))</x:f>
        <x:v>0.16881249120775618</x:v>
      </x:c>
      <x:c r="AI532" t="n">
        <x:f>IF(AG532="","",AD532/'산출기준'!$B$18*'산출기준'!$B$20+MIN(1,AG532)*'산출기준'!$B$21+(1-AH532)*'산출기준'!$B$22)</x:f>
        <x:v>96.62375017584488</x:v>
      </x:c>
      <x:c r="AJ532" t="str">
        <x:v>24개월 중 양수 지수 24개월; 전반/후반 자료 12/12개월. 최근12개월/이전12개월 관측월 평균비 1.37배, 최근 최댓달 비중 16.9%. 미래 1년 지속을 보장하지 않음.</x:v>
      </x:c>
      <x:c r="AK532" t="str">
        <x:v>https://developers.naver.com/docs/serviceapi/datalab/search/search.md</x:v>
      </x:c>
    </x:row>
    <x:row r="533">
      <x:c r="A533" t="str">
        <x:v>K0529</x:v>
      </x:c>
      <x:c r="B533" t="str">
        <x:v>자동차·IT·테크</x:v>
      </x:c>
      <x:c r="C533" t="str">
        <x:v>타이어종류</x:v>
      </x:c>
      <x:c r="D533" t="n">
        <x:v>30.41255</x:v>
      </x:c>
      <x:c r="E533" t="n">
        <x:v>35.16143</x:v>
      </x:c>
      <x:c r="F533" t="n">
        <x:v>40.71748</x:v>
      </x:c>
      <x:c r="G533" t="n">
        <x:v>34.65919</x:v>
      </x:c>
      <x:c r="H533" t="n">
        <x:v>31.01793</x:v>
      </x:c>
      <x:c r="I533" t="n">
        <x:v>27.99103</x:v>
      </x:c>
      <x:c r="J533" t="n">
        <x:v>27.89237</x:v>
      </x:c>
      <x:c r="K533" t="n">
        <x:v>25.2556</x:v>
      </x:c>
      <x:c r="L533" t="n">
        <x:v>26.70852</x:v>
      </x:c>
      <x:c r="M533" t="n">
        <x:v>25.76233</x:v>
      </x:c>
      <x:c r="N533" t="n">
        <x:v>29.93273</x:v>
      </x:c>
      <x:c r="O533" t="n">
        <x:v>30.78923</x:v>
      </x:c>
      <x:c r="P533" t="n">
        <x:v>29.15246</x:v>
      </x:c>
      <x:c r="Q533" t="n">
        <x:v>30.83408</x:v>
      </x:c>
      <x:c r="R533" t="n">
        <x:v>31.28699</x:v>
      </x:c>
      <x:c r="S533" t="n">
        <x:v>35.50672</x:v>
      </x:c>
      <x:c r="T533" t="n">
        <x:v>24.75336</x:v>
      </x:c>
      <x:c r="U533" t="n">
        <x:v>20.50224</x:v>
      </x:c>
      <x:c r="V533" t="n">
        <x:v>20.26905</x:v>
      </x:c>
      <x:c r="W533" t="n">
        <x:v>19.02242</x:v>
      </x:c>
      <x:c r="X533" t="n">
        <x:v>18.86098</x:v>
      </x:c>
      <x:c r="Y533" t="n">
        <x:v>17.64125</x:v>
      </x:c>
      <x:c r="Z533" t="n">
        <x:v>19.99551</x:v>
      </x:c>
      <x:c r="AA533" t="n">
        <x:v>21.67713</x:v>
      </x:c>
      <x:c r="AB533" t="n">
        <x:f>COUNT(D533:O533)</x:f>
        <x:v>12</x:v>
      </x:c>
      <x:c r="AC533" t="n">
        <x:f>COUNT(P533:AA533)</x:f>
        <x:v>12</x:v>
      </x:c>
      <x:c r="AD533" t="n">
        <x:f>COUNTIF(D533:AA533,"&gt;0")</x:f>
        <x:v>24</x:v>
      </x:c>
      <x:c r="AE533" t="n">
        <x:f>IF(AB533=0,"",AVERAGE(D533:O533))</x:f>
        <x:v>30.5250325</x:v>
      </x:c>
      <x:c r="AF533" t="n">
        <x:f>IF(AC533=0,"",AVERAGE(P533:AA533))</x:f>
        <x:v>24.125182500000005</x:v>
      </x:c>
      <x:c r="AG533" t="n">
        <x:f>IF(OR(AB533&lt;'산출기준'!$B$19,AC533&lt;'산출기준'!$B$19,AE533=0),"",AF533/AE533)</x:f>
        <x:v>0.7903409275649422</x:v>
      </x:c>
      <x:c r="AH533" t="n">
        <x:f>IF(SUM(P533:AA533)=0,"",MAX(P533:AA533)/SUM(P533:AA533))</x:f>
        <x:v>0.12264750052495284</x:v>
      </x:c>
      <x:c r="AI533" t="n">
        <x:f>IF(AG533="","",AD533/'산출기준'!$B$18*'산출기준'!$B$20+MIN(1,AG533)*'산출기준'!$B$21+(1-AH533)*'산출기준'!$B$22)</x:f>
        <x:v>91.2572778164492</x:v>
      </x:c>
      <x:c r="AJ533" t="str">
        <x:v>24개월 중 양수 지수 24개월; 전반/후반 자료 12/12개월. 최근12개월/이전12개월 관측월 평균비 0.79배, 최근 최댓달 비중 12.3%. 미래 1년 지속을 보장하지 않음.</x:v>
      </x:c>
      <x:c r="AK533" t="str">
        <x:v>https://developers.naver.com/docs/serviceapi/datalab/search/search.md</x:v>
      </x:c>
    </x:row>
    <x:row r="534">
      <x:c r="A534" t="str">
        <x:v>K0530</x:v>
      </x:c>
      <x:c r="B534" t="str">
        <x:v>자동차·IT·테크</x:v>
      </x:c>
      <x:c r="C534" t="str">
        <x:v>자동차밧데리교체</x:v>
      </x:c>
      <x:c r="D534" t="n">
        <x:v>13.35017</x:v>
      </x:c>
      <x:c r="E534" t="n">
        <x:v>21.37443</x:v>
      </x:c>
      <x:c r="F534" t="n">
        <x:v>16.97827</x:v>
      </x:c>
      <x:c r="G534" t="n">
        <x:v>19.76755</x:v>
      </x:c>
      <x:c r="H534" t="n">
        <x:v>24.07276</x:v>
      </x:c>
      <x:c r="I534" t="n">
        <x:v>20.13137</x:v>
      </x:c>
      <x:c r="J534" t="n">
        <x:v>14.98736</x:v>
      </x:c>
      <x:c r="K534" t="n">
        <x:v>14.74482</x:v>
      </x:c>
      <x:c r="L534" t="n">
        <x:v>12.96614</x:v>
      </x:c>
      <x:c r="M534" t="n">
        <x:v>11.54118</x:v>
      </x:c>
      <x:c r="N534" t="n">
        <x:v>15.51288</x:v>
      </x:c>
      <x:c r="O534" t="n">
        <x:v>18.05962</x:v>
      </x:c>
      <x:c r="P534" t="n">
        <x:v>16.85699</x:v>
      </x:c>
      <x:c r="Q534" t="n">
        <x:v>17.56442</x:v>
      </x:c>
      <x:c r="R534" t="n">
        <x:v>19.0197</x:v>
      </x:c>
      <x:c r="S534" t="n">
        <x:v>26.85194</x:v>
      </x:c>
      <x:c r="T534" t="n">
        <x:v>29.00454</x:v>
      </x:c>
      <x:c r="U534" t="n">
        <x:v>17.09954</x:v>
      </x:c>
      <x:c r="V534" t="n">
        <x:v>15.80596</x:v>
      </x:c>
      <x:c r="W534" t="n">
        <x:v>28.06467</x:v>
      </x:c>
      <x:c r="X534" t="n">
        <x:v>31.71298</x:v>
      </x:c>
      <x:c r="Y534" t="n">
        <x:v>32.70338</x:v>
      </x:c>
      <x:c r="Z534" t="n">
        <x:v>39.66649</x:v>
      </x:c>
      <x:c r="AA534" t="n">
        <x:v>47.92319</x:v>
      </x:c>
      <x:c r="AB534" t="n">
        <x:f>COUNT(D534:O534)</x:f>
        <x:v>12</x:v>
      </x:c>
      <x:c r="AC534" t="n">
        <x:f>COUNT(P534:AA534)</x:f>
        <x:v>12</x:v>
      </x:c>
      <x:c r="AD534" t="n">
        <x:f>COUNTIF(D534:AA534,"&gt;0")</x:f>
        <x:v>24</x:v>
      </x:c>
      <x:c r="AE534" t="n">
        <x:f>IF(AB534=0,"",AVERAGE(D534:O534))</x:f>
        <x:v>16.9572125</x:v>
      </x:c>
      <x:c r="AF534" t="n">
        <x:f>IF(AC534=0,"",AVERAGE(P534:AA534))</x:f>
        <x:v>26.85615</x:v>
      </x:c>
      <x:c r="AG534" t="n">
        <x:f>IF(OR(AB534&lt;'산출기준'!$B$19,AC534&lt;'산출기준'!$B$19,AE534=0),"",AF534/AE534)</x:f>
        <x:v>1.5837597128655432</x:v>
      </x:c>
      <x:c r="AH534" t="n">
        <x:f>IF(SUM(P534:AA534)=0,"",MAX(P534:AA534)/SUM(P534:AA534))</x:f>
        <x:v>0.14870333858973334</x:v>
      </x:c>
      <x:c r="AI534" t="n">
        <x:f>IF(AG534="","",AD534/'산출기준'!$B$18*'산출기준'!$B$20+MIN(1,AG534)*'산출기준'!$B$21+(1-AH534)*'산출기준'!$B$22)</x:f>
        <x:v>97.02593322820533</x:v>
      </x:c>
      <x:c r="AJ534" t="str">
        <x:v>24개월 중 양수 지수 24개월; 전반/후반 자료 12/12개월. 최근12개월/이전12개월 관측월 평균비 1.58배, 최근 최댓달 비중 14.9%. 미래 1년 지속을 보장하지 않음.</x:v>
      </x:c>
      <x:c r="AK534" t="str">
        <x:v>https://developers.naver.com/docs/serviceapi/datalab/search/search.md</x:v>
      </x:c>
    </x:row>
    <x:row r="535">
      <x:c r="A535" t="str">
        <x:v>K0531</x:v>
      </x:c>
      <x:c r="B535" t="str">
        <x:v>자동차·IT·테크</x:v>
      </x:c>
      <x:c r="C535" t="str">
        <x:v>자동차정기검사비용</x:v>
      </x:c>
      <x:c r="D535" t="n">
        <x:v>53.07731</x:v>
      </x:c>
      <x:c r="E535" t="n">
        <x:v>60.6771</x:v>
      </x:c>
      <x:c r="F535" t="n">
        <x:v>55.05811</x:v>
      </x:c>
      <x:c r="G535" t="n">
        <x:v>60.90955</x:v>
      </x:c>
      <x:c r="H535" t="n">
        <x:v>87.50884</x:v>
      </x:c>
      <x:c r="I535" t="n">
        <x:v>100</x:v>
      </x:c>
      <x:c r="J535" t="n">
        <x:v>81.43506</x:v>
      </x:c>
      <x:c r="K535" t="n">
        <x:v>73.70389</x:v>
      </x:c>
      <x:c r="L535" t="n">
        <x:v>73.20869</x:v>
      </x:c>
      <x:c r="M535" t="n">
        <x:v>69.08539</x:v>
      </x:c>
      <x:c r="N535" t="n">
        <x:v>70.06568</x:v>
      </x:c>
      <x:c r="O535" t="n">
        <x:v>65.37645</x:v>
      </x:c>
      <x:c r="P535" t="n">
        <x:v>60.6771</x:v>
      </x:c>
      <x:c r="Q535" t="n">
        <x:v>54.03739</x:v>
      </x:c>
      <x:c r="R535" t="n">
        <x:v>53.36028</x:v>
      </x:c>
      <x:c r="S535" t="n">
        <x:v>47.03385</x:v>
      </x:c>
      <x:c r="T535" t="n">
        <x:v>50.97524</x:v>
      </x:c>
      <x:c r="U535" t="n">
        <x:v>45.9525</x:v>
      </x:c>
      <x:c r="V535" t="n">
        <x:v>61.63719</x:v>
      </x:c>
      <x:c r="W535" t="n">
        <x:v>55.58362</x:v>
      </x:c>
      <x:c r="X535" t="n">
        <x:v>47.19555</x:v>
      </x:c>
      <x:c r="Y535" t="n">
        <x:v>46.53865</x:v>
      </x:c>
      <x:c r="Z535" t="n">
        <x:v>49.71197</x:v>
      </x:c>
      <x:c r="AA535" t="n">
        <x:v>46.74077</x:v>
      </x:c>
      <x:c r="AB535" t="n">
        <x:f>COUNT(D535:O535)</x:f>
        <x:v>12</x:v>
      </x:c>
      <x:c r="AC535" t="n">
        <x:f>COUNT(P535:AA535)</x:f>
        <x:v>12</x:v>
      </x:c>
      <x:c r="AD535" t="n">
        <x:f>COUNTIF(D535:AA535,"&gt;0")</x:f>
        <x:v>24</x:v>
      </x:c>
      <x:c r="AE535" t="n">
        <x:f>IF(AB535=0,"",AVERAGE(D535:O535))</x:f>
        <x:v>70.8421725</x:v>
      </x:c>
      <x:c r="AF535" t="n">
        <x:f>IF(AC535=0,"",AVERAGE(P535:AA535))</x:f>
        <x:v>51.62034249999999</x:v>
      </x:c>
      <x:c r="AG535" t="n">
        <x:f>IF(OR(AB535&lt;'산출기준'!$B$19,AC535&lt;'산출기준'!$B$19,AE535=0),"",AF535/AE535)</x:f>
        <x:v>0.7286668474205812</x:v>
      </x:c>
      <x:c r="AH535" t="n">
        <x:f>IF(SUM(P535:AA535)=0,"",MAX(P535:AA535)/SUM(P535:AA535))</x:f>
        <x:v>0.09950403757975841</x:v>
      </x:c>
      <x:c r="AI535" t="n">
        <x:f>IF(AG535="","",AD535/'산출기준'!$B$18*'산출기준'!$B$20+MIN(1,AG535)*'산출기준'!$B$21+(1-AH535)*'산출기준'!$B$22)</x:f>
        <x:v>89.86992467102226</x:v>
      </x:c>
      <x:c r="AJ535" t="str">
        <x:v>24개월 중 양수 지수 24개월; 전반/후반 자료 12/12개월. 최근12개월/이전12개월 관측월 평균비 0.73배, 최근 최댓달 비중 10.0%. 미래 1년 지속을 보장하지 않음.</x:v>
      </x:c>
      <x:c r="AK535" t="str">
        <x:v>https://developers.naver.com/docs/serviceapi/datalab/search/search.md</x:v>
      </x:c>
    </x:row>
    <x:row r="536">
      <x:c r="A536" t="str">
        <x:v>K0532</x:v>
      </x:c>
      <x:c r="B536" t="str">
        <x:v>자동차·IT·테크</x:v>
      </x:c>
      <x:c r="C536" t="str">
        <x:v>전기차충전시간</x:v>
      </x:c>
      <x:c r="D536" t="n">
        <x:v>37.61495</x:v>
      </x:c>
      <x:c r="E536" t="n">
        <x:v>35.92723</x:v>
      </x:c>
      <x:c r="F536" t="n">
        <x:v>33.08741</x:v>
      </x:c>
      <x:c r="G536" t="n">
        <x:v>26.99343</x:v>
      </x:c>
      <x:c r="H536" t="n">
        <x:v>32.76402</x:v>
      </x:c>
      <x:c r="I536" t="n">
        <x:v>41.31379</x:v>
      </x:c>
      <x:c r="J536" t="n">
        <x:v>42.83981</x:v>
      </x:c>
      <x:c r="K536" t="n">
        <x:v>35.58362</x:v>
      </x:c>
      <x:c r="L536" t="n">
        <x:v>35.06821</x:v>
      </x:c>
      <x:c r="M536" t="n">
        <x:v>35.69479</x:v>
      </x:c>
      <x:c r="N536" t="n">
        <x:v>38.5144</x:v>
      </x:c>
      <x:c r="O536" t="n">
        <x:v>42.27387</x:v>
      </x:c>
      <x:c r="P536" t="n">
        <x:v>38.47397</x:v>
      </x:c>
      <x:c r="Q536" t="n">
        <x:v>36.40222</x:v>
      </x:c>
      <x:c r="R536" t="n">
        <x:v>34.47195</x:v>
      </x:c>
      <x:c r="S536" t="n">
        <x:v>38.43355</x:v>
      </x:c>
      <x:c r="T536" t="n">
        <x:v>55.81606</x:v>
      </x:c>
      <x:c r="U536" t="n">
        <x:v>54.2193</x:v>
      </x:c>
      <x:c r="V536" t="n">
        <x:v>59.54522</x:v>
      </x:c>
      <x:c r="W536" t="n">
        <x:v>63.10257</x:v>
      </x:c>
      <x:c r="X536" t="n">
        <x:v>48.13542</x:v>
      </x:c>
      <x:c r="Y536" t="n">
        <x:v>42.96109</x:v>
      </x:c>
      <x:c r="Z536" t="n">
        <x:v>44.72966</x:v>
      </x:c>
      <x:c r="AA536" t="n">
        <x:v>45.67963</x:v>
      </x:c>
      <x:c r="AB536" t="n">
        <x:f>COUNT(D536:O536)</x:f>
        <x:v>12</x:v>
      </x:c>
      <x:c r="AC536" t="n">
        <x:f>COUNT(P536:AA536)</x:f>
        <x:v>12</x:v>
      </x:c>
      <x:c r="AD536" t="n">
        <x:f>COUNTIF(D536:AA536,"&gt;0")</x:f>
        <x:v>24</x:v>
      </x:c>
      <x:c r="AE536" t="n">
        <x:f>IF(AB536=0,"",AVERAGE(D536:O536))</x:f>
        <x:v>36.47296083333334</x:v>
      </x:c>
      <x:c r="AF536" t="n">
        <x:f>IF(AC536=0,"",AVERAGE(P536:AA536))</x:f>
        <x:v>46.830886666666665</x:v>
      </x:c>
      <x:c r="AG536" t="n">
        <x:f>IF(OR(AB536&lt;'산출기준'!$B$19,AC536&lt;'산출기준'!$B$19,AE536=0),"",AF536/AE536)</x:f>
        <x:v>1.2839891688712866</x:v>
      </x:c>
      <x:c r="AH536" t="n">
        <x:f>IF(SUM(P536:AA536)=0,"",MAX(P536:AA536)/SUM(P536:AA536))</x:f>
        <x:v>0.11228801917480956</x:v>
      </x:c>
      <x:c r="AI536" t="n">
        <x:f>IF(AG536="","",AD536/'산출기준'!$B$18*'산출기준'!$B$20+MIN(1,AG536)*'산출기준'!$B$21+(1-AH536)*'산출기준'!$B$22)</x:f>
        <x:v>97.75423961650381</x:v>
      </x:c>
      <x:c r="AJ536" t="str">
        <x:v>24개월 중 양수 지수 24개월; 전반/후반 자료 12/12개월. 최근12개월/이전12개월 관측월 평균비 1.28배, 최근 최댓달 비중 11.2%. 미래 1년 지속을 보장하지 않음.</x:v>
      </x:c>
      <x:c r="AK536" t="str">
        <x:v>https://developers.naver.com/docs/serviceapi/datalab/search/search.md</x:v>
      </x:c>
    </x:row>
    <x:row r="537">
      <x:c r="A537" t="str">
        <x:v>K0533</x:v>
      </x:c>
      <x:c r="B537" t="str">
        <x:v>자동차·IT·테크</x:v>
      </x:c>
      <x:c r="C537" t="str">
        <x:v>가정용전기차충전기설치</x:v>
      </x:c>
      <x:c r="D537" t="n">
        <x:v>0.16169</x:v>
      </x:c>
      <x:c r="E537" t="n">
        <x:v>0.68721</x:v>
      </x:c>
      <x:c r="F537" t="n">
        <x:v>0.53562</x:v>
      </x:c>
      <x:c r="G537" t="n">
        <x:v>0.19201</x:v>
      </x:c>
      <x:c r="H537" t="n">
        <x:v>1.11167</x:v>
      </x:c>
      <x:c r="I537" t="n">
        <x:v>2.76907</x:v>
      </x:c>
      <x:c r="J537" t="n">
        <x:v>5.93228</x:v>
      </x:c>
      <x:c r="K537" t="n">
        <x:v>5.59878</x:v>
      </x:c>
      <x:c r="L537" t="n">
        <x:v>6.32642</x:v>
      </x:c>
      <x:c r="M537" t="n">
        <x:v>6.4477</x:v>
      </x:c>
      <x:c r="N537" t="n">
        <x:v>7.59979</x:v>
      </x:c>
      <x:c r="O537" t="n">
        <x:v>9.11571</x:v>
      </x:c>
      <x:c r="P537" t="n">
        <x:v>7.52905</x:v>
      </x:c>
      <x:c r="Q537" t="n">
        <x:v>6.07377</x:v>
      </x:c>
      <x:c r="R537" t="n">
        <x:v>6.60939</x:v>
      </x:c>
      <x:c r="S537" t="n">
        <x:v>7.85245</x:v>
      </x:c>
      <x:c r="T537" t="n">
        <x:v>9.86356</x:v>
      </x:c>
      <x:c r="U537" t="n">
        <x:v>10.4295</x:v>
      </x:c>
      <x:c r="V537" t="n">
        <x:v>12.97625</x:v>
      </x:c>
      <x:c r="W537" t="n">
        <x:v>13.3906</x:v>
      </x:c>
      <x:c r="X537" t="n">
        <x:v>12.70338</x:v>
      </x:c>
      <x:c r="Y537" t="n">
        <x:v>17.45325</x:v>
      </x:c>
      <x:c r="Z537" t="n">
        <x:v>38.45376</x:v>
      </x:c>
      <x:c r="AA537" t="n">
        <x:v>45.26528</x:v>
      </x:c>
      <x:c r="AB537" t="n">
        <x:f>COUNT(D537:O537)</x:f>
        <x:v>12</x:v>
      </x:c>
      <x:c r="AC537" t="n">
        <x:f>COUNT(P537:AA537)</x:f>
        <x:v>12</x:v>
      </x:c>
      <x:c r="AD537" t="n">
        <x:f>COUNTIF(D537:AA537,"&gt;0")</x:f>
        <x:v>24</x:v>
      </x:c>
      <x:c r="AE537" t="n">
        <x:f>IF(AB537=0,"",AVERAGE(D537:O537))</x:f>
        <x:v>3.8731625</x:v>
      </x:c>
      <x:c r="AF537" t="n">
        <x:f>IF(AC537=0,"",AVERAGE(P537:AA537))</x:f>
        <x:v>15.716686666666666</x:v>
      </x:c>
      <x:c r="AG537" t="n">
        <x:f>IF(OR(AB537&lt;'산출기준'!$B$19,AC537&lt;'산출기준'!$B$19,AE537=0),"",AF537/AE537)</x:f>
        <x:v>4.057843342918524</x:v>
      </x:c>
      <x:c r="AH537" t="n">
        <x:f>IF(SUM(P537:AA537)=0,"",MAX(P537:AA537)/SUM(P537:AA537))</x:f>
        <x:v>0.2400064814339579</x:v>
      </x:c>
      <x:c r="AI537" t="n">
        <x:f>IF(AG537="","",AD537/'산출기준'!$B$18*'산출기준'!$B$20+MIN(1,AG537)*'산출기준'!$B$21+(1-AH537)*'산출기준'!$B$22)</x:f>
        <x:v>95.19987037132084</x:v>
      </x:c>
      <x:c r="AJ537" t="str">
        <x:v>24개월 중 양수 지수 24개월; 전반/후반 자료 12/12개월. 최근12개월/이전12개월 관측월 평균비 4.06배, 최근 최댓달 비중 24.0%. 미래 1년 지속을 보장하지 않음.</x:v>
      </x:c>
      <x:c r="AK537" t="str">
        <x:v>https://developers.naver.com/docs/serviceapi/datalab/search/search.md</x:v>
      </x:c>
    </x:row>
    <x:row r="538">
      <x:c r="A538" t="str">
        <x:v>K0534</x:v>
      </x:c>
      <x:c r="B538" t="str">
        <x:v>자동차·IT·테크</x:v>
      </x:c>
      <x:c r="C538" t="str">
        <x:v>타이어교체시기</x:v>
      </x:c>
      <x:c r="D538" t="n">
        <x:v>56.06309</x:v>
      </x:c>
      <x:c r="E538" t="n">
        <x:v>61.80248</x:v>
      </x:c>
      <x:c r="F538" t="n">
        <x:v>66.89446</x:v>
      </x:c>
      <x:c r="G538" t="n">
        <x:v>54.69119</x:v>
      </x:c>
      <x:c r="H538" t="n">
        <x:v>55.52872</x:v>
      </x:c>
      <x:c r="I538" t="n">
        <x:v>50.52409</x:v>
      </x:c>
      <x:c r="J538" t="n">
        <x:v>52.23512</x:v>
      </x:c>
      <x:c r="K538" t="n">
        <x:v>30.77278</x:v>
      </x:c>
      <x:c r="L538" t="n">
        <x:v>29.3906</x:v>
      </x:c>
      <x:c r="M538" t="n">
        <x:v>29.35463</x:v>
      </x:c>
      <x:c r="N538" t="n">
        <x:v>33.65019</x:v>
      </x:c>
      <x:c r="O538" t="n">
        <x:v>32.65337</x:v>
      </x:c>
      <x:c r="P538" t="n">
        <x:v>31.43047</x:v>
      </x:c>
      <x:c r="Q538" t="n">
        <x:v>35.67464</x:v>
      </x:c>
      <x:c r="R538" t="n">
        <x:v>39.08128</x:v>
      </x:c>
      <x:c r="S538" t="n">
        <x:v>40.07296</x:v>
      </x:c>
      <x:c r="T538" t="n">
        <x:v>28.41948</x:v>
      </x:c>
      <x:c r="U538" t="n">
        <x:v>22.80854</x:v>
      </x:c>
      <x:c r="V538" t="n">
        <x:v>23.73856</x:v>
      </x:c>
      <x:c r="W538" t="n">
        <x:v>22.37693</x:v>
      </x:c>
      <x:c r="X538" t="n">
        <x:v>19.86435</x:v>
      </x:c>
      <x:c r="Y538" t="n">
        <x:v>20.22402</x:v>
      </x:c>
      <x:c r="Z538" t="n">
        <x:v>23.34292</x:v>
      </x:c>
      <x:c r="AA538" t="n">
        <x:v>21.80145</x:v>
      </x:c>
      <x:c r="AB538" t="n">
        <x:f>COUNT(D538:O538)</x:f>
        <x:v>12</x:v>
      </x:c>
      <x:c r="AC538" t="n">
        <x:f>COUNT(P538:AA538)</x:f>
        <x:v>12</x:v>
      </x:c>
      <x:c r="AD538" t="n">
        <x:f>COUNTIF(D538:AA538,"&gt;0")</x:f>
        <x:v>24</x:v>
      </x:c>
      <x:c r="AE538" t="n">
        <x:f>IF(AB538=0,"",AVERAGE(D538:O538))</x:f>
        <x:v>46.13005999999999</x:v>
      </x:c>
      <x:c r="AF538" t="n">
        <x:f>IF(AC538=0,"",AVERAGE(P538:AA538))</x:f>
        <x:v>27.40296666666666</x:v>
      </x:c>
      <x:c r="AG538" t="n">
        <x:f>IF(OR(AB538&lt;'산출기준'!$B$19,AC538&lt;'산출기준'!$B$19,AE538=0),"",AF538/AE538)</x:f>
        <x:v>0.594037091360095</x:v>
      </x:c>
      <x:c r="AH538" t="n">
        <x:f>IF(SUM(P538:AA538)=0,"",MAX(P538:AA538)/SUM(P538:AA538))</x:f>
        <x:v>0.12186320459220355</x:v>
      </x:c>
      <x:c r="AI538" t="n">
        <x:f>IF(AG538="","",AD538/'산출기준'!$B$18*'산출기준'!$B$20+MIN(1,AG538)*'산출기준'!$B$21+(1-AH538)*'산출기준'!$B$22)</x:f>
        <x:v>85.38384864895878</x:v>
      </x:c>
      <x:c r="AJ538" t="str">
        <x:v>24개월 중 양수 지수 24개월; 전반/후반 자료 12/12개월. 최근12개월/이전12개월 관측월 평균비 0.59배, 최근 최댓달 비중 12.2%. 미래 1년 지속을 보장하지 않음.</x:v>
      </x:c>
      <x:c r="AK538" t="str">
        <x:v>https://developers.naver.com/docs/serviceapi/datalab/search/search.md</x:v>
      </x:c>
    </x:row>
    <x:row r="539">
      <x:c r="A539" t="str">
        <x:v>K0535</x:v>
      </x:c>
      <x:c r="B539" t="str">
        <x:v>자동차·IT·테크</x:v>
      </x:c>
      <x:c r="C539" t="str">
        <x:v>배터리교체</x:v>
      </x:c>
      <x:c r="D539" t="n">
        <x:v>44.19381</x:v>
      </x:c>
      <x:c r="E539" t="n">
        <x:v>56.17099</x:v>
      </x:c>
      <x:c r="F539" t="n">
        <x:v>55.61607</x:v>
      </x:c>
      <x:c r="G539" t="n">
        <x:v>82.11386</x:v>
      </x:c>
      <x:c r="H539" t="n">
        <x:v>79.86846</x:v>
      </x:c>
      <x:c r="I539" t="n">
        <x:v>65.01387</x:v>
      </x:c>
      <x:c r="J539" t="n">
        <x:v>42.02034</x:v>
      </x:c>
      <x:c r="K539" t="n">
        <x:v>35.15568</x:v>
      </x:c>
      <x:c r="L539" t="n">
        <x:v>38.45956</x:v>
      </x:c>
      <x:c r="M539" t="n">
        <x:v>30.75737</x:v>
      </x:c>
      <x:c r="N539" t="n">
        <x:v>33.45493</x:v>
      </x:c>
      <x:c r="O539" t="n">
        <x:v>41.43972</x:v>
      </x:c>
      <x:c r="P539" t="n">
        <x:v>49.6917</x:v>
      </x:c>
      <x:c r="Q539" t="n">
        <x:v>52.67701</x:v>
      </x:c>
      <x:c r="R539" t="n">
        <x:v>70.61453</x:v>
      </x:c>
      <x:c r="S539" t="n">
        <x:v>93.75192</x:v>
      </x:c>
      <x:c r="T539" t="n">
        <x:v>100</x:v>
      </x:c>
      <x:c r="U539" t="n">
        <x:v>35.79282</x:v>
      </x:c>
      <x:c r="V539" t="n">
        <x:v>24.96146</x:v>
      </x:c>
      <x:c r="W539" t="n">
        <x:v>21.8477</x:v>
      </x:c>
      <x:c r="X539" t="n">
        <x:v>20.39872</x:v>
      </x:c>
      <x:c r="Y539" t="n">
        <x:v>19.1861</x:v>
      </x:c>
      <x:c r="Z539" t="n">
        <x:v>19.26317</x:v>
      </x:c>
      <x:c r="AA539" t="n">
        <x:v>20.15209</x:v>
      </x:c>
      <x:c r="AB539" t="n">
        <x:f>COUNT(D539:O539)</x:f>
        <x:v>12</x:v>
      </x:c>
      <x:c r="AC539" t="n">
        <x:f>COUNT(P539:AA539)</x:f>
        <x:v>12</x:v>
      </x:c>
      <x:c r="AD539" t="n">
        <x:f>COUNTIF(D539:AA539,"&gt;0")</x:f>
        <x:v>24</x:v>
      </x:c>
      <x:c r="AE539" t="n">
        <x:f>IF(AB539=0,"",AVERAGE(D539:O539))</x:f>
        <x:v>50.35538833333334</x:v>
      </x:c>
      <x:c r="AF539" t="n">
        <x:f>IF(AC539=0,"",AVERAGE(P539:AA539))</x:f>
        <x:v>44.028101666666664</x:v>
      </x:c>
      <x:c r="AG539" t="n">
        <x:f>IF(OR(AB539&lt;'산출기준'!$B$19,AC539&lt;'산출기준'!$B$19,AE539=0),"",AF539/AE539)</x:f>
        <x:v>0.8743473761977076</x:v>
      </x:c>
      <x:c r="AH539" t="n">
        <x:f>IF(SUM(P539:AA539)=0,"",MAX(P539:AA539)/SUM(P539:AA539))</x:f>
        <x:v>0.18927305556856283</x:v>
      </x:c>
      <x:c r="AI539" t="n">
        <x:f>IF(AG539="","",AD539/'산출기준'!$B$18*'산출기준'!$B$20+MIN(1,AG539)*'산출기준'!$B$21+(1-AH539)*'산출기준'!$B$22)</x:f>
        <x:v>92.44496017455997</x:v>
      </x:c>
      <x:c r="AJ539" t="str">
        <x:v>24개월 중 양수 지수 24개월; 전반/후반 자료 12/12개월. 최근12개월/이전12개월 관측월 평균비 0.87배, 최근 최댓달 비중 18.9%. 미래 1년 지속을 보장하지 않음.</x:v>
      </x:c>
      <x:c r="AK539" t="str">
        <x:v>https://developers.naver.com/docs/serviceapi/datalab/search/search.md</x:v>
      </x:c>
    </x:row>
    <x:row r="540">
      <x:c r="A540" t="str">
        <x:v>K0536</x:v>
      </x:c>
      <x:c r="B540" t="str">
        <x:v>자동차·IT·테크</x:v>
      </x:c>
      <x:c r="C540" t="str">
        <x:v>타이어위치교환비용</x:v>
      </x:c>
      <x:c r="D540" t="n">
        <x:v>36.40941</x:v>
      </x:c>
      <x:c r="E540" t="n">
        <x:v>42.00493</x:v>
      </x:c>
      <x:c r="F540" t="n">
        <x:v>41.7326</x:v>
      </x:c>
      <x:c r="G540" t="n">
        <x:v>36.32206</x:v>
      </x:c>
      <x:c r="H540" t="n">
        <x:v>35.95725</x:v>
      </x:c>
      <x:c r="I540" t="n">
        <x:v>34.83711</x:v>
      </x:c>
      <x:c r="J540" t="n">
        <x:v>35.90072</x:v>
      </x:c>
      <x:c r="K540" t="n">
        <x:v>28.01356</x:v>
      </x:c>
      <x:c r="L540" t="n">
        <x:v>28.02384</x:v>
      </x:c>
      <x:c r="M540" t="n">
        <x:v>27.83372</x:v>
      </x:c>
      <x:c r="N540" t="n">
        <x:v>29.97122</x:v>
      </x:c>
      <x:c r="O540" t="n">
        <x:v>27.29935</x:v>
      </x:c>
      <x:c r="P540" t="n">
        <x:v>28.74833</x:v>
      </x:c>
      <x:c r="Q540" t="n">
        <x:v>31.29688</x:v>
      </x:c>
      <x:c r="R540" t="n">
        <x:v>30.60836</x:v>
      </x:c>
      <x:c r="S540" t="n">
        <x:v>30.32062</x:v>
      </x:c>
      <x:c r="T540" t="n">
        <x:v>24.38598</x:v>
      </x:c>
      <x:c r="U540" t="n">
        <x:v>23.60497</x:v>
      </x:c>
      <x:c r="V540" t="n">
        <x:v>22.96783</x:v>
      </x:c>
      <x:c r="W540" t="n">
        <x:v>20.32165</x:v>
      </x:c>
      <x:c r="X540" t="n">
        <x:v>18.43078</x:v>
      </x:c>
      <x:c r="Y540" t="n">
        <x:v>19.35566</x:v>
      </x:c>
      <x:c r="Z540" t="n">
        <x:v>23.18363</x:v>
      </x:c>
      <x:c r="AA540" t="n">
        <x:v>22.04809</x:v>
      </x:c>
      <x:c r="AB540" t="n">
        <x:f>COUNT(D540:O540)</x:f>
        <x:v>12</x:v>
      </x:c>
      <x:c r="AC540" t="n">
        <x:f>COUNT(P540:AA540)</x:f>
        <x:v>12</x:v>
      </x:c>
      <x:c r="AD540" t="n">
        <x:f>COUNTIF(D540:AA540,"&gt;0")</x:f>
        <x:v>24</x:v>
      </x:c>
      <x:c r="AE540" t="n">
        <x:f>IF(AB540=0,"",AVERAGE(D540:O540))</x:f>
        <x:v>33.6921475</x:v>
      </x:c>
      <x:c r="AF540" t="n">
        <x:f>IF(AC540=0,"",AVERAGE(P540:AA540))</x:f>
        <x:v>24.606065</x:v>
      </x:c>
      <x:c r="AG540" t="n">
        <x:f>IF(OR(AB540&lt;'산출기준'!$B$19,AC540&lt;'산출기준'!$B$19,AE540=0),"",AF540/AE540)</x:f>
        <x:v>0.7303204700739245</x:v>
      </x:c>
      <x:c r="AH540" t="n">
        <x:f>IF(SUM(P540:AA540)=0,"",MAX(P540:AA540)/SUM(P540:AA540))</x:f>
        <x:v>0.10599310915147682</x:v>
      </x:c>
      <x:c r="AI540" t="n">
        <x:f>IF(AG540="","",AD540/'산출기준'!$B$18*'산출기준'!$B$20+MIN(1,AG540)*'산출기준'!$B$21+(1-AH540)*'산출기준'!$B$22)</x:f>
        <x:v>89.7897519191882</x:v>
      </x:c>
      <x:c r="AJ540" t="str">
        <x:v>24개월 중 양수 지수 24개월; 전반/후반 자료 12/12개월. 최근12개월/이전12개월 관측월 평균비 0.73배, 최근 최댓달 비중 10.6%. 미래 1년 지속을 보장하지 않음.</x:v>
      </x:c>
      <x:c r="AK540" t="str">
        <x:v>https://developers.naver.com/docs/serviceapi/datalab/search/search.md</x:v>
      </x:c>
    </x:row>
    <x:row r="541">
      <x:c r="A541" t="str">
        <x:v>K0537</x:v>
      </x:c>
      <x:c r="B541" t="str">
        <x:v>자동차·IT·테크</x:v>
      </x:c>
      <x:c r="C541" t="str">
        <x:v>타이어위치교환주기</x:v>
      </x:c>
      <x:c r="D541" t="n">
        <x:v>23.80022</x:v>
      </x:c>
      <x:c r="E541" t="n">
        <x:v>26.28198</x:v>
      </x:c>
      <x:c r="F541" t="n">
        <x:v>24.38598</x:v>
      </x:c>
      <x:c r="G541" t="n">
        <x:v>21.96588</x:v>
      </x:c>
      <x:c r="H541" t="n">
        <x:v>22.51053</x:v>
      </x:c>
      <x:c r="I541" t="n">
        <x:v>22.14058</x:v>
      </x:c>
      <x:c r="J541" t="n">
        <x:v>24.58637</x:v>
      </x:c>
      <x:c r="K541" t="n">
        <x:v>22.10975</x:v>
      </x:c>
      <x:c r="L541" t="n">
        <x:v>22.83937</x:v>
      </x:c>
      <x:c r="M541" t="n">
        <x:v>22.21251</x:v>
      </x:c>
      <x:c r="N541" t="n">
        <x:v>24.52985</x:v>
      </x:c>
      <x:c r="O541" t="n">
        <x:v>25.61401</x:v>
      </x:c>
      <x:c r="P541" t="n">
        <x:v>24.98201</x:v>
      </x:c>
      <x:c r="Q541" t="n">
        <x:v>27.51515</x:v>
      </x:c>
      <x:c r="R541" t="n">
        <x:v>29.6989</x:v>
      </x:c>
      <x:c r="S541" t="n">
        <x:v>28.39893</x:v>
      </x:c>
      <x:c r="T541" t="n">
        <x:v>24.43222</x:v>
      </x:c>
      <x:c r="U541" t="n">
        <x:v>20.4501</x:v>
      </x:c>
      <x:c r="V541" t="n">
        <x:v>21.21056</x:v>
      </x:c>
      <x:c r="W541" t="n">
        <x:v>19.23235</x:v>
      </x:c>
      <x:c r="X541" t="n">
        <x:v>19.22207</x:v>
      </x:c>
      <x:c r="Y541" t="n">
        <x:v>17.09485</x:v>
      </x:c>
      <x:c r="Z541" t="n">
        <x:v>20.70188</x:v>
      </x:c>
      <x:c r="AA541" t="n">
        <x:v>21.52913</x:v>
      </x:c>
      <x:c r="AB541" t="n">
        <x:f>COUNT(D541:O541)</x:f>
        <x:v>12</x:v>
      </x:c>
      <x:c r="AC541" t="n">
        <x:f>COUNT(P541:AA541)</x:f>
        <x:v>12</x:v>
      </x:c>
      <x:c r="AD541" t="n">
        <x:f>COUNTIF(D541:AA541,"&gt;0")</x:f>
        <x:v>24</x:v>
      </x:c>
      <x:c r="AE541" t="n">
        <x:f>IF(AB541=0,"",AVERAGE(D541:O541))</x:f>
        <x:v>23.581419166666667</x:v>
      </x:c>
      <x:c r="AF541" t="n">
        <x:f>IF(AC541=0,"",AVERAGE(P541:AA541))</x:f>
        <x:v>22.87234583333333</x:v>
      </x:c>
      <x:c r="AG541" t="n">
        <x:f>IF(OR(AB541&lt;'산출기준'!$B$19,AC541&lt;'산출기준'!$B$19,AE541=0),"",AF541/AE541)</x:f>
        <x:v>0.9699308456237595</x:v>
      </x:c>
      <x:c r="AH541" t="n">
        <x:f>IF(SUM(P541:AA541)=0,"",MAX(P541:AA541)/SUM(P541:AA541))</x:f>
        <x:v>0.1082052689902271</x:v>
      </x:c>
      <x:c r="AI541" t="n">
        <x:f>IF(AG541="","",AD541/'산출기준'!$B$18*'산출기준'!$B$20+MIN(1,AG541)*'산출기준'!$B$21+(1-AH541)*'산출기준'!$B$22)</x:f>
        <x:v>96.93381998890825</x:v>
      </x:c>
      <x:c r="AJ541" t="str">
        <x:v>24개월 중 양수 지수 24개월; 전반/후반 자료 12/12개월. 최근12개월/이전12개월 관측월 평균비 0.97배, 최근 최댓달 비중 10.8%. 미래 1년 지속을 보장하지 않음.</x:v>
      </x:c>
      <x:c r="AK541" t="str">
        <x:v>https://developers.naver.com/docs/serviceapi/datalab/search/search.md</x:v>
      </x:c>
    </x:row>
    <x:row r="542">
      <x:c r="A542" t="str">
        <x:v>K0538</x:v>
      </x:c>
      <x:c r="B542" t="str">
        <x:v>자동차·IT·테크</x:v>
      </x:c>
      <x:c r="C542" t="str">
        <x:v>아이폰13미니배터리교체</x:v>
      </x:c>
      <x:c r="D542" t="n">
        <x:v>27.3499</x:v>
      </x:c>
      <x:c r="E542" t="n">
        <x:v>20.04244</x:v>
      </x:c>
      <x:c r="F542" t="n">
        <x:v>16.37962</x:v>
      </x:c>
      <x:c r="G542" t="n">
        <x:v>17.71983</x:v>
      </x:c>
      <x:c r="H542" t="n">
        <x:v>20.63068</x:v>
      </x:c>
      <x:c r="I542" t="n">
        <x:v>20.62462</x:v>
      </x:c>
      <x:c r="J542" t="n">
        <x:v>22.9533</x:v>
      </x:c>
      <x:c r="K542" t="n">
        <x:v>26.19769</x:v>
      </x:c>
      <x:c r="L542" t="n">
        <x:v>24.96664</x:v>
      </x:c>
      <x:c r="M542" t="n">
        <x:v>19.95755</x:v>
      </x:c>
      <x:c r="N542" t="n">
        <x:v>20.77622</x:v>
      </x:c>
      <x:c r="O542" t="n">
        <x:v>21.51607</x:v>
      </x:c>
      <x:c r="P542" t="n">
        <x:v>30.07883</x:v>
      </x:c>
      <x:c r="Q542" t="n">
        <x:v>26.11279</x:v>
      </x:c>
      <x:c r="R542" t="n">
        <x:v>19.73923</x:v>
      </x:c>
      <x:c r="S542" t="n">
        <x:v>22.6986</x:v>
      </x:c>
      <x:c r="T542" t="n">
        <x:v>35.08793</x:v>
      </x:c>
      <x:c r="U542" t="n">
        <x:v>32.46816</x:v>
      </x:c>
      <x:c r="V542" t="n">
        <x:v>29.96967</x:v>
      </x:c>
      <x:c r="W542" t="n">
        <x:v>23.14129</x:v>
      </x:c>
      <x:c r="X542" t="n">
        <x:v>21.58277</x:v>
      </x:c>
      <x:c r="Y542" t="n">
        <x:v>19.61188</x:v>
      </x:c>
      <x:c r="Z542" t="n">
        <x:v>23.65069</x:v>
      </x:c>
      <x:c r="AA542" t="n">
        <x:v>24.43298</x:v>
      </x:c>
      <x:c r="AB542" t="n">
        <x:f>COUNT(D542:O542)</x:f>
        <x:v>12</x:v>
      </x:c>
      <x:c r="AC542" t="n">
        <x:f>COUNT(P542:AA542)</x:f>
        <x:v>12</x:v>
      </x:c>
      <x:c r="AD542" t="n">
        <x:f>COUNTIF(D542:AA542,"&gt;0")</x:f>
        <x:v>24</x:v>
      </x:c>
      <x:c r="AE542" t="n">
        <x:f>IF(AB542=0,"",AVERAGE(D542:O542))</x:f>
        <x:v>21.592880000000005</x:v>
      </x:c>
      <x:c r="AF542" t="n">
        <x:f>IF(AC542=0,"",AVERAGE(P542:AA542))</x:f>
        <x:v>25.714568333333332</x:v>
      </x:c>
      <x:c r="AG542" t="n">
        <x:f>IF(OR(AB542&lt;'산출기준'!$B$19,AC542&lt;'산출기준'!$B$19,AE542=0),"",AF542/AE542)</x:f>
        <x:v>1.190881824626142</x:v>
      </x:c>
      <x:c r="AH542" t="n">
        <x:f>IF(SUM(P542:AA542)=0,"",MAX(P542:AA542)/SUM(P542:AA542))</x:f>
        <x:v>0.11370963450614668</x:v>
      </x:c>
      <x:c r="AI542" t="n">
        <x:f>IF(AG542="","",AD542/'산출기준'!$B$18*'산출기준'!$B$20+MIN(1,AG542)*'산출기준'!$B$21+(1-AH542)*'산출기준'!$B$22)</x:f>
        <x:v>97.72580730987707</x:v>
      </x:c>
      <x:c r="AJ542" t="str">
        <x:v>24개월 중 양수 지수 24개월; 전반/후반 자료 12/12개월. 최근12개월/이전12개월 관측월 평균비 1.19배, 최근 최댓달 비중 11.4%. 미래 1년 지속을 보장하지 않음.</x:v>
      </x:c>
      <x:c r="AK542" t="str">
        <x:v>https://developers.naver.com/docs/serviceapi/datalab/search/search.md</x:v>
      </x:c>
    </x:row>
    <x:row r="543">
      <x:c r="A543" t="str">
        <x:v>K0539</x:v>
      </x:c>
      <x:c r="B543" t="str">
        <x:v>자동차·IT·테크</x:v>
      </x:c>
      <x:c r="C543" t="str">
        <x:v>자동차정기검사예약</x:v>
      </x:c>
      <x:c r="D543" t="n">
        <x:v>19.38144</x:v>
      </x:c>
      <x:c r="E543" t="n">
        <x:v>23.36567</x:v>
      </x:c>
      <x:c r="F543" t="n">
        <x:v>25.94906</x:v>
      </x:c>
      <x:c r="G543" t="n">
        <x:v>39.45421</x:v>
      </x:c>
      <x:c r="H543" t="n">
        <x:v>52.04366</x:v>
      </x:c>
      <x:c r="I543" t="n">
        <x:v>43.61431</x:v>
      </x:c>
      <x:c r="J543" t="n">
        <x:v>34.79078</x:v>
      </x:c>
      <x:c r="K543" t="n">
        <x:v>31.00667</x:v>
      </x:c>
      <x:c r="L543" t="n">
        <x:v>26.13098</x:v>
      </x:c>
      <x:c r="M543" t="n">
        <x:v>22.89872</x:v>
      </x:c>
      <x:c r="N543" t="n">
        <x:v>21.0006</x:v>
      </x:c>
      <x:c r="O543" t="n">
        <x:v>17.91388</x:v>
      </x:c>
      <x:c r="P543" t="n">
        <x:v>17.86537</x:v>
      </x:c>
      <x:c r="Q543" t="n">
        <x:v>20.03638</x:v>
      </x:c>
      <x:c r="R543" t="n">
        <x:v>22.71073</x:v>
      </x:c>
      <x:c r="S543" t="n">
        <x:v>21.36446</x:v>
      </x:c>
      <x:c r="T543" t="n">
        <x:v>22.69254</x:v>
      </x:c>
      <x:c r="U543" t="n">
        <x:v>18.49605</x:v>
      </x:c>
      <x:c r="V543" t="n">
        <x:v>31.81322</x:v>
      </x:c>
      <x:c r="W543" t="n">
        <x:v>29.29047</x:v>
      </x:c>
      <x:c r="X543" t="n">
        <x:v>28.42935</x:v>
      </x:c>
      <x:c r="Y543" t="n">
        <x:v>25.11218</x:v>
      </x:c>
      <x:c r="Z543" t="n">
        <x:v>22.55912</x:v>
      </x:c>
      <x:c r="AA543" t="n">
        <x:v>23.74772</x:v>
      </x:c>
      <x:c r="AB543" t="n">
        <x:f>COUNT(D543:O543)</x:f>
        <x:v>12</x:v>
      </x:c>
      <x:c r="AC543" t="n">
        <x:f>COUNT(P543:AA543)</x:f>
        <x:v>12</x:v>
      </x:c>
      <x:c r="AD543" t="n">
        <x:f>COUNTIF(D543:AA543,"&gt;0")</x:f>
        <x:v>24</x:v>
      </x:c>
      <x:c r="AE543" t="n">
        <x:f>IF(AB543=0,"",AVERAGE(D543:O543))</x:f>
        <x:v>29.795831666666672</x:v>
      </x:c>
      <x:c r="AF543" t="n">
        <x:f>IF(AC543=0,"",AVERAGE(P543:AA543))</x:f>
        <x:v>23.676465833333335</x:v>
      </x:c>
      <x:c r="AG543" t="n">
        <x:f>IF(OR(AB543&lt;'산출기준'!$B$19,AC543&lt;'산출기준'!$B$19,AE543=0),"",AF543/AE543)</x:f>
        <x:v>0.7946234257935072</x:v>
      </x:c>
      <x:c r="AH543" t="n">
        <x:f>IF(SUM(P543:AA543)=0,"",MAX(P543:AA543)/SUM(P543:AA543))</x:f>
        <x:v>0.11197201834634737</x:v>
      </x:c>
      <x:c r="AI543" t="n">
        <x:f>IF(AG543="","",AD543/'산출기준'!$B$18*'산출기준'!$B$20+MIN(1,AG543)*'산출기준'!$B$21+(1-AH543)*'산출기준'!$B$22)</x:f>
        <x:v>91.59926240687827</x:v>
      </x:c>
      <x:c r="AJ543" t="str">
        <x:v>24개월 중 양수 지수 24개월; 전반/후반 자료 12/12개월. 최근12개월/이전12개월 관측월 평균비 0.79배, 최근 최댓달 비중 11.2%. 미래 1년 지속을 보장하지 않음.</x:v>
      </x:c>
      <x:c r="AK543" t="str">
        <x:v>https://developers.naver.com/docs/serviceapi/datalab/search/search.md</x:v>
      </x:c>
    </x:row>
    <x:row r="544">
      <x:c r="A544" t="str">
        <x:v>K0540</x:v>
      </x:c>
      <x:c r="B544" t="str">
        <x:v>자동차·IT·테크</x:v>
      </x:c>
      <x:c r="C544" t="str">
        <x:v>타이어수명</x:v>
      </x:c>
      <x:c r="D544" t="n">
        <x:v>39.02365</x:v>
      </x:c>
      <x:c r="E544" t="n">
        <x:v>44.72407</x:v>
      </x:c>
      <x:c r="F544" t="n">
        <x:v>48.2171</x:v>
      </x:c>
      <x:c r="G544" t="n">
        <x:v>39.79987</x:v>
      </x:c>
      <x:c r="H544" t="n">
        <x:v>40.4063</x:v>
      </x:c>
      <x:c r="I544" t="n">
        <x:v>39.50272</x:v>
      </x:c>
      <x:c r="J544" t="n">
        <x:v>40.65494</x:v>
      </x:c>
      <x:c r="K544" t="n">
        <x:v>35.26986</x:v>
      </x:c>
      <x:c r="L544" t="n">
        <x:v>34.38447</x:v>
      </x:c>
      <x:c r="M544" t="n">
        <x:v>33.76591</x:v>
      </x:c>
      <x:c r="N544" t="n">
        <x:v>38.39902</x:v>
      </x:c>
      <x:c r="O544" t="n">
        <x:v>37.42874</x:v>
      </x:c>
      <x:c r="P544" t="n">
        <x:v>36.08853</x:v>
      </x:c>
      <x:c r="Q544" t="n">
        <x:v>38.0291</x:v>
      </x:c>
      <x:c r="R544" t="n">
        <x:v>37.76834</x:v>
      </x:c>
      <x:c r="S544" t="n">
        <x:v>39.26015</x:v>
      </x:c>
      <x:c r="T544" t="n">
        <x:v>30.05457</x:v>
      </x:c>
      <x:c r="U544" t="n">
        <x:v>25.29411</x:v>
      </x:c>
      <x:c r="V544" t="n">
        <x:v>26.25227</x:v>
      </x:c>
      <x:c r="W544" t="n">
        <x:v>24.5664</x:v>
      </x:c>
      <x:c r="X544" t="n">
        <x:v>21.10976</x:v>
      </x:c>
      <x:c r="Y544" t="n">
        <x:v>19.4057</x:v>
      </x:c>
      <x:c r="Z544" t="n">
        <x:v>21.81322</x:v>
      </x:c>
      <x:c r="AA544" t="n">
        <x:v>22.67434</x:v>
      </x:c>
      <x:c r="AB544" t="n">
        <x:f>COUNT(D544:O544)</x:f>
        <x:v>12</x:v>
      </x:c>
      <x:c r="AC544" t="n">
        <x:f>COUNT(P544:AA544)</x:f>
        <x:v>12</x:v>
      </x:c>
      <x:c r="AD544" t="n">
        <x:f>COUNTIF(D544:AA544,"&gt;0")</x:f>
        <x:v>24</x:v>
      </x:c>
      <x:c r="AE544" t="n">
        <x:f>IF(AB544=0,"",AVERAGE(D544:O544))</x:f>
        <x:v>39.298054166666674</x:v>
      </x:c>
      <x:c r="AF544" t="n">
        <x:f>IF(AC544=0,"",AVERAGE(P544:AA544))</x:f>
        <x:v>28.52637416666667</x:v>
      </x:c>
      <x:c r="AG544" t="n">
        <x:f>IF(OR(AB544&lt;'산출기준'!$B$19,AC544&lt;'산출기준'!$B$19,AE544=0),"",AF544/AE544)</x:f>
        <x:v>0.7258978789556267</x:v>
      </x:c>
      <x:c r="AH544" t="n">
        <x:f>IF(SUM(P544:AA544)=0,"",MAX(P544:AA544)/SUM(P544:AA544))</x:f>
        <x:v>0.1146896253814708</x:v>
      </x:c>
      <x:c r="AI544" t="n">
        <x:f>IF(AG544="","",AD544/'산출기준'!$B$18*'산출기준'!$B$20+MIN(1,AG544)*'산출기준'!$B$21+(1-AH544)*'산출기준'!$B$22)</x:f>
        <x:v>89.48314386103938</x:v>
      </x:c>
      <x:c r="AJ544" t="str">
        <x:v>24개월 중 양수 지수 24개월; 전반/후반 자료 12/12개월. 최근12개월/이전12개월 관측월 평균비 0.73배, 최근 최댓달 비중 11.5%. 미래 1년 지속을 보장하지 않음.</x:v>
      </x:c>
      <x:c r="AK544" t="str">
        <x:v>https://developers.naver.com/docs/serviceapi/datalab/search/search.md</x:v>
      </x:c>
    </x:row>
    <x:row r="545">
      <x:c r="A545" t="str">
        <x:v>K0541</x:v>
      </x:c>
      <x:c r="B545" t="str">
        <x:v>자동차·IT·테크</x:v>
      </x:c>
      <x:c r="C545" t="str">
        <x:v>자동차배터리교체비용</x:v>
      </x:c>
      <x:c r="D545" t="n">
        <x:v>14.34808</x:v>
      </x:c>
      <x:c r="E545" t="n">
        <x:v>19.19345</x:v>
      </x:c>
      <x:c r="F545" t="n">
        <x:v>21.77077</x:v>
      </x:c>
      <x:c r="G545" t="n">
        <x:v>36.12492</x:v>
      </x:c>
      <x:c r="H545" t="n">
        <x:v>49.93329</x:v>
      </x:c>
      <x:c r="I545" t="n">
        <x:v>40.20618</x:v>
      </x:c>
      <x:c r="J545" t="n">
        <x:v>23.33535</x:v>
      </x:c>
      <x:c r="K545" t="n">
        <x:v>18.69011</x:v>
      </x:c>
      <x:c r="L545" t="n">
        <x:v>18.33838</x:v>
      </x:c>
      <x:c r="M545" t="n">
        <x:v>18.61734</x:v>
      </x:c>
      <x:c r="N545" t="n">
        <x:v>19.59369</x:v>
      </x:c>
      <x:c r="O545" t="n">
        <x:v>24.41479</x:v>
      </x:c>
      <x:c r="P545" t="n">
        <x:v>26.15524</x:v>
      </x:c>
      <x:c r="Q545" t="n">
        <x:v>32.09824</x:v>
      </x:c>
      <x:c r="R545" t="n">
        <x:v>32.58338</x:v>
      </x:c>
      <x:c r="S545" t="n">
        <x:v>43.40206</x:v>
      </x:c>
      <x:c r="T545" t="n">
        <x:v>42.24984</x:v>
      </x:c>
      <x:c r="U545" t="n">
        <x:v>19.26015</x:v>
      </x:c>
      <x:c r="V545" t="n">
        <x:v>13.65069</x:v>
      </x:c>
      <x:c r="W545" t="n">
        <x:v>12.04972</x:v>
      </x:c>
      <x:c r="X545" t="n">
        <x:v>12.69254</x:v>
      </x:c>
      <x:c r="Y545" t="n">
        <x:v>13.72953</x:v>
      </x:c>
      <x:c r="Z545" t="n">
        <x:v>16.30078</x:v>
      </x:c>
      <x:c r="AA545" t="n">
        <x:v>20.92177</x:v>
      </x:c>
      <x:c r="AB545" t="n">
        <x:f>COUNT(D545:O545)</x:f>
        <x:v>12</x:v>
      </x:c>
      <x:c r="AC545" t="n">
        <x:f>COUNT(P545:AA545)</x:f>
        <x:v>12</x:v>
      </x:c>
      <x:c r="AD545" t="n">
        <x:f>COUNTIF(D545:AA545,"&gt;0")</x:f>
        <x:v>24</x:v>
      </x:c>
      <x:c r="AE545" t="n">
        <x:f>IF(AB545=0,"",AVERAGE(D545:O545))</x:f>
        <x:v>25.380529166666662</x:v>
      </x:c>
      <x:c r="AF545" t="n">
        <x:f>IF(AC545=0,"",AVERAGE(P545:AA545))</x:f>
        <x:v>23.757828333333336</x:v>
      </x:c>
      <x:c r="AG545" t="n">
        <x:f>IF(OR(AB545&lt;'산출기준'!$B$19,AC545&lt;'산출기준'!$B$19,AE545=0),"",AF545/AE545)</x:f>
        <x:v>0.9360651299790672</x:v>
      </x:c>
      <x:c r="AH545" t="n">
        <x:f>IF(SUM(P545:AA545)=0,"",MAX(P545:AA545)/SUM(P545:AA545))</x:f>
        <x:v>0.15223775012544985</x:v>
      </x:c>
      <x:c r="AI545" t="n">
        <x:f>IF(AG545="","",AD545/'산출기준'!$B$18*'산출기준'!$B$20+MIN(1,AG545)*'산출기준'!$B$21+(1-AH545)*'산출기준'!$B$22)</x:f>
        <x:v>95.03719889686303</x:v>
      </x:c>
      <x:c r="AJ545" t="str">
        <x:v>24개월 중 양수 지수 24개월; 전반/후반 자료 12/12개월. 최근12개월/이전12개월 관측월 평균비 0.94배, 최근 최댓달 비중 15.2%. 미래 1년 지속을 보장하지 않음.</x:v>
      </x:c>
      <x:c r="AK545" t="str">
        <x:v>https://developers.naver.com/docs/serviceapi/datalab/search/search.md</x:v>
      </x:c>
    </x:row>
    <x:row r="546">
      <x:c r="A546" t="str">
        <x:v>K0542</x:v>
      </x:c>
      <x:c r="B546" t="str">
        <x:v>자동차·IT·테크</x:v>
      </x:c>
      <x:c r="C546" t="str">
        <x:v>자동차검사유효기간</x:v>
      </x:c>
      <x:c r="D546" t="n">
        <x:v>37.79866</x:v>
      </x:c>
      <x:c r="E546" t="n">
        <x:v>42.33474</x:v>
      </x:c>
      <x:c r="F546" t="n">
        <x:v>37.23468</x:v>
      </x:c>
      <x:c r="G546" t="n">
        <x:v>46.86476</x:v>
      </x:c>
      <x:c r="H546" t="n">
        <x:v>79.43602</x:v>
      </x:c>
      <x:c r="I546" t="n">
        <x:v>93.85081</x:v>
      </x:c>
      <x:c r="J546" t="n">
        <x:v>87.78653</x:v>
      </x:c>
      <x:c r="K546" t="n">
        <x:v>71.04912</x:v>
      </x:c>
      <x:c r="L546" t="n">
        <x:v>71.35839</x:v>
      </x:c>
      <x:c r="M546" t="n">
        <x:v>74.71801</x:v>
      </x:c>
      <x:c r="N546" t="n">
        <x:v>74.58459</x:v>
      </x:c>
      <x:c r="O546" t="n">
        <x:v>75.52456</x:v>
      </x:c>
      <x:c r="P546" t="n">
        <x:v>72.70466</x:v>
      </x:c>
      <x:c r="Q546" t="n">
        <x:v>71.31594</x:v>
      </x:c>
      <x:c r="R546" t="n">
        <x:v>64.96664</x:v>
      </x:c>
      <x:c r="S546" t="n">
        <x:v>73.32322</x:v>
      </x:c>
      <x:c r="T546" t="n">
        <x:v>100</x:v>
      </x:c>
      <x:c r="U546" t="n">
        <x:v>70.98847</x:v>
      </x:c>
      <x:c r="V546" t="n">
        <x:v>60.5761</x:v>
      </x:c>
      <x:c r="W546" t="n">
        <x:v>37.98665</x:v>
      </x:c>
      <x:c r="X546" t="n">
        <x:v>28.10794</x:v>
      </x:c>
      <x:c r="Y546" t="n">
        <x:v>25.71861</x:v>
      </x:c>
      <x:c r="Z546" t="n">
        <x:v>23.99636</x:v>
      </x:c>
      <x:c r="AA546" t="n">
        <x:v>21.74651</x:v>
      </x:c>
      <x:c r="AB546" t="n">
        <x:f>COUNT(D546:O546)</x:f>
        <x:v>12</x:v>
      </x:c>
      <x:c r="AC546" t="n">
        <x:f>COUNT(P546:AA546)</x:f>
        <x:v>12</x:v>
      </x:c>
      <x:c r="AD546" t="n">
        <x:f>COUNTIF(D546:AA546,"&gt;0")</x:f>
        <x:v>24</x:v>
      </x:c>
      <x:c r="AE546" t="n">
        <x:f>IF(AB546=0,"",AVERAGE(D546:O546))</x:f>
        <x:v>66.0450725</x:v>
      </x:c>
      <x:c r="AF546" t="n">
        <x:f>IF(AC546=0,"",AVERAGE(P546:AA546))</x:f>
        <x:v>54.285925</x:v>
      </x:c>
      <x:c r="AG546" t="n">
        <x:f>IF(OR(AB546&lt;'산출기준'!$B$19,AC546&lt;'산출기준'!$B$19,AE546=0),"",AF546/AE546)</x:f>
        <x:v>0.8219526899603297</x:v>
      </x:c>
      <x:c r="AH546" t="n">
        <x:f>IF(SUM(P546:AA546)=0,"",MAX(P546:AA546)/SUM(P546:AA546))</x:f>
        <x:v>0.15350817607572007</x:v>
      </x:c>
      <x:c r="AI546" t="n">
        <x:f>IF(AG546="","",AD546/'산출기준'!$B$18*'산출기준'!$B$20+MIN(1,AG546)*'산출기준'!$B$21+(1-AH546)*'산출기준'!$B$22)</x:f>
        <x:v>91.58841717729548</x:v>
      </x:c>
      <x:c r="AJ546" t="str">
        <x:v>24개월 중 양수 지수 24개월; 전반/후반 자료 12/12개월. 최근12개월/이전12개월 관측월 평균비 0.82배, 최근 최댓달 비중 15.4%. 미래 1년 지속을 보장하지 않음.</x:v>
      </x:c>
      <x:c r="AK546" t="str">
        <x:v>https://developers.naver.com/docs/serviceapi/datalab/search/search.md</x:v>
      </x:c>
    </x:row>
    <x:row r="547">
      <x:c r="A547" t="str">
        <x:v>K0543</x:v>
      </x:c>
      <x:c r="B547" t="str">
        <x:v>자동차·IT·테크</x:v>
      </x:c>
      <x:c r="C547" t="str">
        <x:v>컴퓨터와이파이연결</x:v>
      </x:c>
      <x:c r="D547" t="n">
        <x:v>100</x:v>
      </x:c>
      <x:c r="E547" t="n">
        <x:v>93.77472</x:v>
      </x:c>
      <x:c r="F547" t="n">
        <x:v>91.88868</x:v>
      </x:c>
      <x:c r="G547" t="n">
        <x:v>97.67871</x:v>
      </x:c>
      <x:c r="H547" t="n">
        <x:v>94.43418</x:v>
      </x:c>
      <x:c r="I547" t="n">
        <x:v>87.08783</x:v>
      </x:c>
      <x:c r="J547" t="n">
        <x:v>91.22922</x:v>
      </x:c>
      <x:c r="K547" t="n">
        <x:v>71.44552</x:v>
      </x:c>
      <x:c r="L547" t="n">
        <x:v>70.3772</x:v>
      </x:c>
      <x:c r="M547" t="n">
        <x:v>70.40358</x:v>
      </x:c>
      <x:c r="N547" t="n">
        <x:v>77.51252</x:v>
      </x:c>
      <x:c r="O547" t="n">
        <x:v>69.25613</x:v>
      </x:c>
      <x:c r="P547" t="n">
        <x:v>62.134</x:v>
      </x:c>
      <x:c r="Q547" t="n">
        <x:v>60.60406</x:v>
      </x:c>
      <x:c r="R547" t="n">
        <x:v>58.57293</x:v>
      </x:c>
      <x:c r="S547" t="n">
        <x:v>62.72751</x:v>
      </x:c>
      <x:c r="T547" t="n">
        <x:v>70.08704</x:v>
      </x:c>
      <x:c r="U547" t="n">
        <x:v>59.90503</x:v>
      </x:c>
      <x:c r="V547" t="n">
        <x:v>62.22632</x:v>
      </x:c>
      <x:c r="W547" t="n">
        <x:v>49.19546</x:v>
      </x:c>
      <x:c r="X547" t="n">
        <x:v>47.88973</x:v>
      </x:c>
      <x:c r="Y547" t="n">
        <x:v>45.41018</x:v>
      </x:c>
      <x:c r="Z547" t="n">
        <x:v>47.40174</x:v>
      </x:c>
      <x:c r="AA547" t="n">
        <x:v>44.15721</x:v>
      </x:c>
      <x:c r="AB547" t="n">
        <x:f>COUNT(D547:O547)</x:f>
        <x:v>12</x:v>
      </x:c>
      <x:c r="AC547" t="n">
        <x:f>COUNT(P547:AA547)</x:f>
        <x:v>12</x:v>
      </x:c>
      <x:c r="AD547" t="n">
        <x:f>COUNTIF(D547:AA547,"&gt;0")</x:f>
        <x:v>24</x:v>
      </x:c>
      <x:c r="AE547" t="n">
        <x:f>IF(AB547=0,"",AVERAGE(D547:O547))</x:f>
        <x:v>84.59069083333333</x:v>
      </x:c>
      <x:c r="AF547" t="n">
        <x:f>IF(AC547=0,"",AVERAGE(P547:AA547))</x:f>
        <x:v>55.859267499999994</x:v>
      </x:c>
      <x:c r="AG547" t="n">
        <x:f>IF(OR(AB547&lt;'산출기준'!$B$19,AC547&lt;'산출기준'!$B$19,AE547=0),"",AF547/AE547)</x:f>
        <x:v>0.6603476925145102</x:v>
      </x:c>
      <x:c r="AH547" t="n">
        <x:f>IF(SUM(P547:AA547)=0,"",MAX(P547:AA547)/SUM(P547:AA547))</x:f>
        <x:v>0.10455895553350511</x:v>
      </x:c>
      <x:c r="AI547" t="n">
        <x:f>IF(AG547="","",AD547/'산출기준'!$B$18*'산출기준'!$B$20+MIN(1,AG547)*'산출기준'!$B$21+(1-AH547)*'산출기준'!$B$22)</x:f>
        <x:v>87.71925166476521</x:v>
      </x:c>
      <x:c r="AJ547" t="str">
        <x:v>24개월 중 양수 지수 24개월; 전반/후반 자료 12/12개월. 최근12개월/이전12개월 관측월 평균비 0.66배, 최근 최댓달 비중 10.5%. 미래 1년 지속을 보장하지 않음.</x:v>
      </x:c>
      <x:c r="AK547" t="str">
        <x:v>https://developers.naver.com/docs/serviceapi/datalab/search/search.md</x:v>
      </x:c>
    </x:row>
    <x:row r="548">
      <x:c r="A548" t="str">
        <x:v>K0544</x:v>
      </x:c>
      <x:c r="B548" t="str">
        <x:v>자동차·IT·테크</x:v>
      </x:c>
      <x:c r="C548" t="str">
        <x:v>아이폰14프로배터리교체</x:v>
      </x:c>
      <x:c r="D548" t="n">
        <x:v>56.76602</x:v>
      </x:c>
      <x:c r="E548" t="n">
        <x:v>65.62912</x:v>
      </x:c>
      <x:c r="F548" t="n">
        <x:v>46.90055</x:v>
      </x:c>
      <x:c r="G548" t="n">
        <x:v>48.86573</x:v>
      </x:c>
      <x:c r="H548" t="n">
        <x:v>35.47876</x:v>
      </x:c>
      <x:c r="I548" t="n">
        <x:v>24.12292</x:v>
      </x:c>
      <x:c r="J548" t="n">
        <x:v>26.80031</x:v>
      </x:c>
      <x:c r="K548" t="n">
        <x:v>31.53521</x:v>
      </x:c>
      <x:c r="L548" t="n">
        <x:v>32.62991</x:v>
      </x:c>
      <x:c r="M548" t="n">
        <x:v>28.42257</x:v>
      </x:c>
      <x:c r="N548" t="n">
        <x:v>31.87813</x:v>
      </x:c>
      <x:c r="O548" t="n">
        <x:v>29.7283</x:v>
      </x:c>
      <x:c r="P548" t="n">
        <x:v>48.47006</x:v>
      </x:c>
      <x:c r="Q548" t="n">
        <x:v>35.83487</x:v>
      </x:c>
      <x:c r="R548" t="n">
        <x:v>29.47771</x:v>
      </x:c>
      <x:c r="S548" t="n">
        <x:v>32.82774</x:v>
      </x:c>
      <x:c r="T548" t="n">
        <x:v>48.23265</x:v>
      </x:c>
      <x:c r="U548" t="n">
        <x:v>53.02031</x:v>
      </x:c>
      <x:c r="V548" t="n">
        <x:v>52.57188</x:v>
      </x:c>
      <x:c r="W548" t="n">
        <x:v>41.17647</x:v>
      </x:c>
      <x:c r="X548" t="n">
        <x:v>34.38406</x:v>
      </x:c>
      <x:c r="Y548" t="n">
        <x:v>30.51965</x:v>
      </x:c>
      <x:c r="Z548" t="n">
        <x:v>38.07702</x:v>
      </x:c>
      <x:c r="AA548" t="n">
        <x:v>41.78317</x:v>
      </x:c>
      <x:c r="AB548" t="n">
        <x:f>COUNT(D548:O548)</x:f>
        <x:v>12</x:v>
      </x:c>
      <x:c r="AC548" t="n">
        <x:f>COUNT(P548:AA548)</x:f>
        <x:v>12</x:v>
      </x:c>
      <x:c r="AD548" t="n">
        <x:f>COUNTIF(D548:AA548,"&gt;0")</x:f>
        <x:v>24</x:v>
      </x:c>
      <x:c r="AE548" t="n">
        <x:f>IF(AB548=0,"",AVERAGE(D548:O548))</x:f>
        <x:v>38.22979416666667</x:v>
      </x:c>
      <x:c r="AF548" t="n">
        <x:f>IF(AC548=0,"",AVERAGE(P548:AA548))</x:f>
        <x:v>40.53129916666666</x:v>
      </x:c>
      <x:c r="AG548" t="n">
        <x:f>IF(OR(AB548&lt;'산출기준'!$B$19,AC548&lt;'산출기준'!$B$19,AE548=0),"",AF548/AE548)</x:f>
        <x:v>1.0602018674222087</x:v>
      </x:c>
      <x:c r="AH548" t="n">
        <x:f>IF(SUM(P548:AA548)=0,"",MAX(P548:AA548)/SUM(P548:AA548))</x:f>
        <x:v>0.10901104226879478</x:v>
      </x:c>
      <x:c r="AI548" t="n">
        <x:f>IF(AG548="","",AD548/'산출기준'!$B$18*'산출기준'!$B$20+MIN(1,AG548)*'산출기준'!$B$21+(1-AH548)*'산출기준'!$B$22)</x:f>
        <x:v>97.8197791546241</x:v>
      </x:c>
      <x:c r="AJ548" t="str">
        <x:v>24개월 중 양수 지수 24개월; 전반/후반 자료 12/12개월. 최근12개월/이전12개월 관측월 평균비 1.06배, 최근 최댓달 비중 10.9%. 미래 1년 지속을 보장하지 않음.</x:v>
      </x:c>
      <x:c r="AK548" t="str">
        <x:v>https://developers.naver.com/docs/serviceapi/datalab/search/search.md</x:v>
      </x:c>
    </x:row>
    <x:row r="549">
      <x:c r="A549" t="str">
        <x:v>K0545</x:v>
      </x:c>
      <x:c r="B549" t="str">
        <x:v>자동차·IT·테크</x:v>
      </x:c>
      <x:c r="C549" t="str">
        <x:v>엔진오일교체비용</x:v>
      </x:c>
      <x:c r="D549" t="n">
        <x:v>49.52519</x:v>
      </x:c>
      <x:c r="E549" t="n">
        <x:v>54.03587</x:v>
      </x:c>
      <x:c r="F549" t="n">
        <x:v>48.17989</x:v>
      </x:c>
      <x:c r="G549" t="n">
        <x:v>48.93168</x:v>
      </x:c>
      <x:c r="H549" t="n">
        <x:v>48.76022</x:v>
      </x:c>
      <x:c r="I549" t="n">
        <x:v>47.79741</x:v>
      </x:c>
      <x:c r="J549" t="n">
        <x:v>47.2039</x:v>
      </x:c>
      <x:c r="K549" t="n">
        <x:v>49.84173</x:v>
      </x:c>
      <x:c r="L549" t="n">
        <x:v>50.6067</x:v>
      </x:c>
      <x:c r="M549" t="n">
        <x:v>48.85254</x:v>
      </x:c>
      <x:c r="N549" t="n">
        <x:v>56.19889</x:v>
      </x:c>
      <x:c r="O549" t="n">
        <x:v>52.18939</x:v>
      </x:c>
      <x:c r="P549" t="n">
        <x:v>49.43286</x:v>
      </x:c>
      <x:c r="Q549" t="n">
        <x:v>55.52624</x:v>
      </x:c>
      <x:c r="R549" t="n">
        <x:v>49.48562</x:v>
      </x:c>
      <x:c r="S549" t="n">
        <x:v>51.99155</x:v>
      </x:c>
      <x:c r="T549" t="n">
        <x:v>46.18834</x:v>
      </x:c>
      <x:c r="U549" t="n">
        <x:v>39.32999</x:v>
      </x:c>
      <x:c r="V549" t="n">
        <x:v>40.45106</x:v>
      </x:c>
      <x:c r="W549" t="n">
        <x:v>39.10577</x:v>
      </x:c>
      <x:c r="X549" t="n">
        <x:v>33.10472</x:v>
      </x:c>
      <x:c r="Y549" t="n">
        <x:v>33.15747</x:v>
      </x:c>
      <x:c r="Z549" t="n">
        <x:v>35.24136</x:v>
      </x:c>
      <x:c r="AA549" t="n">
        <x:v>38.26167</x:v>
      </x:c>
      <x:c r="AB549" t="n">
        <x:f>COUNT(D549:O549)</x:f>
        <x:v>12</x:v>
      </x:c>
      <x:c r="AC549" t="n">
        <x:f>COUNT(P549:AA549)</x:f>
        <x:v>12</x:v>
      </x:c>
      <x:c r="AD549" t="n">
        <x:f>COUNTIF(D549:AA549,"&gt;0")</x:f>
        <x:v>24</x:v>
      </x:c>
      <x:c r="AE549" t="n">
        <x:f>IF(AB549=0,"",AVERAGE(D549:O549))</x:f>
        <x:v>50.17695083333333</x:v>
      </x:c>
      <x:c r="AF549" t="n">
        <x:f>IF(AC549=0,"",AVERAGE(P549:AA549))</x:f>
        <x:v>42.6063875</x:v>
      </x:c>
      <x:c r="AG549" t="n">
        <x:f>IF(OR(AB549&lt;'산출기준'!$B$19,AC549&lt;'산출기준'!$B$19,AE549=0),"",AF549/AE549)</x:f>
        <x:v>0.8491226906457598</x:v>
      </x:c>
      <x:c r="AH549" t="n">
        <x:f>IF(SUM(P549:AA549)=0,"",MAX(P549:AA549)/SUM(P549:AA549))</x:f>
        <x:v>0.10860312122605248</x:v>
      </x:c>
      <x:c r="AI549" t="n">
        <x:f>IF(AG549="","",AD549/'산출기준'!$B$18*'산출기준'!$B$20+MIN(1,AG549)*'산출기준'!$B$21+(1-AH549)*'산출기준'!$B$22)</x:f>
        <x:v>93.30161829485175</x:v>
      </x:c>
      <x:c r="AJ549" t="str">
        <x:v>24개월 중 양수 지수 24개월; 전반/후반 자료 12/12개월. 최근12개월/이전12개월 관측월 평균비 0.85배, 최근 최댓달 비중 10.9%. 미래 1년 지속을 보장하지 않음.</x:v>
      </x:c>
      <x:c r="AK549" t="str">
        <x:v>https://developers.naver.com/docs/serviceapi/datalab/search/search.md</x:v>
      </x:c>
    </x:row>
    <x:row r="550">
      <x:c r="A550" t="str">
        <x:v>K0546</x:v>
      </x:c>
      <x:c r="B550" t="str">
        <x:v>자동차·IT·테크</x:v>
      </x:c>
      <x:c r="C550" t="str">
        <x:v>자동차점검</x:v>
      </x:c>
      <x:c r="D550" t="n">
        <x:v>49.15589</x:v>
      </x:c>
      <x:c r="E550" t="n">
        <x:v>50.91005</x:v>
      </x:c>
      <x:c r="F550" t="n">
        <x:v>46.58401</x:v>
      </x:c>
      <x:c r="G550" t="n">
        <x:v>47.99525</x:v>
      </x:c>
      <x:c r="H550" t="n">
        <x:v>59.78633</x:v>
      </x:c>
      <x:c r="I550" t="n">
        <x:v>58.66525</x:v>
      </x:c>
      <x:c r="J550" t="n">
        <x:v>54.18095</x:v>
      </x:c>
      <x:c r="K550" t="n">
        <x:v>53.11263</x:v>
      </x:c>
      <x:c r="L550" t="n">
        <x:v>53.86441</x:v>
      </x:c>
      <x:c r="M550" t="n">
        <x:v>48.08757</x:v>
      </x:c>
      <x:c r="N550" t="n">
        <x:v>50.38248</x:v>
      </x:c>
      <x:c r="O550" t="n">
        <x:v>41.981</x:v>
      </x:c>
      <x:c r="P550" t="n">
        <x:v>43.04932</x:v>
      </x:c>
      <x:c r="Q550" t="n">
        <x:v>43.59008</x:v>
      </x:c>
      <x:c r="R550" t="n">
        <x:v>39.17172</x:v>
      </x:c>
      <x:c r="S550" t="n">
        <x:v>41.70403</x:v>
      </x:c>
      <x:c r="T550" t="n">
        <x:v>42.91743</x:v>
      </x:c>
      <x:c r="U550" t="n">
        <x:v>35.914</x:v>
      </x:c>
      <x:c r="V550" t="n">
        <x:v>41.70403</x:v>
      </x:c>
      <x:c r="W550" t="n">
        <x:v>39.17172</x:v>
      </x:c>
      <x:c r="X550" t="n">
        <x:v>40.4115</x:v>
      </x:c>
      <x:c r="Y550" t="n">
        <x:v>38.68372</x:v>
      </x:c>
      <x:c r="Z550" t="n">
        <x:v>35.41281</x:v>
      </x:c>
      <x:c r="AA550" t="n">
        <x:v>34.99076</x:v>
      </x:c>
      <x:c r="AB550" t="n">
        <x:f>COUNT(D550:O550)</x:f>
        <x:v>12</x:v>
      </x:c>
      <x:c r="AC550" t="n">
        <x:f>COUNT(P550:AA550)</x:f>
        <x:v>12</x:v>
      </x:c>
      <x:c r="AD550" t="n">
        <x:f>COUNTIF(D550:AA550,"&gt;0")</x:f>
        <x:v>24</x:v>
      </x:c>
      <x:c r="AE550" t="n">
        <x:f>IF(AB550=0,"",AVERAGE(D550:O550))</x:f>
        <x:v>51.225485</x:v>
      </x:c>
      <x:c r="AF550" t="n">
        <x:f>IF(AC550=0,"",AVERAGE(P550:AA550))</x:f>
        <x:v>39.72676</x:v>
      </x:c>
      <x:c r="AG550" t="n">
        <x:f>IF(OR(AB550&lt;'산출기준'!$B$19,AC550&lt;'산출기준'!$B$19,AE550=0),"",AF550/AE550)</x:f>
        <x:v>0.775527259527167</x:v>
      </x:c>
      <x:c r="AH550" t="n">
        <x:f>IF(SUM(P550:AA550)=0,"",MAX(P550:AA550)/SUM(P550:AA550))</x:f>
        <x:v>0.09143727469007457</x:v>
      </x:c>
      <x:c r="AI550" t="n">
        <x:f>IF(AG550="","",AD550/'산출기준'!$B$18*'산출기준'!$B$20+MIN(1,AG550)*'산출기준'!$B$21+(1-AH550)*'산출기준'!$B$22)</x:f>
        <x:v>91.43707229201353</x:v>
      </x:c>
      <x:c r="AJ550" t="str">
        <x:v>24개월 중 양수 지수 24개월; 전반/후반 자료 12/12개월. 최근12개월/이전12개월 관측월 평균비 0.78배, 최근 최댓달 비중 9.1%. 미래 1년 지속을 보장하지 않음.</x:v>
      </x:c>
      <x:c r="AK550" t="str">
        <x:v>https://developers.naver.com/docs/serviceapi/datalab/search/search.md</x:v>
      </x:c>
    </x:row>
    <x:row r="551">
      <x:c r="A551" t="str">
        <x:v>K0547</x:v>
      </x:c>
      <x:c r="B551" t="str">
        <x:v>자동차·IT·테크</x:v>
      </x:c>
      <x:c r="C551" t="str">
        <x:v>전기차가격</x:v>
      </x:c>
      <x:c r="D551" t="n">
        <x:v>13.89026</x:v>
      </x:c>
      <x:c r="E551" t="n">
        <x:v>13.04992</x:v>
      </x:c>
      <x:c r="F551" t="n">
        <x:v>11.82119</x:v>
      </x:c>
      <x:c r="G551" t="n">
        <x:v>11.31982</x:v>
      </x:c>
      <x:c r="H551" t="n">
        <x:v>18.32497</x:v>
      </x:c>
      <x:c r="I551" t="n">
        <x:v>21.82049</x:v>
      </x:c>
      <x:c r="J551" t="n">
        <x:v>20.07626</x:v>
      </x:c>
      <x:c r="K551" t="n">
        <x:v>18.91109</x:v>
      </x:c>
      <x:c r="L551" t="n">
        <x:v>18.41677</x:v>
      </x:c>
      <x:c r="M551" t="n">
        <x:v>21.62276</x:v>
      </x:c>
      <x:c r="N551" t="n">
        <x:v>23.55059</x:v>
      </x:c>
      <x:c r="O551" t="n">
        <x:v>24.07315</x:v>
      </x:c>
      <x:c r="P551" t="n">
        <x:v>20.78949</x:v>
      </x:c>
      <x:c r="Q551" t="n">
        <x:v>18.52976</x:v>
      </x:c>
      <x:c r="R551" t="n">
        <x:v>17.60468</x:v>
      </x:c>
      <x:c r="S551" t="n">
        <x:v>18.76279</x:v>
      </x:c>
      <x:c r="T551" t="n">
        <x:v>31.80566</x:v>
      </x:c>
      <x:c r="U551" t="n">
        <x:v>21.04371</x:v>
      </x:c>
      <x:c r="V551" t="n">
        <x:v>33.59226</x:v>
      </x:c>
      <x:c r="W551" t="n">
        <x:v>39.15683</x:v>
      </x:c>
      <x:c r="X551" t="n">
        <x:v>26.22696</x:v>
      </x:c>
      <x:c r="Y551" t="n">
        <x:v>21.82049</x:v>
      </x:c>
      <x:c r="Z551" t="n">
        <x:v>20.94484</x:v>
      </x:c>
      <x:c r="AA551" t="n">
        <x:v>22.47722</x:v>
      </x:c>
      <x:c r="AB551" t="n">
        <x:f>COUNT(D551:O551)</x:f>
        <x:v>12</x:v>
      </x:c>
      <x:c r="AC551" t="n">
        <x:f>COUNT(P551:AA551)</x:f>
        <x:v>12</x:v>
      </x:c>
      <x:c r="AD551" t="n">
        <x:f>COUNTIF(D551:AA551,"&gt;0")</x:f>
        <x:v>24</x:v>
      </x:c>
      <x:c r="AE551" t="n">
        <x:f>IF(AB551=0,"",AVERAGE(D551:O551))</x:f>
        <x:v>18.073105833333333</x:v>
      </x:c>
      <x:c r="AF551" t="n">
        <x:f>IF(AC551=0,"",AVERAGE(P551:AA551))</x:f>
        <x:v>24.396224166666666</x:v>
      </x:c>
      <x:c r="AG551" t="n">
        <x:f>IF(OR(AB551&lt;'산출기준'!$B$19,AC551&lt;'산출기준'!$B$19,AE551=0),"",AF551/AE551)</x:f>
        <x:v>1.3498634043115723</x:v>
      </x:c>
      <x:c r="AH551" t="n">
        <x:f>IF(SUM(P551:AA551)=0,"",MAX(P551:AA551)/SUM(P551:AA551))</x:f>
        <x:v>0.13375304081379533</x:v>
      </x:c>
      <x:c r="AI551" t="n">
        <x:f>IF(AG551="","",AD551/'산출기준'!$B$18*'산출기준'!$B$20+MIN(1,AG551)*'산출기준'!$B$21+(1-AH551)*'산출기준'!$B$22)</x:f>
        <x:v>97.3249391837241</x:v>
      </x:c>
      <x:c r="AJ551" t="str">
        <x:v>24개월 중 양수 지수 24개월; 전반/후반 자료 12/12개월. 최근12개월/이전12개월 관측월 평균비 1.35배, 최근 최댓달 비중 13.4%. 미래 1년 지속을 보장하지 않음.</x:v>
      </x:c>
      <x:c r="AK551" t="str">
        <x:v>https://developers.naver.com/docs/serviceapi/datalab/search/search.md</x:v>
      </x:c>
    </x:row>
    <x:row r="552">
      <x:c r="A552" t="str">
        <x:v>K0548</x:v>
      </x:c>
      <x:c r="B552" t="str">
        <x:v>자동차·IT·테크</x:v>
      </x:c>
      <x:c r="C552" t="str">
        <x:v>자동차에어컨냄새</x:v>
      </x:c>
      <x:c r="D552" t="n">
        <x:v>35.56246</x:v>
      </x:c>
      <x:c r="E552" t="n">
        <x:v>35.6472</x:v>
      </x:c>
      <x:c r="F552" t="n">
        <x:v>17.65412</x:v>
      </x:c>
      <x:c r="G552" t="n">
        <x:v>5.63519</x:v>
      </x:c>
      <x:c r="H552" t="n">
        <x:v>11.26332</x:v>
      </x:c>
      <x:c r="I552" t="n">
        <x:v>9.87218</x:v>
      </x:c>
      <x:c r="J552" t="n">
        <x:v>66.84556</x:v>
      </x:c>
      <x:c r="K552" t="n">
        <x:v>88.36946</x:v>
      </x:c>
      <x:c r="L552" t="n">
        <x:v>91.48365</x:v>
      </x:c>
      <x:c r="M552" t="n">
        <x:v>100</x:v>
      </x:c>
      <x:c r="N552" t="n">
        <x:v>52.95529</x:v>
      </x:c>
      <x:c r="O552" t="n">
        <x:v>31.81978</x:v>
      </x:c>
      <x:c r="P552" t="n">
        <x:v>25.86681</x:v>
      </x:c>
      <x:c r="Q552" t="n">
        <x:v>20.33048</x:v>
      </x:c>
      <x:c r="R552" t="n">
        <x:v>11.36219</x:v>
      </x:c>
      <x:c r="S552" t="n">
        <x:v>6.41197</x:v>
      </x:c>
      <x:c r="T552" t="n">
        <x:v>2.99413</x:v>
      </x:c>
      <x:c r="U552" t="n">
        <x:v>14.5823</x:v>
      </x:c>
      <x:c r="V552" t="n">
        <x:v>20.74006</x:v>
      </x:c>
      <x:c r="W552" t="n">
        <x:v>28.52199</x:v>
      </x:c>
      <x:c r="X552" t="n">
        <x:v>27.82289</x:v>
      </x:c>
      <x:c r="Y552" t="n">
        <x:v>23.19045</x:v>
      </x:c>
      <x:c r="Z552" t="n">
        <x:v>17.01857</x:v>
      </x:c>
      <x:c r="AA552" t="n">
        <x:v>18.95346</x:v>
      </x:c>
      <x:c r="AB552" t="n">
        <x:f>COUNT(D552:O552)</x:f>
        <x:v>12</x:v>
      </x:c>
      <x:c r="AC552" t="n">
        <x:f>COUNT(P552:AA552)</x:f>
        <x:v>12</x:v>
      </x:c>
      <x:c r="AD552" t="n">
        <x:f>COUNTIF(D552:AA552,"&gt;0")</x:f>
        <x:v>24</x:v>
      </x:c>
      <x:c r="AE552" t="n">
        <x:f>IF(AB552=0,"",AVERAGE(D552:O552))</x:f>
        <x:v>45.59235083333334</x:v>
      </x:c>
      <x:c r="AF552" t="n">
        <x:f>IF(AC552=0,"",AVERAGE(P552:AA552))</x:f>
        <x:v>18.149608333333337</x:v>
      </x:c>
      <x:c r="AG552" t="n">
        <x:f>IF(OR(AB552&lt;'산출기준'!$B$19,AC552&lt;'산출기준'!$B$19,AE552=0),"",AF552/AE552)</x:f>
        <x:v>0.39808450324662464</x:v>
      </x:c>
      <x:c r="AH552" t="n">
        <x:f>IF(SUM(P552:AA552)=0,"",MAX(P552:AA552)/SUM(P552:AA552))</x:f>
        <x:v>0.130957784672121</x:v>
      </x:c>
      <x:c r="AI552" t="n">
        <x:f>IF(AG552="","",AD552/'산출기준'!$B$18*'산출기준'!$B$20+MIN(1,AG552)*'산출기준'!$B$21+(1-AH552)*'산출기준'!$B$22)</x:f>
        <x:v>79.32337940395632</x:v>
      </x:c>
      <x:c r="AJ552" t="str">
        <x:v>24개월 중 양수 지수 24개월; 전반/후반 자료 12/12개월. 최근12개월/이전12개월 관측월 평균비 0.40배, 최근 최댓달 비중 13.1%. 미래 1년 지속을 보장하지 않음.</x:v>
      </x:c>
      <x:c r="AK552" t="str">
        <x:v>https://developers.naver.com/docs/serviceapi/datalab/search/search.md</x:v>
      </x:c>
    </x:row>
    <x:row r="553">
      <x:c r="A553" t="str">
        <x:v>K0549</x:v>
      </x:c>
      <x:c r="B553" t="str">
        <x:v>자동차·IT·테크</x:v>
      </x:c>
      <x:c r="C553" t="str">
        <x:v>와이파이속도</x:v>
      </x:c>
      <x:c r="D553" t="n">
        <x:v>45.08862</x:v>
      </x:c>
      <x:c r="E553" t="n">
        <x:v>42.7159</x:v>
      </x:c>
      <x:c r="F553" t="n">
        <x:v>39.30513</x:v>
      </x:c>
      <x:c r="G553" t="n">
        <x:v>42.7724</x:v>
      </x:c>
      <x:c r="H553" t="n">
        <x:v>47.652</x:v>
      </x:c>
      <x:c r="I553" t="n">
        <x:v>55.18678</x:v>
      </x:c>
      <x:c r="J553" t="n">
        <x:v>52.73638</x:v>
      </x:c>
      <x:c r="K553" t="n">
        <x:v>41.52955</x:v>
      </x:c>
      <x:c r="L553" t="n">
        <x:v>42.54643</x:v>
      </x:c>
      <x:c r="M553" t="n">
        <x:v>43.61273</x:v>
      </x:c>
      <x:c r="N553" t="n">
        <x:v>45.69592</x:v>
      </x:c>
      <x:c r="O553" t="n">
        <x:v>56.23896</x:v>
      </x:c>
      <x:c r="P553" t="n">
        <x:v>49.72106</x:v>
      </x:c>
      <x:c r="Q553" t="n">
        <x:v>55.25033</x:v>
      </x:c>
      <x:c r="R553" t="n">
        <x:v>53.25188</x:v>
      </x:c>
      <x:c r="S553" t="n">
        <x:v>49.57983</x:v>
      </x:c>
      <x:c r="T553" t="n">
        <x:v>45.63943</x:v>
      </x:c>
      <x:c r="U553" t="n">
        <x:v>20.22456</x:v>
      </x:c>
      <x:c r="V553" t="n">
        <x:v>17.37871</x:v>
      </x:c>
      <x:c r="W553" t="n">
        <x:v>14.15154</x:v>
      </x:c>
      <x:c r="X553" t="n">
        <x:v>11.84944</x:v>
      </x:c>
      <x:c r="Y553" t="n">
        <x:v>13.28296</x:v>
      </x:c>
      <x:c r="Z553" t="n">
        <x:v>12.55561</x:v>
      </x:c>
      <x:c r="AA553" t="n">
        <x:v>15.63448</x:v>
      </x:c>
      <x:c r="AB553" t="n">
        <x:f>COUNT(D553:O553)</x:f>
        <x:v>12</x:v>
      </x:c>
      <x:c r="AC553" t="n">
        <x:f>COUNT(P553:AA553)</x:f>
        <x:v>12</x:v>
      </x:c>
      <x:c r="AD553" t="n">
        <x:f>COUNTIF(D553:AA553,"&gt;0")</x:f>
        <x:v>24</x:v>
      </x:c>
      <x:c r="AE553" t="n">
        <x:f>IF(AB553=0,"",AVERAGE(D553:O553))</x:f>
        <x:v>46.25673333333333</x:v>
      </x:c>
      <x:c r="AF553" t="n">
        <x:f>IF(AC553=0,"",AVERAGE(P553:AA553))</x:f>
        <x:v>29.876652500000006</x:v>
      </x:c>
      <x:c r="AG553" t="n">
        <x:f>IF(OR(AB553&lt;'산출기준'!$B$19,AC553&lt;'산출기준'!$B$19,AE553=0),"",AF553/AE553)</x:f>
        <x:v>0.6458876437448388</x:v>
      </x:c>
      <x:c r="AH553" t="n">
        <x:f>IF(SUM(P553:AA553)=0,"",MAX(P553:AA553)/SUM(P553:AA553))</x:f>
        <x:v>0.15410676168177362</x:v>
      </x:c>
      <x:c r="AI553" t="n">
        <x:f>IF(AG553="","",AD553/'산출기준'!$B$18*'산출기준'!$B$20+MIN(1,AG553)*'산출기준'!$B$21+(1-AH553)*'산출기준'!$B$22)</x:f>
        <x:v>86.29449407870969</x:v>
      </x:c>
      <x:c r="AJ553" t="str">
        <x:v>24개월 중 양수 지수 24개월; 전반/후반 자료 12/12개월. 최근12개월/이전12개월 관측월 평균비 0.65배, 최근 최댓달 비중 15.4%. 미래 1년 지속을 보장하지 않음.</x:v>
      </x:c>
      <x:c r="AK553" t="str">
        <x:v>https://developers.naver.com/docs/serviceapi/datalab/search/search.md</x:v>
      </x:c>
    </x:row>
    <x:row r="554">
      <x:c r="A554" t="str">
        <x:v>K0550</x:v>
      </x:c>
      <x:c r="B554" t="str">
        <x:v>자동차·IT·테크</x:v>
      </x:c>
      <x:c r="C554" t="str">
        <x:v>자동차배터리교체주기</x:v>
      </x:c>
      <x:c r="D554" t="n">
        <x:v>23.66401</x:v>
      </x:c>
      <x:c r="E554" t="n">
        <x:v>28.11497</x:v>
      </x:c>
      <x:c r="F554" t="n">
        <x:v>45.52811</x:v>
      </x:c>
      <x:c r="G554" t="n">
        <x:v>77.99637</x:v>
      </x:c>
      <x:c r="H554" t="n">
        <x:v>78.23357</x:v>
      </x:c>
      <x:c r="I554" t="n">
        <x:v>68.28519</x:v>
      </x:c>
      <x:c r="J554" t="n">
        <x:v>40.39347</x:v>
      </x:c>
      <x:c r="K554" t="n">
        <x:v>29.94279</x:v>
      </x:c>
      <x:c r="L554" t="n">
        <x:v>26.51039</x:v>
      </x:c>
      <x:c r="M554" t="n">
        <x:v>25.63136</x:v>
      </x:c>
      <x:c r="N554" t="n">
        <x:v>30.2358</x:v>
      </x:c>
      <x:c r="O554" t="n">
        <x:v>31.64503</x:v>
      </x:c>
      <x:c r="P554" t="n">
        <x:v>33.71005</x:v>
      </x:c>
      <x:c r="Q554" t="n">
        <x:v>46.33737</x:v>
      </x:c>
      <x:c r="R554" t="n">
        <x:v>59.55071</x:v>
      </x:c>
      <x:c r="S554" t="n">
        <x:v>82.15431</x:v>
      </x:c>
      <x:c r="T554" t="n">
        <x:v>79.43351</x:v>
      </x:c>
      <x:c r="U554" t="n">
        <x:v>42.89102</x:v>
      </x:c>
      <x:c r="V554" t="n">
        <x:v>30.45904</x:v>
      </x:c>
      <x:c r="W554" t="n">
        <x:v>24.59885</x:v>
      </x:c>
      <x:c r="X554" t="n">
        <x:v>21.16645</x:v>
      </x:c>
      <x:c r="Y554" t="n">
        <x:v>20.81763</x:v>
      </x:c>
      <x:c r="Z554" t="n">
        <x:v>23.23147</x:v>
      </x:c>
      <x:c r="AA554" t="n">
        <x:v>29.17538</x:v>
      </x:c>
      <x:c r="AB554" t="n">
        <x:f>COUNT(D554:O554)</x:f>
        <x:v>12</x:v>
      </x:c>
      <x:c r="AC554" t="n">
        <x:f>COUNT(P554:AA554)</x:f>
        <x:v>12</x:v>
      </x:c>
      <x:c r="AD554" t="n">
        <x:f>COUNTIF(D554:AA554,"&gt;0")</x:f>
        <x:v>24</x:v>
      </x:c>
      <x:c r="AE554" t="n">
        <x:f>IF(AB554=0,"",AVERAGE(D554:O554))</x:f>
        <x:v>42.181754999999995</x:v>
      </x:c>
      <x:c r="AF554" t="n">
        <x:f>IF(AC554=0,"",AVERAGE(P554:AA554))</x:f>
        <x:v>41.12714916666667</x:v>
      </x:c>
      <x:c r="AG554" t="n">
        <x:f>IF(OR(AB554&lt;'산출기준'!$B$19,AC554&lt;'산출기준'!$B$19,AE554=0),"",AF554/AE554)</x:f>
        <x:v>0.9749985311580012</x:v>
      </x:c>
      <x:c r="AH554" t="n">
        <x:f>IF(SUM(P554:AA554)=0,"",MAX(P554:AA554)/SUM(P554:AA554))</x:f>
        <x:v>0.16646406664989075</x:v>
      </x:c>
      <x:c r="AI554" t="n">
        <x:f>IF(AG554="","",AD554/'산출기준'!$B$18*'산출기준'!$B$20+MIN(1,AG554)*'산출기준'!$B$21+(1-AH554)*'산출기준'!$B$22)</x:f>
        <x:v>95.9206746017422</x:v>
      </x:c>
      <x:c r="AJ554" t="str">
        <x:v>24개월 중 양수 지수 24개월; 전반/후반 자료 12/12개월. 최근12개월/이전12개월 관측월 평균비 0.97배, 최근 최댓달 비중 16.6%. 미래 1년 지속을 보장하지 않음.</x:v>
      </x:c>
      <x:c r="AK554" t="str">
        <x:v>https://developers.naver.com/docs/serviceapi/datalab/search/search.md</x:v>
      </x:c>
    </x:row>
    <x:row r="555">
      <x:c r="A555" t="str">
        <x:v>K0551</x:v>
      </x:c>
      <x:c r="B555" t="str">
        <x:v>자동차·IT·테크</x:v>
      </x:c>
      <x:c r="C555" t="str">
        <x:v>자동차에어컨</x:v>
      </x:c>
      <x:c r="D555" t="n">
        <x:v>49.00237</x:v>
      </x:c>
      <x:c r="E555" t="n">
        <x:v>13.19938</x:v>
      </x:c>
      <x:c r="F555" t="n">
        <x:v>7.84149</x:v>
      </x:c>
      <x:c r="G555" t="n">
        <x:v>4.57653</x:v>
      </x:c>
      <x:c r="H555" t="n">
        <x:v>4.75791</x:v>
      </x:c>
      <x:c r="I555" t="n">
        <x:v>5.97181</x:v>
      </x:c>
      <x:c r="J555" t="n">
        <x:v>27.33361</x:v>
      </x:c>
      <x:c r="K555" t="n">
        <x:v>36.16575</x:v>
      </x:c>
      <x:c r="L555" t="n">
        <x:v>42.08176</x:v>
      </x:c>
      <x:c r="M555" t="n">
        <x:v>60.42974</x:v>
      </x:c>
      <x:c r="N555" t="n">
        <x:v>91.8934</x:v>
      </x:c>
      <x:c r="O555" t="n">
        <x:v>50.91391</x:v>
      </x:c>
      <x:c r="P555" t="n">
        <x:v>18.78052</x:v>
      </x:c>
      <x:c r="Q555" t="n">
        <x:v>9.08329</x:v>
      </x:c>
      <x:c r="R555" t="n">
        <x:v>3.41844</x:v>
      </x:c>
      <x:c r="S555" t="n">
        <x:v>3.12543</x:v>
      </x:c>
      <x:c r="T555" t="n">
        <x:v>2.26035</x:v>
      </x:c>
      <x:c r="U555" t="n">
        <x:v>3.65564</x:v>
      </x:c>
      <x:c r="V555" t="n">
        <x:v>8.83214</x:v>
      </x:c>
      <x:c r="W555" t="n">
        <x:v>23.11985</x:v>
      </x:c>
      <x:c r="X555" t="n">
        <x:v>32.25896</x:v>
      </x:c>
      <x:c r="Y555" t="n">
        <x:v>30.69624</x:v>
      </x:c>
      <x:c r="Z555" t="n">
        <x:v>43.07241</x:v>
      </x:c>
      <x:c r="AA555" t="n">
        <x:v>36.45876</x:v>
      </x:c>
      <x:c r="AB555" t="n">
        <x:f>COUNT(D555:O555)</x:f>
        <x:v>12</x:v>
      </x:c>
      <x:c r="AC555" t="n">
        <x:f>COUNT(P555:AA555)</x:f>
        <x:v>12</x:v>
      </x:c>
      <x:c r="AD555" t="n">
        <x:f>COUNTIF(D555:AA555,"&gt;0")</x:f>
        <x:v>24</x:v>
      </x:c>
      <x:c r="AE555" t="n">
        <x:f>IF(AB555=0,"",AVERAGE(D555:O555))</x:f>
        <x:v>32.847305</x:v>
      </x:c>
      <x:c r="AF555" t="n">
        <x:f>IF(AC555=0,"",AVERAGE(P555:AA555))</x:f>
        <x:v>17.89683583333333</x:v>
      </x:c>
      <x:c r="AG555" t="n">
        <x:f>IF(OR(AB555&lt;'산출기준'!$B$19,AC555&lt;'산출기준'!$B$19,AE555=0),"",AF555/AE555)</x:f>
        <x:v>0.5448494430009808</x:v>
      </x:c>
      <x:c r="AH555" t="n">
        <x:f>IF(SUM(P555:AA555)=0,"",MAX(P555:AA555)/SUM(P555:AA555))</x:f>
        <x:v>0.20055877661428326</x:v>
      </x:c>
      <x:c r="AI555" t="n">
        <x:f>IF(AG555="","",AD555/'산출기준'!$B$18*'산출기준'!$B$20+MIN(1,AG555)*'산출기준'!$B$21+(1-AH555)*'산출기준'!$B$22)</x:f>
        <x:v>82.33430775774376</x:v>
      </x:c>
      <x:c r="AJ555" t="str">
        <x:v>24개월 중 양수 지수 24개월; 전반/후반 자료 12/12개월. 최근12개월/이전12개월 관측월 평균비 0.54배, 최근 최댓달 비중 20.1%. 미래 1년 지속을 보장하지 않음.</x:v>
      </x:c>
      <x:c r="AK555" t="str">
        <x:v>https://developers.naver.com/docs/serviceapi/datalab/search/search.md</x:v>
      </x:c>
    </x:row>
    <x:row r="556">
      <x:c r="A556" t="str">
        <x:v>K0552</x:v>
      </x:c>
      <x:c r="B556" t="str">
        <x:v>자동차·IT·테크</x:v>
      </x:c>
      <x:c r="C556" t="str">
        <x:v>노트북초기화</x:v>
      </x:c>
      <x:c r="D556" t="n">
        <x:v>74.11748</x:v>
      </x:c>
      <x:c r="E556" t="n">
        <x:v>68.53634</x:v>
      </x:c>
      <x:c r="F556" t="n">
        <x:v>71.66178</x:v>
      </x:c>
      <x:c r="G556" t="n">
        <x:v>73.04311</x:v>
      </x:c>
      <x:c r="H556" t="n">
        <x:v>82.75429</x:v>
      </x:c>
      <x:c r="I556" t="n">
        <x:v>96.73503</x:v>
      </x:c>
      <x:c r="J556" t="n">
        <x:v>100</x:v>
      </x:c>
      <x:c r="K556" t="n">
        <x:v>69.51304</x:v>
      </x:c>
      <x:c r="L556" t="n">
        <x:v>65.34114</x:v>
      </x:c>
      <x:c r="M556" t="n">
        <x:v>63.6668</x:v>
      </x:c>
      <x:c r="N556" t="n">
        <x:v>68.17357</x:v>
      </x:c>
      <x:c r="O556" t="n">
        <x:v>65.66206</x:v>
      </x:c>
      <x:c r="P556" t="n">
        <x:v>61.78317</x:v>
      </x:c>
      <x:c r="Q556" t="n">
        <x:v>59.00655</x:v>
      </x:c>
      <x:c r="R556" t="n">
        <x:v>50.07674</x:v>
      </x:c>
      <x:c r="S556" t="n">
        <x:v>47.78847</x:v>
      </x:c>
      <x:c r="T556" t="n">
        <x:v>46.01646</x:v>
      </x:c>
      <x:c r="U556" t="n">
        <x:v>42.66778</x:v>
      </x:c>
      <x:c r="V556" t="n">
        <x:v>40.11441</x:v>
      </x:c>
      <x:c r="W556" t="n">
        <x:v>30.15208</x:v>
      </x:c>
      <x:c r="X556" t="n">
        <x:v>27.52895</x:v>
      </x:c>
      <x:c r="Y556" t="n">
        <x:v>25.31045</x:v>
      </x:c>
      <x:c r="Z556" t="n">
        <x:v>27.89172</x:v>
      </x:c>
      <x:c r="AA556" t="n">
        <x:v>29.37072</x:v>
      </x:c>
      <x:c r="AB556" t="n">
        <x:f>COUNT(D556:O556)</x:f>
        <x:v>12</x:v>
      </x:c>
      <x:c r="AC556" t="n">
        <x:f>COUNT(P556:AA556)</x:f>
        <x:v>12</x:v>
      </x:c>
      <x:c r="AD556" t="n">
        <x:f>COUNTIF(D556:AA556,"&gt;0")</x:f>
        <x:v>24</x:v>
      </x:c>
      <x:c r="AE556" t="n">
        <x:f>IF(AB556=0,"",AVERAGE(D556:O556))</x:f>
        <x:v>74.93372</x:v>
      </x:c>
      <x:c r="AF556" t="n">
        <x:f>IF(AC556=0,"",AVERAGE(P556:AA556))</x:f>
        <x:v>40.64229166666667</x:v>
      </x:c>
      <x:c r="AG556" t="n">
        <x:f>IF(OR(AB556&lt;'산출기준'!$B$19,AC556&lt;'산출기준'!$B$19,AE556=0),"",AF556/AE556)</x:f>
        <x:v>0.5423765384484672</x:v>
      </x:c>
      <x:c r="AH556" t="n">
        <x:f>IF(SUM(P556:AA556)=0,"",MAX(P556:AA556)/SUM(P556:AA556))</x:f>
        <x:v>0.12668078715213524</x:v>
      </x:c>
      <x:c r="AI556" t="n">
        <x:f>IF(AG556="","",AD556/'산출기준'!$B$18*'산출기준'!$B$20+MIN(1,AG556)*'산출기준'!$B$21+(1-AH556)*'산출기준'!$B$22)</x:f>
        <x:v>83.73768041041131</x:v>
      </x:c>
      <x:c r="AJ556" t="str">
        <x:v>24개월 중 양수 지수 24개월; 전반/후반 자료 12/12개월. 최근12개월/이전12개월 관측월 평균비 0.54배, 최근 최댓달 비중 12.7%. 미래 1년 지속을 보장하지 않음.</x:v>
      </x:c>
      <x:c r="AK556" t="str">
        <x:v>https://developers.naver.com/docs/serviceapi/datalab/search/search.md</x:v>
      </x:c>
    </x:row>
    <x:row r="557">
      <x:c r="A557" t="str">
        <x:v>K0553</x:v>
      </x:c>
      <x:c r="B557" t="str">
        <x:v>자동차·IT·테크</x:v>
      </x:c>
      <x:c r="C557" t="str">
        <x:v>타이어규격보는법</x:v>
      </x:c>
      <x:c r="D557" t="n">
        <x:v>0.70549</x:v>
      </x:c>
      <x:c r="E557" t="n">
        <x:v>1.63231</x:v>
      </x:c>
      <x:c r="F557" t="n">
        <x:v>3.23696</x:v>
      </x:c>
      <x:c r="G557" t="n">
        <x:v>2.48997</x:v>
      </x:c>
      <x:c r="H557" t="n">
        <x:v>1.39715</x:v>
      </x:c>
      <x:c r="I557" t="n">
        <x:v>2.01964</x:v>
      </x:c>
      <x:c r="J557" t="n">
        <x:v>1.30031</x:v>
      </x:c>
      <x:c r="K557" t="n">
        <x:v>22.93539</x:v>
      </x:c>
      <x:c r="L557" t="n">
        <x:v>35.46825</x:v>
      </x:c>
      <x:c r="M557" t="n">
        <x:v>32.77078</x:v>
      </x:c>
      <x:c r="N557" t="n">
        <x:v>35.96624</x:v>
      </x:c>
      <x:c r="O557" t="n">
        <x:v>39.2032</x:v>
      </x:c>
      <x:c r="P557" t="n">
        <x:v>37.47406</x:v>
      </x:c>
      <x:c r="Q557" t="n">
        <x:v>36.7409</x:v>
      </x:c>
      <x:c r="R557" t="n">
        <x:v>30.41914</x:v>
      </x:c>
      <x:c r="S557" t="n">
        <x:v>28.17817</x:v>
      </x:c>
      <x:c r="T557" t="n">
        <x:v>18.21828</x:v>
      </x:c>
      <x:c r="U557" t="n">
        <x:v>28.63466</x:v>
      </x:c>
      <x:c r="V557" t="n">
        <x:v>32.42495</x:v>
      </x:c>
      <x:c r="W557" t="n">
        <x:v>29.27099</x:v>
      </x:c>
      <x:c r="X557" t="n">
        <x:v>27.14068</x:v>
      </x:c>
      <x:c r="Y557" t="n">
        <x:v>19.42177</x:v>
      </x:c>
      <x:c r="Z557" t="n">
        <x:v>24.78904</x:v>
      </x:c>
      <x:c r="AA557" t="n">
        <x:v>29.39549</x:v>
      </x:c>
      <x:c r="AB557" t="n">
        <x:f>COUNT(D557:O557)</x:f>
        <x:v>12</x:v>
      </x:c>
      <x:c r="AC557" t="n">
        <x:f>COUNT(P557:AA557)</x:f>
        <x:v>12</x:v>
      </x:c>
      <x:c r="AD557" t="n">
        <x:f>COUNTIF(D557:AA557,"&gt;0")</x:f>
        <x:v>24</x:v>
      </x:c>
      <x:c r="AE557" t="n">
        <x:f>IF(AB557=0,"",AVERAGE(D557:O557))</x:f>
        <x:v>14.927140833333333</x:v>
      </x:c>
      <x:c r="AF557" t="n">
        <x:f>IF(AC557=0,"",AVERAGE(P557:AA557))</x:f>
        <x:v>28.50901083333333</x:v>
      </x:c>
      <x:c r="AG557" t="n">
        <x:f>IF(OR(AB557&lt;'산출기준'!$B$19,AC557&lt;'산출기준'!$B$19,AE557=0),"",AF557/AE557)</x:f>
        <x:v>1.9098775278967521</x:v>
      </x:c>
      <x:c r="AH557" t="n">
        <x:f>IF(SUM(P557:AA557)=0,"",MAX(P557:AA557)/SUM(P557:AA557))</x:f>
        <x:v>0.1095386420661795</x:v>
      </x:c>
      <x:c r="AI557" t="n">
        <x:f>IF(AG557="","",AD557/'산출기준'!$B$18*'산출기준'!$B$20+MIN(1,AG557)*'산출기준'!$B$21+(1-AH557)*'산출기준'!$B$22)</x:f>
        <x:v>97.8092271586764</x:v>
      </x:c>
      <x:c r="AJ557" t="str">
        <x:v>24개월 중 양수 지수 24개월; 전반/후반 자료 12/12개월. 최근12개월/이전12개월 관측월 평균비 1.91배, 최근 최댓달 비중 11.0%. 미래 1년 지속을 보장하지 않음.</x:v>
      </x:c>
      <x:c r="AK557" t="str">
        <x:v>https://developers.naver.com/docs/serviceapi/datalab/search/search.md</x:v>
      </x:c>
    </x:row>
    <x:row r="558">
      <x:c r="A558" t="str">
        <x:v>K0554</x:v>
      </x:c>
      <x:c r="B558" t="str">
        <x:v>자동차·IT·테크</x:v>
      </x:c>
      <x:c r="C558" t="str">
        <x:v>아이폰사진복구</x:v>
      </x:c>
      <x:c r="D558" t="n">
        <x:v>100</x:v>
      </x:c>
      <x:c r="E558" t="n">
        <x:v>98.81034</x:v>
      </x:c>
      <x:c r="F558" t="n">
        <x:v>95.89154</x:v>
      </x:c>
      <x:c r="G558" t="n">
        <x:v>92.23959</x:v>
      </x:c>
      <x:c r="H558" t="n">
        <x:v>88.2418</x:v>
      </x:c>
      <x:c r="I558" t="n">
        <x:v>86.89998</x:v>
      </x:c>
      <x:c r="J558" t="n">
        <x:v>83.20652</x:v>
      </x:c>
      <x:c r="K558" t="n">
        <x:v>73.8968</x:v>
      </x:c>
      <x:c r="L558" t="n">
        <x:v>72.67948</x:v>
      </x:c>
      <x:c r="M558" t="n">
        <x:v>68.2667</x:v>
      </x:c>
      <x:c r="N558" t="n">
        <x:v>68.15603</x:v>
      </x:c>
      <x:c r="O558" t="n">
        <x:v>58.40365</x:v>
      </x:c>
      <x:c r="P558" t="n">
        <x:v>53.47904</x:v>
      </x:c>
      <x:c r="Q558" t="n">
        <x:v>51.0444</x:v>
      </x:c>
      <x:c r="R558" t="n">
        <x:v>50.61557</x:v>
      </x:c>
      <x:c r="S558" t="n">
        <x:v>47.24028</x:v>
      </x:c>
      <x:c r="T558" t="n">
        <x:v>46.83912</x:v>
      </x:c>
      <x:c r="U558" t="n">
        <x:v>40.40669</x:v>
      </x:c>
      <x:c r="V558" t="n">
        <x:v>39.13404</x:v>
      </x:c>
      <x:c r="W558" t="n">
        <x:v>34.26476</x:v>
      </x:c>
      <x:c r="X558" t="n">
        <x:v>32.09295</x:v>
      </x:c>
      <x:c r="Y558" t="n">
        <x:v>29.21565</x:v>
      </x:c>
      <x:c r="Z558" t="n">
        <x:v>31.69179</x:v>
      </x:c>
      <x:c r="AA558" t="n">
        <x:v>29.53382</x:v>
      </x:c>
      <x:c r="AB558" t="n">
        <x:f>COUNT(D558:O558)</x:f>
        <x:v>12</x:v>
      </x:c>
      <x:c r="AC558" t="n">
        <x:f>COUNT(P558:AA558)</x:f>
        <x:v>12</x:v>
      </x:c>
      <x:c r="AD558" t="n">
        <x:f>COUNTIF(D558:AA558,"&gt;0")</x:f>
        <x:v>24</x:v>
      </x:c>
      <x:c r="AE558" t="n">
        <x:f>IF(AB558=0,"",AVERAGE(D558:O558))</x:f>
        <x:v>82.22436916666666</x:v>
      </x:c>
      <x:c r="AF558" t="n">
        <x:f>IF(AC558=0,"",AVERAGE(P558:AA558))</x:f>
        <x:v>40.46317583333333</x:v>
      </x:c>
      <x:c r="AG558" t="n">
        <x:f>IF(OR(AB558&lt;'산출기준'!$B$19,AC558&lt;'산출기준'!$B$19,AE558=0),"",AF558/AE558)</x:f>
        <x:v>0.49210685643954927</x:v>
      </x:c>
      <x:c r="AH558" t="n">
        <x:f>IF(SUM(P558:AA558)=0,"",MAX(P558:AA558)/SUM(P558:AA558))</x:f>
        <x:v>0.11013931988490522</x:v>
      </x:c>
      <x:c r="AI558" t="n">
        <x:f>IF(AG558="","",AD558/'산출기준'!$B$18*'산출기준'!$B$20+MIN(1,AG558)*'산출기준'!$B$21+(1-AH558)*'산출기준'!$B$22)</x:f>
        <x:v>82.56041929548837</x:v>
      </x:c>
      <x:c r="AJ558" t="str">
        <x:v>24개월 중 양수 지수 24개월; 전반/후반 자료 12/12개월. 최근12개월/이전12개월 관측월 평균비 0.49배, 최근 최댓달 비중 11.0%. 미래 1년 지속을 보장하지 않음.</x:v>
      </x:c>
      <x:c r="AK558" t="str">
        <x:v>https://developers.naver.com/docs/serviceapi/datalab/search/search.md</x:v>
      </x:c>
    </x:row>
    <x:row r="559">
      <x:c r="A559" t="str">
        <x:v>K0555</x:v>
      </x:c>
      <x:c r="B559" t="str">
        <x:v>자동차·IT·테크</x:v>
      </x:c>
      <x:c r="C559" t="str">
        <x:v>자동차에어컨수리</x:v>
      </x:c>
      <x:c r="D559" t="n">
        <x:v>17.88629</x:v>
      </x:c>
      <x:c r="E559" t="n">
        <x:v>6.19726</x:v>
      </x:c>
      <x:c r="F559" t="n">
        <x:v>2.91879</x:v>
      </x:c>
      <x:c r="G559" t="n">
        <x:v>0.59482</x:v>
      </x:c>
      <x:c r="H559" t="n">
        <x:v>0.31816</x:v>
      </x:c>
      <x:c r="I559" t="n">
        <x:v>1.50781</x:v>
      </x:c>
      <x:c r="J559" t="n">
        <x:v>22.3544</x:v>
      </x:c>
      <x:c r="K559" t="n">
        <x:v>34.51376</x:v>
      </x:c>
      <x:c r="L559" t="n">
        <x:v>38.47005</x:v>
      </x:c>
      <x:c r="M559" t="n">
        <x:v>64.04758</x:v>
      </x:c>
      <x:c r="N559" t="n">
        <x:v>91.1606</x:v>
      </x:c>
      <x:c r="O559" t="n">
        <x:v>50.46341</x:v>
      </x:c>
      <x:c r="P559" t="n">
        <x:v>18.66094</x:v>
      </x:c>
      <x:c r="Q559" t="n">
        <x:v>7.56674</x:v>
      </x:c>
      <x:c r="R559" t="n">
        <x:v>0.76082</x:v>
      </x:c>
      <x:c r="S559" t="n">
        <x:v>0.06916</x:v>
      </x:c>
      <x:c r="T559" t="n">
        <x:v>0.34582</x:v>
      </x:c>
      <x:c r="U559" t="n">
        <x:v>1.27265</x:v>
      </x:c>
      <x:c r="V559" t="n">
        <x:v>9.53105</x:v>
      </x:c>
      <x:c r="W559" t="n">
        <x:v>24.40171</x:v>
      </x:c>
      <x:c r="X559" t="n">
        <x:v>25.1902</x:v>
      </x:c>
      <x:c r="Y559" t="n">
        <x:v>21.46908</x:v>
      </x:c>
      <x:c r="Z559" t="n">
        <x:v>24.91354</x:v>
      </x:c>
      <x:c r="AA559" t="n">
        <x:v>31.65029</x:v>
      </x:c>
      <x:c r="AB559" t="n">
        <x:f>COUNT(D559:O559)</x:f>
        <x:v>12</x:v>
      </x:c>
      <x:c r="AC559" t="n">
        <x:f>COUNT(P559:AA559)</x:f>
        <x:v>12</x:v>
      </x:c>
      <x:c r="AD559" t="n">
        <x:f>COUNTIF(D559:AA559,"&gt;0")</x:f>
        <x:v>24</x:v>
      </x:c>
      <x:c r="AE559" t="n">
        <x:f>IF(AB559=0,"",AVERAGE(D559:O559))</x:f>
        <x:v>27.5360775</x:v>
      </x:c>
      <x:c r="AF559" t="n">
        <x:f>IF(AC559=0,"",AVERAGE(P559:AA559))</x:f>
        <x:v>13.819333333333333</x:v>
      </x:c>
      <x:c r="AG559" t="n">
        <x:f>IF(OR(AB559&lt;'산출기준'!$B$19,AC559&lt;'산출기준'!$B$19,AE559=0),"",AF559/AE559)</x:f>
        <x:v>0.501862813733486</x:v>
      </x:c>
      <x:c r="AH559" t="n">
        <x:f>IF(SUM(P559:AA559)=0,"",MAX(P559:AA559)/SUM(P559:AA559))</x:f>
        <x:v>0.1908575546336051</x:v>
      </x:c>
      <x:c r="AI559" t="n">
        <x:f>IF(AG559="","",AD559/'산출기준'!$B$18*'산출기준'!$B$20+MIN(1,AG559)*'산출기준'!$B$21+(1-AH559)*'산출기준'!$B$22)</x:f>
        <x:v>81.23873331933247</x:v>
      </x:c>
      <x:c r="AJ559" t="str">
        <x:v>24개월 중 양수 지수 24개월; 전반/후반 자료 12/12개월. 최근12개월/이전12개월 관측월 평균비 0.50배, 최근 최댓달 비중 19.1%. 미래 1년 지속을 보장하지 않음.</x:v>
      </x:c>
      <x:c r="AK559" t="str">
        <x:v>https://developers.naver.com/docs/serviceapi/datalab/search/search.md</x:v>
      </x:c>
    </x:row>
    <x:row r="560">
      <x:c r="A560" t="str">
        <x:v>K0556</x:v>
      </x:c>
      <x:c r="B560" t="str">
        <x:v>자동차·IT·테크</x:v>
      </x:c>
      <x:c r="C560" t="str">
        <x:v>타이어위치교환</x:v>
      </x:c>
      <x:c r="D560" t="n">
        <x:v>80.95172</x:v>
      </x:c>
      <x:c r="E560" t="n">
        <x:v>92.12892</x:v>
      </x:c>
      <x:c r="F560" t="n">
        <x:v>86.49882</x:v>
      </x:c>
      <x:c r="G560" t="n">
        <x:v>76.84327</x:v>
      </x:c>
      <x:c r="H560" t="n">
        <x:v>73.38497</x:v>
      </x:c>
      <x:c r="I560" t="n">
        <x:v>67.39521</x:v>
      </x:c>
      <x:c r="J560" t="n">
        <x:v>64.96057</x:v>
      </x:c>
      <x:c r="K560" t="n">
        <x:v>55.15285</x:v>
      </x:c>
      <x:c r="L560" t="n">
        <x:v>56.86816</x:v>
      </x:c>
      <x:c r="M560" t="n">
        <x:v>55.00069</x:v>
      </x:c>
      <x:c r="N560" t="n">
        <x:v>61.88961</x:v>
      </x:c>
      <x:c r="O560" t="n">
        <x:v>61.40545</x:v>
      </x:c>
      <x:c r="P560" t="n">
        <x:v>60.52012</x:v>
      </x:c>
      <x:c r="Q560" t="n">
        <x:v>63.07926</x:v>
      </x:c>
      <x:c r="R560" t="n">
        <x:v>43.89265</x:v>
      </x:c>
      <x:c r="S560" t="n">
        <x:v>44.83331</x:v>
      </x:c>
      <x:c r="T560" t="n">
        <x:v>37.58472</x:v>
      </x:c>
      <x:c r="U560" t="n">
        <x:v>30.7788</x:v>
      </x:c>
      <x:c r="V560" t="n">
        <x:v>30.76497</x:v>
      </x:c>
      <x:c r="W560" t="n">
        <x:v>27.9015</x:v>
      </x:c>
      <x:c r="X560" t="n">
        <x:v>25.84036</x:v>
      </x:c>
      <x:c r="Y560" t="n">
        <x:v>24.91354</x:v>
      </x:c>
      <x:c r="Z560" t="n">
        <x:v>25.34237</x:v>
      </x:c>
      <x:c r="AA560" t="n">
        <x:v>26.71185</x:v>
      </x:c>
      <x:c r="AB560" t="n">
        <x:f>COUNT(D560:O560)</x:f>
        <x:v>12</x:v>
      </x:c>
      <x:c r="AC560" t="n">
        <x:f>COUNT(P560:AA560)</x:f>
        <x:v>12</x:v>
      </x:c>
      <x:c r="AD560" t="n">
        <x:f>COUNTIF(D560:AA560,"&gt;0")</x:f>
        <x:v>24</x:v>
      </x:c>
      <x:c r="AE560" t="n">
        <x:f>IF(AB560=0,"",AVERAGE(D560:O560))</x:f>
        <x:v>69.37335333333333</x:v>
      </x:c>
      <x:c r="AF560" t="n">
        <x:f>IF(AC560=0,"",AVERAGE(P560:AA560))</x:f>
        <x:v>36.84695416666667</x:v>
      </x:c>
      <x:c r="AG560" t="n">
        <x:f>IF(OR(AB560&lt;'산출기준'!$B$19,AC560&lt;'산출기준'!$B$19,AE560=0),"",AF560/AE560)</x:f>
        <x:v>0.5311398742629616</x:v>
      </x:c>
      <x:c r="AH560" t="n">
        <x:f>IF(SUM(P560:AA560)=0,"",MAX(P560:AA560)/SUM(P560:AA560))</x:f>
        <x:v>0.14266050258111565</x:v>
      </x:c>
      <x:c r="AI560" t="n">
        <x:f>IF(AG560="","",AD560/'산출기준'!$B$18*'산출기준'!$B$20+MIN(1,AG560)*'산출기준'!$B$21+(1-AH560)*'산출기준'!$B$22)</x:f>
        <x:v>83.08098617626653</x:v>
      </x:c>
      <x:c r="AJ560" t="str">
        <x:v>24개월 중 양수 지수 24개월; 전반/후반 자료 12/12개월. 최근12개월/이전12개월 관측월 평균비 0.53배, 최근 최댓달 비중 14.3%. 미래 1년 지속을 보장하지 않음.</x:v>
      </x:c>
      <x:c r="AK560" t="str">
        <x:v>https://developers.naver.com/docs/serviceapi/datalab/search/search.md</x:v>
      </x:c>
    </x:row>
    <x:row r="561">
      <x:c r="A561" t="str">
        <x:v>K0557</x:v>
      </x:c>
      <x:c r="B561" t="str">
        <x:v>자동차·IT·테크</x:v>
      </x:c>
      <x:c r="C561" t="str">
        <x:v>자동차타이어수명</x:v>
      </x:c>
      <x:c r="D561" t="n">
        <x:v>36.15991</x:v>
      </x:c>
      <x:c r="E561" t="n">
        <x:v>38.12422</x:v>
      </x:c>
      <x:c r="F561" t="n">
        <x:v>38.60838</x:v>
      </x:c>
      <x:c r="G561" t="n">
        <x:v>32.43878</x:v>
      </x:c>
      <x:c r="H561" t="n">
        <x:v>25.28703</x:v>
      </x:c>
      <x:c r="I561" t="n">
        <x:v>13.08618</x:v>
      </x:c>
      <x:c r="J561" t="n">
        <x:v>15.05049</x:v>
      </x:c>
      <x:c r="K561" t="n">
        <x:v>17.52662</x:v>
      </x:c>
      <x:c r="L561" t="n">
        <x:v>19.58777</x:v>
      </x:c>
      <x:c r="M561" t="n">
        <x:v>18.92377</x:v>
      </x:c>
      <x:c r="N561" t="n">
        <x:v>19.20044</x:v>
      </x:c>
      <x:c r="O561" t="n">
        <x:v>13.29367</x:v>
      </x:c>
      <x:c r="P561" t="n">
        <x:v>17.34679</x:v>
      </x:c>
      <x:c r="Q561" t="n">
        <x:v>19.42177</x:v>
      </x:c>
      <x:c r="R561" t="n">
        <x:v>22.45123</x:v>
      </x:c>
      <x:c r="S561" t="n">
        <x:v>17.07013</x:v>
      </x:c>
      <x:c r="T561" t="n">
        <x:v>9.68322</x:v>
      </x:c>
      <x:c r="U561" t="n">
        <x:v>16.73813</x:v>
      </x:c>
      <x:c r="V561" t="n">
        <x:v>23.10139</x:v>
      </x:c>
      <x:c r="W561" t="n">
        <x:v>19.02061</x:v>
      </x:c>
      <x:c r="X561" t="n">
        <x:v>19.87826</x:v>
      </x:c>
      <x:c r="Y561" t="n">
        <x:v>18.42578</x:v>
      </x:c>
      <x:c r="Z561" t="n">
        <x:v>22.03624</x:v>
      </x:c>
      <x:c r="AA561" t="n">
        <x:v>28.109</x:v>
      </x:c>
      <x:c r="AB561" t="n">
        <x:f>COUNT(D561:O561)</x:f>
        <x:v>12</x:v>
      </x:c>
      <x:c r="AC561" t="n">
        <x:f>COUNT(P561:AA561)</x:f>
        <x:v>12</x:v>
      </x:c>
      <x:c r="AD561" t="n">
        <x:f>COUNTIF(D561:AA561,"&gt;0")</x:f>
        <x:v>24</x:v>
      </x:c>
      <x:c r="AE561" t="n">
        <x:f>IF(AB561=0,"",AVERAGE(D561:O561))</x:f>
        <x:v>23.940605</x:v>
      </x:c>
      <x:c r="AF561" t="n">
        <x:f>IF(AC561=0,"",AVERAGE(P561:AA561))</x:f>
        <x:v>19.4402125</x:v>
      </x:c>
      <x:c r="AG561" t="n">
        <x:f>IF(OR(AB561&lt;'산출기준'!$B$19,AC561&lt;'산출기준'!$B$19,AE561=0),"",AF561/AE561)</x:f>
        <x:v>0.8120184306119248</x:v>
      </x:c>
      <x:c r="AH561" t="n">
        <x:f>IF(SUM(P561:AA561)=0,"",MAX(P561:AA561)/SUM(P561:AA561))</x:f>
        <x:v>0.12049336737788574</x:v>
      </x:c>
      <x:c r="AI561" t="n">
        <x:f>IF(AG561="","",AD561/'산출기준'!$B$18*'산출기준'!$B$20+MIN(1,AG561)*'산출기준'!$B$21+(1-AH561)*'산출기준'!$B$22)</x:f>
        <x:v>91.95068557080003</x:v>
      </x:c>
      <x:c r="AJ561" t="str">
        <x:v>24개월 중 양수 지수 24개월; 전반/후반 자료 12/12개월. 최근12개월/이전12개월 관측월 평균비 0.81배, 최근 최댓달 비중 12.0%. 미래 1년 지속을 보장하지 않음.</x:v>
      </x:c>
      <x:c r="AK561" t="str">
        <x:v>https://developers.naver.com/docs/serviceapi/datalab/search/search.md</x:v>
      </x:c>
    </x:row>
    <x:row r="562">
      <x:c r="A562" t="str">
        <x:v>K0558</x:v>
      </x:c>
      <x:c r="B562" t="str">
        <x:v>자동차·IT·테크</x:v>
      </x:c>
      <x:c r="C562" t="str">
        <x:v>아이폰뒷면수리비용</x:v>
      </x:c>
      <x:c r="D562" t="n">
        <x:v>15.58696</x:v>
      </x:c>
      <x:c r="E562" t="n">
        <x:v>18.11935</x:v>
      </x:c>
      <x:c r="F562" t="n">
        <x:v>16.54888</x:v>
      </x:c>
      <x:c r="G562" t="n">
        <x:v>15.78327</x:v>
      </x:c>
      <x:c r="H562" t="n">
        <x:v>21.27993</x:v>
      </x:c>
      <x:c r="I562" t="n">
        <x:v>20.65174</x:v>
      </x:c>
      <x:c r="J562" t="n">
        <x:v>21.24067</x:v>
      </x:c>
      <x:c r="K562" t="n">
        <x:v>16.48998</x:v>
      </x:c>
      <x:c r="L562" t="n">
        <x:v>14.84098</x:v>
      </x:c>
      <x:c r="M562" t="n">
        <x:v>17.58932</x:v>
      </x:c>
      <x:c r="N562" t="n">
        <x:v>17.92304</x:v>
      </x:c>
      <x:c r="O562" t="n">
        <x:v>16.86297</x:v>
      </x:c>
      <x:c r="P562" t="n">
        <x:v>17.09854</x:v>
      </x:c>
      <x:c r="Q562" t="n">
        <x:v>15.35139</x:v>
      </x:c>
      <x:c r="R562" t="n">
        <x:v>15.92069</x:v>
      </x:c>
      <x:c r="S562" t="n">
        <x:v>20.76953</x:v>
      </x:c>
      <x:c r="T562" t="n">
        <x:v>33.33333</x:v>
      </x:c>
      <x:c r="U562" t="n">
        <x:v>32.97997</x:v>
      </x:c>
      <x:c r="V562" t="n">
        <x:v>31.76285</x:v>
      </x:c>
      <x:c r="W562" t="n">
        <x:v>31.86101</x:v>
      </x:c>
      <x:c r="X562" t="n">
        <x:v>31.50765</x:v>
      </x:c>
      <x:c r="Y562" t="n">
        <x:v>36.69022</x:v>
      </x:c>
      <x:c r="Z562" t="n">
        <x:v>36.5528</x:v>
      </x:c>
      <x:c r="AA562" t="n">
        <x:v>37.90734</x:v>
      </x:c>
      <x:c r="AB562" t="n">
        <x:f>COUNT(D562:O562)</x:f>
        <x:v>12</x:v>
      </x:c>
      <x:c r="AC562" t="n">
        <x:f>COUNT(P562:AA562)</x:f>
        <x:v>12</x:v>
      </x:c>
      <x:c r="AD562" t="n">
        <x:f>COUNTIF(D562:AA562,"&gt;0")</x:f>
        <x:v>24</x:v>
      </x:c>
      <x:c r="AE562" t="n">
        <x:f>IF(AB562=0,"",AVERAGE(D562:O562))</x:f>
        <x:v>17.743090833333333</x:v>
      </x:c>
      <x:c r="AF562" t="n">
        <x:f>IF(AC562=0,"",AVERAGE(P562:AA562))</x:f>
        <x:v>28.47794333333333</x:v>
      </x:c>
      <x:c r="AG562" t="n">
        <x:f>IF(OR(AB562&lt;'산출기준'!$B$19,AC562&lt;'산출기준'!$B$19,AE562=0),"",AF562/AE562)</x:f>
        <x:v>1.605015924273622</x:v>
      </x:c>
      <x:c r="AH562" t="n">
        <x:f>IF(SUM(P562:AA562)=0,"",MAX(P562:AA562)/SUM(P562:AA562))</x:f>
        <x:v>0.11092602309881228</x:v>
      </x:c>
      <x:c r="AI562" t="n">
        <x:f>IF(AG562="","",AD562/'산출기준'!$B$18*'산출기준'!$B$20+MIN(1,AG562)*'산출기준'!$B$21+(1-AH562)*'산출기준'!$B$22)</x:f>
        <x:v>97.78147953802375</x:v>
      </x:c>
      <x:c r="AJ562" t="str">
        <x:v>24개월 중 양수 지수 24개월; 전반/후반 자료 12/12개월. 최근12개월/이전12개월 관측월 평균비 1.61배, 최근 최댓달 비중 11.1%. 미래 1년 지속을 보장하지 않음.</x:v>
      </x:c>
      <x:c r="AK562" t="str">
        <x:v>https://developers.naver.com/docs/serviceapi/datalab/search/search.md</x:v>
      </x:c>
    </x:row>
    <x:row r="563">
      <x:c r="A563" t="str">
        <x:v>K0559</x:v>
      </x:c>
      <x:c r="B563" t="str">
        <x:v>자동차·IT·테크</x:v>
      </x:c>
      <x:c r="C563" t="str">
        <x:v>차량블루투스연결</x:v>
      </x:c>
      <x:c r="D563" t="n">
        <x:v>81.0954</x:v>
      </x:c>
      <x:c r="E563" t="n">
        <x:v>63.09383</x:v>
      </x:c>
      <x:c r="F563" t="n">
        <x:v>58.00942</x:v>
      </x:c>
      <x:c r="G563" t="n">
        <x:v>52.23792</x:v>
      </x:c>
      <x:c r="H563" t="n">
        <x:v>55.37887</x:v>
      </x:c>
      <x:c r="I563" t="n">
        <x:v>62.23007</x:v>
      </x:c>
      <x:c r="J563" t="n">
        <x:v>61.89634</x:v>
      </x:c>
      <x:c r="K563" t="n">
        <x:v>55.1433</x:v>
      </x:c>
      <x:c r="L563" t="n">
        <x:v>58.48056</x:v>
      </x:c>
      <x:c r="M563" t="n">
        <x:v>59.10875</x:v>
      </x:c>
      <x:c r="N563" t="n">
        <x:v>59.22654</x:v>
      </x:c>
      <x:c r="O563" t="n">
        <x:v>63.34903</x:v>
      </x:c>
      <x:c r="P563" t="n">
        <x:v>46.36827</x:v>
      </x:c>
      <x:c r="Q563" t="n">
        <x:v>52.1594</x:v>
      </x:c>
      <x:c r="R563" t="n">
        <x:v>41.36238</x:v>
      </x:c>
      <x:c r="S563" t="n">
        <x:v>40.51825</x:v>
      </x:c>
      <x:c r="T563" t="n">
        <x:v>41.44091</x:v>
      </x:c>
      <x:c r="U563" t="n">
        <x:v>39.98822</x:v>
      </x:c>
      <x:c r="V563" t="n">
        <x:v>44.87632</x:v>
      </x:c>
      <x:c r="W563" t="n">
        <x:v>36.82764</x:v>
      </x:c>
      <x:c r="X563" t="n">
        <x:v>41.26423</x:v>
      </x:c>
      <x:c r="Y563" t="n">
        <x:v>39.55634</x:v>
      </x:c>
      <x:c r="Z563" t="n">
        <x:v>38.57479</x:v>
      </x:c>
      <x:c r="AA563" t="n">
        <x:v>38.35885</x:v>
      </x:c>
      <x:c r="AB563" t="n">
        <x:f>COUNT(D563:O563)</x:f>
        <x:v>12</x:v>
      </x:c>
      <x:c r="AC563" t="n">
        <x:f>COUNT(P563:AA563)</x:f>
        <x:v>12</x:v>
      </x:c>
      <x:c r="AD563" t="n">
        <x:f>COUNTIF(D563:AA563,"&gt;0")</x:f>
        <x:v>24</x:v>
      </x:c>
      <x:c r="AE563" t="n">
        <x:f>IF(AB563=0,"",AVERAGE(D563:O563))</x:f>
        <x:v>60.77083583333334</x:v>
      </x:c>
      <x:c r="AF563" t="n">
        <x:f>IF(AC563=0,"",AVERAGE(P563:AA563))</x:f>
        <x:v>41.774633333333334</x:v>
      </x:c>
      <x:c r="AG563" t="n">
        <x:f>IF(OR(AB563&lt;'산출기준'!$B$19,AC563&lt;'산출기준'!$B$19,AE563=0),"",AF563/AE563)</x:f>
        <x:v>0.6874125188585868</x:v>
      </x:c>
      <x:c r="AH563" t="n">
        <x:f>IF(SUM(P563:AA563)=0,"",MAX(P563:AA563)/SUM(P563:AA563))</x:f>
        <x:v>0.10404918774471589</x:v>
      </x:c>
      <x:c r="AI563" t="n">
        <x:f>IF(AG563="","",AD563/'산출기준'!$B$18*'산출기준'!$B$20+MIN(1,AG563)*'산출기준'!$B$21+(1-AH563)*'산출기준'!$B$22)</x:f>
        <x:v>88.54139181086329</x:v>
      </x:c>
      <x:c r="AJ563" t="str">
        <x:v>24개월 중 양수 지수 24개월; 전반/후반 자료 12/12개월. 최근12개월/이전12개월 관측월 평균비 0.69배, 최근 최댓달 비중 10.4%. 미래 1년 지속을 보장하지 않음.</x:v>
      </x:c>
      <x:c r="AK563" t="str">
        <x:v>https://developers.naver.com/docs/serviceapi/datalab/search/search.md</x:v>
      </x:c>
    </x:row>
    <x:row r="564">
      <x:c r="A564" t="str">
        <x:v>K0560</x:v>
      </x:c>
      <x:c r="B564" t="str">
        <x:v>자동차·IT·테크</x:v>
      </x:c>
      <x:c r="C564" t="str">
        <x:v>노트북인터넷연결</x:v>
      </x:c>
      <x:c r="D564" t="n">
        <x:v>64.03612</x:v>
      </x:c>
      <x:c r="E564" t="n">
        <x:v>67.82489</x:v>
      </x:c>
      <x:c r="F564" t="n">
        <x:v>93.83588</x:v>
      </x:c>
      <x:c r="G564" t="n">
        <x:v>83.92226</x:v>
      </x:c>
      <x:c r="H564" t="n">
        <x:v>84.00078</x:v>
      </x:c>
      <x:c r="I564" t="n">
        <x:v>89.37966</x:v>
      </x:c>
      <x:c r="J564" t="n">
        <x:v>94.66038</x:v>
      </x:c>
      <x:c r="K564" t="n">
        <x:v>72.9093</x:v>
      </x:c>
      <x:c r="L564" t="n">
        <x:v>64.33058</x:v>
      </x:c>
      <x:c r="M564" t="n">
        <x:v>62.2497</x:v>
      </x:c>
      <x:c r="N564" t="n">
        <x:v>60.24734</x:v>
      </x:c>
      <x:c r="O564" t="n">
        <x:v>57.42049</x:v>
      </x:c>
      <x:c r="P564" t="n">
        <x:v>53.67098</x:v>
      </x:c>
      <x:c r="Q564" t="n">
        <x:v>47.76207</x:v>
      </x:c>
      <x:c r="R564" t="n">
        <x:v>45.93639</x:v>
      </x:c>
      <x:c r="S564" t="n">
        <x:v>47.03572</x:v>
      </x:c>
      <x:c r="T564" t="n">
        <x:v>59.79583</x:v>
      </x:c>
      <x:c r="U564" t="n">
        <x:v>50.54966</x:v>
      </x:c>
      <x:c r="V564" t="n">
        <x:v>53.47467</x:v>
      </x:c>
      <x:c r="W564" t="n">
        <x:v>33.2548</x:v>
      </x:c>
      <x:c r="X564" t="n">
        <x:v>33.49038</x:v>
      </x:c>
      <x:c r="Y564" t="n">
        <x:v>33.62779</x:v>
      </x:c>
      <x:c r="Z564" t="n">
        <x:v>34.88417</x:v>
      </x:c>
      <x:c r="AA564" t="n">
        <x:v>35.37495</x:v>
      </x:c>
      <x:c r="AB564" t="n">
        <x:f>COUNT(D564:O564)</x:f>
        <x:v>12</x:v>
      </x:c>
      <x:c r="AC564" t="n">
        <x:f>COUNT(P564:AA564)</x:f>
        <x:v>12</x:v>
      </x:c>
      <x:c r="AD564" t="n">
        <x:f>COUNTIF(D564:AA564,"&gt;0")</x:f>
        <x:v>24</x:v>
      </x:c>
      <x:c r="AE564" t="n">
        <x:f>IF(AB564=0,"",AVERAGE(D564:O564))</x:f>
        <x:v>74.56811499999999</x:v>
      </x:c>
      <x:c r="AF564" t="n">
        <x:f>IF(AC564=0,"",AVERAGE(P564:AA564))</x:f>
        <x:v>44.07145083333333</x:v>
      </x:c>
      <x:c r="AG564" t="n">
        <x:f>IF(OR(AB564&lt;'산출기준'!$B$19,AC564&lt;'산출기준'!$B$19,AE564=0),"",AF564/AE564)</x:f>
        <x:v>0.5910227291293784</x:v>
      </x:c>
      <x:c r="AH564" t="n">
        <x:f>IF(SUM(P564:AA564)=0,"",MAX(P564:AA564)/SUM(P564:AA564))</x:f>
        <x:v>0.11306607200606304</x:v>
      </x:c>
      <x:c r="AI564" t="n">
        <x:f>IF(AG564="","",AD564/'산출기준'!$B$18*'산출기준'!$B$20+MIN(1,AG564)*'산출기준'!$B$21+(1-AH564)*'산출기준'!$B$22)</x:f>
        <x:v>85.46936043376009</x:v>
      </x:c>
      <x:c r="AJ564" t="str">
        <x:v>24개월 중 양수 지수 24개월; 전반/후반 자료 12/12개월. 최근12개월/이전12개월 관측월 평균비 0.59배, 최근 최댓달 비중 11.3%. 미래 1년 지속을 보장하지 않음.</x:v>
      </x:c>
      <x:c r="AK564" t="str">
        <x:v>https://developers.naver.com/docs/serviceapi/datalab/search/search.md</x:v>
      </x:c>
    </x:row>
    <x:row r="565">
      <x:c r="A565" t="str">
        <x:v>K0561</x:v>
      </x:c>
      <x:c r="B565" t="str">
        <x:v>자동차·IT·테크</x:v>
      </x:c>
      <x:c r="C565" t="str">
        <x:v>컴퓨터인터넷연결</x:v>
      </x:c>
      <x:c r="D565" t="n">
        <x:v>68.8457</x:v>
      </x:c>
      <x:c r="E565" t="n">
        <x:v>71.75107</x:v>
      </x:c>
      <x:c r="F565" t="n">
        <x:v>100</x:v>
      </x:c>
      <x:c r="G565" t="n">
        <x:v>97.27129</x:v>
      </x:c>
      <x:c r="H565" t="n">
        <x:v>95.70082</x:v>
      </x:c>
      <x:c r="I565" t="n">
        <x:v>94.46407</x:v>
      </x:c>
      <x:c r="J565" t="n">
        <x:v>95.58303</x:v>
      </x:c>
      <x:c r="K565" t="n">
        <x:v>64.74283</x:v>
      </x:c>
      <x:c r="L565" t="n">
        <x:v>57.75422</x:v>
      </x:c>
      <x:c r="M565" t="n">
        <x:v>58.65724</x:v>
      </x:c>
      <x:c r="N565" t="n">
        <x:v>60.99332</x:v>
      </x:c>
      <x:c r="O565" t="n">
        <x:v>59.48174</x:v>
      </x:c>
      <x:c r="P565" t="n">
        <x:v>54.49548</x:v>
      </x:c>
      <x:c r="Q565" t="n">
        <x:v>54.33843</x:v>
      </x:c>
      <x:c r="R565" t="n">
        <x:v>45.81861</x:v>
      </x:c>
      <x:c r="S565" t="n">
        <x:v>50.92265</x:v>
      </x:c>
      <x:c r="T565" t="n">
        <x:v>53.00353</x:v>
      </x:c>
      <x:c r="U565" t="n">
        <x:v>54.08323</x:v>
      </x:c>
      <x:c r="V565" t="n">
        <x:v>52.10051</x:v>
      </x:c>
      <x:c r="W565" t="n">
        <x:v>41.91205</x:v>
      </x:c>
      <x:c r="X565" t="n">
        <x:v>33.0585</x:v>
      </x:c>
      <x:c r="Y565" t="n">
        <x:v>31.48802</x:v>
      </x:c>
      <x:c r="Z565" t="n">
        <x:v>36.94542</x:v>
      </x:c>
      <x:c r="AA565" t="n">
        <x:v>34.3934</x:v>
      </x:c>
      <x:c r="AB565" t="n">
        <x:f>COUNT(D565:O565)</x:f>
        <x:v>12</x:v>
      </x:c>
      <x:c r="AC565" t="n">
        <x:f>COUNT(P565:AA565)</x:f>
        <x:v>12</x:v>
      </x:c>
      <x:c r="AD565" t="n">
        <x:f>COUNTIF(D565:AA565,"&gt;0")</x:f>
        <x:v>24</x:v>
      </x:c>
      <x:c r="AE565" t="n">
        <x:f>IF(AB565=0,"",AVERAGE(D565:O565))</x:f>
        <x:v>77.10377750000002</x:v>
      </x:c>
      <x:c r="AF565" t="n">
        <x:f>IF(AC565=0,"",AVERAGE(P565:AA565))</x:f>
        <x:v>45.21331916666667</x:v>
      </x:c>
      <x:c r="AG565" t="n">
        <x:f>IF(OR(AB565&lt;'산출기준'!$B$19,AC565&lt;'산출기준'!$B$19,AE565=0),"",AF565/AE565)</x:f>
        <x:v>0.5863956427642817</x:v>
      </x:c>
      <x:c r="AH565" t="n">
        <x:f>IF(SUM(P565:AA565)=0,"",MAX(P565:AA565)/SUM(P565:AA565))</x:f>
        <x:v>0.1004414204420552</x:v>
      </x:c>
      <x:c r="AI565" t="n">
        <x:f>IF(AG565="","",AD565/'산출기준'!$B$18*'산출기준'!$B$20+MIN(1,AG565)*'산출기준'!$B$21+(1-AH565)*'산출기준'!$B$22)</x:f>
        <x:v>85.58304087408735</x:v>
      </x:c>
      <x:c r="AJ565" t="str">
        <x:v>24개월 중 양수 지수 24개월; 전반/후반 자료 12/12개월. 최근12개월/이전12개월 관측월 평균비 0.59배, 최근 최댓달 비중 10.0%. 미래 1년 지속을 보장하지 않음.</x:v>
      </x:c>
      <x:c r="AK565" t="str">
        <x:v>https://developers.naver.com/docs/serviceapi/datalab/search/search.md</x:v>
      </x:c>
    </x:row>
    <x:row r="566">
      <x:c r="A566" t="str">
        <x:v>K0562</x:v>
      </x:c>
      <x:c r="B566" t="str">
        <x:v>자동차·IT·테크</x:v>
      </x:c>
      <x:c r="C566" t="str">
        <x:v>아이폰14프로배터리교체비용</x:v>
      </x:c>
      <x:c r="D566" t="n">
        <x:v>26.1969</x:v>
      </x:c>
      <x:c r="E566" t="n">
        <x:v>16.05696</x:v>
      </x:c>
      <x:c r="F566" t="n">
        <x:v>14.78026</x:v>
      </x:c>
      <x:c r="G566" t="n">
        <x:v>18.03339</x:v>
      </x:c>
      <x:c r="H566" t="n">
        <x:v>26.01276</x:v>
      </x:c>
      <x:c r="I566" t="n">
        <x:v>33.20648</x:v>
      </x:c>
      <x:c r="J566" t="n">
        <x:v>39.40584</x:v>
      </x:c>
      <x:c r="K566" t="n">
        <x:v>36.27547</x:v>
      </x:c>
      <x:c r="L566" t="n">
        <x:v>37.61355</x:v>
      </x:c>
      <x:c r="M566" t="n">
        <x:v>31.53695</x:v>
      </x:c>
      <x:c r="N566" t="n">
        <x:v>37.20844</x:v>
      </x:c>
      <x:c r="O566" t="n">
        <x:v>36.76651</x:v>
      </x:c>
      <x:c r="P566" t="n">
        <x:v>64.54701</x:v>
      </x:c>
      <x:c r="Q566" t="n">
        <x:v>52.16056</x:v>
      </x:c>
      <x:c r="R566" t="n">
        <x:v>44.77043</x:v>
      </x:c>
      <x:c r="S566" t="n">
        <x:v>43.73925</x:v>
      </x:c>
      <x:c r="T566" t="n">
        <x:v>40.89123</x:v>
      </x:c>
      <x:c r="U566" t="n">
        <x:v>28.1365</x:v>
      </x:c>
      <x:c r="V566" t="n">
        <x:v>31.38963</x:v>
      </x:c>
      <x:c r="W566" t="n">
        <x:v>25.06751</x:v>
      </x:c>
      <x:c r="X566" t="n">
        <x:v>19.1996</x:v>
      </x:c>
      <x:c r="Y566" t="n">
        <x:v>16.57255</x:v>
      </x:c>
      <x:c r="Z566" t="n">
        <x:v>28.02602</x:v>
      </x:c>
      <x:c r="AA566" t="n">
        <x:v>24.3064</x:v>
      </x:c>
      <x:c r="AB566" t="n">
        <x:f>COUNT(D566:O566)</x:f>
        <x:v>12</x:v>
      </x:c>
      <x:c r="AC566" t="n">
        <x:f>COUNT(P566:AA566)</x:f>
        <x:v>12</x:v>
      </x:c>
      <x:c r="AD566" t="n">
        <x:f>COUNTIF(D566:AA566,"&gt;0")</x:f>
        <x:v>24</x:v>
      </x:c>
      <x:c r="AE566" t="n">
        <x:f>IF(AB566=0,"",AVERAGE(D566:O566))</x:f>
        <x:v>29.424459166666665</x:v>
      </x:c>
      <x:c r="AF566" t="n">
        <x:f>IF(AC566=0,"",AVERAGE(P566:AA566))</x:f>
        <x:v>34.9005575</x:v>
      </x:c>
      <x:c r="AG566" t="n">
        <x:f>IF(OR(AB566&lt;'산출기준'!$B$19,AC566&lt;'산출기준'!$B$19,AE566=0),"",AF566/AE566)</x:f>
        <x:v>1.1861070173733865</x:v>
      </x:c>
      <x:c r="AH566" t="n">
        <x:f>IF(SUM(P566:AA566)=0,"",MAX(P566:AA566)/SUM(P566:AA566))</x:f>
        <x:v>0.1541212486362145</x:v>
      </x:c>
      <x:c r="AI566" t="n">
        <x:f>IF(AG566="","",AD566/'산출기준'!$B$18*'산출기준'!$B$20+MIN(1,AG566)*'산출기준'!$B$21+(1-AH566)*'산출기준'!$B$22)</x:f>
        <x:v>96.91757502727572</x:v>
      </x:c>
      <x:c r="AJ566" t="str">
        <x:v>24개월 중 양수 지수 24개월; 전반/후반 자료 12/12개월. 최근12개월/이전12개월 관측월 평균비 1.19배, 최근 최댓달 비중 15.4%. 미래 1년 지속을 보장하지 않음.</x:v>
      </x:c>
      <x:c r="AK566" t="str">
        <x:v>https://developers.naver.com/docs/serviceapi/datalab/search/search.md</x:v>
      </x:c>
    </x:row>
    <x:row r="567">
      <x:c r="A567" t="str">
        <x:v>K0563</x:v>
      </x:c>
      <x:c r="B567" t="str">
        <x:v>자동차·IT·테크</x:v>
      </x:c>
      <x:c r="C567" t="str">
        <x:v>컴퓨터초기화</x:v>
      </x:c>
      <x:c r="D567" t="n">
        <x:v>87.50306</x:v>
      </x:c>
      <x:c r="E567" t="n">
        <x:v>88.49742</x:v>
      </x:c>
      <x:c r="F567" t="n">
        <x:v>93.46918</x:v>
      </x:c>
      <x:c r="G567" t="n">
        <x:v>100</x:v>
      </x:c>
      <x:c r="H567" t="n">
        <x:v>87.53989</x:v>
      </x:c>
      <x:c r="I567" t="n">
        <x:v>74.24502</x:v>
      </x:c>
      <x:c r="J567" t="n">
        <x:v>65.49226</x:v>
      </x:c>
      <x:c r="K567" t="n">
        <x:v>49.77903</x:v>
      </x:c>
      <x:c r="L567" t="n">
        <x:v>41.34544</x:v>
      </x:c>
      <x:c r="M567" t="n">
        <x:v>43.50601</x:v>
      </x:c>
      <x:c r="N567" t="n">
        <x:v>44.77043</x:v>
      </x:c>
      <x:c r="O567" t="n">
        <x:v>43.21139</x:v>
      </x:c>
      <x:c r="P567" t="n">
        <x:v>41.01399</x:v>
      </x:c>
      <x:c r="Q567" t="n">
        <x:v>36.54554</x:v>
      </x:c>
      <x:c r="R567" t="n">
        <x:v>33.32924</x:v>
      </x:c>
      <x:c r="S567" t="n">
        <x:v>33.41517</x:v>
      </x:c>
      <x:c r="T567" t="n">
        <x:v>35.06015</x:v>
      </x:c>
      <x:c r="U567" t="n">
        <x:v>31.72109</x:v>
      </x:c>
      <x:c r="V567" t="n">
        <x:v>26.7616</x:v>
      </x:c>
      <x:c r="W567" t="n">
        <x:v>22.14583</x:v>
      </x:c>
      <x:c r="X567" t="n">
        <x:v>19.92388</x:v>
      </x:c>
      <x:c r="Y567" t="n">
        <x:v>20.21851</x:v>
      </x:c>
      <x:c r="Z567" t="n">
        <x:v>22.60004</x:v>
      </x:c>
      <x:c r="AA567" t="n">
        <x:v>20.70955</x:v>
      </x:c>
      <x:c r="AB567" t="n">
        <x:f>COUNT(D567:O567)</x:f>
        <x:v>12</x:v>
      </x:c>
      <x:c r="AC567" t="n">
        <x:f>COUNT(P567:AA567)</x:f>
        <x:v>12</x:v>
      </x:c>
      <x:c r="AD567" t="n">
        <x:f>COUNTIF(D567:AA567,"&gt;0")</x:f>
        <x:v>24</x:v>
      </x:c>
      <x:c r="AE567" t="n">
        <x:f>IF(AB567=0,"",AVERAGE(D567:O567))</x:f>
        <x:v>68.27992750000001</x:v>
      </x:c>
      <x:c r="AF567" t="n">
        <x:f>IF(AC567=0,"",AVERAGE(P567:AA567))</x:f>
        <x:v>28.620382499999995</x:v>
      </x:c>
      <x:c r="AG567" t="n">
        <x:f>IF(OR(AB567&lt;'산출기준'!$B$19,AC567&lt;'산출기준'!$B$19,AE567=0),"",AF567/AE567)</x:f>
        <x:v>0.4191624617644767</x:v>
      </x:c>
      <x:c r="AH567" t="n">
        <x:f>IF(SUM(P567:AA567)=0,"",MAX(P567:AA567)/SUM(P567:AA567))</x:f>
        <x:v>0.1194195255776194</x:v>
      </x:c>
      <x:c r="AI567" t="n">
        <x:f>IF(AG567="","",AD567/'산출기준'!$B$18*'산출기준'!$B$20+MIN(1,AG567)*'산출기준'!$B$21+(1-AH567)*'산출기준'!$B$22)</x:f>
        <x:v>80.18648334138192</x:v>
      </x:c>
      <x:c r="AJ567" t="str">
        <x:v>24개월 중 양수 지수 24개월; 전반/후반 자료 12/12개월. 최근12개월/이전12개월 관측월 평균비 0.42배, 최근 최댓달 비중 11.9%. 미래 1년 지속을 보장하지 않음.</x:v>
      </x:c>
      <x:c r="AK567" t="str">
        <x:v>https://developers.naver.com/docs/serviceapi/datalab/search/search.md</x:v>
      </x:c>
    </x:row>
    <x:row r="568">
      <x:c r="A568" t="str">
        <x:v>K0564</x:v>
      </x:c>
      <x:c r="B568" t="str">
        <x:v>자동차·IT·테크</x:v>
      </x:c>
      <x:c r="C568" t="str">
        <x:v>갤럭시백업</x:v>
      </x:c>
      <x:c r="D568" t="n">
        <x:v>62.60741</x:v>
      </x:c>
      <x:c r="E568" t="n">
        <x:v>64.24011</x:v>
      </x:c>
      <x:c r="F568" t="n">
        <x:v>53.94058</x:v>
      </x:c>
      <x:c r="G568" t="n">
        <x:v>51.36263</x:v>
      </x:c>
      <x:c r="H568" t="n">
        <x:v>47.34839</x:v>
      </x:c>
      <x:c r="I568" t="n">
        <x:v>49.77903</x:v>
      </x:c>
      <x:c r="J568" t="n">
        <x:v>37.82224</x:v>
      </x:c>
      <x:c r="K568" t="n">
        <x:v>38.70611</x:v>
      </x:c>
      <x:c r="L568" t="n">
        <x:v>40.5475</x:v>
      </x:c>
      <x:c r="M568" t="n">
        <x:v>34.54456</x:v>
      </x:c>
      <x:c r="N568" t="n">
        <x:v>41.39454</x:v>
      </x:c>
      <x:c r="O568" t="n">
        <x:v>36.04222</x:v>
      </x:c>
      <x:c r="P568" t="n">
        <x:v>31.23005</x:v>
      </x:c>
      <x:c r="Q568" t="n">
        <x:v>30.37073</x:v>
      </x:c>
      <x:c r="R568" t="n">
        <x:v>26.01276</x:v>
      </x:c>
      <x:c r="S568" t="n">
        <x:v>23.92585</x:v>
      </x:c>
      <x:c r="T568" t="n">
        <x:v>22.6737</x:v>
      </x:c>
      <x:c r="U568" t="n">
        <x:v>18.96636</x:v>
      </x:c>
      <x:c r="V568" t="n">
        <x:v>25.33758</x:v>
      </x:c>
      <x:c r="W568" t="n">
        <x:v>18.88043</x:v>
      </x:c>
      <x:c r="X568" t="n">
        <x:v>19.53105</x:v>
      </x:c>
      <x:c r="Y568" t="n">
        <x:v>18.81905</x:v>
      </x:c>
      <x:c r="Z568" t="n">
        <x:v>20.95506</x:v>
      </x:c>
      <x:c r="AA568" t="n">
        <x:v>20.97962</x:v>
      </x:c>
      <x:c r="AB568" t="n">
        <x:f>COUNT(D568:O568)</x:f>
        <x:v>12</x:v>
      </x:c>
      <x:c r="AC568" t="n">
        <x:f>COUNT(P568:AA568)</x:f>
        <x:v>12</x:v>
      </x:c>
      <x:c r="AD568" t="n">
        <x:f>COUNTIF(D568:AA568,"&gt;0")</x:f>
        <x:v>24</x:v>
      </x:c>
      <x:c r="AE568" t="n">
        <x:f>IF(AB568=0,"",AVERAGE(D568:O568))</x:f>
        <x:v>46.52794333333333</x:v>
      </x:c>
      <x:c r="AF568" t="n">
        <x:f>IF(AC568=0,"",AVERAGE(P568:AA568))</x:f>
        <x:v>23.140186666666665</x:v>
      </x:c>
      <x:c r="AG568" t="n">
        <x:f>IF(OR(AB568&lt;'산출기준'!$B$19,AC568&lt;'산출기준'!$B$19,AE568=0),"",AF568/AE568)</x:f>
        <x:v>0.49733955573507327</x:v>
      </x:c>
      <x:c r="AH568" t="n">
        <x:f>IF(SUM(P568:AA568)=0,"",MAX(P568:AA568)/SUM(P568:AA568))</x:f>
        <x:v>0.11246686140244332</x:v>
      </x:c>
      <x:c r="AI568" t="n">
        <x:f>IF(AG568="","",AD568/'산출기준'!$B$18*'산출기준'!$B$20+MIN(1,AG568)*'산출기준'!$B$21+(1-AH568)*'산출기준'!$B$22)</x:f>
        <x:v>82.67084944400332</x:v>
      </x:c>
      <x:c r="AJ568" t="str">
        <x:v>24개월 중 양수 지수 24개월; 전반/후반 자료 12/12개월. 최근12개월/이전12개월 관측월 평균비 0.50배, 최근 최댓달 비중 11.2%. 미래 1년 지속을 보장하지 않음.</x:v>
      </x:c>
      <x:c r="AK568" t="str">
        <x:v>https://developers.naver.com/docs/serviceapi/datalab/search/search.md</x:v>
      </x:c>
    </x:row>
    <x:row r="569">
      <x:c r="A569" t="str">
        <x:v>K0565</x:v>
      </x:c>
      <x:c r="B569" t="str">
        <x:v>자동차·IT·테크</x:v>
      </x:c>
      <x:c r="C569" t="str">
        <x:v>와이파이공유기설치방법</x:v>
      </x:c>
      <x:c r="D569" t="n">
        <x:v>7.29192</x:v>
      </x:c>
      <x:c r="E569" t="n">
        <x:v>7.36557</x:v>
      </x:c>
      <x:c r="F569" t="n">
        <x:v>7.46378</x:v>
      </x:c>
      <x:c r="G569" t="n">
        <x:v>9.21924</x:v>
      </x:c>
      <x:c r="H569" t="n">
        <x:v>12.06727</x:v>
      </x:c>
      <x:c r="I569" t="n">
        <x:v>15.13626</x:v>
      </x:c>
      <x:c r="J569" t="n">
        <x:v>15.9833</x:v>
      </x:c>
      <x:c r="K569" t="n">
        <x:v>10.33636</x:v>
      </x:c>
      <x:c r="L569" t="n">
        <x:v>12.69334</x:v>
      </x:c>
      <x:c r="M569" t="n">
        <x:v>11.64988</x:v>
      </x:c>
      <x:c r="N569" t="n">
        <x:v>14.95212</x:v>
      </x:c>
      <x:c r="O569" t="n">
        <x:v>13.46673</x:v>
      </x:c>
      <x:c r="P569" t="n">
        <x:v>12.2023</x:v>
      </x:c>
      <x:c r="Q569" t="n">
        <x:v>10.99926</x:v>
      </x:c>
      <x:c r="R569" t="n">
        <x:v>9.9067</x:v>
      </x:c>
      <x:c r="S569" t="n">
        <x:v>12.65651</x:v>
      </x:c>
      <x:c r="T569" t="n">
        <x:v>23.81536</x:v>
      </x:c>
      <x:c r="U569" t="n">
        <x:v>31.13184</x:v>
      </x:c>
      <x:c r="V569" t="n">
        <x:v>33.23103</x:v>
      </x:c>
      <x:c r="W569" t="n">
        <x:v>18.2298</x:v>
      </x:c>
      <x:c r="X569" t="n">
        <x:v>15.20991</x:v>
      </x:c>
      <x:c r="Y569" t="n">
        <x:v>16.43751</x:v>
      </x:c>
      <x:c r="Z569" t="n">
        <x:v>19.42057</x:v>
      </x:c>
      <x:c r="AA569" t="n">
        <x:v>21.10238</x:v>
      </x:c>
      <x:c r="AB569" t="n">
        <x:f>COUNT(D569:O569)</x:f>
        <x:v>12</x:v>
      </x:c>
      <x:c r="AC569" t="n">
        <x:f>COUNT(P569:AA569)</x:f>
        <x:v>12</x:v>
      </x:c>
      <x:c r="AD569" t="n">
        <x:f>COUNTIF(D569:AA569,"&gt;0")</x:f>
        <x:v>24</x:v>
      </x:c>
      <x:c r="AE569" t="n">
        <x:f>IF(AB569=0,"",AVERAGE(D569:O569))</x:f>
        <x:v>11.468814166666668</x:v>
      </x:c>
      <x:c r="AF569" t="n">
        <x:f>IF(AC569=0,"",AVERAGE(P569:AA569))</x:f>
        <x:v>18.695264166666668</x:v>
      </x:c>
      <x:c r="AG569" t="n">
        <x:f>IF(OR(AB569&lt;'산출기준'!$B$19,AC569&lt;'산출기준'!$B$19,AE569=0),"",AF569/AE569)</x:f>
        <x:v>1.6300956572304734</x:v>
      </x:c>
      <x:c r="AH569" t="n">
        <x:f>IF(SUM(P569:AA569)=0,"",MAX(P569:AA569)/SUM(P569:AA569))</x:f>
        <x:v>0.14812588232572443</x:v>
      </x:c>
      <x:c r="AI569" t="n">
        <x:f>IF(AG569="","",AD569/'산출기준'!$B$18*'산출기준'!$B$20+MIN(1,AG569)*'산출기준'!$B$21+(1-AH569)*'산출기준'!$B$22)</x:f>
        <x:v>97.03748235348552</x:v>
      </x:c>
      <x:c r="AJ569" t="str">
        <x:v>24개월 중 양수 지수 24개월; 전반/후반 자료 12/12개월. 최근12개월/이전12개월 관측월 평균비 1.63배, 최근 최댓달 비중 14.8%. 미래 1년 지속을 보장하지 않음.</x:v>
      </x:c>
      <x:c r="AK569" t="str">
        <x:v>https://developers.naver.com/docs/serviceapi/datalab/search/search.md</x:v>
      </x:c>
    </x:row>
    <x:row r="570">
      <x:c r="A570" t="str">
        <x:v>K0566</x:v>
      </x:c>
      <x:c r="B570" t="str">
        <x:v>자동차·IT·테크</x:v>
      </x:c>
      <x:c r="C570" t="str">
        <x:v>자동차정기점검</x:v>
      </x:c>
      <x:c r="D570" t="n">
        <x:v>35.19518</x:v>
      </x:c>
      <x:c r="E570" t="n">
        <x:v>39.89688</x:v>
      </x:c>
      <x:c r="F570" t="n">
        <x:v>37.56444</x:v>
      </x:c>
      <x:c r="G570" t="n">
        <x:v>38.11686</x:v>
      </x:c>
      <x:c r="H570" t="n">
        <x:v>40.31426</x:v>
      </x:c>
      <x:c r="I570" t="n">
        <x:v>43.53056</x:v>
      </x:c>
      <x:c r="J570" t="n">
        <x:v>39.84777</x:v>
      </x:c>
      <x:c r="K570" t="n">
        <x:v>37.17161</x:v>
      </x:c>
      <x:c r="L570" t="n">
        <x:v>37.31892</x:v>
      </x:c>
      <x:c r="M570" t="n">
        <x:v>34.67959</x:v>
      </x:c>
      <x:c r="N570" t="n">
        <x:v>30.22342</x:v>
      </x:c>
      <x:c r="O570" t="n">
        <x:v>27.68229</x:v>
      </x:c>
      <x:c r="P570" t="n">
        <x:v>24.06088</x:v>
      </x:c>
      <x:c r="Q570" t="n">
        <x:v>24.26958</x:v>
      </x:c>
      <x:c r="R570" t="n">
        <x:v>22.13356</x:v>
      </x:c>
      <x:c r="S570" t="n">
        <x:v>22.34225</x:v>
      </x:c>
      <x:c r="T570" t="n">
        <x:v>23.27522</x:v>
      </x:c>
      <x:c r="U570" t="n">
        <x:v>16.81807</x:v>
      </x:c>
      <x:c r="V570" t="n">
        <x:v>22.46501</x:v>
      </x:c>
      <x:c r="W570" t="n">
        <x:v>19.04001</x:v>
      </x:c>
      <x:c r="X570" t="n">
        <x:v>18.19297</x:v>
      </x:c>
      <x:c r="Y570" t="n">
        <x:v>18.4876</x:v>
      </x:c>
      <x:c r="Z570" t="n">
        <x:v>18.8436</x:v>
      </x:c>
      <x:c r="AA570" t="n">
        <x:v>17.07586</x:v>
      </x:c>
      <x:c r="AB570" t="n">
        <x:f>COUNT(D570:O570)</x:f>
        <x:v>12</x:v>
      </x:c>
      <x:c r="AC570" t="n">
        <x:f>COUNT(P570:AA570)</x:f>
        <x:v>12</x:v>
      </x:c>
      <x:c r="AD570" t="n">
        <x:f>COUNTIF(D570:AA570,"&gt;0")</x:f>
        <x:v>24</x:v>
      </x:c>
      <x:c r="AE570" t="n">
        <x:f>IF(AB570=0,"",AVERAGE(D570:O570))</x:f>
        <x:v>36.79514833333334</x:v>
      </x:c>
      <x:c r="AF570" t="n">
        <x:f>IF(AC570=0,"",AVERAGE(P570:AA570))</x:f>
        <x:v>20.583717500000002</x:v>
      </x:c>
      <x:c r="AG570" t="n">
        <x:f>IF(OR(AB570&lt;'산출기준'!$B$19,AC570&lt;'산출기준'!$B$19,AE570=0),"",AF570/AE570)</x:f>
        <x:v>0.5594139018962146</x:v>
      </x:c>
      <x:c r="AH570" t="n">
        <x:f>IF(SUM(P570:AA570)=0,"",MAX(P570:AA570)/SUM(P570:AA570))</x:f>
        <x:v>0.09825557506801189</x:v>
      </x:c>
      <x:c r="AI570" t="n">
        <x:f>IF(AG570="","",AD570/'산출기준'!$B$18*'산출기준'!$B$20+MIN(1,AG570)*'산출기준'!$B$21+(1-AH570)*'산출기준'!$B$22)</x:f>
        <x:v>84.8173055555262</x:v>
      </x:c>
      <x:c r="AJ570" t="str">
        <x:v>24개월 중 양수 지수 24개월; 전반/후반 자료 12/12개월. 최근12개월/이전12개월 관측월 평균비 0.56배, 최근 최댓달 비중 9.8%. 미래 1년 지속을 보장하지 않음.</x:v>
      </x:c>
      <x:c r="AK570" t="str">
        <x:v>https://developers.naver.com/docs/serviceapi/datalab/search/search.md</x:v>
      </x:c>
    </x:row>
    <x:row r="571">
      <x:c r="A571" t="str">
        <x:v>K0567</x:v>
      </x:c>
      <x:c r="B571" t="str">
        <x:v>자동차·IT·테크</x:v>
      </x:c>
      <x:c r="C571" t="str">
        <x:v>컴퓨터청소</x:v>
      </x:c>
      <x:c r="D571" t="n">
        <x:v>72.07289</x:v>
      </x:c>
      <x:c r="E571" t="n">
        <x:v>78.9066</x:v>
      </x:c>
      <x:c r="F571" t="n">
        <x:v>75.89977</x:v>
      </x:c>
      <x:c r="G571" t="n">
        <x:v>75.89977</x:v>
      </x:c>
      <x:c r="H571" t="n">
        <x:v>77.40318</x:v>
      </x:c>
      <x:c r="I571" t="n">
        <x:v>75.5353</x:v>
      </x:c>
      <x:c r="J571" t="n">
        <x:v>74.46469</x:v>
      </x:c>
      <x:c r="K571" t="n">
        <x:v>58.08656</x:v>
      </x:c>
      <x:c r="L571" t="n">
        <x:v>55.01138</x:v>
      </x:c>
      <x:c r="M571" t="n">
        <x:v>56.81093</x:v>
      </x:c>
      <x:c r="N571" t="n">
        <x:v>54.123</x:v>
      </x:c>
      <x:c r="O571" t="n">
        <x:v>51.57175</x:v>
      </x:c>
      <x:c r="P571" t="n">
        <x:v>44.6697</x:v>
      </x:c>
      <x:c r="Q571" t="n">
        <x:v>43.39407</x:v>
      </x:c>
      <x:c r="R571" t="n">
        <x:v>51.82232</x:v>
      </x:c>
      <x:c r="S571" t="n">
        <x:v>48.54214</x:v>
      </x:c>
      <x:c r="T571" t="n">
        <x:v>54.98861</x:v>
      </x:c>
      <x:c r="U571" t="n">
        <x:v>45.35307</x:v>
      </x:c>
      <x:c r="V571" t="n">
        <x:v>44.48747</x:v>
      </x:c>
      <x:c r="W571" t="n">
        <x:v>37.22095</x:v>
      </x:c>
      <x:c r="X571" t="n">
        <x:v>38.24601</x:v>
      </x:c>
      <x:c r="Y571" t="n">
        <x:v>36.99316</x:v>
      </x:c>
      <x:c r="Z571" t="n">
        <x:v>39.97722</x:v>
      </x:c>
      <x:c r="AA571" t="n">
        <x:v>36.90205</x:v>
      </x:c>
      <x:c r="AB571" t="n">
        <x:f>COUNT(D571:O571)</x:f>
        <x:v>12</x:v>
      </x:c>
      <x:c r="AC571" t="n">
        <x:f>COUNT(P571:AA571)</x:f>
        <x:v>12</x:v>
      </x:c>
      <x:c r="AD571" t="n">
        <x:f>COUNTIF(D571:AA571,"&gt;0")</x:f>
        <x:v>24</x:v>
      </x:c>
      <x:c r="AE571" t="n">
        <x:f>IF(AB571=0,"",AVERAGE(D571:O571))</x:f>
        <x:v>67.14881833333332</x:v>
      </x:c>
      <x:c r="AF571" t="n">
        <x:f>IF(AC571=0,"",AVERAGE(P571:AA571))</x:f>
        <x:v>43.549730833333335</x:v>
      </x:c>
      <x:c r="AG571" t="n">
        <x:f>IF(OR(AB571&lt;'산출기준'!$B$19,AC571&lt;'산출기준'!$B$19,AE571=0),"",AF571/AE571)</x:f>
        <x:v>0.648555431268324</x:v>
      </x:c>
      <x:c r="AH571" t="n">
        <x:f>IF(SUM(P571:AA571)=0,"",MAX(P571:AA571)/SUM(P571:AA571))</x:f>
        <x:v>0.10522187115699165</x:v>
      </x:c>
      <x:c r="AI571" t="n">
        <x:f>IF(AG571="","",AD571/'산출기준'!$B$18*'산출기준'!$B$20+MIN(1,AG571)*'산출기준'!$B$21+(1-AH571)*'산출기준'!$B$22)</x:f>
        <x:v>87.35222551490989</x:v>
      </x:c>
      <x:c r="AJ571" t="str">
        <x:v>24개월 중 양수 지수 24개월; 전반/후반 자료 12/12개월. 최근12개월/이전12개월 관측월 평균비 0.65배, 최근 최댓달 비중 10.5%. 미래 1년 지속을 보장하지 않음.</x:v>
      </x:c>
      <x:c r="AK571" t="str">
        <x:v>https://developers.naver.com/docs/serviceapi/datalab/search/search.md</x:v>
      </x:c>
    </x:row>
    <x:row r="572">
      <x:c r="A572" t="str">
        <x:v>K0568</x:v>
      </x:c>
      <x:c r="B572" t="str">
        <x:v>자동차·IT·테크</x:v>
      </x:c>
      <x:c r="C572" t="str">
        <x:v>경차중고차가격</x:v>
      </x:c>
      <x:c r="D572" t="n">
        <x:v>35.51252</x:v>
      </x:c>
      <x:c r="E572" t="n">
        <x:v>36.03644</x:v>
      </x:c>
      <x:c r="F572" t="n">
        <x:v>31.18451</x:v>
      </x:c>
      <x:c r="G572" t="n">
        <x:v>32.57403</x:v>
      </x:c>
      <x:c r="H572" t="n">
        <x:v>40.66059</x:v>
      </x:c>
      <x:c r="I572" t="n">
        <x:v>47.72209</x:v>
      </x:c>
      <x:c r="J572" t="n">
        <x:v>42.91571</x:v>
      </x:c>
      <x:c r="K572" t="n">
        <x:v>36.03644</x:v>
      </x:c>
      <x:c r="L572" t="n">
        <x:v>36.81093</x:v>
      </x:c>
      <x:c r="M572" t="n">
        <x:v>35.28473</x:v>
      </x:c>
      <x:c r="N572" t="n">
        <x:v>35.28473</x:v>
      </x:c>
      <x:c r="O572" t="n">
        <x:v>37.6082</x:v>
      </x:c>
      <x:c r="P572" t="n">
        <x:v>33.87243</x:v>
      </x:c>
      <x:c r="Q572" t="n">
        <x:v>28.33712</x:v>
      </x:c>
      <x:c r="R572" t="n">
        <x:v>41.98177</x:v>
      </x:c>
      <x:c r="S572" t="n">
        <x:v>41.52619</x:v>
      </x:c>
      <x:c r="T572" t="n">
        <x:v>51.43507</x:v>
      </x:c>
      <x:c r="U572" t="n">
        <x:v>47.90432</x:v>
      </x:c>
      <x:c r="V572" t="n">
        <x:v>49.15717</x:v>
      </x:c>
      <x:c r="W572" t="n">
        <x:v>38.97494</x:v>
      </x:c>
      <x:c r="X572" t="n">
        <x:v>29.04328</x:v>
      </x:c>
      <x:c r="Y572" t="n">
        <x:v>30.27334</x:v>
      </x:c>
      <x:c r="Z572" t="n">
        <x:v>31.13895</x:v>
      </x:c>
      <x:c r="AA572" t="n">
        <x:v>36.40091</x:v>
      </x:c>
      <x:c r="AB572" t="n">
        <x:f>COUNT(D572:O572)</x:f>
        <x:v>12</x:v>
      </x:c>
      <x:c r="AC572" t="n">
        <x:f>COUNT(P572:AA572)</x:f>
        <x:v>12</x:v>
      </x:c>
      <x:c r="AD572" t="n">
        <x:f>COUNTIF(D572:AA572,"&gt;0")</x:f>
        <x:v>24</x:v>
      </x:c>
      <x:c r="AE572" t="n">
        <x:f>IF(AB572=0,"",AVERAGE(D572:O572))</x:f>
        <x:v>37.302576666666674</x:v>
      </x:c>
      <x:c r="AF572" t="n">
        <x:f>IF(AC572=0,"",AVERAGE(P572:AA572))</x:f>
        <x:v>38.33712416666667</x:v>
      </x:c>
      <x:c r="AG572" t="n">
        <x:f>IF(OR(AB572&lt;'산출기준'!$B$19,AC572&lt;'산출기준'!$B$19,AE572=0),"",AF572/AE572)</x:f>
        <x:v>1.0277339420610174</x:v>
      </x:c>
      <x:c r="AH572" t="n">
        <x:f>IF(SUM(P572:AA572)=0,"",MAX(P572:AA572)/SUM(P572:AA572))</x:f>
        <x:v>0.11180431309086412</x:v>
      </x:c>
      <x:c r="AI572" t="n">
        <x:f>IF(AG572="","",AD572/'산출기준'!$B$18*'산출기준'!$B$20+MIN(1,AG572)*'산출기준'!$B$21+(1-AH572)*'산출기준'!$B$22)</x:f>
        <x:v>97.76391373818271</x:v>
      </x:c>
      <x:c r="AJ572" t="str">
        <x:v>24개월 중 양수 지수 24개월; 전반/후반 자료 12/12개월. 최근12개월/이전12개월 관측월 평균비 1.03배, 최근 최댓달 비중 11.2%. 미래 1년 지속을 보장하지 않음.</x:v>
      </x:c>
      <x:c r="AK572" t="str">
        <x:v>https://developers.naver.com/docs/serviceapi/datalab/search/search.md</x:v>
      </x:c>
    </x:row>
    <x:row r="573">
      <x:c r="A573" t="str">
        <x:v>K0569</x:v>
      </x:c>
      <x:c r="B573" t="str">
        <x:v>자동차·IT·테크</x:v>
      </x:c>
      <x:c r="C573" t="str">
        <x:v>컴퓨터느려졌을때</x:v>
      </x:c>
      <x:c r="D573" t="n">
        <x:v>87.10706</x:v>
      </x:c>
      <x:c r="E573" t="n">
        <x:v>90.06833</x:v>
      </x:c>
      <x:c r="F573" t="n">
        <x:v>87.17539</x:v>
      </x:c>
      <x:c r="G573" t="n">
        <x:v>81.00227</x:v>
      </x:c>
      <x:c r="H573" t="n">
        <x:v>85.60364</x:v>
      </x:c>
      <x:c r="I573" t="n">
        <x:v>88.17767</x:v>
      </x:c>
      <x:c r="J573" t="n">
        <x:v>86.10478</x:v>
      </x:c>
      <x:c r="K573" t="n">
        <x:v>69.29384</x:v>
      </x:c>
      <x:c r="L573" t="n">
        <x:v>64.78359</x:v>
      </x:c>
      <x:c r="M573" t="n">
        <x:v>60.59225</x:v>
      </x:c>
      <x:c r="N573" t="n">
        <x:v>66.37813</x:v>
      </x:c>
      <x:c r="O573" t="n">
        <x:v>53.18906</x:v>
      </x:c>
      <x:c r="P573" t="n">
        <x:v>50.54669</x:v>
      </x:c>
      <x:c r="Q573" t="n">
        <x:v>45.14806</x:v>
      </x:c>
      <x:c r="R573" t="n">
        <x:v>39.47608</x:v>
      </x:c>
      <x:c r="S573" t="n">
        <x:v>31.25284</x:v>
      </x:c>
      <x:c r="T573" t="n">
        <x:v>8.9066</x:v>
      </x:c>
      <x:c r="U573" t="n">
        <x:v>2.7107</x:v>
      </x:c>
      <x:c r="V573" t="n">
        <x:v>2.09567</x:v>
      </x:c>
      <x:c r="W573" t="n">
        <x:v>4.87471</x:v>
      </x:c>
      <x:c r="X573" t="n">
        <x:v>5.05694</x:v>
      </x:c>
      <x:c r="Y573" t="n">
        <x:v>27.19817</x:v>
      </x:c>
      <x:c r="Z573" t="n">
        <x:v>42.32346</x:v>
      </x:c>
      <x:c r="AA573" t="n">
        <x:v>36.15034</x:v>
      </x:c>
      <x:c r="AB573" t="n">
        <x:f>COUNT(D573:O573)</x:f>
        <x:v>12</x:v>
      </x:c>
      <x:c r="AC573" t="n">
        <x:f>COUNT(P573:AA573)</x:f>
        <x:v>12</x:v>
      </x:c>
      <x:c r="AD573" t="n">
        <x:f>COUNTIF(D573:AA573,"&gt;0")</x:f>
        <x:v>24</x:v>
      </x:c>
      <x:c r="AE573" t="n">
        <x:f>IF(AB573=0,"",AVERAGE(D573:O573))</x:f>
        <x:v>76.62300083333335</x:v>
      </x:c>
      <x:c r="AF573" t="n">
        <x:f>IF(AC573=0,"",AVERAGE(P573:AA573))</x:f>
        <x:v>24.64502166666667</x:v>
      </x:c>
      <x:c r="AG573" t="n">
        <x:f>IF(OR(AB573&lt;'산출기준'!$B$19,AC573&lt;'산출기준'!$B$19,AE573=0),"",AF573/AE573)</x:f>
        <x:v>0.32163999580587205</x:v>
      </x:c>
      <x:c r="AH573" t="n">
        <x:f>IF(SUM(P573:AA573)=0,"",MAX(P573:AA573)/SUM(P573:AA573))</x:f>
        <x:v>0.17091582322947843</x:v>
      </x:c>
      <x:c r="AI573" t="n">
        <x:f>IF(AG573="","",AD573/'산출기준'!$B$18*'산출기준'!$B$20+MIN(1,AG573)*'산출기준'!$B$21+(1-AH573)*'산출기준'!$B$22)</x:f>
        <x:v>76.2308834095866</x:v>
      </x:c>
      <x:c r="AJ573" t="str">
        <x:v>24개월 중 양수 지수 24개월; 전반/후반 자료 12/12개월. 최근12개월/이전12개월 관측월 평균비 0.32배, 최근 최댓달 비중 17.1%. 미래 1년 지속을 보장하지 않음.</x:v>
      </x:c>
      <x:c r="AK573" t="str">
        <x:v>https://developers.naver.com/docs/serviceapi/datalab/search/search.md</x:v>
      </x:c>
    </x:row>
    <x:row r="574">
      <x:c r="A574" t="str">
        <x:v>K0570</x:v>
      </x:c>
      <x:c r="B574" t="str">
        <x:v>자동차·IT·테크</x:v>
      </x:c>
      <x:c r="C574" t="str">
        <x:v>아이폰13배터리교체비용</x:v>
      </x:c>
      <x:c r="D574" t="n">
        <x:v>100</x:v>
      </x:c>
      <x:c r="E574" t="n">
        <x:v>84.10022</x:v>
      </x:c>
      <x:c r="F574" t="n">
        <x:v>59.72665</x:v>
      </x:c>
      <x:c r="G574" t="n">
        <x:v>55.80865</x:v>
      </x:c>
      <x:c r="H574" t="n">
        <x:v>63.39407</x:v>
      </x:c>
      <x:c r="I574" t="n">
        <x:v>67.6082</x:v>
      </x:c>
      <x:c r="J574" t="n">
        <x:v>53.89521</x:v>
      </x:c>
      <x:c r="K574" t="n">
        <x:v>49.97722</x:v>
      </x:c>
      <x:c r="L574" t="n">
        <x:v>53.64464</x:v>
      </x:c>
      <x:c r="M574" t="n">
        <x:v>53.43963</x:v>
      </x:c>
      <x:c r="N574" t="n">
        <x:v>58.72437</x:v>
      </x:c>
      <x:c r="O574" t="n">
        <x:v>60.84282</x:v>
      </x:c>
      <x:c r="P574" t="n">
        <x:v>67.6082</x:v>
      </x:c>
      <x:c r="Q574" t="n">
        <x:v>65.55808</x:v>
      </x:c>
      <x:c r="R574" t="n">
        <x:v>64.28246</x:v>
      </x:c>
      <x:c r="S574" t="n">
        <x:v>56.69703</x:v>
      </x:c>
      <x:c r="T574" t="n">
        <x:v>63.28018</x:v>
      </x:c>
      <x:c r="U574" t="n">
        <x:v>54.92027</x:v>
      </x:c>
      <x:c r="V574" t="n">
        <x:v>54.35079</x:v>
      </x:c>
      <x:c r="W574" t="n">
        <x:v>38.81548</x:v>
      </x:c>
      <x:c r="X574" t="n">
        <x:v>36.15034</x:v>
      </x:c>
      <x:c r="Y574" t="n">
        <x:v>31.52619</x:v>
      </x:c>
      <x:c r="Z574" t="n">
        <x:v>38.92938</x:v>
      </x:c>
      <x:c r="AA574" t="n">
        <x:v>35.6492</x:v>
      </x:c>
      <x:c r="AB574" t="n">
        <x:f>COUNT(D574:O574)</x:f>
        <x:v>12</x:v>
      </x:c>
      <x:c r="AC574" t="n">
        <x:f>COUNT(P574:AA574)</x:f>
        <x:v>12</x:v>
      </x:c>
      <x:c r="AD574" t="n">
        <x:f>COUNTIF(D574:AA574,"&gt;0")</x:f>
        <x:v>24</x:v>
      </x:c>
      <x:c r="AE574" t="n">
        <x:f>IF(AB574=0,"",AVERAGE(D574:O574))</x:f>
        <x:v>63.430139999999994</x:v>
      </x:c>
      <x:c r="AF574" t="n">
        <x:f>IF(AC574=0,"",AVERAGE(P574:AA574))</x:f>
        <x:v>50.6473</x:v>
      </x:c>
      <x:c r="AG574" t="n">
        <x:f>IF(OR(AB574&lt;'산출기준'!$B$19,AC574&lt;'산출기준'!$B$19,AE574=0),"",AF574/AE574)</x:f>
        <x:v>0.7984737224291166</x:v>
      </x:c>
      <x:c r="AH574" t="n">
        <x:f>IF(SUM(P574:AA574)=0,"",MAX(P574:AA574)/SUM(P574:AA574))</x:f>
        <x:v>0.11124021747786489</x:v>
      </x:c>
      <x:c r="AI574" t="n">
        <x:f>IF(AG574="","",AD574/'산출기준'!$B$18*'산출기준'!$B$20+MIN(1,AG574)*'산출기준'!$B$21+(1-AH574)*'산출기준'!$B$22)</x:f>
        <x:v>91.7294073233162</x:v>
      </x:c>
      <x:c r="AJ574" t="str">
        <x:v>24개월 중 양수 지수 24개월; 전반/후반 자료 12/12개월. 최근12개월/이전12개월 관측월 평균비 0.80배, 최근 최댓달 비중 11.1%. 미래 1년 지속을 보장하지 않음.</x:v>
      </x:c>
      <x:c r="AK574" t="str">
        <x:v>https://developers.naver.com/docs/serviceapi/datalab/search/search.md</x:v>
      </x:c>
    </x:row>
    <x:row r="575">
      <x:c r="A575" t="str">
        <x:v>K0571</x:v>
      </x:c>
      <x:c r="B575" t="str">
        <x:v>자동차·IT·테크</x:v>
      </x:c>
      <x:c r="C575" t="str">
        <x:v>블루투스연결</x:v>
      </x:c>
      <x:c r="D575" t="n">
        <x:v>66.96546</x:v>
      </x:c>
      <x:c r="E575" t="n">
        <x:v>67.78275</x:v>
      </x:c>
      <x:c r="F575" t="n">
        <x:v>65.43633</x:v>
      </x:c>
      <x:c r="G575" t="n">
        <x:v>56.86791</x:v>
      </x:c>
      <x:c r="H575" t="n">
        <x:v>56.60427</x:v>
      </x:c>
      <x:c r="I575" t="n">
        <x:v>57.26337</x:v>
      </x:c>
      <x:c r="J575" t="n">
        <x:v>62.85262</x:v>
      </x:c>
      <x:c r="K575" t="n">
        <x:v>58.42341</x:v>
      </x:c>
      <x:c r="L575" t="n">
        <x:v>57.44793</x:v>
      </x:c>
      <x:c r="M575" t="n">
        <x:v>53.1769</x:v>
      </x:c>
      <x:c r="N575" t="n">
        <x:v>51.77959</x:v>
      </x:c>
      <x:c r="O575" t="n">
        <x:v>49.01133</x:v>
      </x:c>
      <x:c r="P575" t="n">
        <x:v>45.37305</x:v>
      </x:c>
      <x:c r="Q575" t="n">
        <x:v>47.37674</x:v>
      </x:c>
      <x:c r="R575" t="n">
        <x:v>49.6968</x:v>
      </x:c>
      <x:c r="S575" t="n">
        <x:v>43.39572</x:v>
      </x:c>
      <x:c r="T575" t="n">
        <x:v>40.86475</x:v>
      </x:c>
      <x:c r="U575" t="n">
        <x:v>25.73161</x:v>
      </x:c>
      <x:c r="V575" t="n">
        <x:v>27.91985</x:v>
      </x:c>
      <x:c r="W575" t="n">
        <x:v>34.95913</x:v>
      </x:c>
      <x:c r="X575" t="n">
        <x:v>36.96282</x:v>
      </x:c>
      <x:c r="Y575" t="n">
        <x:v>37.38465</x:v>
      </x:c>
      <x:c r="Z575" t="n">
        <x:v>37.35829</x:v>
      </x:c>
      <x:c r="AA575" t="n">
        <x:v>38.07012</x:v>
      </x:c>
      <x:c r="AB575" t="n">
        <x:f>COUNT(D575:O575)</x:f>
        <x:v>12</x:v>
      </x:c>
      <x:c r="AC575" t="n">
        <x:f>COUNT(P575:AA575)</x:f>
        <x:v>12</x:v>
      </x:c>
      <x:c r="AD575" t="n">
        <x:f>COUNTIF(D575:AA575,"&gt;0")</x:f>
        <x:v>24</x:v>
      </x:c>
      <x:c r="AE575" t="n">
        <x:f>IF(AB575=0,"",AVERAGE(D575:O575))</x:f>
        <x:v>58.6343225</x:v>
      </x:c>
      <x:c r="AF575" t="n">
        <x:f>IF(AC575=0,"",AVERAGE(P575:AA575))</x:f>
        <x:v>38.75779416666668</x:v>
      </x:c>
      <x:c r="AG575" t="n">
        <x:f>IF(OR(AB575&lt;'산출기준'!$B$19,AC575&lt;'산출기준'!$B$19,AE575=0),"",AF575/AE575)</x:f>
        <x:v>0.6610086467131376</x:v>
      </x:c>
      <x:c r="AH575" t="n">
        <x:f>IF(SUM(P575:AA575)=0,"",MAX(P575:AA575)/SUM(P575:AA575))</x:f>
        <x:v>0.10685334625059177</x:v>
      </x:c>
      <x:c r="AI575" t="n">
        <x:f>IF(AG575="","",AD575/'산출기준'!$B$18*'산출기준'!$B$20+MIN(1,AG575)*'산출기준'!$B$21+(1-AH575)*'산출기준'!$B$22)</x:f>
        <x:v>87.6931924763823</x:v>
      </x:c>
      <x:c r="AJ575" t="str">
        <x:v>24개월 중 양수 지수 24개월; 전반/후반 자료 12/12개월. 최근12개월/이전12개월 관측월 평균비 0.66배, 최근 최댓달 비중 10.7%. 미래 1년 지속을 보장하지 않음.</x:v>
      </x:c>
      <x:c r="AK575" t="str">
        <x:v>https://developers.naver.com/docs/serviceapi/datalab/search/search.md</x:v>
      </x:c>
    </x:row>
    <x:row r="576">
      <x:c r="A576" t="str">
        <x:v>K0572</x:v>
      </x:c>
      <x:c r="B576" t="str">
        <x:v>자동차·IT·테크</x:v>
      </x:c>
      <x:c r="C576" t="str">
        <x:v>전기차급속충전</x:v>
      </x:c>
      <x:c r="D576" t="n">
        <x:v>20.98602</x:v>
      </x:c>
      <x:c r="E576" t="n">
        <x:v>29.18534</x:v>
      </x:c>
      <x:c r="F576" t="n">
        <x:v>16.97864</x:v>
      </x:c>
      <x:c r="G576" t="n">
        <x:v>19.24597</x:v>
      </x:c>
      <x:c r="H576" t="n">
        <x:v>24.3343</x:v>
      </x:c>
      <x:c r="I576" t="n">
        <x:v>27.49802</x:v>
      </x:c>
      <x:c r="J576" t="n">
        <x:v>31.74268</x:v>
      </x:c>
      <x:c r="K576" t="n">
        <x:v>19.77326</x:v>
      </x:c>
      <x:c r="L576" t="n">
        <x:v>20.72238</x:v>
      </x:c>
      <x:c r="M576" t="n">
        <x:v>23.72791</x:v>
      </x:c>
      <x:c r="N576" t="n">
        <x:v>26.10071</x:v>
      </x:c>
      <x:c r="O576" t="n">
        <x:v>18.37595</x:v>
      </x:c>
      <x:c r="P576" t="n">
        <x:v>22.11969</x:v>
      </x:c>
      <x:c r="Q576" t="n">
        <x:v>22.17242</x:v>
      </x:c>
      <x:c r="R576" t="n">
        <x:v>24.75612</x:v>
      </x:c>
      <x:c r="S576" t="n">
        <x:v>24.78249</x:v>
      </x:c>
      <x:c r="T576" t="n">
        <x:v>18.42868</x:v>
      </x:c>
      <x:c r="U576" t="n">
        <x:v>30.34537</x:v>
      </x:c>
      <x:c r="V576" t="n">
        <x:v>36.67281</x:v>
      </x:c>
      <x:c r="W576" t="n">
        <x:v>38.70287</x:v>
      </x:c>
      <x:c r="X576" t="n">
        <x:v>34.11547</x:v>
      </x:c>
      <x:c r="Y576" t="n">
        <x:v>31.71631</x:v>
      </x:c>
      <x:c r="Z576" t="n">
        <x:v>41.49749</x:v>
      </x:c>
      <x:c r="AA576" t="n">
        <x:v>40.83838</x:v>
      </x:c>
      <x:c r="AB576" t="n">
        <x:f>COUNT(D576:O576)</x:f>
        <x:v>12</x:v>
      </x:c>
      <x:c r="AC576" t="n">
        <x:f>COUNT(P576:AA576)</x:f>
        <x:v>12</x:v>
      </x:c>
      <x:c r="AD576" t="n">
        <x:f>COUNTIF(D576:AA576,"&gt;0")</x:f>
        <x:v>24</x:v>
      </x:c>
      <x:c r="AE576" t="n">
        <x:f>IF(AB576=0,"",AVERAGE(D576:O576))</x:f>
        <x:v>23.222598333333334</x:v>
      </x:c>
      <x:c r="AF576" t="n">
        <x:f>IF(AC576=0,"",AVERAGE(P576:AA576))</x:f>
        <x:v>30.512341666666668</x:v>
      </x:c>
      <x:c r="AG576" t="n">
        <x:f>IF(OR(AB576&lt;'산출기준'!$B$19,AC576&lt;'산출기준'!$B$19,AE576=0),"",AF576/AE576)</x:f>
        <x:v>1.313907308247663</x:v>
      </x:c>
      <x:c r="AH576" t="n">
        <x:f>IF(SUM(P576:AA576)=0,"",MAX(P576:AA576)/SUM(P576:AA576))</x:f>
        <x:v>0.11333525969409645</x:v>
      </x:c>
      <x:c r="AI576" t="n">
        <x:f>IF(AG576="","",AD576/'산출기준'!$B$18*'산출기준'!$B$20+MIN(1,AG576)*'산출기준'!$B$21+(1-AH576)*'산출기준'!$B$22)</x:f>
        <x:v>97.73329480611807</x:v>
      </x:c>
      <x:c r="AJ576" t="str">
        <x:v>24개월 중 양수 지수 24개월; 전반/후반 자료 12/12개월. 최근12개월/이전12개월 관측월 평균비 1.31배, 최근 최댓달 비중 11.3%. 미래 1년 지속을 보장하지 않음.</x:v>
      </x:c>
      <x:c r="AK576" t="str">
        <x:v>https://developers.naver.com/docs/serviceapi/datalab/search/search.md</x:v>
      </x:c>
    </x:row>
    <x:row r="577">
      <x:c r="A577" t="str">
        <x:v>K0573</x:v>
      </x:c>
      <x:c r="B577" t="str">
        <x:v>자동차·IT·테크</x:v>
      </x:c>
      <x:c r="C577" t="str">
        <x:v>전기차충전기설치비용</x:v>
      </x:c>
      <x:c r="D577" t="n">
        <x:v>47.58766</x:v>
      </x:c>
      <x:c r="E577" t="n">
        <x:v>44.95122</x:v>
      </x:c>
      <x:c r="F577" t="n">
        <x:v>41.10203</x:v>
      </x:c>
      <x:c r="G577" t="n">
        <x:v>37.2001</x:v>
      </x:c>
      <x:c r="H577" t="n">
        <x:v>41.57658</x:v>
      </x:c>
      <x:c r="I577" t="n">
        <x:v>60.98075</x:v>
      </x:c>
      <x:c r="J577" t="n">
        <x:v>56.68336</x:v>
      </x:c>
      <x:c r="K577" t="n">
        <x:v>52.12233</x:v>
      </x:c>
      <x:c r="L577" t="n">
        <x:v>48.00949</x:v>
      </x:c>
      <x:c r="M577" t="n">
        <x:v>52.30688</x:v>
      </x:c>
      <x:c r="N577" t="n">
        <x:v>58.26522</x:v>
      </x:c>
      <x:c r="O577" t="n">
        <x:v>54.67967</x:v>
      </x:c>
      <x:c r="P577" t="n">
        <x:v>55.04877</x:v>
      </x:c>
      <x:c r="Q577" t="n">
        <x:v>52.22778</x:v>
      </x:c>
      <x:c r="R577" t="n">
        <x:v>52.96598</x:v>
      </x:c>
      <x:c r="S577" t="n">
        <x:v>64.11811</x:v>
      </x:c>
      <x:c r="T577" t="n">
        <x:v>92.14342</x:v>
      </x:c>
      <x:c r="U577" t="n">
        <x:v>85.10413</x:v>
      </x:c>
      <x:c r="V577" t="n">
        <x:v>96.07171</x:v>
      </x:c>
      <x:c r="W577" t="n">
        <x:v>96.36171</x:v>
      </x:c>
      <x:c r="X577" t="n">
        <x:v>71.97469</x:v>
      </x:c>
      <x:c r="Y577" t="n">
        <x:v>50.09227</x:v>
      </x:c>
      <x:c r="Z577" t="n">
        <x:v>37.88557</x:v>
      </x:c>
      <x:c r="AA577" t="n">
        <x:v>38.04376</x:v>
      </x:c>
      <x:c r="AB577" t="n">
        <x:f>COUNT(D577:O577)</x:f>
        <x:v>12</x:v>
      </x:c>
      <x:c r="AC577" t="n">
        <x:f>COUNT(P577:AA577)</x:f>
        <x:v>12</x:v>
      </x:c>
      <x:c r="AD577" t="n">
        <x:f>COUNTIF(D577:AA577,"&gt;0")</x:f>
        <x:v>24</x:v>
      </x:c>
      <x:c r="AE577" t="n">
        <x:f>IF(AB577=0,"",AVERAGE(D577:O577))</x:f>
        <x:v>49.6221075</x:v>
      </x:c>
      <x:c r="AF577" t="n">
        <x:f>IF(AC577=0,"",AVERAGE(P577:AA577))</x:f>
        <x:v>66.00315833333333</x:v>
      </x:c>
      <x:c r="AG577" t="n">
        <x:f>IF(OR(AB577&lt;'산출기준'!$B$19,AC577&lt;'산출기준'!$B$19,AE577=0),"",AF577/AE577)</x:f>
        <x:v>1.3301159837544856</x:v>
      </x:c>
      <x:c r="AH577" t="n">
        <x:f>IF(SUM(P577:AA577)=0,"",MAX(P577:AA577)/SUM(P577:AA577))</x:f>
        <x:v>0.12166300375272446</x:v>
      </x:c>
      <x:c r="AI577" t="n">
        <x:f>IF(AG577="","",AD577/'산출기준'!$B$18*'산출기준'!$B$20+MIN(1,AG577)*'산출기준'!$B$21+(1-AH577)*'산출기준'!$B$22)</x:f>
        <x:v>97.56673992494551</x:v>
      </x:c>
      <x:c r="AJ577" t="str">
        <x:v>24개월 중 양수 지수 24개월; 전반/후반 자료 12/12개월. 최근12개월/이전12개월 관측월 평균비 1.33배, 최근 최댓달 비중 12.2%. 미래 1년 지속을 보장하지 않음.</x:v>
      </x:c>
      <x:c r="AK577" t="str">
        <x:v>https://developers.naver.com/docs/serviceapi/datalab/search/search.md</x:v>
      </x:c>
    </x:row>
    <x:row r="578">
      <x:c r="A578" t="str">
        <x:v>K0574</x:v>
      </x:c>
      <x:c r="B578" t="str">
        <x:v>자동차·IT·테크</x:v>
      </x:c>
      <x:c r="C578" t="str">
        <x:v>타이어교체시간</x:v>
      </x:c>
      <x:c r="D578" t="n">
        <x:v>62.7208</x:v>
      </x:c>
      <x:c r="E578" t="n">
        <x:v>68.89006</x:v>
      </x:c>
      <x:c r="F578" t="n">
        <x:v>100</x:v>
      </x:c>
      <x:c r="G578" t="n">
        <x:v>87.08146</x:v>
      </x:c>
      <x:c r="H578" t="n">
        <x:v>73.34563</x:v>
      </x:c>
      <x:c r="I578" t="n">
        <x:v>64.48721</x:v>
      </x:c>
      <x:c r="J578" t="n">
        <x:v>51.72686</x:v>
      </x:c>
      <x:c r="K578" t="n">
        <x:v>57.71157</x:v>
      </x:c>
      <x:c r="L578" t="n">
        <x:v>54.75876</x:v>
      </x:c>
      <x:c r="M578" t="n">
        <x:v>59.55707</x:v>
      </x:c>
      <x:c r="N578" t="n">
        <x:v>62.37806</x:v>
      </x:c>
      <x:c r="O578" t="n">
        <x:v>60.24255</x:v>
      </x:c>
      <x:c r="P578" t="n">
        <x:v>63.37991</x:v>
      </x:c>
      <x:c r="Q578" t="n">
        <x:v>69.8919</x:v>
      </x:c>
      <x:c r="R578" t="n">
        <x:v>71.79013</x:v>
      </x:c>
      <x:c r="S578" t="n">
        <x:v>90.95702</x:v>
      </x:c>
      <x:c r="T578" t="n">
        <x:v>58.79251</x:v>
      </x:c>
      <x:c r="U578" t="n">
        <x:v>40.49564</x:v>
      </x:c>
      <x:c r="V578" t="n">
        <x:v>38.96651</x:v>
      </x:c>
      <x:c r="W578" t="n">
        <x:v>38.57105</x:v>
      </x:c>
      <x:c r="X578" t="n">
        <x:v>35.46005</x:v>
      </x:c>
      <x:c r="Y578" t="n">
        <x:v>32.42815</x:v>
      </x:c>
      <x:c r="Z578" t="n">
        <x:v>40.75929</x:v>
      </x:c>
      <x:c r="AA578" t="n">
        <x:v>37.59557</x:v>
      </x:c>
      <x:c r="AB578" t="n">
        <x:f>COUNT(D578:O578)</x:f>
        <x:v>12</x:v>
      </x:c>
      <x:c r="AC578" t="n">
        <x:f>COUNT(P578:AA578)</x:f>
        <x:v>12</x:v>
      </x:c>
      <x:c r="AD578" t="n">
        <x:f>COUNTIF(D578:AA578,"&gt;0")</x:f>
        <x:v>24</x:v>
      </x:c>
      <x:c r="AE578" t="n">
        <x:f>IF(AB578=0,"",AVERAGE(D578:O578))</x:f>
        <x:v>66.90833583333334</x:v>
      </x:c>
      <x:c r="AF578" t="n">
        <x:f>IF(AC578=0,"",AVERAGE(P578:AA578))</x:f>
        <x:v>51.59064416666666</x:v>
      </x:c>
      <x:c r="AG578" t="n">
        <x:f>IF(OR(AB578&lt;'산출기준'!$B$19,AC578&lt;'산출기준'!$B$19,AE578=0),"",AF578/AE578)</x:f>
        <x:v>0.7710645246831038</x:v>
      </x:c>
      <x:c r="AH578" t="n">
        <x:f>IF(SUM(P578:AA578)=0,"",MAX(P578:AA578)/SUM(P578:AA578))</x:f>
        <x:v>0.1469210510762344</x:v>
      </x:c>
      <x:c r="AI578" t="n">
        <x:f>IF(AG578="","",AD578/'산출기준'!$B$18*'산출기준'!$B$20+MIN(1,AG578)*'산출기준'!$B$21+(1-AH578)*'산출기준'!$B$22)</x:f>
        <x:v>90.19351471896843</x:v>
      </x:c>
      <x:c r="AJ578" t="str">
        <x:v>24개월 중 양수 지수 24개월; 전반/후반 자료 12/12개월. 최근12개월/이전12개월 관측월 평균비 0.77배, 최근 최댓달 비중 14.7%. 미래 1년 지속을 보장하지 않음.</x:v>
      </x:c>
      <x:c r="AK578" t="str">
        <x:v>https://developers.naver.com/docs/serviceapi/datalab/search/search.md</x:v>
      </x:c>
    </x:row>
    <x:row r="579">
      <x:c r="A579" t="str">
        <x:v>K0575</x:v>
      </x:c>
      <x:c r="B579" t="str">
        <x:v>자동차·IT·테크</x:v>
      </x:c>
      <x:c r="C579" t="str">
        <x:v>아이폰12미니배터리교체</x:v>
      </x:c>
      <x:c r="D579" t="n">
        <x:v>73.50382</x:v>
      </x:c>
      <x:c r="E579" t="n">
        <x:v>53.51964</x:v>
      </x:c>
      <x:c r="F579" t="n">
        <x:v>44.0812</x:v>
      </x:c>
      <x:c r="G579" t="n">
        <x:v>47.42947</x:v>
      </x:c>
      <x:c r="H579" t="n">
        <x:v>58.84524</x:v>
      </x:c>
      <x:c r="I579" t="n">
        <x:v>65.09359</x:v>
      </x:c>
      <x:c r="J579" t="n">
        <x:v>60.11073</x:v>
      </x:c>
      <x:c r="K579" t="n">
        <x:v>55.1015</x:v>
      </x:c>
      <x:c r="L579" t="n">
        <x:v>55.8397</x:v>
      </x:c>
      <x:c r="M579" t="n">
        <x:v>43.31663</x:v>
      </x:c>
      <x:c r="N579" t="n">
        <x:v>44.92486</x:v>
      </x:c>
      <x:c r="O579" t="n">
        <x:v>46.34853</x:v>
      </x:c>
      <x:c r="P579" t="n">
        <x:v>53.62509</x:v>
      </x:c>
      <x:c r="Q579" t="n">
        <x:v>46.55945</x:v>
      </x:c>
      <x:c r="R579" t="n">
        <x:v>38.6765</x:v>
      </x:c>
      <x:c r="S579" t="n">
        <x:v>47.8513</x:v>
      </x:c>
      <x:c r="T579" t="n">
        <x:v>61.9035</x:v>
      </x:c>
      <x:c r="U579" t="n">
        <x:v>61.85077</x:v>
      </x:c>
      <x:c r="V579" t="n">
        <x:v>54.60058</x:v>
      </x:c>
      <x:c r="W579" t="n">
        <x:v>41.60295</x:v>
      </x:c>
      <x:c r="X579" t="n">
        <x:v>39.15106</x:v>
      </x:c>
      <x:c r="Y579" t="n">
        <x:v>30.63538</x:v>
      </x:c>
      <x:c r="Z579" t="n">
        <x:v>34.98549</x:v>
      </x:c>
      <x:c r="AA579" t="n">
        <x:v>38.83469</x:v>
      </x:c>
      <x:c r="AB579" t="n">
        <x:f>COUNT(D579:O579)</x:f>
        <x:v>12</x:v>
      </x:c>
      <x:c r="AC579" t="n">
        <x:f>COUNT(P579:AA579)</x:f>
        <x:v>12</x:v>
      </x:c>
      <x:c r="AD579" t="n">
        <x:f>COUNTIF(D579:AA579,"&gt;0")</x:f>
        <x:v>24</x:v>
      </x:c>
      <x:c r="AE579" t="n">
        <x:f>IF(AB579=0,"",AVERAGE(D579:O579))</x:f>
        <x:v>54.00957583333334</x:v>
      </x:c>
      <x:c r="AF579" t="n">
        <x:f>IF(AC579=0,"",AVERAGE(P579:AA579))</x:f>
        <x:v>45.85639666666666</x:v>
      </x:c>
      <x:c r="AG579" t="n">
        <x:f>IF(OR(AB579&lt;'산출기준'!$B$19,AC579&lt;'산출기준'!$B$19,AE579=0),"",AF579/AE579)</x:f>
        <x:v>0.8490419700420099</x:v>
      </x:c>
      <x:c r="AH579" t="n">
        <x:f>IF(SUM(P579:AA579)=0,"",MAX(P579:AA579)/SUM(P579:AA579))</x:f>
        <x:v>0.11249521059184837</x:v>
      </x:c>
      <x:c r="AI579" t="n">
        <x:f>IF(AG579="","",AD579/'산출기준'!$B$18*'산출기준'!$B$20+MIN(1,AG579)*'산출기준'!$B$21+(1-AH579)*'산출기준'!$B$22)</x:f>
        <x:v>93.22135488942334</x:v>
      </x:c>
      <x:c r="AJ579" t="str">
        <x:v>24개월 중 양수 지수 24개월; 전반/후반 자료 12/12개월. 최근12개월/이전12개월 관측월 평균비 0.85배, 최근 최댓달 비중 11.2%. 미래 1년 지속을 보장하지 않음.</x:v>
      </x:c>
      <x:c r="AK579" t="str">
        <x:v>https://developers.naver.com/docs/serviceapi/datalab/search/search.md</x:v>
      </x:c>
    </x:row>
    <x:row r="580">
      <x:c r="A580" t="str">
        <x:v>K0576</x:v>
      </x:c>
      <x:c r="B580" t="str">
        <x:v>자동차·IT·테크</x:v>
      </x:c>
      <x:c r="C580" t="str">
        <x:v>윈도우설치방법</x:v>
      </x:c>
      <x:c r="D580" t="n">
        <x:v>33.7516</x:v>
      </x:c>
      <x:c r="E580" t="n">
        <x:v>26.90717</x:v>
      </x:c>
      <x:c r="F580" t="n">
        <x:v>34.77826</x:v>
      </x:c>
      <x:c r="G580" t="n">
        <x:v>33.32382</x:v>
      </x:c>
      <x:c r="H580" t="n">
        <x:v>38.52844</x:v>
      </x:c>
      <x:c r="I580" t="n">
        <x:v>38.57122</x:v>
      </x:c>
      <x:c r="J580" t="n">
        <x:v>38.04363</x:v>
      </x:c>
      <x:c r="K580" t="n">
        <x:v>26.82161</x:v>
      </x:c>
      <x:c r="L580" t="n">
        <x:v>24.76828</x:v>
      </x:c>
      <x:c r="M580" t="n">
        <x:v>22.41551</x:v>
      </x:c>
      <x:c r="N580" t="n">
        <x:v>26.60772</x:v>
      </x:c>
      <x:c r="O580" t="n">
        <x:v>27.16383</x:v>
      </x:c>
      <x:c r="P580" t="n">
        <x:v>29.6592</x:v>
      </x:c>
      <x:c r="Q580" t="n">
        <x:v>29.5879</x:v>
      </x:c>
      <x:c r="R580" t="n">
        <x:v>28.73235</x:v>
      </x:c>
      <x:c r="S580" t="n">
        <x:v>30.94253</x:v>
      </x:c>
      <x:c r="T580" t="n">
        <x:v>33.96549</x:v>
      </x:c>
      <x:c r="U580" t="n">
        <x:v>29.6592</x:v>
      </x:c>
      <x:c r="V580" t="n">
        <x:v>31.55568</x:v>
      </x:c>
      <x:c r="W580" t="n">
        <x:v>22.95736</x:v>
      </x:c>
      <x:c r="X580" t="n">
        <x:v>19.84885</x:v>
      </x:c>
      <x:c r="Y580" t="n">
        <x:v>18.62255</x:v>
      </x:c>
      <x:c r="Z580" t="n">
        <x:v>22.28718</x:v>
      </x:c>
      <x:c r="AA580" t="n">
        <x:v>19.97718</x:v>
      </x:c>
      <x:c r="AB580" t="n">
        <x:f>COUNT(D580:O580)</x:f>
        <x:v>12</x:v>
      </x:c>
      <x:c r="AC580" t="n">
        <x:f>COUNT(P580:AA580)</x:f>
        <x:v>12</x:v>
      </x:c>
      <x:c r="AD580" t="n">
        <x:f>COUNTIF(D580:AA580,"&gt;0")</x:f>
        <x:v>24</x:v>
      </x:c>
      <x:c r="AE580" t="n">
        <x:f>IF(AB580=0,"",AVERAGE(D580:O580))</x:f>
        <x:v>30.973424166666664</x:v>
      </x:c>
      <x:c r="AF580" t="n">
        <x:f>IF(AC580=0,"",AVERAGE(P580:AA580))</x:f>
        <x:v>26.482955833333325</x:v>
      </x:c>
      <x:c r="AG580" t="n">
        <x:f>IF(OR(AB580&lt;'산출기준'!$B$19,AC580&lt;'산출기준'!$B$19,AE580=0),"",AF580/AE580)</x:f>
        <x:v>0.8550218952489618</x:v>
      </x:c>
      <x:c r="AH580" t="n">
        <x:f>IF(SUM(P580:AA580)=0,"",MAX(P580:AA580)/SUM(P580:AA580))</x:f>
        <x:v>0.10687845865140876</x:v>
      </x:c>
      <x:c r="AI580" t="n">
        <x:f>IF(AG580="","",AD580/'산출기준'!$B$18*'산출기준'!$B$20+MIN(1,AG580)*'산출기준'!$B$21+(1-AH580)*'산출기준'!$B$22)</x:f>
        <x:v>93.51308768444068</x:v>
      </x:c>
      <x:c r="AJ580" t="str">
        <x:v>24개월 중 양수 지수 24개월; 전반/후반 자료 12/12개월. 최근12개월/이전12개월 관측월 평균비 0.86배, 최근 최댓달 비중 10.7%. 미래 1년 지속을 보장하지 않음.</x:v>
      </x:c>
      <x:c r="AK580" t="str">
        <x:v>https://developers.naver.com/docs/serviceapi/datalab/search/search.md</x:v>
      </x:c>
    </x:row>
    <x:row r="581">
      <x:c r="A581" t="str">
        <x:v>K0577</x:v>
      </x:c>
      <x:c r="B581" t="str">
        <x:v>자동차·IT·테크</x:v>
      </x:c>
      <x:c r="C581" t="str">
        <x:v>타이어교환주기</x:v>
      </x:c>
      <x:c r="D581" t="n">
        <x:v>61.44303</x:v>
      </x:c>
      <x:c r="E581" t="n">
        <x:v>65.17895</x:v>
      </x:c>
      <x:c r="F581" t="n">
        <x:v>63.53914</x:v>
      </x:c>
      <x:c r="G581" t="n">
        <x:v>48.60972</x:v>
      </x:c>
      <x:c r="H581" t="n">
        <x:v>51.68971</x:v>
      </x:c>
      <x:c r="I581" t="n">
        <x:v>47.69713</x:v>
      </x:c>
      <x:c r="J581" t="n">
        <x:v>55.88193</x:v>
      </x:c>
      <x:c r="K581" t="n">
        <x:v>72.8219</x:v>
      </x:c>
      <x:c r="L581" t="n">
        <x:v>72.37986</x:v>
      </x:c>
      <x:c r="M581" t="n">
        <x:v>76.28689</x:v>
      </x:c>
      <x:c r="N581" t="n">
        <x:v>85.27021</x:v>
      </x:c>
      <x:c r="O581" t="n">
        <x:v>89.93298</x:v>
      </x:c>
      <x:c r="P581" t="n">
        <x:v>86.12576</x:v>
      </x:c>
      <x:c r="Q581" t="n">
        <x:v>94.03964</x:v>
      </x:c>
      <x:c r="R581" t="n">
        <x:v>84.18651</x:v>
      </x:c>
      <x:c r="S581" t="n">
        <x:v>100</x:v>
      </x:c>
      <x:c r="T581" t="n">
        <x:v>68.38728</x:v>
      </x:c>
      <x:c r="U581" t="n">
        <x:v>22.61514</x:v>
      </x:c>
      <x:c r="V581" t="n">
        <x:v>22.6294</x:v>
      </x:c>
      <x:c r="W581" t="n">
        <x:v>18.40866</x:v>
      </x:c>
      <x:c r="X581" t="n">
        <x:v>15.49978</x:v>
      </x:c>
      <x:c r="Y581" t="n">
        <x:v>17.33922</x:v>
      </x:c>
      <x:c r="Z581" t="n">
        <x:v>19.39255</x:v>
      </x:c>
      <x:c r="AA581" t="n">
        <x:v>19.692</x:v>
      </x:c>
      <x:c r="AB581" t="n">
        <x:f>COUNT(D581:O581)</x:f>
        <x:v>12</x:v>
      </x:c>
      <x:c r="AC581" t="n">
        <x:f>COUNT(P581:AA581)</x:f>
        <x:v>12</x:v>
      </x:c>
      <x:c r="AD581" t="n">
        <x:f>COUNTIF(D581:AA581,"&gt;0")</x:f>
        <x:v>24</x:v>
      </x:c>
      <x:c r="AE581" t="n">
        <x:f>IF(AB581=0,"",AVERAGE(D581:O581))</x:f>
        <x:v>65.8942875</x:v>
      </x:c>
      <x:c r="AF581" t="n">
        <x:f>IF(AC581=0,"",AVERAGE(P581:AA581))</x:f>
        <x:v>47.35966166666666</x:v>
      </x:c>
      <x:c r="AG581" t="n">
        <x:f>IF(OR(AB581&lt;'산출기준'!$B$19,AC581&lt;'산출기준'!$B$19,AE581=0),"",AF581/AE581)</x:f>
        <x:v>0.7187218113052161</x:v>
      </x:c>
      <x:c r="AH581" t="n">
        <x:f>IF(SUM(P581:AA581)=0,"",MAX(P581:AA581)/SUM(P581:AA581))</x:f>
        <x:v>0.1759584642303012</x:v>
      </x:c>
      <x:c r="AI581" t="n">
        <x:f>IF(AG581="","",AD581/'산출기준'!$B$18*'산출기준'!$B$20+MIN(1,AG581)*'산출기준'!$B$21+(1-AH581)*'산출기준'!$B$22)</x:f>
        <x:v>88.04248505455047</x:v>
      </x:c>
      <x:c r="AJ581" t="str">
        <x:v>24개월 중 양수 지수 24개월; 전반/후반 자료 12/12개월. 최근12개월/이전12개월 관측월 평균비 0.72배, 최근 최댓달 비중 17.6%. 미래 1년 지속을 보장하지 않음.</x:v>
      </x:c>
      <x:c r="AK581" t="str">
        <x:v>https://developers.naver.com/docs/serviceapi/datalab/search/search.md</x:v>
      </x:c>
    </x:row>
    <x:row r="582">
      <x:c r="A582" t="str">
        <x:v>K0578</x:v>
      </x:c>
      <x:c r="B582" t="str">
        <x:v>자동차·IT·테크</x:v>
      </x:c>
      <x:c r="C582" t="str">
        <x:v>아이폰수리비용</x:v>
      </x:c>
      <x:c r="D582" t="n">
        <x:v>31.14216</x:v>
      </x:c>
      <x:c r="E582" t="n">
        <x:v>25.46698</x:v>
      </x:c>
      <x:c r="F582" t="n">
        <x:v>20.30514</x:v>
      </x:c>
      <x:c r="G582" t="n">
        <x:v>19.53514</x:v>
      </x:c>
      <x:c r="H582" t="n">
        <x:v>22.1731</x:v>
      </x:c>
      <x:c r="I582" t="n">
        <x:v>21.84514</x:v>
      </x:c>
      <x:c r="J582" t="n">
        <x:v>20.14829</x:v>
      </x:c>
      <x:c r="K582" t="n">
        <x:v>21.0894</x:v>
      </x:c>
      <x:c r="L582" t="n">
        <x:v>30.31512</x:v>
      </x:c>
      <x:c r="M582" t="n">
        <x:v>27.93383</x:v>
      </x:c>
      <x:c r="N582" t="n">
        <x:v>33.2953</x:v>
      </x:c>
      <x:c r="O582" t="n">
        <x:v>31.81234</x:v>
      </x:c>
      <x:c r="P582" t="n">
        <x:v>33.23827</x:v>
      </x:c>
      <x:c r="Q582" t="n">
        <x:v>31.74105</x:v>
      </x:c>
      <x:c r="R582" t="n">
        <x:v>24.7255</x:v>
      </x:c>
      <x:c r="S582" t="n">
        <x:v>25.5668</x:v>
      </x:c>
      <x:c r="T582" t="n">
        <x:v>26.10865</x:v>
      </x:c>
      <x:c r="U582" t="n">
        <x:v>20.91829</x:v>
      </x:c>
      <x:c r="V582" t="n">
        <x:v>21.97347</x:v>
      </x:c>
      <x:c r="W582" t="n">
        <x:v>17.98089</x:v>
      </x:c>
      <x:c r="X582" t="n">
        <x:v>19.82033</x:v>
      </x:c>
      <x:c r="Y582" t="n">
        <x:v>16.81163</x:v>
      </x:c>
      <x:c r="Z582" t="n">
        <x:v>19.72051</x:v>
      </x:c>
      <x:c r="AA582" t="n">
        <x:v>19.73477</x:v>
      </x:c>
      <x:c r="AB582" t="n">
        <x:f>COUNT(D582:O582)</x:f>
        <x:v>12</x:v>
      </x:c>
      <x:c r="AC582" t="n">
        <x:f>COUNT(P582:AA582)</x:f>
        <x:v>12</x:v>
      </x:c>
      <x:c r="AD582" t="n">
        <x:f>COUNTIF(D582:AA582,"&gt;0")</x:f>
        <x:v>24</x:v>
      </x:c>
      <x:c r="AE582" t="n">
        <x:f>IF(AB582=0,"",AVERAGE(D582:O582))</x:f>
        <x:v>25.421828333333334</x:v>
      </x:c>
      <x:c r="AF582" t="n">
        <x:f>IF(AC582=0,"",AVERAGE(P582:AA582))</x:f>
        <x:v>23.195013333333335</x:v>
      </x:c>
      <x:c r="AG582" t="n">
        <x:f>IF(OR(AB582&lt;'산출기준'!$B$19,AC582&lt;'산출기준'!$B$19,AE582=0),"",AF582/AE582)</x:f>
        <x:v>0.912405395441988</x:v>
      </x:c>
      <x:c r="AH582" t="n">
        <x:f>IF(SUM(P582:AA582)=0,"",MAX(P582:AA582)/SUM(P582:AA582))</x:f>
        <x:v>0.11941600522181203</x:v>
      </x:c>
      <x:c r="AI582" t="n">
        <x:f>IF(AG582="","",AD582/'산출기준'!$B$18*'산출기준'!$B$20+MIN(1,AG582)*'산출기준'!$B$21+(1-AH582)*'산출기준'!$B$22)</x:f>
        <x:v>94.98384175882339</x:v>
      </x:c>
      <x:c r="AJ582" t="str">
        <x:v>24개월 중 양수 지수 24개월; 전반/후반 자료 12/12개월. 최근12개월/이전12개월 관측월 평균비 0.91배, 최근 최댓달 비중 11.9%. 미래 1년 지속을 보장하지 않음.</x:v>
      </x:c>
      <x:c r="AK582" t="str">
        <x:v>https://developers.naver.com/docs/serviceapi/datalab/search/search.md</x:v>
      </x:c>
    </x:row>
    <x:row r="583">
      <x:c r="A583" t="str">
        <x:v>K0579</x:v>
      </x:c>
      <x:c r="B583" t="str">
        <x:v>자동차·IT·테크</x:v>
      </x:c>
      <x:c r="C583" t="str">
        <x:v>아이폰13미니배터리교체비용</x:v>
      </x:c>
      <x:c r="D583" t="n">
        <x:v>66.8758</x:v>
      </x:c>
      <x:c r="E583" t="n">
        <x:v>66.07728</x:v>
      </x:c>
      <x:c r="F583" t="n">
        <x:v>48.55268</x:v>
      </x:c>
      <x:c r="G583" t="n">
        <x:v>45.68658</x:v>
      </x:c>
      <x:c r="H583" t="n">
        <x:v>52.24582</x:v>
      </x:c>
      <x:c r="I583" t="n">
        <x:v>58.49137</x:v>
      </x:c>
      <x:c r="J583" t="n">
        <x:v>48.95194</x:v>
      </x:c>
      <x:c r="K583" t="n">
        <x:v>38.999</x:v>
      </x:c>
      <x:c r="L583" t="n">
        <x:v>45.45843</x:v>
      </x:c>
      <x:c r="M583" t="n">
        <x:v>40.35362</x:v>
      </x:c>
      <x:c r="N583" t="n">
        <x:v>38.9277</x:v>
      </x:c>
      <x:c r="O583" t="n">
        <x:v>41.40881</x:v>
      </x:c>
      <x:c r="P583" t="n">
        <x:v>56.15285</x:v>
      </x:c>
      <x:c r="Q583" t="n">
        <x:v>47.4975</x:v>
      </x:c>
      <x:c r="R583" t="n">
        <x:v>48.86639</x:v>
      </x:c>
      <x:c r="S583" t="n">
        <x:v>43.49066</x:v>
      </x:c>
      <x:c r="T583" t="n">
        <x:v>41.85084</x:v>
      </x:c>
      <x:c r="U583" t="n">
        <x:v>36.84585</x:v>
      </x:c>
      <x:c r="V583" t="n">
        <x:v>35.20604</x:v>
      </x:c>
      <x:c r="W583" t="n">
        <x:v>26.69328</x:v>
      </x:c>
      <x:c r="X583" t="n">
        <x:v>23.59903</x:v>
      </x:c>
      <x:c r="Y583" t="n">
        <x:v>19.692</x:v>
      </x:c>
      <x:c r="Z583" t="n">
        <x:v>19.15014</x:v>
      </x:c>
      <x:c r="AA583" t="n">
        <x:v>19.2357</x:v>
      </x:c>
      <x:c r="AB583" t="n">
        <x:f>COUNT(D583:O583)</x:f>
        <x:v>12</x:v>
      </x:c>
      <x:c r="AC583" t="n">
        <x:f>COUNT(P583:AA583)</x:f>
        <x:v>12</x:v>
      </x:c>
      <x:c r="AD583" t="n">
        <x:f>COUNTIF(D583:AA583,"&gt;0")</x:f>
        <x:v>24</x:v>
      </x:c>
      <x:c r="AE583" t="n">
        <x:f>IF(AB583=0,"",AVERAGE(D583:O583))</x:f>
        <x:v>49.335752500000005</x:v>
      </x:c>
      <x:c r="AF583" t="n">
        <x:f>IF(AC583=0,"",AVERAGE(P583:AA583))</x:f>
        <x:v>34.85669000000001</x:v>
      </x:c>
      <x:c r="AG583" t="n">
        <x:f>IF(OR(AB583&lt;'산출기준'!$B$19,AC583&lt;'산출기준'!$B$19,AE583=0),"",AF583/AE583)</x:f>
        <x:v>0.7065198812970371</x:v>
      </x:c>
      <x:c r="AH583" t="n">
        <x:f>IF(SUM(P583:AA583)=0,"",MAX(P583:AA583)/SUM(P583:AA583))</x:f>
        <x:v>0.1342469456126404</x:v>
      </x:c>
      <x:c r="AI583" t="n">
        <x:f>IF(AG583="","",AD583/'산출기준'!$B$18*'산출기준'!$B$20+MIN(1,AG583)*'산출기준'!$B$21+(1-AH583)*'산출기준'!$B$22)</x:f>
        <x:v>88.5106575266583</x:v>
      </x:c>
      <x:c r="AJ583" t="str">
        <x:v>24개월 중 양수 지수 24개월; 전반/후반 자료 12/12개월. 최근12개월/이전12개월 관측월 평균비 0.71배, 최근 최댓달 비중 13.4%. 미래 1년 지속을 보장하지 않음.</x:v>
      </x:c>
      <x:c r="AK583" t="str">
        <x:v>https://developers.naver.com/docs/serviceapi/datalab/search/search.md</x:v>
      </x:c>
    </x:row>
    <x:row r="584">
      <x:c r="A584" t="str">
        <x:v>K0580</x:v>
      </x:c>
      <x:c r="B584" t="str">
        <x:v>자동차·IT·테크</x:v>
      </x:c>
      <x:c r="C584" t="str">
        <x:v>노트북배터리교체</x:v>
      </x:c>
      <x:c r="D584" t="n">
        <x:v>43.24825</x:v>
      </x:c>
      <x:c r="E584" t="n">
        <x:v>40.99529</x:v>
      </x:c>
      <x:c r="F584" t="n">
        <x:v>38.78511</x:v>
      </x:c>
      <x:c r="G584" t="n">
        <x:v>40.42492</x:v>
      </x:c>
      <x:c r="H584" t="n">
        <x:v>48.05361</x:v>
      </x:c>
      <x:c r="I584" t="n">
        <x:v>52.7449</x:v>
      </x:c>
      <x:c r="J584" t="n">
        <x:v>55.78211</x:v>
      </x:c>
      <x:c r="K584" t="n">
        <x:v>36.23271</x:v>
      </x:c>
      <x:c r="L584" t="n">
        <x:v>30.18679</x:v>
      </x:c>
      <x:c r="M584" t="n">
        <x:v>28.03365</x:v>
      </x:c>
      <x:c r="N584" t="n">
        <x:v>29.21716</x:v>
      </x:c>
      <x:c r="O584" t="n">
        <x:v>29.28846</x:v>
      </x:c>
      <x:c r="P584" t="n">
        <x:v>27.50606</x:v>
      </x:c>
      <x:c r="Q584" t="n">
        <x:v>27.89105</x:v>
      </x:c>
      <x:c r="R584" t="n">
        <x:v>23.27106</x:v>
      </x:c>
      <x:c r="S584" t="n">
        <x:v>24.59717</x:v>
      </x:c>
      <x:c r="T584" t="n">
        <x:v>27.24939</x:v>
      </x:c>
      <x:c r="U584" t="n">
        <x:v>24.19791</x:v>
      </x:c>
      <x:c r="V584" t="n">
        <x:v>23.17125</x:v>
      </x:c>
      <x:c r="W584" t="n">
        <x:v>18.22329</x:v>
      </x:c>
      <x:c r="X584" t="n">
        <x:v>18.63681</x:v>
      </x:c>
      <x:c r="Y584" t="n">
        <x:v>18.03792</x:v>
      </x:c>
      <x:c r="Z584" t="n">
        <x:v>19.15014</x:v>
      </x:c>
      <x:c r="AA584" t="n">
        <x:v>18.05218</x:v>
      </x:c>
      <x:c r="AB584" t="n">
        <x:f>COUNT(D584:O584)</x:f>
        <x:v>12</x:v>
      </x:c>
      <x:c r="AC584" t="n">
        <x:f>COUNT(P584:AA584)</x:f>
        <x:v>12</x:v>
      </x:c>
      <x:c r="AD584" t="n">
        <x:f>COUNTIF(D584:AA584,"&gt;0")</x:f>
        <x:v>24</x:v>
      </x:c>
      <x:c r="AE584" t="n">
        <x:f>IF(AB584=0,"",AVERAGE(D584:O584))</x:f>
        <x:v>39.416079999999994</x:v>
      </x:c>
      <x:c r="AF584" t="n">
        <x:f>IF(AC584=0,"",AVERAGE(P584:AA584))</x:f>
        <x:v>22.49868583333333</x:v>
      </x:c>
      <x:c r="AG584" t="n">
        <x:f>IF(OR(AB584&lt;'산출기준'!$B$19,AC584&lt;'산출기준'!$B$19,AE584=0),"",AF584/AE584)</x:f>
        <x:v>0.5707996795554843</x:v>
      </x:c>
      <x:c r="AH584" t="n">
        <x:f>IF(SUM(P584:AA584)=0,"",MAX(P584:AA584)/SUM(P584:AA584))</x:f>
        <x:v>0.10330621903360801</x:v>
      </x:c>
      <x:c r="AI584" t="n">
        <x:f>IF(AG584="","",AD584/'산출기준'!$B$18*'산출기준'!$B$20+MIN(1,AG584)*'산출기준'!$B$21+(1-AH584)*'산출기준'!$B$22)</x:f>
        <x:v>85.05786600599237</x:v>
      </x:c>
      <x:c r="AJ584" t="str">
        <x:v>24개월 중 양수 지수 24개월; 전반/후반 자료 12/12개월. 최근12개월/이전12개월 관측월 평균비 0.57배, 최근 최댓달 비중 10.3%. 미래 1년 지속을 보장하지 않음.</x:v>
      </x:c>
      <x:c r="AK584" t="str">
        <x:v>https://developers.naver.com/docs/serviceapi/datalab/search/search.md</x:v>
      </x:c>
    </x:row>
    <x:row r="585">
      <x:c r="A585" t="str">
        <x:v>K0581</x:v>
      </x:c>
      <x:c r="B585" t="str">
        <x:v>자동차·IT·테크</x:v>
      </x:c>
      <x:c r="C585" t="str">
        <x:v>자동차엔진오일교체</x:v>
      </x:c>
      <x:c r="D585" t="n">
        <x:v>18.38166</x:v>
      </x:c>
      <x:c r="E585" t="n">
        <x:v>18.59214</x:v>
      </x:c>
      <x:c r="F585" t="n">
        <x:v>20.74368</x:v>
      </x:c>
      <x:c r="G585" t="n">
        <x:v>16.81478</x:v>
      </x:c>
      <x:c r="H585" t="n">
        <x:v>17.6333</x:v>
      </x:c>
      <x:c r="I585" t="n">
        <x:v>14.28905</x:v>
      </x:c>
      <x:c r="J585" t="n">
        <x:v>16.88493</x:v>
      </x:c>
      <x:c r="K585" t="n">
        <x:v>28.53133</x:v>
      </x:c>
      <x:c r="L585" t="n">
        <x:v>28.53133</x:v>
      </x:c>
      <x:c r="M585" t="n">
        <x:v>29.70065</x:v>
      </x:c>
      <x:c r="N585" t="n">
        <x:v>27.59588</x:v>
      </x:c>
      <x:c r="O585" t="n">
        <x:v>28.34424</x:v>
      </x:c>
      <x:c r="P585" t="n">
        <x:v>26.1927</x:v>
      </x:c>
      <x:c r="Q585" t="n">
        <x:v>26.28624</x:v>
      </x:c>
      <x:c r="R585" t="n">
        <x:v>27.19831</x:v>
      </x:c>
      <x:c r="S585" t="n">
        <x:v>26.61365</x:v>
      </x:c>
      <x:c r="T585" t="n">
        <x:v>30.33208</x:v>
      </x:c>
      <x:c r="U585" t="n">
        <x:v>27.17492</x:v>
      </x:c>
      <x:c r="V585" t="n">
        <x:v>28.78858</x:v>
      </x:c>
      <x:c r="W585" t="n">
        <x:v>25.23386</x:v>
      </x:c>
      <x:c r="X585" t="n">
        <x:v>27.29186</x:v>
      </x:c>
      <x:c r="Y585" t="n">
        <x:v>25.07015</x:v>
      </x:c>
      <x:c r="Z585" t="n">
        <x:v>29.32647</x:v>
      </x:c>
      <x:c r="AA585" t="n">
        <x:v>31.26753</x:v>
      </x:c>
      <x:c r="AB585" t="n">
        <x:f>COUNT(D585:O585)</x:f>
        <x:v>12</x:v>
      </x:c>
      <x:c r="AC585" t="n">
        <x:f>COUNT(P585:AA585)</x:f>
        <x:v>12</x:v>
      </x:c>
      <x:c r="AD585" t="n">
        <x:f>COUNTIF(D585:AA585,"&gt;0")</x:f>
        <x:v>24</x:v>
      </x:c>
      <x:c r="AE585" t="n">
        <x:f>IF(AB585=0,"",AVERAGE(D585:O585))</x:f>
        <x:v>22.1702475</x:v>
      </x:c>
      <x:c r="AF585" t="n">
        <x:f>IF(AC585=0,"",AVERAGE(P585:AA585))</x:f>
        <x:v>27.564695833333335</x:v>
      </x:c>
      <x:c r="AG585" t="n">
        <x:f>IF(OR(AB585&lt;'산출기준'!$B$19,AC585&lt;'산출기준'!$B$19,AE585=0),"",AF585/AE585)</x:f>
        <x:v>1.24331926530515</x:v>
      </x:c>
      <x:c r="AH585" t="n">
        <x:f>IF(SUM(P585:AA585)=0,"",MAX(P585:AA585)/SUM(P585:AA585))</x:f>
        <x:v>0.09452770731643903</x:v>
      </x:c>
      <x:c r="AI585" t="n">
        <x:f>IF(AG585="","",AD585/'산출기준'!$B$18*'산출기준'!$B$20+MIN(1,AG585)*'산출기준'!$B$21+(1-AH585)*'산출기준'!$B$22)</x:f>
        <x:v>98.10944585367122</x:v>
      </x:c>
      <x:c r="AJ585" t="str">
        <x:v>24개월 중 양수 지수 24개월; 전반/후반 자료 12/12개월. 최근12개월/이전12개월 관측월 평균비 1.24배, 최근 최댓달 비중 9.5%. 미래 1년 지속을 보장하지 않음.</x:v>
      </x:c>
      <x:c r="AK585" t="str">
        <x:v>https://developers.naver.com/docs/serviceapi/datalab/search/search.md</x:v>
      </x:c>
    </x:row>
    <x:row r="586">
      <x:c r="A586" t="str">
        <x:v>K0582</x:v>
      </x:c>
      <x:c r="B586" t="str">
        <x:v>자동차·IT·테크</x:v>
      </x:c>
      <x:c r="C586" t="str">
        <x:v>자동차종합검사예약</x:v>
      </x:c>
      <x:c r="D586" t="n">
        <x:v>40.03741</x:v>
      </x:c>
      <x:c r="E586" t="n">
        <x:v>51.56688</x:v>
      </x:c>
      <x:c r="F586" t="n">
        <x:v>57.85781</x:v>
      </x:c>
      <x:c r="G586" t="n">
        <x:v>86.99719</x:v>
      </x:c>
      <x:c r="H586" t="n">
        <x:v>100</x:v>
      </x:c>
      <x:c r="I586" t="n">
        <x:v>82.06267</x:v>
      </x:c>
      <x:c r="J586" t="n">
        <x:v>58.69971</x:v>
      </x:c>
      <x:c r="K586" t="n">
        <x:v>36.71655</x:v>
      </x:c>
      <x:c r="L586" t="n">
        <x:v>29.25631</x:v>
      </x:c>
      <x:c r="M586" t="n">
        <x:v>26.05238</x:v>
      </x:c>
      <x:c r="N586" t="n">
        <x:v>27.92329</x:v>
      </x:c>
      <x:c r="O586" t="n">
        <x:v>25.98222</x:v>
      </x:c>
      <x:c r="P586" t="n">
        <x:v>26.54349</x:v>
      </x:c>
      <x:c r="Q586" t="n">
        <x:v>28.29747</x:v>
      </x:c>
      <x:c r="R586" t="n">
        <x:v>34.28437</x:v>
      </x:c>
      <x:c r="S586" t="n">
        <x:v>39.87371</x:v>
      </x:c>
      <x:c r="T586" t="n">
        <x:v>32.1796</x:v>
      </x:c>
      <x:c r="U586" t="n">
        <x:v>18.1478</x:v>
      </x:c>
      <x:c r="V586" t="n">
        <x:v>24.25163</x:v>
      </x:c>
      <x:c r="W586" t="n">
        <x:v>29.18615</x:v>
      </x:c>
      <x:c r="X586" t="n">
        <x:v>27.36202</x:v>
      </x:c>
      <x:c r="Y586" t="n">
        <x:v>28.83536</x:v>
      </x:c>
      <x:c r="Z586" t="n">
        <x:v>26.52011</x:v>
      </x:c>
      <x:c r="AA586" t="n">
        <x:v>29.49017</x:v>
      </x:c>
      <x:c r="AB586" t="n">
        <x:f>COUNT(D586:O586)</x:f>
        <x:v>12</x:v>
      </x:c>
      <x:c r="AC586" t="n">
        <x:f>COUNT(P586:AA586)</x:f>
        <x:v>12</x:v>
      </x:c>
      <x:c r="AD586" t="n">
        <x:f>COUNTIF(D586:AA586,"&gt;0")</x:f>
        <x:v>24</x:v>
      </x:c>
      <x:c r="AE586" t="n">
        <x:f>IF(AB586=0,"",AVERAGE(D586:O586))</x:f>
        <x:v>51.92936833333332</x:v>
      </x:c>
      <x:c r="AF586" t="n">
        <x:f>IF(AC586=0,"",AVERAGE(P586:AA586))</x:f>
        <x:v>28.747656666666657</x:v>
      </x:c>
      <x:c r="AG586" t="n">
        <x:f>IF(OR(AB586&lt;'산출기준'!$B$19,AC586&lt;'산출기준'!$B$19,AE586=0),"",AF586/AE586)</x:f>
        <x:v>0.553591495319877</x:v>
      </x:c>
      <x:c r="AH586" t="n">
        <x:f>IF(SUM(P586:AA586)=0,"",MAX(P586:AA586)/SUM(P586:AA586))</x:f>
        <x:v>0.11558539206152112</x:v>
      </x:c>
      <x:c r="AI586" t="n">
        <x:f>IF(AG586="","",AD586/'산출기준'!$B$18*'산출기준'!$B$20+MIN(1,AG586)*'산출기준'!$B$21+(1-AH586)*'산출기준'!$B$22)</x:f>
        <x:v>84.2960370183659</x:v>
      </x:c>
      <x:c r="AJ586" t="str">
        <x:v>24개월 중 양수 지수 24개월; 전반/후반 자료 12/12개월. 최근12개월/이전12개월 관측월 평균비 0.55배, 최근 최댓달 비중 11.6%. 미래 1년 지속을 보장하지 않음.</x:v>
      </x:c>
      <x:c r="AK586" t="str">
        <x:v>https://developers.naver.com/docs/serviceapi/datalab/search/search.md</x:v>
      </x:c>
    </x:row>
    <x:row r="587">
      <x:c r="A587" t="str">
        <x:v>K0583</x:v>
      </x:c>
      <x:c r="B587" t="str">
        <x:v>자동차·IT·테크</x:v>
      </x:c>
      <x:c r="C587" t="str">
        <x:v>KT공유기설정</x:v>
      </x:c>
      <x:c r="D587" t="n">
        <x:v>57.12282</x:v>
      </x:c>
      <x:c r="E587" t="n">
        <x:v>58.553</x:v>
      </x:c>
      <x:c r="F587" t="n">
        <x:v>56.2535</x:v>
      </x:c>
      <x:c r="G587" t="n">
        <x:v>52.15928</x:v>
      </x:c>
      <x:c r="H587" t="n">
        <x:v>54.96354</x:v>
      </x:c>
      <x:c r="I587" t="n">
        <x:v>57.34716</x:v>
      </x:c>
      <x:c r="J587" t="n">
        <x:v>63.06786</x:v>
      </x:c>
      <x:c r="K587" t="n">
        <x:v>51.62647</x:v>
      </x:c>
      <x:c r="L587" t="n">
        <x:v>54.85137</x:v>
      </x:c>
      <x:c r="M587" t="n">
        <x:v>56.95457</x:v>
      </x:c>
      <x:c r="N587" t="n">
        <x:v>61.46943</x:v>
      </x:c>
      <x:c r="O587" t="n">
        <x:v>55.07571</x:v>
      </x:c>
      <x:c r="P587" t="n">
        <x:v>52.77621</x:v>
      </x:c>
      <x:c r="Q587" t="n">
        <x:v>47.98093</x:v>
      </x:c>
      <x:c r="R587" t="n">
        <x:v>41.86763</x:v>
      </x:c>
      <x:c r="S587" t="n">
        <x:v>35.78238</x:v>
      </x:c>
      <x:c r="T587" t="n">
        <x:v>40.10095</x:v>
      </x:c>
      <x:c r="U587" t="n">
        <x:v>41.30678</x:v>
      </x:c>
      <x:c r="V587" t="n">
        <x:v>46.41054</x:v>
      </x:c>
      <x:c r="W587" t="n">
        <x:v>39.56814</x:v>
      </x:c>
      <x:c r="X587" t="n">
        <x:v>40.35333</x:v>
      </x:c>
      <x:c r="Y587" t="n">
        <x:v>34.24004</x:v>
      </x:c>
      <x:c r="Z587" t="n">
        <x:v>37.38081</x:v>
      </x:c>
      <x:c r="AA587" t="n">
        <x:v>36.20302</x:v>
      </x:c>
      <x:c r="AB587" t="n">
        <x:f>COUNT(D587:O587)</x:f>
        <x:v>12</x:v>
      </x:c>
      <x:c r="AC587" t="n">
        <x:f>COUNT(P587:AA587)</x:f>
        <x:v>12</x:v>
      </x:c>
      <x:c r="AD587" t="n">
        <x:f>COUNTIF(D587:AA587,"&gt;0")</x:f>
        <x:v>24</x:v>
      </x:c>
      <x:c r="AE587" t="n">
        <x:f>IF(AB587=0,"",AVERAGE(D587:O587))</x:f>
        <x:v>56.6203925</x:v>
      </x:c>
      <x:c r="AF587" t="n">
        <x:f>IF(AC587=0,"",AVERAGE(P587:AA587))</x:f>
        <x:v>41.164229999999996</x:v>
      </x:c>
      <x:c r="AG587" t="n">
        <x:f>IF(OR(AB587&lt;'산출기준'!$B$19,AC587&lt;'산출기준'!$B$19,AE587=0),"",AF587/AE587)</x:f>
        <x:v>0.7270212759475306</x:v>
      </x:c>
      <x:c r="AH587" t="n">
        <x:f>IF(SUM(P587:AA587)=0,"",MAX(P587:AA587)/SUM(P587:AA587))</x:f>
        <x:v>0.10684075713307403</x:v>
      </x:c>
      <x:c r="AI587" t="n">
        <x:f>IF(AG587="","",AD587/'산출기준'!$B$18*'산출기준'!$B$20+MIN(1,AG587)*'산출기준'!$B$21+(1-AH587)*'산출기준'!$B$22)</x:f>
        <x:v>89.67382313576445</x:v>
      </x:c>
      <x:c r="AJ587" t="str">
        <x:v>24개월 중 양수 지수 24개월; 전반/후반 자료 12/12개월. 최근12개월/이전12개월 관측월 평균비 0.73배, 최근 최댓달 비중 10.7%. 미래 1년 지속을 보장하지 않음.</x:v>
      </x:c>
      <x:c r="AK587" t="str">
        <x:v>https://developers.naver.com/docs/serviceapi/datalab/search/search.md</x:v>
      </x:c>
    </x:row>
    <x:row r="588">
      <x:c r="A588" t="str">
        <x:v>K0584</x:v>
      </x:c>
      <x:c r="B588" t="str">
        <x:v>자동차·IT·테크</x:v>
      </x:c>
      <x:c r="C588" t="str">
        <x:v>자동차블루투스연결</x:v>
      </x:c>
      <x:c r="D588" t="n">
        <x:v>100</x:v>
      </x:c>
      <x:c r="E588" t="n">
        <x:v>89.42793</x:v>
      </x:c>
      <x:c r="F588" t="n">
        <x:v>75.2664</x:v>
      </x:c>
      <x:c r="G588" t="n">
        <x:v>74.8738</x:v>
      </x:c>
      <x:c r="H588" t="n">
        <x:v>76.33202</x:v>
      </x:c>
      <x:c r="I588" t="n">
        <x:v>71.06001</x:v>
      </x:c>
      <x:c r="J588" t="n">
        <x:v>75.57487</x:v>
      </x:c>
      <x:c r="K588" t="n">
        <x:v>48.65395</x:v>
      </x:c>
      <x:c r="L588" t="n">
        <x:v>34.88502</x:v>
      </x:c>
      <x:c r="M588" t="n">
        <x:v>63.79697</x:v>
      </x:c>
      <x:c r="N588" t="n">
        <x:v>68.90072</x:v>
      </x:c>
      <x:c r="O588" t="n">
        <x:v>74.39708</x:v>
      </x:c>
      <x:c r="P588" t="n">
        <x:v>57.40325</x:v>
      </x:c>
      <x:c r="Q588" t="n">
        <x:v>65.45148</x:v>
      </x:c>
      <x:c r="R588" t="n">
        <x:v>44.16713</x:v>
      </x:c>
      <x:c r="S588" t="n">
        <x:v>40.99831</x:v>
      </x:c>
      <x:c r="T588" t="n">
        <x:v>38.58665</x:v>
      </x:c>
      <x:c r="U588" t="n">
        <x:v>42.23219</x:v>
      </x:c>
      <x:c r="V588" t="n">
        <x:v>43.80257</x:v>
      </x:c>
      <x:c r="W588" t="n">
        <x:v>32.27706</x:v>
      </x:c>
      <x:c r="X588" t="n">
        <x:v>37.10039</x:v>
      </x:c>
      <x:c r="Y588" t="n">
        <x:v>32.36118</x:v>
      </x:c>
      <x:c r="Z588" t="n">
        <x:v>36.62366</x:v>
      </x:c>
      <x:c r="AA588" t="n">
        <x:v>36.20302</x:v>
      </x:c>
      <x:c r="AB588" t="n">
        <x:f>COUNT(D588:O588)</x:f>
        <x:v>12</x:v>
      </x:c>
      <x:c r="AC588" t="n">
        <x:f>COUNT(P588:AA588)</x:f>
        <x:v>12</x:v>
      </x:c>
      <x:c r="AD588" t="n">
        <x:f>COUNTIF(D588:AA588,"&gt;0")</x:f>
        <x:v>24</x:v>
      </x:c>
      <x:c r="AE588" t="n">
        <x:f>IF(AB588=0,"",AVERAGE(D588:O588))</x:f>
        <x:v>71.0973975</x:v>
      </x:c>
      <x:c r="AF588" t="n">
        <x:f>IF(AC588=0,"",AVERAGE(P588:AA588))</x:f>
        <x:v>42.26724083333333</x:v>
      </x:c>
      <x:c r="AG588" t="n">
        <x:f>IF(OR(AB588&lt;'산출기준'!$B$19,AC588&lt;'산출기준'!$B$19,AE588=0),"",AF588/AE588)</x:f>
        <x:v>0.5944977217110279</x:v>
      </x:c>
      <x:c r="AH588" t="n">
        <x:f>IF(SUM(P588:AA588)=0,"",MAX(P588:AA588)/SUM(P588:AA588))</x:f>
        <x:v>0.12904296311905386</x:v>
      </x:c>
      <x:c r="AI588" t="n">
        <x:f>IF(AG588="","",AD588/'산출기준'!$B$18*'산출기준'!$B$20+MIN(1,AG588)*'산출기준'!$B$21+(1-AH588)*'산출기준'!$B$22)</x:f>
        <x:v>85.25407238894977</x:v>
      </x:c>
      <x:c r="AJ588" t="str">
        <x:v>24개월 중 양수 지수 24개월; 전반/후반 자료 12/12개월. 최근12개월/이전12개월 관측월 평균비 0.59배, 최근 최댓달 비중 12.9%. 미래 1년 지속을 보장하지 않음.</x:v>
      </x:c>
      <x:c r="AK588" t="str">
        <x:v>https://developers.naver.com/docs/serviceapi/datalab/search/search.md</x:v>
      </x:c>
    </x:row>
    <x:row r="589">
      <x:c r="A589" t="str">
        <x:v>K0585</x:v>
      </x:c>
      <x:c r="B589" t="str">
        <x:v>자동차·IT·테크</x:v>
      </x:c>
      <x:c r="C589" t="str">
        <x:v>아이폰침수수리비용</x:v>
      </x:c>
      <x:c r="D589" t="n">
        <x:v>24.8738</x:v>
      </x:c>
      <x:c r="E589" t="n">
        <x:v>12.36679</x:v>
      </x:c>
      <x:c r="F589" t="n">
        <x:v>7.15086</x:v>
      </x:c>
      <x:c r="G589" t="n">
        <x:v>8.02019</x:v>
      </x:c>
      <x:c r="H589" t="n">
        <x:v>11.7779</x:v>
      </x:c>
      <x:c r="I589" t="n">
        <x:v>10.34772</x:v>
      </x:c>
      <x:c r="J589" t="n">
        <x:v>9.25406</x:v>
      </x:c>
      <x:c r="K589" t="n">
        <x:v>9.6747</x:v>
      </x:c>
      <x:c r="L589" t="n">
        <x:v>10.71228</x:v>
      </x:c>
      <x:c r="M589" t="n">
        <x:v>14.21761</x:v>
      </x:c>
      <x:c r="N589" t="n">
        <x:v>41.53112</x:v>
      </x:c>
      <x:c r="O589" t="n">
        <x:v>54.37464</x:v>
      </x:c>
      <x:c r="P589" t="n">
        <x:v>21.81716</x:v>
      </x:c>
      <x:c r="Q589" t="n">
        <x:v>13.0959</x:v>
      </x:c>
      <x:c r="R589" t="n">
        <x:v>3.64554</x:v>
      </x:c>
      <x:c r="S589"/>
      <x:c r="T589" t="n">
        <x:v>2.77621</x:v>
      </x:c>
      <x:c r="U589" t="n">
        <x:v>5.69265</x:v>
      </x:c>
      <x:c r="V589" t="n">
        <x:v>1.68255</x:v>
      </x:c>
      <x:c r="W589" t="n">
        <x:v>0.25238</x:v>
      </x:c>
      <x:c r="X589" t="n">
        <x:v>8.18844</x:v>
      </x:c>
      <x:c r="Y589" t="n">
        <x:v>8.27257</x:v>
      </x:c>
      <x:c r="Z589" t="n">
        <x:v>30.95905</x:v>
      </x:c>
      <x:c r="AA589" t="n">
        <x:v>39.03533</x:v>
      </x:c>
      <x:c r="AB589" t="n">
        <x:f>COUNT(D589:O589)</x:f>
        <x:v>12</x:v>
      </x:c>
      <x:c r="AC589" t="n">
        <x:f>COUNT(P589:AA589)</x:f>
        <x:v>11</x:v>
      </x:c>
      <x:c r="AD589" t="n">
        <x:f>COUNTIF(D589:AA589,"&gt;0")</x:f>
        <x:v>23</x:v>
      </x:c>
      <x:c r="AE589" t="n">
        <x:f>IF(AB589=0,"",AVERAGE(D589:O589))</x:f>
        <x:v>17.8584725</x:v>
      </x:c>
      <x:c r="AF589" t="n">
        <x:f>IF(AC589=0,"",AVERAGE(P589:AA589))</x:f>
        <x:v>12.310707272727273</x:v>
      </x:c>
      <x:c r="AG589" t="n">
        <x:f>IF(OR(AB589&lt;'산출기준'!$B$19,AC589&lt;'산출기준'!$B$19,AE589=0),"",AF589/AE589)</x:f>
        <x:v>0.6893482783999175</x:v>
      </x:c>
      <x:c r="AH589" t="n">
        <x:f>IF(SUM(P589:AA589)=0,"",MAX(P589:AA589)/SUM(P589:AA589))</x:f>
        <x:v>0.2882585285329593</x:v>
      </x:c>
      <x:c r="AI589" t="n">
        <x:f>IF(AG589="","",AD589/'산출기준'!$B$18*'산출기준'!$B$20+MIN(1,AG589)*'산출기준'!$B$21+(1-AH589)*'산출기준'!$B$22)</x:f>
        <x:v>82.831944448005</x:v>
      </x:c>
      <x:c r="AJ589" t="str">
        <x:v>24개월 중 양수 지수 23개월; 전반/후반 자료 12/11개월. 최근12개월/이전12개월 관측월 평균비 0.69배, 최근 최댓달 비중 28.8%. 미래 1년 지속을 보장하지 않음.</x:v>
      </x:c>
      <x:c r="AK589" t="str">
        <x:v>https://developers.naver.com/docs/serviceapi/datalab/search/search.md</x:v>
      </x:c>
    </x:row>
    <x:row r="590">
      <x:c r="A590" t="str">
        <x:v>K0586</x:v>
      </x:c>
      <x:c r="B590" t="str">
        <x:v>자동차·IT·테크</x:v>
      </x:c>
      <x:c r="C590" t="str">
        <x:v>타이어교환</x:v>
      </x:c>
      <x:c r="D590" t="n">
        <x:v>63.93718</x:v>
      </x:c>
      <x:c r="E590" t="n">
        <x:v>71.56477</x:v>
      </x:c>
      <x:c r="F590" t="n">
        <x:v>77.39764</x:v>
      </x:c>
      <x:c r="G590" t="n">
        <x:v>63.20807</x:v>
      </x:c>
      <x:c r="H590" t="n">
        <x:v>56.2535</x:v>
      </x:c>
      <x:c r="I590" t="n">
        <x:v>45.09254</x:v>
      </x:c>
      <x:c r="J590" t="n">
        <x:v>47.84071</x:v>
      </x:c>
      <x:c r="K590" t="n">
        <x:v>44.05496</x:v>
      </x:c>
      <x:c r="L590" t="n">
        <x:v>40.77397</x:v>
      </x:c>
      <x:c r="M590" t="n">
        <x:v>46.46662</x:v>
      </x:c>
      <x:c r="N590" t="n">
        <x:v>51.06561</x:v>
      </x:c>
      <x:c r="O590" t="n">
        <x:v>45.37296</x:v>
      </x:c>
      <x:c r="P590" t="n">
        <x:v>44.55973</x:v>
      </x:c>
      <x:c r="Q590" t="n">
        <x:v>44.84015</x:v>
      </x:c>
      <x:c r="R590" t="n">
        <x:v>42.65283</x:v>
      </x:c>
      <x:c r="S590" t="n">
        <x:v>44.16713</x:v>
      </x:c>
      <x:c r="T590" t="n">
        <x:v>36.73583</x:v>
      </x:c>
      <x:c r="U590" t="n">
        <x:v>30.28603</x:v>
      </x:c>
      <x:c r="V590" t="n">
        <x:v>29.22041</x:v>
      </x:c>
      <x:c r="W590" t="n">
        <x:v>24.81772</x:v>
      </x:c>
      <x:c r="X590" t="n">
        <x:v>27.93045</x:v>
      </x:c>
      <x:c r="Y590" t="n">
        <x:v>29.10824</x:v>
      </x:c>
      <x:c r="Z590" t="n">
        <x:v>32.19293</x:v>
      </x:c>
      <x:c r="AA590" t="n">
        <x:v>31.35165</x:v>
      </x:c>
      <x:c r="AB590" t="n">
        <x:f>COUNT(D590:O590)</x:f>
        <x:v>12</x:v>
      </x:c>
      <x:c r="AC590" t="n">
        <x:f>COUNT(P590:AA590)</x:f>
        <x:v>12</x:v>
      </x:c>
      <x:c r="AD590" t="n">
        <x:f>COUNTIF(D590:AA590,"&gt;0")</x:f>
        <x:v>24</x:v>
      </x:c>
      <x:c r="AE590" t="n">
        <x:f>IF(AB590=0,"",AVERAGE(D590:O590))</x:f>
        <x:v>54.41904416666667</x:v>
      </x:c>
      <x:c r="AF590" t="n">
        <x:f>IF(AC590=0,"",AVERAGE(P590:AA590))</x:f>
        <x:v>34.821925</x:v>
      </x:c>
      <x:c r="AG590" t="n">
        <x:f>IF(OR(AB590&lt;'산출기준'!$B$19,AC590&lt;'산출기준'!$B$19,AE590=0),"",AF590/AE590)</x:f>
        <x:v>0.6398849067130343</x:v>
      </x:c>
      <x:c r="AH590" t="n">
        <x:f>IF(SUM(P590:AA590)=0,"",MAX(P590:AA590)/SUM(P590:AA590))</x:f>
        <x:v>0.10730823085359774</x:v>
      </x:c>
      <x:c r="AI590" t="n">
        <x:f>IF(AG590="","",AD590/'산출기준'!$B$18*'산출기준'!$B$20+MIN(1,AG590)*'산출기준'!$B$21+(1-AH590)*'산출기준'!$B$22)</x:f>
        <x:v>87.05038258431907</x:v>
      </x:c>
      <x:c r="AJ590" t="str">
        <x:v>24개월 중 양수 지수 24개월; 전반/후반 자료 12/12개월. 최근12개월/이전12개월 관측월 평균비 0.64배, 최근 최댓달 비중 10.7%. 미래 1년 지속을 보장하지 않음.</x:v>
      </x:c>
      <x:c r="AK590" t="str">
        <x:v>https://developers.naver.com/docs/serviceapi/datalab/search/search.md</x:v>
      </x:c>
    </x:row>
    <x:row r="591">
      <x:c r="A591" t="str">
        <x:v>K0587</x:v>
      </x:c>
      <x:c r="B591" t="str">
        <x:v>자동차·IT·테크</x:v>
      </x:c>
      <x:c r="C591" t="str">
        <x:v>타이어가격비교표</x:v>
      </x:c>
      <x:c r="D591" t="n">
        <x:v>36.65022</x:v>
      </x:c>
      <x:c r="E591" t="n">
        <x:v>40.55329</x:v>
      </x:c>
      <x:c r="F591" t="n">
        <x:v>50.50396</x:v>
      </x:c>
      <x:c r="G591" t="n">
        <x:v>54.23547</x:v>
      </x:c>
      <x:c r="H591" t="n">
        <x:v>45.16405</x:v>
      </x:c>
      <x:c r="I591" t="n">
        <x:v>44.32768</x:v>
      </x:c>
      <x:c r="J591" t="n">
        <x:v>38.43019</x:v>
      </x:c>
      <x:c r="K591" t="n">
        <x:v>39.69547</x:v>
      </x:c>
      <x:c r="L591" t="n">
        <x:v>37.50804</x:v>
      </x:c>
      <x:c r="M591" t="n">
        <x:v>37.82972</x:v>
      </x:c>
      <x:c r="N591" t="n">
        <x:v>26.89255</x:v>
      </x:c>
      <x:c r="O591" t="n">
        <x:v>13.10315</x:v>
      </x:c>
      <x:c r="P591" t="n">
        <x:v>36.37143</x:v>
      </x:c>
      <x:c r="Q591" t="n">
        <x:v>41.77568</x:v>
      </x:c>
      <x:c r="R591" t="n">
        <x:v>42.18314</x:v>
      </x:c>
      <x:c r="S591" t="n">
        <x:v>42.89084</x:v>
      </x:c>
      <x:c r="T591" t="n">
        <x:v>30.94574</x:v>
      </x:c>
      <x:c r="U591" t="n">
        <x:v>27.12845</x:v>
      </x:c>
      <x:c r="V591" t="n">
        <x:v>29.273</x:v>
      </x:c>
      <x:c r="W591" t="n">
        <x:v>26.52798</x:v>
      </x:c>
      <x:c r="X591" t="n">
        <x:v>21.27385</x:v>
      </x:c>
      <x:c r="Y591" t="n">
        <x:v>21.63843</x:v>
      </x:c>
      <x:c r="Z591" t="n">
        <x:v>26.97834</x:v>
      </x:c>
      <x:c r="AA591" t="n">
        <x:v>24.85524</x:v>
      </x:c>
      <x:c r="AB591" t="n">
        <x:f>COUNT(D591:O591)</x:f>
        <x:v>12</x:v>
      </x:c>
      <x:c r="AC591" t="n">
        <x:f>COUNT(P591:AA591)</x:f>
        <x:v>12</x:v>
      </x:c>
      <x:c r="AD591" t="n">
        <x:f>COUNTIF(D591:AA591,"&gt;0")</x:f>
        <x:v>24</x:v>
      </x:c>
      <x:c r="AE591" t="n">
        <x:f>IF(AB591=0,"",AVERAGE(D591:O591))</x:f>
        <x:v>38.741149166666666</x:v>
      </x:c>
      <x:c r="AF591" t="n">
        <x:f>IF(AC591=0,"",AVERAGE(P591:AA591))</x:f>
        <x:v>30.986843333333326</x:v>
      </x:c>
      <x:c r="AG591" t="n">
        <x:f>IF(OR(AB591&lt;'산출기준'!$B$19,AC591&lt;'산출기준'!$B$19,AE591=0),"",AF591/AE591)</x:f>
        <x:v>0.7998431641773488</x:v>
      </x:c>
      <x:c r="AH591" t="n">
        <x:f>IF(SUM(P591:AA591)=0,"",MAX(P591:AA591)/SUM(P591:AA591))</x:f>
        <x:v>0.1153469112105966</x:v>
      </x:c>
      <x:c r="AI591" t="n">
        <x:f>IF(AG591="","",AD591/'산출기준'!$B$18*'산출기준'!$B$20+MIN(1,AG591)*'산출기준'!$B$21+(1-AH591)*'산출기준'!$B$22)</x:f>
        <x:v>91.68835670110853</x:v>
      </x:c>
      <x:c r="AJ591" t="str">
        <x:v>24개월 중 양수 지수 24개월; 전반/후반 자료 12/12개월. 최근12개월/이전12개월 관측월 평균비 0.80배, 최근 최댓달 비중 11.5%. 미래 1년 지속을 보장하지 않음.</x:v>
      </x:c>
      <x:c r="AK591" t="str">
        <x:v>https://developers.naver.com/docs/serviceapi/datalab/search/search.md</x:v>
      </x:c>
    </x:row>
    <x:row r="592">
      <x:c r="A592" t="str">
        <x:v>K0588</x:v>
      </x:c>
      <x:c r="B592" t="str">
        <x:v>자동차·IT·테크</x:v>
      </x:c>
      <x:c r="C592" t="str">
        <x:v>쏘렌토타이어가격</x:v>
      </x:c>
      <x:c r="D592" t="n">
        <x:v>26.65665</x:v>
      </x:c>
      <x:c r="E592" t="n">
        <x:v>28.17928</x:v>
      </x:c>
      <x:c r="F592" t="n">
        <x:v>34.26978</x:v>
      </x:c>
      <x:c r="G592" t="n">
        <x:v>26.84966</x:v>
      </x:c>
      <x:c r="H592" t="n">
        <x:v>27.10701</x:v>
      </x:c>
      <x:c r="I592" t="n">
        <x:v>20.97362</x:v>
      </x:c>
      <x:c r="J592" t="n">
        <x:v>16.92043</x:v>
      </x:c>
      <x:c r="K592" t="n">
        <x:v>19.23654</x:v>
      </x:c>
      <x:c r="L592" t="n">
        <x:v>21.59553</x:v>
      </x:c>
      <x:c r="M592" t="n">
        <x:v>21.55264</x:v>
      </x:c>
      <x:c r="N592" t="n">
        <x:v>32.42547</x:v>
      </x:c>
      <x:c r="O592" t="n">
        <x:v>29.57323</x:v>
      </x:c>
      <x:c r="P592" t="n">
        <x:v>25.56294</x:v>
      </x:c>
      <x:c r="Q592" t="n">
        <x:v>29.20866</x:v>
      </x:c>
      <x:c r="R592" t="n">
        <x:v>26.33497</x:v>
      </x:c>
      <x:c r="S592" t="n">
        <x:v>30.85996</x:v>
      </x:c>
      <x:c r="T592" t="n">
        <x:v>25.13403</x:v>
      </x:c>
      <x:c r="U592" t="n">
        <x:v>21.16663</x:v>
      </x:c>
      <x:c r="V592" t="n">
        <x:v>19.83701</x:v>
      </x:c>
      <x:c r="W592" t="n">
        <x:v>18.05704</x:v>
      </x:c>
      <x:c r="X592" t="n">
        <x:v>20.24447</x:v>
      </x:c>
      <x:c r="Y592" t="n">
        <x:v>20.65194</x:v>
      </x:c>
      <x:c r="Z592" t="n">
        <x:v>21.80999</x:v>
      </x:c>
      <x:c r="AA592" t="n">
        <x:v>24.23332</x:v>
      </x:c>
      <x:c r="AB592" t="n">
        <x:f>COUNT(D592:O592)</x:f>
        <x:v>12</x:v>
      </x:c>
      <x:c r="AC592" t="n">
        <x:f>COUNT(P592:AA592)</x:f>
        <x:v>12</x:v>
      </x:c>
      <x:c r="AD592" t="n">
        <x:f>COUNTIF(D592:AA592,"&gt;0")</x:f>
        <x:v>24</x:v>
      </x:c>
      <x:c r="AE592" t="n">
        <x:f>IF(AB592=0,"",AVERAGE(D592:O592))</x:f>
        <x:v>25.44498666666667</x:v>
      </x:c>
      <x:c r="AF592" t="n">
        <x:f>IF(AC592=0,"",AVERAGE(P592:AA592))</x:f>
        <x:v>23.591746666666666</x:v>
      </x:c>
      <x:c r="AG592" t="n">
        <x:f>IF(OR(AB592&lt;'산출기준'!$B$19,AC592&lt;'산출기준'!$B$19,AE592=0),"",AF592/AE592)</x:f>
        <x:v>0.92716679225351</x:v>
      </x:c>
      <x:c r="AH592" t="n">
        <x:f>IF(SUM(P592:AA592)=0,"",MAX(P592:AA592)/SUM(P592:AA592))</x:f>
        <x:v>0.10900690693525024</x:v>
      </x:c>
      <x:c r="AI592" t="n">
        <x:f>IF(AG592="","",AD592/'산출기준'!$B$18*'산출기준'!$B$20+MIN(1,AG592)*'산출기준'!$B$21+(1-AH592)*'산출기준'!$B$22)</x:f>
        <x:v>95.6348656289003</x:v>
      </x:c>
      <x:c r="AJ592" t="str">
        <x:v>24개월 중 양수 지수 24개월; 전반/후반 자료 12/12개월. 최근12개월/이전12개월 관측월 평균비 0.93배, 최근 최댓달 비중 10.9%. 미래 1년 지속을 보장하지 않음.</x:v>
      </x:c>
      <x:c r="AK592" t="str">
        <x:v>https://developers.naver.com/docs/serviceapi/datalab/search/search.md</x:v>
      </x:c>
    </x:row>
    <x:row r="593">
      <x:c r="A593" t="str">
        <x:v>K0589</x:v>
      </x:c>
      <x:c r="B593" t="str">
        <x:v>자동차·IT·테크</x:v>
      </x:c>
      <x:c r="C593" t="str">
        <x:v>노트북청소</x:v>
      </x:c>
      <x:c r="D593" t="n">
        <x:v>28.77975</x:v>
      </x:c>
      <x:c r="E593" t="n">
        <x:v>28.60819</x:v>
      </x:c>
      <x:c r="F593" t="n">
        <x:v>26.48509</x:v>
      </x:c>
      <x:c r="G593" t="n">
        <x:v>28.5653</x:v>
      </x:c>
      <x:c r="H593" t="n">
        <x:v>29.61612</x:v>
      </x:c>
      <x:c r="I593" t="n">
        <x:v>23.97598</x:v>
      </x:c>
      <x:c r="J593" t="n">
        <x:v>26.42075</x:v>
      </x:c>
      <x:c r="K593" t="n">
        <x:v>21.63843</x:v>
      </x:c>
      <x:c r="L593" t="n">
        <x:v>19.04353</x:v>
      </x:c>
      <x:c r="M593" t="n">
        <x:v>15.84816</x:v>
      </x:c>
      <x:c r="N593" t="n">
        <x:v>17.69247</x:v>
      </x:c>
      <x:c r="O593" t="n">
        <x:v>15.80527</x:v>
      </x:c>
      <x:c r="P593" t="n">
        <x:v>15.03324</x:v>
      </x:c>
      <x:c r="Q593" t="n">
        <x:v>11.81642</x:v>
      </x:c>
      <x:c r="R593" t="n">
        <x:v>13.61784</x:v>
      </x:c>
      <x:c r="S593" t="n">
        <x:v>13.18893</x:v>
      </x:c>
      <x:c r="T593" t="n">
        <x:v>13.06026</x:v>
      </x:c>
      <x:c r="U593" t="n">
        <x:v>14.28265</x:v>
      </x:c>
      <x:c r="V593" t="n">
        <x:v>14.79734</x:v>
      </x:c>
      <x:c r="W593" t="n">
        <x:v>18.01415</x:v>
      </x:c>
      <x:c r="X593" t="n">
        <x:v>23.67574</x:v>
      </x:c>
      <x:c r="Y593" t="n">
        <x:v>30.4096</x:v>
      </x:c>
      <x:c r="Z593" t="n">
        <x:v>30.1737</x:v>
      </x:c>
      <x:c r="AA593" t="n">
        <x:v>29.55179</x:v>
      </x:c>
      <x:c r="AB593" t="n">
        <x:f>COUNT(D593:O593)</x:f>
        <x:v>12</x:v>
      </x:c>
      <x:c r="AC593" t="n">
        <x:f>COUNT(P593:AA593)</x:f>
        <x:v>12</x:v>
      </x:c>
      <x:c r="AD593" t="n">
        <x:f>COUNTIF(D593:AA593,"&gt;0")</x:f>
        <x:v>24</x:v>
      </x:c>
      <x:c r="AE593" t="n">
        <x:f>IF(AB593=0,"",AVERAGE(D593:O593))</x:f>
        <x:v>23.53992</x:v>
      </x:c>
      <x:c r="AF593" t="n">
        <x:f>IF(AC593=0,"",AVERAGE(P593:AA593))</x:f>
        <x:v>18.96847166666667</x:v>
      </x:c>
      <x:c r="AG593" t="n">
        <x:f>IF(OR(AB593&lt;'산출기준'!$B$19,AC593&lt;'산출기준'!$B$19,AE593=0),"",AF593/AE593)</x:f>
        <x:v>0.8058001754749664</x:v>
      </x:c>
      <x:c r="AH593" t="n">
        <x:f>IF(SUM(P593:AA593)=0,"",MAX(P593:AA593)/SUM(P593:AA593))</x:f>
        <x:v>0.13359712779530736</x:v>
      </x:c>
      <x:c r="AI593" t="n">
        <x:f>IF(AG593="","",AD593/'산출기준'!$B$18*'산출기준'!$B$20+MIN(1,AG593)*'산출기준'!$B$21+(1-AH593)*'산출기준'!$B$22)</x:f>
        <x:v>91.50206270834283</x:v>
      </x:c>
      <x:c r="AJ593" t="str">
        <x:v>24개월 중 양수 지수 24개월; 전반/후반 자료 12/12개월. 최근12개월/이전12개월 관측월 평균비 0.81배, 최근 최댓달 비중 13.4%. 미래 1년 지속을 보장하지 않음.</x:v>
      </x:c>
      <x:c r="AK593" t="str">
        <x:v>https://developers.naver.com/docs/serviceapi/datalab/search/search.md</x:v>
      </x:c>
    </x:row>
    <x:row r="594">
      <x:c r="A594" t="str">
        <x:v>K0590</x:v>
      </x:c>
      <x:c r="B594" t="str">
        <x:v>자동차·IT·테크</x:v>
      </x:c>
      <x:c r="C594" t="str">
        <x:v>차량배터리교체</x:v>
      </x:c>
      <x:c r="D594" t="n">
        <x:v>41.49689</x:v>
      </x:c>
      <x:c r="E594" t="n">
        <x:v>55.99399</x:v>
      </x:c>
      <x:c r="F594" t="n">
        <x:v>64.31481</x:v>
      </x:c>
      <x:c r="G594" t="n">
        <x:v>100</x:v>
      </x:c>
      <x:c r="H594" t="n">
        <x:v>87.3472</x:v>
      </x:c>
      <x:c r="I594" t="n">
        <x:v>70.06219</x:v>
      </x:c>
      <x:c r="J594" t="n">
        <x:v>42.69783</x:v>
      </x:c>
      <x:c r="K594" t="n">
        <x:v>32.25391</x:v>
      </x:c>
      <x:c r="L594" t="n">
        <x:v>33.19751</x:v>
      </x:c>
      <x:c r="M594" t="n">
        <x:v>33.77653</x:v>
      </x:c>
      <x:c r="N594" t="n">
        <x:v>35.53506</x:v>
      </x:c>
      <x:c r="O594" t="n">
        <x:v>41.47544</x:v>
      </x:c>
      <x:c r="P594" t="n">
        <x:v>40.76774</x:v>
      </x:c>
      <x:c r="Q594" t="n">
        <x:v>55.65086</x:v>
      </x:c>
      <x:c r="R594" t="n">
        <x:v>57.25927</x:v>
      </x:c>
      <x:c r="S594" t="n">
        <x:v>80.12009</x:v>
      </x:c>
      <x:c r="T594" t="n">
        <x:v>80.27021</x:v>
      </x:c>
      <x:c r="U594" t="n">
        <x:v>32.81149</x:v>
      </x:c>
      <x:c r="V594" t="n">
        <x:v>27.25713</x:v>
      </x:c>
      <x:c r="W594" t="n">
        <x:v>20.03002</x:v>
      </x:c>
      <x:c r="X594" t="n">
        <x:v>18.29294</x:v>
      </x:c>
      <x:c r="Y594" t="n">
        <x:v>17.47801</x:v>
      </x:c>
      <x:c r="Z594" t="n">
        <x:v>20.52326</x:v>
      </x:c>
      <x:c r="AA594" t="n">
        <x:v>22.92515</x:v>
      </x:c>
      <x:c r="AB594" t="n">
        <x:f>COUNT(D594:O594)</x:f>
        <x:v>12</x:v>
      </x:c>
      <x:c r="AC594" t="n">
        <x:f>COUNT(P594:AA594)</x:f>
        <x:v>12</x:v>
      </x:c>
      <x:c r="AD594" t="n">
        <x:f>COUNTIF(D594:AA594,"&gt;0")</x:f>
        <x:v>24</x:v>
      </x:c>
      <x:c r="AE594" t="n">
        <x:f>IF(AB594=0,"",AVERAGE(D594:O594))</x:f>
        <x:v>53.179280000000006</x:v>
      </x:c>
      <x:c r="AF594" t="n">
        <x:f>IF(AC594=0,"",AVERAGE(P594:AA594))</x:f>
        <x:v>39.44884749999999</x:v>
      </x:c>
      <x:c r="AG594" t="n">
        <x:f>IF(OR(AB594&lt;'산출기준'!$B$19,AC594&lt;'산출기준'!$B$19,AE594=0),"",AF594/AE594)</x:f>
        <x:v>0.7418086047799065</x:v>
      </x:c>
      <x:c r="AH594" t="n">
        <x:f>IF(SUM(P594:AA594)=0,"",MAX(P594:AA594)/SUM(P594:AA594))</x:f>
        <x:v>0.1695660225984211</x:v>
      </x:c>
      <x:c r="AI594" t="n">
        <x:f>IF(AG594="","",AD594/'산출기준'!$B$18*'산출기준'!$B$20+MIN(1,AG594)*'산출기준'!$B$21+(1-AH594)*'산출기준'!$B$22)</x:f>
        <x:v>88.86293769142877</x:v>
      </x:c>
      <x:c r="AJ594" t="str">
        <x:v>24개월 중 양수 지수 24개월; 전반/후반 자료 12/12개월. 최근12개월/이전12개월 관측월 평균비 0.74배, 최근 최댓달 비중 17.0%. 미래 1년 지속을 보장하지 않음.</x:v>
      </x:c>
      <x:c r="AK594" t="str">
        <x:v>https://developers.naver.com/docs/serviceapi/datalab/search/search.md</x:v>
      </x:c>
    </x:row>
    <x:row r="595">
      <x:c r="A595" t="str">
        <x:v>K0591</x:v>
      </x:c>
      <x:c r="B595" t="str">
        <x:v>자동차·IT·테크</x:v>
      </x:c>
      <x:c r="C595" t="str">
        <x:v>아이폰13프로배터리교체</x:v>
      </x:c>
      <x:c r="D595" t="n">
        <x:v>83.05794</x:v>
      </x:c>
      <x:c r="E595" t="n">
        <x:v>100</x:v>
      </x:c>
      <x:c r="F595" t="n">
        <x:v>79.40423</x:v>
      </x:c>
      <x:c r="G595" t="n">
        <x:v>57.13288</x:v>
      </x:c>
      <x:c r="H595" t="n">
        <x:v>53.80498</x:v>
      </x:c>
      <x:c r="I595" t="n">
        <x:v>36.14149</x:v>
      </x:c>
      <x:c r="J595" t="n">
        <x:v>46.2881</x:v>
      </x:c>
      <x:c r="K595" t="n">
        <x:v>49.40656</x:v>
      </x:c>
      <x:c r="L595" t="n">
        <x:v>35.16406</x:v>
      </x:c>
      <x:c r="M595" t="n">
        <x:v>27.94973</x:v>
      </x:c>
      <x:c r="N595" t="n">
        <x:v>41.00535</x:v>
      </x:c>
      <x:c r="O595" t="n">
        <x:v>30.69583</x:v>
      </x:c>
      <x:c r="P595" t="n">
        <x:v>51.15196</x:v>
      </x:c>
      <x:c r="Q595" t="n">
        <x:v>37.32836</x:v>
      </x:c>
      <x:c r="R595" t="n">
        <x:v>30.7191</x:v>
      </x:c>
      <x:c r="S595" t="n">
        <x:v>38.93414</x:v>
      </x:c>
      <x:c r="T595" t="n">
        <x:v>57.87758</x:v>
      </x:c>
      <x:c r="U595" t="n">
        <x:v>43.07656</x:v>
      </x:c>
      <x:c r="V595" t="n">
        <x:v>45.49685</x:v>
      </x:c>
      <x:c r="W595" t="n">
        <x:v>33.04631</x:v>
      </x:c>
      <x:c r="X595" t="n">
        <x:v>31.62671</x:v>
      </x:c>
      <x:c r="Y595" t="n">
        <x:v>24.90109</x:v>
      </x:c>
      <x:c r="Z595" t="n">
        <x:v>28.46171</x:v>
      </x:c>
      <x:c r="AA595" t="n">
        <x:v>26.99557</x:v>
      </x:c>
      <x:c r="AB595" t="n">
        <x:f>COUNT(D595:O595)</x:f>
        <x:v>12</x:v>
      </x:c>
      <x:c r="AC595" t="n">
        <x:f>COUNT(P595:AA595)</x:f>
        <x:v>12</x:v>
      </x:c>
      <x:c r="AD595" t="n">
        <x:f>COUNTIF(D595:AA595,"&gt;0")</x:f>
        <x:v>24</x:v>
      </x:c>
      <x:c r="AE595" t="n">
        <x:f>IF(AB595=0,"",AVERAGE(D595:O595))</x:f>
        <x:v>53.33759583333333</x:v>
      </x:c>
      <x:c r="AF595" t="n">
        <x:f>IF(AC595=0,"",AVERAGE(P595:AA595))</x:f>
        <x:v>37.467994999999995</x:v>
      </x:c>
      <x:c r="AG595" t="n">
        <x:f>IF(OR(AB595&lt;'산출기준'!$B$19,AC595&lt;'산출기준'!$B$19,AE595=0),"",AF595/AE595)</x:f>
        <x:v>0.7024687636292818</x:v>
      </x:c>
      <x:c r="AH595" t="n">
        <x:f>IF(SUM(P595:AA595)=0,"",MAX(P595:AA595)/SUM(P595:AA595))</x:f>
        <x:v>0.12872670839917288</x:v>
      </x:c>
      <x:c r="AI595" t="n">
        <x:f>IF(AG595="","",AD595/'산출기준'!$B$18*'산출기준'!$B$20+MIN(1,AG595)*'산출기준'!$B$21+(1-AH595)*'산출기준'!$B$22)</x:f>
        <x:v>88.499528740895</x:v>
      </x:c>
      <x:c r="AJ595" t="str">
        <x:v>24개월 중 양수 지수 24개월; 전반/후반 자료 12/12개월. 최근12개월/이전12개월 관측월 평균비 0.70배, 최근 최댓달 비중 12.9%. 미래 1년 지속을 보장하지 않음.</x:v>
      </x:c>
      <x:c r="AK595" t="str">
        <x:v>https://developers.naver.com/docs/serviceapi/datalab/search/search.md</x:v>
      </x:c>
    </x:row>
    <x:row r="596">
      <x:c r="A596" t="str">
        <x:v>K0592</x:v>
      </x:c>
      <x:c r="B596" t="str">
        <x:v>자동차·IT·테크</x:v>
      </x:c>
      <x:c r="C596" t="str">
        <x:v>타이어교체공임비</x:v>
      </x:c>
      <x:c r="D596" t="n">
        <x:v>43.14638</x:v>
      </x:c>
      <x:c r="E596" t="n">
        <x:v>50.43053</x:v>
      </x:c>
      <x:c r="F596" t="n">
        <x:v>70.56085</x:v>
      </x:c>
      <x:c r="G596" t="n">
        <x:v>51.57086</x:v>
      </x:c>
      <x:c r="H596" t="n">
        <x:v>36.39748</x:v>
      </x:c>
      <x:c r="I596" t="n">
        <x:v>33.11612</x:v>
      </x:c>
      <x:c r="J596" t="n">
        <x:v>46.707</x:v>
      </x:c>
      <x:c r="K596" t="n">
        <x:v>41.19152</x:v>
      </x:c>
      <x:c r="L596" t="n">
        <x:v>40.2141</x:v>
      </x:c>
      <x:c r="M596" t="n">
        <x:v>38.70141</x:v>
      </x:c>
      <x:c r="N596" t="n">
        <x:v>43.86781</x:v>
      </x:c>
      <x:c r="O596" t="n">
        <x:v>41.16825</x:v>
      </x:c>
      <x:c r="P596" t="n">
        <x:v>41.7966</x:v>
      </x:c>
      <x:c r="Q596" t="n">
        <x:v>44.49616</x:v>
      </x:c>
      <x:c r="R596" t="n">
        <x:v>52.1992</x:v>
      </x:c>
      <x:c r="S596" t="n">
        <x:v>61.46148</x:v>
      </x:c>
      <x:c r="T596" t="n">
        <x:v>36.93274</x:v>
      </x:c>
      <x:c r="U596" t="n">
        <x:v>24.24947</x:v>
      </x:c>
      <x:c r="V596" t="n">
        <x:v>28.83407</x:v>
      </x:c>
      <x:c r="W596" t="n">
        <x:v>27.50756</x:v>
      </x:c>
      <x:c r="X596" t="n">
        <x:v>23.34186</x:v>
      </x:c>
      <x:c r="Y596" t="n">
        <x:v>22.99278</x:v>
      </x:c>
      <x:c r="Z596" t="n">
        <x:v>25.57598</x:v>
      </x:c>
      <x:c r="AA596" t="n">
        <x:v>26.01815</x:v>
      </x:c>
      <x:c r="AB596" t="n">
        <x:f>COUNT(D596:O596)</x:f>
        <x:v>12</x:v>
      </x:c>
      <x:c r="AC596" t="n">
        <x:f>COUNT(P596:AA596)</x:f>
        <x:v>12</x:v>
      </x:c>
      <x:c r="AD596" t="n">
        <x:f>COUNTIF(D596:AA596,"&gt;0")</x:f>
        <x:v>24</x:v>
      </x:c>
      <x:c r="AE596" t="n">
        <x:f>IF(AB596=0,"",AVERAGE(D596:O596))</x:f>
        <x:v>44.75602583333335</x:v>
      </x:c>
      <x:c r="AF596" t="n">
        <x:f>IF(AC596=0,"",AVERAGE(P596:AA596))</x:f>
        <x:v>34.61717083333333</x:v>
      </x:c>
      <x:c r="AG596" t="n">
        <x:f>IF(OR(AB596&lt;'산출기준'!$B$19,AC596&lt;'산출기준'!$B$19,AE596=0),"",AF596/AE596)</x:f>
        <x:v>0.7734639121499298</x:v>
      </x:c>
      <x:c r="AH596" t="n">
        <x:f>IF(SUM(P596:AA596)=0,"",MAX(P596:AA596)/SUM(P596:AA596))</x:f>
        <x:v>0.14795518746055816</x:v>
      </x:c>
      <x:c r="AI596" t="n">
        <x:f>IF(AG596="","",AD596/'산출기준'!$B$18*'산출기준'!$B$20+MIN(1,AG596)*'산출기준'!$B$21+(1-AH596)*'산출기준'!$B$22)</x:f>
        <x:v>90.24481361528673</x:v>
      </x:c>
      <x:c r="AJ596" t="str">
        <x:v>24개월 중 양수 지수 24개월; 전반/후반 자료 12/12개월. 최근12개월/이전12개월 관측월 평균비 0.77배, 최근 최댓달 비중 14.8%. 미래 1년 지속을 보장하지 않음.</x:v>
      </x:c>
      <x:c r="AK596" t="str">
        <x:v>https://developers.naver.com/docs/serviceapi/datalab/search/search.md</x:v>
      </x:c>
    </x:row>
    <x:row r="597">
      <x:c r="A597" t="str">
        <x:v>K0593</x:v>
      </x:c>
      <x:c r="B597" t="str">
        <x:v>자동차·IT·테크</x:v>
      </x:c>
      <x:c r="C597" t="str">
        <x:v>스마트폰복구</x:v>
      </x:c>
      <x:c r="D597" t="n">
        <x:v>3.77007</x:v>
      </x:c>
      <x:c r="E597" t="n">
        <x:v>2.42029</x:v>
      </x:c>
      <x:c r="F597" t="n">
        <x:v>3.28135</x:v>
      </x:c>
      <x:c r="G597" t="n">
        <x:v>1.95485</x:v>
      </x:c>
      <x:c r="H597" t="n">
        <x:v>0.34908</x:v>
      </x:c>
      <x:c r="I597" t="n">
        <x:v>2.07121</x:v>
      </x:c>
      <x:c r="J597" t="n">
        <x:v>7.16779</x:v>
      </x:c>
      <x:c r="K597" t="n">
        <x:v>1.11705</x:v>
      </x:c>
      <x:c r="L597" t="n">
        <x:v>1.51268</x:v>
      </x:c>
      <x:c r="M597" t="n">
        <x:v>1.1636</x:v>
      </x:c>
      <x:c r="N597" t="n">
        <x:v>0.25599</x:v>
      </x:c>
      <x:c r="O597" t="n">
        <x:v>0.9076</x:v>
      </x:c>
      <x:c r="P597" t="n">
        <x:v>0.79124</x:v>
      </x:c>
      <x:c r="Q597" t="n">
        <x:v>0.39562</x:v>
      </x:c>
      <x:c r="R597" t="n">
        <x:v>2.00139</x:v>
      </x:c>
      <x:c r="S597" t="n">
        <x:v>1.11705</x:v>
      </x:c>
      <x:c r="T597" t="n">
        <x:v>1.02397</x:v>
      </x:c>
      <x:c r="U597" t="n">
        <x:v>0.23272</x:v>
      </x:c>
      <x:c r="V597" t="n">
        <x:v>0.13963</x:v>
      </x:c>
      <x:c r="W597" t="n">
        <x:v>60.6935</x:v>
      </x:c>
      <x:c r="X597" t="n">
        <x:v>65.32464</x:v>
      </x:c>
      <x:c r="Y597" t="n">
        <x:v>1.60577</x:v>
      </x:c>
      <x:c r="Z597" t="n">
        <x:v>11.70584</x:v>
      </x:c>
      <x:c r="AA597" t="n">
        <x:v>83.05794</x:v>
      </x:c>
      <x:c r="AB597" t="n">
        <x:f>COUNT(D597:O597)</x:f>
        <x:v>12</x:v>
      </x:c>
      <x:c r="AC597" t="n">
        <x:f>COUNT(P597:AA597)</x:f>
        <x:v>12</x:v>
      </x:c>
      <x:c r="AD597" t="n">
        <x:f>COUNTIF(D597:AA597,"&gt;0")</x:f>
        <x:v>24</x:v>
      </x:c>
      <x:c r="AE597" t="n">
        <x:f>IF(AB597=0,"",AVERAGE(D597:O597))</x:f>
        <x:v>2.1642966666666665</x:v>
      </x:c>
      <x:c r="AF597" t="n">
        <x:f>IF(AC597=0,"",AVERAGE(P597:AA597))</x:f>
        <x:v>19.0074425</x:v>
      </x:c>
      <x:c r="AG597" t="n">
        <x:f>IF(OR(AB597&lt;'산출기준'!$B$19,AC597&lt;'산출기준'!$B$19,AE597=0),"",AF597/AE597)</x:f>
        <x:v>8.78227222392494</x:v>
      </x:c>
      <x:c r="AH597" t="n">
        <x:f>IF(SUM(P597:AA597)=0,"",MAX(P597:AA597)/SUM(P597:AA597))</x:f>
        <x:v>0.36414657048153637</x:v>
      </x:c>
      <x:c r="AI597" t="n">
        <x:f>IF(AG597="","",AD597/'산출기준'!$B$18*'산출기준'!$B$20+MIN(1,AG597)*'산출기준'!$B$21+(1-AH597)*'산출기준'!$B$22)</x:f>
        <x:v>92.71706859036928</x:v>
      </x:c>
      <x:c r="AJ597" t="str">
        <x:v>24개월 중 양수 지수 24개월; 전반/후반 자료 12/12개월. 최근12개월/이전12개월 관측월 평균비 8.78배, 최근 최댓달 비중 36.4%. 미래 1년 지속을 보장하지 않음.</x:v>
      </x:c>
      <x:c r="AK597" t="str">
        <x:v>https://developers.naver.com/docs/serviceapi/datalab/search/search.md</x:v>
      </x:c>
    </x:row>
    <x:row r="598">
      <x:c r="A598" t="str">
        <x:v>K0594</x:v>
      </x:c>
      <x:c r="B598" t="str">
        <x:v>자동차·IT·테크</x:v>
      </x:c>
      <x:c r="C598" t="str">
        <x:v>스파크타이어가격</x:v>
      </x:c>
      <x:c r="D598" t="n">
        <x:v>36.23458</x:v>
      </x:c>
      <x:c r="E598" t="n">
        <x:v>42.72748</x:v>
      </x:c>
      <x:c r="F598" t="n">
        <x:v>46.63718</x:v>
      </x:c>
      <x:c r="G598" t="n">
        <x:v>37.0491</x:v>
      </x:c>
      <x:c r="H598" t="n">
        <x:v>31.60344</x:v>
      </x:c>
      <x:c r="I598" t="n">
        <x:v>24.73818</x:v>
      </x:c>
      <x:c r="J598" t="n">
        <x:v>33.18594</x:v>
      </x:c>
      <x:c r="K598" t="n">
        <x:v>26.50686</x:v>
      </x:c>
      <x:c r="L598" t="n">
        <x:v>24.9709</x:v>
      </x:c>
      <x:c r="M598" t="n">
        <x:v>33.53502</x:v>
      </x:c>
      <x:c r="N598" t="n">
        <x:v>42.07586</x:v>
      </x:c>
      <x:c r="O598" t="n">
        <x:v>39.00395</x:v>
      </x:c>
      <x:c r="P598" t="n">
        <x:v>30.92855</x:v>
      </x:c>
      <x:c r="Q598" t="n">
        <x:v>30.85873</x:v>
      </x:c>
      <x:c r="R598" t="n">
        <x:v>36.4673</x:v>
      </x:c>
      <x:c r="S598" t="n">
        <x:v>42.49476</x:v>
      </x:c>
      <x:c r="T598" t="n">
        <x:v>32.69723</x:v>
      </x:c>
      <x:c r="U598" t="n">
        <x:v>24.6451</x:v>
      </x:c>
      <x:c r="V598" t="n">
        <x:v>26.9723</x:v>
      </x:c>
      <x:c r="W598" t="n">
        <x:v>23.34186</x:v>
      </x:c>
      <x:c r="X598" t="n">
        <x:v>27.34465</x:v>
      </x:c>
      <x:c r="Y598" t="n">
        <x:v>26.41377</x:v>
      </x:c>
      <x:c r="Z598" t="n">
        <x:v>24.69164</x:v>
      </x:c>
      <x:c r="AA598" t="n">
        <x:v>23.99348</x:v>
      </x:c>
      <x:c r="AB598" t="n">
        <x:f>COUNT(D598:O598)</x:f>
        <x:v>12</x:v>
      </x:c>
      <x:c r="AC598" t="n">
        <x:f>COUNT(P598:AA598)</x:f>
        <x:v>12</x:v>
      </x:c>
      <x:c r="AD598" t="n">
        <x:f>COUNTIF(D598:AA598,"&gt;0")</x:f>
        <x:v>24</x:v>
      </x:c>
      <x:c r="AE598" t="n">
        <x:f>IF(AB598=0,"",AVERAGE(D598:O598))</x:f>
        <x:v>34.8557075</x:v>
      </x:c>
      <x:c r="AF598" t="n">
        <x:f>IF(AC598=0,"",AVERAGE(P598:AA598))</x:f>
        <x:v>29.237447500000002</x:v>
      </x:c>
      <x:c r="AG598" t="n">
        <x:f>IF(OR(AB598&lt;'산출기준'!$B$19,AC598&lt;'산출기준'!$B$19,AE598=0),"",AF598/AE598)</x:f>
        <x:v>0.8388137724646674</x:v>
      </x:c>
      <x:c r="AH598" t="n">
        <x:f>IF(SUM(P598:AA598)=0,"",MAX(P598:AA598)/SUM(P598:AA598))</x:f>
        <x:v>0.12111967024481189</x:v>
      </x:c>
      <x:c r="AI598" t="n">
        <x:f>IF(AG598="","",AD598/'산출기준'!$B$18*'산출기준'!$B$20+MIN(1,AG598)*'산출기준'!$B$21+(1-AH598)*'산출기준'!$B$22)</x:f>
        <x:v>92.74201976904378</x:v>
      </x:c>
      <x:c r="AJ598" t="str">
        <x:v>24개월 중 양수 지수 24개월; 전반/후반 자료 12/12개월. 최근12개월/이전12개월 관측월 평균비 0.84배, 최근 최댓달 비중 12.1%. 미래 1년 지속을 보장하지 않음.</x:v>
      </x:c>
      <x:c r="AK598" t="str">
        <x:v>https://developers.naver.com/docs/serviceapi/datalab/search/search.md</x:v>
      </x:c>
    </x:row>
    <x:row r="599">
      <x:c r="A599" t="str">
        <x:v>K0595</x:v>
      </x:c>
      <x:c r="B599" t="str">
        <x:v>자동차·IT·테크</x:v>
      </x:c>
      <x:c r="C599" t="str">
        <x:v>컴퓨터본체청소</x:v>
      </x:c>
      <x:c r="D599" t="n">
        <x:v>53.58719</x:v>
      </x:c>
      <x:c r="E599" t="n">
        <x:v>58.74724</x:v>
      </x:c>
      <x:c r="F599" t="n">
        <x:v>56.6777</x:v>
      </x:c>
      <x:c r="G599" t="n">
        <x:v>63.8245</x:v>
      </x:c>
      <x:c r="H599" t="n">
        <x:v>63.85209</x:v>
      </x:c>
      <x:c r="I599" t="n">
        <x:v>59.3543</x:v>
      </x:c>
      <x:c r="J599" t="n">
        <x:v>56.34657</x:v>
      </x:c>
      <x:c r="K599" t="n">
        <x:v>37.27924</x:v>
      </x:c>
      <x:c r="L599" t="n">
        <x:v>39.90066</x:v>
      </x:c>
      <x:c r="M599" t="n">
        <x:v>40.1766</x:v>
      </x:c>
      <x:c r="N599" t="n">
        <x:v>38.383</x:v>
      </x:c>
      <x:c r="O599" t="n">
        <x:v>34.29911</x:v>
      </x:c>
      <x:c r="P599" t="n">
        <x:v>29.60816</x:v>
      </x:c>
      <x:c r="Q599" t="n">
        <x:v>29.63576</x:v>
      </x:c>
      <x:c r="R599" t="n">
        <x:v>34.82339</x:v>
      </x:c>
      <x:c r="S599" t="n">
        <x:v>42.77041</x:v>
      </x:c>
      <x:c r="T599" t="n">
        <x:v>39.62472</x:v>
      </x:c>
      <x:c r="U599" t="n">
        <x:v>38.87969</x:v>
      </x:c>
      <x:c r="V599" t="n">
        <x:v>40.5905</x:v>
      </x:c>
      <x:c r="W599" t="n">
        <x:v>36.00993</x:v>
      </x:c>
      <x:c r="X599" t="n">
        <x:v>35.95474</x:v>
      </x:c>
      <x:c r="Y599" t="n">
        <x:v>29.60816</x:v>
      </x:c>
      <x:c r="Z599" t="n">
        <x:v>35.07174</x:v>
      </x:c>
      <x:c r="AA599" t="n">
        <x:v>30.57395</x:v>
      </x:c>
      <x:c r="AB599" t="n">
        <x:f>COUNT(D599:O599)</x:f>
        <x:v>12</x:v>
      </x:c>
      <x:c r="AC599" t="n">
        <x:f>COUNT(P599:AA599)</x:f>
        <x:v>12</x:v>
      </x:c>
      <x:c r="AD599" t="n">
        <x:f>COUNTIF(D599:AA599,"&gt;0")</x:f>
        <x:v>24</x:v>
      </x:c>
      <x:c r="AE599" t="n">
        <x:f>IF(AB599=0,"",AVERAGE(D599:O599))</x:f>
        <x:v>50.20235</x:v>
      </x:c>
      <x:c r="AF599" t="n">
        <x:f>IF(AC599=0,"",AVERAGE(P599:AA599))</x:f>
        <x:v>35.26259583333333</x:v>
      </x:c>
      <x:c r="AG599" t="n">
        <x:f>IF(OR(AB599&lt;'산출기준'!$B$19,AC599&lt;'산출기준'!$B$19,AE599=0),"",AF599/AE599)</x:f>
        <x:v>0.7024092663656846</x:v>
      </x:c>
      <x:c r="AH599" t="n">
        <x:f>IF(SUM(P599:AA599)=0,"",MAX(P599:AA599)/SUM(P599:AA599))</x:f>
        <x:v>0.10107596304535625</x:v>
      </x:c>
      <x:c r="AI599" t="n">
        <x:f>IF(AG599="","",AD599/'산출기준'!$B$18*'산출기준'!$B$20+MIN(1,AG599)*'산출기준'!$B$21+(1-AH599)*'산출기준'!$B$22)</x:f>
        <x:v>89.05075873006341</x:v>
      </x:c>
      <x:c r="AJ599" t="str">
        <x:v>24개월 중 양수 지수 24개월; 전반/후반 자료 12/12개월. 최근12개월/이전12개월 관측월 평균비 0.70배, 최근 최댓달 비중 10.1%. 미래 1년 지속을 보장하지 않음.</x:v>
      </x:c>
      <x:c r="AK599" t="str">
        <x:v>https://developers.naver.com/docs/serviceapi/datalab/search/search.md</x:v>
      </x:c>
    </x:row>
    <x:row r="600">
      <x:c r="A600" t="str">
        <x:v>K0596</x:v>
      </x:c>
      <x:c r="B600" t="str">
        <x:v>자동차·IT·테크</x:v>
      </x:c>
      <x:c r="C600" t="str">
        <x:v>휴대폰해킹검사</x:v>
      </x:c>
      <x:c r="D600" t="n">
        <x:v>0.4139</x:v>
      </x:c>
      <x:c r="E600" t="n">
        <x:v>0.13796</x:v>
      </x:c>
      <x:c r="F600"/>
      <x:c r="G600" t="n">
        <x:v>0.8554</x:v>
      </x:c>
      <x:c r="H600" t="n">
        <x:v>1.82119</x:v>
      </x:c>
      <x:c r="I600" t="n">
        <x:v>2.34547</x:v>
      </x:c>
      <x:c r="J600" t="n">
        <x:v>66.14238</x:v>
      </x:c>
      <x:c r="K600" t="n">
        <x:v>100</x:v>
      </x:c>
      <x:c r="L600" t="n">
        <x:v>81.37417</x:v>
      </x:c>
      <x:c r="M600" t="n">
        <x:v>46.60596</x:v>
      </x:c>
      <x:c r="N600" t="n">
        <x:v>52.84216</x:v>
      </x:c>
      <x:c r="O600" t="n">
        <x:v>55.7671</x:v>
      </x:c>
      <x:c r="P600" t="n">
        <x:v>52.01434</x:v>
      </x:c>
      <x:c r="Q600" t="n">
        <x:v>45.47461</x:v>
      </x:c>
      <x:c r="R600" t="n">
        <x:v>40.97682</x:v>
      </x:c>
      <x:c r="S600" t="n">
        <x:v>40.64569</x:v>
      </x:c>
      <x:c r="T600" t="n">
        <x:v>46.16445</x:v>
      </x:c>
      <x:c r="U600" t="n">
        <x:v>33.96799</x:v>
      </x:c>
      <x:c r="V600" t="n">
        <x:v>34.13355</x:v>
      </x:c>
      <x:c r="W600" t="n">
        <x:v>30.3532</x:v>
      </x:c>
      <x:c r="X600" t="n">
        <x:v>36.53421</x:v>
      </x:c>
      <x:c r="Y600" t="n">
        <x:v>27.51103</x:v>
      </x:c>
      <x:c r="Z600" t="n">
        <x:v>29.02869</x:v>
      </x:c>
      <x:c r="AA600" t="n">
        <x:v>30.96026</x:v>
      </x:c>
      <x:c r="AB600" t="n">
        <x:f>COUNT(D600:O600)</x:f>
        <x:v>11</x:v>
      </x:c>
      <x:c r="AC600" t="n">
        <x:f>COUNT(P600:AA600)</x:f>
        <x:v>12</x:v>
      </x:c>
      <x:c r="AD600" t="n">
        <x:f>COUNTIF(D600:AA600,"&gt;0")</x:f>
        <x:v>23</x:v>
      </x:c>
      <x:c r="AE600" t="n">
        <x:f>IF(AB600=0,"",AVERAGE(D600:O600))</x:f>
        <x:v>37.11869909090908</x:v>
      </x:c>
      <x:c r="AF600" t="n">
        <x:f>IF(AC600=0,"",AVERAGE(P600:AA600))</x:f>
        <x:v>37.313736666666664</x:v>
      </x:c>
      <x:c r="AG600" t="n">
        <x:f>IF(OR(AB600&lt;'산출기준'!$B$19,AC600&lt;'산출기준'!$B$19,AE600=0),"",AF600/AE600)</x:f>
        <x:v>1.0052544291835204</x:v>
      </x:c>
      <x:c r="AH600" t="n">
        <x:f>IF(SUM(P600:AA600)=0,"",MAX(P600:AA600)/SUM(P600:AA600))</x:f>
        <x:v>0.11616441344523612</x:v>
      </x:c>
      <x:c r="AI600" t="n">
        <x:f>IF(AG600="","",AD600/'산출기준'!$B$18*'산출기준'!$B$20+MIN(1,AG600)*'산출기준'!$B$21+(1-AH600)*'산출기준'!$B$22)</x:f>
        <x:v>95.59337839776195</x:v>
      </x:c>
      <x:c r="AJ600" t="str">
        <x:v>24개월 중 양수 지수 23개월; 전반/후반 자료 11/12개월. 최근12개월/이전12개월 관측월 평균비 1.01배, 최근 최댓달 비중 11.6%. 미래 1년 지속을 보장하지 않음.</x:v>
      </x:c>
      <x:c r="AK600" t="str">
        <x:v>https://developers.naver.com/docs/serviceapi/datalab/search/search.md</x:v>
      </x:c>
    </x:row>
    <x:row r="601">
      <x:c r="A601" t="str">
        <x:v>K0597</x:v>
      </x:c>
      <x:c r="B601" t="str">
        <x:v>자동차·IT·테크</x:v>
      </x:c>
      <x:c r="C601" t="str">
        <x:v>전기차충전비용</x:v>
      </x:c>
      <x:c r="D601" t="n">
        <x:v>55.4724</x:v>
      </x:c>
      <x:c r="E601" t="n">
        <x:v>59.68194</x:v>
      </x:c>
      <x:c r="F601" t="n">
        <x:v>54.63049</x:v>
      </x:c>
      <x:c r="G601" t="n">
        <x:v>48.80729</x:v>
      </x:c>
      <x:c r="H601" t="n">
        <x:v>60.40692</x:v>
      </x:c>
      <x:c r="I601" t="n">
        <x:v>72.56782</x:v>
      </x:c>
      <x:c r="J601" t="n">
        <x:v>64.75678</x:v>
      </x:c>
      <x:c r="K601" t="n">
        <x:v>45.81384</x:v>
      </x:c>
      <x:c r="L601" t="n">
        <x:v>47.33395</x:v>
      </x:c>
      <x:c r="M601" t="n">
        <x:v>51.14593</x:v>
      </x:c>
      <x:c r="N601" t="n">
        <x:v>50.77174</x:v>
      </x:c>
      <x:c r="O601" t="n">
        <x:v>56.6651</x:v>
      </x:c>
      <x:c r="P601" t="n">
        <x:v>47.05332</x:v>
      </x:c>
      <x:c r="Q601" t="n">
        <x:v>43.54536</x:v>
      </x:c>
      <x:c r="R601" t="n">
        <x:v>43.40505</x:v>
      </x:c>
      <x:c r="S601" t="n">
        <x:v>40.31805</x:v>
      </x:c>
      <x:c r="T601" t="n">
        <x:v>50.53788</x:v>
      </x:c>
      <x:c r="U601" t="n">
        <x:v>44.1768</x:v>
      </x:c>
      <x:c r="V601" t="n">
        <x:v>67.89055</x:v>
      </x:c>
      <x:c r="W601" t="n">
        <x:v>67.70346</x:v>
      </x:c>
      <x:c r="X601" t="n">
        <x:v>46.86623</x:v>
      </x:c>
      <x:c r="Y601" t="n">
        <x:v>39.47614</x:v>
      </x:c>
      <x:c r="Z601" t="n">
        <x:v>37.06735</x:v>
      </x:c>
      <x:c r="AA601" t="n">
        <x:v>35.03274</x:v>
      </x:c>
      <x:c r="AB601" t="n">
        <x:f>COUNT(D601:O601)</x:f>
        <x:v>12</x:v>
      </x:c>
      <x:c r="AC601" t="n">
        <x:f>COUNT(P601:AA601)</x:f>
        <x:v>12</x:v>
      </x:c>
      <x:c r="AD601" t="n">
        <x:f>COUNTIF(D601:AA601,"&gt;0")</x:f>
        <x:v>24</x:v>
      </x:c>
      <x:c r="AE601" t="n">
        <x:f>IF(AB601=0,"",AVERAGE(D601:O601))</x:f>
        <x:v>55.67118333333334</x:v>
      </x:c>
      <x:c r="AF601" t="n">
        <x:f>IF(AC601=0,"",AVERAGE(P601:AA601))</x:f>
        <x:v>46.92274416666667</x:v>
      </x:c>
      <x:c r="AG601" t="n">
        <x:f>IF(OR(AB601&lt;'산출기준'!$B$19,AC601&lt;'산출기준'!$B$19,AE601=0),"",AF601/AE601)</x:f>
        <x:v>0.8428551605543382</x:v>
      </x:c>
      <x:c r="AH601" t="n">
        <x:f>IF(SUM(P601:AA601)=0,"",MAX(P601:AA601)/SUM(P601:AA601))</x:f>
        <x:v>0.12057150394354778</x:v>
      </x:c>
      <x:c r="AI601" t="n">
        <x:f>IF(AG601="","",AD601/'산출기준'!$B$18*'산출기준'!$B$20+MIN(1,AG601)*'산출기준'!$B$21+(1-AH601)*'산출기준'!$B$22)</x:f>
        <x:v>92.87422473775919</x:v>
      </x:c>
      <x:c r="AJ601" t="str">
        <x:v>24개월 중 양수 지수 24개월; 전반/후반 자료 12/12개월. 최근12개월/이전12개월 관측월 평균비 0.84배, 최근 최댓달 비중 12.1%. 미래 1년 지속을 보장하지 않음.</x:v>
      </x:c>
      <x:c r="AK601" t="str">
        <x:v>https://developers.naver.com/docs/serviceapi/datalab/search/search.md</x:v>
      </x:c>
    </x:row>
    <x:row r="602">
      <x:c r="A602" t="str">
        <x:v>K0598</x:v>
      </x:c>
      <x:c r="B602" t="str">
        <x:v>자동차·IT·테크</x:v>
      </x:c>
      <x:c r="C602" t="str">
        <x:v>전기차장단점</x:v>
      </x:c>
      <x:c r="D602" t="n">
        <x:v>10.19644</x:v>
      </x:c>
      <x:c r="E602" t="n">
        <x:v>9.5884</x:v>
      </x:c>
      <x:c r="F602" t="n">
        <x:v>9.2376</x:v>
      </x:c>
      <x:c r="G602" t="n">
        <x:v>6.19738</x:v>
      </x:c>
      <x:c r="H602" t="n">
        <x:v>9.4013</x:v>
      </x:c>
      <x:c r="I602" t="n">
        <x:v>14.21889</x:v>
      </x:c>
      <x:c r="J602" t="n">
        <x:v>14.42937</x:v>
      </x:c>
      <x:c r="K602" t="n">
        <x:v>15.27128</x:v>
      </x:c>
      <x:c r="L602" t="n">
        <x:v>12.81571</x:v>
      </x:c>
      <x:c r="M602" t="n">
        <x:v>13.98503</x:v>
      </x:c>
      <x:c r="N602" t="n">
        <x:v>14.66323</x:v>
      </x:c>
      <x:c r="O602" t="n">
        <x:v>15.34144</x:v>
      </x:c>
      <x:c r="P602" t="n">
        <x:v>15.45837</x:v>
      </x:c>
      <x:c r="Q602" t="n">
        <x:v>10.92142</x:v>
      </x:c>
      <x:c r="R602" t="n">
        <x:v>8.60617</x:v>
      </x:c>
      <x:c r="S602" t="n">
        <x:v>15.76239</x:v>
      </x:c>
      <x:c r="T602" t="n">
        <x:v>14.07857</x:v>
      </x:c>
      <x:c r="U602" t="n">
        <x:v>11.31898</x:v>
      </x:c>
      <x:c r="V602" t="n">
        <x:v>15.76239</x:v>
      </x:c>
      <x:c r="W602" t="n">
        <x:v>17.60991</x:v>
      </x:c>
      <x:c r="X602" t="n">
        <x:v>11.34237</x:v>
      </x:c>
      <x:c r="Y602" t="n">
        <x:v>10.07951</x:v>
      </x:c>
      <x:c r="Z602" t="n">
        <x:v>9.63517</x:v>
      </x:c>
      <x:c r="AA602" t="n">
        <x:v>8.5594</x:v>
      </x:c>
      <x:c r="AB602" t="n">
        <x:f>COUNT(D602:O602)</x:f>
        <x:v>12</x:v>
      </x:c>
      <x:c r="AC602" t="n">
        <x:f>COUNT(P602:AA602)</x:f>
        <x:v>12</x:v>
      </x:c>
      <x:c r="AD602" t="n">
        <x:f>COUNTIF(D602:AA602,"&gt;0")</x:f>
        <x:v>24</x:v>
      </x:c>
      <x:c r="AE602" t="n">
        <x:f>IF(AB602=0,"",AVERAGE(D602:O602))</x:f>
        <x:v>12.112172500000002</x:v>
      </x:c>
      <x:c r="AF602" t="n">
        <x:f>IF(AC602=0,"",AVERAGE(P602:AA602))</x:f>
        <x:v>12.427887499999999</x:v>
      </x:c>
      <x:c r="AG602" t="n">
        <x:f>IF(OR(AB602&lt;'산출기준'!$B$19,AC602&lt;'산출기준'!$B$19,AE602=0),"",AF602/AE602)</x:f>
        <x:v>1.0260659266535377</x:v>
      </x:c>
      <x:c r="AH602" t="n">
        <x:f>IF(SUM(P602:AA602)=0,"",MAX(P602:AA602)/SUM(P602:AA602))</x:f>
        <x:v>0.1180806070219094</x:v>
      </x:c>
      <x:c r="AI602" t="n">
        <x:f>IF(AG602="","",AD602/'산출기준'!$B$18*'산출기준'!$B$20+MIN(1,AG602)*'산출기준'!$B$21+(1-AH602)*'산출기준'!$B$22)</x:f>
        <x:v>97.63838785956182</x:v>
      </x:c>
      <x:c r="AJ602" t="str">
        <x:v>24개월 중 양수 지수 24개월; 전반/후반 자료 12/12개월. 최근12개월/이전12개월 관측월 평균비 1.03배, 최근 최댓달 비중 11.8%. 미래 1년 지속을 보장하지 않음.</x:v>
      </x:c>
      <x:c r="AK602" t="str">
        <x:v>https://developers.naver.com/docs/serviceapi/datalab/search/search.md</x:v>
      </x:c>
    </x:row>
    <x:row r="603">
      <x:c r="A603" t="str">
        <x:v>K0599</x:v>
      </x:c>
      <x:c r="B603" t="str">
        <x:v>자동차·IT·테크</x:v>
      </x:c>
      <x:c r="C603" t="str">
        <x:v>하이브리드자동차장단점</x:v>
      </x:c>
      <x:c r="D603" t="n">
        <x:v>6.71188</x:v>
      </x:c>
      <x:c r="E603" t="n">
        <x:v>10.03274</x:v>
      </x:c>
      <x:c r="F603" t="n">
        <x:v>11.2956</x:v>
      </x:c>
      <x:c r="G603" t="n">
        <x:v>2.7362</x:v>
      </x:c>
      <x:c r="H603" t="n">
        <x:v>1.26286</x:v>
      </x:c>
      <x:c r="I603" t="n">
        <x:v>1.96445</x:v>
      </x:c>
      <x:c r="J603" t="n">
        <x:v>4.88774</x:v>
      </x:c>
      <x:c r="K603" t="n">
        <x:v>18.1478</x:v>
      </x:c>
      <x:c r="L603" t="n">
        <x:v>13.75116</x:v>
      </x:c>
      <x:c r="M603" t="n">
        <x:v>18.00748</x:v>
      </x:c>
      <x:c r="N603" t="n">
        <x:v>21.25818</x:v>
      </x:c>
      <x:c r="O603" t="n">
        <x:v>19.10664</x:v>
      </x:c>
      <x:c r="P603" t="n">
        <x:v>22.73152</x:v>
      </x:c>
      <x:c r="Q603" t="n">
        <x:v>17.72684</x:v>
      </x:c>
      <x:c r="R603" t="n">
        <x:v>19.59775</x:v>
      </x:c>
      <x:c r="S603" t="n">
        <x:v>14.56969</x:v>
      </x:c>
      <x:c r="T603" t="n">
        <x:v>8.62956</x:v>
      </x:c>
      <x:c r="U603" t="n">
        <x:v>0.70159</x:v>
      </x:c>
      <x:c r="V603" t="n">
        <x:v>1.56688</x:v>
      </x:c>
      <x:c r="W603" t="n">
        <x:v>2.19831</x:v>
      </x:c>
      <x:c r="X603" t="n">
        <x:v>2.10477</x:v>
      </x:c>
      <x:c r="Y603" t="n">
        <x:v>3.88213</x:v>
      </x:c>
      <x:c r="Z603" t="n">
        <x:v>1.30963</x:v>
      </x:c>
      <x:c r="AA603" t="n">
        <x:v>1.7072</x:v>
      </x:c>
      <x:c r="AB603" t="n">
        <x:f>COUNT(D603:O603)</x:f>
        <x:v>12</x:v>
      </x:c>
      <x:c r="AC603" t="n">
        <x:f>COUNT(P603:AA603)</x:f>
        <x:v>12</x:v>
      </x:c>
      <x:c r="AD603" t="n">
        <x:f>COUNTIF(D603:AA603,"&gt;0")</x:f>
        <x:v>24</x:v>
      </x:c>
      <x:c r="AE603" t="n">
        <x:f>IF(AB603=0,"",AVERAGE(D603:O603))</x:f>
        <x:v>10.763560833333335</x:v>
      </x:c>
      <x:c r="AF603" t="n">
        <x:f>IF(AC603=0,"",AVERAGE(P603:AA603))</x:f>
        <x:v>8.060489166666667</x:v>
      </x:c>
      <x:c r="AG603" t="n">
        <x:f>IF(OR(AB603&lt;'산출기준'!$B$19,AC603&lt;'산출기준'!$B$19,AE603=0),"",AF603/AE603)</x:f>
        <x:v>0.7488682687335579</x:v>
      </x:c>
      <x:c r="AH603" t="n">
        <x:f>IF(SUM(P603:AA603)=0,"",MAX(P603:AA603)/SUM(P603:AA603))</x:f>
        <x:v>0.23500972387221744</x:v>
      </x:c>
      <x:c r="AI603" t="n">
        <x:f>IF(AG603="","",AD603/'산출기준'!$B$18*'산출기준'!$B$20+MIN(1,AG603)*'산출기준'!$B$21+(1-AH603)*'산출기준'!$B$22)</x:f>
        <x:v>87.7658535845624</x:v>
      </x:c>
      <x:c r="AJ603" t="str">
        <x:v>24개월 중 양수 지수 24개월; 전반/후반 자료 12/12개월. 최근12개월/이전12개월 관측월 평균비 0.75배, 최근 최댓달 비중 23.5%. 미래 1년 지속을 보장하지 않음.</x:v>
      </x:c>
      <x:c r="AK603" t="str">
        <x:v>https://developers.naver.com/docs/serviceapi/datalab/search/search.md</x:v>
      </x:c>
    </x:row>
    <x:row r="604">
      <x:c r="A604" t="str">
        <x:v>K0600</x:v>
      </x:c>
      <x:c r="B604" t="str">
        <x:v>자동차·IT·테크</x:v>
      </x:c>
      <x:c r="C604" t="str">
        <x:v>노트북배터리수명</x:v>
      </x:c>
      <x:c r="D604" t="n">
        <x:v>1.31742</x:v>
      </x:c>
      <x:c r="E604" t="n">
        <x:v>1.17775</x:v>
      </x:c>
      <x:c r="F604" t="n">
        <x:v>1.06885</x:v>
      </x:c>
      <x:c r="G604" t="n">
        <x:v>1.11975</x:v>
      </x:c>
      <x:c r="H604" t="n">
        <x:v>1.18603</x:v>
      </x:c>
      <x:c r="I604" t="n">
        <x:v>1.30085</x:v>
      </x:c>
      <x:c r="J604" t="n">
        <x:v>1.06293</x:v>
      </x:c>
      <x:c r="K604" t="n">
        <x:v>0.74216</x:v>
      </x:c>
      <x:c r="L604" t="n">
        <x:v>0.74571</x:v>
      </x:c>
      <x:c r="M604" t="n">
        <x:v>0.61195</x:v>
      </x:c>
      <x:c r="N604" t="n">
        <x:v>0.6735</x:v>
      </x:c>
      <x:c r="O604" t="n">
        <x:v>0.66403</x:v>
      </x:c>
      <x:c r="P604" t="n">
        <x:v>0.71967</x:v>
      </x:c>
      <x:c r="Q604" t="n">
        <x:v>0.62616</x:v>
      </x:c>
      <x:c r="R604" t="n">
        <x:v>0.59656</x:v>
      </x:c>
      <x:c r="S604" t="n">
        <x:v>0.58828</x:v>
      </x:c>
      <x:c r="T604" t="n">
        <x:v>0.53383</x:v>
      </x:c>
      <x:c r="U604" t="n">
        <x:v>0.33852</x:v>
      </x:c>
      <x:c r="V604" t="n">
        <x:v>0.40954</x:v>
      </x:c>
      <x:c r="W604" t="n">
        <x:v>0.0935</x:v>
      </x:c>
      <x:c r="X604" t="n">
        <x:v>0.14085</x:v>
      </x:c>
      <x:c r="Y604" t="n">
        <x:v>0.11718</x:v>
      </x:c>
      <x:c r="Z604" t="n">
        <x:v>0.10771</x:v>
      </x:c>
      <x:c r="AA604" t="n">
        <x:v>0.04497</x:v>
      </x:c>
      <x:c r="AB604" t="n">
        <x:f>COUNT(D604:O604)</x:f>
        <x:v>12</x:v>
      </x:c>
      <x:c r="AC604" t="n">
        <x:f>COUNT(P604:AA604)</x:f>
        <x:v>12</x:v>
      </x:c>
      <x:c r="AD604" t="n">
        <x:f>COUNTIF(D604:AA604,"&gt;0")</x:f>
        <x:v>24</x:v>
      </x:c>
      <x:c r="AE604" t="n">
        <x:f>IF(AB604=0,"",AVERAGE(D604:O604))</x:f>
        <x:v>0.9725775000000002</x:v>
      </x:c>
      <x:c r="AF604" t="n">
        <x:f>IF(AC604=0,"",AVERAGE(P604:AA604))</x:f>
        <x:v>0.3597308333333334</x:v>
      </x:c>
      <x:c r="AG604" t="n">
        <x:f>IF(OR(AB604&lt;'산출기준'!$B$19,AC604&lt;'산출기준'!$B$19,AE604=0),"",AF604/AE604)</x:f>
        <x:v>0.36987369472698406</x:v>
      </x:c>
      <x:c r="AH604" t="n">
        <x:f>IF(SUM(P604:AA604)=0,"",MAX(P604:AA604)/SUM(P604:AA604))</x:f>
        <x:v>0.16671492805963717</x:v>
      </x:c>
      <x:c r="AI604" t="n">
        <x:f>IF(AG604="","",AD604/'산출기준'!$B$18*'산출기준'!$B$20+MIN(1,AG604)*'산출기준'!$B$21+(1-AH604)*'산출기준'!$B$22)</x:f>
        <x:v>77.76191228061678</x:v>
      </x:c>
      <x:c r="AJ604" t="str">
        <x:v>24개월 중 양수 지수 24개월; 전반/후반 자료 12/12개월. 최근12개월/이전12개월 관측월 평균비 0.37배, 최근 최댓달 비중 16.7%. 미래 1년 지속을 보장하지 않음.</x:v>
      </x:c>
      <x:c r="AK604" t="str">
        <x:v>https://developers.naver.com/docs/serviceapi/datalab/search/search.md</x:v>
      </x:c>
    </x:row>
    <x:row r="605">
      <x:c r="A605" t="str">
        <x:v>K0601</x:v>
      </x:c>
      <x:c r="B605" t="str">
        <x:v>패션·뷰티</x:v>
      </x:c>
      <x:c r="C605" t="str">
        <x:v>퍼스널컬러진단</x:v>
      </x:c>
      <x:c r="D605" t="n">
        <x:v>90.6928</x:v>
      </x:c>
      <x:c r="E605" t="n">
        <x:v>84.26073</x:v>
      </x:c>
      <x:c r="F605" t="n">
        <x:v>95.29254</x:v>
      </x:c>
      <x:c r="G605" t="n">
        <x:v>89.82398</x:v>
      </x:c>
      <x:c r="H605" t="n">
        <x:v>98.19135</x:v>
      </x:c>
      <x:c r="I605" t="n">
        <x:v>100</x:v>
      </x:c>
      <x:c r="J605" t="n">
        <x:v>82.14433</x:v>
      </x:c>
      <x:c r="K605" t="n">
        <x:v>62.37349</x:v>
      </x:c>
      <x:c r="L605" t="n">
        <x:v>63.25888</x:v>
      </x:c>
      <x:c r="M605" t="n">
        <x:v>64.61063</x:v>
      </x:c>
      <x:c r="N605" t="n">
        <x:v>67.81482</x:v>
      </x:c>
      <x:c r="O605" t="n">
        <x:v>78.82414</x:v>
      </x:c>
      <x:c r="P605" t="n">
        <x:v>65.05569</x:v>
      </x:c>
      <x:c r="Q605" t="n">
        <x:v>60.94954</x:v>
      </x:c>
      <x:c r="R605" t="n">
        <x:v>68.9618</x:v>
      </x:c>
      <x:c r="S605" t="n">
        <x:v>59.94697</x:v>
      </x:c>
      <x:c r="T605" t="n">
        <x:v>67.24311</x:v>
      </x:c>
      <x:c r="U605" t="n">
        <x:v>58.27089</x:v>
      </x:c>
      <x:c r="V605" t="n">
        <x:v>58.21289</x:v>
      </x:c>
      <x:c r="W605" t="n">
        <x:v>54.3198</x:v>
      </x:c>
      <x:c r="X605" t="n">
        <x:v>49.26434</x:v>
      </x:c>
      <x:c r="Y605" t="n">
        <x:v>43.02285</x:v>
      </x:c>
      <x:c r="Z605" t="n">
        <x:v>43.33061</x:v>
      </x:c>
      <x:c r="AA605" t="n">
        <x:v>43.08795</x:v>
      </x:c>
      <x:c r="AB605" t="n">
        <x:f>COUNT(D605:O605)</x:f>
        <x:v>12</x:v>
      </x:c>
      <x:c r="AC605" t="n">
        <x:f>COUNT(P605:AA605)</x:f>
        <x:v>12</x:v>
      </x:c>
      <x:c r="AD605" t="n">
        <x:f>COUNTIF(D605:AA605,"&gt;0")</x:f>
        <x:v>24</x:v>
      </x:c>
      <x:c r="AE605" t="n">
        <x:f>IF(AB605=0,"",AVERAGE(D605:O605))</x:f>
        <x:v>81.44064083333332</x:v>
      </x:c>
      <x:c r="AF605" t="n">
        <x:f>IF(AC605=0,"",AVERAGE(P605:AA605))</x:f>
        <x:v>55.97220333333332</x:v>
      </x:c>
      <x:c r="AG605" t="n">
        <x:f>IF(OR(AB605&lt;'산출기준'!$B$19,AC605&lt;'산출기준'!$B$19,AE605=0),"",AF605/AE605)</x:f>
        <x:v>0.6872760670913597</x:v>
      </x:c>
      <x:c r="AH605" t="n">
        <x:f>IF(SUM(P605:AA605)=0,"",MAX(P605:AA605)/SUM(P605:AA605))</x:f>
        <x:v>0.1026726897356968</x:v>
      </x:c>
      <x:c r="AI605" t="n">
        <x:f>IF(AG605="","",AD605/'산출기준'!$B$18*'산출기준'!$B$20+MIN(1,AG605)*'산출기준'!$B$21+(1-AH605)*'산출기준'!$B$22)</x:f>
        <x:v>88.56482821802686</x:v>
      </x:c>
      <x:c r="AJ605" t="str">
        <x:v>24개월 중 양수 지수 24개월; 전반/후반 자료 12/12개월. 최근12개월/이전12개월 관측월 평균비 0.69배, 최근 최댓달 비중 10.3%. 미래 1년 지속을 보장하지 않음.</x:v>
      </x:c>
      <x:c r="AK605" t="str">
        <x:v>https://developers.naver.com/docs/serviceapi/datalab/search/search.md</x:v>
      </x:c>
    </x:row>
    <x:row r="606">
      <x:c r="A606" t="str">
        <x:v>K0602</x:v>
      </x:c>
      <x:c r="B606" t="str">
        <x:v>패션·뷰티</x:v>
      </x:c>
      <x:c r="C606" t="str">
        <x:v>레티놀효과</x:v>
      </x:c>
      <x:c r="D606" t="n">
        <x:v>16.96554</x:v>
      </x:c>
      <x:c r="E606" t="n">
        <x:v>20.32243</x:v>
      </x:c>
      <x:c r="F606" t="n">
        <x:v>16.52048</x:v>
      </x:c>
      <x:c r="G606" t="n">
        <x:v>16.72762</x:v>
      </x:c>
      <x:c r="H606" t="n">
        <x:v>20.59585</x:v>
      </x:c>
      <x:c r="I606" t="n">
        <x:v>21.61026</x:v>
      </x:c>
      <x:c r="J606" t="n">
        <x:v>19.87382</x:v>
      </x:c>
      <x:c r="K606" t="n">
        <x:v>19.30921</x:v>
      </x:c>
      <x:c r="L606" t="n">
        <x:v>19.76965</x:v>
      </x:c>
      <x:c r="M606" t="n">
        <x:v>18.02019</x:v>
      </x:c>
      <x:c r="N606" t="n">
        <x:v>18.3457</x:v>
      </x:c>
      <x:c r="O606" t="n">
        <x:v>21.43744</x:v>
      </x:c>
      <x:c r="P606" t="n">
        <x:v>18.95529</x:v>
      </x:c>
      <x:c r="Q606" t="n">
        <x:v>18.06162</x:v>
      </x:c>
      <x:c r="R606" t="n">
        <x:v>20.30941</x:v>
      </x:c>
      <x:c r="S606" t="n">
        <x:v>21.61855</x:v>
      </x:c>
      <x:c r="T606" t="n">
        <x:v>18.90084</x:v>
      </x:c>
      <x:c r="U606" t="n">
        <x:v>16.81166</x:v>
      </x:c>
      <x:c r="V606" t="n">
        <x:v>18.87717</x:v>
      </x:c>
      <x:c r="W606" t="n">
        <x:v>18.39304</x:v>
      </x:c>
      <x:c r="X606" t="n">
        <x:v>20.15198</x:v>
      </x:c>
      <x:c r="Y606" t="n">
        <x:v>16.46485</x:v>
      </x:c>
      <x:c r="Z606" t="n">
        <x:v>15.11309</x:v>
      </x:c>
      <x:c r="AA606" t="n">
        <x:v>15.22909</x:v>
      </x:c>
      <x:c r="AB606" t="n">
        <x:f>COUNT(D606:O606)</x:f>
        <x:v>12</x:v>
      </x:c>
      <x:c r="AC606" t="n">
        <x:f>COUNT(P606:AA606)</x:f>
        <x:v>12</x:v>
      </x:c>
      <x:c r="AD606" t="n">
        <x:f>COUNTIF(D606:AA606,"&gt;0")</x:f>
        <x:v>24</x:v>
      </x:c>
      <x:c r="AE606" t="n">
        <x:f>IF(AB606=0,"",AVERAGE(D606:O606))</x:f>
        <x:v>19.124849166666667</x:v>
      </x:c>
      <x:c r="AF606" t="n">
        <x:f>IF(AC606=0,"",AVERAGE(P606:AA606))</x:f>
        <x:v>18.240549166666668</x:v>
      </x:c>
      <x:c r="AG606" t="n">
        <x:f>IF(OR(AB606&lt;'산출기준'!$B$19,AC606&lt;'산출기준'!$B$19,AE606=0),"",AF606/AE606)</x:f>
        <x:v>0.9537617268354056</x:v>
      </x:c>
      <x:c r="AH606" t="n">
        <x:f>IF(SUM(P606:AA606)=0,"",MAX(P606:AA606)/SUM(P606:AA606))</x:f>
        <x:v>0.09876598653211235</x:v>
      </x:c>
      <x:c r="AI606" t="n">
        <x:f>IF(AG606="","",AD606/'산출기준'!$B$18*'산출기준'!$B$20+MIN(1,AG606)*'산출기준'!$B$21+(1-AH606)*'산출기준'!$B$22)</x:f>
        <x:v>96.63753207441991</x:v>
      </x:c>
      <x:c r="AJ606" t="str">
        <x:v>24개월 중 양수 지수 24개월; 전반/후반 자료 12/12개월. 최근12개월/이전12개월 관측월 평균비 0.95배, 최근 최댓달 비중 9.9%. 미래 1년 지속을 보장하지 않음.</x:v>
      </x:c>
      <x:c r="AK606" t="str">
        <x:v>https://developers.naver.com/docs/serviceapi/datalab/search/search.md</x:v>
      </x:c>
    </x:row>
    <x:row r="607">
      <x:c r="A607" t="str">
        <x:v>K0603</x:v>
      </x:c>
      <x:c r="B607" t="str">
        <x:v>패션·뷰티</x:v>
      </x:c>
      <x:c r="C607" t="str">
        <x:v>50대헤어스타일</x:v>
      </x:c>
      <x:c r="D607" t="n">
        <x:v>16.07187</x:v>
      </x:c>
      <x:c r="E607" t="n">
        <x:v>15.58183</x:v>
      </x:c>
      <x:c r="F607" t="n">
        <x:v>13.46306</x:v>
      </x:c>
      <x:c r="G607" t="n">
        <x:v>14.49522</x:v>
      </x:c>
      <x:c r="H607" t="n">
        <x:v>16.10383</x:v>
      </x:c>
      <x:c r="I607" t="n">
        <x:v>16.83533</x:v>
      </x:c>
      <x:c r="J607" t="n">
        <x:v>17.98941</x:v>
      </x:c>
      <x:c r="K607" t="n">
        <x:v>14.89767</x:v>
      </x:c>
      <x:c r="L607" t="n">
        <x:v>15.15926</x:v>
      </x:c>
      <x:c r="M607" t="n">
        <x:v>13.25473</x:v>
      </x:c>
      <x:c r="N607" t="n">
        <x:v>12.83216</x:v>
      </x:c>
      <x:c r="O607" t="n">
        <x:v>16.62701</x:v>
      </x:c>
      <x:c r="P607" t="n">
        <x:v>16.79627</x:v>
      </x:c>
      <x:c r="Q607" t="n">
        <x:v>16.90991</x:v>
      </x:c>
      <x:c r="R607" t="n">
        <x:v>15.69664</x:v>
      </x:c>
      <x:c r="S607" t="n">
        <x:v>16.34766</x:v>
      </x:c>
      <x:c r="T607" t="n">
        <x:v>18.00835</x:v>
      </x:c>
      <x:c r="U607" t="n">
        <x:v>15.46464</x:v>
      </x:c>
      <x:c r="V607" t="n">
        <x:v>17.55382</x:v>
      </x:c>
      <x:c r="W607" t="n">
        <x:v>13.49383</x:v>
      </x:c>
      <x:c r="X607" t="n">
        <x:v>11.59996</x:v>
      </x:c>
      <x:c r="Y607" t="n">
        <x:v>9.95584</x:v>
      </x:c>
      <x:c r="Z607" t="n">
        <x:v>11.37743</x:v>
      </x:c>
      <x:c r="AA607" t="n">
        <x:v>13.68559</x:v>
      </x:c>
      <x:c r="AB607" t="n">
        <x:f>COUNT(D607:O607)</x:f>
        <x:v>12</x:v>
      </x:c>
      <x:c r="AC607" t="n">
        <x:f>COUNT(P607:AA607)</x:f>
        <x:v>12</x:v>
      </x:c>
      <x:c r="AD607" t="n">
        <x:f>COUNTIF(D607:AA607,"&gt;0")</x:f>
        <x:v>24</x:v>
      </x:c>
      <x:c r="AE607" t="n">
        <x:f>IF(AB607=0,"",AVERAGE(D607:O607))</x:f>
        <x:v>15.275948333333332</x:v>
      </x:c>
      <x:c r="AF607" t="n">
        <x:f>IF(AC607=0,"",AVERAGE(P607:AA607))</x:f>
        <x:v>14.740828333333335</x:v>
      </x:c>
      <x:c r="AG607" t="n">
        <x:f>IF(OR(AB607&lt;'산출기준'!$B$19,AC607&lt;'산출기준'!$B$19,AE607=0),"",AF607/AE607)</x:f>
        <x:v>0.964969768925421</x:v>
      </x:c>
      <x:c r="AH607" t="n">
        <x:f>IF(SUM(P607:AA607)=0,"",MAX(P607:AA607)/SUM(P607:AA607))</x:f>
        <x:v>0.10180539379458209</x:v>
      </x:c>
      <x:c r="AI607" t="n">
        <x:f>IF(AG607="","",AD607/'산출기준'!$B$18*'산출기준'!$B$20+MIN(1,AG607)*'산출기준'!$B$21+(1-AH607)*'산출기준'!$B$22)</x:f>
        <x:v>96.91298519187099</x:v>
      </x:c>
      <x:c r="AJ607" t="str">
        <x:v>24개월 중 양수 지수 24개월; 전반/후반 자료 12/12개월. 최근12개월/이전12개월 관측월 평균비 0.96배, 최근 최댓달 비중 10.2%. 미래 1년 지속을 보장하지 않음.</x:v>
      </x:c>
      <x:c r="AK607" t="str">
        <x:v>https://developers.naver.com/docs/serviceapi/datalab/search/search.md</x:v>
      </x:c>
    </x:row>
    <x:row r="608">
      <x:c r="A608" t="str">
        <x:v>K0604</x:v>
      </x:c>
      <x:c r="B608" t="str">
        <x:v>패션·뷰티</x:v>
      </x:c>
      <x:c r="C608" t="str">
        <x:v>턱여드름원인</x:v>
      </x:c>
      <x:c r="D608" t="n">
        <x:v>25.71523</x:v>
      </x:c>
      <x:c r="E608" t="n">
        <x:v>26.41123</x:v>
      </x:c>
      <x:c r="F608" t="n">
        <x:v>23.36209</x:v>
      </x:c>
      <x:c r="G608" t="n">
        <x:v>20.82549</x:v>
      </x:c>
      <x:c r="H608" t="n">
        <x:v>20.99002</x:v>
      </x:c>
      <x:c r="I608" t="n">
        <x:v>19.60157</x:v>
      </x:c>
      <x:c r="J608" t="n">
        <x:v>20.91189</x:v>
      </x:c>
      <x:c r="K608" t="n">
        <x:v>21.12732</x:v>
      </x:c>
      <x:c r="L608" t="n">
        <x:v>21.13798</x:v>
      </x:c>
      <x:c r="M608" t="n">
        <x:v>20.78051</x:v>
      </x:c>
      <x:c r="N608" t="n">
        <x:v>21.87303</x:v>
      </x:c>
      <x:c r="O608" t="n">
        <x:v>22.18671</x:v>
      </x:c>
      <x:c r="P608" t="n">
        <x:v>21.04447</x:v>
      </x:c>
      <x:c r="Q608" t="n">
        <x:v>20.5201</x:v>
      </x:c>
      <x:c r="R608" t="n">
        <x:v>18.62859</x:v>
      </x:c>
      <x:c r="S608" t="n">
        <x:v>17.9397</x:v>
      </x:c>
      <x:c r="T608" t="n">
        <x:v>17.11231</x:v>
      </x:c>
      <x:c r="U608" t="n">
        <x:v>14.02649</x:v>
      </x:c>
      <x:c r="V608" t="n">
        <x:v>14.81244</x:v>
      </x:c>
      <x:c r="W608" t="n">
        <x:v>13.44885</x:v>
      </x:c>
      <x:c r="X608" t="n">
        <x:v>12.4309</x:v>
      </x:c>
      <x:c r="Y608" t="n">
        <x:v>12.39776</x:v>
      </x:c>
      <x:c r="Z608" t="n">
        <x:v>12.48535</x:v>
      </x:c>
      <x:c r="AA608" t="n">
        <x:v>13.17779</x:v>
      </x:c>
      <x:c r="AB608" t="n">
        <x:f>COUNT(D608:O608)</x:f>
        <x:v>12</x:v>
      </x:c>
      <x:c r="AC608" t="n">
        <x:f>COUNT(P608:AA608)</x:f>
        <x:v>12</x:v>
      </x:c>
      <x:c r="AD608" t="n">
        <x:f>COUNTIF(D608:AA608,"&gt;0")</x:f>
        <x:v>24</x:v>
      </x:c>
      <x:c r="AE608" t="n">
        <x:f>IF(AB608=0,"",AVERAGE(D608:O608))</x:f>
        <x:v>22.0769225</x:v>
      </x:c>
      <x:c r="AF608" t="n">
        <x:f>IF(AC608=0,"",AVERAGE(P608:AA608))</x:f>
        <x:v>15.668729166666667</x:v>
      </x:c>
      <x:c r="AG608" t="n">
        <x:f>IF(OR(AB608&lt;'산출기준'!$B$19,AC608&lt;'산출기준'!$B$19,AE608=0),"",AF608/AE608)</x:f>
        <x:v>0.7097333954343803</x:v>
      </x:c>
      <x:c r="AH608" t="n">
        <x:f>IF(SUM(P608:AA608)=0,"",MAX(P608:AA608)/SUM(P608:AA608))</x:f>
        <x:v>0.11192393554571937</x:v>
      </x:c>
      <x:c r="AI608" t="n">
        <x:f>IF(AG608="","",AD608/'산출기준'!$B$18*'산출기준'!$B$20+MIN(1,AG608)*'산출기준'!$B$21+(1-AH608)*'산출기준'!$B$22)</x:f>
        <x:v>89.05352315211701</x:v>
      </x:c>
      <x:c r="AJ608" t="str">
        <x:v>24개월 중 양수 지수 24개월; 전반/후반 자료 12/12개월. 최근12개월/이전12개월 관측월 평균비 0.71배, 최근 최댓달 비중 11.2%. 미래 1년 지속을 보장하지 않음.</x:v>
      </x:c>
      <x:c r="AK608" t="str">
        <x:v>https://developers.naver.com/docs/serviceapi/datalab/search/search.md</x:v>
      </x:c>
    </x:row>
    <x:row r="609">
      <x:c r="A609" t="str">
        <x:v>K0605</x:v>
      </x:c>
      <x:c r="B609" t="str">
        <x:v>패션·뷰티</x:v>
      </x:c>
      <x:c r="C609" t="str">
        <x:v>발각질제거</x:v>
      </x:c>
      <x:c r="D609" t="n">
        <x:v>38.10503</x:v>
      </x:c>
      <x:c r="E609" t="n">
        <x:v>36.83011</x:v>
      </x:c>
      <x:c r="F609" t="n">
        <x:v>47.23188</x:v>
      </x:c>
      <x:c r="G609" t="n">
        <x:v>71.89496</x:v>
      </x:c>
      <x:c r="H609" t="n">
        <x:v>60.55994</x:v>
      </x:c>
      <x:c r="I609" t="n">
        <x:v>51.08193</x:v>
      </x:c>
      <x:c r="J609" t="n">
        <x:v>37.43435</x:v>
      </x:c>
      <x:c r="K609" t="n">
        <x:v>34.21701</x:v>
      </x:c>
      <x:c r="L609" t="n">
        <x:v>35.0079</x:v>
      </x:c>
      <x:c r="M609" t="n">
        <x:v>39.88611</x:v>
      </x:c>
      <x:c r="N609" t="n">
        <x:v>33.32806</x:v>
      </x:c>
      <x:c r="O609" t="n">
        <x:v>33.81524</x:v>
      </x:c>
      <x:c r="P609" t="n">
        <x:v>26.70041</x:v>
      </x:c>
      <x:c r="Q609" t="n">
        <x:v>25.61847</x:v>
      </x:c>
      <x:c r="R609" t="n">
        <x:v>40.7371</x:v>
      </x:c>
      <x:c r="S609" t="n">
        <x:v>55.6944</x:v>
      </x:c>
      <x:c r="T609" t="n">
        <x:v>63.23315</x:v>
      </x:c>
      <x:c r="U609" t="n">
        <x:v>47.93103</x:v>
      </x:c>
      <x:c r="V609" t="n">
        <x:v>41.92027</x:v>
      </x:c>
      <x:c r="W609" t="n">
        <x:v>38.21891</x:v>
      </x:c>
      <x:c r="X609" t="n">
        <x:v>45.28313</x:v>
      </x:c>
      <x:c r="Y609" t="n">
        <x:v>53.4894</x:v>
      </x:c>
      <x:c r="Z609" t="n">
        <x:v>37.81714</x:v>
      </x:c>
      <x:c r="AA609" t="n">
        <x:v>35.33375</x:v>
      </x:c>
      <x:c r="AB609" t="n">
        <x:f>COUNT(D609:O609)</x:f>
        <x:v>12</x:v>
      </x:c>
      <x:c r="AC609" t="n">
        <x:f>COUNT(P609:AA609)</x:f>
        <x:v>12</x:v>
      </x:c>
      <x:c r="AD609" t="n">
        <x:f>COUNTIF(D609:AA609,"&gt;0")</x:f>
        <x:v>24</x:v>
      </x:c>
      <x:c r="AE609" t="n">
        <x:f>IF(AB609=0,"",AVERAGE(D609:O609))</x:f>
        <x:v>43.28271</x:v>
      </x:c>
      <x:c r="AF609" t="n">
        <x:f>IF(AC609=0,"",AVERAGE(P609:AA609))</x:f>
        <x:v>42.66476333333333</x:v>
      </x:c>
      <x:c r="AG609" t="n">
        <x:f>IF(OR(AB609&lt;'산출기준'!$B$19,AC609&lt;'산출기준'!$B$19,AE609=0),"",AF609/AE609)</x:f>
        <x:v>0.9857230134927626</x:v>
      </x:c>
      <x:c r="AH609" t="n">
        <x:f>IF(SUM(P609:AA609)=0,"",MAX(P609:AA609)/SUM(P609:AA609))</x:f>
        <x:v>0.12350775569753933</x:v>
      </x:c>
      <x:c r="AI609" t="n">
        <x:f>IF(AG609="","",AD609/'산출기준'!$B$18*'산출기준'!$B$20+MIN(1,AG609)*'산출기준'!$B$21+(1-AH609)*'산출기준'!$B$22)</x:f>
        <x:v>97.10153529083209</x:v>
      </x:c>
      <x:c r="AJ609" t="str">
        <x:v>24개월 중 양수 지수 24개월; 전반/후반 자료 12/12개월. 최근12개월/이전12개월 관측월 평균비 0.99배, 최근 최댓달 비중 12.4%. 미래 1년 지속을 보장하지 않음.</x:v>
      </x:c>
      <x:c r="AK609" t="str">
        <x:v>https://developers.naver.com/docs/serviceapi/datalab/search/search.md</x:v>
      </x:c>
    </x:row>
    <x:row r="610">
      <x:c r="A610" t="str">
        <x:v>K0606</x:v>
      </x:c>
      <x:c r="B610" t="str">
        <x:v>패션·뷰티</x:v>
      </x:c>
      <x:c r="C610" t="str">
        <x:v>남자헤어스타일</x:v>
      </x:c>
      <x:c r="D610" t="n">
        <x:v>100</x:v>
      </x:c>
      <x:c r="E610" t="n">
        <x:v>87.64631</x:v>
      </x:c>
      <x:c r="F610" t="n">
        <x:v>73.64125</x:v>
      </x:c>
      <x:c r="G610" t="n">
        <x:v>76.22904</x:v>
      </x:c>
      <x:c r="H610" t="n">
        <x:v>78.70294</x:v>
      </x:c>
      <x:c r="I610" t="n">
        <x:v>70.2689</x:v>
      </x:c>
      <x:c r="J610" t="n">
        <x:v>65.72603</x:v>
      </x:c>
      <x:c r="K610" t="n">
        <x:v>56.25751</x:v>
      </x:c>
      <x:c r="L610" t="n">
        <x:v>53.90066</x:v>
      </x:c>
      <x:c r="M610" t="n">
        <x:v>50.22777</x:v>
      </x:c>
      <x:c r="N610" t="n">
        <x:v>50.44606</x:v>
      </x:c>
      <x:c r="O610" t="n">
        <x:v>47.37108</x:v>
      </x:c>
      <x:c r="P610" t="n">
        <x:v>42.65738</x:v>
      </x:c>
      <x:c r="Q610" t="n">
        <x:v>43.6887</x:v>
      </x:c>
      <x:c r="R610" t="n">
        <x:v>44.96678</x:v>
      </x:c>
      <x:c r="S610" t="n">
        <x:v>44.93831</x:v>
      </x:c>
      <x:c r="T610" t="n">
        <x:v>46.22271</x:v>
      </x:c>
      <x:c r="U610" t="n">
        <x:v>39.06042</x:v>
      </x:c>
      <x:c r="V610" t="n">
        <x:v>40.12337</x:v>
      </x:c>
      <x:c r="W610" t="n">
        <x:v>39.10787</x:v>
      </x:c>
      <x:c r="X610" t="n">
        <x:v>37.26036</x:v>
      </x:c>
      <x:c r="Y610" t="n">
        <x:v>33.98924</x:v>
      </x:c>
      <x:c r="Z610" t="n">
        <x:v>35.2515</x:v>
      </x:c>
      <x:c r="AA610" t="n">
        <x:v>33.53685</x:v>
      </x:c>
      <x:c r="AB610" t="n">
        <x:f>COUNT(D610:O610)</x:f>
        <x:v>12</x:v>
      </x:c>
      <x:c r="AC610" t="n">
        <x:f>COUNT(P610:AA610)</x:f>
        <x:v>12</x:v>
      </x:c>
      <x:c r="AD610" t="n">
        <x:f>COUNTIF(D610:AA610,"&gt;0")</x:f>
        <x:v>24</x:v>
      </x:c>
      <x:c r="AE610" t="n">
        <x:f>IF(AB610=0,"",AVERAGE(D610:O610))</x:f>
        <x:v>67.53479583333333</x:v>
      </x:c>
      <x:c r="AF610" t="n">
        <x:f>IF(AC610=0,"",AVERAGE(P610:AA610))</x:f>
        <x:v>40.06695750000001</x:v>
      </x:c>
      <x:c r="AG610" t="n">
        <x:f>IF(OR(AB610&lt;'산출기준'!$B$19,AC610&lt;'산출기준'!$B$19,AE610=0),"",AF610/AE610)</x:f>
        <x:v>0.5932787240355297</x:v>
      </x:c>
      <x:c r="AH610" t="n">
        <x:f>IF(SUM(P610:AA610)=0,"",MAX(P610:AA610)/SUM(P610:AA610))</x:f>
        <x:v>0.09613638619802863</x:v>
      </x:c>
      <x:c r="AI610" t="n">
        <x:f>IF(AG610="","",AD610/'산출기준'!$B$18*'산출기준'!$B$20+MIN(1,AG610)*'산출기준'!$B$21+(1-AH610)*'산출기준'!$B$22)</x:f>
        <x:v>85.87563399710531</x:v>
      </x:c>
      <x:c r="AJ610" t="str">
        <x:v>24개월 중 양수 지수 24개월; 전반/후반 자료 12/12개월. 최근12개월/이전12개월 관측월 평균비 0.59배, 최근 최댓달 비중 9.6%. 미래 1년 지속을 보장하지 않음.</x:v>
      </x:c>
      <x:c r="AK610" t="str">
        <x:v>https://developers.naver.com/docs/serviceapi/datalab/search/search.md</x:v>
      </x:c>
    </x:row>
    <x:row r="611">
      <x:c r="A611" t="str">
        <x:v>K0607</x:v>
      </x:c>
      <x:c r="B611" t="str">
        <x:v>패션·뷰티</x:v>
      </x:c>
      <x:c r="C611" t="str">
        <x:v>얼굴붓기빼는법</x:v>
      </x:c>
      <x:c r="D611" t="n">
        <x:v>56.9092</x:v>
      </x:c>
      <x:c r="E611" t="n">
        <x:v>58.16513</x:v>
      </x:c>
      <x:c r="F611" t="n">
        <x:v>52.60993</x:v>
      </x:c>
      <x:c r="G611" t="n">
        <x:v>56.10882</x:v>
      </x:c>
      <x:c r="H611" t="n">
        <x:v>56.01075</x:v>
      </x:c>
      <x:c r="I611" t="n">
        <x:v>59.16798</x:v>
      </x:c>
      <x:c r="J611" t="n">
        <x:v>67.41537</x:v>
      </x:c>
      <x:c r="K611" t="n">
        <x:v>55.51407</x:v>
      </x:c>
      <x:c r="L611" t="n">
        <x:v>54.06516</x:v>
      </x:c>
      <x:c r="M611" t="n">
        <x:v>43.73932</x:v>
      </x:c>
      <x:c r="N611" t="n">
        <x:v>41.49636</x:v>
      </x:c>
      <x:c r="O611" t="n">
        <x:v>40.58209</x:v>
      </x:c>
      <x:c r="P611" t="n">
        <x:v>32.33154</x:v>
      </x:c>
      <x:c r="Q611" t="n">
        <x:v>27.39639</x:v>
      </x:c>
      <x:c r="R611" t="n">
        <x:v>25.37804</x:v>
      </x:c>
      <x:c r="S611" t="n">
        <x:v>25.69123</x:v>
      </x:c>
      <x:c r="T611" t="n">
        <x:v>29.16482</x:v>
      </x:c>
      <x:c r="U611" t="n">
        <x:v>38.63967</x:v>
      </x:c>
      <x:c r="V611" t="n">
        <x:v>46.81113</x:v>
      </x:c>
      <x:c r="W611" t="n">
        <x:v>46.83011</x:v>
      </x:c>
      <x:c r="X611" t="n">
        <x:v>45.43815</x:v>
      </x:c>
      <x:c r="Y611" t="n">
        <x:v>32.73647</x:v>
      </x:c>
      <x:c r="Z611" t="n">
        <x:v>28.30433</x:v>
      </x:c>
      <x:c r="AA611" t="n">
        <x:v>29.81018</x:v>
      </x:c>
      <x:c r="AB611" t="n">
        <x:f>COUNT(D611:O611)</x:f>
        <x:v>12</x:v>
      </x:c>
      <x:c r="AC611" t="n">
        <x:f>COUNT(P611:AA611)</x:f>
        <x:v>12</x:v>
      </x:c>
      <x:c r="AD611" t="n">
        <x:f>COUNTIF(D611:AA611,"&gt;0")</x:f>
        <x:v>24</x:v>
      </x:c>
      <x:c r="AE611" t="n">
        <x:f>IF(AB611=0,"",AVERAGE(D611:O611))</x:f>
        <x:v>53.482015</x:v>
      </x:c>
      <x:c r="AF611" t="n">
        <x:f>IF(AC611=0,"",AVERAGE(P611:AA611))</x:f>
        <x:v>34.044338333333336</x:v>
      </x:c>
      <x:c r="AG611" t="n">
        <x:f>IF(OR(AB611&lt;'산출기준'!$B$19,AC611&lt;'산출기준'!$B$19,AE611=0),"",AF611/AE611)</x:f>
        <x:v>0.6365567627422665</x:v>
      </x:c>
      <x:c r="AH611" t="n">
        <x:f>IF(SUM(P611:AA611)=0,"",MAX(P611:AA611)/SUM(P611:AA611))</x:f>
        <x:v>0.11463019573053826</x:v>
      </x:c>
      <x:c r="AI611" t="n">
        <x:f>IF(AG611="","",AD611/'산출기준'!$B$18*'산출기준'!$B$20+MIN(1,AG611)*'산출기준'!$B$21+(1-AH611)*'산출기준'!$B$22)</x:f>
        <x:v>86.80409896765723</x:v>
      </x:c>
      <x:c r="AJ611" t="str">
        <x:v>24개월 중 양수 지수 24개월; 전반/후반 자료 12/12개월. 최근12개월/이전12개월 관측월 평균비 0.64배, 최근 최댓달 비중 11.5%. 미래 1년 지속을 보장하지 않음.</x:v>
      </x:c>
      <x:c r="AK611" t="str">
        <x:v>https://developers.naver.com/docs/serviceapi/datalab/search/search.md</x:v>
      </x:c>
    </x:row>
    <x:row r="612">
      <x:c r="A612" t="str">
        <x:v>K0608</x:v>
      </x:c>
      <x:c r="B612" t="str">
        <x:v>패션·뷰티</x:v>
      </x:c>
      <x:c r="C612" t="str">
        <x:v>붓기빼는법</x:v>
      </x:c>
      <x:c r="D612" t="n">
        <x:v>64.2613</x:v>
      </x:c>
      <x:c r="E612" t="n">
        <x:v>56.04555</x:v>
      </x:c>
      <x:c r="F612" t="n">
        <x:v>51.08826</x:v>
      </x:c>
      <x:c r="G612" t="n">
        <x:v>51.54065</x:v>
      </x:c>
      <x:c r="H612" t="n">
        <x:v>56.5707</x:v>
      </x:c>
      <x:c r="I612" t="n">
        <x:v>61.35083</x:v>
      </x:c>
      <x:c r="J612" t="n">
        <x:v>71.12938</x:v>
      </x:c>
      <x:c r="K612" t="n">
        <x:v>61.09459</x:v>
      </x:c>
      <x:c r="L612" t="n">
        <x:v>63.55267</x:v>
      </x:c>
      <x:c r="M612" t="n">
        <x:v>53.52103</x:v>
      </x:c>
      <x:c r="N612" t="n">
        <x:v>49.05726</x:v>
      </x:c>
      <x:c r="O612" t="n">
        <x:v>48.29167</x:v>
      </x:c>
      <x:c r="P612" t="n">
        <x:v>43.7235</x:v>
      </x:c>
      <x:c r="Q612" t="n">
        <x:v>38.98133</x:v>
      </x:c>
      <x:c r="R612" t="n">
        <x:v>33.6887</x:v>
      </x:c>
      <x:c r="S612" t="n">
        <x:v>33.90699</x:v>
      </x:c>
      <x:c r="T612" t="n">
        <x:v>36.08035</x:v>
      </x:c>
      <x:c r="U612" t="n">
        <x:v>35.0427</x:v>
      </x:c>
      <x:c r="V612" t="n">
        <x:v>39.01613</x:v>
      </x:c>
      <x:c r="W612" t="n">
        <x:v>37.33944</x:v>
      </x:c>
      <x:c r="X612" t="n">
        <x:v>39.30401</x:v>
      </x:c>
      <x:c r="Y612" t="n">
        <x:v>30.99968</x:v>
      </x:c>
      <x:c r="Z612" t="n">
        <x:v>28.41822</x:v>
      </x:c>
      <x:c r="AA612" t="n">
        <x:v>28.81366</x:v>
      </x:c>
      <x:c r="AB612" t="n">
        <x:f>COUNT(D612:O612)</x:f>
        <x:v>12</x:v>
      </x:c>
      <x:c r="AC612" t="n">
        <x:f>COUNT(P612:AA612)</x:f>
        <x:v>12</x:v>
      </x:c>
      <x:c r="AD612" t="n">
        <x:f>COUNTIF(D612:AA612,"&gt;0")</x:f>
        <x:v>24</x:v>
      </x:c>
      <x:c r="AE612" t="n">
        <x:f>IF(AB612=0,"",AVERAGE(D612:O612))</x:f>
        <x:v>57.29199083333333</x:v>
      </x:c>
      <x:c r="AF612" t="n">
        <x:f>IF(AC612=0,"",AVERAGE(P612:AA612))</x:f>
        <x:v>35.442892500000006</x:v>
      </x:c>
      <x:c r="AG612" t="n">
        <x:f>IF(OR(AB612&lt;'산출기준'!$B$19,AC612&lt;'산출기준'!$B$19,AE612=0),"",AF612/AE612)</x:f>
        <x:v>0.6186360778264107</x:v>
      </x:c>
      <x:c r="AH612" t="n">
        <x:f>IF(SUM(P612:AA612)=0,"",MAX(P612:AA612)/SUM(P612:AA612))</x:f>
        <x:v>0.1028026987357197</x:v>
      </x:c>
      <x:c r="AI612" t="n">
        <x:f>IF(AG612="","",AD612/'산출기준'!$B$18*'산출기준'!$B$20+MIN(1,AG612)*'산출기준'!$B$21+(1-AH612)*'산출기준'!$B$22)</x:f>
        <x:v>86.50302836007793</x:v>
      </x:c>
      <x:c r="AJ612" t="str">
        <x:v>24개월 중 양수 지수 24개월; 전반/후반 자료 12/12개월. 최근12개월/이전12개월 관측월 평균비 0.62배, 최근 최댓달 비중 10.3%. 미래 1년 지속을 보장하지 않음.</x:v>
      </x:c>
      <x:c r="AK612" t="str">
        <x:v>https://developers.naver.com/docs/serviceapi/datalab/search/search.md</x:v>
      </x:c>
    </x:row>
    <x:row r="613">
      <x:c r="A613" t="str">
        <x:v>K0609</x:v>
      </x:c>
      <x:c r="B613" t="str">
        <x:v>패션·뷰티</x:v>
      </x:c>
      <x:c r="C613" t="str">
        <x:v>얼굴피지제거</x:v>
      </x:c>
      <x:c r="D613" t="n">
        <x:v>9.29452</x:v>
      </x:c>
      <x:c r="E613" t="n">
        <x:v>7.50711</x:v>
      </x:c>
      <x:c r="F613" t="n">
        <x:v>5.65327</x:v>
      </x:c>
      <x:c r="G613" t="n">
        <x:v>5.53622</x:v>
      </x:c>
      <x:c r="H613" t="n">
        <x:v>5.76716</x:v>
      </x:c>
      <x:c r="I613" t="n">
        <x:v>5.54254</x:v>
      </x:c>
      <x:c r="J613" t="n">
        <x:v>5.86523</x:v>
      </x:c>
      <x:c r="K613" t="n">
        <x:v>5.80196</x:v>
      </x:c>
      <x:c r="L613" t="n">
        <x:v>6.46947</x:v>
      </x:c>
      <x:c r="M613" t="n">
        <x:v>6.45365</x:v>
      </x:c>
      <x:c r="N613" t="n">
        <x:v>6.8744</x:v>
      </x:c>
      <x:c r="O613" t="n">
        <x:v>7.52609</x:v>
      </x:c>
      <x:c r="P613" t="n">
        <x:v>6.31129</x:v>
      </x:c>
      <x:c r="Q613" t="n">
        <x:v>6.58968</x:v>
      </x:c>
      <x:c r="R613" t="n">
        <x:v>4.45745</x:v>
      </x:c>
      <x:c r="S613" t="n">
        <x:v>4.09047</x:v>
      </x:c>
      <x:c r="T613" t="n">
        <x:v>4.59981</x:v>
      </x:c>
      <x:c r="U613" t="n">
        <x:v>5.43815</x:v>
      </x:c>
      <x:c r="V613" t="n">
        <x:v>7.1085</x:v>
      </x:c>
      <x:c r="W613" t="n">
        <x:v>12.50237</x:v>
      </x:c>
      <x:c r="X613" t="n">
        <x:v>19.50964</x:v>
      </x:c>
      <x:c r="Y613" t="n">
        <x:v>25.96013</x:v>
      </x:c>
      <x:c r="Z613" t="n">
        <x:v>38.95919</x:v>
      </x:c>
      <x:c r="AA613" t="n">
        <x:v>29.08573</x:v>
      </x:c>
      <x:c r="AB613" t="n">
        <x:f>COUNT(D613:O613)</x:f>
        <x:v>12</x:v>
      </x:c>
      <x:c r="AC613" t="n">
        <x:f>COUNT(P613:AA613)</x:f>
        <x:v>12</x:v>
      </x:c>
      <x:c r="AD613" t="n">
        <x:f>COUNTIF(D613:AA613,"&gt;0")</x:f>
        <x:v>24</x:v>
      </x:c>
      <x:c r="AE613" t="n">
        <x:f>IF(AB613=0,"",AVERAGE(D613:O613))</x:f>
        <x:v>6.524301666666666</x:v>
      </x:c>
      <x:c r="AF613" t="n">
        <x:f>IF(AC613=0,"",AVERAGE(P613:AA613))</x:f>
        <x:v>13.717700833333334</x:v>
      </x:c>
      <x:c r="AG613" t="n">
        <x:f>IF(OR(AB613&lt;'산출기준'!$B$19,AC613&lt;'산출기준'!$B$19,AE613=0),"",AF613/AE613)</x:f>
        <x:v>2.1025546539974522</x:v>
      </x:c>
      <x:c r="AH613" t="n">
        <x:f>IF(SUM(P613:AA613)=0,"",MAX(P613:AA613)/SUM(P613:AA613))</x:f>
        <x:v>0.2366722533252505</x:v>
      </x:c>
      <x:c r="AI613" t="n">
        <x:f>IF(AG613="","",AD613/'산출기준'!$B$18*'산출기준'!$B$20+MIN(1,AG613)*'산출기준'!$B$21+(1-AH613)*'산출기준'!$B$22)</x:f>
        <x:v>95.26655493349499</x:v>
      </x:c>
      <x:c r="AJ613" t="str">
        <x:v>24개월 중 양수 지수 24개월; 전반/후반 자료 12/12개월. 최근12개월/이전12개월 관측월 평균비 2.10배, 최근 최댓달 비중 23.7%. 미래 1년 지속을 보장하지 않음.</x:v>
      </x:c>
      <x:c r="AK613" t="str">
        <x:v>https://developers.naver.com/docs/serviceapi/datalab/search/search.md</x:v>
      </x:c>
    </x:row>
    <x:row r="614">
      <x:c r="A614" t="str">
        <x:v>K0610</x:v>
      </x:c>
      <x:c r="B614" t="str">
        <x:v>패션·뷰티</x:v>
      </x:c>
      <x:c r="C614" t="str">
        <x:v>블랙헤드제거</x:v>
      </x:c>
      <x:c r="D614" t="n">
        <x:v>92.73086</x:v>
      </x:c>
      <x:c r="E614" t="n">
        <x:v>75.85427</x:v>
      </x:c>
      <x:c r="F614" t="n">
        <x:v>65.47303</x:v>
      </x:c>
      <x:c r="G614" t="n">
        <x:v>72.1604</x:v>
      </x:c>
      <x:c r="H614" t="n">
        <x:v>86.80033</x:v>
      </x:c>
      <x:c r="I614" t="n">
        <x:v>95.87122</x:v>
      </x:c>
      <x:c r="J614" t="n">
        <x:v>81.25388</x:v>
      </x:c>
      <x:c r="K614" t="n">
        <x:v>75.09743</x:v>
      </x:c>
      <x:c r="L614" t="n">
        <x:v>85.84015</x:v>
      </x:c>
      <x:c r="M614" t="n">
        <x:v>90.58458</x:v>
      </x:c>
      <x:c r="N614" t="n">
        <x:v>90.34735</x:v>
      </x:c>
      <x:c r="O614" t="n">
        <x:v>100</x:v>
      </x:c>
      <x:c r="P614" t="n">
        <x:v>82.21971</x:v>
      </x:c>
      <x:c r="Q614" t="n">
        <x:v>74.91104</x:v>
      </x:c>
      <x:c r="R614" t="n">
        <x:v>52.88336</x:v>
      </x:c>
      <x:c r="S614" t="n">
        <x:v>50.47161</x:v>
      </x:c>
      <x:c r="T614" t="n">
        <x:v>53.40864</x:v>
      </x:c>
      <x:c r="U614" t="n">
        <x:v>49.20079</x:v>
      </x:c>
      <x:c r="V614" t="n">
        <x:v>49.82208</x:v>
      </x:c>
      <x:c r="W614" t="n">
        <x:v>45.56904</x:v>
      </x:c>
      <x:c r="X614" t="n">
        <x:v>48.4157</x:v>
      </x:c>
      <x:c r="Y614" t="n">
        <x:v>48.96356</x:v>
      </x:c>
      <x:c r="Z614" t="n">
        <x:v>61.59277</x:v>
      </x:c>
      <x:c r="AA614" t="n">
        <x:v>51.48828</x:v>
      </x:c>
      <x:c r="AB614" t="n">
        <x:f>COUNT(D614:O614)</x:f>
        <x:v>12</x:v>
      </x:c>
      <x:c r="AC614" t="n">
        <x:f>COUNT(P614:AA614)</x:f>
        <x:v>12</x:v>
      </x:c>
      <x:c r="AD614" t="n">
        <x:f>COUNTIF(D614:AA614,"&gt;0")</x:f>
        <x:v>24</x:v>
      </x:c>
      <x:c r="AE614" t="n">
        <x:f>IF(AB614=0,"",AVERAGE(D614:O614))</x:f>
        <x:v>84.33445833333333</x:v>
      </x:c>
      <x:c r="AF614" t="n">
        <x:f>IF(AC614=0,"",AVERAGE(P614:AA614))</x:f>
        <x:v>55.74554833333334</x:v>
      </x:c>
      <x:c r="AG614" t="n">
        <x:f>IF(OR(AB614&lt;'산출기준'!$B$19,AC614&lt;'산출기준'!$B$19,AE614=0),"",AF614/AE614)</x:f>
        <x:v>0.661005589352316</x:v>
      </x:c>
      <x:c r="AH614" t="n">
        <x:f>IF(SUM(P614:AA614)=0,"",MAX(P614:AA614)/SUM(P614:AA614))</x:f>
        <x:v>0.12290923140678886</x:v>
      </x:c>
      <x:c r="AI614" t="n">
        <x:f>IF(AG614="","",AD614/'산출기준'!$B$18*'산출기준'!$B$20+MIN(1,AG614)*'산출기준'!$B$21+(1-AH614)*'산출기준'!$B$22)</x:f>
        <x:v>87.37198305243369</x:v>
      </x:c>
      <x:c r="AJ614" t="str">
        <x:v>24개월 중 양수 지수 24개월; 전반/후반 자료 12/12개월. 최근12개월/이전12개월 관측월 평균비 0.66배, 최근 최댓달 비중 12.3%. 미래 1년 지속을 보장하지 않음.</x:v>
      </x:c>
      <x:c r="AK614" t="str">
        <x:v>https://developers.naver.com/docs/serviceapi/datalab/search/search.md</x:v>
      </x:c>
    </x:row>
    <x:row r="615">
      <x:c r="A615" t="str">
        <x:v>K0611</x:v>
      </x:c>
      <x:c r="B615" t="str">
        <x:v>패션·뷰티</x:v>
      </x:c>
      <x:c r="C615" t="str">
        <x:v>여드름부위별원인</x:v>
      </x:c>
      <x:c r="D615" t="n">
        <x:v>86.39367</x:v>
      </x:c>
      <x:c r="E615" t="n">
        <x:v>92.1604</x:v>
      </x:c>
      <x:c r="F615" t="n">
        <x:v>35.39678</x:v>
      </x:c>
      <x:c r="G615" t="n">
        <x:v>49.03699</x:v>
      </x:c>
      <x:c r="H615" t="n">
        <x:v>58.79695</x:v>
      </x:c>
      <x:c r="I615" t="n">
        <x:v>56.91612</x:v>
      </x:c>
      <x:c r="J615" t="n">
        <x:v>56.27788</x:v>
      </x:c>
      <x:c r="K615" t="n">
        <x:v>53.77576</x:v>
      </x:c>
      <x:c r="L615" t="n">
        <x:v>55.30641</x:v>
      </x:c>
      <x:c r="M615" t="n">
        <x:v>53.03021</x:v>
      </x:c>
      <x:c r="N615" t="n">
        <x:v>55.08613</x:v>
      </x:c>
      <x:c r="O615" t="n">
        <x:v>58.00056</x:v>
      </x:c>
      <x:c r="P615" t="n">
        <x:v>57.55436</x:v>
      </x:c>
      <x:c r="Q615" t="n">
        <x:v>61.65489</x:v>
      </x:c>
      <x:c r="R615" t="n">
        <x:v>51.82151</x:v>
      </x:c>
      <x:c r="S615" t="n">
        <x:v>47.29737</x:v>
      </x:c>
      <x:c r="T615" t="n">
        <x:v>42.01637</x:v>
      </x:c>
      <x:c r="U615" t="n">
        <x:v>36.76927</x:v>
      </x:c>
      <x:c r="V615" t="n">
        <x:v>39.72324</x:v>
      </x:c>
      <x:c r="W615" t="n">
        <x:v>36.80316</x:v>
      </x:c>
      <x:c r="X615" t="n">
        <x:v>35.06354</x:v>
      </x:c>
      <x:c r="Y615" t="n">
        <x:v>34.39706</x:v>
      </x:c>
      <x:c r="Z615" t="n">
        <x:v>38.67269</x:v>
      </x:c>
      <x:c r="AA615" t="n">
        <x:v>48.96921</x:v>
      </x:c>
      <x:c r="AB615" t="n">
        <x:f>COUNT(D615:O615)</x:f>
        <x:v>12</x:v>
      </x:c>
      <x:c r="AC615" t="n">
        <x:f>COUNT(P615:AA615)</x:f>
        <x:v>12</x:v>
      </x:c>
      <x:c r="AD615" t="n">
        <x:f>COUNTIF(D615:AA615,"&gt;0")</x:f>
        <x:v>24</x:v>
      </x:c>
      <x:c r="AE615" t="n">
        <x:f>IF(AB615=0,"",AVERAGE(D615:O615))</x:f>
        <x:v>59.18148833333333</x:v>
      </x:c>
      <x:c r="AF615" t="n">
        <x:f>IF(AC615=0,"",AVERAGE(P615:AA615))</x:f>
        <x:v>44.22855583333333</x:v>
      </x:c>
      <x:c r="AG615" t="n">
        <x:f>IF(OR(AB615&lt;'산출기준'!$B$19,AC615&lt;'산출기준'!$B$19,AE615=0),"",AF615/AE615)</x:f>
        <x:v>0.7473376739736719</x:v>
      </x:c>
      <x:c r="AH615" t="n">
        <x:f>IF(SUM(P615:AA615)=0,"",MAX(P615:AA615)/SUM(P615:AA615))</x:f>
        <x:v>0.11616720019892127</x:v>
      </x:c>
      <x:c r="AI615" t="n">
        <x:f>IF(AG615="","",AD615/'산출기준'!$B$18*'산출기준'!$B$20+MIN(1,AG615)*'산출기준'!$B$21+(1-AH615)*'산출기준'!$B$22)</x:f>
        <x:v>90.09678621523175</x:v>
      </x:c>
      <x:c r="AJ615" t="str">
        <x:v>24개월 중 양수 지수 24개월; 전반/후반 자료 12/12개월. 최근12개월/이전12개월 관측월 평균비 0.75배, 최근 최댓달 비중 11.6%. 미래 1년 지속을 보장하지 않음.</x:v>
      </x:c>
      <x:c r="AK615" t="str">
        <x:v>https://developers.naver.com/docs/serviceapi/datalab/search/search.md</x:v>
      </x:c>
    </x:row>
    <x:row r="616">
      <x:c r="A616" t="str">
        <x:v>K0612</x:v>
      </x:c>
      <x:c r="B616" t="str">
        <x:v>패션·뷰티</x:v>
      </x:c>
      <x:c r="C616" t="str">
        <x:v>옷기름얼룩제거</x:v>
      </x:c>
      <x:c r="D616" t="n">
        <x:v>47.86783</x:v>
      </x:c>
      <x:c r="E616" t="n">
        <x:v>59.35046</x:v>
      </x:c>
      <x:c r="F616" t="n">
        <x:v>50.90087</x:v>
      </x:c>
      <x:c r="G616" t="n">
        <x:v>48.03727</x:v>
      </x:c>
      <x:c r="H616" t="n">
        <x:v>45.29793</x:v>
      </x:c>
      <x:c r="I616" t="n">
        <x:v>38.17</x:v>
      </x:c>
      <x:c r="J616" t="n">
        <x:v>50.59587</x:v>
      </x:c>
      <x:c r="K616" t="n">
        <x:v>49.48884</x:v>
      </x:c>
      <x:c r="L616" t="n">
        <x:v>55.39113</x:v>
      </x:c>
      <x:c r="M616" t="n">
        <x:v>50.51115</x:v>
      </x:c>
      <x:c r="N616" t="n">
        <x:v>42.3835</x:v>
      </x:c>
      <x:c r="O616" t="n">
        <x:v>40.69471</x:v>
      </x:c>
      <x:c r="P616" t="n">
        <x:v>36.55464</x:v>
      </x:c>
      <x:c r="Q616" t="n">
        <x:v>47.63626</x:v>
      </x:c>
      <x:c r="R616" t="n">
        <x:v>39.40694</x:v>
      </x:c>
      <x:c r="S616" t="n">
        <x:v>35.40807</x:v>
      </x:c>
      <x:c r="T616" t="n">
        <x:v>34.96752</x:v>
      </x:c>
      <x:c r="U616" t="n">
        <x:v>46.72126</x:v>
      </x:c>
      <x:c r="V616" t="n">
        <x:v>71.21717</x:v>
      </x:c>
      <x:c r="W616" t="n">
        <x:v>76.30048</x:v>
      </x:c>
      <x:c r="X616" t="n">
        <x:v>66.34848</x:v>
      </x:c>
      <x:c r="Y616" t="n">
        <x:v>60.88675</x:v>
      </x:c>
      <x:c r="Z616" t="n">
        <x:v>51.07596</x:v>
      </x:c>
      <x:c r="AA616" t="n">
        <x:v>47.93561</x:v>
      </x:c>
      <x:c r="AB616" t="n">
        <x:f>COUNT(D616:O616)</x:f>
        <x:v>12</x:v>
      </x:c>
      <x:c r="AC616" t="n">
        <x:f>COUNT(P616:AA616)</x:f>
        <x:v>12</x:v>
      </x:c>
      <x:c r="AD616" t="n">
        <x:f>COUNTIF(D616:AA616,"&gt;0")</x:f>
        <x:v>24</x:v>
      </x:c>
      <x:c r="AE616" t="n">
        <x:f>IF(AB616=0,"",AVERAGE(D616:O616))</x:f>
        <x:v>48.224129999999995</x:v>
      </x:c>
      <x:c r="AF616" t="n">
        <x:f>IF(AC616=0,"",AVERAGE(P616:AA616))</x:f>
        <x:v>51.20492833333333</x:v>
      </x:c>
      <x:c r="AG616" t="n">
        <x:f>IF(OR(AB616&lt;'산출기준'!$B$19,AC616&lt;'산출기준'!$B$19,AE616=0),"",AF616/AE616)</x:f>
        <x:v>1.0618113449290496</x:v>
      </x:c>
      <x:c r="AH616" t="n">
        <x:f>IF(SUM(P616:AA616)=0,"",MAX(P616:AA616)/SUM(P616:AA616))</x:f>
        <x:v>0.12417502651193374</x:v>
      </x:c>
      <x:c r="AI616" t="n">
        <x:f>IF(AG616="","",AD616/'산출기준'!$B$18*'산출기준'!$B$20+MIN(1,AG616)*'산출기준'!$B$21+(1-AH616)*'산출기준'!$B$22)</x:f>
        <x:v>97.51649946976133</x:v>
      </x:c>
      <x:c r="AJ616" t="str">
        <x:v>24개월 중 양수 지수 24개월; 전반/후반 자료 12/12개월. 최근12개월/이전12개월 관측월 평균비 1.06배, 최근 최댓달 비중 12.4%. 미래 1년 지속을 보장하지 않음.</x:v>
      </x:c>
      <x:c r="AK616" t="str">
        <x:v>https://developers.naver.com/docs/serviceapi/datalab/search/search.md</x:v>
      </x:c>
    </x:row>
    <x:row r="617">
      <x:c r="A617" t="str">
        <x:v>K0613</x:v>
      </x:c>
      <x:c r="B617" t="str">
        <x:v>패션·뷰티</x:v>
      </x:c>
      <x:c r="C617" t="str">
        <x:v>붓기빼는차</x:v>
      </x:c>
      <x:c r="D617" t="n">
        <x:v>26.38237</x:v>
      </x:c>
      <x:c r="E617" t="n">
        <x:v>24.54109</x:v>
      </x:c>
      <x:c r="F617" t="n">
        <x:v>21.85258</x:v>
      </x:c>
      <x:c r="G617" t="n">
        <x:v>22.51341</x:v>
      </x:c>
      <x:c r="H617" t="n">
        <x:v>27.04885</x:v>
      </x:c>
      <x:c r="I617" t="n">
        <x:v>26.59135</x:v>
      </x:c>
      <x:c r="J617" t="n">
        <x:v>29.37023</x:v>
      </x:c>
      <x:c r="K617" t="n">
        <x:v>33.86613</x:v>
      </x:c>
      <x:c r="L617" t="n">
        <x:v>55.71872</x:v>
      </x:c>
      <x:c r="M617" t="n">
        <x:v>54.64558</x:v>
      </x:c>
      <x:c r="N617" t="n">
        <x:v>54.47613</x:v>
      </x:c>
      <x:c r="O617" t="n">
        <x:v>55.24428</x:v>
      </x:c>
      <x:c r="P617" t="n">
        <x:v>52.34679</x:v>
      </x:c>
      <x:c r="Q617" t="n">
        <x:v>48.50607</x:v>
      </x:c>
      <x:c r="R617" t="n">
        <x:v>46.63089</x:v>
      </x:c>
      <x:c r="S617" t="n">
        <x:v>48.77718</x:v>
      </x:c>
      <x:c r="T617" t="n">
        <x:v>60.46314</x:v>
      </x:c>
      <x:c r="U617" t="n">
        <x:v>55.81474</x:v>
      </x:c>
      <x:c r="V617" t="n">
        <x:v>63.24767</x:v>
      </x:c>
      <x:c r="W617" t="n">
        <x:v>60.68342</x:v>
      </x:c>
      <x:c r="X617" t="n">
        <x:v>59.64981</x:v>
      </x:c>
      <x:c r="Y617" t="n">
        <x:v>48.50042</x:v>
      </x:c>
      <x:c r="Z617" t="n">
        <x:v>44.59757</x:v>
      </x:c>
      <x:c r="AA617" t="n">
        <x:v>45.60293</x:v>
      </x:c>
      <x:c r="AB617" t="n">
        <x:f>COUNT(D617:O617)</x:f>
        <x:v>12</x:v>
      </x:c>
      <x:c r="AC617" t="n">
        <x:f>COUNT(P617:AA617)</x:f>
        <x:v>12</x:v>
      </x:c>
      <x:c r="AD617" t="n">
        <x:f>COUNTIF(D617:AA617,"&gt;0")</x:f>
        <x:v>24</x:v>
      </x:c>
      <x:c r="AE617" t="n">
        <x:f>IF(AB617=0,"",AVERAGE(D617:O617))</x:f>
        <x:v>36.02089333333333</x:v>
      </x:c>
      <x:c r="AF617" t="n">
        <x:f>IF(AC617=0,"",AVERAGE(P617:AA617))</x:f>
        <x:v>52.90171916666667</x:v>
      </x:c>
      <x:c r="AG617" t="n">
        <x:f>IF(OR(AB617&lt;'산출기준'!$B$19,AC617&lt;'산출기준'!$B$19,AE617=0),"",AF617/AE617)</x:f>
        <x:v>1.4686398440238575</x:v>
      </x:c>
      <x:c r="AH617" t="n">
        <x:f>IF(SUM(P617:AA617)=0,"",MAX(P617:AA617)/SUM(P617:AA617))</x:f>
        <x:v>0.09963077286886533</x:v>
      </x:c>
      <x:c r="AI617" t="n">
        <x:f>IF(AG617="","",AD617/'산출기준'!$B$18*'산출기준'!$B$20+MIN(1,AG617)*'산출기준'!$B$21+(1-AH617)*'산출기준'!$B$22)</x:f>
        <x:v>98.00738454262269</x:v>
      </x:c>
      <x:c r="AJ617" t="str">
        <x:v>24개월 중 양수 지수 24개월; 전반/후반 자료 12/12개월. 최근12개월/이전12개월 관측월 평균비 1.47배, 최근 최댓달 비중 10.0%. 미래 1년 지속을 보장하지 않음.</x:v>
      </x:c>
      <x:c r="AK617" t="str">
        <x:v>https://developers.naver.com/docs/serviceapi/datalab/search/search.md</x:v>
      </x:c>
    </x:row>
    <x:row r="618">
      <x:c r="A618" t="str">
        <x:v>K0614</x:v>
      </x:c>
      <x:c r="B618" t="str">
        <x:v>패션·뷰티</x:v>
      </x:c>
      <x:c r="C618" t="str">
        <x:v>얼굴각질제거</x:v>
      </x:c>
      <x:c r="D618" t="n">
        <x:v>40.09036</x:v>
      </x:c>
      <x:c r="E618" t="n">
        <x:v>46.58006</x:v>
      </x:c>
      <x:c r="F618" t="n">
        <x:v>47.34255</x:v>
      </x:c>
      <x:c r="G618" t="n">
        <x:v>52.44281</x:v>
      </x:c>
      <x:c r="H618" t="n">
        <x:v>49.70347</x:v>
      </x:c>
      <x:c r="I618" t="n">
        <x:v>53.15447</x:v>
      </x:c>
      <x:c r="J618" t="n">
        <x:v>47.87348</x:v>
      </x:c>
      <x:c r="K618" t="n">
        <x:v>51.83281</x:v>
      </x:c>
      <x:c r="L618" t="n">
        <x:v>42.83535</x:v>
      </x:c>
      <x:c r="M618" t="n">
        <x:v>36.26659</x:v>
      </x:c>
      <x:c r="N618" t="n">
        <x:v>31.45439</x:v>
      </x:c>
      <x:c r="O618" t="n">
        <x:v>33.69104</x:v>
      </x:c>
      <x:c r="P618" t="n">
        <x:v>27.6419</x:v>
      </x:c>
      <x:c r="Q618" t="n">
        <x:v>33.48206</x:v>
      </x:c>
      <x:c r="R618" t="n">
        <x:v>32.93984</x:v>
      </x:c>
      <x:c r="S618" t="n">
        <x:v>30.89522</x:v>
      </x:c>
      <x:c r="T618" t="n">
        <x:v>43.69951</x:v>
      </x:c>
      <x:c r="U618" t="n">
        <x:v>40.52527</x:v>
      </x:c>
      <x:c r="V618" t="n">
        <x:v>42.73369</x:v>
      </x:c>
      <x:c r="W618" t="n">
        <x:v>43.02739</x:v>
      </x:c>
      <x:c r="X618" t="n">
        <x:v>38.75741</x:v>
      </x:c>
      <x:c r="Y618" t="n">
        <x:v>31.878</x:v>
      </x:c>
      <x:c r="Z618" t="n">
        <x:v>40.60999</x:v>
      </x:c>
      <x:c r="AA618" t="n">
        <x:v>46.72126</x:v>
      </x:c>
      <x:c r="AB618" t="n">
        <x:f>COUNT(D618:O618)</x:f>
        <x:v>12</x:v>
      </x:c>
      <x:c r="AC618" t="n">
        <x:f>COUNT(P618:AA618)</x:f>
        <x:v>12</x:v>
      </x:c>
      <x:c r="AD618" t="n">
        <x:f>COUNTIF(D618:AA618,"&gt;0")</x:f>
        <x:v>24</x:v>
      </x:c>
      <x:c r="AE618" t="n">
        <x:f>IF(AB618=0,"",AVERAGE(D618:O618))</x:f>
        <x:v>44.438948333333336</x:v>
      </x:c>
      <x:c r="AF618" t="n">
        <x:f>IF(AC618=0,"",AVERAGE(P618:AA618))</x:f>
        <x:v>37.74262833333333</x:v>
      </x:c>
      <x:c r="AG618" t="n">
        <x:f>IF(OR(AB618&lt;'산출기준'!$B$19,AC618&lt;'산출기준'!$B$19,AE618=0),"",AF618/AE618)</x:f>
        <x:v>0.8493141658130297</x:v>
      </x:c>
      <x:c r="AH618" t="n">
        <x:f>IF(SUM(P618:AA618)=0,"",MAX(P618:AA618)/SUM(P618:AA618))</x:f>
        <x:v>0.10315758348749517</x:v>
      </x:c>
      <x:c r="AI618" t="n">
        <x:f>IF(AG618="","",AD618/'산출기준'!$B$18*'산출기준'!$B$20+MIN(1,AG618)*'산출기준'!$B$21+(1-AH618)*'산출기준'!$B$22)</x:f>
        <x:v>93.416273304641</x:v>
      </x:c>
      <x:c r="AJ618" t="str">
        <x:v>24개월 중 양수 지수 24개월; 전반/후반 자료 12/12개월. 최근12개월/이전12개월 관측월 평균비 0.85배, 최근 최댓달 비중 10.3%. 미래 1년 지속을 보장하지 않음.</x:v>
      </x:c>
      <x:c r="AK618" t="str">
        <x:v>https://developers.naver.com/docs/serviceapi/datalab/search/search.md</x:v>
      </x:c>
    </x:row>
    <x:row r="619">
      <x:c r="A619" t="str">
        <x:v>K0615</x:v>
      </x:c>
      <x:c r="B619" t="str">
        <x:v>패션·뷰티</x:v>
      </x:c>
      <x:c r="C619" t="str">
        <x:v>신발세탁</x:v>
      </x:c>
      <x:c r="D619" t="n">
        <x:v>80.9514</x:v>
      </x:c>
      <x:c r="E619" t="n">
        <x:v>98.69334</x:v>
      </x:c>
      <x:c r="F619" t="n">
        <x:v>83.99346</x:v>
      </x:c>
      <x:c r="G619" t="n">
        <x:v>63.02572</x:v>
      </x:c>
      <x:c r="H619" t="n">
        <x:v>60.67782</x:v>
      </x:c>
      <x:c r="I619" t="n">
        <x:v>71.64148</x:v>
      </x:c>
      <x:c r="J619" t="n">
        <x:v>95.71934</x:v>
      </x:c>
      <x:c r="K619" t="n">
        <x:v>83.64638</x:v>
      </x:c>
      <x:c r="L619" t="n">
        <x:v>76.41894</x:v>
      </x:c>
      <x:c r="M619" t="n">
        <x:v>58.98325</x:v>
      </x:c>
      <x:c r="N619" t="n">
        <x:v>56.14536</x:v>
      </x:c>
      <x:c r="O619" t="n">
        <x:v>52.04845</x:v>
      </x:c>
      <x:c r="P619" t="n">
        <x:v>62.42003</x:v>
      </x:c>
      <x:c r="Q619" t="n">
        <x:v>63.01891</x:v>
      </x:c>
      <x:c r="R619" t="n">
        <x:v>49.53722</x:v>
      </x:c>
      <x:c r="S619" t="n">
        <x:v>43.91588</x:v>
      </x:c>
      <x:c r="T619" t="n">
        <x:v>42.89505</x:v>
      </x:c>
      <x:c r="U619" t="n">
        <x:v>45.0524</x:v>
      </x:c>
      <x:c r="V619" t="n">
        <x:v>55.62134</x:v>
      </x:c>
      <x:c r="W619" t="n">
        <x:v>55.43759</x:v>
      </x:c>
      <x:c r="X619" t="n">
        <x:v>57.97604</x:v>
      </x:c>
      <x:c r="Y619" t="n">
        <x:v>47.75418</x:v>
      </x:c>
      <x:c r="Z619" t="n">
        <x:v>49.05403</x:v>
      </x:c>
      <x:c r="AA619" t="n">
        <x:v>45.16809</x:v>
      </x:c>
      <x:c r="AB619" t="n">
        <x:f>COUNT(D619:O619)</x:f>
        <x:v>12</x:v>
      </x:c>
      <x:c r="AC619" t="n">
        <x:f>COUNT(P619:AA619)</x:f>
        <x:v>12</x:v>
      </x:c>
      <x:c r="AD619" t="n">
        <x:f>COUNTIF(D619:AA619,"&gt;0")</x:f>
        <x:v>24</x:v>
      </x:c>
      <x:c r="AE619" t="n">
        <x:f>IF(AB619=0,"",AVERAGE(D619:O619))</x:f>
        <x:v>73.49541166666667</x:v>
      </x:c>
      <x:c r="AF619" t="n">
        <x:f>IF(AC619=0,"",AVERAGE(P619:AA619))</x:f>
        <x:v>51.487563333333334</x:v>
      </x:c>
      <x:c r="AG619" t="n">
        <x:f>IF(OR(AB619&lt;'산출기준'!$B$19,AC619&lt;'산출기준'!$B$19,AE619=0),"",AF619/AE619)</x:f>
        <x:v>0.7005547988063745</x:v>
      </x:c>
      <x:c r="AH619" t="n">
        <x:f>IF(SUM(P619:AA619)=0,"",MAX(P619:AA619)/SUM(P619:AA619))</x:f>
        <x:v>0.101996977393052</x:v>
      </x:c>
      <x:c r="AI619" t="n">
        <x:f>IF(AG619="","",AD619/'산출기준'!$B$18*'산출기준'!$B$20+MIN(1,AG619)*'산출기준'!$B$21+(1-AH619)*'산출기준'!$B$22)</x:f>
        <x:v>88.9767044163302</x:v>
      </x:c>
      <x:c r="AJ619" t="str">
        <x:v>24개월 중 양수 지수 24개월; 전반/후반 자료 12/12개월. 최근12개월/이전12개월 관측월 평균비 0.70배, 최근 최댓달 비중 10.2%. 미래 1년 지속을 보장하지 않음.</x:v>
      </x:c>
      <x:c r="AK619" t="str">
        <x:v>https://developers.naver.com/docs/serviceapi/datalab/search/search.md</x:v>
      </x:c>
    </x:row>
    <x:row r="620">
      <x:c r="A620" t="str">
        <x:v>K0616</x:v>
      </x:c>
      <x:c r="B620" t="str">
        <x:v>패션·뷰티</x:v>
      </x:c>
      <x:c r="C620" t="str">
        <x:v>탈모예방</x:v>
      </x:c>
      <x:c r="D620" t="n">
        <x:v>83.57833</x:v>
      </x:c>
      <x:c r="E620" t="n">
        <x:v>86.55913</x:v>
      </x:c>
      <x:c r="F620" t="n">
        <x:v>74.22757</x:v>
      </x:c>
      <x:c r="G620" t="n">
        <x:v>67.3336</x:v>
      </x:c>
      <x:c r="H620" t="n">
        <x:v>63.121</x:v>
      </x:c>
      <x:c r="I620" t="n">
        <x:v>58.00326</x:v>
      </x:c>
      <x:c r="J620" t="n">
        <x:v>55.85272</x:v>
      </x:c>
      <x:c r="K620" t="n">
        <x:v>49.76861</x:v>
      </x:c>
      <x:c r="L620" t="n">
        <x:v>54.54607</x:v>
      </x:c>
      <x:c r="M620" t="n">
        <x:v>48.24418</x:v>
      </x:c>
      <x:c r="N620" t="n">
        <x:v>54.91357</x:v>
      </x:c>
      <x:c r="O620" t="n">
        <x:v>65.8432</x:v>
      </x:c>
      <x:c r="P620" t="n">
        <x:v>63.01211</x:v>
      </x:c>
      <x:c r="Q620" t="n">
        <x:v>64.88362</x:v>
      </x:c>
      <x:c r="R620" t="n">
        <x:v>55.19259</x:v>
      </x:c>
      <x:c r="S620" t="n">
        <x:v>53.19858</x:v>
      </x:c>
      <x:c r="T620" t="n">
        <x:v>49.50319</x:v>
      </x:c>
      <x:c r="U620" t="n">
        <x:v>36.8858</x:v>
      </x:c>
      <x:c r="V620" t="n">
        <x:v>35.61317</x:v>
      </x:c>
      <x:c r="W620" t="n">
        <x:v>33.53069</x:v>
      </x:c>
      <x:c r="X620" t="n">
        <x:v>33.65319</x:v>
      </x:c>
      <x:c r="Y620" t="n">
        <x:v>33.53749</x:v>
      </x:c>
      <x:c r="Z620" t="n">
        <x:v>39.71689</x:v>
      </x:c>
      <x:c r="AA620" t="n">
        <x:v>46.25697</x:v>
      </x:c>
      <x:c r="AB620" t="n">
        <x:f>COUNT(D620:O620)</x:f>
        <x:v>12</x:v>
      </x:c>
      <x:c r="AC620" t="n">
        <x:f>COUNT(P620:AA620)</x:f>
        <x:v>12</x:v>
      </x:c>
      <x:c r="AD620" t="n">
        <x:f>COUNTIF(D620:AA620,"&gt;0")</x:f>
        <x:v>24</x:v>
      </x:c>
      <x:c r="AE620" t="n">
        <x:f>IF(AB620=0,"",AVERAGE(D620:O620))</x:f>
        <x:v>63.49927</x:v>
      </x:c>
      <x:c r="AF620" t="n">
        <x:f>IF(AC620=0,"",AVERAGE(P620:AA620))</x:f>
        <x:v>45.41535749999999</x:v>
      </x:c>
      <x:c r="AG620" t="n">
        <x:f>IF(OR(AB620&lt;'산출기준'!$B$19,AC620&lt;'산출기준'!$B$19,AE620=0),"",AF620/AE620)</x:f>
        <x:v>0.7152107024222482</x:v>
      </x:c>
      <x:c r="AH620" t="n">
        <x:f>IF(SUM(P620:AA620)=0,"",MAX(P620:AA620)/SUM(P620:AA620))</x:f>
        <x:v>0.11905594563101995</x:v>
      </x:c>
      <x:c r="AI620" t="n">
        <x:f>IF(AG620="","",AD620/'산출기준'!$B$18*'산출기준'!$B$20+MIN(1,AG620)*'산출기준'!$B$21+(1-AH620)*'산출기준'!$B$22)</x:f>
        <x:v>89.07520216004706</x:v>
      </x:c>
      <x:c r="AJ620" t="str">
        <x:v>24개월 중 양수 지수 24개월; 전반/후반 자료 12/12개월. 최근12개월/이전12개월 관측월 평균비 0.72배, 최근 최댓달 비중 11.9%. 미래 1년 지속을 보장하지 않음.</x:v>
      </x:c>
      <x:c r="AK620" t="str">
        <x:v>https://developers.naver.com/docs/serviceapi/datalab/search/search.md</x:v>
      </x:c>
    </x:row>
    <x:row r="621">
      <x:c r="A621" t="str">
        <x:v>K0617</x:v>
      </x:c>
      <x:c r="B621" t="str">
        <x:v>패션·뷰티</x:v>
      </x:c>
      <x:c r="C621" t="str">
        <x:v>좁쌀여드름원인</x:v>
      </x:c>
      <x:c r="D621" t="n">
        <x:v>46.83544</x:v>
      </x:c>
      <x:c r="E621" t="n">
        <x:v>44.58962</x:v>
      </x:c>
      <x:c r="F621" t="n">
        <x:v>52.66095</x:v>
      </x:c>
      <x:c r="G621" t="n">
        <x:v>45.87586</x:v>
      </x:c>
      <x:c r="H621" t="n">
        <x:v>48.46876</x:v>
      </x:c>
      <x:c r="I621" t="n">
        <x:v>44.5624</x:v>
      </x:c>
      <x:c r="J621" t="n">
        <x:v>47.96515</x:v>
      </x:c>
      <x:c r="K621" t="n">
        <x:v>51.6129</x:v>
      </x:c>
      <x:c r="L621" t="n">
        <x:v>53.72941</x:v>
      </x:c>
      <x:c r="M621" t="n">
        <x:v>53.32788</x:v>
      </x:c>
      <x:c r="N621" t="n">
        <x:v>56.07731</x:v>
      </x:c>
      <x:c r="O621" t="n">
        <x:v>62.46086</x:v>
      </x:c>
      <x:c r="P621" t="n">
        <x:v>60.84115</x:v>
      </x:c>
      <x:c r="Q621" t="n">
        <x:v>61.33796</x:v>
      </x:c>
      <x:c r="R621" t="n">
        <x:v>54.27385</x:v>
      </x:c>
      <x:c r="S621" t="n">
        <x:v>48.99959</x:v>
      </x:c>
      <x:c r="T621" t="n">
        <x:v>46.80141</x:v>
      </x:c>
      <x:c r="U621" t="n">
        <x:v>39.28814</x:v>
      </x:c>
      <x:c r="V621" t="n">
        <x:v>38.27412</x:v>
      </x:c>
      <x:c r="W621" t="n">
        <x:v>36.66122</x:v>
      </x:c>
      <x:c r="X621" t="n">
        <x:v>37.36218</x:v>
      </x:c>
      <x:c r="Y621" t="n">
        <x:v>37.24649</x:v>
      </x:c>
      <x:c r="Z621" t="n">
        <x:v>39.65564</x:v>
      </x:c>
      <x:c r="AA621" t="n">
        <x:v>43.88866</x:v>
      </x:c>
      <x:c r="AB621" t="n">
        <x:f>COUNT(D621:O621)</x:f>
        <x:v>12</x:v>
      </x:c>
      <x:c r="AC621" t="n">
        <x:f>COUNT(P621:AA621)</x:f>
        <x:v>12</x:v>
      </x:c>
      <x:c r="AD621" t="n">
        <x:f>COUNTIF(D621:AA621,"&gt;0")</x:f>
        <x:v>24</x:v>
      </x:c>
      <x:c r="AE621" t="n">
        <x:f>IF(AB621=0,"",AVERAGE(D621:O621))</x:f>
        <x:v>50.680544999999995</x:v>
      </x:c>
      <x:c r="AF621" t="n">
        <x:f>IF(AC621=0,"",AVERAGE(P621:AA621))</x:f>
        <x:v>45.385867499999996</x:v>
      </x:c>
      <x:c r="AG621" t="n">
        <x:f>IF(OR(AB621&lt;'산출기준'!$B$19,AC621&lt;'산출기준'!$B$19,AE621=0),"",AF621/AE621)</x:f>
        <x:v>0.8955284024668638</x:v>
      </x:c>
      <x:c r="AH621" t="n">
        <x:f>IF(SUM(P621:AA621)=0,"",MAX(P621:AA621)/SUM(P621:AA621))</x:f>
        <x:v>0.11262309058357575</x:v>
      </x:c>
      <x:c r="AI621" t="n">
        <x:f>IF(AG621="","",AD621/'산출기준'!$B$18*'산출기준'!$B$20+MIN(1,AG621)*'산출기준'!$B$21+(1-AH621)*'산출기준'!$B$22)</x:f>
        <x:v>94.6133902623344</x:v>
      </x:c>
      <x:c r="AJ621" t="str">
        <x:v>24개월 중 양수 지수 24개월; 전반/후반 자료 12/12개월. 최근12개월/이전12개월 관측월 평균비 0.90배, 최근 최댓달 비중 11.3%. 미래 1년 지속을 보장하지 않음.</x:v>
      </x:c>
      <x:c r="AK621" t="str">
        <x:v>https://developers.naver.com/docs/serviceapi/datalab/search/search.md</x:v>
      </x:c>
    </x:row>
    <x:row r="622">
      <x:c r="A622" t="str">
        <x:v>K0618</x:v>
      </x:c>
      <x:c r="B622" t="str">
        <x:v>패션·뷰티</x:v>
      </x:c>
      <x:c r="C622" t="str">
        <x:v>흰옷얼룩제거</x:v>
      </x:c>
      <x:c r="D622" t="n">
        <x:v>100</x:v>
      </x:c>
      <x:c r="E622" t="n">
        <x:v>84.1704</x:v>
      </x:c>
      <x:c r="F622" t="n">
        <x:v>48.81584</x:v>
      </x:c>
      <x:c r="G622" t="n">
        <x:v>32.65278</x:v>
      </x:c>
      <x:c r="H622" t="n">
        <x:v>26.20117</x:v>
      </x:c>
      <x:c r="I622" t="n">
        <x:v>24.96256</x:v>
      </x:c>
      <x:c r="J622" t="n">
        <x:v>42.99033</x:v>
      </x:c>
      <x:c r="K622" t="n">
        <x:v>59.412</x:v>
      </x:c>
      <x:c r="L622" t="n">
        <x:v>82.56431</x:v>
      </x:c>
      <x:c r="M622" t="n">
        <x:v>85.62678</x:v>
      </x:c>
      <x:c r="N622" t="n">
        <x:v>82.48945</x:v>
      </x:c>
      <x:c r="O622" t="n">
        <x:v>75.6295</x:v>
      </x:c>
      <x:c r="P622" t="n">
        <x:v>64.56376</x:v>
      </x:c>
      <x:c r="Q622" t="n">
        <x:v>58.69742</x:v>
      </x:c>
      <x:c r="R622" t="n">
        <x:v>36.06233</x:v>
      </x:c>
      <x:c r="S622" t="n">
        <x:v>25.44576</x:v>
      </x:c>
      <x:c r="T622" t="n">
        <x:v>16.47611</x:v>
      </x:c>
      <x:c r="U622" t="n">
        <x:v>14.9789</x:v>
      </x:c>
      <x:c r="V622" t="n">
        <x:v>29.84211</x:v>
      </x:c>
      <x:c r="W622" t="n">
        <x:v>33.68041</x:v>
      </x:c>
      <x:c r="X622" t="n">
        <x:v>45.1749</x:v>
      </x:c>
      <x:c r="Y622" t="n">
        <x:v>44.22213</x:v>
      </x:c>
      <x:c r="Z622" t="n">
        <x:v>45.69211</x:v>
      </x:c>
      <x:c r="AA622" t="n">
        <x:v>43.78657</x:v>
      </x:c>
      <x:c r="AB622" t="n">
        <x:f>COUNT(D622:O622)</x:f>
        <x:v>12</x:v>
      </x:c>
      <x:c r="AC622" t="n">
        <x:f>COUNT(P622:AA622)</x:f>
        <x:v>12</x:v>
      </x:c>
      <x:c r="AD622" t="n">
        <x:f>COUNTIF(D622:AA622,"&gt;0")</x:f>
        <x:v>24</x:v>
      </x:c>
      <x:c r="AE622" t="n">
        <x:f>IF(AB622=0,"",AVERAGE(D622:O622))</x:f>
        <x:v>62.12626</x:v>
      </x:c>
      <x:c r="AF622" t="n">
        <x:f>IF(AC622=0,"",AVERAGE(P622:AA622))</x:f>
        <x:v>38.2185425</x:v>
      </x:c>
      <x:c r="AG622" t="n">
        <x:f>IF(OR(AB622&lt;'산출기준'!$B$19,AC622&lt;'산출기준'!$B$19,AE622=0),"",AF622/AE622)</x:f>
        <x:v>0.61517533004562</x:v>
      </x:c>
      <x:c r="AH622" t="n">
        <x:f>IF(SUM(P622:AA622)=0,"",MAX(P622:AA622)/SUM(P622:AA622))</x:f>
        <x:v>0.14077756453777204</x:v>
      </x:c>
      <x:c r="AI622" t="n">
        <x:f>IF(AG622="","",AD622/'산출기준'!$B$18*'산출기준'!$B$20+MIN(1,AG622)*'산출기준'!$B$21+(1-AH622)*'산출기준'!$B$22)</x:f>
        <x:v>85.63970861061317</x:v>
      </x:c>
      <x:c r="AJ622" t="str">
        <x:v>24개월 중 양수 지수 24개월; 전반/후반 자료 12/12개월. 최근12개월/이전12개월 관측월 평균비 0.62배, 최근 최댓달 비중 14.1%. 미래 1년 지속을 보장하지 않음.</x:v>
      </x:c>
      <x:c r="AK622" t="str">
        <x:v>https://developers.naver.com/docs/serviceapi/datalab/search/search.md</x:v>
      </x:c>
    </x:row>
    <x:row r="623">
      <x:c r="A623" t="str">
        <x:v>K0619</x:v>
      </x:c>
      <x:c r="B623" t="str">
        <x:v>패션·뷰티</x:v>
      </x:c>
      <x:c r="C623" t="str">
        <x:v>옷기름때제거</x:v>
      </x:c>
      <x:c r="D623" t="n">
        <x:v>25.2552</x:v>
      </x:c>
      <x:c r="E623" t="n">
        <x:v>33.21083</x:v>
      </x:c>
      <x:c r="F623" t="n">
        <x:v>30.23683</x:v>
      </x:c>
      <x:c r="G623" t="n">
        <x:v>26.21478</x:v>
      </x:c>
      <x:c r="H623" t="n">
        <x:v>19.24595</x:v>
      </x:c>
      <x:c r="I623" t="n">
        <x:v>12.22267</x:v>
      </x:c>
      <x:c r="J623" t="n">
        <x:v>19.04859</x:v>
      </x:c>
      <x:c r="K623" t="n">
        <x:v>19.74275</x:v>
      </x:c>
      <x:c r="L623" t="n">
        <x:v>23.60146</x:v>
      </x:c>
      <x:c r="M623" t="n">
        <x:v>20.43691</x:v>
      </x:c>
      <x:c r="N623" t="n">
        <x:v>19.3072</x:v>
      </x:c>
      <x:c r="O623" t="n">
        <x:v>19.96052</x:v>
      </x:c>
      <x:c r="P623" t="n">
        <x:v>17.29277</x:v>
      </x:c>
      <x:c r="Q623" t="n">
        <x:v>20.9201</x:v>
      </x:c>
      <x:c r="R623" t="n">
        <x:v>20.83843</x:v>
      </x:c>
      <x:c r="S623" t="n">
        <x:v>19.23914</x:v>
      </x:c>
      <x:c r="T623" t="n">
        <x:v>18.78317</x:v>
      </x:c>
      <x:c r="U623" t="n">
        <x:v>34.25888</x:v>
      </x:c>
      <x:c r="V623" t="n">
        <x:v>50</x:v>
      </x:c>
      <x:c r="W623" t="n">
        <x:v>58.61576</x:v>
      </x:c>
      <x:c r="X623" t="n">
        <x:v>59.6638</x:v>
      </x:c>
      <x:c r="Y623" t="n">
        <x:v>50.2518</x:v>
      </x:c>
      <x:c r="Z623" t="n">
        <x:v>42.77936</x:v>
      </x:c>
      <x:c r="AA623" t="n">
        <x:v>41.07799</x:v>
      </x:c>
      <x:c r="AB623" t="n">
        <x:f>COUNT(D623:O623)</x:f>
        <x:v>12</x:v>
      </x:c>
      <x:c r="AC623" t="n">
        <x:f>COUNT(P623:AA623)</x:f>
        <x:v>12</x:v>
      </x:c>
      <x:c r="AD623" t="n">
        <x:f>COUNTIF(D623:AA623,"&gt;0")</x:f>
        <x:v>24</x:v>
      </x:c>
      <x:c r="AE623" t="n">
        <x:f>IF(AB623=0,"",AVERAGE(D623:O623))</x:f>
        <x:v>22.37364083333333</x:v>
      </x:c>
      <x:c r="AF623" t="n">
        <x:f>IF(AC623=0,"",AVERAGE(P623:AA623))</x:f>
        <x:v>36.14343333333333</x:v>
      </x:c>
      <x:c r="AG623" t="n">
        <x:f>IF(OR(AB623&lt;'산출기준'!$B$19,AC623&lt;'산출기준'!$B$19,AE623=0),"",AF623/AE623)</x:f>
        <x:v>1.6154471059303452</x:v>
      </x:c>
      <x:c r="AH623" t="n">
        <x:f>IF(SUM(P623:AA623)=0,"",MAX(P623:AA623)/SUM(P623:AA623))</x:f>
        <x:v>0.13756256323186417</x:v>
      </x:c>
      <x:c r="AI623" t="n">
        <x:f>IF(AG623="","",AD623/'산출기준'!$B$18*'산출기준'!$B$20+MIN(1,AG623)*'산출기준'!$B$21+(1-AH623)*'산출기준'!$B$22)</x:f>
        <x:v>97.24874873536271</x:v>
      </x:c>
      <x:c r="AJ623" t="str">
        <x:v>24개월 중 양수 지수 24개월; 전반/후반 자료 12/12개월. 최근12개월/이전12개월 관측월 평균비 1.62배, 최근 최댓달 비중 13.8%. 미래 1년 지속을 보장하지 않음.</x:v>
      </x:c>
      <x:c r="AK623" t="str">
        <x:v>https://developers.naver.com/docs/serviceapi/datalab/search/search.md</x:v>
      </x:c>
    </x:row>
    <x:row r="624">
      <x:c r="A624" t="str">
        <x:v>K0620</x:v>
      </x:c>
      <x:c r="B624" t="str">
        <x:v>패션·뷰티</x:v>
      </x:c>
      <x:c r="C624" t="str">
        <x:v>40대헤어스타일</x:v>
      </x:c>
      <x:c r="D624" t="n">
        <x:v>54.41261</x:v>
      </x:c>
      <x:c r="E624" t="n">
        <x:v>46.02056</x:v>
      </x:c>
      <x:c r="F624" t="n">
        <x:v>44.6806</x:v>
      </x:c>
      <x:c r="G624" t="n">
        <x:v>54.55123</x:v>
      </x:c>
      <x:c r="H624" t="n">
        <x:v>55.93161</x:v>
      </x:c>
      <x:c r="I624" t="n">
        <x:v>52.1832</x:v>
      </x:c>
      <x:c r="J624" t="n">
        <x:v>49.94224</x:v>
      </x:c>
      <x:c r="K624" t="n">
        <x:v>43.6352</x:v>
      </x:c>
      <x:c r="L624" t="n">
        <x:v>47.245</x:v>
      </x:c>
      <x:c r="M624" t="n">
        <x:v>45.63936</x:v>
      </x:c>
      <x:c r="N624" t="n">
        <x:v>41.75811</x:v>
      </x:c>
      <x:c r="O624" t="n">
        <x:v>49.26071</x:v>
      </x:c>
      <x:c r="P624" t="n">
        <x:v>49.28959</x:v>
      </x:c>
      <x:c r="Q624" t="n">
        <x:v>45.80686</x:v>
      </x:c>
      <x:c r="R624" t="n">
        <x:v>40.67806</x:v>
      </x:c>
      <x:c r="S624" t="n">
        <x:v>42.00069</x:v>
      </x:c>
      <x:c r="T624" t="n">
        <x:v>45.63936</x:v>
      </x:c>
      <x:c r="U624" t="n">
        <x:v>40.71849</x:v>
      </x:c>
      <x:c r="V624" t="n">
        <x:v>43.35797</x:v>
      </x:c>
      <x:c r="W624" t="n">
        <x:v>35.32979</x:v>
      </x:c>
      <x:c r="X624" t="n">
        <x:v>33.38338</x:v>
      </x:c>
      <x:c r="Y624" t="n">
        <x:v>30.01039</x:v>
      </x:c>
      <x:c r="Z624" t="n">
        <x:v>33.72992</x:v>
      </x:c>
      <x:c r="AA624" t="n">
        <x:v>32.99064</x:v>
      </x:c>
      <x:c r="AB624" t="n">
        <x:f>COUNT(D624:O624)</x:f>
        <x:v>12</x:v>
      </x:c>
      <x:c r="AC624" t="n">
        <x:f>COUNT(P624:AA624)</x:f>
        <x:v>12</x:v>
      </x:c>
      <x:c r="AD624" t="n">
        <x:f>COUNTIF(D624:AA624,"&gt;0")</x:f>
        <x:v>24</x:v>
      </x:c>
      <x:c r="AE624" t="n">
        <x:f>IF(AB624=0,"",AVERAGE(D624:O624))</x:f>
        <x:v>48.7717025</x:v>
      </x:c>
      <x:c r="AF624" t="n">
        <x:f>IF(AC624=0,"",AVERAGE(P624:AA624))</x:f>
        <x:v>39.41126166666667</x:v>
      </x:c>
      <x:c r="AG624" t="n">
        <x:f>IF(OR(AB624&lt;'산출기준'!$B$19,AC624&lt;'산출기준'!$B$19,AE624=0),"",AF624/AE624)</x:f>
        <x:v>0.8080763977157998</x:v>
      </x:c>
      <x:c r="AH624" t="n">
        <x:f>IF(SUM(P624:AA624)=0,"",MAX(P624:AA624)/SUM(P624:AA624))</x:f>
        <x:v>0.1042206125770227</x:v>
      </x:c>
      <x:c r="AI624" t="n">
        <x:f>IF(AG624="","",AD624/'산출기준'!$B$18*'산출기준'!$B$20+MIN(1,AG624)*'산출기준'!$B$21+(1-AH624)*'산출기준'!$B$22)</x:f>
        <x:v>92.15787967993354</x:v>
      </x:c>
      <x:c r="AJ624" t="str">
        <x:v>24개월 중 양수 지수 24개월; 전반/후반 자료 12/12개월. 최근12개월/이전12개월 관측월 평균비 0.81배, 최근 최댓달 비중 10.4%. 미래 1년 지속을 보장하지 않음.</x:v>
      </x:c>
      <x:c r="AK624" t="str">
        <x:v>https://developers.naver.com/docs/serviceapi/datalab/search/search.md</x:v>
      </x:c>
    </x:row>
    <x:row r="625">
      <x:c r="A625" t="str">
        <x:v>K0621</x:v>
      </x:c>
      <x:c r="B625" t="str">
        <x:v>패션·뷰티</x:v>
      </x:c>
      <x:c r="C625" t="str">
        <x:v>흰옷누런때제거</x:v>
      </x:c>
      <x:c r="D625" t="n">
        <x:v>7.26002</x:v>
      </x:c>
      <x:c r="E625" t="n">
        <x:v>10.65034</x:v>
      </x:c>
      <x:c r="F625" t="n">
        <x:v>6.74021</x:v>
      </x:c>
      <x:c r="G625" t="n">
        <x:v>5.71791</x:v>
      </x:c>
      <x:c r="H625" t="n">
        <x:v>4.92087</x:v>
      </x:c>
      <x:c r="I625" t="n">
        <x:v>4.89199</x:v>
      </x:c>
      <x:c r="J625" t="n">
        <x:v>9.84752</x:v>
      </x:c>
      <x:c r="K625" t="n">
        <x:v>15.96973</x:v>
      </x:c>
      <x:c r="L625" t="n">
        <x:v>20.49786</x:v>
      </x:c>
      <x:c r="M625" t="n">
        <x:v>19.09437</x:v>
      </x:c>
      <x:c r="N625" t="n">
        <x:v>17.88148</x:v>
      </x:c>
      <x:c r="O625" t="n">
        <x:v>12.90862</x:v>
      </x:c>
      <x:c r="P625" t="n">
        <x:v>11.37807</x:v>
      </x:c>
      <x:c r="Q625" t="n">
        <x:v>12.44657</x:v>
      </x:c>
      <x:c r="R625" t="n">
        <x:v>9.32771</x:v>
      </x:c>
      <x:c r="S625" t="n">
        <x:v>8.68083</x:v>
      </x:c>
      <x:c r="T625" t="n">
        <x:v>21.67032</x:v>
      </x:c>
      <x:c r="U625" t="n">
        <x:v>37.02206</x:v>
      </x:c>
      <x:c r="V625" t="n">
        <x:v>63.03569</x:v>
      </x:c>
      <x:c r="W625" t="n">
        <x:v>85.8958</x:v>
      </x:c>
      <x:c r="X625" t="n">
        <x:v>100</x:v>
      </x:c>
      <x:c r="Y625" t="n">
        <x:v>67.41365</x:v>
      </x:c>
      <x:c r="Z625" t="n">
        <x:v>50.6642</x:v>
      </x:c>
      <x:c r="AA625" t="n">
        <x:v>32.66143</x:v>
      </x:c>
      <x:c r="AB625" t="n">
        <x:f>COUNT(D625:O625)</x:f>
        <x:v>12</x:v>
      </x:c>
      <x:c r="AC625" t="n">
        <x:f>COUNT(P625:AA625)</x:f>
        <x:v>12</x:v>
      </x:c>
      <x:c r="AD625" t="n">
        <x:f>COUNTIF(D625:AA625,"&gt;0")</x:f>
        <x:v>24</x:v>
      </x:c>
      <x:c r="AE625" t="n">
        <x:f>IF(AB625=0,"",AVERAGE(D625:O625))</x:f>
        <x:v>11.365076666666667</x:v>
      </x:c>
      <x:c r="AF625" t="n">
        <x:f>IF(AC625=0,"",AVERAGE(P625:AA625))</x:f>
        <x:v>41.6830275</x:v>
      </x:c>
      <x:c r="AG625" t="n">
        <x:f>IF(OR(AB625&lt;'산출기준'!$B$19,AC625&lt;'산출기준'!$B$19,AE625=0),"",AF625/AE625)</x:f>
        <x:v>3.667641558657912</x:v>
      </x:c>
      <x:c r="AH625" t="n">
        <x:f>IF(SUM(P625:AA625)=0,"",MAX(P625:AA625)/SUM(P625:AA625))</x:f>
        <x:v>0.19992149882427165</x:v>
      </x:c>
      <x:c r="AI625" t="n">
        <x:f>IF(AG625="","",AD625/'산출기준'!$B$18*'산출기준'!$B$20+MIN(1,AG625)*'산출기준'!$B$21+(1-AH625)*'산출기준'!$B$22)</x:f>
        <x:v>96.00157002351457</x:v>
      </x:c>
      <x:c r="AJ625" t="str">
        <x:v>24개월 중 양수 지수 24개월; 전반/후반 자료 12/12개월. 최근12개월/이전12개월 관측월 평균비 3.67배, 최근 최댓달 비중 20.0%. 미래 1년 지속을 보장하지 않음.</x:v>
      </x:c>
      <x:c r="AK625" t="str">
        <x:v>https://developers.naver.com/docs/serviceapi/datalab/search/search.md</x:v>
      </x:c>
    </x:row>
    <x:row r="626">
      <x:c r="A626" t="str">
        <x:v>K0622</x:v>
      </x:c>
      <x:c r="B626" t="str">
        <x:v>패션·뷰티</x:v>
      </x:c>
      <x:c r="C626" t="str">
        <x:v>발뒤꿈치각질</x:v>
      </x:c>
      <x:c r="D626" t="n">
        <x:v>8.72704</x:v>
      </x:c>
      <x:c r="E626" t="n">
        <x:v>13.5324</x:v>
      </x:c>
      <x:c r="F626" t="n">
        <x:v>44.36294</x:v>
      </x:c>
      <x:c r="G626" t="n">
        <x:v>70.27261</x:v>
      </x:c>
      <x:c r="H626" t="n">
        <x:v>57.26002</x:v>
      </x:c>
      <x:c r="I626" t="n">
        <x:v>40.06584</x:v>
      </x:c>
      <x:c r="J626" t="n">
        <x:v>25.592</x:v>
      </x:c>
      <x:c r="K626" t="n">
        <x:v>22.54245</x:v>
      </x:c>
      <x:c r="L626" t="n">
        <x:v>24.44264</x:v>
      </x:c>
      <x:c r="M626" t="n">
        <x:v>33.94362</x:v>
      </x:c>
      <x:c r="N626" t="n">
        <x:v>25.63243</x:v>
      </x:c>
      <x:c r="O626" t="n">
        <x:v>26.26198</x:v>
      </x:c>
      <x:c r="P626" t="n">
        <x:v>22.19013</x:v>
      </x:c>
      <x:c r="Q626" t="n">
        <x:v>18.27422</x:v>
      </x:c>
      <x:c r="R626" t="n">
        <x:v>43.23668</x:v>
      </x:c>
      <x:c r="S626" t="n">
        <x:v>52.72034</x:v>
      </x:c>
      <x:c r="T626" t="n">
        <x:v>56.5034</x:v>
      </x:c>
      <x:c r="U626" t="n">
        <x:v>40.48746</x:v>
      </x:c>
      <x:c r="V626" t="n">
        <x:v>38.0328</x:v>
      </x:c>
      <x:c r="W626" t="n">
        <x:v>39.66732</x:v>
      </x:c>
      <x:c r="X626" t="n">
        <x:v>50.50825</x:v>
      </x:c>
      <x:c r="Y626" t="n">
        <x:v>49.73431</x:v>
      </x:c>
      <x:c r="Z626" t="n">
        <x:v>32.49971</x:v>
      </x:c>
      <x:c r="AA626" t="n">
        <x:v>31.58137</x:v>
      </x:c>
      <x:c r="AB626" t="n">
        <x:f>COUNT(D626:O626)</x:f>
        <x:v>12</x:v>
      </x:c>
      <x:c r="AC626" t="n">
        <x:f>COUNT(P626:AA626)</x:f>
        <x:v>12</x:v>
      </x:c>
      <x:c r="AD626" t="n">
        <x:f>COUNTIF(D626:AA626,"&gt;0")</x:f>
        <x:v>24</x:v>
      </x:c>
      <x:c r="AE626" t="n">
        <x:f>IF(AB626=0,"",AVERAGE(D626:O626))</x:f>
        <x:v>32.71966416666667</x:v>
      </x:c>
      <x:c r="AF626" t="n">
        <x:f>IF(AC626=0,"",AVERAGE(P626:AA626))</x:f>
        <x:v>39.61966583333333</x:v>
      </x:c>
      <x:c r="AG626" t="n">
        <x:f>IF(OR(AB626&lt;'산출기준'!$B$19,AC626&lt;'산출기준'!$B$19,AE626=0),"",AF626/AE626)</x:f>
        <x:v>1.2108824110027412</x:v>
      </x:c>
      <x:c r="AH626" t="n">
        <x:f>IF(SUM(P626:AA626)=0,"",MAX(P626:AA626)/SUM(P626:AA626))</x:f>
        <x:v>0.11884544121281186</x:v>
      </x:c>
      <x:c r="AI626" t="n">
        <x:f>IF(AG626="","",AD626/'산출기준'!$B$18*'산출기준'!$B$20+MIN(1,AG626)*'산출기준'!$B$21+(1-AH626)*'산출기준'!$B$22)</x:f>
        <x:v>97.62309117574377</x:v>
      </x:c>
      <x:c r="AJ626" t="str">
        <x:v>24개월 중 양수 지수 24개월; 전반/후반 자료 12/12개월. 최근12개월/이전12개월 관측월 평균비 1.21배, 최근 최댓달 비중 11.9%. 미래 1년 지속을 보장하지 않음.</x:v>
      </x:c>
      <x:c r="AK626" t="str">
        <x:v>https://developers.naver.com/docs/serviceapi/datalab/search/search.md</x:v>
      </x:c>
    </x:row>
    <x:row r="627">
      <x:c r="A627" t="str">
        <x:v>K0623</x:v>
      </x:c>
      <x:c r="B627" t="str">
        <x:v>패션·뷰티</x:v>
      </x:c>
      <x:c r="C627" t="str">
        <x:v>두피관리</x:v>
      </x:c>
      <x:c r="D627" t="n">
        <x:v>41.04193</x:v>
      </x:c>
      <x:c r="E627" t="n">
        <x:v>41.98914</x:v>
      </x:c>
      <x:c r="F627" t="n">
        <x:v>37.72091</x:v>
      </x:c>
      <x:c r="G627" t="n">
        <x:v>39.25147</x:v>
      </x:c>
      <x:c r="H627" t="n">
        <x:v>42.89592</x:v>
      </x:c>
      <x:c r="I627" t="n">
        <x:v>39.36698</x:v>
      </x:c>
      <x:c r="J627" t="n">
        <x:v>37.65738</x:v>
      </x:c>
      <x:c r="K627" t="n">
        <x:v>34.26706</x:v>
      </x:c>
      <x:c r="L627" t="n">
        <x:v>35.08721</x:v>
      </x:c>
      <x:c r="M627" t="n">
        <x:v>32.30333</x:v>
      </x:c>
      <x:c r="N627" t="n">
        <x:v>34.14</x:v>
      </x:c>
      <x:c r="O627" t="n">
        <x:v>36.9643</x:v>
      </x:c>
      <x:c r="P627" t="n">
        <x:v>35.66477</x:v>
      </x:c>
      <x:c r="Q627" t="n">
        <x:v>32.52281</x:v>
      </x:c>
      <x:c r="R627" t="n">
        <x:v>31.24061</x:v>
      </x:c>
      <x:c r="S627" t="n">
        <x:v>33.56243</x:v>
      </x:c>
      <x:c r="T627" t="n">
        <x:v>54.16426</x:v>
      </x:c>
      <x:c r="U627" t="n">
        <x:v>31.1482</x:v>
      </x:c>
      <x:c r="V627" t="n">
        <x:v>34.49809</x:v>
      </x:c>
      <x:c r="W627" t="n">
        <x:v>29.47903</x:v>
      </x:c>
      <x:c r="X627" t="n">
        <x:v>29.32886</x:v>
      </x:c>
      <x:c r="Y627" t="n">
        <x:v>26.38904</x:v>
      </x:c>
      <x:c r="Z627" t="n">
        <x:v>29.14404</x:v>
      </x:c>
      <x:c r="AA627" t="n">
        <x:v>28.76285</x:v>
      </x:c>
      <x:c r="AB627" t="n">
        <x:f>COUNT(D627:O627)</x:f>
        <x:v>12</x:v>
      </x:c>
      <x:c r="AC627" t="n">
        <x:f>COUNT(P627:AA627)</x:f>
        <x:v>12</x:v>
      </x:c>
      <x:c r="AD627" t="n">
        <x:f>COUNTIF(D627:AA627,"&gt;0")</x:f>
        <x:v>24</x:v>
      </x:c>
      <x:c r="AE627" t="n">
        <x:f>IF(AB627=0,"",AVERAGE(D627:O627))</x:f>
        <x:v>37.7238025</x:v>
      </x:c>
      <x:c r="AF627" t="n">
        <x:f>IF(AC627=0,"",AVERAGE(P627:AA627))</x:f>
        <x:v>32.9920825</x:v>
      </x:c>
      <x:c r="AG627" t="n">
        <x:f>IF(OR(AB627&lt;'산출기준'!$B$19,AC627&lt;'산출기준'!$B$19,AE627=0),"",AF627/AE627)</x:f>
        <x:v>0.8745693783122739</x:v>
      </x:c>
      <x:c r="AH627" t="n">
        <x:f>IF(SUM(P627:AA627)=0,"",MAX(P627:AA627)/SUM(P627:AA627))</x:f>
        <x:v>0.13681125868102847</x:v>
      </x:c>
      <x:c r="AI627" t="n">
        <x:f>IF(AG627="","",AD627/'산출기준'!$B$18*'산출기준'!$B$20+MIN(1,AG627)*'산출기준'!$B$21+(1-AH627)*'산출기준'!$B$22)</x:f>
        <x:v>93.50085617574766</x:v>
      </x:c>
      <x:c r="AJ627" t="str">
        <x:v>24개월 중 양수 지수 24개월; 전반/후반 자료 12/12개월. 최근12개월/이전12개월 관측월 평균비 0.87배, 최근 최댓달 비중 13.7%. 미래 1년 지속을 보장하지 않음.</x:v>
      </x:c>
      <x:c r="AK627" t="str">
        <x:v>https://developers.naver.com/docs/serviceapi/datalab/search/search.md</x:v>
      </x:c>
    </x:row>
    <x:row r="628">
      <x:c r="A628" t="str">
        <x:v>K0624</x:v>
      </x:c>
      <x:c r="B628" t="str">
        <x:v>패션·뷰티</x:v>
      </x:c>
      <x:c r="C628" t="str">
        <x:v>여드름없애는법</x:v>
      </x:c>
      <x:c r="D628" t="n">
        <x:v>88.53528</x:v>
      </x:c>
      <x:c r="E628" t="n">
        <x:v>92.85549</x:v>
      </x:c>
      <x:c r="F628" t="n">
        <x:v>75.5689</x:v>
      </x:c>
      <x:c r="G628" t="n">
        <x:v>68.05475</x:v>
      </x:c>
      <x:c r="H628" t="n">
        <x:v>80.72657</x:v>
      </x:c>
      <x:c r="I628" t="n">
        <x:v>80.9114</x:v>
      </x:c>
      <x:c r="J628" t="n">
        <x:v>68.37819</x:v>
      </x:c>
      <x:c r="K628" t="n">
        <x:v>57.13295</x:v>
      </x:c>
      <x:c r="L628" t="n">
        <x:v>56.23772</x:v>
      </x:c>
      <x:c r="M628" t="n">
        <x:v>51.79045</x:v>
      </x:c>
      <x:c r="N628" t="n">
        <x:v>56.2666</x:v>
      </x:c>
      <x:c r="O628" t="n">
        <x:v>62.2964</x:v>
      </x:c>
      <x:c r="P628" t="n">
        <x:v>56.91925</x:v>
      </x:c>
      <x:c r="Q628" t="n">
        <x:v>57.96465</x:v>
      </x:c>
      <x:c r="R628" t="n">
        <x:v>46.49416</x:v>
      </x:c>
      <x:c r="S628" t="n">
        <x:v>40.92641</x:v>
      </x:c>
      <x:c r="T628" t="n">
        <x:v>45.00981</x:v>
      </x:c>
      <x:c r="U628" t="n">
        <x:v>41.11123</x:v>
      </x:c>
      <x:c r="V628" t="n">
        <x:v>36.50225</x:v>
      </x:c>
      <x:c r="W628" t="n">
        <x:v>32.61522</x:v>
      </x:c>
      <x:c r="X628" t="n">
        <x:v>28.72819</x:v>
      </x:c>
      <x:c r="Y628" t="n">
        <x:v>25.81148</x:v>
      </x:c>
      <x:c r="Z628" t="n">
        <x:v>24.23472</x:v>
      </x:c>
      <x:c r="AA628" t="n">
        <x:v>27.2554</x:v>
      </x:c>
      <x:c r="AB628" t="n">
        <x:f>COUNT(D628:O628)</x:f>
        <x:v>12</x:v>
      </x:c>
      <x:c r="AC628" t="n">
        <x:f>COUNT(P628:AA628)</x:f>
        <x:v>12</x:v>
      </x:c>
      <x:c r="AD628" t="n">
        <x:f>COUNTIF(D628:AA628,"&gt;0")</x:f>
        <x:v>24</x:v>
      </x:c>
      <x:c r="AE628" t="n">
        <x:f>IF(AB628=0,"",AVERAGE(D628:O628))</x:f>
        <x:v>69.896225</x:v>
      </x:c>
      <x:c r="AF628" t="n">
        <x:f>IF(AC628=0,"",AVERAGE(P628:AA628))</x:f>
        <x:v>38.63106416666667</x:v>
      </x:c>
      <x:c r="AG628" t="n">
        <x:f>IF(OR(AB628&lt;'산출기준'!$B$19,AC628&lt;'산출기준'!$B$19,AE628=0),"",AF628/AE628)</x:f>
        <x:v>0.5526917106992069</x:v>
      </x:c>
      <x:c r="AH628" t="n">
        <x:f>IF(SUM(P628:AA628)=0,"",MAX(P628:AA628)/SUM(P628:AA628))</x:f>
        <x:v>0.12503894480256034</x:v>
      </x:c>
      <x:c r="AI628" t="n">
        <x:f>IF(AG628="","",AD628/'산출기준'!$B$18*'산출기준'!$B$20+MIN(1,AG628)*'산출기준'!$B$21+(1-AH628)*'산출기준'!$B$22)</x:f>
        <x:v>84.07997242492499</x:v>
      </x:c>
      <x:c r="AJ628" t="str">
        <x:v>24개월 중 양수 지수 24개월; 전반/후반 자료 12/12개월. 최근12개월/이전12개월 관측월 평균비 0.55배, 최근 최댓달 비중 12.5%. 미래 1년 지속을 보장하지 않음.</x:v>
      </x:c>
      <x:c r="AK628" t="str">
        <x:v>https://developers.naver.com/docs/serviceapi/datalab/search/search.md</x:v>
      </x:c>
    </x:row>
    <x:row r="629">
      <x:c r="A629" t="str">
        <x:v>K0625</x:v>
      </x:c>
      <x:c r="B629" t="str">
        <x:v>패션·뷰티</x:v>
      </x:c>
      <x:c r="C629" t="str">
        <x:v>퍼스널컬러자가진단</x:v>
      </x:c>
      <x:c r="D629" t="n">
        <x:v>100</x:v>
      </x:c>
      <x:c r="E629" t="n">
        <x:v>86.45104</x:v>
      </x:c>
      <x:c r="F629" t="n">
        <x:v>52.49446</x:v>
      </x:c>
      <x:c r="G629" t="n">
        <x:v>54.31546</x:v>
      </x:c>
      <x:c r="H629" t="n">
        <x:v>63.50022</x:v>
      </x:c>
      <x:c r="I629" t="n">
        <x:v>75.84404</x:v>
      </x:c>
      <x:c r="J629" t="n">
        <x:v>67.68276</x:v>
      </x:c>
      <x:c r="K629" t="n">
        <x:v>46.89853</x:v>
      </x:c>
      <x:c r="L629" t="n">
        <x:v>46.32698</x:v>
      </x:c>
      <x:c r="M629" t="n">
        <x:v>45.50731</x:v>
      </x:c>
      <x:c r="N629" t="n">
        <x:v>47.41692</x:v>
      </x:c>
      <x:c r="O629" t="n">
        <x:v>54.0762</x:v>
      </x:c>
      <x:c r="P629" t="n">
        <x:v>45.99468</x:v>
      </x:c>
      <x:c r="Q629" t="n">
        <x:v>56.58396</x:v>
      </x:c>
      <x:c r="R629" t="n">
        <x:v>43.59769</x:v>
      </x:c>
      <x:c r="S629" t="n">
        <x:v>37.29286</x:v>
      </x:c>
      <x:c r="T629" t="n">
        <x:v>42.04253</x:v>
      </x:c>
      <x:c r="U629" t="n">
        <x:v>35.95923</x:v>
      </x:c>
      <x:c r="V629" t="n">
        <x:v>41.33805</x:v>
      </x:c>
      <x:c r="W629" t="n">
        <x:v>38.81701</x:v>
      </x:c>
      <x:c r="X629" t="n">
        <x:v>32.6451</x:v>
      </x:c>
      <x:c r="Y629" t="n">
        <x:v>24.01417</x:v>
      </x:c>
      <x:c r="Z629" t="n">
        <x:v>20.25697</x:v>
      </x:c>
      <x:c r="AA629" t="n">
        <x:v>19.66326</x:v>
      </x:c>
      <x:c r="AB629" t="n">
        <x:f>COUNT(D629:O629)</x:f>
        <x:v>12</x:v>
      </x:c>
      <x:c r="AC629" t="n">
        <x:f>COUNT(P629:AA629)</x:f>
        <x:v>12</x:v>
      </x:c>
      <x:c r="AD629" t="n">
        <x:f>COUNTIF(D629:AA629,"&gt;0")</x:f>
        <x:v>24</x:v>
      </x:c>
      <x:c r="AE629" t="n">
        <x:f>IF(AB629=0,"",AVERAGE(D629:O629))</x:f>
        <x:v>61.70949333333334</x:v>
      </x:c>
      <x:c r="AF629" t="n">
        <x:f>IF(AC629=0,"",AVERAGE(P629:AA629))</x:f>
        <x:v>36.51712583333333</x:v>
      </x:c>
      <x:c r="AG629" t="n">
        <x:f>IF(OR(AB629&lt;'산출기준'!$B$19,AC629&lt;'산출기준'!$B$19,AE629=0),"",AF629/AE629)</x:f>
        <x:v>0.5917586397295542</x:v>
      </x:c>
      <x:c r="AH629" t="n">
        <x:f>IF(SUM(P629:AA629)=0,"",MAX(P629:AA629)/SUM(P629:AA629))</x:f>
        <x:v>0.1291265369985877</x:v>
      </x:c>
      <x:c r="AI629" t="n">
        <x:f>IF(AG629="","",AD629/'산출기준'!$B$18*'산출기준'!$B$20+MIN(1,AG629)*'산출기준'!$B$21+(1-AH629)*'산출기준'!$B$22)</x:f>
        <x:v>85.17022845191488</x:v>
      </x:c>
      <x:c r="AJ629" t="str">
        <x:v>24개월 중 양수 지수 24개월; 전반/후반 자료 12/12개월. 최근12개월/이전12개월 관측월 평균비 0.59배, 최근 최댓달 비중 12.9%. 미래 1년 지속을 보장하지 않음.</x:v>
      </x:c>
      <x:c r="AK629" t="str">
        <x:v>https://developers.naver.com/docs/serviceapi/datalab/search/search.md</x:v>
      </x:c>
    </x:row>
    <x:row r="630">
      <x:c r="A630" t="str">
        <x:v>K0626</x:v>
      </x:c>
      <x:c r="B630" t="str">
        <x:v>패션·뷰티</x:v>
      </x:c>
      <x:c r="C630" t="str">
        <x:v>얼굴살빼는법</x:v>
      </x:c>
      <x:c r="D630" t="n">
        <x:v>50.98803</x:v>
      </x:c>
      <x:c r="E630" t="n">
        <x:v>56.74346</x:v>
      </x:c>
      <x:c r="F630" t="n">
        <x:v>54.49268</x:v>
      </x:c>
      <x:c r="G630" t="n">
        <x:v>54.6832</x:v>
      </x:c>
      <x:c r="H630" t="n">
        <x:v>63.04829</x:v>
      </x:c>
      <x:c r="I630" t="n">
        <x:v>67.70491</x:v>
      </x:c>
      <x:c r="J630" t="n">
        <x:v>65.36996</x:v>
      </x:c>
      <x:c r="K630" t="n">
        <x:v>58.86132</x:v>
      </x:c>
      <x:c r="L630" t="n">
        <x:v>52.46344</x:v>
      </x:c>
      <x:c r="M630" t="n">
        <x:v>44.04519</x:v>
      </x:c>
      <x:c r="N630" t="n">
        <x:v>42.07354</x:v>
      </x:c>
      <x:c r="O630" t="n">
        <x:v>40.39875</x:v>
      </x:c>
      <x:c r="P630" t="n">
        <x:v>36.05228</x:v>
      </x:c>
      <x:c r="Q630" t="n">
        <x:v>36.29153</x:v>
      </x:c>
      <x:c r="R630" t="n">
        <x:v>31.46211</x:v>
      </x:c>
      <x:c r="S630" t="n">
        <x:v>30.14621</x:v>
      </x:c>
      <x:c r="T630" t="n">
        <x:v>36.31369</x:v>
      </x:c>
      <x:c r="U630" t="n">
        <x:v>28.28976</x:v>
      </x:c>
      <x:c r="V630" t="n">
        <x:v>26.30039</x:v>
      </x:c>
      <x:c r="W630" t="n">
        <x:v>24.72308</x:v>
      </x:c>
      <x:c r="X630" t="n">
        <x:v>22.23305</x:v>
      </x:c>
      <x:c r="Y630" t="n">
        <x:v>16.6194</x:v>
      </x:c>
      <x:c r="Z630" t="n">
        <x:v>18.46256</x:v>
      </x:c>
      <x:c r="AA630" t="n">
        <x:v>19.12272</x:v>
      </x:c>
      <x:c r="AB630" t="n">
        <x:f>COUNT(D630:O630)</x:f>
        <x:v>12</x:v>
      </x:c>
      <x:c r="AC630" t="n">
        <x:f>COUNT(P630:AA630)</x:f>
        <x:v>12</x:v>
      </x:c>
      <x:c r="AD630" t="n">
        <x:f>COUNTIF(D630:AA630,"&gt;0")</x:f>
        <x:v>24</x:v>
      </x:c>
      <x:c r="AE630" t="n">
        <x:f>IF(AB630=0,"",AVERAGE(D630:O630))</x:f>
        <x:v>54.239397499999995</x:v>
      </x:c>
      <x:c r="AF630" t="n">
        <x:f>IF(AC630=0,"",AVERAGE(P630:AA630))</x:f>
        <x:v>27.168065000000002</x:v>
      </x:c>
      <x:c r="AG630" t="n">
        <x:f>IF(OR(AB630&lt;'산출기준'!$B$19,AC630&lt;'산출기준'!$B$19,AE630=0),"",AF630/AE630)</x:f>
        <x:v>0.500891718054206</x:v>
      </x:c>
      <x:c r="AH630" t="n">
        <x:f>IF(SUM(P630:AA630)=0,"",MAX(P630:AA630)/SUM(P630:AA630))</x:f>
        <x:v>0.11138595381501527</x:v>
      </x:c>
      <x:c r="AI630" t="n">
        <x:f>IF(AG630="","",AD630/'산출기준'!$B$18*'산출기준'!$B$20+MIN(1,AG630)*'산출기준'!$B$21+(1-AH630)*'산출기준'!$B$22)</x:f>
        <x:v>82.79903246532588</x:v>
      </x:c>
      <x:c r="AJ630" t="str">
        <x:v>24개월 중 양수 지수 24개월; 전반/후반 자료 12/12개월. 최근12개월/이전12개월 관측월 평균비 0.50배, 최근 최댓달 비중 11.1%. 미래 1년 지속을 보장하지 않음.</x:v>
      </x:c>
      <x:c r="AK630" t="str">
        <x:v>https://developers.naver.com/docs/serviceapi/datalab/search/search.md</x:v>
      </x:c>
    </x:row>
    <x:row r="631">
      <x:c r="A631" t="str">
        <x:v>K0627</x:v>
      </x:c>
      <x:c r="B631" t="str">
        <x:v>패션·뷰티</x:v>
      </x:c>
      <x:c r="C631" t="str">
        <x:v>얼굴이붓는이유</x:v>
      </x:c>
      <x:c r="D631" t="n">
        <x:v>23.86796</x:v>
      </x:c>
      <x:c r="E631" t="n">
        <x:v>23.48249</x:v>
      </x:c>
      <x:c r="F631" t="n">
        <x:v>26.08772</x:v>
      </x:c>
      <x:c r="G631" t="n">
        <x:v>27.69605</x:v>
      </x:c>
      <x:c r="H631" t="n">
        <x:v>29.33983</x:v>
      </x:c>
      <x:c r="I631" t="n">
        <x:v>32.78688</x:v>
      </x:c>
      <x:c r="J631" t="n">
        <x:v>33.1369</x:v>
      </x:c>
      <x:c r="K631" t="n">
        <x:v>28.46256</x:v>
      </x:c>
      <x:c r="L631" t="n">
        <x:v>25.0731</x:v>
      </x:c>
      <x:c r="M631" t="n">
        <x:v>22.17988</x:v>
      </x:c>
      <x:c r="N631" t="n">
        <x:v>20.21267</x:v>
      </x:c>
      <x:c r="O631" t="n">
        <x:v>19.69871</x:v>
      </x:c>
      <x:c r="P631" t="n">
        <x:v>17.74036</x:v>
      </x:c>
      <x:c r="Q631" t="n">
        <x:v>18.31191</x:v>
      </x:c>
      <x:c r="R631" t="n">
        <x:v>23.54009</x:v>
      </x:c>
      <x:c r="S631" t="n">
        <x:v>23.9167</x:v>
      </x:c>
      <x:c r="T631" t="n">
        <x:v>29.34426</x:v>
      </x:c>
      <x:c r="U631" t="n">
        <x:v>28.47585</x:v>
      </x:c>
      <x:c r="V631" t="n">
        <x:v>28.69738</x:v>
      </x:c>
      <x:c r="W631" t="n">
        <x:v>22.28622</x:v>
      </x:c>
      <x:c r="X631" t="n">
        <x:v>21.22286</x:v>
      </x:c>
      <x:c r="Y631" t="n">
        <x:v>18.0638</x:v>
      </x:c>
      <x:c r="Z631" t="n">
        <x:v>16.51307</x:v>
      </x:c>
      <x:c r="AA631" t="n">
        <x:v>17.25299</x:v>
      </x:c>
      <x:c r="AB631" t="n">
        <x:f>COUNT(D631:O631)</x:f>
        <x:v>12</x:v>
      </x:c>
      <x:c r="AC631" t="n">
        <x:f>COUNT(P631:AA631)</x:f>
        <x:v>12</x:v>
      </x:c>
      <x:c r="AD631" t="n">
        <x:f>COUNTIF(D631:AA631,"&gt;0")</x:f>
        <x:v>24</x:v>
      </x:c>
      <x:c r="AE631" t="n">
        <x:f>IF(AB631=0,"",AVERAGE(D631:O631))</x:f>
        <x:v>26.002062500000005</x:v>
      </x:c>
      <x:c r="AF631" t="n">
        <x:f>IF(AC631=0,"",AVERAGE(P631:AA631))</x:f>
        <x:v>22.11379083333333</x:v>
      </x:c>
      <x:c r="AG631" t="n">
        <x:f>IF(OR(AB631&lt;'산출기준'!$B$19,AC631&lt;'산출기준'!$B$19,AE631=0),"",AF631/AE631)</x:f>
        <x:v>0.8504629520574887</x:v>
      </x:c>
      <x:c r="AH631" t="n">
        <x:f>IF(SUM(P631:AA631)=0,"",MAX(P631:AA631)/SUM(P631:AA631))</x:f>
        <x:v>0.11058054308418175</x:v>
      </x:c>
      <x:c r="AI631" t="n">
        <x:f>IF(AG631="","",AD631/'산출기준'!$B$18*'산출기준'!$B$20+MIN(1,AG631)*'산출기준'!$B$21+(1-AH631)*'산출기준'!$B$22)</x:f>
        <x:v>93.30227770004102</x:v>
      </x:c>
      <x:c r="AJ631" t="str">
        <x:v>24개월 중 양수 지수 24개월; 전반/후반 자료 12/12개월. 최근12개월/이전12개월 관측월 평균비 0.85배, 최근 최댓달 비중 11.1%. 미래 1년 지속을 보장하지 않음.</x:v>
      </x:c>
      <x:c r="AK631" t="str">
        <x:v>https://developers.naver.com/docs/serviceapi/datalab/search/search.md</x:v>
      </x:c>
    </x:row>
    <x:row r="632">
      <x:c r="A632" t="str">
        <x:v>K0628</x:v>
      </x:c>
      <x:c r="B632" t="str">
        <x:v>패션·뷰티</x:v>
      </x:c>
      <x:c r="C632" t="str">
        <x:v>두피각질</x:v>
      </x:c>
      <x:c r="D632" t="n">
        <x:v>33.95657</x:v>
      </x:c>
      <x:c r="E632" t="n">
        <x:v>47.50996</x:v>
      </x:c>
      <x:c r="F632" t="n">
        <x:v>50.45635</x:v>
      </x:c>
      <x:c r="G632" t="n">
        <x:v>60.6513</x:v>
      </x:c>
      <x:c r="H632" t="n">
        <x:v>62.23305</x:v>
      </x:c>
      <x:c r="I632" t="n">
        <x:v>57.49667</x:v>
      </x:c>
      <x:c r="J632" t="n">
        <x:v>53.4116</x:v>
      </x:c>
      <x:c r="K632" t="n">
        <x:v>46.41559</x:v>
      </x:c>
      <x:c r="L632" t="n">
        <x:v>41.92733</x:v>
      </x:c>
      <x:c r="M632" t="n">
        <x:v>32.02481</x:v>
      </x:c>
      <x:c r="N632" t="n">
        <x:v>26.18963</x:v>
      </x:c>
      <x:c r="O632" t="n">
        <x:v>25.26805</x:v>
      </x:c>
      <x:c r="P632" t="n">
        <x:v>24.6832</x:v>
      </x:c>
      <x:c r="Q632" t="n">
        <x:v>34.46167</x:v>
      </x:c>
      <x:c r="R632" t="n">
        <x:v>40.4342</x:v>
      </x:c>
      <x:c r="S632" t="n">
        <x:v>42.99512</x:v>
      </x:c>
      <x:c r="T632" t="n">
        <x:v>43.67301</x:v>
      </x:c>
      <x:c r="U632" t="n">
        <x:v>37.63402</x:v>
      </x:c>
      <x:c r="V632" t="n">
        <x:v>37.78023</x:v>
      </x:c>
      <x:c r="W632" t="n">
        <x:v>29.5968</x:v>
      </x:c>
      <x:c r="X632" t="n">
        <x:v>25.99025</x:v>
      </x:c>
      <x:c r="Y632" t="n">
        <x:v>20.68232</x:v>
      </x:c>
      <x:c r="Z632" t="n">
        <x:v>15.60478</x:v>
      </x:c>
      <x:c r="AA632" t="n">
        <x:v>16.97385</x:v>
      </x:c>
      <x:c r="AB632" t="n">
        <x:f>COUNT(D632:O632)</x:f>
        <x:v>12</x:v>
      </x:c>
      <x:c r="AC632" t="n">
        <x:f>COUNT(P632:AA632)</x:f>
        <x:v>12</x:v>
      </x:c>
      <x:c r="AD632" t="n">
        <x:f>COUNTIF(D632:AA632,"&gt;0")</x:f>
        <x:v>24</x:v>
      </x:c>
      <x:c r="AE632" t="n">
        <x:f>IF(AB632=0,"",AVERAGE(D632:O632))</x:f>
        <x:v>44.795075833333335</x:v>
      </x:c>
      <x:c r="AF632" t="n">
        <x:f>IF(AC632=0,"",AVERAGE(P632:AA632))</x:f>
        <x:v>30.8757875</x:v>
      </x:c>
      <x:c r="AG632" t="n">
        <x:f>IF(OR(AB632&lt;'산출기준'!$B$19,AC632&lt;'산출기준'!$B$19,AE632=0),"",AF632/AE632)</x:f>
        <x:v>0.6892674457093879</x:v>
      </x:c>
      <x:c r="AH632" t="n">
        <x:f>IF(SUM(P632:AA632)=0,"",MAX(P632:AA632)/SUM(P632:AA632))</x:f>
        <x:v>0.11787286397148573</x:v>
      </x:c>
      <x:c r="AI632" t="n">
        <x:f>IF(AG632="","",AD632/'산출기준'!$B$18*'산출기준'!$B$20+MIN(1,AG632)*'산출기준'!$B$21+(1-AH632)*'산출기준'!$B$22)</x:f>
        <x:v>88.32056609185193</x:v>
      </x:c>
      <x:c r="AJ632" t="str">
        <x:v>24개월 중 양수 지수 24개월; 전반/후반 자료 12/12개월. 최근12개월/이전12개월 관측월 평균비 0.69배, 최근 최댓달 비중 11.8%. 미래 1년 지속을 보장하지 않음.</x:v>
      </x:c>
      <x:c r="AK632" t="str">
        <x:v>https://developers.naver.com/docs/serviceapi/datalab/search/search.md</x:v>
      </x:c>
    </x:row>
    <x:row r="633">
      <x:c r="A633" t="str">
        <x:v>K0629</x:v>
      </x:c>
      <x:c r="B633" t="str">
        <x:v>패션·뷰티</x:v>
      </x:c>
      <x:c r="C633" t="str">
        <x:v>기미제거</x:v>
      </x:c>
      <x:c r="D633" t="n">
        <x:v>31.08994</x:v>
      </x:c>
      <x:c r="E633" t="n">
        <x:v>27.40806</x:v>
      </x:c>
      <x:c r="F633" t="n">
        <x:v>25.72441</x:v>
      </x:c>
      <x:c r="G633" t="n">
        <x:v>27.1245</x:v>
      </x:c>
      <x:c r="H633" t="n">
        <x:v>28.22773</x:v>
      </x:c>
      <x:c r="I633" t="n">
        <x:v>26.08772</x:v>
      </x:c>
      <x:c r="J633" t="n">
        <x:v>27.93088</x:v>
      </x:c>
      <x:c r="K633" t="n">
        <x:v>28.70181</x:v>
      </x:c>
      <x:c r="L633" t="n">
        <x:v>26.44217</x:v>
      </x:c>
      <x:c r="M633" t="n">
        <x:v>21.81214</x:v>
      </x:c>
      <x:c r="N633" t="n">
        <x:v>19.47718</x:v>
      </x:c>
      <x:c r="O633" t="n">
        <x:v>22.60079</x:v>
      </x:c>
      <x:c r="P633" t="n">
        <x:v>19.48161</x:v>
      </x:c>
      <x:c r="Q633" t="n">
        <x:v>18.19672</x:v>
      </x:c>
      <x:c r="R633" t="n">
        <x:v>13.26982</x:v>
      </x:c>
      <x:c r="S633" t="n">
        <x:v>42.77802</x:v>
      </x:c>
      <x:c r="T633" t="n">
        <x:v>77.27957</x:v>
      </x:c>
      <x:c r="U633" t="n">
        <x:v>50.62472</x:v>
      </x:c>
      <x:c r="V633" t="n">
        <x:v>56.77891</x:v>
      </x:c>
      <x:c r="W633" t="n">
        <x:v>62.32609</x:v>
      </x:c>
      <x:c r="X633" t="n">
        <x:v>54.77625</x:v>
      </x:c>
      <x:c r="Y633" t="n">
        <x:v>37.70048</x:v>
      </x:c>
      <x:c r="Z633" t="n">
        <x:v>22.93309</x:v>
      </x:c>
      <x:c r="AA633" t="n">
        <x:v>17.67833</x:v>
      </x:c>
      <x:c r="AB633" t="n">
        <x:f>COUNT(D633:O633)</x:f>
        <x:v>12</x:v>
      </x:c>
      <x:c r="AC633" t="n">
        <x:f>COUNT(P633:AA633)</x:f>
        <x:v>12</x:v>
      </x:c>
      <x:c r="AD633" t="n">
        <x:f>COUNTIF(D633:AA633,"&gt;0")</x:f>
        <x:v>24</x:v>
      </x:c>
      <x:c r="AE633" t="n">
        <x:f>IF(AB633=0,"",AVERAGE(D633:O633))</x:f>
        <x:v>26.0522775</x:v>
      </x:c>
      <x:c r="AF633" t="n">
        <x:f>IF(AC633=0,"",AVERAGE(P633:AA633))</x:f>
        <x:v>39.48530083333334</x:v>
      </x:c>
      <x:c r="AG633" t="n">
        <x:f>IF(OR(AB633&lt;'산출기준'!$B$19,AC633&lt;'산출기준'!$B$19,AE633=0),"",AF633/AE633)</x:f>
        <x:v>1.5156180043504197</x:v>
      </x:c>
      <x:c r="AH633" t="n">
        <x:f>IF(SUM(P633:AA633)=0,"",MAX(P633:AA633)/SUM(P633:AA633))</x:f>
        <x:v>0.1630977612111815</x:v>
      </x:c>
      <x:c r="AI633" t="n">
        <x:f>IF(AG633="","",AD633/'산출기준'!$B$18*'산출기준'!$B$20+MIN(1,AG633)*'산출기준'!$B$21+(1-AH633)*'산출기준'!$B$22)</x:f>
        <x:v>96.73804477577637</x:v>
      </x:c>
      <x:c r="AJ633" t="str">
        <x:v>24개월 중 양수 지수 24개월; 전반/후반 자료 12/12개월. 최근12개월/이전12개월 관측월 평균비 1.52배, 최근 최댓달 비중 16.3%. 미래 1년 지속을 보장하지 않음.</x:v>
      </x:c>
      <x:c r="AK633" t="str">
        <x:v>https://developers.naver.com/docs/serviceapi/datalab/search/search.md</x:v>
      </x:c>
    </x:row>
    <x:row r="634">
      <x:c r="A634" t="str">
        <x:v>K0630</x:v>
      </x:c>
      <x:c r="B634" t="str">
        <x:v>패션·뷰티</x:v>
      </x:c>
      <x:c r="C634" t="str">
        <x:v>블랙헤드없애는법</x:v>
      </x:c>
      <x:c r="D634" t="n">
        <x:v>87.11727</x:v>
      </x:c>
      <x:c r="E634" t="n">
        <x:v>81.0283</x:v>
      </x:c>
      <x:c r="F634" t="n">
        <x:v>69.76314</x:v>
      </x:c>
      <x:c r="G634" t="n">
        <x:v>64.78336</x:v>
      </x:c>
      <x:c r="H634" t="n">
        <x:v>87.11727</x:v>
      </x:c>
      <x:c r="I634" t="n">
        <x:v>91.16117</x:v>
      </x:c>
      <x:c r="J634" t="n">
        <x:v>83.0387</x:v>
      </x:c>
      <x:c r="K634" t="n">
        <x:v>67.81051</x:v>
      </x:c>
      <x:c r="L634" t="n">
        <x:v>71.27671</x:v>
      </x:c>
      <x:c r="M634" t="n">
        <x:v>73.3911</x:v>
      </x:c>
      <x:c r="N634" t="n">
        <x:v>78.52108</x:v>
      </x:c>
      <x:c r="O634" t="n">
        <x:v>83.1889</x:v>
      </x:c>
      <x:c r="P634" t="n">
        <x:v>66.85153</x:v>
      </x:c>
      <x:c r="Q634" t="n">
        <x:v>64.15944</x:v>
      </x:c>
      <x:c r="R634" t="n">
        <x:v>45.51126</x:v>
      </x:c>
      <x:c r="S634" t="n">
        <x:v>45.08376</x:v>
      </x:c>
      <x:c r="T634" t="n">
        <x:v>51.96995</x:v>
      </x:c>
      <x:c r="U634" t="n">
        <x:v>51.21894</x:v>
      </x:c>
      <x:c r="V634" t="n">
        <x:v>46.73599</x:v>
      </x:c>
      <x:c r="W634" t="n">
        <x:v>42.91161</x:v>
      </x:c>
      <x:c r="X634" t="n">
        <x:v>43.91681</x:v>
      </x:c>
      <x:c r="Y634" t="n">
        <x:v>44.99133</x:v>
      </x:c>
      <x:c r="Z634" t="n">
        <x:v>44.88734</x:v>
      </x:c>
      <x:c r="AA634" t="n">
        <x:v>41.13229</x:v>
      </x:c>
      <x:c r="AB634" t="n">
        <x:f>COUNT(D634:O634)</x:f>
        <x:v>12</x:v>
      </x:c>
      <x:c r="AC634" t="n">
        <x:f>COUNT(P634:AA634)</x:f>
        <x:v>12</x:v>
      </x:c>
      <x:c r="AD634" t="n">
        <x:f>COUNTIF(D634:AA634,"&gt;0")</x:f>
        <x:v>24</x:v>
      </x:c>
      <x:c r="AE634" t="n">
        <x:f>IF(AB634=0,"",AVERAGE(D634:O634))</x:f>
        <x:v>78.18312583333334</x:v>
      </x:c>
      <x:c r="AF634" t="n">
        <x:f>IF(AC634=0,"",AVERAGE(P634:AA634))</x:f>
        <x:v>49.11418749999999</x:v>
      </x:c>
      <x:c r="AG634" t="n">
        <x:f>IF(OR(AB634&lt;'산출기준'!$B$19,AC634&lt;'산출기준'!$B$19,AE634=0),"",AF634/AE634)</x:f>
        <x:v>0.628194216801961</x:v>
      </x:c>
      <x:c r="AH634" t="n">
        <x:f>IF(SUM(P634:AA634)=0,"",MAX(P634:AA634)/SUM(P634:AA634))</x:f>
        <x:v>0.11342874873646915</x:v>
      </x:c>
      <x:c r="AI634" t="n">
        <x:f>IF(AG634="","",AD634/'산출기준'!$B$18*'산출기준'!$B$20+MIN(1,AG634)*'산출기준'!$B$21+(1-AH634)*'산출기준'!$B$22)</x:f>
        <x:v>86.57725152932946</x:v>
      </x:c>
      <x:c r="AJ634" t="str">
        <x:v>24개월 중 양수 지수 24개월; 전반/후반 자료 12/12개월. 최근12개월/이전12개월 관측월 평균비 0.63배, 최근 최댓달 비중 11.3%. 미래 1년 지속을 보장하지 않음.</x:v>
      </x:c>
      <x:c r="AK634" t="str">
        <x:v>https://developers.naver.com/docs/serviceapi/datalab/search/search.md</x:v>
      </x:c>
    </x:row>
    <x:row r="635">
      <x:c r="A635" t="str">
        <x:v>K0631</x:v>
      </x:c>
      <x:c r="B635" t="str">
        <x:v>패션·뷰티</x:v>
      </x:c>
      <x:c r="C635" t="str">
        <x:v>옷에묻은기름</x:v>
      </x:c>
      <x:c r="D635" t="n">
        <x:v>14.29231</x:v>
      </x:c>
      <x:c r="E635" t="n">
        <x:v>19.17966</x:v>
      </x:c>
      <x:c r="F635" t="n">
        <x:v>34.65049</x:v>
      </x:c>
      <x:c r="G635" t="n">
        <x:v>64.85268</x:v>
      </x:c>
      <x:c r="H635" t="n">
        <x:v>66.14673</x:v>
      </x:c>
      <x:c r="I635" t="n">
        <x:v>59.73425</x:v>
      </x:c>
      <x:c r="J635" t="n">
        <x:v>76.04852</x:v>
      </x:c>
      <x:c r="K635" t="n">
        <x:v>68.07625</x:v>
      </x:c>
      <x:c r="L635" t="n">
        <x:v>77.07683</x:v>
      </x:c>
      <x:c r="M635" t="n">
        <x:v>69.41652</x:v>
      </x:c>
      <x:c r="N635" t="n">
        <x:v>63.60485</x:v>
      </x:c>
      <x:c r="O635" t="n">
        <x:v>53.34488</x:v>
      </x:c>
      <x:c r="P635" t="n">
        <x:v>48.46909</x:v>
      </x:c>
      <x:c r="Q635" t="n">
        <x:v>60.43905</x:v>
      </x:c>
      <x:c r="R635" t="n">
        <x:v>46.75909</x:v>
      </x:c>
      <x:c r="S635" t="n">
        <x:v>40.77411</x:v>
      </x:c>
      <x:c r="T635" t="n">
        <x:v>37.8625</x:v>
      </x:c>
      <x:c r="U635" t="n">
        <x:v>36.68399</x:v>
      </x:c>
      <x:c r="V635" t="n">
        <x:v>44.48295</x:v>
      </x:c>
      <x:c r="W635" t="n">
        <x:v>52.09705</x:v>
      </x:c>
      <x:c r="X635" t="n">
        <x:v>51.20739</x:v>
      </x:c>
      <x:c r="Y635" t="n">
        <x:v>44.54072</x:v>
      </x:c>
      <x:c r="Z635" t="n">
        <x:v>38.65973</x:v>
      </x:c>
      <x:c r="AA635" t="n">
        <x:v>39.13344</x:v>
      </x:c>
      <x:c r="AB635" t="n">
        <x:f>COUNT(D635:O635)</x:f>
        <x:v>12</x:v>
      </x:c>
      <x:c r="AC635" t="n">
        <x:f>COUNT(P635:AA635)</x:f>
        <x:v>12</x:v>
      </x:c>
      <x:c r="AD635" t="n">
        <x:f>COUNTIF(D635:AA635,"&gt;0")</x:f>
        <x:v>24</x:v>
      </x:c>
      <x:c r="AE635" t="n">
        <x:f>IF(AB635=0,"",AVERAGE(D635:O635))</x:f>
        <x:v>55.535330833333326</x:v>
      </x:c>
      <x:c r="AF635" t="n">
        <x:f>IF(AC635=0,"",AVERAGE(P635:AA635))</x:f>
        <x:v>45.092425833333344</x:v>
      </x:c>
      <x:c r="AG635" t="n">
        <x:f>IF(OR(AB635&lt;'산출기준'!$B$19,AC635&lt;'산출기준'!$B$19,AE635=0),"",AF635/AE635)</x:f>
        <x:v>0.81195925470688</x:v>
      </x:c>
      <x:c r="AH635" t="n">
        <x:f>IF(SUM(P635:AA635)=0,"",MAX(P635:AA635)/SUM(P635:AA635))</x:f>
        <x:v>0.11169475597999079</x:v>
      </x:c>
      <x:c r="AI635" t="n">
        <x:f>IF(AG635="","",AD635/'산출기준'!$B$18*'산출기준'!$B$20+MIN(1,AG635)*'산출기준'!$B$21+(1-AH635)*'산출기준'!$B$22)</x:f>
        <x:v>92.1248825216066</x:v>
      </x:c>
      <x:c r="AJ635" t="str">
        <x:v>24개월 중 양수 지수 24개월; 전반/후반 자료 12/12개월. 최근12개월/이전12개월 관측월 평균비 0.81배, 최근 최댓달 비중 11.2%. 미래 1년 지속을 보장하지 않음.</x:v>
      </x:c>
      <x:c r="AK635" t="str">
        <x:v>https://developers.naver.com/docs/serviceapi/datalab/search/search.md</x:v>
      </x:c>
    </x:row>
    <x:row r="636">
      <x:c r="A636" t="str">
        <x:v>K0632</x:v>
      </x:c>
      <x:c r="B636" t="str">
        <x:v>패션·뷰티</x:v>
      </x:c>
      <x:c r="C636" t="str">
        <x:v>얼굴홍조원인</x:v>
      </x:c>
      <x:c r="D636" t="n">
        <x:v>20.16175</x:v>
      </x:c>
      <x:c r="E636" t="n">
        <x:v>29.31253</x:v>
      </x:c>
      <x:c r="F636" t="n">
        <x:v>42.05661</x:v>
      </x:c>
      <x:c r="G636" t="n">
        <x:v>52.84806</x:v>
      </x:c>
      <x:c r="H636" t="n">
        <x:v>64.42518</x:v>
      </x:c>
      <x:c r="I636" t="n">
        <x:v>78.53264</x:v>
      </x:c>
      <x:c r="J636" t="n">
        <x:v>80.48526</x:v>
      </x:c>
      <x:c r="K636" t="n">
        <x:v>66.68977</x:v>
      </x:c>
      <x:c r="L636" t="n">
        <x:v>48.72328</x:v>
      </x:c>
      <x:c r="M636" t="n">
        <x:v>36.52224</x:v>
      </x:c>
      <x:c r="N636" t="n">
        <x:v>22.98093</x:v>
      </x:c>
      <x:c r="O636" t="n">
        <x:v>12.84806</x:v>
      </x:c>
      <x:c r="P636" t="n">
        <x:v>13.06759</x:v>
      </x:c>
      <x:c r="Q636" t="n">
        <x:v>15.89832</x:v>
      </x:c>
      <x:c r="R636" t="n">
        <x:v>24.4714</x:v>
      </x:c>
      <x:c r="S636" t="n">
        <x:v>31.09185</x:v>
      </x:c>
      <x:c r="T636" t="n">
        <x:v>46.06585</x:v>
      </x:c>
      <x:c r="U636" t="n">
        <x:v>63.22357</x:v>
      </x:c>
      <x:c r="V636" t="n">
        <x:v>95.00866</x:v>
      </x:c>
      <x:c r="W636" t="n">
        <x:v>97.31946</x:v>
      </x:c>
      <x:c r="X636" t="n">
        <x:v>68.68861</x:v>
      </x:c>
      <x:c r="Y636" t="n">
        <x:v>52.75563</x:v>
      </x:c>
      <x:c r="Z636" t="n">
        <x:v>44.93356</x:v>
      </x:c>
      <x:c r="AA636" t="n">
        <x:v>37.61987</x:v>
      </x:c>
      <x:c r="AB636" t="n">
        <x:f>COUNT(D636:O636)</x:f>
        <x:v>12</x:v>
      </x:c>
      <x:c r="AC636" t="n">
        <x:f>COUNT(P636:AA636)</x:f>
        <x:v>12</x:v>
      </x:c>
      <x:c r="AD636" t="n">
        <x:f>COUNTIF(D636:AA636,"&gt;0")</x:f>
        <x:v>24</x:v>
      </x:c>
      <x:c r="AE636" t="n">
        <x:f>IF(AB636=0,"",AVERAGE(D636:O636))</x:f>
        <x:v>46.29885916666666</x:v>
      </x:c>
      <x:c r="AF636" t="n">
        <x:f>IF(AC636=0,"",AVERAGE(P636:AA636))</x:f>
        <x:v>49.1786975</x:v>
      </x:c>
      <x:c r="AG636" t="n">
        <x:f>IF(OR(AB636&lt;'산출기준'!$B$19,AC636&lt;'산출기준'!$B$19,AE636=0),"",AF636/AE636)</x:f>
        <x:v>1.0622010646734619</x:v>
      </x:c>
      <x:c r="AH636" t="n">
        <x:f>IF(SUM(P636:AA636)=0,"",MAX(P636:AA636)/SUM(P636:AA636))</x:f>
        <x:v>0.16490788516714988</x:v>
      </x:c>
      <x:c r="AI636" t="n">
        <x:f>IF(AG636="","",AD636/'산출기준'!$B$18*'산출기준'!$B$20+MIN(1,AG636)*'산출기준'!$B$21+(1-AH636)*'산출기준'!$B$22)</x:f>
        <x:v>96.701842296657</x:v>
      </x:c>
      <x:c r="AJ636" t="str">
        <x:v>24개월 중 양수 지수 24개월; 전반/후반 자료 12/12개월. 최근12개월/이전12개월 관측월 평균비 1.06배, 최근 최댓달 비중 16.5%. 미래 1년 지속을 보장하지 않음.</x:v>
      </x:c>
      <x:c r="AK636" t="str">
        <x:v>https://developers.naver.com/docs/serviceapi/datalab/search/search.md</x:v>
      </x:c>
    </x:row>
    <x:row r="637">
      <x:c r="A637" t="str">
        <x:v>K0633</x:v>
      </x:c>
      <x:c r="B637" t="str">
        <x:v>패션·뷰티</x:v>
      </x:c>
      <x:c r="C637" t="str">
        <x:v>원형탈모증치료</x:v>
      </x:c>
      <x:c r="D637"/>
      <x:c r="E637" t="n">
        <x:v>0.05777</x:v>
      </x:c>
      <x:c r="F637"/>
      <x:c r="G637" t="n">
        <x:v>0.05777</x:v>
      </x:c>
      <x:c r="H637"/>
      <x:c r="I637" t="n">
        <x:v>18.64818</x:v>
      </x:c>
      <x:c r="J637" t="n">
        <x:v>60.84344</x:v>
      </x:c>
      <x:c r="K637" t="n">
        <x:v>54.974</x:v>
      </x:c>
      <x:c r="L637" t="n">
        <x:v>53.3911</x:v>
      </x:c>
      <x:c r="M637" t="n">
        <x:v>50.6528</x:v>
      </x:c>
      <x:c r="N637" t="n">
        <x:v>51.11496</x:v>
      </x:c>
      <x:c r="O637" t="n">
        <x:v>54.58116</x:v>
      </x:c>
      <x:c r="P637" t="n">
        <x:v>48.74638</x:v>
      </x:c>
      <x:c r="Q637" t="n">
        <x:v>42.43789</x:v>
      </x:c>
      <x:c r="R637" t="n">
        <x:v>37.42345</x:v>
      </x:c>
      <x:c r="S637" t="n">
        <x:v>38.09358</x:v>
      </x:c>
      <x:c r="T637" t="n">
        <x:v>36.54534</x:v>
      </x:c>
      <x:c r="U637" t="n">
        <x:v>35.14731</x:v>
      </x:c>
      <x:c r="V637" t="n">
        <x:v>36.67244</x:v>
      </x:c>
      <x:c r="W637" t="n">
        <x:v>34.80069</x:v>
      </x:c>
      <x:c r="X637" t="n">
        <x:v>37.35413</x:v>
      </x:c>
      <x:c r="Y637" t="n">
        <x:v>35.20508</x:v>
      </x:c>
      <x:c r="Z637" t="n">
        <x:v>37.21548</x:v>
      </x:c>
      <x:c r="AA637" t="n">
        <x:v>35.94454</x:v>
      </x:c>
      <x:c r="AB637" t="n">
        <x:f>COUNT(D637:O637)</x:f>
        <x:v>9</x:v>
      </x:c>
      <x:c r="AC637" t="n">
        <x:f>COUNT(P637:AA637)</x:f>
        <x:v>12</x:v>
      </x:c>
      <x:c r="AD637" t="n">
        <x:f>COUNTIF(D637:AA637,"&gt;0")</x:f>
        <x:v>21</x:v>
      </x:c>
      <x:c r="AE637" t="n">
        <x:f>IF(AB637=0,"",AVERAGE(D637:O637))</x:f>
        <x:v>38.257908888888885</x:v>
      </x:c>
      <x:c r="AF637" t="n">
        <x:f>IF(AC637=0,"",AVERAGE(P637:AA637))</x:f>
        <x:v>37.96552583333334</x:v>
      </x:c>
      <x:c r="AG637" t="str">
        <x:f>IF(OR(AB637&lt;'산출기준'!$B$19,AC637&lt;'산출기준'!$B$19,AE637=0),"",AF637/AE637)</x:f>
      </x:c>
      <x:c r="AH637" t="n">
        <x:f>IF(SUM(P637:AA637)=0,"",MAX(P637:AA637)/SUM(P637:AA637))</x:f>
        <x:v>0.10699702543739736</x:v>
      </x:c>
      <x:c r="AI637" t="str">
        <x:f>IF(AG637="","",AD637/'산출기준'!$B$18*'산출기준'!$B$20+MIN(1,AG637)*'산출기준'!$B$21+(1-AH637)*'산출기준'!$B$22)</x:f>
      </x:c>
      <x:c r="AJ637" t="str">
        <x:v>24개월 중 양수 지수 21개월; 전반/후반 자료 9/12개월. 자료 부족으로 점수·전년비 미산정. 미래 1년 지속을 보장하지 않음.</x:v>
      </x:c>
      <x:c r="AK637" t="str">
        <x:v>https://developers.naver.com/docs/serviceapi/datalab/search/search.md</x:v>
      </x:c>
    </x:row>
    <x:row r="638">
      <x:c r="A638" t="str">
        <x:v>K0634</x:v>
      </x:c>
      <x:c r="B638" t="str">
        <x:v>패션·뷰티</x:v>
      </x:c>
      <x:c r="C638" t="str">
        <x:v>코모공축소</x:v>
      </x:c>
      <x:c r="D638" t="n">
        <x:v>45.91187</x:v>
      </x:c>
      <x:c r="E638" t="n">
        <x:v>39.23355</x:v>
      </x:c>
      <x:c r="F638" t="n">
        <x:v>29.25976</x:v>
      </x:c>
      <x:c r="G638" t="n">
        <x:v>26.58844</x:v>
      </x:c>
      <x:c r="H638" t="n">
        <x:v>30.1086</x:v>
      </x:c>
      <x:c r="I638" t="n">
        <x:v>28.04893</x:v>
      </x:c>
      <x:c r="J638" t="n">
        <x:v>28.99762</x:v>
      </x:c>
      <x:c r="K638" t="n">
        <x:v>29.64673</x:v>
      </x:c>
      <x:c r="L638" t="n">
        <x:v>28.74797</x:v>
      </x:c>
      <x:c r="M638" t="n">
        <x:v>26.55099</x:v>
      </x:c>
      <x:c r="N638" t="n">
        <x:v>22.61889</x:v>
      </x:c>
      <x:c r="O638" t="n">
        <x:v>18.29983</x:v>
      </x:c>
      <x:c r="P638" t="n">
        <x:v>13.78105</x:v>
      </x:c>
      <x:c r="Q638" t="n">
        <x:v>8.00149</x:v>
      </x:c>
      <x:c r="R638" t="n">
        <x:v>5.77955</x:v>
      </x:c>
      <x:c r="S638" t="n">
        <x:v>9.03757</x:v>
      </x:c>
      <x:c r="T638" t="n">
        <x:v>13.6687</x:v>
      </x:c>
      <x:c r="U638" t="n">
        <x:v>6.65335</x:v>
      </x:c>
      <x:c r="V638" t="n">
        <x:v>15.07926</x:v>
      </x:c>
      <x:c r="W638" t="n">
        <x:v>32.68006</x:v>
      </x:c>
      <x:c r="X638" t="n">
        <x:v>38.13506</x:v>
      </x:c>
      <x:c r="Y638" t="n">
        <x:v>42.72874</x:v>
      </x:c>
      <x:c r="Z638" t="n">
        <x:v>40.33204</x:v>
      </x:c>
      <x:c r="AA638" t="n">
        <x:v>38.45961</x:v>
      </x:c>
      <x:c r="AB638" t="n">
        <x:f>COUNT(D638:O638)</x:f>
        <x:v>12</x:v>
      </x:c>
      <x:c r="AC638" t="n">
        <x:f>COUNT(P638:AA638)</x:f>
        <x:v>12</x:v>
      </x:c>
      <x:c r="AD638" t="n">
        <x:f>COUNTIF(D638:AA638,"&gt;0")</x:f>
        <x:v>24</x:v>
      </x:c>
      <x:c r="AE638" t="n">
        <x:f>IF(AB638=0,"",AVERAGE(D638:O638))</x:f>
        <x:v>29.501098333333335</x:v>
      </x:c>
      <x:c r="AF638" t="n">
        <x:f>IF(AC638=0,"",AVERAGE(P638:AA638))</x:f>
        <x:v>22.02804</x:v>
      </x:c>
      <x:c r="AG638" t="n">
        <x:f>IF(OR(AB638&lt;'산출기준'!$B$19,AC638&lt;'산출기준'!$B$19,AE638=0),"",AF638/AE638)</x:f>
        <x:v>0.7466854200174129</x:v>
      </x:c>
      <x:c r="AH638" t="n">
        <x:f>IF(SUM(P638:AA638)=0,"",MAX(P638:AA638)/SUM(P638:AA638))</x:f>
        <x:v>0.16164526364276322</x:v>
      </x:c>
      <x:c r="AI638" t="n">
        <x:f>IF(AG638="","",AD638/'산출기준'!$B$18*'산출기준'!$B$20+MIN(1,AG638)*'산출기준'!$B$21+(1-AH638)*'산출기준'!$B$22)</x:f>
        <x:v>89.16765732766713</x:v>
      </x:c>
      <x:c r="AJ638" t="str">
        <x:v>24개월 중 양수 지수 24개월; 전반/후반 자료 12/12개월. 최근12개월/이전12개월 관측월 평균비 0.75배, 최근 최댓달 비중 16.2%. 미래 1년 지속을 보장하지 않음.</x:v>
      </x:c>
      <x:c r="AK638" t="str">
        <x:v>https://developers.naver.com/docs/serviceapi/datalab/search/search.md</x:v>
      </x:c>
    </x:row>
    <x:row r="639">
      <x:c r="A639" t="str">
        <x:v>K0635</x:v>
      </x:c>
      <x:c r="B639" t="str">
        <x:v>패션·뷰티</x:v>
      </x:c>
      <x:c r="C639" t="str">
        <x:v>과산화수소세탁</x:v>
      </x:c>
      <x:c r="D639" t="n">
        <x:v>43.40282</x:v>
      </x:c>
      <x:c r="E639" t="n">
        <x:v>41.43053</x:v>
      </x:c>
      <x:c r="F639" t="n">
        <x:v>27.63699</x:v>
      </x:c>
      <x:c r="G639" t="n">
        <x:v>21.00861</x:v>
      </x:c>
      <x:c r="H639" t="n">
        <x:v>15.56609</x:v>
      </x:c>
      <x:c r="I639" t="n">
        <x:v>17.06403</x:v>
      </x:c>
      <x:c r="J639" t="n">
        <x:v>22.40669</x:v>
      </x:c>
      <x:c r="K639" t="n">
        <x:v>21.90737</x:v>
      </x:c>
      <x:c r="L639" t="n">
        <x:v>27.54961</x:v>
      </x:c>
      <x:c r="M639" t="n">
        <x:v>28.08638</x:v>
      </x:c>
      <x:c r="N639" t="n">
        <x:v>33.12944</x:v>
      </x:c>
      <x:c r="O639" t="n">
        <x:v>36.42491</x:v>
      </x:c>
      <x:c r="P639" t="n">
        <x:v>30.17101</x:v>
      </x:c>
      <x:c r="Q639" t="n">
        <x:v>25.46498</x:v>
      </x:c>
      <x:c r="R639" t="n">
        <x:v>20.58419</x:v>
      </x:c>
      <x:c r="S639" t="n">
        <x:v>17.42603</x:v>
      </x:c>
      <x:c r="T639" t="n">
        <x:v>19.21108</x:v>
      </x:c>
      <x:c r="U639" t="n">
        <x:v>18.43714</x:v>
      </x:c>
      <x:c r="V639" t="n">
        <x:v>24.22918</x:v>
      </x:c>
      <x:c r="W639" t="n">
        <x:v>25.70215</x:v>
      </x:c>
      <x:c r="X639" t="n">
        <x:v>42.1795</x:v>
      </x:c>
      <x:c r="Y639" t="n">
        <x:v>42.92847</x:v>
      </x:c>
      <x:c r="Z639" t="n">
        <x:v>53.53888</x:v>
      </x:c>
      <x:c r="AA639" t="n">
        <x:v>40.54425</x:v>
      </x:c>
      <x:c r="AB639" t="n">
        <x:f>COUNT(D639:O639)</x:f>
        <x:v>12</x:v>
      </x:c>
      <x:c r="AC639" t="n">
        <x:f>COUNT(P639:AA639)</x:f>
        <x:v>12</x:v>
      </x:c>
      <x:c r="AD639" t="n">
        <x:f>COUNTIF(D639:AA639,"&gt;0")</x:f>
        <x:v>24</x:v>
      </x:c>
      <x:c r="AE639" t="n">
        <x:f>IF(AB639=0,"",AVERAGE(D639:O639))</x:f>
        <x:v>27.967789166666666</x:v>
      </x:c>
      <x:c r="AF639" t="n">
        <x:f>IF(AC639=0,"",AVERAGE(P639:AA639))</x:f>
        <x:v>30.034738333333326</x:v>
      </x:c>
      <x:c r="AG639" t="n">
        <x:f>IF(OR(AB639&lt;'산출기준'!$B$19,AC639&lt;'산출기준'!$B$19,AE639=0),"",AF639/AE639)</x:f>
        <x:v>1.0739046320161105</x:v>
      </x:c>
      <x:c r="AH639" t="n">
        <x:f>IF(SUM(P639:AA639)=0,"",MAX(P639:AA639)/SUM(P639:AA639))</x:f>
        <x:v>0.14854710181982056</x:v>
      </x:c>
      <x:c r="AI639" t="n">
        <x:f>IF(AG639="","",AD639/'산출기준'!$B$18*'산출기준'!$B$20+MIN(1,AG639)*'산출기준'!$B$21+(1-AH639)*'산출기준'!$B$22)</x:f>
        <x:v>97.02905796360359</x:v>
      </x:c>
      <x:c r="AJ639" t="str">
        <x:v>24개월 중 양수 지수 24개월; 전반/후반 자료 12/12개월. 최근12개월/이전12개월 관측월 평균비 1.07배, 최근 최댓달 비중 14.9%. 미래 1년 지속을 보장하지 않음.</x:v>
      </x:c>
      <x:c r="AK639" t="str">
        <x:v>https://developers.naver.com/docs/serviceapi/datalab/search/search.md</x:v>
      </x:c>
    </x:row>
    <x:row r="640">
      <x:c r="A640" t="str">
        <x:v>K0636</x:v>
      </x:c>
      <x:c r="B640" t="str">
        <x:v>패션·뷰티</x:v>
      </x:c>
      <x:c r="C640" t="str">
        <x:v>옷얼룩제거</x:v>
      </x:c>
      <x:c r="D640" t="n">
        <x:v>66.73324</x:v>
      </x:c>
      <x:c r="E640" t="n">
        <x:v>86.61839</x:v>
      </x:c>
      <x:c r="F640" t="n">
        <x:v>55.79827</x:v>
      </x:c>
      <x:c r="G640" t="n">
        <x:v>38.82162</x:v>
      </x:c>
      <x:c r="H640" t="n">
        <x:v>30.4706</x:v>
      </x:c>
      <x:c r="I640" t="n">
        <x:v>34.40269</x:v>
      </x:c>
      <x:c r="J640" t="n">
        <x:v>54.54999</x:v>
      </x:c>
      <x:c r="K640" t="n">
        <x:v>53.23929</x:v>
      </x:c>
      <x:c r="L640" t="n">
        <x:v>58.43215</x:v>
      </x:c>
      <x:c r="M640" t="n">
        <x:v>55.53613</x:v>
      </x:c>
      <x:c r="N640" t="n">
        <x:v>52.77743</x:v>
      </x:c>
      <x:c r="O640" t="n">
        <x:v>41.97977</x:v>
      </x:c>
      <x:c r="P640" t="n">
        <x:v>44.47634</x:v>
      </x:c>
      <x:c r="Q640" t="n">
        <x:v>47.24753</x:v>
      </x:c>
      <x:c r="R640" t="n">
        <x:v>33.24179</x:v>
      </x:c>
      <x:c r="S640" t="n">
        <x:v>27.94907</x:v>
      </x:c>
      <x:c r="T640" t="n">
        <x:v>26.81313</x:v>
      </x:c>
      <x:c r="U640" t="n">
        <x:v>23.72987</x:v>
      </x:c>
      <x:c r="V640" t="n">
        <x:v>46.81063</x:v>
      </x:c>
      <x:c r="W640" t="n">
        <x:v>57.44601</x:v>
      </x:c>
      <x:c r="X640" t="n">
        <x:v>61.10348</x:v>
      </x:c>
      <x:c r="Y640" t="n">
        <x:v>52.2157</x:v>
      </x:c>
      <x:c r="Z640" t="n">
        <x:v>46.08663</x:v>
      </x:c>
      <x:c r="AA640" t="n">
        <x:v>38.35975</x:v>
      </x:c>
      <x:c r="AB640" t="n">
        <x:f>COUNT(D640:O640)</x:f>
        <x:v>12</x:v>
      </x:c>
      <x:c r="AC640" t="n">
        <x:f>COUNT(P640:AA640)</x:f>
        <x:v>12</x:v>
      </x:c>
      <x:c r="AD640" t="n">
        <x:f>COUNTIF(D640:AA640,"&gt;0")</x:f>
        <x:v>24</x:v>
      </x:c>
      <x:c r="AE640" t="n">
        <x:f>IF(AB640=0,"",AVERAGE(D640:O640))</x:f>
        <x:v>52.44663083333333</x:v>
      </x:c>
      <x:c r="AF640" t="n">
        <x:f>IF(AC640=0,"",AVERAGE(P640:AA640))</x:f>
        <x:v>42.1233275</x:v>
      </x:c>
      <x:c r="AG640" t="n">
        <x:f>IF(OR(AB640&lt;'산출기준'!$B$19,AC640&lt;'산출기준'!$B$19,AE640=0),"",AF640/AE640)</x:f>
        <x:v>0.803165557647753</x:v>
      </x:c>
      <x:c r="AH640" t="n">
        <x:f>IF(SUM(P640:AA640)=0,"",MAX(P640:AA640)/SUM(P640:AA640))</x:f>
        <x:v>0.12088210900875924</x:v>
      </x:c>
      <x:c r="AI640" t="n">
        <x:f>IF(AG640="","",AD640/'산출기준'!$B$18*'산출기준'!$B$20+MIN(1,AG640)*'산출기준'!$B$21+(1-AH640)*'산출기준'!$B$22)</x:f>
        <x:v>91.6773245492574</x:v>
      </x:c>
      <x:c r="AJ640" t="str">
        <x:v>24개월 중 양수 지수 24개월; 전반/후반 자료 12/12개월. 최근12개월/이전12개월 관측월 평균비 0.80배, 최근 최댓달 비중 12.1%. 미래 1년 지속을 보장하지 않음.</x:v>
      </x:c>
      <x:c r="AK640" t="str">
        <x:v>https://developers.naver.com/docs/serviceapi/datalab/search/search.md</x:v>
      </x:c>
    </x:row>
    <x:row r="641">
      <x:c r="A641" t="str">
        <x:v>K0637</x:v>
      </x:c>
      <x:c r="B641" t="str">
        <x:v>패션·뷰티</x:v>
      </x:c>
      <x:c r="C641" t="str">
        <x:v>여드름흉터치료</x:v>
      </x:c>
      <x:c r="D641" t="n">
        <x:v>59.03133</x:v>
      </x:c>
      <x:c r="E641" t="n">
        <x:v>54.73723</x:v>
      </x:c>
      <x:c r="F641" t="n">
        <x:v>50.64286</x:v>
      </x:c>
      <x:c r="G641" t="n">
        <x:v>56.37248</x:v>
      </x:c>
      <x:c r="H641" t="n">
        <x:v>64.78591</x:v>
      </x:c>
      <x:c r="I641" t="n">
        <x:v>62.55149</x:v>
      </x:c>
      <x:c r="J641" t="n">
        <x:v>54.50006</x:v>
      </x:c>
      <x:c r="K641" t="n">
        <x:v>47.23505</x:v>
      </x:c>
      <x:c r="L641" t="n">
        <x:v>44.81338</x:v>
      </x:c>
      <x:c r="M641" t="n">
        <x:v>44.2891</x:v>
      </x:c>
      <x:c r="N641" t="n">
        <x:v>48.04643</x:v>
      </x:c>
      <x:c r="O641" t="n">
        <x:v>46.64835</x:v>
      </x:c>
      <x:c r="P641" t="n">
        <x:v>41.76756</x:v>
      </x:c>
      <x:c r="Q641" t="n">
        <x:v>47.08525</x:v>
      </x:c>
      <x:c r="R641" t="n">
        <x:v>50.16851</x:v>
      </x:c>
      <x:c r="S641" t="n">
        <x:v>62.63887</x:v>
      </x:c>
      <x:c r="T641" t="n">
        <x:v>70.70278</x:v>
      </x:c>
      <x:c r="U641" t="n">
        <x:v>53.06453</x:v>
      </x:c>
      <x:c r="V641" t="n">
        <x:v>69.97877</x:v>
      </x:c>
      <x:c r="W641" t="n">
        <x:v>61.00362</x:v>
      </x:c>
      <x:c r="X641" t="n">
        <x:v>39.7079</x:v>
      </x:c>
      <x:c r="Y641" t="n">
        <x:v>35.71339</x:v>
      </x:c>
      <x:c r="Z641" t="n">
        <x:v>37.58581</x:v>
      </x:c>
      <x:c r="AA641" t="n">
        <x:v>36.93671</x:v>
      </x:c>
      <x:c r="AB641" t="n">
        <x:f>COUNT(D641:O641)</x:f>
        <x:v>12</x:v>
      </x:c>
      <x:c r="AC641" t="n">
        <x:f>COUNT(P641:AA641)</x:f>
        <x:v>12</x:v>
      </x:c>
      <x:c r="AD641" t="n">
        <x:f>COUNTIF(D641:AA641,"&gt;0")</x:f>
        <x:v>24</x:v>
      </x:c>
      <x:c r="AE641" t="n">
        <x:f>IF(AB641=0,"",AVERAGE(D641:O641))</x:f>
        <x:v>52.8044725</x:v>
      </x:c>
      <x:c r="AF641" t="n">
        <x:f>IF(AC641=0,"",AVERAGE(P641:AA641))</x:f>
        <x:v>50.529475</x:v>
      </x:c>
      <x:c r="AG641" t="n">
        <x:f>IF(OR(AB641&lt;'산출기준'!$B$19,AC641&lt;'산출기준'!$B$19,AE641=0),"",AF641/AE641)</x:f>
        <x:v>0.9569165755798431</x:v>
      </x:c>
      <x:c r="AH641" t="n">
        <x:f>IF(SUM(P641:AA641)=0,"",MAX(P641:AA641)/SUM(P641:AA641))</x:f>
        <x:v>0.11660319711086121</x:v>
      </x:c>
      <x:c r="AI641" t="n">
        <x:f>IF(AG641="","",AD641/'산출기준'!$B$18*'산출기준'!$B$20+MIN(1,AG641)*'산출기준'!$B$21+(1-AH641)*'산출기준'!$B$22)</x:f>
        <x:v>96.37543332517808</x:v>
      </x:c>
      <x:c r="AJ641" t="str">
        <x:v>24개월 중 양수 지수 24개월; 전반/후반 자료 12/12개월. 최근12개월/이전12개월 관측월 평균비 0.96배, 최근 최댓달 비중 11.7%. 미래 1년 지속을 보장하지 않음.</x:v>
      </x:c>
      <x:c r="AK641" t="str">
        <x:v>https://developers.naver.com/docs/serviceapi/datalab/search/search.md</x:v>
      </x:c>
    </x:row>
    <x:row r="642">
      <x:c r="A642" t="str">
        <x:v>K0638</x:v>
      </x:c>
      <x:c r="B642" t="str">
        <x:v>패션·뷰티</x:v>
      </x:c>
      <x:c r="C642" t="str">
        <x:v>남자코디</x:v>
      </x:c>
      <x:c r="D642" t="n">
        <x:v>80.03994</x:v>
      </x:c>
      <x:c r="E642" t="n">
        <x:v>91.51167</x:v>
      </x:c>
      <x:c r="F642" t="n">
        <x:v>81.07602</x:v>
      </x:c>
      <x:c r="G642" t="n">
        <x:v>64.91074</x:v>
      </x:c>
      <x:c r="H642" t="n">
        <x:v>68.19373</x:v>
      </x:c>
      <x:c r="I642" t="n">
        <x:v>76.78192</x:v>
      </x:c>
      <x:c r="J642" t="n">
        <x:v>89.7391</x:v>
      </x:c>
      <x:c r="K642" t="n">
        <x:v>84.04693</x:v>
      </x:c>
      <x:c r="L642" t="n">
        <x:v>74.04818</x:v>
      </x:c>
      <x:c r="M642" t="n">
        <x:v>53.0895</x:v>
      </x:c>
      <x:c r="N642" t="n">
        <x:v>45.812</x:v>
      </x:c>
      <x:c r="O642" t="n">
        <x:v>49.89389</x:v>
      </x:c>
      <x:c r="P642" t="n">
        <x:v>58.02022</x:v>
      </x:c>
      <x:c r="Q642" t="n">
        <x:v>61.41555</x:v>
      </x:c>
      <x:c r="R642" t="n">
        <x:v>56.19772</x:v>
      </x:c>
      <x:c r="S642" t="n">
        <x:v>48.37098</x:v>
      </x:c>
      <x:c r="T642" t="n">
        <x:v>47.30994</x:v>
      </x:c>
      <x:c r="U642" t="n">
        <x:v>78.26738</x:v>
      </x:c>
      <x:c r="V642" t="n">
        <x:v>100</x:v>
      </x:c>
      <x:c r="W642" t="n">
        <x:v>91.46174</x:v>
      </x:c>
      <x:c r="X642" t="n">
        <x:v>77.93034</x:v>
      </x:c>
      <x:c r="Y642" t="n">
        <x:v>47.77181</x:v>
      </x:c>
      <x:c r="Z642" t="n">
        <x:v>35.25152</x:v>
      </x:c>
      <x:c r="AA642" t="n">
        <x:v>34.86456</x:v>
      </x:c>
      <x:c r="AB642" t="n">
        <x:f>COUNT(D642:O642)</x:f>
        <x:v>12</x:v>
      </x:c>
      <x:c r="AC642" t="n">
        <x:f>COUNT(P642:AA642)</x:f>
        <x:v>12</x:v>
      </x:c>
      <x:c r="AD642" t="n">
        <x:f>COUNTIF(D642:AA642,"&gt;0")</x:f>
        <x:v>24</x:v>
      </x:c>
      <x:c r="AE642" t="n">
        <x:f>IF(AB642=0,"",AVERAGE(D642:O642))</x:f>
        <x:v>71.59530166666667</x:v>
      </x:c>
      <x:c r="AF642" t="n">
        <x:f>IF(AC642=0,"",AVERAGE(P642:AA642))</x:f>
        <x:v>61.40514666666667</x:v>
      </x:c>
      <x:c r="AG642" t="n">
        <x:f>IF(OR(AB642&lt;'산출기준'!$B$19,AC642&lt;'산출기준'!$B$19,AE642=0),"",AF642/AE642)</x:f>
        <x:v>0.8576700598672896</x:v>
      </x:c>
      <x:c r="AH642" t="n">
        <x:f>IF(SUM(P642:AA642)=0,"",MAX(P642:AA642)/SUM(P642:AA642))</x:f>
        <x:v>0.1357106657292136</x:v>
      </x:c>
      <x:c r="AI642" t="n">
        <x:f>IF(AG642="","",AD642/'산출기준'!$B$18*'산출기준'!$B$20+MIN(1,AG642)*'산출기준'!$B$21+(1-AH642)*'산출기준'!$B$22)</x:f>
        <x:v>93.01588848143442</x:v>
      </x:c>
      <x:c r="AJ642" t="str">
        <x:v>24개월 중 양수 지수 24개월; 전반/후반 자료 12/12개월. 최근12개월/이전12개월 관측월 평균비 0.86배, 최근 최댓달 비중 13.6%. 미래 1년 지속을 보장하지 않음.</x:v>
      </x:c>
      <x:c r="AK642" t="str">
        <x:v>https://developers.naver.com/docs/serviceapi/datalab/search/search.md</x:v>
      </x:c>
    </x:row>
    <x:row r="643">
      <x:c r="A643" t="str">
        <x:v>K0639</x:v>
      </x:c>
      <x:c r="B643" t="str">
        <x:v>패션·뷰티</x:v>
      </x:c>
      <x:c r="C643" t="str">
        <x:v>헤어스타일추천</x:v>
      </x:c>
      <x:c r="D643" t="n">
        <x:v>37.97981</x:v>
      </x:c>
      <x:c r="E643" t="n">
        <x:v>36.44288</x:v>
      </x:c>
      <x:c r="F643" t="n">
        <x:v>36.7105</x:v>
      </x:c>
      <x:c r="G643" t="n">
        <x:v>39.73084</x:v>
      </x:c>
      <x:c r="H643" t="n">
        <x:v>45.25156</x:v>
      </x:c>
      <x:c r="I643" t="n">
        <x:v>43.66111</x:v>
      </x:c>
      <x:c r="J643" t="n">
        <x:v>45.07569</x:v>
      </x:c>
      <x:c r="K643" t="n">
        <x:v>38.3239</x:v>
      </x:c>
      <x:c r="L643" t="n">
        <x:v>42.85823</x:v>
      </x:c>
      <x:c r="M643" t="n">
        <x:v>50.93286</x:v>
      </x:c>
      <x:c r="N643" t="n">
        <x:v>59.28276</x:v>
      </x:c>
      <x:c r="O643" t="n">
        <x:v>65.06346</x:v>
      </x:c>
      <x:c r="P643" t="n">
        <x:v>59.16042</x:v>
      </x:c>
      <x:c r="Q643" t="n">
        <x:v>55.55895</x:v>
      </x:c>
      <x:c r="R643" t="n">
        <x:v>55.24545</x:v>
      </x:c>
      <x:c r="S643" t="n">
        <x:v>55.31426</x:v>
      </x:c>
      <x:c r="T643" t="n">
        <x:v>56.35418</x:v>
      </x:c>
      <x:c r="U643" t="n">
        <x:v>52.29392</x:v>
      </x:c>
      <x:c r="V643" t="n">
        <x:v>56.66768</x:v>
      </x:c>
      <x:c r="W643" t="n">
        <x:v>44.12754</x:v>
      </x:c>
      <x:c r="X643" t="n">
        <x:v>31.61798</x:v>
      </x:c>
      <x:c r="Y643" t="n">
        <x:v>16.30218</x:v>
      </x:c>
      <x:c r="Z643" t="n">
        <x:v>19.66661</x:v>
      </x:c>
      <x:c r="AA643" t="n">
        <x:v>22.4652</x:v>
      </x:c>
      <x:c r="AB643" t="n">
        <x:f>COUNT(D643:O643)</x:f>
        <x:v>12</x:v>
      </x:c>
      <x:c r="AC643" t="n">
        <x:f>COUNT(P643:AA643)</x:f>
        <x:v>12</x:v>
      </x:c>
      <x:c r="AD643" t="n">
        <x:f>COUNTIF(D643:AA643,"&gt;0")</x:f>
        <x:v>24</x:v>
      </x:c>
      <x:c r="AE643" t="n">
        <x:f>IF(AB643=0,"",AVERAGE(D643:O643))</x:f>
        <x:v>45.10946666666666</x:v>
      </x:c>
      <x:c r="AF643" t="n">
        <x:f>IF(AC643=0,"",AVERAGE(P643:AA643))</x:f>
        <x:v>43.73119750000001</x:v>
      </x:c>
      <x:c r="AG643" t="n">
        <x:f>IF(OR(AB643&lt;'산출기준'!$B$19,AC643&lt;'산출기준'!$B$19,AE643=0),"",AF643/AE643)</x:f>
        <x:v>0.9694461214349688</x:v>
      </x:c>
      <x:c r="AH643" t="n">
        <x:f>IF(SUM(P643:AA643)=0,"",MAX(P643:AA643)/SUM(P643:AA643))</x:f>
        <x:v>0.11273496455247994</x:v>
      </x:c>
      <x:c r="AI643" t="n">
        <x:f>IF(AG643="","",AD643/'산출기준'!$B$18*'산출기준'!$B$20+MIN(1,AG643)*'산출기준'!$B$21+(1-AH643)*'산출기준'!$B$22)</x:f>
        <x:v>96.82868435199946</x:v>
      </x:c>
      <x:c r="AJ643" t="str">
        <x:v>24개월 중 양수 지수 24개월; 전반/후반 자료 12/12개월. 최근12개월/이전12개월 관측월 평균비 0.97배, 최근 최댓달 비중 11.3%. 미래 1년 지속을 보장하지 않음.</x:v>
      </x:c>
      <x:c r="AK643" t="str">
        <x:v>https://developers.naver.com/docs/serviceapi/datalab/search/search.md</x:v>
      </x:c>
    </x:row>
    <x:row r="644">
      <x:c r="A644" t="str">
        <x:v>K0640</x:v>
      </x:c>
      <x:c r="B644" t="str">
        <x:v>패션·뷰티</x:v>
      </x:c>
      <x:c r="C644" t="str">
        <x:v>눈붓기빨리빼는법</x:v>
      </x:c>
      <x:c r="D644" t="n">
        <x:v>100</x:v>
      </x:c>
      <x:c r="E644" t="n">
        <x:v>85.12769</x:v>
      </x:c>
      <x:c r="F644" t="n">
        <x:v>51.12402</x:v>
      </x:c>
      <x:c r="G644" t="n">
        <x:v>45.35861</x:v>
      </x:c>
      <x:c r="H644" t="n">
        <x:v>39.95259</x:v>
      </x:c>
      <x:c r="I644" t="n">
        <x:v>39.98317</x:v>
      </x:c>
      <x:c r="J644" t="n">
        <x:v>56.49181</x:v>
      </x:c>
      <x:c r="K644" t="n">
        <x:v>43.9899</x:v>
      </x:c>
      <x:c r="L644" t="n">
        <x:v>45.22862</x:v>
      </x:c>
      <x:c r="M644" t="n">
        <x:v>39.47086</x:v>
      </x:c>
      <x:c r="N644" t="n">
        <x:v>36.48111</x:v>
      </x:c>
      <x:c r="O644" t="n">
        <x:v>34.32482</x:v>
      </x:c>
      <x:c r="P644" t="n">
        <x:v>35.93057</x:v>
      </x:c>
      <x:c r="Q644" t="n">
        <x:v>34.34011</x:v>
      </x:c>
      <x:c r="R644" t="n">
        <x:v>27.68007</x:v>
      </x:c>
      <x:c r="S644" t="n">
        <x:v>20.90533</x:v>
      </x:c>
      <x:c r="T644" t="n">
        <x:v>21.41</x:v>
      </x:c>
      <x:c r="U644" t="n">
        <x:v>22.98516</x:v>
      </x:c>
      <x:c r="V644" t="n">
        <x:v>26.7472</x:v>
      </x:c>
      <x:c r="W644" t="n">
        <x:v>23.26808</x:v>
      </x:c>
      <x:c r="X644" t="n">
        <x:v>22.75577</x:v>
      </x:c>
      <x:c r="Y644" t="n">
        <x:v>20.3242</x:v>
      </x:c>
      <x:c r="Z644" t="n">
        <x:v>20.08716</x:v>
      </x:c>
      <x:c r="AA644" t="n">
        <x:v>21.06591</x:v>
      </x:c>
      <x:c r="AB644" t="n">
        <x:f>COUNT(D644:O644)</x:f>
        <x:v>12</x:v>
      </x:c>
      <x:c r="AC644" t="n">
        <x:f>COUNT(P644:AA644)</x:f>
        <x:v>12</x:v>
      </x:c>
      <x:c r="AD644" t="n">
        <x:f>COUNTIF(D644:AA644,"&gt;0")</x:f>
        <x:v>24</x:v>
      </x:c>
      <x:c r="AE644" t="n">
        <x:f>IF(AB644=0,"",AVERAGE(D644:O644))</x:f>
        <x:v>51.46109999999999</x:v>
      </x:c>
      <x:c r="AF644" t="n">
        <x:f>IF(AC644=0,"",AVERAGE(P644:AA644))</x:f>
        <x:v>24.791629999999998</x:v>
      </x:c>
      <x:c r="AG644" t="n">
        <x:f>IF(OR(AB644&lt;'산출기준'!$B$19,AC644&lt;'산출기준'!$B$19,AE644=0),"",AF644/AE644)</x:f>
        <x:v>0.4817547623350454</x:v>
      </x:c>
      <x:c r="AH644" t="n">
        <x:f>IF(SUM(P644:AA644)=0,"",MAX(P644:AA644)/SUM(P644:AA644))</x:f>
        <x:v>0.1207752038355956</x:v>
      </x:c>
      <x:c r="AI644" t="n">
        <x:f>IF(AG644="","",AD644/'산출기준'!$B$18*'산출기준'!$B$20+MIN(1,AG644)*'산출기준'!$B$21+(1-AH644)*'산출기준'!$B$22)</x:f>
        <x:v>82.03713879333945</x:v>
      </x:c>
      <x:c r="AJ644" t="str">
        <x:v>24개월 중 양수 지수 24개월; 전반/후반 자료 12/12개월. 최근12개월/이전12개월 관측월 평균비 0.48배, 최근 최댓달 비중 12.1%. 미래 1년 지속을 보장하지 않음.</x:v>
      </x:c>
      <x:c r="AK644" t="str">
        <x:v>https://developers.naver.com/docs/serviceapi/datalab/search/search.md</x:v>
      </x:c>
    </x:row>
    <x:row r="645">
      <x:c r="A645" t="str">
        <x:v>K0641</x:v>
      </x:c>
      <x:c r="B645" t="str">
        <x:v>패션·뷰티</x:v>
      </x:c>
      <x:c r="C645" t="str">
        <x:v>클렌징오일사용법</x:v>
      </x:c>
      <x:c r="D645" t="n">
        <x:v>36.4964</x:v>
      </x:c>
      <x:c r="E645" t="n">
        <x:v>38.3086</x:v>
      </x:c>
      <x:c r="F645" t="n">
        <x:v>32.68083</x:v>
      </x:c>
      <x:c r="G645" t="n">
        <x:v>29.96635</x:v>
      </x:c>
      <x:c r="H645" t="n">
        <x:v>25.66141</x:v>
      </x:c>
      <x:c r="I645" t="n">
        <x:v>28.69704</x:v>
      </x:c>
      <x:c r="J645" t="n">
        <x:v>33.30784</x:v>
      </x:c>
      <x:c r="K645" t="n">
        <x:v>28.6741</x:v>
      </x:c>
      <x:c r="L645" t="n">
        <x:v>30.70041</x:v>
      </x:c>
      <x:c r="M645" t="n">
        <x:v>36.11408</x:v>
      </x:c>
      <x:c r="N645" t="n">
        <x:v>35.88469</x:v>
      </x:c>
      <x:c r="O645" t="n">
        <x:v>36.43523</x:v>
      </x:c>
      <x:c r="P645" t="n">
        <x:v>30.10399</x:v>
      </x:c>
      <x:c r="Q645" t="n">
        <x:v>27.13717</x:v>
      </x:c>
      <x:c r="R645" t="n">
        <x:v>23.52806</x:v>
      </x:c>
      <x:c r="S645" t="n">
        <x:v>23.9792</x:v>
      </x:c>
      <x:c r="T645" t="n">
        <x:v>20.56124</x:v>
      </x:c>
      <x:c r="U645" t="n">
        <x:v>18.23673</x:v>
      </x:c>
      <x:c r="V645" t="n">
        <x:v>23.16103</x:v>
      </x:c>
      <x:c r="W645" t="n">
        <x:v>20.27833</x:v>
      </x:c>
      <x:c r="X645" t="n">
        <x:v>20.67594</x:v>
      </x:c>
      <x:c r="Y645" t="n">
        <x:v>20.79064</x:v>
      </x:c>
      <x:c r="Z645" t="n">
        <x:v>18.12203</x:v>
      </x:c>
      <x:c r="AA645" t="n">
        <x:v>18.38201</x:v>
      </x:c>
      <x:c r="AB645" t="n">
        <x:f>COUNT(D645:O645)</x:f>
        <x:v>12</x:v>
      </x:c>
      <x:c r="AC645" t="n">
        <x:f>COUNT(P645:AA645)</x:f>
        <x:v>12</x:v>
      </x:c>
      <x:c r="AD645" t="n">
        <x:f>COUNTIF(D645:AA645,"&gt;0")</x:f>
        <x:v>24</x:v>
      </x:c>
      <x:c r="AE645" t="n">
        <x:f>IF(AB645=0,"",AVERAGE(D645:O645))</x:f>
        <x:v>32.743914999999994</x:v>
      </x:c>
      <x:c r="AF645" t="n">
        <x:f>IF(AC645=0,"",AVERAGE(P645:AA645))</x:f>
        <x:v>22.079697499999998</x:v>
      </x:c>
      <x:c r="AG645" t="n">
        <x:f>IF(OR(AB645&lt;'산출기준'!$B$19,AC645&lt;'산출기준'!$B$19,AE645=0),"",AF645/AE645)</x:f>
        <x:v>0.6743145253095117</x:v>
      </x:c>
      <x:c r="AH645" t="n">
        <x:f>IF(SUM(P645:AA645)=0,"",MAX(P645:AA645)/SUM(P645:AA645))</x:f>
        <x:v>0.1136186686132513</x:v>
      </x:c>
      <x:c r="AI645" t="n">
        <x:f>IF(AG645="","",AD645/'산출기준'!$B$18*'산출기준'!$B$20+MIN(1,AG645)*'산출기준'!$B$21+(1-AH645)*'산출기준'!$B$22)</x:f>
        <x:v>87.95706238702033</x:v>
      </x:c>
      <x:c r="AJ645" t="str">
        <x:v>24개월 중 양수 지수 24개월; 전반/후반 자료 12/12개월. 최근12개월/이전12개월 관측월 평균비 0.67배, 최근 최댓달 비중 11.4%. 미래 1년 지속을 보장하지 않음.</x:v>
      </x:c>
      <x:c r="AK645" t="str">
        <x:v>https://developers.naver.com/docs/serviceapi/datalab/search/search.md</x:v>
      </x:c>
    </x:row>
    <x:row r="646">
      <x:c r="A646" t="str">
        <x:v>K0642</x:v>
      </x:c>
      <x:c r="B646" t="str">
        <x:v>패션·뷰티</x:v>
      </x:c>
      <x:c r="C646" t="str">
        <x:v>피부좋아지는법</x:v>
      </x:c>
      <x:c r="D646" t="n">
        <x:v>81.43447</x:v>
      </x:c>
      <x:c r="E646" t="n">
        <x:v>83.60605</x:v>
      </x:c>
      <x:c r="F646" t="n">
        <x:v>77.06071</x:v>
      </x:c>
      <x:c r="G646" t="n">
        <x:v>76.9613</x:v>
      </x:c>
      <x:c r="H646" t="n">
        <x:v>87.90334</x:v>
      </x:c>
      <x:c r="I646" t="n">
        <x:v>83.20079</x:v>
      </x:c>
      <x:c r="J646" t="n">
        <x:v>80.79981</x:v>
      </x:c>
      <x:c r="K646" t="n">
        <x:v>74.59856</x:v>
      </x:c>
      <x:c r="L646" t="n">
        <x:v>72.05994</x:v>
      </x:c>
      <x:c r="M646" t="n">
        <x:v>65.17816</x:v>
      </x:c>
      <x:c r="N646" t="n">
        <x:v>61.50787</x:v>
      </x:c>
      <x:c r="O646" t="n">
        <x:v>61.3473</x:v>
      </x:c>
      <x:c r="P646" t="n">
        <x:v>50.68817</x:v>
      </x:c>
      <x:c r="Q646" t="n">
        <x:v>54.10613</x:v>
      </x:c>
      <x:c r="R646" t="n">
        <x:v>43.19467</x:v>
      </x:c>
      <x:c r="S646" t="n">
        <x:v>43.85227</x:v>
      </x:c>
      <x:c r="T646" t="n">
        <x:v>50.59642</x:v>
      </x:c>
      <x:c r="U646" t="n">
        <x:v>44.16577</x:v>
      </x:c>
      <x:c r="V646" t="n">
        <x:v>43.59229</x:v>
      </x:c>
      <x:c r="W646" t="n">
        <x:v>37.05459</x:v>
      </x:c>
      <x:c r="X646" t="n">
        <x:v>17.6556</x:v>
      </x:c>
      <x:c r="Y646" t="n">
        <x:v>16.23336</x:v>
      </x:c>
      <x:c r="Z646" t="n">
        <x:v>18.50435</x:v>
      </x:c>
      <x:c r="AA646" t="n">
        <x:v>19.66661</x:v>
      </x:c>
      <x:c r="AB646" t="n">
        <x:f>COUNT(D646:O646)</x:f>
        <x:v>12</x:v>
      </x:c>
      <x:c r="AC646" t="n">
        <x:f>COUNT(P646:AA646)</x:f>
        <x:v>12</x:v>
      </x:c>
      <x:c r="AD646" t="n">
        <x:f>COUNTIF(D646:AA646,"&gt;0")</x:f>
        <x:v>24</x:v>
      </x:c>
      <x:c r="AE646" t="n">
        <x:f>IF(AB646=0,"",AVERAGE(D646:O646))</x:f>
        <x:v>75.47152500000001</x:v>
      </x:c>
      <x:c r="AF646" t="n">
        <x:f>IF(AC646=0,"",AVERAGE(P646:AA646))</x:f>
        <x:v>36.609185833333335</x:v>
      </x:c>
      <x:c r="AG646" t="n">
        <x:f>IF(OR(AB646&lt;'산출기준'!$B$19,AC646&lt;'산출기준'!$B$19,AE646=0),"",AF646/AE646)</x:f>
        <x:v>0.4850728249274588</x:v>
      </x:c>
      <x:c r="AH646" t="n">
        <x:f>IF(SUM(P646:AA646)=0,"",MAX(P646:AA646)/SUM(P646:AA646))</x:f>
        <x:v>0.12316155260031163</x:v>
      </x:c>
      <x:c r="AI646" t="n">
        <x:f>IF(AG646="","",AD646/'산출기준'!$B$18*'산출기준'!$B$20+MIN(1,AG646)*'산출기준'!$B$21+(1-AH646)*'산출기준'!$B$22)</x:f>
        <x:v>82.08895369581752</x:v>
      </x:c>
      <x:c r="AJ646" t="str">
        <x:v>24개월 중 양수 지수 24개월; 전반/후반 자료 12/12개월. 최근12개월/이전12개월 관측월 평균비 0.49배, 최근 최댓달 비중 12.3%. 미래 1년 지속을 보장하지 않음.</x:v>
      </x:c>
      <x:c r="AK646" t="str">
        <x:v>https://developers.naver.com/docs/serviceapi/datalab/search/search.md</x:v>
      </x:c>
    </x:row>
    <x:row r="647">
      <x:c r="A647" t="str">
        <x:v>K0643</x:v>
      </x:c>
      <x:c r="B647" t="str">
        <x:v>패션·뷰티</x:v>
      </x:c>
      <x:c r="C647" t="str">
        <x:v>중년여성헤어스타일</x:v>
      </x:c>
      <x:c r="D647" t="n">
        <x:v>75.88316</x:v>
      </x:c>
      <x:c r="E647" t="n">
        <x:v>76.82367</x:v>
      </x:c>
      <x:c r="F647" t="n">
        <x:v>22.58755</x:v>
      </x:c>
      <x:c r="G647" t="n">
        <x:v>19.55956</x:v>
      </x:c>
      <x:c r="H647" t="n">
        <x:v>19.98011</x:v>
      </x:c>
      <x:c r="I647" t="n">
        <x:v>22.44226</x:v>
      </x:c>
      <x:c r="J647" t="n">
        <x:v>23.28337</x:v>
      </x:c>
      <x:c r="K647" t="n">
        <x:v>23.59688</x:v>
      </x:c>
      <x:c r="L647" t="n">
        <x:v>21.81526</x:v>
      </x:c>
      <x:c r="M647" t="n">
        <x:v>21.00474</x:v>
      </x:c>
      <x:c r="N647" t="n">
        <x:v>20.04893</x:v>
      </x:c>
      <x:c r="O647" t="n">
        <x:v>23.91038</x:v>
      </x:c>
      <x:c r="P647" t="n">
        <x:v>22.0523</x:v>
      </x:c>
      <x:c r="Q647" t="n">
        <x:v>19.32252</x:v>
      </x:c>
      <x:c r="R647" t="n">
        <x:v>21.56293</x:v>
      </x:c>
      <x:c r="S647" t="n">
        <x:v>20.653</x:v>
      </x:c>
      <x:c r="T647" t="n">
        <x:v>21.02768</x:v>
      </x:c>
      <x:c r="U647" t="n">
        <x:v>19.81189</x:v>
      </x:c>
      <x:c r="V647" t="n">
        <x:v>22.82459</x:v>
      </x:c>
      <x:c r="W647" t="n">
        <x:v>20.8671</x:v>
      </x:c>
      <x:c r="X647" t="n">
        <x:v>18.10674</x:v>
      </x:c>
      <x:c r="Y647" t="n">
        <x:v>16.08808</x:v>
      </x:c>
      <x:c r="Z647" t="n">
        <x:v>19.45251</x:v>
      </x:c>
      <x:c r="AA647" t="n">
        <x:v>18.76433</x:v>
      </x:c>
      <x:c r="AB647" t="n">
        <x:f>COUNT(D647:O647)</x:f>
        <x:v>12</x:v>
      </x:c>
      <x:c r="AC647" t="n">
        <x:f>COUNT(P647:AA647)</x:f>
        <x:v>12</x:v>
      </x:c>
      <x:c r="AD647" t="n">
        <x:f>COUNTIF(D647:AA647,"&gt;0")</x:f>
        <x:v>24</x:v>
      </x:c>
      <x:c r="AE647" t="n">
        <x:f>IF(AB647=0,"",AVERAGE(D647:O647))</x:f>
        <x:v>30.9113225</x:v>
      </x:c>
      <x:c r="AF647" t="n">
        <x:f>IF(AC647=0,"",AVERAGE(P647:AA647))</x:f>
        <x:v>20.044472499999998</x:v>
      </x:c>
      <x:c r="AG647" t="n">
        <x:f>IF(OR(AB647&lt;'산출기준'!$B$19,AC647&lt;'산출기준'!$B$19,AE647=0),"",AF647/AE647)</x:f>
        <x:v>0.6484508225101012</x:v>
      </x:c>
      <x:c r="AH647" t="n">
        <x:f>IF(SUM(P647:AA647)=0,"",MAX(P647:AA647)/SUM(P647:AA647))</x:f>
        <x:v>0.0948914553209952</x:v>
      </x:c>
      <x:c r="AI647" t="n">
        <x:f>IF(AG647="","",AD647/'산출기준'!$B$18*'산출기준'!$B$20+MIN(1,AG647)*'산출기준'!$B$21+(1-AH647)*'산출기준'!$B$22)</x:f>
        <x:v>87.55569556888314</x:v>
      </x:c>
      <x:c r="AJ647" t="str">
        <x:v>24개월 중 양수 지수 24개월; 전반/후반 자료 12/12개월. 최근12개월/이전12개월 관측월 평균비 0.65배, 최근 최댓달 비중 9.5%. 미래 1년 지속을 보장하지 않음.</x:v>
      </x:c>
      <x:c r="AK647" t="str">
        <x:v>https://developers.naver.com/docs/serviceapi/datalab/search/search.md</x:v>
      </x:c>
    </x:row>
    <x:row r="648">
      <x:c r="A648" t="str">
        <x:v>K0644</x:v>
      </x:c>
      <x:c r="B648" t="str">
        <x:v>패션·뷰티</x:v>
      </x:c>
      <x:c r="C648" t="str">
        <x:v>퍼스널컬러진단사이트</x:v>
      </x:c>
      <x:c r="D648" t="n">
        <x:v>10.65703</x:v>
      </x:c>
      <x:c r="E648" t="n">
        <x:v>8.22617</x:v>
      </x:c>
      <x:c r="F648" t="n">
        <x:v>8.77223</x:v>
      </x:c>
      <x:c r="G648" t="n">
        <x:v>11.89008</x:v>
      </x:c>
      <x:c r="H648" t="n">
        <x:v>16.52281</x:v>
      </x:c>
      <x:c r="I648" t="n">
        <x:v>35.2651</x:v>
      </x:c>
      <x:c r="J648" t="n">
        <x:v>31.23128</x:v>
      </x:c>
      <x:c r="K648" t="n">
        <x:v>24.1853</x:v>
      </x:c>
      <x:c r="L648" t="n">
        <x:v>23.60401</x:v>
      </x:c>
      <x:c r="M648" t="n">
        <x:v>29.4874</x:v>
      </x:c>
      <x:c r="N648" t="n">
        <x:v>28.11344</x:v>
      </x:c>
      <x:c r="O648" t="n">
        <x:v>33.36269</x:v>
      </x:c>
      <x:c r="P648" t="n">
        <x:v>25.85872</x:v>
      </x:c>
      <x:c r="Q648" t="n">
        <x:v>32.97516</x:v>
      </x:c>
      <x:c r="R648" t="n">
        <x:v>32.65809</x:v>
      </x:c>
      <x:c r="S648" t="n">
        <x:v>29.52263</x:v>
      </x:c>
      <x:c r="T648" t="n">
        <x:v>42.66337</x:v>
      </x:c>
      <x:c r="U648" t="n">
        <x:v>39.05231</x:v>
      </x:c>
      <x:c r="V648" t="n">
        <x:v>34.80711</x:v>
      </x:c>
      <x:c r="W648" t="n">
        <x:v>41.58886</x:v>
      </x:c>
      <x:c r="X648" t="n">
        <x:v>57.82983</x:v>
      </x:c>
      <x:c r="Y648" t="n">
        <x:v>45.05901</x:v>
      </x:c>
      <x:c r="Z648" t="n">
        <x:v>41.34225</x:v>
      </x:c>
      <x:c r="AA648" t="n">
        <x:v>43.17421</x:v>
      </x:c>
      <x:c r="AB648" t="n">
        <x:f>COUNT(D648:O648)</x:f>
        <x:v>12</x:v>
      </x:c>
      <x:c r="AC648" t="n">
        <x:f>COUNT(P648:AA648)</x:f>
        <x:v>12</x:v>
      </x:c>
      <x:c r="AD648" t="n">
        <x:f>COUNTIF(D648:AA648,"&gt;0")</x:f>
        <x:v>24</x:v>
      </x:c>
      <x:c r="AE648" t="n">
        <x:f>IF(AB648=0,"",AVERAGE(D648:O648))</x:f>
        <x:v>21.776461666666666</x:v>
      </x:c>
      <x:c r="AF648" t="n">
        <x:f>IF(AC648=0,"",AVERAGE(P648:AA648))</x:f>
        <x:v>38.87762916666667</x:v>
      </x:c>
      <x:c r="AG648" t="n">
        <x:f>IF(OR(AB648&lt;'산출기준'!$B$19,AC648&lt;'산출기준'!$B$19,AE648=0),"",AF648/AE648)</x:f>
        <x:v>1.785305150201552</x:v>
      </x:c>
      <x:c r="AH648" t="n">
        <x:f>IF(SUM(P648:AA648)=0,"",MAX(P648:AA648)/SUM(P648:AA648))</x:f>
        <x:v>0.12395695425100402</x:v>
      </x:c>
      <x:c r="AI648" t="n">
        <x:f>IF(AG648="","",AD648/'산출기준'!$B$18*'산출기준'!$B$20+MIN(1,AG648)*'산출기준'!$B$21+(1-AH648)*'산출기준'!$B$22)</x:f>
        <x:v>97.52086091497992</x:v>
      </x:c>
      <x:c r="AJ648" t="str">
        <x:v>24개월 중 양수 지수 24개월; 전반/후반 자료 12/12개월. 최근12개월/이전12개월 관측월 평균비 1.79배, 최근 최댓달 비중 12.4%. 미래 1년 지속을 보장하지 않음.</x:v>
      </x:c>
      <x:c r="AK648" t="str">
        <x:v>https://developers.naver.com/docs/serviceapi/datalab/search/search.md</x:v>
      </x:c>
    </x:row>
    <x:row r="649">
      <x:c r="A649" t="str">
        <x:v>K0645</x:v>
      </x:c>
      <x:c r="B649" t="str">
        <x:v>패션·뷰티</x:v>
      </x:c>
      <x:c r="C649" t="str">
        <x:v>기미치료</x:v>
      </x:c>
      <x:c r="D649" t="n">
        <x:v>77.41765</x:v>
      </x:c>
      <x:c r="E649" t="n">
        <x:v>68.53972</x:v>
      </x:c>
      <x:c r="F649" t="n">
        <x:v>67.37713</x:v>
      </x:c>
      <x:c r="G649" t="n">
        <x:v>43.10375</x:v>
      </x:c>
      <x:c r="H649" t="n">
        <x:v>43.82596</x:v>
      </x:c>
      <x:c r="I649" t="n">
        <x:v>44.79478</x:v>
      </x:c>
      <x:c r="J649" t="n">
        <x:v>50.66056</x:v>
      </x:c>
      <x:c r="K649" t="n">
        <x:v>52.80958</x:v>
      </x:c>
      <x:c r="L649" t="n">
        <x:v>52.06975</x:v>
      </x:c>
      <x:c r="M649" t="n">
        <x:v>44.17826</x:v>
      </x:c>
      <x:c r="N649" t="n">
        <x:v>37.90734</x:v>
      </x:c>
      <x:c r="O649" t="n">
        <x:v>42.87475</x:v>
      </x:c>
      <x:c r="P649" t="n">
        <x:v>44.77717</x:v>
      </x:c>
      <x:c r="Q649" t="n">
        <x:v>45.42892</x:v>
      </x:c>
      <x:c r="R649" t="n">
        <x:v>34.03205</x:v>
      </x:c>
      <x:c r="S649" t="n">
        <x:v>43.22705</x:v>
      </x:c>
      <x:c r="T649" t="n">
        <x:v>38.50625</x:v>
      </x:c>
      <x:c r="U649" t="n">
        <x:v>35.24748</x:v>
      </x:c>
      <x:c r="V649" t="n">
        <x:v>42.78668</x:v>
      </x:c>
      <x:c r="W649" t="n">
        <x:v>52.03452</x:v>
      </x:c>
      <x:c r="X649" t="n">
        <x:v>44.1078</x:v>
      </x:c>
      <x:c r="Y649" t="n">
        <x:v>42.04685</x:v>
      </x:c>
      <x:c r="Z649" t="n">
        <x:v>40.2149</x:v>
      </x:c>
      <x:c r="AA649" t="n">
        <x:v>42.02924</x:v>
      </x:c>
      <x:c r="AB649" t="n">
        <x:f>COUNT(D649:O649)</x:f>
        <x:v>12</x:v>
      </x:c>
      <x:c r="AC649" t="n">
        <x:f>COUNT(P649:AA649)</x:f>
        <x:v>12</x:v>
      </x:c>
      <x:c r="AD649" t="n">
        <x:f>COUNTIF(D649:AA649,"&gt;0")</x:f>
        <x:v>24</x:v>
      </x:c>
      <x:c r="AE649" t="n">
        <x:f>IF(AB649=0,"",AVERAGE(D649:O649))</x:f>
        <x:v>52.12993583333332</x:v>
      </x:c>
      <x:c r="AF649" t="n">
        <x:f>IF(AC649=0,"",AVERAGE(P649:AA649))</x:f>
        <x:v>42.03657583333333</x:v>
      </x:c>
      <x:c r="AG649" t="n">
        <x:f>IF(OR(AB649&lt;'산출기준'!$B$19,AC649&lt;'산출기준'!$B$19,AE649=0),"",AF649/AE649)</x:f>
        <x:v>0.8063807323248993</x:v>
      </x:c>
      <x:c r="AH649" t="n">
        <x:f>IF(SUM(P649:AA649)=0,"",MAX(P649:AA649)/SUM(P649:AA649))</x:f>
        <x:v>0.10315326389076529</x:v>
      </x:c>
      <x:c r="AI649" t="n">
        <x:f>IF(AG649="","",AD649/'산출기준'!$B$18*'산출기준'!$B$20+MIN(1,AG649)*'산출기준'!$B$21+(1-AH649)*'산출기준'!$B$22)</x:f>
        <x:v>92.12835669193169</x:v>
      </x:c>
      <x:c r="AJ649" t="str">
        <x:v>24개월 중 양수 지수 24개월; 전반/후반 자료 12/12개월. 최근12개월/이전12개월 관측월 평균비 0.81배, 최근 최댓달 비중 10.3%. 미래 1년 지속을 보장하지 않음.</x:v>
      </x:c>
      <x:c r="AK649" t="str">
        <x:v>https://developers.naver.com/docs/serviceapi/datalab/search/search.md</x:v>
      </x:c>
    </x:row>
    <x:row r="650">
      <x:c r="A650" t="str">
        <x:v>K0646</x:v>
      </x:c>
      <x:c r="B650" t="str">
        <x:v>패션·뷰티</x:v>
      </x:c>
      <x:c r="C650" t="str">
        <x:v>흰운동화세탁법</x:v>
      </x:c>
      <x:c r="D650" t="n">
        <x:v>12.41853</x:v>
      </x:c>
      <x:c r="E650" t="n">
        <x:v>13.51065</x:v>
      </x:c>
      <x:c r="F650" t="n">
        <x:v>8.84269</x:v>
      </x:c>
      <x:c r="G650" t="n">
        <x:v>7.13404</x:v>
      </x:c>
      <x:c r="H650" t="n">
        <x:v>8.6137</x:v>
      </x:c>
      <x:c r="I650" t="n">
        <x:v>1.81433</x:v>
      </x:c>
      <x:c r="J650" t="n">
        <x:v>1.72626</x:v>
      </x:c>
      <x:c r="K650" t="n">
        <x:v>0.86313</x:v>
      </x:c>
      <x:c r="L650" t="n">
        <x:v>1.32112</x:v>
      </x:c>
      <x:c r="M650" t="n">
        <x:v>0.66936</x:v>
      </x:c>
      <x:c r="N650" t="n">
        <x:v>3.01215</x:v>
      </x:c>
      <x:c r="O650" t="n">
        <x:v>1.81433</x:v>
      </x:c>
      <x:c r="P650" t="n">
        <x:v>3.68152</x:v>
      </x:c>
      <x:c r="Q650" t="n">
        <x:v>2.34278</x:v>
      </x:c>
      <x:c r="R650"/>
      <x:c r="S650" t="n">
        <x:v>0.91597</x:v>
      </x:c>
      <x:c r="T650" t="n">
        <x:v>8.10287</x:v>
      </x:c>
      <x:c r="U650" t="n">
        <x:v>3.82244</x:v>
      </x:c>
      <x:c r="V650" t="n">
        <x:v>17.96723</x:v>
      </x:c>
      <x:c r="W650" t="n">
        <x:v>39.387</x:v>
      </x:c>
      <x:c r="X650" t="n">
        <x:v>55.50466</x:v>
      </x:c>
      <x:c r="Y650" t="n">
        <x:v>49.51558</x:v>
      </x:c>
      <x:c r="Z650" t="n">
        <x:v>36.19869</x:v>
      </x:c>
      <x:c r="AA650" t="n">
        <x:v>40.26774</x:v>
      </x:c>
      <x:c r="AB650" t="n">
        <x:f>COUNT(D650:O650)</x:f>
        <x:v>12</x:v>
      </x:c>
      <x:c r="AC650" t="n">
        <x:f>COUNT(P650:AA650)</x:f>
        <x:v>11</x:v>
      </x:c>
      <x:c r="AD650" t="n">
        <x:f>COUNTIF(D650:AA650,"&gt;0")</x:f>
        <x:v>23</x:v>
      </x:c>
      <x:c r="AE650" t="n">
        <x:f>IF(AB650=0,"",AVERAGE(D650:O650))</x:f>
        <x:v>5.145024166666666</x:v>
      </x:c>
      <x:c r="AF650" t="n">
        <x:f>IF(AC650=0,"",AVERAGE(P650:AA650))</x:f>
        <x:v>23.427861818181817</x:v>
      </x:c>
      <x:c r="AG650" t="n">
        <x:f>IF(OR(AB650&lt;'산출기준'!$B$19,AC650&lt;'산출기준'!$B$19,AE650=0),"",AF650/AE650)</x:f>
        <x:v>4.553498887325956</x:v>
      </x:c>
      <x:c r="AH650" t="n">
        <x:f>IF(SUM(P650:AA650)=0,"",MAX(P650:AA650)/SUM(P650:AA650))</x:f>
        <x:v>0.21537937268787344</x:v>
      </x:c>
      <x:c r="AI650" t="n">
        <x:f>IF(AG650="","",AD650/'산출기준'!$B$18*'산출기준'!$B$20+MIN(1,AG650)*'산출기준'!$B$21+(1-AH650)*'산출기준'!$B$22)</x:f>
        <x:v>93.60907921290921</x:v>
      </x:c>
      <x:c r="AJ650" t="str">
        <x:v>24개월 중 양수 지수 23개월; 전반/후반 자료 12/11개월. 최근12개월/이전12개월 관측월 평균비 4.55배, 최근 최댓달 비중 21.5%. 미래 1년 지속을 보장하지 않음.</x:v>
      </x:c>
      <x:c r="AK650" t="str">
        <x:v>https://developers.naver.com/docs/serviceapi/datalab/search/search.md</x:v>
      </x:c>
    </x:row>
    <x:row r="651">
      <x:c r="A651" t="str">
        <x:v>K0647</x:v>
      </x:c>
      <x:c r="B651" t="str">
        <x:v>패션·뷰티</x:v>
      </x:c>
      <x:c r="C651" t="str">
        <x:v>두피각질제거</x:v>
      </x:c>
      <x:c r="D651" t="n">
        <x:v>59.06288</x:v>
      </x:c>
      <x:c r="E651" t="n">
        <x:v>80.0775</x:v>
      </x:c>
      <x:c r="F651" t="n">
        <x:v>79.56667</x:v>
      </x:c>
      <x:c r="G651" t="n">
        <x:v>94.43367</x:v>
      </x:c>
      <x:c r="H651" t="n">
        <x:v>97.37537</x:v>
      </x:c>
      <x:c r="I651" t="n">
        <x:v>100</x:v>
      </x:c>
      <x:c r="J651" t="n">
        <x:v>84.56931</x:v>
      </x:c>
      <x:c r="K651" t="n">
        <x:v>68.68064</x:v>
      </x:c>
      <x:c r="L651" t="n">
        <x:v>70.74158</x:v>
      </x:c>
      <x:c r="M651" t="n">
        <x:v>52.3692</x:v>
      </x:c>
      <x:c r="N651" t="n">
        <x:v>46.80288</x:v>
      </x:c>
      <x:c r="O651" t="n">
        <x:v>46.1159</x:v>
      </x:c>
      <x:c r="P651" t="n">
        <x:v>43.0509</x:v>
      </x:c>
      <x:c r="Q651" t="n">
        <x:v>66.74299</x:v>
      </x:c>
      <x:c r="R651" t="n">
        <x:v>75.25101</x:v>
      </x:c>
      <x:c r="S651" t="n">
        <x:v>68.61018</x:v>
      </x:c>
      <x:c r="T651" t="n">
        <x:v>75.21578</x:v>
      </x:c>
      <x:c r="U651" t="n">
        <x:v>57.7946</x:v>
      </x:c>
      <x:c r="V651" t="n">
        <x:v>61.42328</x:v>
      </x:c>
      <x:c r="W651" t="n">
        <x:v>45.53461</x:v>
      </x:c>
      <x:c r="X651" t="n">
        <x:v>41.32464</x:v>
      </x:c>
      <x:c r="Y651" t="n">
        <x:v>35.54694</x:v>
      </x:c>
      <x:c r="Z651" t="n">
        <x:v>28.58904</x:v>
      </x:c>
      <x:c r="AA651" t="n">
        <x:v>35.00088</x:v>
      </x:c>
      <x:c r="AB651" t="n">
        <x:f>COUNT(D651:O651)</x:f>
        <x:v>12</x:v>
      </x:c>
      <x:c r="AC651" t="n">
        <x:f>COUNT(P651:AA651)</x:f>
        <x:v>12</x:v>
      </x:c>
      <x:c r="AD651" t="n">
        <x:f>COUNTIF(D651:AA651,"&gt;0")</x:f>
        <x:v>24</x:v>
      </x:c>
      <x:c r="AE651" t="n">
        <x:f>IF(AB651=0,"",AVERAGE(D651:O651))</x:f>
        <x:v>73.3163</x:v>
      </x:c>
      <x:c r="AF651" t="n">
        <x:f>IF(AC651=0,"",AVERAGE(P651:AA651))</x:f>
        <x:v>52.840404166666666</x:v>
      </x:c>
      <x:c r="AG651" t="n">
        <x:f>IF(OR(AB651&lt;'산출기준'!$B$19,AC651&lt;'산출기준'!$B$19,AE651=0),"",AF651/AE651)</x:f>
        <x:v>0.7207183691302843</x:v>
      </x:c>
      <x:c r="AH651" t="n">
        <x:f>IF(SUM(P651:AA651)=0,"",MAX(P651:AA651)/SUM(P651:AA651))</x:f>
        <x:v>0.11867656197747037</x:v>
      </x:c>
      <x:c r="AI651" t="n">
        <x:f>IF(AG651="","",AD651/'산출기준'!$B$18*'산출기준'!$B$20+MIN(1,AG651)*'산출기준'!$B$21+(1-AH651)*'산출기준'!$B$22)</x:f>
        <x:v>89.24801983435913</x:v>
      </x:c>
      <x:c r="AJ651" t="str">
        <x:v>24개월 중 양수 지수 24개월; 전반/후반 자료 12/12개월. 최근12개월/이전12개월 관측월 평균비 0.72배, 최근 최댓달 비중 11.9%. 미래 1년 지속을 보장하지 않음.</x:v>
      </x:c>
      <x:c r="AK651" t="str">
        <x:v>https://developers.naver.com/docs/serviceapi/datalab/search/search.md</x:v>
      </x:c>
    </x:row>
    <x:row r="652">
      <x:c r="A652" t="str">
        <x:v>K0648</x:v>
      </x:c>
      <x:c r="B652" t="str">
        <x:v>패션·뷰티</x:v>
      </x:c>
      <x:c r="C652" t="str">
        <x:v>모공관리</x:v>
      </x:c>
      <x:c r="D652" t="n">
        <x:v>66.12647</x:v>
      </x:c>
      <x:c r="E652" t="n">
        <x:v>57.1957</x:v>
      </x:c>
      <x:c r="F652" t="n">
        <x:v>43.22705</x:v>
      </x:c>
      <x:c r="G652" t="n">
        <x:v>44.44248</x:v>
      </x:c>
      <x:c r="H652" t="n">
        <x:v>52.96811</x:v>
      </x:c>
      <x:c r="I652" t="n">
        <x:v>47.15518</x:v>
      </x:c>
      <x:c r="J652" t="n">
        <x:v>53.44372</x:v>
      </x:c>
      <x:c r="K652" t="n">
        <x:v>53.02096</x:v>
      </x:c>
      <x:c r="L652" t="n">
        <x:v>54.04262</x:v>
      </x:c>
      <x:c r="M652" t="n">
        <x:v>53.16188</x:v>
      </x:c>
      <x:c r="N652" t="n">
        <x:v>56.89624</x:v>
      </x:c>
      <x:c r="O652" t="n">
        <x:v>59.87317</x:v>
      </x:c>
      <x:c r="P652" t="n">
        <x:v>53.83124</x:v>
      </x:c>
      <x:c r="Q652" t="n">
        <x:v>43.19182</x:v>
      </x:c>
      <x:c r="R652" t="n">
        <x:v>29.55786</x:v>
      </x:c>
      <x:c r="S652" t="n">
        <x:v>26.61617</x:v>
      </x:c>
      <x:c r="T652" t="n">
        <x:v>28.83565</x:v>
      </x:c>
      <x:c r="U652" t="n">
        <x:v>26.56332</x:v>
      </x:c>
      <x:c r="V652" t="n">
        <x:v>34.94803</x:v>
      </x:c>
      <x:c r="W652" t="n">
        <x:v>35.1418</x:v>
      </x:c>
      <x:c r="X652" t="n">
        <x:v>32.51717</x:v>
      </x:c>
      <x:c r="Y652" t="n">
        <x:v>31.60119</x:v>
      </x:c>
      <x:c r="Z652" t="n">
        <x:v>30.82614</x:v>
      </x:c>
      <x:c r="AA652" t="n">
        <x:v>31.00228</x:v>
      </x:c>
      <x:c r="AB652" t="n">
        <x:f>COUNT(D652:O652)</x:f>
        <x:v>12</x:v>
      </x:c>
      <x:c r="AC652" t="n">
        <x:f>COUNT(P652:AA652)</x:f>
        <x:v>12</x:v>
      </x:c>
      <x:c r="AD652" t="n">
        <x:f>COUNTIF(D652:AA652,"&gt;0")</x:f>
        <x:v>24</x:v>
      </x:c>
      <x:c r="AE652" t="n">
        <x:f>IF(AB652=0,"",AVERAGE(D652:O652))</x:f>
        <x:v>53.46279833333333</x:v>
      </x:c>
      <x:c r="AF652" t="n">
        <x:f>IF(AC652=0,"",AVERAGE(P652:AA652))</x:f>
        <x:v>33.719389166666666</x:v>
      </x:c>
      <x:c r="AG652" t="n">
        <x:f>IF(OR(AB652&lt;'산출기준'!$B$19,AC652&lt;'산출기준'!$B$19,AE652=0),"",AF652/AE652)</x:f>
        <x:v>0.6307075240699304</x:v>
      </x:c>
      <x:c r="AH652" t="n">
        <x:f>IF(SUM(P652:AA652)=0,"",MAX(P652:AA652)/SUM(P652:AA652))</x:f>
        <x:v>0.13303730516866077</x:v>
      </x:c>
      <x:c r="AI652" t="n">
        <x:f>IF(AG652="","",AD652/'산출기준'!$B$18*'산출기준'!$B$20+MIN(1,AG652)*'산출기준'!$B$21+(1-AH652)*'산출기준'!$B$22)</x:f>
        <x:v>86.2604796187247</x:v>
      </x:c>
      <x:c r="AJ652" t="str">
        <x:v>24개월 중 양수 지수 24개월; 전반/후반 자료 12/12개월. 최근12개월/이전12개월 관측월 평균비 0.63배, 최근 최댓달 비중 13.3%. 미래 1년 지속을 보장하지 않음.</x:v>
      </x:c>
      <x:c r="AK652" t="str">
        <x:v>https://developers.naver.com/docs/serviceapi/datalab/search/search.md</x:v>
      </x:c>
    </x:row>
    <x:row r="653">
      <x:c r="A653" t="str">
        <x:v>K0649</x:v>
      </x:c>
      <x:c r="B653" t="str">
        <x:v>패션·뷰티</x:v>
      </x:c>
      <x:c r="C653" t="str">
        <x:v>여드름치료</x:v>
      </x:c>
      <x:c r="D653" t="n">
        <x:v>32.99264</x:v>
      </x:c>
      <x:c r="E653" t="n">
        <x:v>33.69787</x:v>
      </x:c>
      <x:c r="F653" t="n">
        <x:v>32.1852</x:v>
      </x:c>
      <x:c r="G653" t="n">
        <x:v>31.16312</x:v>
      </x:c>
      <x:c r="H653" t="n">
        <x:v>45.49264</x:v>
      </x:c>
      <x:c r="I653" t="n">
        <x:v>42.72281</x:v>
      </x:c>
      <x:c r="J653" t="n">
        <x:v>32.03188</x:v>
      </x:c>
      <x:c r="K653" t="n">
        <x:v>27.53475</x:v>
      </x:c>
      <x:c r="L653" t="n">
        <x:v>27.36099</x:v>
      </x:c>
      <x:c r="M653" t="n">
        <x:v>28.10711</x:v>
      </x:c>
      <x:c r="N653" t="n">
        <x:v>33.03352</x:v>
      </x:c>
      <x:c r="O653" t="n">
        <x:v>33.6161</x:v>
      </x:c>
      <x:c r="P653" t="n">
        <x:v>30.63164</x:v>
      </x:c>
      <x:c r="Q653" t="n">
        <x:v>31.40842</x:v>
      </x:c>
      <x:c r="R653" t="n">
        <x:v>28.55682</x:v>
      </x:c>
      <x:c r="S653" t="n">
        <x:v>35.16966</x:v>
      </x:c>
      <x:c r="T653" t="n">
        <x:v>37.69419</x:v>
      </x:c>
      <x:c r="U653" t="n">
        <x:v>26.82951</x:v>
      </x:c>
      <x:c r="V653" t="n">
        <x:v>23.31357</x:v>
      </x:c>
      <x:c r="W653" t="n">
        <x:v>18.32583</x:v>
      </x:c>
      <x:c r="X653" t="n">
        <x:v>17.74325</x:v>
      </x:c>
      <x:c r="Y653" t="n">
        <x:v>17.50817</x:v>
      </x:c>
      <x:c r="Z653" t="n">
        <x:v>20.65617</x:v>
      </x:c>
      <x:c r="AA653" t="n">
        <x:v>18.4076</x:v>
      </x:c>
      <x:c r="AB653" t="n">
        <x:f>COUNT(D653:O653)</x:f>
        <x:v>12</x:v>
      </x:c>
      <x:c r="AC653" t="n">
        <x:f>COUNT(P653:AA653)</x:f>
        <x:v>12</x:v>
      </x:c>
      <x:c r="AD653" t="n">
        <x:f>COUNTIF(D653:AA653,"&gt;0")</x:f>
        <x:v>24</x:v>
      </x:c>
      <x:c r="AE653" t="n">
        <x:f>IF(AB653=0,"",AVERAGE(D653:O653))</x:f>
        <x:v>33.32821916666666</x:v>
      </x:c>
      <x:c r="AF653" t="n">
        <x:f>IF(AC653=0,"",AVERAGE(P653:AA653))</x:f>
        <x:v>25.520402499999992</x:v>
      </x:c>
      <x:c r="AG653" t="n">
        <x:f>IF(OR(AB653&lt;'산출기준'!$B$19,AC653&lt;'산출기준'!$B$19,AE653=0),"",AF653/AE653)</x:f>
        <x:v>0.7657295570572914</x:v>
      </x:c>
      <x:c r="AH653" t="n">
        <x:f>IF(SUM(P653:AA653)=0,"",MAX(P653:AA653)/SUM(P653:AA653))</x:f>
        <x:v>0.12308514726599633</x:v>
      </x:c>
      <x:c r="AI653" t="n">
        <x:f>IF(AG653="","",AD653/'산출기준'!$B$18*'산출기준'!$B$20+MIN(1,AG653)*'산출기준'!$B$21+(1-AH653)*'산출기준'!$B$22)</x:f>
        <x:v>90.51018376639881</x:v>
      </x:c>
      <x:c r="AJ653" t="str">
        <x:v>24개월 중 양수 지수 24개월; 전반/후반 자료 12/12개월. 최근12개월/이전12개월 관측월 평균비 0.77배, 최근 최댓달 비중 12.3%. 미래 1년 지속을 보장하지 않음.</x:v>
      </x:c>
      <x:c r="AK653" t="str">
        <x:v>https://developers.naver.com/docs/serviceapi/datalab/search/search.md</x:v>
      </x:c>
    </x:row>
    <x:row r="654">
      <x:c r="A654" t="str">
        <x:v>K0650</x:v>
      </x:c>
      <x:c r="B654" t="str">
        <x:v>패션·뷰티</x:v>
      </x:c>
      <x:c r="C654" t="str">
        <x:v>나비존모공</x:v>
      </x:c>
      <x:c r="D654" t="n">
        <x:v>39.44194</x:v>
      </x:c>
      <x:c r="E654" t="n">
        <x:v>30.46811</x:v>
      </x:c>
      <x:c r="F654" t="n">
        <x:v>22.53679</x:v>
      </x:c>
      <x:c r="G654" t="n">
        <x:v>24.05968</x:v>
      </x:c>
      <x:c r="H654" t="n">
        <x:v>30.7134</x:v>
      </x:c>
      <x:c r="I654" t="n">
        <x:v>28.96565</x:v>
      </x:c>
      <x:c r="J654" t="n">
        <x:v>28.81234</x:v>
      </x:c>
      <x:c r="K654" t="n">
        <x:v>25.98119</x:v>
      </x:c>
      <x:c r="L654" t="n">
        <x:v>26.90106</x:v>
      </x:c>
      <x:c r="M654" t="n">
        <x:v>28.12755</x:v>
      </x:c>
      <x:c r="N654" t="n">
        <x:v>30.11038</x:v>
      </x:c>
      <x:c r="O654" t="n">
        <x:v>26.74775</x:v>
      </x:c>
      <x:c r="P654" t="n">
        <x:v>15.51512</x:v>
      </x:c>
      <x:c r="Q654" t="n">
        <x:v>17.47751</x:v>
      </x:c>
      <x:c r="R654" t="n">
        <x:v>14.9632</x:v>
      </x:c>
      <x:c r="S654" t="n">
        <x:v>14.11488</x:v>
      </x:c>
      <x:c r="T654" t="n">
        <x:v>17.23221</x:v>
      </x:c>
      <x:c r="U654" t="n">
        <x:v>15.05519</x:v>
      </x:c>
      <x:c r="V654" t="n">
        <x:v>16.47587</x:v>
      </x:c>
      <x:c r="W654" t="n">
        <x:v>17.50817</x:v>
      </x:c>
      <x:c r="X654" t="n">
        <x:v>20.0327</x:v>
      </x:c>
      <x:c r="Y654" t="n">
        <x:v>21.77023</x:v>
      </x:c>
      <x:c r="Z654" t="n">
        <x:v>20.78904</x:v>
      </x:c>
      <x:c r="AA654" t="n">
        <x:v>18.53025</x:v>
      </x:c>
      <x:c r="AB654" t="n">
        <x:f>COUNT(D654:O654)</x:f>
        <x:v>12</x:v>
      </x:c>
      <x:c r="AC654" t="n">
        <x:f>COUNT(P654:AA654)</x:f>
        <x:v>12</x:v>
      </x:c>
      <x:c r="AD654" t="n">
        <x:f>COUNTIF(D654:AA654,"&gt;0")</x:f>
        <x:v>24</x:v>
      </x:c>
      <x:c r="AE654" t="n">
        <x:f>IF(AB654=0,"",AVERAGE(D654:O654))</x:f>
        <x:v>28.572153333333336</x:v>
      </x:c>
      <x:c r="AF654" t="n">
        <x:f>IF(AC654=0,"",AVERAGE(P654:AA654))</x:f>
        <x:v>17.455364166666666</x:v>
      </x:c>
      <x:c r="AG654" t="n">
        <x:f>IF(OR(AB654&lt;'산출기준'!$B$19,AC654&lt;'산출기준'!$B$19,AE654=0),"",AF654/AE654)</x:f>
        <x:v>0.6109222487722894</x:v>
      </x:c>
      <x:c r="AH654" t="n">
        <x:f>IF(SUM(P654:AA654)=0,"",MAX(P654:AA654)/SUM(P654:AA654))</x:f>
        <x:v>0.10393285502446073</x:v>
      </x:c>
      <x:c r="AI654" t="n">
        <x:f>IF(AG654="","",AD654/'산출기준'!$B$18*'산출기준'!$B$20+MIN(1,AG654)*'산출기준'!$B$21+(1-AH654)*'산출기준'!$B$22)</x:f>
        <x:v>86.24901036267947</x:v>
      </x:c>
      <x:c r="AJ654" t="str">
        <x:v>24개월 중 양수 지수 24개월; 전반/후반 자료 12/12개월. 최근12개월/이전12개월 관측월 평균비 0.61배, 최근 최댓달 비중 10.4%. 미래 1년 지속을 보장하지 않음.</x:v>
      </x:c>
      <x:c r="AK654" t="str">
        <x:v>https://developers.naver.com/docs/serviceapi/datalab/search/search.md</x:v>
      </x:c>
    </x:row>
    <x:row r="655">
      <x:c r="A655" t="str">
        <x:v>K0651</x:v>
      </x:c>
      <x:c r="B655" t="str">
        <x:v>패션·뷰티</x:v>
      </x:c>
      <x:c r="C655" t="str">
        <x:v>모공축소</x:v>
      </x:c>
      <x:c r="D655" t="n">
        <x:v>59.50531</x:v>
      </x:c>
      <x:c r="E655" t="n">
        <x:v>48.74284</x:v>
      </x:c>
      <x:c r="F655" t="n">
        <x:v>44.30703</x:v>
      </x:c>
      <x:c r="G655" t="n">
        <x:v>45.05314</x:v>
      </x:c>
      <x:c r="H655" t="n">
        <x:v>58.29926</x:v>
      </x:c>
      <x:c r="I655" t="n">
        <x:v>52.59607</x:v>
      </x:c>
      <x:c r="J655" t="n">
        <x:v>58.70809</x:v>
      </x:c>
      <x:c r="K655" t="n">
        <x:v>53.13777</x:v>
      </x:c>
      <x:c r="L655" t="n">
        <x:v>45.77882</x:v>
      </x:c>
      <x:c r="M655" t="n">
        <x:v>46.98487</x:v>
      </x:c>
      <x:c r="N655" t="n">
        <x:v>51.49223</x:v>
      </x:c>
      <x:c r="O655" t="n">
        <x:v>57.92109</x:v>
      </x:c>
      <x:c r="P655" t="n">
        <x:v>43.12142</x:v>
      </x:c>
      <x:c r="Q655" t="n">
        <x:v>28.43417</x:v>
      </x:c>
      <x:c r="R655" t="n">
        <x:v>21.50449</x:v>
      </x:c>
      <x:c r="S655" t="n">
        <x:v>21.69869</x:v>
      </x:c>
      <x:c r="T655" t="n">
        <x:v>23.84505</x:v>
      </x:c>
      <x:c r="U655" t="n">
        <x:v>19.84873</x:v>
      </x:c>
      <x:c r="V655" t="n">
        <x:v>24.20278</x:v>
      </x:c>
      <x:c r="W655" t="n">
        <x:v>21.57604</x:v>
      </x:c>
      <x:c r="X655" t="n">
        <x:v>20.28822</x:v>
      </x:c>
      <x:c r="Y655" t="n">
        <x:v>21.50449</x:v>
      </x:c>
      <x:c r="Z655" t="n">
        <x:v>22.76165</x:v>
      </x:c>
      <x:c r="AA655" t="n">
        <x:v>18.20318</x:v>
      </x:c>
      <x:c r="AB655" t="n">
        <x:f>COUNT(D655:O655)</x:f>
        <x:v>12</x:v>
      </x:c>
      <x:c r="AC655" t="n">
        <x:f>COUNT(P655:AA655)</x:f>
        <x:v>12</x:v>
      </x:c>
      <x:c r="AD655" t="n">
        <x:f>COUNTIF(D655:AA655,"&gt;0")</x:f>
        <x:v>24</x:v>
      </x:c>
      <x:c r="AE655" t="n">
        <x:f>IF(AB655=0,"",AVERAGE(D655:O655))</x:f>
        <x:v>51.87721</x:v>
      </x:c>
      <x:c r="AF655" t="n">
        <x:f>IF(AC655=0,"",AVERAGE(P655:AA655))</x:f>
        <x:v>23.915742499999993</x:v>
      </x:c>
      <x:c r="AG655" t="n">
        <x:f>IF(OR(AB655&lt;'산출기준'!$B$19,AC655&lt;'산출기준'!$B$19,AE655=0),"",AF655/AE655)</x:f>
        <x:v>0.46100672144858973</x:v>
      </x:c>
      <x:c r="AH655" t="n">
        <x:f>IF(SUM(P655:AA655)=0,"",MAX(P655:AA655)/SUM(P655:AA655))</x:f>
        <x:v>0.15025465618166226</x:v>
      </x:c>
      <x:c r="AI655" t="n">
        <x:f>IF(AG655="","",AD655/'산출기준'!$B$18*'산출기준'!$B$20+MIN(1,AG655)*'산출기준'!$B$21+(1-AH655)*'산출기준'!$B$22)</x:f>
        <x:v>80.82510851982445</x:v>
      </x:c>
      <x:c r="AJ655" t="str">
        <x:v>24개월 중 양수 지수 24개월; 전반/후반 자료 12/12개월. 최근12개월/이전12개월 관측월 평균비 0.46배, 최근 최댓달 비중 15.0%. 미래 1년 지속을 보장하지 않음.</x:v>
      </x:c>
      <x:c r="AK655" t="str">
        <x:v>https://developers.naver.com/docs/serviceapi/datalab/search/search.md</x:v>
      </x:c>
    </x:row>
    <x:row r="656">
      <x:c r="A656" t="str">
        <x:v>K0652</x:v>
      </x:c>
      <x:c r="B656" t="str">
        <x:v>패션·뷰티</x:v>
      </x:c>
      <x:c r="C656" t="str">
        <x:v>각질제거</x:v>
      </x:c>
      <x:c r="D656" t="n">
        <x:v>70.06336</x:v>
      </x:c>
      <x:c r="E656" t="n">
        <x:v>76.27759</x:v>
      </x:c>
      <x:c r="F656" t="n">
        <x:v>77.34055</x:v>
      </x:c>
      <x:c r="G656" t="n">
        <x:v>100</x:v>
      </x:c>
      <x:c r="H656" t="n">
        <x:v>79.58912</x:v>
      </x:c>
      <x:c r="I656" t="n">
        <x:v>79.59934</x:v>
      </x:c>
      <x:c r="J656" t="n">
        <x:v>62.76573</x:v>
      </x:c>
      <x:c r="K656" t="n">
        <x:v>56.23466</x:v>
      </x:c>
      <x:c r="L656" t="n">
        <x:v>55.49877</x:v>
      </x:c>
      <x:c r="M656" t="n">
        <x:v>52.83115</x:v>
      </x:c>
      <x:c r="N656" t="n">
        <x:v>47.60834</x:v>
      </x:c>
      <x:c r="O656" t="n">
        <x:v>46.83156</x:v>
      </x:c>
      <x:c r="P656" t="n">
        <x:v>40.39247</x:v>
      </x:c>
      <x:c r="Q656" t="n">
        <x:v>40.21872</x:v>
      </x:c>
      <x:c r="R656" t="n">
        <x:v>48.95748</x:v>
      </x:c>
      <x:c r="S656" t="n">
        <x:v>53.60793</x:v>
      </x:c>
      <x:c r="T656" t="n">
        <x:v>57.68601</x:v>
      </x:c>
      <x:c r="U656" t="n">
        <x:v>36.65167</x:v>
      </x:c>
      <x:c r="V656" t="n">
        <x:v>32.78822</x:v>
      </x:c>
      <x:c r="W656" t="n">
        <x:v>30.8565</x:v>
      </x:c>
      <x:c r="X656" t="n">
        <x:v>30.20237</x:v>
      </x:c>
      <x:c r="Y656" t="n">
        <x:v>23.6713</x:v>
      </x:c>
      <x:c r="Z656" t="n">
        <x:v>19.57277</x:v>
      </x:c>
      <x:c r="AA656" t="n">
        <x:v>17.94766</x:v>
      </x:c>
      <x:c r="AB656" t="n">
        <x:f>COUNT(D656:O656)</x:f>
        <x:v>12</x:v>
      </x:c>
      <x:c r="AC656" t="n">
        <x:f>COUNT(P656:AA656)</x:f>
        <x:v>12</x:v>
      </x:c>
      <x:c r="AD656" t="n">
        <x:f>COUNTIF(D656:AA656,"&gt;0")</x:f>
        <x:v>24</x:v>
      </x:c>
      <x:c r="AE656" t="n">
        <x:f>IF(AB656=0,"",AVERAGE(D656:O656))</x:f>
        <x:v>67.05334749999999</x:v>
      </x:c>
      <x:c r="AF656" t="n">
        <x:f>IF(AC656=0,"",AVERAGE(P656:AA656))</x:f>
        <x:v>36.04609166666666</x:v>
      </x:c>
      <x:c r="AG656" t="n">
        <x:f>IF(OR(AB656&lt;'산출기준'!$B$19,AC656&lt;'산출기준'!$B$19,AE656=0),"",AF656/AE656)</x:f>
        <x:v>0.5375733354202289</x:v>
      </x:c>
      <x:c r="AH656" t="n">
        <x:f>IF(SUM(P656:AA656)=0,"",MAX(P656:AA656)/SUM(P656:AA656))</x:f>
        <x:v>0.13336168438048418</x:v>
      </x:c>
      <x:c r="AI656" t="n">
        <x:f>IF(AG656="","",AD656/'산출기준'!$B$18*'산출기준'!$B$20+MIN(1,AG656)*'산출기준'!$B$21+(1-AH656)*'산출기준'!$B$22)</x:f>
        <x:v>83.4599663749972</x:v>
      </x:c>
      <x:c r="AJ656" t="str">
        <x:v>24개월 중 양수 지수 24개월; 전반/후반 자료 12/12개월. 최근12개월/이전12개월 관측월 평균비 0.54배, 최근 최댓달 비중 13.3%. 미래 1년 지속을 보장하지 않음.</x:v>
      </x:c>
      <x:c r="AK656" t="str">
        <x:v>https://developers.naver.com/docs/serviceapi/datalab/search/search.md</x:v>
      </x:c>
    </x:row>
    <x:row r="657">
      <x:c r="A657" t="str">
        <x:v>K0653</x:v>
      </x:c>
      <x:c r="B657" t="str">
        <x:v>패션·뷰티</x:v>
      </x:c>
      <x:c r="C657" t="str">
        <x:v>팔꿈치각질</x:v>
      </x:c>
      <x:c r="D657" t="n">
        <x:v>20.15535</x:v>
      </x:c>
      <x:c r="E657" t="n">
        <x:v>17.94766</x:v>
      </x:c>
      <x:c r="F657" t="n">
        <x:v>13.5834</x:v>
      </x:c>
      <x:c r="G657" t="n">
        <x:v>13.82869</x:v>
      </x:c>
      <x:c r="H657" t="n">
        <x:v>12.8986</x:v>
      </x:c>
      <x:c r="I657" t="n">
        <x:v>16.13859</x:v>
      </x:c>
      <x:c r="J657" t="n">
        <x:v>16.57808</x:v>
      </x:c>
      <x:c r="K657" t="n">
        <x:v>23.26246</x:v>
      </x:c>
      <x:c r="L657" t="n">
        <x:v>30.42722</x:v>
      </x:c>
      <x:c r="M657" t="n">
        <x:v>36.08953</x:v>
      </x:c>
      <x:c r="N657" t="n">
        <x:v>22.15862</x:v>
      </x:c>
      <x:c r="O657" t="n">
        <x:v>19.07195</x:v>
      </x:c>
      <x:c r="P657" t="n">
        <x:v>15.12673</x:v>
      </x:c>
      <x:c r="Q657" t="n">
        <x:v>11.01798</x:v>
      </x:c>
      <x:c r="R657" t="n">
        <x:v>11.34505</x:v>
      </x:c>
      <x:c r="S657" t="n">
        <x:v>8.25838</x:v>
      </x:c>
      <x:c r="T657" t="n">
        <x:v>11.80498</x:v>
      </x:c>
      <x:c r="U657" t="n">
        <x:v>11.72322</x:v>
      </x:c>
      <x:c r="V657" t="n">
        <x:v>13.12346</x:v>
      </x:c>
      <x:c r="W657" t="n">
        <x:v>20.15535</x:v>
      </x:c>
      <x:c r="X657" t="n">
        <x:v>27.02371</x:v>
      </x:c>
      <x:c r="Y657" t="n">
        <x:v>27.62673</x:v>
      </x:c>
      <x:c r="Z657" t="n">
        <x:v>17.71259</x:v>
      </x:c>
      <x:c r="AA657" t="n">
        <x:v>18.44848</x:v>
      </x:c>
      <x:c r="AB657" t="n">
        <x:f>COUNT(D657:O657)</x:f>
        <x:v>12</x:v>
      </x:c>
      <x:c r="AC657" t="n">
        <x:f>COUNT(P657:AA657)</x:f>
        <x:v>12</x:v>
      </x:c>
      <x:c r="AD657" t="n">
        <x:f>COUNTIF(D657:AA657,"&gt;0")</x:f>
        <x:v>24</x:v>
      </x:c>
      <x:c r="AE657" t="n">
        <x:f>IF(AB657=0,"",AVERAGE(D657:O657))</x:f>
        <x:v>20.178345833333335</x:v>
      </x:c>
      <x:c r="AF657" t="n">
        <x:f>IF(AC657=0,"",AVERAGE(P657:AA657))</x:f>
        <x:v>16.113888333333332</x:v>
      </x:c>
      <x:c r="AG657" t="n">
        <x:f>IF(OR(AB657&lt;'산출기준'!$B$19,AC657&lt;'산출기준'!$B$19,AE657=0),"",AF657/AE657)</x:f>
        <x:v>0.7985733055835638</x:v>
      </x:c>
      <x:c r="AH657" t="n">
        <x:f>IF(SUM(P657:AA657)=0,"",MAX(P657:AA657)/SUM(P657:AA657))</x:f>
        <x:v>0.14287225109023446</x:v>
      </x:c>
      <x:c r="AI657" t="n">
        <x:f>IF(AG657="","",AD657/'산출기준'!$B$18*'산출기준'!$B$20+MIN(1,AG657)*'산출기준'!$B$21+(1-AH657)*'산출기준'!$B$22)</x:f>
        <x:v>91.09975414570222</x:v>
      </x:c>
      <x:c r="AJ657" t="str">
        <x:v>24개월 중 양수 지수 24개월; 전반/후반 자료 12/12개월. 최근12개월/이전12개월 관측월 평균비 0.80배, 최근 최댓달 비중 14.3%. 미래 1년 지속을 보장하지 않음.</x:v>
      </x:c>
      <x:c r="AK657" t="str">
        <x:v>https://developers.naver.com/docs/serviceapi/datalab/search/search.md</x:v>
      </x:c>
    </x:row>
    <x:row r="658">
      <x:c r="A658" t="str">
        <x:v>K0654</x:v>
      </x:c>
      <x:c r="B658" t="str">
        <x:v>패션·뷰티</x:v>
      </x:c>
      <x:c r="C658" t="str">
        <x:v>좁쌀여드름없애기</x:v>
      </x:c>
      <x:c r="D658" t="n">
        <x:v>100</x:v>
      </x:c>
      <x:c r="E658" t="n">
        <x:v>91.92895</x:v>
      </x:c>
      <x:c r="F658" t="n">
        <x:v>27.54577</x:v>
      </x:c>
      <x:c r="G658" t="n">
        <x:v>21.01762</x:v>
      </x:c>
      <x:c r="H658" t="n">
        <x:v>20.09874</x:v>
      </x:c>
      <x:c r="I658" t="n">
        <x:v>19.38558</x:v>
      </x:c>
      <x:c r="J658" t="n">
        <x:v>18.48042</x:v>
      </x:c>
      <x:c r="K658" t="n">
        <x:v>16.0255</x:v>
      </x:c>
      <x:c r="L658" t="n">
        <x:v>14.73633</x:v>
      </x:c>
      <x:c r="M658" t="n">
        <x:v>15.93636</x:v>
      </x:c>
      <x:c r="N658" t="n">
        <x:v>18.42556</x:v>
      </x:c>
      <x:c r="O658" t="n">
        <x:v>23.90454</x:v>
      </x:c>
      <x:c r="P658" t="n">
        <x:v>20.3936</x:v>
      </x:c>
      <x:c r="Q658" t="n">
        <x:v>23.10224</x:v>
      </x:c>
      <x:c r="R658" t="n">
        <x:v>15.75807</x:v>
      </x:c>
      <x:c r="S658" t="n">
        <x:v>15.89522</x:v>
      </x:c>
      <x:c r="T658" t="n">
        <x:v>16.90324</x:v>
      </x:c>
      <x:c r="U658" t="n">
        <x:v>13.83117</x:v>
      </x:c>
      <x:c r="V658" t="n">
        <x:v>12.39114</x:v>
      </x:c>
      <x:c r="W658" t="n">
        <x:v>11.78084</x:v>
      </x:c>
      <x:c r="X658" t="n">
        <x:v>7.23445</x:v>
      </x:c>
      <x:c r="Y658" t="n">
        <x:v>5.13611</x:v>
      </x:c>
      <x:c r="Z658" t="n">
        <x:v>6.98073</x:v>
      </x:c>
      <x:c r="AA658" t="n">
        <x:v>10.77967</x:v>
      </x:c>
      <x:c r="AB658" t="n">
        <x:f>COUNT(D658:O658)</x:f>
        <x:v>12</x:v>
      </x:c>
      <x:c r="AC658" t="n">
        <x:f>COUNT(P658:AA658)</x:f>
        <x:v>12</x:v>
      </x:c>
      <x:c r="AD658" t="n">
        <x:f>COUNTIF(D658:AA658,"&gt;0")</x:f>
        <x:v>24</x:v>
      </x:c>
      <x:c r="AE658" t="n">
        <x:f>IF(AB658=0,"",AVERAGE(D658:O658))</x:f>
        <x:v>32.2904475</x:v>
      </x:c>
      <x:c r="AF658" t="n">
        <x:f>IF(AC658=0,"",AVERAGE(P658:AA658))</x:f>
        <x:v>13.348873333333335</x:v>
      </x:c>
      <x:c r="AG658" t="n">
        <x:f>IF(OR(AB658&lt;'산출기준'!$B$19,AC658&lt;'산출기준'!$B$19,AE658=0),"",AF658/AE658)</x:f>
        <x:v>0.41340007236918397</x:v>
      </x:c>
      <x:c r="AH658" t="n">
        <x:f>IF(SUM(P658:AA658)=0,"",MAX(P658:AA658)/SUM(P658:AA658))</x:f>
        <x:v>0.1442209105287787</x:v>
      </x:c>
      <x:c r="AI658" t="n">
        <x:f>IF(AG658="","",AD658/'산출기준'!$B$18*'산출기준'!$B$20+MIN(1,AG658)*'산출기준'!$B$21+(1-AH658)*'산출기준'!$B$22)</x:f>
        <x:v>79.51758396049995</x:v>
      </x:c>
      <x:c r="AJ658" t="str">
        <x:v>24개월 중 양수 지수 24개월; 전반/후반 자료 12/12개월. 최근12개월/이전12개월 관측월 평균비 0.41배, 최근 최댓달 비중 14.4%. 미래 1년 지속을 보장하지 않음.</x:v>
      </x:c>
      <x:c r="AK658" t="str">
        <x:v>https://developers.naver.com/docs/serviceapi/datalab/search/search.md</x:v>
      </x:c>
    </x:row>
    <x:row r="659">
      <x:c r="A659" t="str">
        <x:v>K0655</x:v>
      </x:c>
      <x:c r="B659" t="str">
        <x:v>패션·뷰티</x:v>
      </x:c>
      <x:c r="C659" t="str">
        <x:v>자외선차단</x:v>
      </x:c>
      <x:c r="D659" t="n">
        <x:v>10.45738</x:v>
      </x:c>
      <x:c r="E659" t="n">
        <x:v>7.16587</x:v>
      </x:c>
      <x:c r="F659" t="n">
        <x:v>5.47212</x:v>
      </x:c>
      <x:c r="G659" t="n">
        <x:v>4.62867</x:v>
      </x:c>
      <x:c r="H659" t="n">
        <x:v>4.22409</x:v>
      </x:c>
      <x:c r="I659" t="n">
        <x:v>6.76129</x:v>
      </x:c>
      <x:c r="J659" t="n">
        <x:v>13.92717</x:v>
      </x:c>
      <x:c r="K659" t="n">
        <x:v>18.04155</x:v>
      </x:c>
      <x:c r="L659" t="n">
        <x:v>20.43475</x:v>
      </x:c>
      <x:c r="M659" t="n">
        <x:v>23.73311</x:v>
      </x:c>
      <x:c r="N659" t="n">
        <x:v>23.46567</x:v>
      </x:c>
      <x:c r="O659" t="n">
        <x:v>11.10196</x:v>
      </x:c>
      <x:c r="P659" t="n">
        <x:v>5.44469</x:v>
      </x:c>
      <x:c r="Q659" t="n">
        <x:v>4.27895</x:v>
      </x:c>
      <x:c r="R659" t="n">
        <x:v>4.83439</x:v>
      </x:c>
      <x:c r="S659" t="n">
        <x:v>3.25036</x:v>
      </x:c>
      <x:c r="T659" t="n">
        <x:v>4.34067</x:v>
      </x:c>
      <x:c r="U659" t="n">
        <x:v>5.40355</x:v>
      </x:c>
      <x:c r="V659" t="n">
        <x:v>8.76362</x:v>
      </x:c>
      <x:c r="W659" t="n">
        <x:v>15.11348</x:v>
      </x:c>
      <x:c r="X659" t="n">
        <x:v>19.61873</x:v>
      </x:c>
      <x:c r="Y659" t="n">
        <x:v>22.34108</x:v>
      </x:c>
      <x:c r="Z659" t="n">
        <x:v>13.3923</x:v>
      </x:c>
      <x:c r="AA659" t="n">
        <x:v>11.16368</x:v>
      </x:c>
      <x:c r="AB659" t="n">
        <x:f>COUNT(D659:O659)</x:f>
        <x:v>12</x:v>
      </x:c>
      <x:c r="AC659" t="n">
        <x:f>COUNT(P659:AA659)</x:f>
        <x:v>12</x:v>
      </x:c>
      <x:c r="AD659" t="n">
        <x:f>COUNTIF(D659:AA659,"&gt;0")</x:f>
        <x:v>24</x:v>
      </x:c>
      <x:c r="AE659" t="n">
        <x:f>IF(AB659=0,"",AVERAGE(D659:O659))</x:f>
        <x:v>12.451135833333332</x:v>
      </x:c>
      <x:c r="AF659" t="n">
        <x:f>IF(AC659=0,"",AVERAGE(P659:AA659))</x:f>
        <x:v>9.828791666666667</x:v>
      </x:c>
      <x:c r="AG659" t="n">
        <x:f>IF(OR(AB659&lt;'산출기준'!$B$19,AC659&lt;'산출기준'!$B$19,AE659=0),"",AF659/AE659)</x:f>
        <x:v>0.7893891608148468</x:v>
      </x:c>
      <x:c r="AH659" t="n">
        <x:f>IF(SUM(P659:AA659)=0,"",MAX(P659:AA659)/SUM(P659:AA659))</x:f>
        <x:v>0.1894186721833389</x:v>
      </x:c>
      <x:c r="AI659" t="n">
        <x:f>IF(AG659="","",AD659/'산출기준'!$B$18*'산출기준'!$B$20+MIN(1,AG659)*'산출기준'!$B$21+(1-AH659)*'산출기준'!$B$22)</x:f>
        <x:v>89.89330138077861</x:v>
      </x:c>
      <x:c r="AJ659" t="str">
        <x:v>24개월 중 양수 지수 24개월; 전반/후반 자료 12/12개월. 최근12개월/이전12개월 관측월 평균비 0.79배, 최근 최댓달 비중 18.9%. 미래 1년 지속을 보장하지 않음.</x:v>
      </x:c>
      <x:c r="AK659" t="str">
        <x:v>https://developers.naver.com/docs/serviceapi/datalab/search/search.md</x:v>
      </x:c>
    </x:row>
    <x:row r="660">
      <x:c r="A660" t="str">
        <x:v>K0656</x:v>
      </x:c>
      <x:c r="B660" t="str">
        <x:v>패션·뷰티</x:v>
      </x:c>
      <x:c r="C660" t="str">
        <x:v>두피뾰루지원인</x:v>
      </x:c>
      <x:c r="D660" t="n">
        <x:v>5.9247</x:v>
      </x:c>
      <x:c r="E660" t="n">
        <x:v>5.95899</x:v>
      </x:c>
      <x:c r="F660" t="n">
        <x:v>6.30871</x:v>
      </x:c>
      <x:c r="G660" t="n">
        <x:v>6.80929</x:v>
      </x:c>
      <x:c r="H660" t="n">
        <x:v>9.40135</x:v>
      </x:c>
      <x:c r="I660" t="n">
        <x:v>9.60021</x:v>
      </x:c>
      <x:c r="J660" t="n">
        <x:v>14.73633</x:v>
      </x:c>
      <x:c r="K660" t="n">
        <x:v>15.94322</x:v>
      </x:c>
      <x:c r="L660" t="n">
        <x:v>16.70438</x:v>
      </x:c>
      <x:c r="M660" t="n">
        <x:v>13.40602</x:v>
      </x:c>
      <x:c r="N660" t="n">
        <x:v>13.39916</x:v>
      </x:c>
      <x:c r="O660" t="n">
        <x:v>12.60371</x:v>
      </x:c>
      <x:c r="P660" t="n">
        <x:v>11.54769</x:v>
      </x:c>
      <x:c r="Q660" t="n">
        <x:v>11.33511</x:v>
      </x:c>
      <x:c r="R660" t="n">
        <x:v>13.52259</x:v>
      </x:c>
      <x:c r="S660" t="n">
        <x:v>15.39463</x:v>
      </x:c>
      <x:c r="T660" t="n">
        <x:v>15.24377</x:v>
      </x:c>
      <x:c r="U660" t="n">
        <x:v>15.33292</x:v>
      </x:c>
      <x:c r="V660" t="n">
        <x:v>19.83131</x:v>
      </x:c>
      <x:c r="W660" t="n">
        <x:v>17.34896</x:v>
      </x:c>
      <x:c r="X660" t="n">
        <x:v>11.50654</x:v>
      </x:c>
      <x:c r="Y660" t="n">
        <x:v>11.24597</x:v>
      </x:c>
      <x:c r="Z660" t="n">
        <x:v>14.04374</x:v>
      </x:c>
      <x:c r="AA660" t="n">
        <x:v>9.80593</x:v>
      </x:c>
      <x:c r="AB660" t="n">
        <x:f>COUNT(D660:O660)</x:f>
        <x:v>12</x:v>
      </x:c>
      <x:c r="AC660" t="n">
        <x:f>COUNT(P660:AA660)</x:f>
        <x:v>12</x:v>
      </x:c>
      <x:c r="AD660" t="n">
        <x:f>COUNTIF(D660:AA660,"&gt;0")</x:f>
        <x:v>24</x:v>
      </x:c>
      <x:c r="AE660" t="n">
        <x:f>IF(AB660=0,"",AVERAGE(D660:O660))</x:f>
        <x:v>10.899672500000001</x:v>
      </x:c>
      <x:c r="AF660" t="n">
        <x:f>IF(AC660=0,"",AVERAGE(P660:AA660))</x:f>
        <x:v>13.846596666666665</x:v>
      </x:c>
      <x:c r="AG660" t="n">
        <x:f>IF(OR(AB660&lt;'산출기준'!$B$19,AC660&lt;'산출기준'!$B$19,AE660=0),"",AF660/AE660)</x:f>
        <x:v>1.27036813873689</x:v>
      </x:c>
      <x:c r="AH660" t="n">
        <x:f>IF(SUM(P660:AA660)=0,"",MAX(P660:AA660)/SUM(P660:AA660))</x:f>
        <x:v>0.11935128945042814</x:v>
      </x:c>
      <x:c r="AI660" t="n">
        <x:f>IF(AG660="","",AD660/'산출기준'!$B$18*'산출기준'!$B$20+MIN(1,AG660)*'산출기준'!$B$21+(1-AH660)*'산출기준'!$B$22)</x:f>
        <x:v>97.61297421099144</x:v>
      </x:c>
      <x:c r="AJ660" t="str">
        <x:v>24개월 중 양수 지수 24개월; 전반/후반 자료 12/12개월. 최근12개월/이전12개월 관측월 평균비 1.27배, 최근 최댓달 비중 11.9%. 미래 1년 지속을 보장하지 않음.</x:v>
      </x:c>
      <x:c r="AK660" t="str">
        <x:v>https://developers.naver.com/docs/serviceapi/datalab/search/search.md</x:v>
      </x:c>
    </x:row>
    <x:row r="661">
      <x:c r="A661" t="str">
        <x:v>K0657</x:v>
      </x:c>
      <x:c r="B661" t="str">
        <x:v>패션·뷰티</x:v>
      </x:c>
      <x:c r="C661" t="str">
        <x:v>발바닥각질</x:v>
      </x:c>
      <x:c r="D661" t="n">
        <x:v>53.51979</x:v>
      </x:c>
      <x:c r="E661" t="n">
        <x:v>49.68001</x:v>
      </x:c>
      <x:c r="F661" t="n">
        <x:v>47.14387</x:v>
      </x:c>
      <x:c r="G661" t="n">
        <x:v>70.96468</x:v>
      </x:c>
      <x:c r="H661" t="n">
        <x:v>61.24674</x:v>
      </x:c>
      <x:c r="I661" t="n">
        <x:v>52.19246</x:v>
      </x:c>
      <x:c r="J661" t="n">
        <x:v>39.46432</x:v>
      </x:c>
      <x:c r="K661" t="n">
        <x:v>36.47783</x:v>
      </x:c>
      <x:c r="L661" t="n">
        <x:v>38.04219</x:v>
      </x:c>
      <x:c r="M661" t="n">
        <x:v>46.4565</x:v>
      </x:c>
      <x:c r="N661" t="n">
        <x:v>45.72173</x:v>
      </x:c>
      <x:c r="O661" t="n">
        <x:v>49.30078</x:v>
      </x:c>
      <x:c r="P661" t="n">
        <x:v>36.76226</x:v>
      </x:c>
      <x:c r="Q661" t="n">
        <x:v>35.98009</x:v>
      </x:c>
      <x:c r="R661" t="n">
        <x:v>42.11898</x:v>
      </x:c>
      <x:c r="S661" t="n">
        <x:v>46.50391</x:v>
      </x:c>
      <x:c r="T661" t="n">
        <x:v>47.76013</x:v>
      </x:c>
      <x:c r="U661" t="n">
        <x:v>33.25432</x:v>
      </x:c>
      <x:c r="V661" t="n">
        <x:v>31.73737</x:v>
      </x:c>
      <x:c r="W661" t="n">
        <x:v>31.71367</x:v>
      </x:c>
      <x:c r="X661" t="n">
        <x:v>40.41242</x:v>
      </x:c>
      <x:c r="Y661" t="n">
        <x:v>43.87295</x:v>
      </x:c>
      <x:c r="Z661" t="n">
        <x:v>34.60535</x:v>
      </x:c>
      <x:c r="AA661" t="n">
        <x:v>34.60535</x:v>
      </x:c>
      <x:c r="AB661" t="n">
        <x:f>COUNT(D661:O661)</x:f>
        <x:v>12</x:v>
      </x:c>
      <x:c r="AC661" t="n">
        <x:f>COUNT(P661:AA661)</x:f>
        <x:v>12</x:v>
      </x:c>
      <x:c r="AD661" t="n">
        <x:f>COUNTIF(D661:AA661,"&gt;0")</x:f>
        <x:v>24</x:v>
      </x:c>
      <x:c r="AE661" t="n">
        <x:f>IF(AB661=0,"",AVERAGE(D661:O661))</x:f>
        <x:v>49.18424166666667</x:v>
      </x:c>
      <x:c r="AF661" t="n">
        <x:f>IF(AC661=0,"",AVERAGE(P661:AA661))</x:f>
        <x:v>38.27723333333333</x:v>
      </x:c>
      <x:c r="AG661" t="n">
        <x:f>IF(OR(AB661&lt;'산출기준'!$B$19,AC661&lt;'산출기준'!$B$19,AE661=0),"",AF661/AE661)</x:f>
        <x:v>0.7782418115287262</x:v>
      </x:c>
      <x:c r="AH661" t="n">
        <x:f>IF(SUM(P661:AA661)=0,"",MAX(P661:AA661)/SUM(P661:AA661))</x:f>
        <x:v>0.10397853989795501</x:v>
      </x:c>
      <x:c r="AI661" t="n">
        <x:f>IF(AG661="","",AD661/'산출기준'!$B$18*'산출기준'!$B$20+MIN(1,AG661)*'산출기준'!$B$21+(1-AH661)*'산출기준'!$B$22)</x:f>
        <x:v>91.26768354790269</x:v>
      </x:c>
      <x:c r="AJ661" t="str">
        <x:v>24개월 중 양수 지수 24개월; 전반/후반 자료 12/12개월. 최근12개월/이전12개월 관측월 평균비 0.78배, 최근 최댓달 비중 10.4%. 미래 1년 지속을 보장하지 않음.</x:v>
      </x:c>
      <x:c r="AK661" t="str">
        <x:v>https://developers.naver.com/docs/serviceapi/datalab/search/search.md</x:v>
      </x:c>
    </x:row>
    <x:row r="662">
      <x:c r="A662" t="str">
        <x:v>K0658</x:v>
      </x:c>
      <x:c r="B662" t="str">
        <x:v>패션·뷰티</x:v>
      </x:c>
      <x:c r="C662" t="str">
        <x:v>50대여성헤어스타일</x:v>
      </x:c>
      <x:c r="D662" t="n">
        <x:v>12.68073</x:v>
      </x:c>
      <x:c r="E662" t="n">
        <x:v>15.12206</x:v>
      </x:c>
      <x:c r="F662" t="n">
        <x:v>13.51031</x:v>
      </x:c>
      <x:c r="G662" t="n">
        <x:v>14.00805</x:v>
      </x:c>
      <x:c r="H662" t="n">
        <x:v>17.39748</x:v>
      </x:c>
      <x:c r="I662" t="n">
        <x:v>14.41099</x:v>
      </x:c>
      <x:c r="J662" t="n">
        <x:v>11.75634</x:v>
      </x:c>
      <x:c r="K662" t="n">
        <x:v>10.71343</x:v>
      </x:c>
      <x:c r="L662" t="n">
        <x:v>12.25408</x:v>
      </x:c>
      <x:c r="M662" t="n">
        <x:v>10.59492</x:v>
      </x:c>
      <x:c r="N662" t="n">
        <x:v>9.83645</x:v>
      </x:c>
      <x:c r="O662" t="n">
        <x:v>14.36359</x:v>
      </x:c>
      <x:c r="P662" t="n">
        <x:v>16.11756</x:v>
      </x:c>
      <x:c r="Q662" t="n">
        <x:v>16.66271</x:v>
      </x:c>
      <x:c r="R662" t="n">
        <x:v>18.32187</x:v>
      </x:c>
      <x:c r="S662" t="n">
        <x:v>13.74733</x:v>
      </x:c>
      <x:c r="T662" t="n">
        <x:v>20.57359</x:v>
      </x:c>
      <x:c r="U662" t="n">
        <x:v>16.61531</x:v>
      </x:c>
      <x:c r="V662" t="n">
        <x:v>21.7113</x:v>
      </x:c>
      <x:c r="W662" t="n">
        <x:v>19.74401</x:v>
      </x:c>
      <x:c r="X662" t="n">
        <x:v>21.90092</x:v>
      </x:c>
      <x:c r="Y662" t="n">
        <x:v>19.29367</x:v>
      </x:c>
      <x:c r="Z662" t="n">
        <x:v>27.8502</x:v>
      </x:c>
      <x:c r="AA662" t="n">
        <x:v>34.32092</x:v>
      </x:c>
      <x:c r="AB662" t="n">
        <x:f>COUNT(D662:O662)</x:f>
        <x:v>12</x:v>
      </x:c>
      <x:c r="AC662" t="n">
        <x:f>COUNT(P662:AA662)</x:f>
        <x:v>12</x:v>
      </x:c>
      <x:c r="AD662" t="n">
        <x:f>COUNTIF(D662:AA662,"&gt;0")</x:f>
        <x:v>24</x:v>
      </x:c>
      <x:c r="AE662" t="n">
        <x:f>IF(AB662=0,"",AVERAGE(D662:O662))</x:f>
        <x:v>13.05403583333333</x:v>
      </x:c>
      <x:c r="AF662" t="n">
        <x:f>IF(AC662=0,"",AVERAGE(P662:AA662))</x:f>
        <x:v>20.571615833333336</x:v>
      </x:c>
      <x:c r="AG662" t="n">
        <x:f>IF(OR(AB662&lt;'산출기준'!$B$19,AC662&lt;'산출기준'!$B$19,AE662=0),"",AF662/AE662)</x:f>
        <x:v>1.5758816733752141</x:v>
      </x:c>
      <x:c r="AH662" t="n">
        <x:f>IF(SUM(P662:AA662)=0,"",MAX(P662:AA662)/SUM(P662:AA662))</x:f>
        <x:v>0.13903023903607636</x:v>
      </x:c>
      <x:c r="AI662" t="n">
        <x:f>IF(AG662="","",AD662/'산출기준'!$B$18*'산출기준'!$B$20+MIN(1,AG662)*'산출기준'!$B$21+(1-AH662)*'산출기준'!$B$22)</x:f>
        <x:v>97.21939521927847</x:v>
      </x:c>
      <x:c r="AJ662" t="str">
        <x:v>24개월 중 양수 지수 24개월; 전반/후반 자료 12/12개월. 최근12개월/이전12개월 관측월 평균비 1.58배, 최근 최댓달 비중 13.9%. 미래 1년 지속을 보장하지 않음.</x:v>
      </x:c>
      <x:c r="AK662" t="str">
        <x:v>https://developers.naver.com/docs/serviceapi/datalab/search/search.md</x:v>
      </x:c>
    </x:row>
    <x:row r="663">
      <x:c r="A663" t="str">
        <x:v>K0659</x:v>
      </x:c>
      <x:c r="B663" t="str">
        <x:v>패션·뷰티</x:v>
      </x:c>
      <x:c r="C663" t="str">
        <x:v>향수뿌리는법</x:v>
      </x:c>
      <x:c r="D663" t="n">
        <x:v>83.598</x:v>
      </x:c>
      <x:c r="E663" t="n">
        <x:v>76.74804</x:v>
      </x:c>
      <x:c r="F663" t="n">
        <x:v>65.25242</x:v>
      </x:c>
      <x:c r="G663" t="n">
        <x:v>62.62147</x:v>
      </x:c>
      <x:c r="H663" t="n">
        <x:v>52.28727</x:v>
      </x:c>
      <x:c r="I663" t="n">
        <x:v>57.00402</x:v>
      </x:c>
      <x:c r="J663" t="n">
        <x:v>62.76368</x:v>
      </x:c>
      <x:c r="K663" t="n">
        <x:v>64.54136</x:v>
      </x:c>
      <x:c r="L663" t="n">
        <x:v>72.69495</x:v>
      </x:c>
      <x:c r="M663" t="n">
        <x:v>60.18013</x:v>
      </x:c>
      <x:c r="N663" t="n">
        <x:v>54.44418</x:v>
      </x:c>
      <x:c r="O663" t="n">
        <x:v>61.17563</x:v>
      </x:c>
      <x:c r="P663" t="n">
        <x:v>61.83929</x:v>
      </x:c>
      <x:c r="Q663" t="n">
        <x:v>58.30765</x:v>
      </x:c>
      <x:c r="R663" t="n">
        <x:v>50.29627</x:v>
      </x:c>
      <x:c r="S663" t="n">
        <x:v>48.35269</x:v>
      </x:c>
      <x:c r="T663" t="n">
        <x:v>44.13368</x:v>
      </x:c>
      <x:c r="U663" t="n">
        <x:v>42.56932</x:v>
      </x:c>
      <x:c r="V663" t="n">
        <x:v>49.30078</x:v>
      </x:c>
      <x:c r="W663" t="n">
        <x:v>42.73524</x:v>
      </x:c>
      <x:c r="X663" t="n">
        <x:v>37.23631</x:v>
      </x:c>
      <x:c r="Y663" t="n">
        <x:v>35.62455</x:v>
      </x:c>
      <x:c r="Z663" t="n">
        <x:v>39.1799</x:v>
      </x:c>
      <x:c r="AA663" t="n">
        <x:v>34.01279</x:v>
      </x:c>
      <x:c r="AB663" t="n">
        <x:f>COUNT(D663:O663)</x:f>
        <x:v>12</x:v>
      </x:c>
      <x:c r="AC663" t="n">
        <x:f>COUNT(P663:AA663)</x:f>
        <x:v>12</x:v>
      </x:c>
      <x:c r="AD663" t="n">
        <x:f>COUNTIF(D663:AA663,"&gt;0")</x:f>
        <x:v>24</x:v>
      </x:c>
      <x:c r="AE663" t="n">
        <x:f>IF(AB663=0,"",AVERAGE(D663:O663))</x:f>
        <x:v>64.44259583333333</x:v>
      </x:c>
      <x:c r="AF663" t="n">
        <x:f>IF(AC663=0,"",AVERAGE(P663:AA663))</x:f>
        <x:v>45.29903916666666</x:v>
      </x:c>
      <x:c r="AG663" t="n">
        <x:f>IF(OR(AB663&lt;'산출기준'!$B$19,AC663&lt;'산출기준'!$B$19,AE663=0),"",AF663/AE663)</x:f>
        <x:v>0.7029362889698408</x:v>
      </x:c>
      <x:c r="AH663" t="n">
        <x:f>IF(SUM(P663:AA663)=0,"",MAX(P663:AA663)/SUM(P663:AA663))</x:f>
        <x:v>0.11376122455283132</x:v>
      </x:c>
      <x:c r="AI663" t="n">
        <x:f>IF(AG663="","",AD663/'산출기준'!$B$18*'산출기준'!$B$20+MIN(1,AG663)*'산출기준'!$B$21+(1-AH663)*'산출기준'!$B$22)</x:f>
        <x:v>88.81286417803861</x:v>
      </x:c>
      <x:c r="AJ663" t="str">
        <x:v>24개월 중 양수 지수 24개월; 전반/후반 자료 12/12개월. 최근12개월/이전12개월 관측월 평균비 0.70배, 최근 최댓달 비중 11.4%. 미래 1년 지속을 보장하지 않음.</x:v>
      </x:c>
      <x:c r="AK663" t="str">
        <x:v>https://developers.naver.com/docs/serviceapi/datalab/search/search.md</x:v>
      </x:c>
    </x:row>
    <x:row r="664">
      <x:c r="A664" t="str">
        <x:v>K0660</x:v>
      </x:c>
      <x:c r="B664" t="str">
        <x:v>패션·뷰티</x:v>
      </x:c>
      <x:c r="C664" t="str">
        <x:v>얼굴형헤어스타일</x:v>
      </x:c>
      <x:c r="D664" t="n">
        <x:v>95.30694</x:v>
      </x:c>
      <x:c r="E664" t="n">
        <x:v>98.74377</x:v>
      </x:c>
      <x:c r="F664" t="n">
        <x:v>97.08461</x:v>
      </x:c>
      <x:c r="G664" t="n">
        <x:v>97.91419</x:v>
      </x:c>
      <x:c r="H664" t="n">
        <x:v>100</x:v>
      </x:c>
      <x:c r="I664" t="n">
        <x:v>92.46266</x:v>
      </x:c>
      <x:c r="J664" t="n">
        <x:v>84.80682</x:v>
      </x:c>
      <x:c r="K664" t="n">
        <x:v>82.98174</x:v>
      </x:c>
      <x:c r="L664" t="n">
        <x:v>82.27068</x:v>
      </x:c>
      <x:c r="M664" t="n">
        <x:v>71.13059</x:v>
      </x:c>
      <x:c r="N664" t="n">
        <x:v>73.40602</x:v>
      </x:c>
      <x:c r="O664" t="n">
        <x:v>68.1441</x:v>
      </x:c>
      <x:c r="P664" t="n">
        <x:v>58.28395</x:v>
      </x:c>
      <x:c r="Q664" t="n">
        <x:v>61.19933</x:v>
      </x:c>
      <x:c r="R664" t="n">
        <x:v>57.05143</x:v>
      </x:c>
      <x:c r="S664" t="n">
        <x:v>61.08082</x:v>
      </x:c>
      <x:c r="T664" t="n">
        <x:v>64.92059</x:v>
      </x:c>
      <x:c r="U664" t="n">
        <x:v>54.13605</x:v>
      </x:c>
      <x:c r="V664" t="n">
        <x:v>53.21166</x:v>
      </x:c>
      <x:c r="W664" t="n">
        <x:v>48.63711</x:v>
      </x:c>
      <x:c r="X664" t="n">
        <x:v>37.82886</x:v>
      </x:c>
      <x:c r="Y664" t="n">
        <x:v>36.02749</x:v>
      </x:c>
      <x:c r="Z664" t="n">
        <x:v>40.2228</x:v>
      </x:c>
      <x:c r="AA664" t="n">
        <x:v>34.15501</x:v>
      </x:c>
      <x:c r="AB664" t="n">
        <x:f>COUNT(D664:O664)</x:f>
        <x:v>12</x:v>
      </x:c>
      <x:c r="AC664" t="n">
        <x:f>COUNT(P664:AA664)</x:f>
        <x:v>12</x:v>
      </x:c>
      <x:c r="AD664" t="n">
        <x:f>COUNTIF(D664:AA664,"&gt;0")</x:f>
        <x:v>24</x:v>
      </x:c>
      <x:c r="AE664" t="n">
        <x:f>IF(AB664=0,"",AVERAGE(D664:O664))</x:f>
        <x:v>87.02100999999999</x:v>
      </x:c>
      <x:c r="AF664" t="n">
        <x:f>IF(AC664=0,"",AVERAGE(P664:AA664))</x:f>
        <x:v>50.56292500000001</x:v>
      </x:c>
      <x:c r="AG664" t="n">
        <x:f>IF(OR(AB664&lt;'산출기준'!$B$19,AC664&lt;'산출기준'!$B$19,AE664=0),"",AF664/AE664)</x:f>
        <x:v>0.581042727497647</x:v>
      </x:c>
      <x:c r="AH664" t="n">
        <x:f>IF(SUM(P664:AA664)=0,"",MAX(P664:AA664)/SUM(P664:AA664))</x:f>
        <x:v>0.10699636476067527</x:v>
      </x:c>
      <x:c r="AI664" t="n">
        <x:f>IF(AG664="","",AD664/'산출기준'!$B$18*'산출기준'!$B$20+MIN(1,AG664)*'산출기준'!$B$21+(1-AH664)*'산출기준'!$B$22)</x:f>
        <x:v>85.2913545297159</x:v>
      </x:c>
      <x:c r="AJ664" t="str">
        <x:v>24개월 중 양수 지수 24개월; 전반/후반 자료 12/12개월. 최근12개월/이전12개월 관측월 평균비 0.58배, 최근 최댓달 비중 10.7%. 미래 1년 지속을 보장하지 않음.</x:v>
      </x:c>
      <x:c r="AK664" t="str">
        <x:v>https://developers.naver.com/docs/serviceapi/datalab/search/search.md</x:v>
      </x:c>
    </x:row>
    <x:row r="665">
      <x:c r="A665" t="str">
        <x:v>K0661</x:v>
      </x:c>
      <x:c r="B665" t="str">
        <x:v>패션·뷰티</x:v>
      </x:c>
      <x:c r="C665" t="str">
        <x:v>두피각질원인</x:v>
      </x:c>
      <x:c r="D665" t="n">
        <x:v>26.831</x:v>
      </x:c>
      <x:c r="E665" t="n">
        <x:v>37.80516</x:v>
      </x:c>
      <x:c r="F665" t="n">
        <x:v>34.0839</x:v>
      </x:c>
      <x:c r="G665" t="n">
        <x:v>30.86039</x:v>
      </x:c>
      <x:c r="H665" t="n">
        <x:v>27.82649</x:v>
      </x:c>
      <x:c r="I665" t="n">
        <x:v>25.05333</x:v>
      </x:c>
      <x:c r="J665" t="n">
        <x:v>32.28253</x:v>
      </x:c>
      <x:c r="K665" t="n">
        <x:v>47.28608</x:v>
      </x:c>
      <x:c r="L665" t="n">
        <x:v>58.92391</x:v>
      </x:c>
      <x:c r="M665" t="n">
        <x:v>53.59089</x:v>
      </x:c>
      <x:c r="N665" t="n">
        <x:v>37.26001</x:v>
      </x:c>
      <x:c r="O665" t="n">
        <x:v>40.2228</x:v>
      </x:c>
      <x:c r="P665" t="n">
        <x:v>39.79616</x:v>
      </x:c>
      <x:c r="Q665" t="n">
        <x:v>50.98364</x:v>
      </x:c>
      <x:c r="R665" t="n">
        <x:v>50.5333</x:v>
      </x:c>
      <x:c r="S665" t="n">
        <x:v>53.14055</x:v>
      </x:c>
      <x:c r="T665" t="n">
        <x:v>72.45792</x:v>
      </x:c>
      <x:c r="U665" t="n">
        <x:v>83.43209</x:v>
      </x:c>
      <x:c r="V665" t="n">
        <x:v>91.08793</x:v>
      </x:c>
      <x:c r="W665" t="n">
        <x:v>71.79426</x:v>
      </x:c>
      <x:c r="X665" t="n">
        <x:v>64.04361</x:v>
      </x:c>
      <x:c r="Y665" t="n">
        <x:v>51.83692</x:v>
      </x:c>
      <x:c r="Z665" t="n">
        <x:v>41.38421</x:v>
      </x:c>
      <x:c r="AA665" t="n">
        <x:v>32.54325</x:v>
      </x:c>
      <x:c r="AB665" t="n">
        <x:f>COUNT(D665:O665)</x:f>
        <x:v>12</x:v>
      </x:c>
      <x:c r="AC665" t="n">
        <x:f>COUNT(P665:AA665)</x:f>
        <x:v>12</x:v>
      </x:c>
      <x:c r="AD665" t="n">
        <x:f>COUNTIF(D665:AA665,"&gt;0")</x:f>
        <x:v>24</x:v>
      </x:c>
      <x:c r="AE665" t="n">
        <x:f>IF(AB665=0,"",AVERAGE(D665:O665))</x:f>
        <x:v>37.66887416666667</x:v>
      </x:c>
      <x:c r="AF665" t="n">
        <x:f>IF(AC665=0,"",AVERAGE(P665:AA665))</x:f>
        <x:v>58.586153333333336</x:v>
      </x:c>
      <x:c r="AG665" t="n">
        <x:f>IF(OR(AB665&lt;'산출기준'!$B$19,AC665&lt;'산출기준'!$B$19,AE665=0),"",AF665/AE665)</x:f>
        <x:v>1.5552934519390667</x:v>
      </x:c>
      <x:c r="AH665" t="n">
        <x:f>IF(SUM(P665:AA665)=0,"",MAX(P665:AA665)/SUM(P665:AA665))</x:f>
        <x:v>0.1295640761759064</x:v>
      </x:c>
      <x:c r="AI665" t="n">
        <x:f>IF(AG665="","",AD665/'산출기준'!$B$18*'산출기준'!$B$20+MIN(1,AG665)*'산출기준'!$B$21+(1-AH665)*'산출기준'!$B$22)</x:f>
        <x:v>97.40871847648188</x:v>
      </x:c>
      <x:c r="AJ665" t="str">
        <x:v>24개월 중 양수 지수 24개월; 전반/후반 자료 12/12개월. 최근12개월/이전12개월 관측월 평균비 1.56배, 최근 최댓달 비중 13.0%. 미래 1년 지속을 보장하지 않음.</x:v>
      </x:c>
      <x:c r="AK665" t="str">
        <x:v>https://developers.naver.com/docs/serviceapi/datalab/search/search.md</x:v>
      </x:c>
    </x:row>
    <x:row r="666">
      <x:c r="A666" t="str">
        <x:v>K0662</x:v>
      </x:c>
      <x:c r="B666" t="str">
        <x:v>패션·뷰티</x:v>
      </x:c>
      <x:c r="C666" t="str">
        <x:v>탈모관리</x:v>
      </x:c>
      <x:c r="D666" t="n">
        <x:v>41.82349</x:v>
      </x:c>
      <x:c r="E666" t="n">
        <x:v>46.3731</x:v>
      </x:c>
      <x:c r="F666" t="n">
        <x:v>41.98794</x:v>
      </x:c>
      <x:c r="G666" t="n">
        <x:v>39.32029</x:v>
      </x:c>
      <x:c r="H666" t="n">
        <x:v>36.6892</x:v>
      </x:c>
      <x:c r="I666" t="n">
        <x:v>35.00822</x:v>
      </x:c>
      <x:c r="J666" t="n">
        <x:v>34.46007</x:v>
      </x:c>
      <x:c r="K666" t="n">
        <x:v>31.13466</x:v>
      </x:c>
      <x:c r="L666" t="n">
        <x:v>36.46994</x:v>
      </x:c>
      <x:c r="M666" t="n">
        <x:v>31.84725</x:v>
      </x:c>
      <x:c r="N666" t="n">
        <x:v>31.44527</x:v>
      </x:c>
      <x:c r="O666" t="n">
        <x:v>32.08477</x:v>
      </x:c>
      <x:c r="P666" t="n">
        <x:v>34.35044</x:v>
      </x:c>
      <x:c r="Q666" t="n">
        <x:v>33.50995</x:v>
      </x:c>
      <x:c r="R666" t="n">
        <x:v>32.01169</x:v>
      </x:c>
      <x:c r="S666" t="n">
        <x:v>29.16133</x:v>
      </x:c>
      <x:c r="T666" t="n">
        <x:v>28.63146</x:v>
      </x:c>
      <x:c r="U666" t="n">
        <x:v>23.15</x:v>
      </x:c>
      <x:c r="V666" t="n">
        <x:v>23.71642</x:v>
      </x:c>
      <x:c r="W666" t="n">
        <x:v>23.15</x:v>
      </x:c>
      <x:c r="X666" t="n">
        <x:v>21.08532</x:v>
      </x:c>
      <x:c r="Y666" t="n">
        <x:v>20.20829</x:v>
      </x:c>
      <x:c r="Z666" t="n">
        <x:v>22.27297</x:v>
      </x:c>
      <x:c r="AA666" t="n">
        <x:v>24.72135</x:v>
      </x:c>
      <x:c r="AB666" t="n">
        <x:f>COUNT(D666:O666)</x:f>
        <x:v>12</x:v>
      </x:c>
      <x:c r="AC666" t="n">
        <x:f>COUNT(P666:AA666)</x:f>
        <x:v>12</x:v>
      </x:c>
      <x:c r="AD666" t="n">
        <x:f>COUNTIF(D666:AA666,"&gt;0")</x:f>
        <x:v>24</x:v>
      </x:c>
      <x:c r="AE666" t="n">
        <x:f>IF(AB666=0,"",AVERAGE(D666:O666))</x:f>
        <x:v>36.55368333333333</x:v>
      </x:c>
      <x:c r="AF666" t="n">
        <x:f>IF(AC666=0,"",AVERAGE(P666:AA666))</x:f>
        <x:v>26.330768333333328</x:v>
      </x:c>
      <x:c r="AG666" t="n">
        <x:f>IF(OR(AB666&lt;'산출기준'!$B$19,AC666&lt;'산출기준'!$B$19,AE666=0),"",AF666/AE666)</x:f>
        <x:v>0.7203314668243646</x:v>
      </x:c>
      <x:c r="AH666" t="n">
        <x:f>IF(SUM(P666:AA666)=0,"",MAX(P666:AA666)/SUM(P666:AA666))</x:f>
        <x:v>0.1087145133946908</x:v>
      </x:c>
      <x:c r="AI666" t="n">
        <x:f>IF(AG666="","",AD666/'산출기준'!$B$18*'산출기준'!$B$20+MIN(1,AG666)*'산출기준'!$B$21+(1-AH666)*'산출기준'!$B$22)</x:f>
        <x:v>89.43565373683711</x:v>
      </x:c>
      <x:c r="AJ666" t="str">
        <x:v>24개월 중 양수 지수 24개월; 전반/후반 자료 12/12개월. 최근12개월/이전12개월 관측월 평균비 0.72배, 최근 최댓달 비중 10.9%. 미래 1년 지속을 보장하지 않음.</x:v>
      </x:c>
      <x:c r="AK666" t="str">
        <x:v>https://developers.naver.com/docs/serviceapi/datalab/search/search.md</x:v>
      </x:c>
    </x:row>
    <x:row r="667">
      <x:c r="A667" t="str">
        <x:v>K0663</x:v>
      </x:c>
      <x:c r="B667" t="str">
        <x:v>패션·뷰티</x:v>
      </x:c>
      <x:c r="C667" t="str">
        <x:v>발바닥각질제거</x:v>
      </x:c>
      <x:c r="D667" t="n">
        <x:v>25.7811</x:v>
      </x:c>
      <x:c r="E667" t="n">
        <x:v>29.23442</x:v>
      </x:c>
      <x:c r="F667" t="n">
        <x:v>25.06851</x:v>
      </x:c>
      <x:c r="G667" t="n">
        <x:v>44.83829</x:v>
      </x:c>
      <x:c r="H667" t="n">
        <x:v>40.27041</x:v>
      </x:c>
      <x:c r="I667" t="n">
        <x:v>33.91193</x:v>
      </x:c>
      <x:c r="J667" t="n">
        <x:v>17.65028</x:v>
      </x:c>
      <x:c r="K667" t="n">
        <x:v>29.47195</x:v>
      </x:c>
      <x:c r="L667" t="n">
        <x:v>25.23296</x:v>
      </x:c>
      <x:c r="M667" t="n">
        <x:v>26.78604</x:v>
      </x:c>
      <x:c r="N667" t="n">
        <x:v>26.21962</x:v>
      </x:c>
      <x:c r="O667" t="n">
        <x:v>26.89566</x:v>
      </x:c>
      <x:c r="P667" t="n">
        <x:v>26.34752</x:v>
      </x:c>
      <x:c r="Q667" t="n">
        <x:v>22.5105</x:v>
      </x:c>
      <x:c r="R667" t="n">
        <x:v>30.80577</x:v>
      </x:c>
      <x:c r="S667" t="n">
        <x:v>39.04622</x:v>
      </x:c>
      <x:c r="T667" t="n">
        <x:v>46.30001</x:v>
      </x:c>
      <x:c r="U667" t="n">
        <x:v>31.97515</x:v>
      </x:c>
      <x:c r="V667" t="n">
        <x:v>24.97716</x:v>
      </x:c>
      <x:c r="W667" t="n">
        <x:v>21.96236</x:v>
      </x:c>
      <x:c r="X667" t="n">
        <x:v>25.05024</x:v>
      </x:c>
      <x:c r="Y667" t="n">
        <x:v>26.05517</x:v>
      </x:c>
      <x:c r="Z667" t="n">
        <x:v>21.52384</x:v>
      </x:c>
      <x:c r="AA667" t="n">
        <x:v>24.28284</x:v>
      </x:c>
      <x:c r="AB667" t="n">
        <x:f>COUNT(D667:O667)</x:f>
        <x:v>12</x:v>
      </x:c>
      <x:c r="AC667" t="n">
        <x:f>COUNT(P667:AA667)</x:f>
        <x:v>12</x:v>
      </x:c>
      <x:c r="AD667" t="n">
        <x:f>COUNTIF(D667:AA667,"&gt;0")</x:f>
        <x:v>24</x:v>
      </x:c>
      <x:c r="AE667" t="n">
        <x:f>IF(AB667=0,"",AVERAGE(D667:O667))</x:f>
        <x:v>29.2800975</x:v>
      </x:c>
      <x:c r="AF667" t="n">
        <x:f>IF(AC667=0,"",AVERAGE(P667:AA667))</x:f>
        <x:v>28.403064999999998</x:v>
      </x:c>
      <x:c r="AG667" t="n">
        <x:f>IF(OR(AB667&lt;'산출기준'!$B$19,AC667&lt;'산출기준'!$B$19,AE667=0),"",AF667/AE667)</x:f>
        <x:v>0.9700468039766602</x:v>
      </x:c>
      <x:c r="AH667" t="n">
        <x:f>IF(SUM(P667:AA667)=0,"",MAX(P667:AA667)/SUM(P667:AA667))</x:f>
        <x:v>0.135842176422392</x:v>
      </x:c>
      <x:c r="AI667" t="n">
        <x:f>IF(AG667="","",AD667/'산출기준'!$B$18*'산출기준'!$B$20+MIN(1,AG667)*'산출기준'!$B$21+(1-AH667)*'산출기준'!$B$22)</x:f>
        <x:v>96.38456059085198</x:v>
      </x:c>
      <x:c r="AJ667" t="str">
        <x:v>24개월 중 양수 지수 24개월; 전반/후반 자료 12/12개월. 최근12개월/이전12개월 관측월 평균비 0.97배, 최근 최댓달 비중 13.6%. 미래 1년 지속을 보장하지 않음.</x:v>
      </x:c>
      <x:c r="AK667" t="str">
        <x:v>https://developers.naver.com/docs/serviceapi/datalab/search/search.md</x:v>
      </x:c>
    </x:row>
    <x:row r="668">
      <x:c r="A668" t="str">
        <x:v>K0664</x:v>
      </x:c>
      <x:c r="B668" t="str">
        <x:v>패션·뷰티</x:v>
      </x:c>
      <x:c r="C668" t="str">
        <x:v>지루성두피염치료</x:v>
      </x:c>
      <x:c r="D668" t="n">
        <x:v>25.30604</x:v>
      </x:c>
      <x:c r="E668" t="n">
        <x:v>28.10158</x:v>
      </x:c>
      <x:c r="F668" t="n">
        <x:v>23.67988</x:v>
      </x:c>
      <x:c r="G668" t="n">
        <x:v>22.60186</x:v>
      </x:c>
      <x:c r="H668" t="n">
        <x:v>29.34405</x:v>
      </x:c>
      <x:c r="I668" t="n">
        <x:v>29.50849</x:v>
      </x:c>
      <x:c r="J668" t="n">
        <x:v>31.6828</x:v>
      </x:c>
      <x:c r="K668" t="n">
        <x:v>29.08825</x:v>
      </x:c>
      <x:c r="L668" t="n">
        <x:v>31.9386</x:v>
      </x:c>
      <x:c r="M668" t="n">
        <x:v>36.61611</x:v>
      </x:c>
      <x:c r="N668" t="n">
        <x:v>40.54449</x:v>
      </x:c>
      <x:c r="O668" t="n">
        <x:v>38.05956</x:v>
      </x:c>
      <x:c r="P668" t="n">
        <x:v>30.97021</x:v>
      </x:c>
      <x:c r="Q668" t="n">
        <x:v>34.86205</x:v>
      </x:c>
      <x:c r="R668" t="n">
        <x:v>30.5317</x:v>
      </x:c>
      <x:c r="S668" t="n">
        <x:v>29.39886</x:v>
      </x:c>
      <x:c r="T668" t="n">
        <x:v>33.21761</x:v>
      </x:c>
      <x:c r="U668" t="n">
        <x:v>29.38059</x:v>
      </x:c>
      <x:c r="V668" t="n">
        <x:v>35.00822</x:v>
      </x:c>
      <x:c r="W668" t="n">
        <x:v>31.57317</x:v>
      </x:c>
      <x:c r="X668" t="n">
        <x:v>29.59985</x:v>
      </x:c>
      <x:c r="Y668" t="n">
        <x:v>32.70601</x:v>
      </x:c>
      <x:c r="Z668" t="n">
        <x:v>25.72629</x:v>
      </x:c>
      <x:c r="AA668" t="n">
        <x:v>23.53371</x:v>
      </x:c>
      <x:c r="AB668" t="n">
        <x:f>COUNT(D668:O668)</x:f>
        <x:v>12</x:v>
      </x:c>
      <x:c r="AC668" t="n">
        <x:f>COUNT(P668:AA668)</x:f>
        <x:v>12</x:v>
      </x:c>
      <x:c r="AD668" t="n">
        <x:f>COUNTIF(D668:AA668,"&gt;0")</x:f>
        <x:v>24</x:v>
      </x:c>
      <x:c r="AE668" t="n">
        <x:f>IF(AB668=0,"",AVERAGE(D668:O668))</x:f>
        <x:v>30.539309166666666</x:v>
      </x:c>
      <x:c r="AF668" t="n">
        <x:f>IF(AC668=0,"",AVERAGE(P668:AA668))</x:f>
        <x:v>30.542355833333332</x:v>
      </x:c>
      <x:c r="AG668" t="n">
        <x:f>IF(OR(AB668&lt;'산출기준'!$B$19,AC668&lt;'산출기준'!$B$19,AE668=0),"",AF668/AE668)</x:f>
        <x:v>1.0000997621344359</x:v>
      </x:c>
      <x:c r="AH668" t="n">
        <x:f>IF(SUM(P668:AA668)=0,"",MAX(P668:AA668)/SUM(P668:AA668))</x:f>
        <x:v>0.09551822664192544</x:v>
      </x:c>
      <x:c r="AI668" t="n">
        <x:f>IF(AG668="","",AD668/'산출기준'!$B$18*'산출기준'!$B$20+MIN(1,AG668)*'산출기준'!$B$21+(1-AH668)*'산출기준'!$B$22)</x:f>
        <x:v>98.08963546716149</x:v>
      </x:c>
      <x:c r="AJ668" t="str">
        <x:v>24개월 중 양수 지수 24개월; 전반/후반 자료 12/12개월. 최근12개월/이전12개월 관측월 평균비 1.00배, 최근 최댓달 비중 9.6%. 미래 1년 지속을 보장하지 않음.</x:v>
      </x:c>
      <x:c r="AK668" t="str">
        <x:v>https://developers.naver.com/docs/serviceapi/datalab/search/search.md</x:v>
      </x:c>
    </x:row>
    <x:row r="669">
      <x:c r="A669" t="str">
        <x:v>K0665</x:v>
      </x:c>
      <x:c r="B669" t="str">
        <x:v>패션·뷰티</x:v>
      </x:c>
      <x:c r="C669" t="str">
        <x:v>발뒷꿈치각질제거</x:v>
      </x:c>
      <x:c r="D669" t="n">
        <x:v>25.68974</x:v>
      </x:c>
      <x:c r="E669" t="n">
        <x:v>32.68773</x:v>
      </x:c>
      <x:c r="F669" t="n">
        <x:v>28.10158</x:v>
      </x:c>
      <x:c r="G669" t="n">
        <x:v>34.49661</x:v>
      </x:c>
      <x:c r="H669" t="n">
        <x:v>24.70308</x:v>
      </x:c>
      <x:c r="I669" t="n">
        <x:v>27.31591</x:v>
      </x:c>
      <x:c r="J669" t="n">
        <x:v>13.53919</x:v>
      </x:c>
      <x:c r="K669" t="n">
        <x:v>11.05426</x:v>
      </x:c>
      <x:c r="L669" t="n">
        <x:v>9.83007</x:v>
      </x:c>
      <x:c r="M669" t="n">
        <x:v>16.33473</x:v>
      </x:c>
      <x:c r="N669" t="n">
        <x:v>13.68536</x:v>
      </x:c>
      <x:c r="O669" t="n">
        <x:v>0.27407</x:v>
      </x:c>
      <x:c r="P669" t="n">
        <x:v>0.87703</x:v>
      </x:c>
      <x:c r="Q669" t="n">
        <x:v>8.91649</x:v>
      </x:c>
      <x:c r="R669" t="n">
        <x:v>16.04238</x:v>
      </x:c>
      <x:c r="S669" t="n">
        <x:v>41.96966</x:v>
      </x:c>
      <x:c r="T669" t="n">
        <x:v>50.42938</x:v>
      </x:c>
      <x:c r="U669" t="n">
        <x:v>43.65064</x:v>
      </x:c>
      <x:c r="V669" t="n">
        <x:v>38.58943</x:v>
      </x:c>
      <x:c r="W669" t="n">
        <x:v>38.69906</x:v>
      </x:c>
      <x:c r="X669" t="n">
        <x:v>42.64571</x:v>
      </x:c>
      <x:c r="Y669" t="n">
        <x:v>40.983</x:v>
      </x:c>
      <x:c r="Z669" t="n">
        <x:v>27.13319</x:v>
      </x:c>
      <x:c r="AA669" t="n">
        <x:v>22.14507</x:v>
      </x:c>
      <x:c r="AB669" t="n">
        <x:f>COUNT(D669:O669)</x:f>
        <x:v>12</x:v>
      </x:c>
      <x:c r="AC669" t="n">
        <x:f>COUNT(P669:AA669)</x:f>
        <x:v>12</x:v>
      </x:c>
      <x:c r="AD669" t="n">
        <x:f>COUNTIF(D669:AA669,"&gt;0")</x:f>
        <x:v>24</x:v>
      </x:c>
      <x:c r="AE669" t="n">
        <x:f>IF(AB669=0,"",AVERAGE(D669:O669))</x:f>
        <x:v>19.809360833333333</x:v>
      </x:c>
      <x:c r="AF669" t="n">
        <x:f>IF(AC669=0,"",AVERAGE(P669:AA669))</x:f>
        <x:v>31.006753333333332</x:v>
      </x:c>
      <x:c r="AG669" t="n">
        <x:f>IF(OR(AB669&lt;'산출기준'!$B$19,AC669&lt;'산출기준'!$B$19,AE669=0),"",AF669/AE669)</x:f>
        <x:v>1.5652576372458256</x:v>
      </x:c>
      <x:c r="AH669" t="n">
        <x:f>IF(SUM(P669:AA669)=0,"",MAX(P669:AA669)/SUM(P669:AA669))</x:f>
        <x:v>0.13553332360068657</x:v>
      </x:c>
      <x:c r="AI669" t="n">
        <x:f>IF(AG669="","",AD669/'산출기준'!$B$18*'산출기준'!$B$20+MIN(1,AG669)*'산출기준'!$B$21+(1-AH669)*'산출기준'!$B$22)</x:f>
        <x:v>97.28933352798627</x:v>
      </x:c>
      <x:c r="AJ669" t="str">
        <x:v>24개월 중 양수 지수 24개월; 전반/후반 자료 12/12개월. 최근12개월/이전12개월 관측월 평균비 1.57배, 최근 최댓달 비중 13.6%. 미래 1년 지속을 보장하지 않음.</x:v>
      </x:c>
      <x:c r="AK669" t="str">
        <x:v>https://developers.naver.com/docs/serviceapi/datalab/search/search.md</x:v>
      </x:c>
    </x:row>
    <x:row r="670">
      <x:c r="A670" t="str">
        <x:v>K0666</x:v>
      </x:c>
      <x:c r="B670" t="str">
        <x:v>패션·뷰티</x:v>
      </x:c>
      <x:c r="C670" t="str">
        <x:v>향수뿌리는위치</x:v>
      </x:c>
      <x:c r="D670" t="n">
        <x:v>31.77556</x:v>
      </x:c>
      <x:c r="E670" t="n">
        <x:v>29.58773</x:v>
      </x:c>
      <x:c r="F670" t="n">
        <x:v>21.95267</x:v>
      </x:c>
      <x:c r="G670" t="n">
        <x:v>29.30495</x:v>
      </x:c>
      <x:c r="H670" t="n">
        <x:v>20.46435</x:v>
      </x:c>
      <x:c r="I670" t="n">
        <x:v>22.05685</x:v>
      </x:c>
      <x:c r="J670" t="n">
        <x:v>27.60827</x:v>
      </x:c>
      <x:c r="K670" t="n">
        <x:v>29.06682</x:v>
      </x:c>
      <x:c r="L670" t="n">
        <x:v>31.93927</x:v>
      </x:c>
      <x:c r="M670" t="n">
        <x:v>28.39708</x:v>
      </x:c>
      <x:c r="N670" t="n">
        <x:v>24.82512</x:v>
      </x:c>
      <x:c r="O670" t="n">
        <x:v>24.94418</x:v>
      </x:c>
      <x:c r="P670" t="n">
        <x:v>28.2929</x:v>
      </x:c>
      <x:c r="Q670" t="n">
        <x:v>25.67346</x:v>
      </x:c>
      <x:c r="R670" t="n">
        <x:v>22.39916</x:v>
      </x:c>
      <x:c r="S670" t="n">
        <x:v>20.70248</x:v>
      </x:c>
      <x:c r="T670" t="n">
        <x:v>18.20211</x:v>
      </x:c>
      <x:c r="U670" t="n">
        <x:v>17.7705</x:v>
      </x:c>
      <x:c r="V670" t="n">
        <x:v>25.53951</x:v>
      </x:c>
      <x:c r="W670" t="n">
        <x:v>22.50334</x:v>
      </x:c>
      <x:c r="X670" t="n">
        <x:v>20.36017</x:v>
      </x:c>
      <x:c r="Y670" t="n">
        <x:v>18.79744</x:v>
      </x:c>
      <x:c r="Z670" t="n">
        <x:v>11.4005</x:v>
      </x:c>
      <x:c r="AA670" t="n">
        <x:v>16.44589</x:v>
      </x:c>
      <x:c r="AB670" t="n">
        <x:f>COUNT(D670:O670)</x:f>
        <x:v>12</x:v>
      </x:c>
      <x:c r="AC670" t="n">
        <x:f>COUNT(P670:AA670)</x:f>
        <x:v>12</x:v>
      </x:c>
      <x:c r="AD670" t="n">
        <x:f>COUNTIF(D670:AA670,"&gt;0")</x:f>
        <x:v>24</x:v>
      </x:c>
      <x:c r="AE670" t="n">
        <x:f>IF(AB670=0,"",AVERAGE(D670:O670))</x:f>
        <x:v>26.826904166666665</x:v>
      </x:c>
      <x:c r="AF670" t="n">
        <x:f>IF(AC670=0,"",AVERAGE(P670:AA670))</x:f>
        <x:v>20.673955</x:v>
      </x:c>
      <x:c r="AG670" t="n">
        <x:f>IF(OR(AB670&lt;'산출기준'!$B$19,AC670&lt;'산출기준'!$B$19,AE670=0),"",AF670/AE670)</x:f>
        <x:v>0.7706425934039787</x:v>
      </x:c>
      <x:c r="AH670" t="n">
        <x:f>IF(SUM(P670:AA670)=0,"",MAX(P670:AA670)/SUM(P670:AA670))</x:f>
        <x:v>0.1140440552698633</x:v>
      </x:c>
      <x:c r="AI670" t="n">
        <x:f>IF(AG670="","",AD670/'산출기준'!$B$18*'산출기준'!$B$20+MIN(1,AG670)*'산출기준'!$B$21+(1-AH670)*'산출기준'!$B$22)</x:f>
        <x:v>90.83839669672209</x:v>
      </x:c>
      <x:c r="AJ670" t="str">
        <x:v>24개월 중 양수 지수 24개월; 전반/후반 자료 12/12개월. 최근12개월/이전12개월 관측월 평균비 0.77배, 최근 최댓달 비중 11.4%. 미래 1년 지속을 보장하지 않음.</x:v>
      </x:c>
      <x:c r="AK670" t="str">
        <x:v>https://developers.naver.com/docs/serviceapi/datalab/search/search.md</x:v>
      </x:c>
    </x:row>
    <x:row r="671">
      <x:c r="A671" t="str">
        <x:v>K0667</x:v>
      </x:c>
      <x:c r="B671" t="str">
        <x:v>패션·뷰티</x:v>
      </x:c>
      <x:c r="C671" t="str">
        <x:v>얼굴윤곽관리</x:v>
      </x:c>
      <x:c r="D671" t="n">
        <x:v>7.62018</x:v>
      </x:c>
      <x:c r="E671" t="n">
        <x:v>7.54576</x:v>
      </x:c>
      <x:c r="F671" t="n">
        <x:v>9.94195</x:v>
      </x:c>
      <x:c r="G671" t="n">
        <x:v>14.3176</x:v>
      </x:c>
      <x:c r="H671" t="n">
        <x:v>17.66631</x:v>
      </x:c>
      <x:c r="I671" t="n">
        <x:v>13.54368</x:v>
      </x:c>
      <x:c r="J671" t="n">
        <x:v>15.79104</x:v>
      </x:c>
      <x:c r="K671" t="n">
        <x:v>17.93421</x:v>
      </x:c>
      <x:c r="L671" t="n">
        <x:v>14.83851</x:v>
      </x:c>
      <x:c r="M671" t="n">
        <x:v>7.64994</x:v>
      </x:c>
      <x:c r="N671" t="n">
        <x:v>8.69176</x:v>
      </x:c>
      <x:c r="O671" t="n">
        <x:v>13.37996</x:v>
      </x:c>
      <x:c r="P671" t="n">
        <x:v>11.53445</x:v>
      </x:c>
      <x:c r="Q671" t="n">
        <x:v>11.43027</x:v>
      </x:c>
      <x:c r="R671" t="n">
        <x:v>9.94195</x:v>
      </x:c>
      <x:c r="S671" t="n">
        <x:v>12.14466</x:v>
      </x:c>
      <x:c r="T671" t="n">
        <x:v>12.15954</x:v>
      </x:c>
      <x:c r="U671" t="n">
        <x:v>14.00506</x:v>
      </x:c>
      <x:c r="V671" t="n">
        <x:v>25.71811</x:v>
      </x:c>
      <x:c r="W671" t="n">
        <x:v>22.29498</x:v>
      </x:c>
      <x:c r="X671" t="n">
        <x:v>5.40258</x:v>
      </x:c>
      <x:c r="Y671" t="n">
        <x:v>7.21833</x:v>
      </x:c>
      <x:c r="Z671" t="n">
        <x:v>15.10641</x:v>
      </x:c>
      <x:c r="AA671" t="n">
        <x:v>16.69891</x:v>
      </x:c>
      <x:c r="AB671" t="n">
        <x:f>COUNT(D671:O671)</x:f>
        <x:v>12</x:v>
      </x:c>
      <x:c r="AC671" t="n">
        <x:f>COUNT(P671:AA671)</x:f>
        <x:v>12</x:v>
      </x:c>
      <x:c r="AD671" t="n">
        <x:f>COUNTIF(D671:AA671,"&gt;0")</x:f>
        <x:v>24</x:v>
      </x:c>
      <x:c r="AE671" t="n">
        <x:f>IF(AB671=0,"",AVERAGE(D671:O671))</x:f>
        <x:v>12.410074999999999</x:v>
      </x:c>
      <x:c r="AF671" t="n">
        <x:f>IF(AC671=0,"",AVERAGE(P671:AA671))</x:f>
        <x:v>13.637937500000001</x:v>
      </x:c>
      <x:c r="AG671" t="n">
        <x:f>IF(OR(AB671&lt;'산출기준'!$B$19,AC671&lt;'산출기준'!$B$19,AE671=0),"",AF671/AE671)</x:f>
        <x:v>1.0989407799711124</x:v>
      </x:c>
      <x:c r="AH671" t="n">
        <x:f>IF(SUM(P671:AA671)=0,"",MAX(P671:AA671)/SUM(P671:AA671))</x:f>
        <x:v>0.15714809026902588</x:v>
      </x:c>
      <x:c r="AI671" t="n">
        <x:f>IF(AG671="","",AD671/'산출기준'!$B$18*'산출기준'!$B$20+MIN(1,AG671)*'산출기준'!$B$21+(1-AH671)*'산출기준'!$B$22)</x:f>
        <x:v>96.85703819461949</x:v>
      </x:c>
      <x:c r="AJ671" t="str">
        <x:v>24개월 중 양수 지수 24개월; 전반/후반 자료 12/12개월. 최근12개월/이전12개월 관측월 평균비 1.10배, 최근 최댓달 비중 15.7%. 미래 1년 지속을 보장하지 않음.</x:v>
      </x:c>
      <x:c r="AK671" t="str">
        <x:v>https://developers.naver.com/docs/serviceapi/datalab/search/search.md</x:v>
      </x:c>
    </x:row>
    <x:row r="672">
      <x:c r="A672" t="str">
        <x:v>K0668</x:v>
      </x:c>
      <x:c r="B672" t="str">
        <x:v>패션·뷰티</x:v>
      </x:c>
      <x:c r="C672" t="str">
        <x:v>남자옷코디</x:v>
      </x:c>
      <x:c r="D672" t="n">
        <x:v>34.90102</x:v>
      </x:c>
      <x:c r="E672" t="n">
        <x:v>35.83866</x:v>
      </x:c>
      <x:c r="F672" t="n">
        <x:v>31.50766</x:v>
      </x:c>
      <x:c r="G672" t="n">
        <x:v>26.29855</x:v>
      </x:c>
      <x:c r="H672" t="n">
        <x:v>28.2036</x:v>
      </x:c>
      <x:c r="I672" t="n">
        <x:v>31.47789</x:v>
      </x:c>
      <x:c r="J672" t="n">
        <x:v>41.7324</x:v>
      </x:c>
      <x:c r="K672" t="n">
        <x:v>36.65724</x:v>
      </x:c>
      <x:c r="L672" t="n">
        <x:v>34.2164</x:v>
      </x:c>
      <x:c r="M672" t="n">
        <x:v>24.73582</x:v>
      </x:c>
      <x:c r="N672" t="n">
        <x:v>21.34246</x:v>
      </x:c>
      <x:c r="O672" t="n">
        <x:v>22.63729</x:v>
      </x:c>
      <x:c r="P672" t="n">
        <x:v>27.10224</x:v>
      </x:c>
      <x:c r="Q672" t="n">
        <x:v>27.4892</x:v>
      </x:c>
      <x:c r="R672" t="n">
        <x:v>24.36374</x:v>
      </x:c>
      <x:c r="S672" t="n">
        <x:v>20.71736</x:v>
      </x:c>
      <x:c r="T672" t="n">
        <x:v>21.75919</x:v>
      </x:c>
      <x:c r="U672" t="n">
        <x:v>27.26596</x:v>
      </x:c>
      <x:c r="V672" t="n">
        <x:v>33.27876</x:v>
      </x:c>
      <x:c r="W672" t="n">
        <x:v>30.55514</x:v>
      </x:c>
      <x:c r="X672" t="n">
        <x:v>23.96189</x:v>
      </x:c>
      <x:c r="Y672" t="n">
        <x:v>16.81797</x:v>
      </x:c>
      <x:c r="Z672" t="n">
        <x:v>14.92781</x:v>
      </x:c>
      <x:c r="AA672" t="n">
        <x:v>16.47566</x:v>
      </x:c>
      <x:c r="AB672" t="n">
        <x:f>COUNT(D672:O672)</x:f>
        <x:v>12</x:v>
      </x:c>
      <x:c r="AC672" t="n">
        <x:f>COUNT(P672:AA672)</x:f>
        <x:v>12</x:v>
      </x:c>
      <x:c r="AD672" t="n">
        <x:f>COUNTIF(D672:AA672,"&gt;0")</x:f>
        <x:v>24</x:v>
      </x:c>
      <x:c r="AE672" t="n">
        <x:f>IF(AB672=0,"",AVERAGE(D672:O672))</x:f>
        <x:v>30.795749166666667</x:v>
      </x:c>
      <x:c r="AF672" t="n">
        <x:f>IF(AC672=0,"",AVERAGE(P672:AA672))</x:f>
        <x:v>23.726243333333333</x:v>
      </x:c>
      <x:c r="AG672" t="n">
        <x:f>IF(OR(AB672&lt;'산출기준'!$B$19,AC672&lt;'산출기준'!$B$19,AE672=0),"",AF672/AE672)</x:f>
        <x:v>0.7704389071662731</x:v>
      </x:c>
      <x:c r="AH672" t="n">
        <x:f>IF(SUM(P672:AA672)=0,"",MAX(P672:AA672)/SUM(P672:AA672))</x:f>
        <x:v>0.11688449625330488</x:v>
      </x:c>
      <x:c r="AI672" t="n">
        <x:f>IF(AG672="","",AD672/'산출기준'!$B$18*'산출기준'!$B$20+MIN(1,AG672)*'산출기준'!$B$21+(1-AH672)*'산출기준'!$B$22)</x:f>
        <x:v>90.7754772899221</x:v>
      </x:c>
      <x:c r="AJ672" t="str">
        <x:v>24개월 중 양수 지수 24개월; 전반/후반 자료 12/12개월. 최근12개월/이전12개월 관측월 평균비 0.77배, 최근 최댓달 비중 11.7%. 미래 1년 지속을 보장하지 않음.</x:v>
      </x:c>
      <x:c r="AK672" t="str">
        <x:v>https://developers.naver.com/docs/serviceapi/datalab/search/search.md</x:v>
      </x:c>
    </x:row>
    <x:row r="673">
      <x:c r="A673" t="str">
        <x:v>K0669</x:v>
      </x:c>
      <x:c r="B673" t="str">
        <x:v>패션·뷰티</x:v>
      </x:c>
      <x:c r="C673" t="str">
        <x:v>퍼스널컬러테스트</x:v>
      </x:c>
      <x:c r="D673" t="n">
        <x:v>100</x:v>
      </x:c>
      <x:c r="E673" t="n">
        <x:v>83.86664</x:v>
      </x:c>
      <x:c r="F673" t="n">
        <x:v>61.05075</x:v>
      </x:c>
      <x:c r="G673" t="n">
        <x:v>54.15984</x:v>
      </x:c>
      <x:c r="H673" t="n">
        <x:v>64.71201</x:v>
      </x:c>
      <x:c r="I673" t="n">
        <x:v>77.91337</x:v>
      </x:c>
      <x:c r="J673" t="n">
        <x:v>57.44902</x:v>
      </x:c>
      <x:c r="K673" t="n">
        <x:v>42.23842</x:v>
      </x:c>
      <x:c r="L673" t="n">
        <x:v>48.6233</x:v>
      </x:c>
      <x:c r="M673" t="n">
        <x:v>48.19169</x:v>
      </x:c>
      <x:c r="N673" t="n">
        <x:v>50.3051</x:v>
      </x:c>
      <x:c r="O673" t="n">
        <x:v>83.76246</x:v>
      </x:c>
      <x:c r="P673" t="n">
        <x:v>56.55603</x:v>
      </x:c>
      <x:c r="Q673" t="n">
        <x:v>60.78285</x:v>
      </x:c>
      <x:c r="R673" t="n">
        <x:v>51.06414</x:v>
      </x:c>
      <x:c r="S673" t="n">
        <x:v>41.15195</x:v>
      </x:c>
      <x:c r="T673" t="n">
        <x:v>35.13915</x:v>
      </x:c>
      <x:c r="U673" t="n">
        <x:v>22.0122</x:v>
      </x:c>
      <x:c r="V673" t="n">
        <x:v>13.81157</x:v>
      </x:c>
      <x:c r="W673" t="n">
        <x:v>12.79952</x:v>
      </x:c>
      <x:c r="X673" t="n">
        <x:v>9.95683</x:v>
      </x:c>
      <x:c r="Y673" t="n">
        <x:v>6.87602</x:v>
      </x:c>
      <x:c r="Z673" t="n">
        <x:v>8.76618</x:v>
      </x:c>
      <x:c r="AA673" t="n">
        <x:v>15.86545</x:v>
      </x:c>
      <x:c r="AB673" t="n">
        <x:f>COUNT(D673:O673)</x:f>
        <x:v>12</x:v>
      </x:c>
      <x:c r="AC673" t="n">
        <x:f>COUNT(P673:AA673)</x:f>
        <x:v>12</x:v>
      </x:c>
      <x:c r="AD673" t="n">
        <x:f>COUNTIF(D673:AA673,"&gt;0")</x:f>
        <x:v>24</x:v>
      </x:c>
      <x:c r="AE673" t="n">
        <x:f>IF(AB673=0,"",AVERAGE(D673:O673))</x:f>
        <x:v>64.35605</x:v>
      </x:c>
      <x:c r="AF673" t="n">
        <x:f>IF(AC673=0,"",AVERAGE(P673:AA673))</x:f>
        <x:v>27.898490833333337</x:v>
      </x:c>
      <x:c r="AG673" t="n">
        <x:f>IF(OR(AB673&lt;'산출기준'!$B$19,AC673&lt;'산출기준'!$B$19,AE673=0),"",AF673/AE673)</x:f>
        <x:v>0.4335022244735862</x:v>
      </x:c>
      <x:c r="AH673" t="n">
        <x:f>IF(SUM(P673:AA673)=0,"",MAX(P673:AA673)/SUM(P673:AA673))</x:f>
        <x:v>0.1815595521012203</x:v>
      </x:c>
      <x:c r="AI673" t="n">
        <x:f>IF(AG673="","",AD673/'산출기준'!$B$18*'산출기준'!$B$20+MIN(1,AG673)*'산출기준'!$B$21+(1-AH673)*'산출기준'!$B$22)</x:f>
        <x:v>79.37387569218319</x:v>
      </x:c>
      <x:c r="AJ673" t="str">
        <x:v>24개월 중 양수 지수 24개월; 전반/후반 자료 12/12개월. 최근12개월/이전12개월 관측월 평균비 0.43배, 최근 최댓달 비중 18.2%. 미래 1년 지속을 보장하지 않음.</x:v>
      </x:c>
      <x:c r="AK673" t="str">
        <x:v>https://developers.naver.com/docs/serviceapi/datalab/search/search.md</x:v>
      </x:c>
    </x:row>
    <x:row r="674">
      <x:c r="A674" t="str">
        <x:v>K0670</x:v>
      </x:c>
      <x:c r="B674" t="str">
        <x:v>패션·뷰티</x:v>
      </x:c>
      <x:c r="C674" t="str">
        <x:v>여성탈모원인</x:v>
      </x:c>
      <x:c r="D674" t="n">
        <x:v>27.11713</x:v>
      </x:c>
      <x:c r="E674" t="n">
        <x:v>29.64726</x:v>
      </x:c>
      <x:c r="F674" t="n">
        <x:v>26.74505</x:v>
      </x:c>
      <x:c r="G674" t="n">
        <x:v>24.78047</x:v>
      </x:c>
      <x:c r="H674" t="n">
        <x:v>21.81872</x:v>
      </x:c>
      <x:c r="I674" t="n">
        <x:v>17.24959</x:v>
      </x:c>
      <x:c r="J674" t="n">
        <x:v>15.41896</x:v>
      </x:c>
      <x:c r="K674" t="n">
        <x:v>15.59755</x:v>
      </x:c>
      <x:c r="L674" t="n">
        <x:v>18.06816</x:v>
      </x:c>
      <x:c r="M674" t="n">
        <x:v>15.44872</x:v>
      </x:c>
      <x:c r="N674" t="n">
        <x:v>17.08587</x:v>
      </x:c>
      <x:c r="O674" t="n">
        <x:v>22.66706</x:v>
      </x:c>
      <x:c r="P674" t="n">
        <x:v>21.49129</x:v>
      </x:c>
      <x:c r="Q674" t="n">
        <x:v>21.02991</x:v>
      </x:c>
      <x:c r="R674" t="n">
        <x:v>18.9165</x:v>
      </x:c>
      <x:c r="S674" t="n">
        <x:v>15.83568</x:v>
      </x:c>
      <x:c r="T674" t="n">
        <x:v>16.28218</x:v>
      </x:c>
      <x:c r="U674" t="n">
        <x:v>12.75487</x:v>
      </x:c>
      <x:c r="V674" t="n">
        <x:v>14.86828</x:v>
      </x:c>
      <x:c r="W674" t="n">
        <x:v>14.09435</x:v>
      </x:c>
      <x:c r="X674" t="n">
        <x:v>13.20136</x:v>
      </x:c>
      <x:c r="Y674" t="n">
        <x:v>11.7577</x:v>
      </x:c>
      <x:c r="Z674" t="n">
        <x:v>13.94552</x:v>
      </x:c>
      <x:c r="AA674" t="n">
        <x:v>16.83286</x:v>
      </x:c>
      <x:c r="AB674" t="n">
        <x:f>COUNT(D674:O674)</x:f>
        <x:v>12</x:v>
      </x:c>
      <x:c r="AC674" t="n">
        <x:f>COUNT(P674:AA674)</x:f>
        <x:v>12</x:v>
      </x:c>
      <x:c r="AD674" t="n">
        <x:f>COUNTIF(D674:AA674,"&gt;0")</x:f>
        <x:v>24</x:v>
      </x:c>
      <x:c r="AE674" t="n">
        <x:f>IF(AB674=0,"",AVERAGE(D674:O674))</x:f>
        <x:v>20.970378333333336</x:v>
      </x:c>
      <x:c r="AF674" t="n">
        <x:f>IF(AC674=0,"",AVERAGE(P674:AA674))</x:f>
        <x:v>15.917541666666665</x:v>
      </x:c>
      <x:c r="AG674" t="n">
        <x:f>IF(OR(AB674&lt;'산출기준'!$B$19,AC674&lt;'산출기준'!$B$19,AE674=0),"",AF674/AE674)</x:f>
        <x:v>0.7590488551827906</x:v>
      </x:c>
      <x:c r="AH674" t="n">
        <x:f>IF(SUM(P674:AA674)=0,"",MAX(P674:AA674)/SUM(P674:AA674))</x:f>
        <x:v>0.11251365762615145</x:v>
      </x:c>
      <x:c r="AI674" t="n">
        <x:f>IF(AG674="","",AD674/'산출기준'!$B$18*'산출기준'!$B$20+MIN(1,AG674)*'산출기준'!$B$21+(1-AH674)*'산출기준'!$B$22)</x:f>
        <x:v>90.5211925029607</x:v>
      </x:c>
      <x:c r="AJ674" t="str">
        <x:v>24개월 중 양수 지수 24개월; 전반/후반 자료 12/12개월. 최근12개월/이전12개월 관측월 평균비 0.76배, 최근 최댓달 비중 11.3%. 미래 1년 지속을 보장하지 않음.</x:v>
      </x:c>
      <x:c r="AK674" t="str">
        <x:v>https://developers.naver.com/docs/serviceapi/datalab/search/search.md</x:v>
      </x:c>
    </x:row>
    <x:row r="675">
      <x:c r="A675" t="str">
        <x:v>K0671</x:v>
      </x:c>
      <x:c r="B675" t="str">
        <x:v>패션·뷰티</x:v>
      </x:c>
      <x:c r="C675" t="str">
        <x:v>기미제거비용</x:v>
      </x:c>
      <x:c r="D675" t="n">
        <x:v>50.85207</x:v>
      </x:c>
      <x:c r="E675" t="n">
        <x:v>45.50102</x:v>
      </x:c>
      <x:c r="F675" t="n">
        <x:v>46.38718</x:v>
      </x:c>
      <x:c r="G675" t="n">
        <x:v>48.90933</x:v>
      </x:c>
      <x:c r="H675" t="n">
        <x:v>66.25766</x:v>
      </x:c>
      <x:c r="I675" t="n">
        <x:v>64.45126</x:v>
      </x:c>
      <x:c r="J675" t="n">
        <x:v>62.91751</x:v>
      </x:c>
      <x:c r="K675" t="n">
        <x:v>62.1336</x:v>
      </x:c>
      <x:c r="L675" t="n">
        <x:v>60.83844</x:v>
      </x:c>
      <x:c r="M675" t="n">
        <x:v>50.03408</x:v>
      </x:c>
      <x:c r="N675" t="n">
        <x:v>52.14723</x:v>
      </x:c>
      <x:c r="O675" t="n">
        <x:v>53.74914</x:v>
      </x:c>
      <x:c r="P675" t="n">
        <x:v>52.28357</x:v>
      </x:c>
      <x:c r="Q675" t="n">
        <x:v>55.89638</x:v>
      </x:c>
      <x:c r="R675" t="n">
        <x:v>43.52419</x:v>
      </x:c>
      <x:c r="S675" t="n">
        <x:v>58.86162</x:v>
      </x:c>
      <x:c r="T675" t="n">
        <x:v>98.1595</x:v>
      </x:c>
      <x:c r="U675" t="n">
        <x:v>45.43285</x:v>
      </x:c>
      <x:c r="V675" t="n">
        <x:v>61.7246</x:v>
      </x:c>
      <x:c r="W675" t="n">
        <x:v>70.27948</x:v>
      </x:c>
      <x:c r="X675" t="n">
        <x:v>67.04158</x:v>
      </x:c>
      <x:c r="Y675" t="n">
        <x:v>50.81799</x:v>
      </x:c>
      <x:c r="Z675" t="n">
        <x:v>39.57055</x:v>
      </x:c>
      <x:c r="AA675" t="n">
        <x:v>39.22972</x:v>
      </x:c>
      <x:c r="AB675" t="n">
        <x:f>COUNT(D675:O675)</x:f>
        <x:v>12</x:v>
      </x:c>
      <x:c r="AC675" t="n">
        <x:f>COUNT(P675:AA675)</x:f>
        <x:v>12</x:v>
      </x:c>
      <x:c r="AD675" t="n">
        <x:f>COUNTIF(D675:AA675,"&gt;0")</x:f>
        <x:v>24</x:v>
      </x:c>
      <x:c r="AE675" t="n">
        <x:f>IF(AB675=0,"",AVERAGE(D675:O675))</x:f>
        <x:v>55.34821</x:v>
      </x:c>
      <x:c r="AF675" t="n">
        <x:f>IF(AC675=0,"",AVERAGE(P675:AA675))</x:f>
        <x:v>56.90183583333334</x:v>
      </x:c>
      <x:c r="AG675" t="n">
        <x:f>IF(OR(AB675&lt;'산출기준'!$B$19,AC675&lt;'산출기준'!$B$19,AE675=0),"",AF675/AE675)</x:f>
        <x:v>1.0280700285218498</x:v>
      </x:c>
      <x:c r="AH675" t="n">
        <x:f>IF(SUM(P675:AA675)=0,"",MAX(P675:AA675)/SUM(P675:AA675))</x:f>
        <x:v>0.14375561374315937</x:v>
      </x:c>
      <x:c r="AI675" t="n">
        <x:f>IF(AG675="","",AD675/'산출기준'!$B$18*'산출기준'!$B$20+MIN(1,AG675)*'산출기준'!$B$21+(1-AH675)*'산출기준'!$B$22)</x:f>
        <x:v>97.12488772513682</x:v>
      </x:c>
      <x:c r="AJ675" t="str">
        <x:v>24개월 중 양수 지수 24개월; 전반/후반 자료 12/12개월. 최근12개월/이전12개월 관측월 평균비 1.03배, 최근 최댓달 비중 14.4%. 미래 1년 지속을 보장하지 않음.</x:v>
      </x:c>
      <x:c r="AK675" t="str">
        <x:v>https://developers.naver.com/docs/serviceapi/datalab/search/search.md</x:v>
      </x:c>
    </x:row>
    <x:row r="676">
      <x:c r="A676" t="str">
        <x:v>K0672</x:v>
      </x:c>
      <x:c r="B676" t="str">
        <x:v>패션·뷰티</x:v>
      </x:c>
      <x:c r="C676" t="str">
        <x:v>피부장벽</x:v>
      </x:c>
      <x:c r="D676" t="n">
        <x:v>76.44853</x:v>
      </x:c>
      <x:c r="E676" t="n">
        <x:v>83.06066</x:v>
      </x:c>
      <x:c r="F676" t="n">
        <x:v>84.35582</x:v>
      </x:c>
      <x:c r="G676" t="n">
        <x:v>72.0518</x:v>
      </x:c>
      <x:c r="H676" t="n">
        <x:v>74.36946</x:v>
      </x:c>
      <x:c r="I676" t="n">
        <x:v>79.48193</x:v>
      </x:c>
      <x:c r="J676" t="n">
        <x:v>78.39127</x:v>
      </x:c>
      <x:c r="K676" t="n">
        <x:v>70.85889</x:v>
      </x:c>
      <x:c r="L676" t="n">
        <x:v>67.28016</x:v>
      </x:c>
      <x:c r="M676" t="n">
        <x:v>58.4867</x:v>
      </x:c>
      <x:c r="N676" t="n">
        <x:v>56.64621</x:v>
      </x:c>
      <x:c r="O676" t="n">
        <x:v>52.04498</x:v>
      </x:c>
      <x:c r="P676" t="n">
        <x:v>54.46489</x:v>
      </x:c>
      <x:c r="Q676" t="n">
        <x:v>50.40899</x:v>
      </x:c>
      <x:c r="R676" t="n">
        <x:v>53.27198</x:v>
      </x:c>
      <x:c r="S676" t="n">
        <x:v>51.02249</x:v>
      </x:c>
      <x:c r="T676" t="n">
        <x:v>47.64826</x:v>
      </x:c>
      <x:c r="U676" t="n">
        <x:v>41.8882</x:v>
      </x:c>
      <x:c r="V676" t="n">
        <x:v>48.50034</x:v>
      </x:c>
      <x:c r="W676" t="n">
        <x:v>50.37491</x:v>
      </x:c>
      <x:c r="X676" t="n">
        <x:v>39.43421</x:v>
      </x:c>
      <x:c r="Y676" t="n">
        <x:v>37.73006</x:v>
      </x:c>
      <x:c r="Z676" t="n">
        <x:v>36.19631</x:v>
      </x:c>
      <x:c r="AA676" t="n">
        <x:v>36.6394</x:v>
      </x:c>
      <x:c r="AB676" t="n">
        <x:f>COUNT(D676:O676)</x:f>
        <x:v>12</x:v>
      </x:c>
      <x:c r="AC676" t="n">
        <x:f>COUNT(P676:AA676)</x:f>
        <x:v>12</x:v>
      </x:c>
      <x:c r="AD676" t="n">
        <x:f>COUNTIF(D676:AA676,"&gt;0")</x:f>
        <x:v>24</x:v>
      </x:c>
      <x:c r="AE676" t="n">
        <x:f>IF(AB676=0,"",AVERAGE(D676:O676))</x:f>
        <x:v>71.12303416666667</x:v>
      </x:c>
      <x:c r="AF676" t="n">
        <x:f>IF(AC676=0,"",AVERAGE(P676:AA676))</x:f>
        <x:v>45.63166999999999</x:v>
      </x:c>
      <x:c r="AG676" t="n">
        <x:f>IF(OR(AB676&lt;'산출기준'!$B$19,AC676&lt;'산출기준'!$B$19,AE676=0),"",AF676/AE676)</x:f>
        <x:v>0.6415877856542044</x:v>
      </x:c>
      <x:c r="AH676" t="n">
        <x:f>IF(SUM(P676:AA676)=0,"",MAX(P676:AA676)/SUM(P676:AA676))</x:f>
        <x:v>0.09946471021843675</x:v>
      </x:c>
      <x:c r="AI676" t="n">
        <x:f>IF(AG676="","",AD676/'산출기준'!$B$18*'산출기준'!$B$20+MIN(1,AG676)*'산출기준'!$B$21+(1-AH676)*'산출기준'!$B$22)</x:f>
        <x:v>87.2583393652574</x:v>
      </x:c>
      <x:c r="AJ676" t="str">
        <x:v>24개월 중 양수 지수 24개월; 전반/후반 자료 12/12개월. 최근12개월/이전12개월 관측월 평균비 0.64배, 최근 최댓달 비중 9.9%. 미래 1년 지속을 보장하지 않음.</x:v>
      </x:c>
      <x:c r="AK676" t="str">
        <x:v>https://developers.naver.com/docs/serviceapi/datalab/search/search.md</x:v>
      </x:c>
    </x:row>
    <x:row r="677">
      <x:c r="A677" t="str">
        <x:v>K0673</x:v>
      </x:c>
      <x:c r="B677" t="str">
        <x:v>패션·뷰티</x:v>
      </x:c>
      <x:c r="C677" t="str">
        <x:v>얼굴흉터제거</x:v>
      </x:c>
      <x:c r="D677" t="n">
        <x:v>40.42263</x:v>
      </x:c>
      <x:c r="E677" t="n">
        <x:v>44.47852</x:v>
      </x:c>
      <x:c r="F677" t="n">
        <x:v>39.57055</x:v>
      </x:c>
      <x:c r="G677" t="n">
        <x:v>44.17177</x:v>
      </x:c>
      <x:c r="H677" t="n">
        <x:v>48.364</x:v>
      </x:c>
      <x:c r="I677" t="n">
        <x:v>47.58009</x:v>
      </x:c>
      <x:c r="J677" t="n">
        <x:v>43.18336</x:v>
      </x:c>
      <x:c r="K677" t="n">
        <x:v>39.02522</x:v>
      </x:c>
      <x:c r="L677" t="n">
        <x:v>40.76346</x:v>
      </x:c>
      <x:c r="M677" t="n">
        <x:v>40.89979</x:v>
      </x:c>
      <x:c r="N677" t="n">
        <x:v>34.76482</x:v>
      </x:c>
      <x:c r="O677" t="n">
        <x:v>24.36946</x:v>
      </x:c>
      <x:c r="P677" t="n">
        <x:v>24.23312</x:v>
      </x:c>
      <x:c r="Q677" t="n">
        <x:v>29.03885</x:v>
      </x:c>
      <x:c r="R677" t="n">
        <x:v>29.99318</x:v>
      </x:c>
      <x:c r="S677" t="n">
        <x:v>30.23176</x:v>
      </x:c>
      <x:c r="T677" t="n">
        <x:v>37.32106</x:v>
      </x:c>
      <x:c r="U677" t="n">
        <x:v>50.34083</x:v>
      </x:c>
      <x:c r="V677" t="n">
        <x:v>53.40831</x:v>
      </x:c>
      <x:c r="W677" t="n">
        <x:v>44.34219</x:v>
      </x:c>
      <x:c r="X677" t="n">
        <x:v>35.4124</x:v>
      </x:c>
      <x:c r="Y677" t="n">
        <x:v>29.89093</x:v>
      </x:c>
      <x:c r="Z677" t="n">
        <x:v>29.78868</x:v>
      </x:c>
      <x:c r="AA677" t="n">
        <x:v>36.74164</x:v>
      </x:c>
      <x:c r="AB677" t="n">
        <x:f>COUNT(D677:O677)</x:f>
        <x:v>12</x:v>
      </x:c>
      <x:c r="AC677" t="n">
        <x:f>COUNT(P677:AA677)</x:f>
        <x:v>12</x:v>
      </x:c>
      <x:c r="AD677" t="n">
        <x:f>COUNTIF(D677:AA677,"&gt;0")</x:f>
        <x:v>24</x:v>
      </x:c>
      <x:c r="AE677" t="n">
        <x:f>IF(AB677=0,"",AVERAGE(D677:O677))</x:f>
        <x:v>40.63280583333333</x:v>
      </x:c>
      <x:c r="AF677" t="n">
        <x:f>IF(AC677=0,"",AVERAGE(P677:AA677))</x:f>
        <x:v>35.895245833333334</x:v>
      </x:c>
      <x:c r="AG677" t="n">
        <x:f>IF(OR(AB677&lt;'산출기준'!$B$19,AC677&lt;'산출기준'!$B$19,AE677=0),"",AF677/AE677)</x:f>
        <x:v>0.8834055413393699</x:v>
      </x:c>
      <x:c r="AH677" t="n">
        <x:f>IF(SUM(P677:AA677)=0,"",MAX(P677:AA677)/SUM(P677:AA677))</x:f>
        <x:v>0.12399114135240054</x:v>
      </x:c>
      <x:c r="AI677" t="n">
        <x:f>IF(AG677="","",AD677/'산출기준'!$B$18*'산출기준'!$B$20+MIN(1,AG677)*'산출기준'!$B$21+(1-AH677)*'산출기준'!$B$22)</x:f>
        <x:v>94.02234341313309</x:v>
      </x:c>
      <x:c r="AJ677" t="str">
        <x:v>24개월 중 양수 지수 24개월; 전반/후반 자료 12/12개월. 최근12개월/이전12개월 관측월 평균비 0.88배, 최근 최댓달 비중 12.4%. 미래 1년 지속을 보장하지 않음.</x:v>
      </x:c>
      <x:c r="AK677" t="str">
        <x:v>https://developers.naver.com/docs/serviceapi/datalab/search/search.md</x:v>
      </x:c>
    </x:row>
    <x:row r="678">
      <x:c r="A678" t="str">
        <x:v>K0674</x:v>
      </x:c>
      <x:c r="B678" t="str">
        <x:v>패션·뷰티</x:v>
      </x:c>
      <x:c r="C678" t="str">
        <x:v>탈모원인</x:v>
      </x:c>
      <x:c r="D678" t="n">
        <x:v>100</x:v>
      </x:c>
      <x:c r="E678" t="n">
        <x:v>94.37627</x:v>
      </x:c>
      <x:c r="F678" t="n">
        <x:v>71.16564</x:v>
      </x:c>
      <x:c r="G678" t="n">
        <x:v>64.62167</x:v>
      </x:c>
      <x:c r="H678" t="n">
        <x:v>59.7137</x:v>
      </x:c>
      <x:c r="I678" t="n">
        <x:v>55.11247</x:v>
      </x:c>
      <x:c r="J678" t="n">
        <x:v>55.41922</x:v>
      </x:c>
      <x:c r="K678" t="n">
        <x:v>53.61281</x:v>
      </x:c>
      <x:c r="L678" t="n">
        <x:v>52.24948</x:v>
      </x:c>
      <x:c r="M678" t="n">
        <x:v>52.99931</x:v>
      </x:c>
      <x:c r="N678" t="n">
        <x:v>57.90729</x:v>
      </x:c>
      <x:c r="O678" t="n">
        <x:v>67.04158</x:v>
      </x:c>
      <x:c r="P678" t="n">
        <x:v>63.25835</x:v>
      </x:c>
      <x:c r="Q678" t="n">
        <x:v>64.9625</x:v>
      </x:c>
      <x:c r="R678" t="n">
        <x:v>57.36196</x:v>
      </x:c>
      <x:c r="S678" t="n">
        <x:v>47.44376</x:v>
      </x:c>
      <x:c r="T678" t="n">
        <x:v>38.10497</x:v>
      </x:c>
      <x:c r="U678" t="n">
        <x:v>29.00477</x:v>
      </x:c>
      <x:c r="V678" t="n">
        <x:v>31.66325</x:v>
      </x:c>
      <x:c r="W678" t="n">
        <x:v>33.94683</x:v>
      </x:c>
      <x:c r="X678" t="n">
        <x:v>28.5276</x:v>
      </x:c>
      <x:c r="Y678" t="n">
        <x:v>27.02794</x:v>
      </x:c>
      <x:c r="Z678" t="n">
        <x:v>30.74301</x:v>
      </x:c>
      <x:c r="AA678" t="n">
        <x:v>35.17382</x:v>
      </x:c>
      <x:c r="AB678" t="n">
        <x:f>COUNT(D678:O678)</x:f>
        <x:v>12</x:v>
      </x:c>
      <x:c r="AC678" t="n">
        <x:f>COUNT(P678:AA678)</x:f>
        <x:v>12</x:v>
      </x:c>
      <x:c r="AD678" t="n">
        <x:f>COUNTIF(D678:AA678,"&gt;0")</x:f>
        <x:v>24</x:v>
      </x:c>
      <x:c r="AE678" t="n">
        <x:f>IF(AB678=0,"",AVERAGE(D678:O678))</x:f>
        <x:v>65.35162</x:v>
      </x:c>
      <x:c r="AF678" t="n">
        <x:f>IF(AC678=0,"",AVERAGE(P678:AA678))</x:f>
        <x:v>40.60156333333334</x:v>
      </x:c>
      <x:c r="AG678" t="n">
        <x:f>IF(OR(AB678&lt;'산출기준'!$B$19,AC678&lt;'산출기준'!$B$19,AE678=0),"",AF678/AE678)</x:f>
        <x:v>0.621278605386268</x:v>
      </x:c>
      <x:c r="AH678" t="n">
        <x:f>IF(SUM(P678:AA678)=0,"",MAX(P678:AA678)/SUM(P678:AA678))</x:f>
        <x:v>0.13333333059671185</x:v>
      </x:c>
      <x:c r="AI678" t="n">
        <x:f>IF(AG678="","",AD678/'산출기준'!$B$18*'산출기준'!$B$20+MIN(1,AG678)*'산출기준'!$B$21+(1-AH678)*'산출기준'!$B$22)</x:f>
        <x:v>85.97169154965381</x:v>
      </x:c>
      <x:c r="AJ678" t="str">
        <x:v>24개월 중 양수 지수 24개월; 전반/후반 자료 12/12개월. 최근12개월/이전12개월 관측월 평균비 0.62배, 최근 최댓달 비중 13.3%. 미래 1년 지속을 보장하지 않음.</x:v>
      </x:c>
      <x:c r="AK678" t="str">
        <x:v>https://developers.naver.com/docs/serviceapi/datalab/search/search.md</x:v>
      </x:c>
    </x:row>
    <x:row r="679">
      <x:c r="A679" t="str">
        <x:v>K0675</x:v>
      </x:c>
      <x:c r="B679" t="str">
        <x:v>패션·뷰티</x:v>
      </x:c>
      <x:c r="C679" t="str">
        <x:v>몸붓기빼는법</x:v>
      </x:c>
      <x:c r="D679" t="n">
        <x:v>56.74294</x:v>
      </x:c>
      <x:c r="E679" t="n">
        <x:v>41.50188</x:v>
      </x:c>
      <x:c r="F679" t="n">
        <x:v>35.41435</x:v>
      </x:c>
      <x:c r="G679" t="n">
        <x:v>34.8367</x:v>
      </x:c>
      <x:c r="H679" t="n">
        <x:v>35.39213</x:v>
      </x:c>
      <x:c r="I679" t="n">
        <x:v>41.99066</x:v>
      </x:c>
      <x:c r="J679" t="n">
        <x:v>42.50166</x:v>
      </x:c>
      <x:c r="K679" t="n">
        <x:v>51.21084</x:v>
      </x:c>
      <x:c r="L679" t="n">
        <x:v>50.54432</x:v>
      </x:c>
      <x:c r="M679" t="n">
        <x:v>42.56831</x:v>
      </x:c>
      <x:c r="N679" t="n">
        <x:v>31.8818</x:v>
      </x:c>
      <x:c r="O679" t="n">
        <x:v>37.81381</x:v>
      </x:c>
      <x:c r="P679" t="n">
        <x:v>30.23772</x:v>
      </x:c>
      <x:c r="Q679" t="n">
        <x:v>19.55121</x:v>
      </x:c>
      <x:c r="R679" t="n">
        <x:v>21.03976</x:v>
      </x:c>
      <x:c r="S679" t="n">
        <x:v>16.75183</x:v>
      </x:c>
      <x:c r="T679" t="n">
        <x:v>17.55165</x:v>
      </x:c>
      <x:c r="U679" t="n">
        <x:v>26.17196</x:v>
      </x:c>
      <x:c r="V679" t="n">
        <x:v>29.88224</x:v>
      </x:c>
      <x:c r="W679" t="n">
        <x:v>32.6594</x:v>
      </x:c>
      <x:c r="X679" t="n">
        <x:v>34.90335</x:v>
      </x:c>
      <x:c r="Y679" t="n">
        <x:v>29.52677</x:v>
      </x:c>
      <x:c r="Z679" t="n">
        <x:v>23.50588</x:v>
      </x:c>
      <x:c r="AA679" t="n">
        <x:v>22.48389</x:v>
      </x:c>
      <x:c r="AB679" t="n">
        <x:f>COUNT(D679:O679)</x:f>
        <x:v>12</x:v>
      </x:c>
      <x:c r="AC679" t="n">
        <x:f>COUNT(P679:AA679)</x:f>
        <x:v>12</x:v>
      </x:c>
      <x:c r="AD679" t="n">
        <x:f>COUNTIF(D679:AA679,"&gt;0")</x:f>
        <x:v>24</x:v>
      </x:c>
      <x:c r="AE679" t="n">
        <x:f>IF(AB679=0,"",AVERAGE(D679:O679))</x:f>
        <x:v>41.866616666666665</x:v>
      </x:c>
      <x:c r="AF679" t="n">
        <x:f>IF(AC679=0,"",AVERAGE(P679:AA679))</x:f>
        <x:v>25.355471666666663</x:v>
      </x:c>
      <x:c r="AG679" t="n">
        <x:f>IF(OR(AB679&lt;'산출기준'!$B$19,AC679&lt;'산출기준'!$B$19,AE679=0),"",AF679/AE679)</x:f>
        <x:v>0.6056250465267274</x:v>
      </x:c>
      <x:c r="AH679" t="n">
        <x:f>IF(SUM(P679:AA679)=0,"",MAX(P679:AA679)/SUM(P679:AA679))</x:f>
        <x:v>0.11471340538396613</x:v>
      </x:c>
      <x:c r="AI679" t="n">
        <x:f>IF(AG679="","",AD679/'산출기준'!$B$18*'산출기준'!$B$20+MIN(1,AG679)*'산출기준'!$B$21+(1-AH679)*'산출기준'!$B$22)</x:f>
        <x:v>85.87448328812249</x:v>
      </x:c>
      <x:c r="AJ679" t="str">
        <x:v>24개월 중 양수 지수 24개월; 전반/후반 자료 12/12개월. 최근12개월/이전12개월 관측월 평균비 0.61배, 최근 최댓달 비중 11.5%. 미래 1년 지속을 보장하지 않음.</x:v>
      </x:c>
      <x:c r="AK679" t="str">
        <x:v>https://developers.naver.com/docs/serviceapi/datalab/search/search.md</x:v>
      </x:c>
    </x:row>
    <x:row r="680">
      <x:c r="A680" t="str">
        <x:v>K0676</x:v>
      </x:c>
      <x:c r="B680" t="str">
        <x:v>패션·뷰티</x:v>
      </x:c>
      <x:c r="C680" t="str">
        <x:v>아침얼굴붓기빼는법</x:v>
      </x:c>
      <x:c r="D680" t="n">
        <x:v>40.05776</x:v>
      </x:c>
      <x:c r="E680" t="n">
        <x:v>44.23461</x:v>
      </x:c>
      <x:c r="F680" t="n">
        <x:v>48.2115</x:v>
      </x:c>
      <x:c r="G680" t="n">
        <x:v>48.67807</x:v>
      </x:c>
      <x:c r="H680" t="n">
        <x:v>46.36747</x:v>
      </x:c>
      <x:c r="I680" t="n">
        <x:v>59.72006</x:v>
      </x:c>
      <x:c r="J680" t="n">
        <x:v>73.11708</x:v>
      </x:c>
      <x:c r="K680" t="n">
        <x:v>66.11864</x:v>
      </x:c>
      <x:c r="L680" t="n">
        <x:v>64.25238</x:v>
      </x:c>
      <x:c r="M680" t="n">
        <x:v>43.99022</x:v>
      </x:c>
      <x:c r="N680" t="n">
        <x:v>29.83781</x:v>
      </x:c>
      <x:c r="O680" t="n">
        <x:v>50.76649</x:v>
      </x:c>
      <x:c r="P680" t="n">
        <x:v>48.92246</x:v>
      </x:c>
      <x:c r="Q680" t="n">
        <x:v>30.70428</x:v>
      </x:c>
      <x:c r="R680" t="n">
        <x:v>20.17329</x:v>
      </x:c>
      <x:c r="S680" t="n">
        <x:v>15.32992</x:v>
      </x:c>
      <x:c r="T680" t="n">
        <x:v>15.3077</x:v>
      </x:c>
      <x:c r="U680" t="n">
        <x:v>20.32881</x:v>
      </x:c>
      <x:c r="V680" t="n">
        <x:v>25.54987</x:v>
      </x:c>
      <x:c r="W680" t="n">
        <x:v>24.59453</x:v>
      </x:c>
      <x:c r="X680" t="n">
        <x:v>23.15041</x:v>
      </x:c>
      <x:c r="Y680" t="n">
        <x:v>21.70628</x:v>
      </x:c>
      <x:c r="Z680" t="n">
        <x:v>15.55209</x:v>
      </x:c>
      <x:c r="AA680" t="n">
        <x:v>22.26171</x:v>
      </x:c>
      <x:c r="AB680" t="n">
        <x:f>COUNT(D680:O680)</x:f>
        <x:v>12</x:v>
      </x:c>
      <x:c r="AC680" t="n">
        <x:f>COUNT(P680:AA680)</x:f>
        <x:v>12</x:v>
      </x:c>
      <x:c r="AD680" t="n">
        <x:f>COUNTIF(D680:AA680,"&gt;0")</x:f>
        <x:v>24</x:v>
      </x:c>
      <x:c r="AE680" t="n">
        <x:f>IF(AB680=0,"",AVERAGE(D680:O680))</x:f>
        <x:v>51.27934083333333</x:v>
      </x:c>
      <x:c r="AF680" t="n">
        <x:f>IF(AC680=0,"",AVERAGE(P680:AA680))</x:f>
        <x:v>23.631779166666664</x:v>
      </x:c>
      <x:c r="AG680" t="n">
        <x:f>IF(OR(AB680&lt;'산출기준'!$B$19,AC680&lt;'산출기준'!$B$19,AE680=0),"",AF680/AE680)</x:f>
        <x:v>0.4608440510862651</x:v>
      </x:c>
      <x:c r="AH680" t="n">
        <x:f>IF(SUM(P680:AA680)=0,"",MAX(P680:AA680)/SUM(P680:AA680))</x:f>
        <x:v>0.17251649306274902</x:v>
      </x:c>
      <x:c r="AI680" t="n">
        <x:f>IF(AG680="","",AD680/'산출기준'!$B$18*'산출기준'!$B$20+MIN(1,AG680)*'산출기준'!$B$21+(1-AH680)*'산출기준'!$B$22)</x:f>
        <x:v>80.37499167133296</x:v>
      </x:c>
      <x:c r="AJ680" t="str">
        <x:v>24개월 중 양수 지수 24개월; 전반/후반 자료 12/12개월. 최근12개월/이전12개월 관측월 평균비 0.46배, 최근 최댓달 비중 17.3%. 미래 1년 지속을 보장하지 않음.</x:v>
      </x:c>
      <x:c r="AK680" t="str">
        <x:v>https://developers.naver.com/docs/serviceapi/datalab/search/search.md</x:v>
      </x:c>
    </x:row>
    <x:row r="681">
      <x:c r="A681" t="str">
        <x:v>K0677</x:v>
      </x:c>
      <x:c r="B681" t="str">
        <x:v>패션·뷰티</x:v>
      </x:c>
      <x:c r="C681" t="str">
        <x:v>얼굴형관리</x:v>
      </x:c>
      <x:c r="D681" t="n">
        <x:v>46.1453</x:v>
      </x:c>
      <x:c r="E681" t="n">
        <x:v>53.32148</x:v>
      </x:c>
      <x:c r="F681" t="n">
        <x:v>65.45212</x:v>
      </x:c>
      <x:c r="G681" t="n">
        <x:v>67.96267</x:v>
      </x:c>
      <x:c r="H681" t="n">
        <x:v>81.55965</x:v>
      </x:c>
      <x:c r="I681" t="n">
        <x:v>67.7405</x:v>
      </x:c>
      <x:c r="J681" t="n">
        <x:v>52.6994</x:v>
      </x:c>
      <x:c r="K681" t="n">
        <x:v>48.78915</x:v>
      </x:c>
      <x:c r="L681" t="n">
        <x:v>46.45634</x:v>
      </x:c>
      <x:c r="M681" t="n">
        <x:v>45.30104</x:v>
      </x:c>
      <x:c r="N681" t="n">
        <x:v>49.25572</x:v>
      </x:c>
      <x:c r="O681" t="n">
        <x:v>51.14419</x:v>
      </x:c>
      <x:c r="P681" t="n">
        <x:v>44.43457</x:v>
      </x:c>
      <x:c r="Q681" t="n">
        <x:v>47.74494</x:v>
      </x:c>
      <x:c r="R681" t="n">
        <x:v>46.54521</x:v>
      </x:c>
      <x:c r="S681" t="n">
        <x:v>44.19017</x:v>
      </x:c>
      <x:c r="T681" t="n">
        <x:v>47.03399</x:v>
      </x:c>
      <x:c r="U681" t="n">
        <x:v>37.56942</x:v>
      </x:c>
      <x:c r="V681" t="n">
        <x:v>34.30348</x:v>
      </x:c>
      <x:c r="W681" t="n">
        <x:v>33.83692</x:v>
      </x:c>
      <x:c r="X681" t="n">
        <x:v>28.10486</x:v>
      </x:c>
      <x:c r="Y681" t="n">
        <x:v>23.50588</x:v>
      </x:c>
      <x:c r="Z681" t="n">
        <x:v>21.12863</x:v>
      </x:c>
      <x:c r="AA681" t="n">
        <x:v>22.8838</x:v>
      </x:c>
      <x:c r="AB681" t="n">
        <x:f>COUNT(D681:O681)</x:f>
        <x:v>12</x:v>
      </x:c>
      <x:c r="AC681" t="n">
        <x:f>COUNT(P681:AA681)</x:f>
        <x:v>12</x:v>
      </x:c>
      <x:c r="AD681" t="n">
        <x:f>COUNTIF(D681:AA681,"&gt;0")</x:f>
        <x:v>24</x:v>
      </x:c>
      <x:c r="AE681" t="n">
        <x:f>IF(AB681=0,"",AVERAGE(D681:O681))</x:f>
        <x:v>56.318963333333336</x:v>
      </x:c>
      <x:c r="AF681" t="n">
        <x:f>IF(AC681=0,"",AVERAGE(P681:AA681))</x:f>
        <x:v>35.94015583333333</x:v>
      </x:c>
      <x:c r="AG681" t="n">
        <x:f>IF(OR(AB681&lt;'산출기준'!$B$19,AC681&lt;'산출기준'!$B$19,AE681=0),"",AF681/AE681)</x:f>
        <x:v>0.6381537177915619</x:v>
      </x:c>
      <x:c r="AH681" t="n">
        <x:f>IF(SUM(P681:AA681)=0,"",MAX(P681:AA681)/SUM(P681:AA681))</x:f>
        <x:v>0.11070472310834678</x:v>
      </x:c>
      <x:c r="AI681" t="n">
        <x:f>IF(AG681="","",AD681/'산출기준'!$B$18*'산출기준'!$B$20+MIN(1,AG681)*'산출기준'!$B$21+(1-AH681)*'산출기준'!$B$22)</x:f>
        <x:v>86.93051707157991</x:v>
      </x:c>
      <x:c r="AJ681" t="str">
        <x:v>24개월 중 양수 지수 24개월; 전반/후반 자료 12/12개월. 최근12개월/이전12개월 관측월 평균비 0.64배, 최근 최댓달 비중 11.1%. 미래 1년 지속을 보장하지 않음.</x:v>
      </x:c>
      <x:c r="AK681" t="str">
        <x:v>https://developers.naver.com/docs/serviceapi/datalab/search/search.md</x:v>
      </x:c>
    </x:row>
    <x:row r="682">
      <x:c r="A682" t="str">
        <x:v>K0678</x:v>
      </x:c>
      <x:c r="B682" t="str">
        <x:v>패션·뷰티</x:v>
      </x:c>
      <x:c r="C682" t="str">
        <x:v>흰색옷얼룩제거</x:v>
      </x:c>
      <x:c r="D682" t="n">
        <x:v>1.15529</x:v>
      </x:c>
      <x:c r="E682" t="n">
        <x:v>0.6443</x:v>
      </x:c>
      <x:c r="F682" t="n">
        <x:v>0.22217</x:v>
      </x:c>
      <x:c r="G682"/>
      <x:c r="H682" t="n">
        <x:v>2.4439</x:v>
      </x:c>
      <x:c r="I682" t="n">
        <x:v>7.75383</x:v>
      </x:c>
      <x:c r="J682" t="n">
        <x:v>25.972</x:v>
      </x:c>
      <x:c r="K682" t="n">
        <x:v>31.70406</x:v>
      </x:c>
      <x:c r="L682" t="n">
        <x:v>30.94867</x:v>
      </x:c>
      <x:c r="M682" t="n">
        <x:v>32.50388</x:v>
      </x:c>
      <x:c r="N682" t="n">
        <x:v>22.79493</x:v>
      </x:c>
      <x:c r="O682" t="n">
        <x:v>18.32926</x:v>
      </x:c>
      <x:c r="P682" t="n">
        <x:v>14.97445</x:v>
      </x:c>
      <x:c r="Q682" t="n">
        <x:v>13.30815</x:v>
      </x:c>
      <x:c r="R682" t="n">
        <x:v>5.33214</x:v>
      </x:c>
      <x:c r="S682" t="n">
        <x:v>0.11108</x:v>
      </x:c>
      <x:c r="T682" t="n">
        <x:v>0.2666</x:v>
      </x:c>
      <x:c r="U682" t="n">
        <x:v>8.19817</x:v>
      </x:c>
      <x:c r="V682" t="n">
        <x:v>14.46345</x:v>
      </x:c>
      <x:c r="W682" t="n">
        <x:v>13.2415</x:v>
      </x:c>
      <x:c r="X682" t="n">
        <x:v>19.66229</x:v>
      </x:c>
      <x:c r="Y682" t="n">
        <x:v>23.46145</x:v>
      </x:c>
      <x:c r="Z682" t="n">
        <x:v>19.30682</x:v>
      </x:c>
      <x:c r="AA682" t="n">
        <x:v>18.95134</x:v>
      </x:c>
      <x:c r="AB682" t="n">
        <x:f>COUNT(D682:O682)</x:f>
        <x:v>11</x:v>
      </x:c>
      <x:c r="AC682" t="n">
        <x:f>COUNT(P682:AA682)</x:f>
        <x:v>12</x:v>
      </x:c>
      <x:c r="AD682" t="n">
        <x:f>COUNTIF(D682:AA682,"&gt;0")</x:f>
        <x:v>23</x:v>
      </x:c>
      <x:c r="AE682" t="n">
        <x:f>IF(AB682=0,"",AVERAGE(D682:O682))</x:f>
        <x:v>15.861117272727274</x:v>
      </x:c>
      <x:c r="AF682" t="n">
        <x:f>IF(AC682=0,"",AVERAGE(P682:AA682))</x:f>
        <x:v>12.606453333333333</x:v>
      </x:c>
      <x:c r="AG682" t="n">
        <x:f>IF(OR(AB682&lt;'산출기준'!$B$19,AC682&lt;'산출기준'!$B$19,AE682=0),"",AF682/AE682)</x:f>
        <x:v>0.7948023532371051</x:v>
      </x:c>
      <x:c r="AH682" t="n">
        <x:f>IF(SUM(P682:AA682)=0,"",MAX(P682:AA682)/SUM(P682:AA682))</x:f>
        <x:v>0.15508888833655568</x:v>
      </x:c>
      <x:c r="AI682" t="n">
        <x:f>IF(AG682="","",AD682/'산출기준'!$B$18*'산출기준'!$B$20+MIN(1,AG682)*'산출기준'!$B$21+(1-AH682)*'산출기준'!$B$22)</x:f>
        <x:v>88.6589594970487</x:v>
      </x:c>
      <x:c r="AJ682" t="str">
        <x:v>24개월 중 양수 지수 23개월; 전반/후반 자료 11/12개월. 최근12개월/이전12개월 관측월 평균비 0.79배, 최근 최댓달 비중 15.5%. 미래 1년 지속을 보장하지 않음.</x:v>
      </x:c>
      <x:c r="AK682" t="str">
        <x:v>https://developers.naver.com/docs/serviceapi/datalab/search/search.md</x:v>
      </x:c>
    </x:row>
    <x:row r="683">
      <x:c r="A683" t="str">
        <x:v>K0679</x:v>
      </x:c>
      <x:c r="B683" t="str">
        <x:v>패션·뷰티</x:v>
      </x:c>
      <x:c r="C683" t="str">
        <x:v>여드름흉터없애는법</x:v>
      </x:c>
      <x:c r="D683" t="n">
        <x:v>92.53499</x:v>
      </x:c>
      <x:c r="E683" t="n">
        <x:v>100</x:v>
      </x:c>
      <x:c r="F683" t="n">
        <x:v>75.76094</x:v>
      </x:c>
      <x:c r="G683" t="n">
        <x:v>65.16329</x:v>
      </x:c>
      <x:c r="H683" t="n">
        <x:v>82.7816</x:v>
      </x:c>
      <x:c r="I683" t="n">
        <x:v>89.69117</x:v>
      </x:c>
      <x:c r="J683" t="n">
        <x:v>70.27327</x:v>
      </x:c>
      <x:c r="K683" t="n">
        <x:v>46.12308</x:v>
      </x:c>
      <x:c r="L683" t="n">
        <x:v>37.43612</x:v>
      </x:c>
      <x:c r="M683" t="n">
        <x:v>35.30326</x:v>
      </x:c>
      <x:c r="N683" t="n">
        <x:v>32.85936</x:v>
      </x:c>
      <x:c r="O683" t="n">
        <x:v>39.10242</x:v>
      </x:c>
      <x:c r="P683" t="n">
        <x:v>37.08064</x:v>
      </x:c>
      <x:c r="Q683" t="n">
        <x:v>41.03532</x:v>
      </x:c>
      <x:c r="R683" t="n">
        <x:v>35.72539</x:v>
      </x:c>
      <x:c r="S683" t="n">
        <x:v>34.94778</x:v>
      </x:c>
      <x:c r="T683" t="n">
        <x:v>43.65696</x:v>
      </x:c>
      <x:c r="U683" t="n">
        <x:v>39.63563</x:v>
      </x:c>
      <x:c r="V683" t="n">
        <x:v>35.54765</x:v>
      </x:c>
      <x:c r="W683" t="n">
        <x:v>35.30326</x:v>
      </x:c>
      <x:c r="X683" t="n">
        <x:v>23.79471</x:v>
      </x:c>
      <x:c r="Y683" t="n">
        <x:v>21.03976</x:v>
      </x:c>
      <x:c r="Z683" t="n">
        <x:v>20.08442</x:v>
      </x:c>
      <x:c r="AA683" t="n">
        <x:v>22.41724</x:v>
      </x:c>
      <x:c r="AB683" t="n">
        <x:f>COUNT(D683:O683)</x:f>
        <x:v>12</x:v>
      </x:c>
      <x:c r="AC683" t="n">
        <x:f>COUNT(P683:AA683)</x:f>
        <x:v>12</x:v>
      </x:c>
      <x:c r="AD683" t="n">
        <x:f>COUNTIF(D683:AA683,"&gt;0")</x:f>
        <x:v>24</x:v>
      </x:c>
      <x:c r="AE683" t="n">
        <x:f>IF(AB683=0,"",AVERAGE(D683:O683))</x:f>
        <x:v>63.919125</x:v>
      </x:c>
      <x:c r="AF683" t="n">
        <x:f>IF(AC683=0,"",AVERAGE(P683:AA683))</x:f>
        <x:v>32.52239666666667</x:v>
      </x:c>
      <x:c r="AG683" t="n">
        <x:f>IF(OR(AB683&lt;'산출기준'!$B$19,AC683&lt;'산출기준'!$B$19,AE683=0),"",AF683/AE683)</x:f>
        <x:v>0.5088054110044008</x:v>
      </x:c>
      <x:c r="AH683" t="n">
        <x:f>IF(SUM(P683:AA683)=0,"",MAX(P683:AA683)/SUM(P683:AA683))</x:f>
        <x:v>0.11186383455339852</x:v>
      </x:c>
      <x:c r="AI683" t="n">
        <x:f>IF(AG683="","",AD683/'산출기준'!$B$18*'산출기준'!$B$20+MIN(1,AG683)*'산출기준'!$B$21+(1-AH683)*'산출기준'!$B$22)</x:f>
        <x:v>83.02688563906405</x:v>
      </x:c>
      <x:c r="AJ683" t="str">
        <x:v>24개월 중 양수 지수 24개월; 전반/후반 자료 12/12개월. 최근12개월/이전12개월 관측월 평균비 0.51배, 최근 최댓달 비중 11.2%. 미래 1년 지속을 보장하지 않음.</x:v>
      </x:c>
      <x:c r="AK683" t="str">
        <x:v>https://developers.naver.com/docs/serviceapi/datalab/search/search.md</x:v>
      </x:c>
    </x:row>
    <x:row r="684">
      <x:c r="A684" t="str">
        <x:v>K0680</x:v>
      </x:c>
      <x:c r="B684" t="str">
        <x:v>패션·뷰티</x:v>
      </x:c>
      <x:c r="C684" t="str">
        <x:v>코모공관리</x:v>
      </x:c>
      <x:c r="D684" t="n">
        <x:v>34.94756</x:v>
      </x:c>
      <x:c r="E684" t="n">
        <x:v>27.6681</x:v>
      </x:c>
      <x:c r="F684" t="n">
        <x:v>23.75077</x:v>
      </x:c>
      <x:c r="G684" t="n">
        <x:v>16.8723</x:v>
      </x:c>
      <x:c r="H684" t="n">
        <x:v>17.98272</x:v>
      </x:c>
      <x:c r="I684" t="n">
        <x:v>17.58173</x:v>
      </x:c>
      <x:c r="J684" t="n">
        <x:v>16.68723</x:v>
      </x:c>
      <x:c r="K684" t="n">
        <x:v>11.65946</x:v>
      </x:c>
      <x:c r="L684" t="n">
        <x:v>11.04256</x:v>
      </x:c>
      <x:c r="M684" t="n">
        <x:v>12.95496</x:v>
      </x:c>
      <x:c r="N684" t="n">
        <x:v>13.07834</x:v>
      </x:c>
      <x:c r="O684" t="n">
        <x:v>16.59469</x:v>
      </x:c>
      <x:c r="P684" t="n">
        <x:v>14.09623</x:v>
      </x:c>
      <x:c r="Q684" t="n">
        <x:v>10.4565</x:v>
      </x:c>
      <x:c r="R684" t="n">
        <x:v>4.22578</x:v>
      </x:c>
      <x:c r="S684" t="n">
        <x:v>4.78099</x:v>
      </x:c>
      <x:c r="T684" t="n">
        <x:v>2.74521</x:v>
      </x:c>
      <x:c r="U684" t="n">
        <x:v>4.16409</x:v>
      </x:c>
      <x:c r="V684" t="n">
        <x:v>11.62862</x:v>
      </x:c>
      <x:c r="W684" t="n">
        <x:v>23.13386</x:v>
      </x:c>
      <x:c r="X684" t="n">
        <x:v>30.5367</x:v>
      </x:c>
      <x:c r="Y684" t="n">
        <x:v>33.25107</x:v>
      </x:c>
      <x:c r="Z684" t="n">
        <x:v>33.31276</x:v>
      </x:c>
      <x:c r="AA684" t="n">
        <x:v>29.30289</x:v>
      </x:c>
      <x:c r="AB684" t="n">
        <x:f>COUNT(D684:O684)</x:f>
        <x:v>12</x:v>
      </x:c>
      <x:c r="AC684" t="n">
        <x:f>COUNT(P684:AA684)</x:f>
        <x:v>12</x:v>
      </x:c>
      <x:c r="AD684" t="n">
        <x:f>COUNTIF(D684:AA684,"&gt;0")</x:f>
        <x:v>24</x:v>
      </x:c>
      <x:c r="AE684" t="n">
        <x:f>IF(AB684=0,"",AVERAGE(D684:O684))</x:f>
        <x:v>18.401701666666668</x:v>
      </x:c>
      <x:c r="AF684" t="n">
        <x:f>IF(AC684=0,"",AVERAGE(P684:AA684))</x:f>
        <x:v>16.802891666666664</x:v>
      </x:c>
      <x:c r="AG684" t="n">
        <x:f>IF(OR(AB684&lt;'산출기준'!$B$19,AC684&lt;'산출기준'!$B$19,AE684=0),"",AF684/AE684)</x:f>
        <x:v>0.9131161873526006</x:v>
      </x:c>
      <x:c r="AH684" t="n">
        <x:f>IF(SUM(P684:AA684)=0,"",MAX(P684:AA684)/SUM(P684:AA684))</x:f>
        <x:v>0.1652134280458671</x:v>
      </x:c>
      <x:c r="AI684" t="n">
        <x:f>IF(AG684="","",AD684/'산출기준'!$B$18*'산출기준'!$B$20+MIN(1,AG684)*'산출기준'!$B$21+(1-AH684)*'산출기준'!$B$22)</x:f>
        <x:v>94.08921705966068</x:v>
      </x:c>
      <x:c r="AJ684" t="str">
        <x:v>24개월 중 양수 지수 24개월; 전반/후반 자료 12/12개월. 최근12개월/이전12개월 관측월 평균비 0.91배, 최근 최댓달 비중 16.5%. 미래 1년 지속을 보장하지 않음.</x:v>
      </x:c>
      <x:c r="AK684" t="str">
        <x:v>https://developers.naver.com/docs/serviceapi/datalab/search/search.md</x:v>
      </x:c>
    </x:row>
    <x:row r="685">
      <x:c r="A685" t="str">
        <x:v>K0681</x:v>
      </x:c>
      <x:c r="B685" t="str">
        <x:v>패션·뷰티</x:v>
      </x:c>
      <x:c r="C685" t="str">
        <x:v>탈모증상</x:v>
      </x:c>
      <x:c r="D685" t="n">
        <x:v>100</x:v>
      </x:c>
      <x:c r="E685" t="n">
        <x:v>97.96421</x:v>
      </x:c>
      <x:c r="F685" t="n">
        <x:v>79.08698</x:v>
      </x:c>
      <x:c r="G685" t="n">
        <x:v>69.71005</x:v>
      </x:c>
      <x:c r="H685" t="n">
        <x:v>62.98581</x:v>
      </x:c>
      <x:c r="I685" t="n">
        <x:v>59.43861</x:v>
      </x:c>
      <x:c r="J685" t="n">
        <x:v>53.7631</x:v>
      </x:c>
      <x:c r="K685" t="n">
        <x:v>52.62183</x:v>
      </x:c>
      <x:c r="L685" t="n">
        <x:v>52.28254</x:v>
      </x:c>
      <x:c r="M685" t="n">
        <x:v>46.57618</x:v>
      </x:c>
      <x:c r="N685" t="n">
        <x:v>52.22085</x:v>
      </x:c>
      <x:c r="O685" t="n">
        <x:v>62.98581</x:v>
      </x:c>
      <x:c r="P685" t="n">
        <x:v>61.25848</x:v>
      </x:c>
      <x:c r="Q685" t="n">
        <x:v>55.79888</x:v>
      </x:c>
      <x:c r="R685" t="n">
        <x:v>44.38618</x:v>
      </x:c>
      <x:c r="S685" t="n">
        <x:v>40.22208</x:v>
      </x:c>
      <x:c r="T685" t="n">
        <x:v>38.40222</x:v>
      </x:c>
      <x:c r="U685" t="n">
        <x:v>28.53177</x:v>
      </x:c>
      <x:c r="V685" t="n">
        <x:v>30.16656</x:v>
      </x:c>
      <x:c r="W685" t="n">
        <x:v>30.90684</x:v>
      </x:c>
      <x:c r="X685" t="n">
        <x:v>26.49599</x:v>
      </x:c>
      <x:c r="Y685" t="n">
        <x:v>25.78655</x:v>
      </x:c>
      <x:c r="Z685" t="n">
        <x:v>28.13078</x:v>
      </x:c>
      <x:c r="AA685" t="n">
        <x:v>29.14867</x:v>
      </x:c>
      <x:c r="AB685" t="n">
        <x:f>COUNT(D685:O685)</x:f>
        <x:v>12</x:v>
      </x:c>
      <x:c r="AC685" t="n">
        <x:f>COUNT(P685:AA685)</x:f>
        <x:v>12</x:v>
      </x:c>
      <x:c r="AD685" t="n">
        <x:f>COUNTIF(D685:AA685,"&gt;0")</x:f>
        <x:v>24</x:v>
      </x:c>
      <x:c r="AE685" t="n">
        <x:f>IF(AB685=0,"",AVERAGE(D685:O685))</x:f>
        <x:v>65.8029975</x:v>
      </x:c>
      <x:c r="AF685" t="n">
        <x:f>IF(AC685=0,"",AVERAGE(P685:AA685))</x:f>
        <x:v>36.602916666666665</x:v>
      </x:c>
      <x:c r="AG685" t="n">
        <x:f>IF(OR(AB685&lt;'산출기준'!$B$19,AC685&lt;'산출기준'!$B$19,AE685=0),"",AF685/AE685)</x:f>
        <x:v>0.5562499894729972</x:v>
      </x:c>
      <x:c r="AH685" t="n">
        <x:f>IF(SUM(P685:AA685)=0,"",MAX(P685:AA685)/SUM(P685:AA685))</x:f>
        <x:v>0.1394662993613897</x:v>
      </x:c>
      <x:c r="AI685" t="n">
        <x:f>IF(AG685="","",AD685/'산출기준'!$B$18*'산출기준'!$B$20+MIN(1,AG685)*'산출기준'!$B$21+(1-AH685)*'산출기준'!$B$22)</x:f>
        <x:v>83.89817369696212</x:v>
      </x:c>
      <x:c r="AJ685" t="str">
        <x:v>24개월 중 양수 지수 24개월; 전반/후반 자료 12/12개월. 최근12개월/이전12개월 관측월 평균비 0.56배, 최근 최댓달 비중 13.9%. 미래 1년 지속을 보장하지 않음.</x:v>
      </x:c>
      <x:c r="AK685" t="str">
        <x:v>https://developers.naver.com/docs/serviceapi/datalab/search/search.md</x:v>
      </x:c>
    </x:row>
    <x:row r="686">
      <x:c r="A686" t="str">
        <x:v>K0682</x:v>
      </x:c>
      <x:c r="B686" t="str">
        <x:v>패션·뷰티</x:v>
      </x:c>
      <x:c r="C686" t="str">
        <x:v>기미주근깨제거</x:v>
      </x:c>
      <x:c r="D686" t="n">
        <x:v>0.6169</x:v>
      </x:c>
      <x:c r="E686" t="n">
        <x:v>0.86366</x:v>
      </x:c>
      <x:c r="F686" t="n">
        <x:v>0.83281</x:v>
      </x:c>
      <x:c r="G686" t="n">
        <x:v>1.48056</x:v>
      </x:c>
      <x:c r="H686" t="n">
        <x:v>7.80382</x:v>
      </x:c>
      <x:c r="I686" t="n">
        <x:v>20.48118</x:v>
      </x:c>
      <x:c r="J686" t="n">
        <x:v>22.57865</x:v>
      </x:c>
      <x:c r="K686" t="n">
        <x:v>25.29302</x:v>
      </x:c>
      <x:c r="L686" t="n">
        <x:v>23.31893</x:v>
      </x:c>
      <x:c r="M686" t="n">
        <x:v>21.52991</x:v>
      </x:c>
      <x:c r="N686" t="n">
        <x:v>15.70018</x:v>
      </x:c>
      <x:c r="O686" t="n">
        <x:v>13.63355</x:v>
      </x:c>
      <x:c r="P686" t="n">
        <x:v>8.45157</x:v>
      </x:c>
      <x:c r="Q686" t="n">
        <x:v>11.22763</x:v>
      </x:c>
      <x:c r="R686" t="n">
        <x:v>9.56199</x:v>
      </x:c>
      <x:c r="S686" t="n">
        <x:v>16.59469</x:v>
      </x:c>
      <x:c r="T686" t="n">
        <x:v>18.53793</x:v>
      </x:c>
      <x:c r="U686" t="n">
        <x:v>33.92967</x:v>
      </x:c>
      <x:c r="V686" t="n">
        <x:v>46.05181</x:v>
      </x:c>
      <x:c r="W686" t="n">
        <x:v>45.92843</x:v>
      </x:c>
      <x:c r="X686" t="n">
        <x:v>34.17643</x:v>
      </x:c>
      <x:c r="Y686" t="n">
        <x:v>29.70388</x:v>
      </x:c>
      <x:c r="Z686" t="n">
        <x:v>31.55459</x:v>
      </x:c>
      <x:c r="AA686" t="n">
        <x:v>29.5805</x:v>
      </x:c>
      <x:c r="AB686" t="n">
        <x:f>COUNT(D686:O686)</x:f>
        <x:v>12</x:v>
      </x:c>
      <x:c r="AC686" t="n">
        <x:f>COUNT(P686:AA686)</x:f>
        <x:v>12</x:v>
      </x:c>
      <x:c r="AD686" t="n">
        <x:f>COUNTIF(D686:AA686,"&gt;0")</x:f>
        <x:v>24</x:v>
      </x:c>
      <x:c r="AE686" t="n">
        <x:f>IF(AB686=0,"",AVERAGE(D686:O686))</x:f>
        <x:v>12.844430833333334</x:v>
      </x:c>
      <x:c r="AF686" t="n">
        <x:f>IF(AC686=0,"",AVERAGE(P686:AA686))</x:f>
        <x:v>26.27492666666667</x:v>
      </x:c>
      <x:c r="AG686" t="n">
        <x:f>IF(OR(AB686&lt;'산출기준'!$B$19,AC686&lt;'산출기준'!$B$19,AE686=0),"",AF686/AE686)</x:f>
        <x:v>2.0456279462752893</x:v>
      </x:c>
      <x:c r="AH686" t="n">
        <x:f>IF(SUM(P686:AA686)=0,"",MAX(P686:AA686)/SUM(P686:AA686))</x:f>
        <x:v>0.1460575278484761</x:v>
      </x:c>
      <x:c r="AI686" t="n">
        <x:f>IF(AG686="","",AD686/'산출기준'!$B$18*'산출기준'!$B$20+MIN(1,AG686)*'산출기준'!$B$21+(1-AH686)*'산출기준'!$B$22)</x:f>
        <x:v>97.07884944303048</x:v>
      </x:c>
      <x:c r="AJ686" t="str">
        <x:v>24개월 중 양수 지수 24개월; 전반/후반 자료 12/12개월. 최근12개월/이전12개월 관측월 평균비 2.05배, 최근 최댓달 비중 14.6%. 미래 1년 지속을 보장하지 않음.</x:v>
      </x:c>
      <x:c r="AK686" t="str">
        <x:v>https://developers.naver.com/docs/serviceapi/datalab/search/search.md</x:v>
      </x:c>
    </x:row>
    <x:row r="687">
      <x:c r="A687" t="str">
        <x:v>K0683</x:v>
      </x:c>
      <x:c r="B687" t="str">
        <x:v>패션·뷰티</x:v>
      </x:c>
      <x:c r="C687" t="str">
        <x:v>레티놀효능</x:v>
      </x:c>
      <x:c r="D687" t="n">
        <x:v>27.48303</x:v>
      </x:c>
      <x:c r="E687" t="n">
        <x:v>31.24614</x:v>
      </x:c>
      <x:c r="F687" t="n">
        <x:v>31.21529</x:v>
      </x:c>
      <x:c r="G687" t="n">
        <x:v>24.49105</x:v>
      </x:c>
      <x:c r="H687" t="n">
        <x:v>30.10487</x:v>
      </x:c>
      <x:c r="I687" t="n">
        <x:v>31.98642</x:v>
      </x:c>
      <x:c r="J687" t="n">
        <x:v>30.16656</x:v>
      </x:c>
      <x:c r="K687" t="n">
        <x:v>29.36458</x:v>
      </x:c>
      <x:c r="L687" t="n">
        <x:v>30.47501</x:v>
      </x:c>
      <x:c r="M687" t="n">
        <x:v>29.45712</x:v>
      </x:c>
      <x:c r="N687" t="n">
        <x:v>29.30289</x:v>
      </x:c>
      <x:c r="O687" t="n">
        <x:v>30.75262</x:v>
      </x:c>
      <x:c r="P687" t="n">
        <x:v>30.41332</x:v>
      </x:c>
      <x:c r="Q687" t="n">
        <x:v>31.77051</x:v>
      </x:c>
      <x:c r="R687" t="n">
        <x:v>38.06292</x:v>
      </x:c>
      <x:c r="S687" t="n">
        <x:v>39.54349</x:v>
      </x:c>
      <x:c r="T687" t="n">
        <x:v>41.64096</x:v>
      </x:c>
      <x:c r="U687" t="n">
        <x:v>34.45404</x:v>
      </x:c>
      <x:c r="V687" t="n">
        <x:v>42.628</x:v>
      </x:c>
      <x:c r="W687" t="n">
        <x:v>35.19432</x:v>
      </x:c>
      <x:c r="X687" t="n">
        <x:v>34.39235</x:v>
      </x:c>
      <x:c r="Y687" t="n">
        <x:v>29.98149</x:v>
      </x:c>
      <x:c r="Z687" t="n">
        <x:v>26.46514</x:v>
      </x:c>
      <x:c r="AA687" t="n">
        <x:v>25.38556</x:v>
      </x:c>
      <x:c r="AB687" t="n">
        <x:f>COUNT(D687:O687)</x:f>
        <x:v>12</x:v>
      </x:c>
      <x:c r="AC687" t="n">
        <x:f>COUNT(P687:AA687)</x:f>
        <x:v>12</x:v>
      </x:c>
      <x:c r="AD687" t="n">
        <x:f>COUNTIF(D687:AA687,"&gt;0")</x:f>
        <x:v>24</x:v>
      </x:c>
      <x:c r="AE687" t="n">
        <x:f>IF(AB687=0,"",AVERAGE(D687:O687))</x:f>
        <x:v>29.670464999999997</x:v>
      </x:c>
      <x:c r="AF687" t="n">
        <x:f>IF(AC687=0,"",AVERAGE(P687:AA687))</x:f>
        <x:v>34.161008333333335</x:v>
      </x:c>
      <x:c r="AG687" t="n">
        <x:f>IF(OR(AB687&lt;'산출기준'!$B$19,AC687&lt;'산출기준'!$B$19,AE687=0),"",AF687/AE687)</x:f>
        <x:v>1.1513472516636776</x:v>
      </x:c>
      <x:c r="AH687" t="n">
        <x:f>IF(SUM(P687:AA687)=0,"",MAX(P687:AA687)/SUM(P687:AA687))</x:f>
        <x:v>0.1039879531268715</x:v>
      </x:c>
      <x:c r="AI687" t="n">
        <x:f>IF(AG687="","",AD687/'산출기준'!$B$18*'산출기준'!$B$20+MIN(1,AG687)*'산출기준'!$B$21+(1-AH687)*'산출기준'!$B$22)</x:f>
        <x:v>97.92024093746257</x:v>
      </x:c>
      <x:c r="AJ687" t="str">
        <x:v>24개월 중 양수 지수 24개월; 전반/후반 자료 12/12개월. 최근12개월/이전12개월 관측월 평균비 1.15배, 최근 최댓달 비중 10.4%. 미래 1년 지속을 보장하지 않음.</x:v>
      </x:c>
      <x:c r="AK687" t="str">
        <x:v>https://developers.naver.com/docs/serviceapi/datalab/search/search.md</x:v>
      </x:c>
    </x:row>
    <x:row r="688">
      <x:c r="A688" t="str">
        <x:v>K0684</x:v>
      </x:c>
      <x:c r="B688" t="str">
        <x:v>패션·뷰티</x:v>
      </x:c>
      <x:c r="C688" t="str">
        <x:v>두피모낭염치료</x:v>
      </x:c>
      <x:c r="D688" t="n">
        <x:v>18.59962</x:v>
      </x:c>
      <x:c r="E688" t="n">
        <x:v>17.52004</x:v>
      </x:c>
      <x:c r="F688" t="n">
        <x:v>14.0037</x:v>
      </x:c>
      <x:c r="G688" t="n">
        <x:v>13.0475</x:v>
      </x:c>
      <x:c r="H688" t="n">
        <x:v>14.80567</x:v>
      </x:c>
      <x:c r="I688" t="n">
        <x:v>13.94201</x:v>
      </x:c>
      <x:c r="J688" t="n">
        <x:v>18.90808</x:v>
      </x:c>
      <x:c r="K688" t="n">
        <x:v>14.25046</x:v>
      </x:c>
      <x:c r="L688" t="n">
        <x:v>18.38371</x:v>
      </x:c>
      <x:c r="M688" t="n">
        <x:v>16.90314</x:v>
      </x:c>
      <x:c r="N688" t="n">
        <x:v>15.39173</x:v>
      </x:c>
      <x:c r="O688" t="n">
        <x:v>12.3689</x:v>
      </x:c>
      <x:c r="P688" t="n">
        <x:v>11.4127</x:v>
      </x:c>
      <x:c r="Q688" t="n">
        <x:v>10.39481</x:v>
      </x:c>
      <x:c r="R688" t="n">
        <x:v>11.25848</x:v>
      </x:c>
      <x:c r="S688" t="n">
        <x:v>7.68044</x:v>
      </x:c>
      <x:c r="T688" t="n">
        <x:v>9.90129</x:v>
      </x:c>
      <x:c r="U688" t="n">
        <x:v>11.99876</x:v>
      </x:c>
      <x:c r="V688" t="n">
        <x:v>20.0185</x:v>
      </x:c>
      <x:c r="W688" t="n">
        <x:v>22.85626</x:v>
      </x:c>
      <x:c r="X688" t="n">
        <x:v>15.79272</x:v>
      </x:c>
      <x:c r="Y688" t="n">
        <x:v>17.70512</x:v>
      </x:c>
      <x:c r="Z688" t="n">
        <x:v>22.08513</x:v>
      </x:c>
      <x:c r="AA688" t="n">
        <x:v>27.57557</x:v>
      </x:c>
      <x:c r="AB688" t="n">
        <x:f>COUNT(D688:O688)</x:f>
        <x:v>12</x:v>
      </x:c>
      <x:c r="AC688" t="n">
        <x:f>COUNT(P688:AA688)</x:f>
        <x:v>12</x:v>
      </x:c>
      <x:c r="AD688" t="n">
        <x:f>COUNTIF(D688:AA688,"&gt;0")</x:f>
        <x:v>24</x:v>
      </x:c>
      <x:c r="AE688" t="n">
        <x:f>IF(AB688=0,"",AVERAGE(D688:O688))</x:f>
        <x:v>15.677046666666667</x:v>
      </x:c>
      <x:c r="AF688" t="n">
        <x:f>IF(AC688=0,"",AVERAGE(P688:AA688))</x:f>
        <x:v>15.723315</x:v>
      </x:c>
      <x:c r="AG688" t="n">
        <x:f>IF(OR(AB688&lt;'산출기준'!$B$19,AC688&lt;'산출기준'!$B$19,AE688=0),"",AF688/AE688)</x:f>
        <x:v>1.0029513424509802</x:v>
      </x:c>
      <x:c r="AH688" t="n">
        <x:f>IF(SUM(P688:AA688)=0,"",MAX(P688:AA688)/SUM(P688:AA688))</x:f>
        <x:v>0.14615010681059729</x:v>
      </x:c>
      <x:c r="AI688" t="n">
        <x:f>IF(AG688="","",AD688/'산출기준'!$B$18*'산출기준'!$B$20+MIN(1,AG688)*'산출기준'!$B$21+(1-AH688)*'산출기준'!$B$22)</x:f>
        <x:v>97.07699786378805</x:v>
      </x:c>
      <x:c r="AJ688" t="str">
        <x:v>24개월 중 양수 지수 24개월; 전반/후반 자료 12/12개월. 최근12개월/이전12개월 관측월 평균비 1.00배, 최근 최댓달 비중 14.6%. 미래 1년 지속을 보장하지 않음.</x:v>
      </x:c>
      <x:c r="AK688" t="str">
        <x:v>https://developers.naver.com/docs/serviceapi/datalab/search/search.md</x:v>
      </x:c>
    </x:row>
    <x:row r="689">
      <x:c r="A689" t="str">
        <x:v>K0685</x:v>
      </x:c>
      <x:c r="B689" t="str">
        <x:v>패션·뷰티</x:v>
      </x:c>
      <x:c r="C689" t="str">
        <x:v>여드름관리</x:v>
      </x:c>
      <x:c r="D689" t="n">
        <x:v>37.46983</x:v>
      </x:c>
      <x:c r="E689" t="n">
        <x:v>36.68543</x:v>
      </x:c>
      <x:c r="F689" t="n">
        <x:v>34.49316</x:v>
      </x:c>
      <x:c r="G689" t="n">
        <x:v>31.91874</x:v>
      </x:c>
      <x:c r="H689" t="n">
        <x:v>37.38938</x:v>
      </x:c>
      <x:c r="I689" t="n">
        <x:v>35.86082</x:v>
      </x:c>
      <x:c r="J689" t="n">
        <x:v>36.96701</x:v>
      </x:c>
      <x:c r="K689" t="n">
        <x:v>36.36363</x:v>
      </x:c>
      <x:c r="L689" t="n">
        <x:v>31.59694</x:v>
      </x:c>
      <x:c r="M689" t="n">
        <x:v>26.76991</x:v>
      </x:c>
      <x:c r="N689" t="n">
        <x:v>29.82703</x:v>
      </x:c>
      <x:c r="O689" t="n">
        <x:v>37.22847</x:v>
      </x:c>
      <x:c r="P689" t="n">
        <x:v>34.17135</x:v>
      </x:c>
      <x:c r="Q689" t="n">
        <x:v>34.01045</x:v>
      </x:c>
      <x:c r="R689" t="n">
        <x:v>26.97103</x:v>
      </x:c>
      <x:c r="S689" t="n">
        <x:v>30.65164</x:v>
      </x:c>
      <x:c r="T689" t="n">
        <x:v>29.58567</x:v>
      </x:c>
      <x:c r="U689" t="n">
        <x:v>24.19549</x:v>
      </x:c>
      <x:c r="V689" t="n">
        <x:v>25.58326</x:v>
      </x:c>
      <x:c r="W689" t="n">
        <x:v>22.50603</x:v>
      </x:c>
      <x:c r="X689" t="n">
        <x:v>17.11584</x:v>
      </x:c>
      <x:c r="Y689" t="n">
        <x:v>18.28238</x:v>
      </x:c>
      <x:c r="Z689" t="n">
        <x:v>20.51488</x:v>
      </x:c>
      <x:c r="AA689" t="n">
        <x:v>17.86001</x:v>
      </x:c>
      <x:c r="AB689" t="n">
        <x:f>COUNT(D689:O689)</x:f>
        <x:v>12</x:v>
      </x:c>
      <x:c r="AC689" t="n">
        <x:f>COUNT(P689:AA689)</x:f>
        <x:v>12</x:v>
      </x:c>
      <x:c r="AD689" t="n">
        <x:f>COUNTIF(D689:AA689,"&gt;0")</x:f>
        <x:v>24</x:v>
      </x:c>
      <x:c r="AE689" t="n">
        <x:f>IF(AB689=0,"",AVERAGE(D689:O689))</x:f>
        <x:v>34.3808625</x:v>
      </x:c>
      <x:c r="AF689" t="n">
        <x:f>IF(AC689=0,"",AVERAGE(P689:AA689))</x:f>
        <x:v>25.12066916666667</x:v>
      </x:c>
      <x:c r="AG689" t="n">
        <x:f>IF(OR(AB689&lt;'산출기준'!$B$19,AC689&lt;'산출기준'!$B$19,AE689=0),"",AF689/AE689)</x:f>
        <x:v>0.7306584925455745</x:v>
      </x:c>
      <x:c r="AH689" t="n">
        <x:f>IF(SUM(P689:AA689)=0,"",MAX(P689:AA689)/SUM(P689:AA689))</x:f>
        <x:v>0.11335735051909278</x:v>
      </x:c>
      <x:c r="AI689" t="n">
        <x:f>IF(AG689="","",AD689/'산출기준'!$B$18*'산출기준'!$B$20+MIN(1,AG689)*'산출기준'!$B$21+(1-AH689)*'산출기준'!$B$22)</x:f>
        <x:v>89.65260776598538</x:v>
      </x:c>
      <x:c r="AJ689" t="str">
        <x:v>24개월 중 양수 지수 24개월; 전반/후반 자료 12/12개월. 최근12개월/이전12개월 관측월 평균비 0.73배, 최근 최댓달 비중 11.3%. 미래 1년 지속을 보장하지 않음.</x:v>
      </x:c>
      <x:c r="AK689" t="str">
        <x:v>https://developers.naver.com/docs/serviceapi/datalab/search/search.md</x:v>
      </x:c>
    </x:row>
    <x:row r="690">
      <x:c r="A690" t="str">
        <x:v>K0686</x:v>
      </x:c>
      <x:c r="B690" t="str">
        <x:v>패션·뷰티</x:v>
      </x:c>
      <x:c r="C690" t="str">
        <x:v>지성피부관리</x:v>
      </x:c>
      <x:c r="D690" t="n">
        <x:v>29.66613</x:v>
      </x:c>
      <x:c r="E690" t="n">
        <x:v>18.26226</x:v>
      </x:c>
      <x:c r="F690" t="n">
        <x:v>12.89219</x:v>
      </x:c>
      <x:c r="G690" t="n">
        <x:v>5.34995</x:v>
      </x:c>
      <x:c r="H690" t="n">
        <x:v>12.40949</x:v>
      </x:c>
      <x:c r="I690" t="n">
        <x:v>6.59694</x:v>
      </x:c>
      <x:c r="J690" t="n">
        <x:v>12.40949</x:v>
      </x:c>
      <x:c r="K690" t="n">
        <x:v>22.6267</x:v>
      </x:c>
      <x:c r="L690" t="n">
        <x:v>28.82139</x:v>
      </x:c>
      <x:c r="M690" t="n">
        <x:v>30.73209</x:v>
      </x:c>
      <x:c r="N690" t="n">
        <x:v>30.06838</x:v>
      </x:c>
      <x:c r="O690" t="n">
        <x:v>33.78921</x:v>
      </x:c>
      <x:c r="P690" t="n">
        <x:v>32.22043</x:v>
      </x:c>
      <x:c r="Q690" t="n">
        <x:v>29.90748</x:v>
      </x:c>
      <x:c r="R690" t="n">
        <x:v>16.17055</x:v>
      </x:c>
      <x:c r="S690" t="n">
        <x:v>12.77152</x:v>
      </x:c>
      <x:c r="T690" t="n">
        <x:v>10.6798</x:v>
      </x:c>
      <x:c r="U690" t="n">
        <x:v>10.98149</x:v>
      </x:c>
      <x:c r="V690" t="n">
        <x:v>16.35156</x:v>
      </x:c>
      <x:c r="W690" t="n">
        <x:v>17.45776</x:v>
      </x:c>
      <x:c r="X690" t="n">
        <x:v>12.61061</x:v>
      </x:c>
      <x:c r="Y690" t="n">
        <x:v>15.28559</x:v>
      </x:c>
      <x:c r="Z690" t="n">
        <x:v>19.79082</x:v>
      </x:c>
      <x:c r="AA690" t="n">
        <x:v>17.27674</x:v>
      </x:c>
      <x:c r="AB690" t="n">
        <x:f>COUNT(D690:O690)</x:f>
        <x:v>12</x:v>
      </x:c>
      <x:c r="AC690" t="n">
        <x:f>COUNT(P690:AA690)</x:f>
        <x:v>12</x:v>
      </x:c>
      <x:c r="AD690" t="n">
        <x:f>COUNTIF(D690:AA690,"&gt;0")</x:f>
        <x:v>24</x:v>
      </x:c>
      <x:c r="AE690" t="n">
        <x:f>IF(AB690=0,"",AVERAGE(D690:O690))</x:f>
        <x:v>20.302018333333333</x:v>
      </x:c>
      <x:c r="AF690" t="n">
        <x:f>IF(AC690=0,"",AVERAGE(P690:AA690))</x:f>
        <x:v>17.6253625</x:v>
      </x:c>
      <x:c r="AG690" t="n">
        <x:f>IF(OR(AB690&lt;'산출기준'!$B$19,AC690&lt;'산출기준'!$B$19,AE690=0),"",AF690/AE690)</x:f>
        <x:v>0.8681581412554139</x:v>
      </x:c>
      <x:c r="AH690" t="n">
        <x:f>IF(SUM(P690:AA690)=0,"",MAX(P690:AA690)/SUM(P690:AA690))</x:f>
        <x:v>0.15233932540867362</x:v>
      </x:c>
      <x:c r="AI690" t="n">
        <x:f>IF(AG690="","",AD690/'산출기준'!$B$18*'산출기준'!$B$20+MIN(1,AG690)*'산출기준'!$B$21+(1-AH690)*'산출기준'!$B$22)</x:f>
        <x:v>92.99795772948895</x:v>
      </x:c>
      <x:c r="AJ690" t="str">
        <x:v>24개월 중 양수 지수 24개월; 전반/후반 자료 12/12개월. 최근12개월/이전12개월 관측월 평균비 0.87배, 최근 최댓달 비중 15.2%. 미래 1년 지속을 보장하지 않음.</x:v>
      </x:c>
      <x:c r="AK690" t="str">
        <x:v>https://developers.naver.com/docs/serviceapi/datalab/search/search.md</x:v>
      </x:c>
    </x:row>
    <x:row r="691">
      <x:c r="A691" t="str">
        <x:v>K0687</x:v>
      </x:c>
      <x:c r="B691" t="str">
        <x:v>패션·뷰티</x:v>
      </x:c>
      <x:c r="C691" t="str">
        <x:v>남자피부관리</x:v>
      </x:c>
      <x:c r="D691" t="n">
        <x:v>45.2333</x:v>
      </x:c>
      <x:c r="E691" t="n">
        <x:v>38.25422</x:v>
      </x:c>
      <x:c r="F691" t="n">
        <x:v>32.16009</x:v>
      </x:c>
      <x:c r="G691" t="n">
        <x:v>41.71359</x:v>
      </x:c>
      <x:c r="H691" t="n">
        <x:v>47.56637</x:v>
      </x:c>
      <x:c r="I691" t="n">
        <x:v>45.2333</x:v>
      </x:c>
      <x:c r="J691" t="n">
        <x:v>43.1617</x:v>
      </x:c>
      <x:c r="K691" t="n">
        <x:v>40.14481</x:v>
      </x:c>
      <x:c r="L691" t="n">
        <x:v>38.93805</x:v>
      </x:c>
      <x:c r="M691" t="n">
        <x:v>34.63395</x:v>
      </x:c>
      <x:c r="N691" t="n">
        <x:v>34.83507</x:v>
      </x:c>
      <x:c r="O691" t="n">
        <x:v>37.1078</x:v>
      </x:c>
      <x:c r="P691" t="n">
        <x:v>30.91311</x:v>
      </x:c>
      <x:c r="Q691" t="n">
        <x:v>32.42156</x:v>
      </x:c>
      <x:c r="R691" t="n">
        <x:v>31.63716</x:v>
      </x:c>
      <x:c r="S691" t="n">
        <x:v>27.79565</x:v>
      </x:c>
      <x:c r="T691" t="n">
        <x:v>30.28962</x:v>
      </x:c>
      <x:c r="U691" t="n">
        <x:v>26.34754</x:v>
      </x:c>
      <x:c r="V691" t="n">
        <x:v>31.27514</x:v>
      </x:c>
      <x:c r="W691" t="n">
        <x:v>26.54867</x:v>
      </x:c>
      <x:c r="X691" t="n">
        <x:v>22.92839</x:v>
      </x:c>
      <x:c r="Y691" t="n">
        <x:v>18.86564</x:v>
      </x:c>
      <x:c r="Z691" t="n">
        <x:v>19.36846</x:v>
      </x:c>
      <x:c r="AA691" t="n">
        <x:v>17.57843</x:v>
      </x:c>
      <x:c r="AB691" t="n">
        <x:f>COUNT(D691:O691)</x:f>
        <x:v>12</x:v>
      </x:c>
      <x:c r="AC691" t="n">
        <x:f>COUNT(P691:AA691)</x:f>
        <x:v>12</x:v>
      </x:c>
      <x:c r="AD691" t="n">
        <x:f>COUNTIF(D691:AA691,"&gt;0")</x:f>
        <x:v>24</x:v>
      </x:c>
      <x:c r="AE691" t="n">
        <x:f>IF(AB691=0,"",AVERAGE(D691:O691))</x:f>
        <x:v>39.915187499999995</x:v>
      </x:c>
      <x:c r="AF691" t="n">
        <x:f>IF(AC691=0,"",AVERAGE(P691:AA691))</x:f>
        <x:v>26.330780833333336</x:v>
      </x:c>
      <x:c r="AG691" t="n">
        <x:f>IF(OR(AB691&lt;'산출기준'!$B$19,AC691&lt;'산출기준'!$B$19,AE691=0),"",AF691/AE691)</x:f>
        <x:v>0.6596682236137145</x:v>
      </x:c>
      <x:c r="AH691" t="n">
        <x:f>IF(SUM(P691:AA691)=0,"",MAX(P691:AA691)/SUM(P691:AA691))</x:f>
        <x:v>0.10260981942648427</x:v>
      </x:c>
      <x:c r="AI691" t="n">
        <x:f>IF(AG691="","",AD691/'산출기준'!$B$18*'산출기준'!$B$20+MIN(1,AG691)*'산출기준'!$B$21+(1-AH691)*'산출기준'!$B$22)</x:f>
        <x:v>87.73785031988174</x:v>
      </x:c>
      <x:c r="AJ691" t="str">
        <x:v>24개월 중 양수 지수 24개월; 전반/후반 자료 12/12개월. 최근12개월/이전12개월 관측월 평균비 0.66배, 최근 최댓달 비중 10.3%. 미래 1년 지속을 보장하지 않음.</x:v>
      </x:c>
      <x:c r="AK691" t="str">
        <x:v>https://developers.naver.com/docs/serviceapi/datalab/search/search.md</x:v>
      </x:c>
    </x:row>
    <x:row r="692">
      <x:c r="A692" t="str">
        <x:v>K0688</x:v>
      </x:c>
      <x:c r="B692" t="str">
        <x:v>패션·뷰티</x:v>
      </x:c>
      <x:c r="C692" t="str">
        <x:v>얼굴각질</x:v>
      </x:c>
      <x:c r="D692" t="n">
        <x:v>58.08527</x:v>
      </x:c>
      <x:c r="E692" t="n">
        <x:v>86.70555</x:v>
      </x:c>
      <x:c r="F692" t="n">
        <x:v>83.42719</x:v>
      </x:c>
      <x:c r="G692" t="n">
        <x:v>87.04746</x:v>
      </x:c>
      <x:c r="H692" t="n">
        <x:v>89.32019</x:v>
      </x:c>
      <x:c r="I692" t="n">
        <x:v>98.29042</x:v>
      </x:c>
      <x:c r="J692" t="n">
        <x:v>89.05872</x:v>
      </x:c>
      <x:c r="K692" t="n">
        <x:v>76.38777</x:v>
      </x:c>
      <x:c r="L692" t="n">
        <x:v>60.59935</x:v>
      </x:c>
      <x:c r="M692" t="n">
        <x:v>39.68222</x:v>
      </x:c>
      <x:c r="N692" t="n">
        <x:v>31.17457</x:v>
      </x:c>
      <x:c r="O692" t="n">
        <x:v>31.33547</x:v>
      </x:c>
      <x:c r="P692" t="n">
        <x:v>30.02815</x:v>
      </x:c>
      <x:c r="Q692" t="n">
        <x:v>47.26468</x:v>
      </x:c>
      <x:c r="R692" t="n">
        <x:v>49.31617</x:v>
      </x:c>
      <x:c r="S692" t="n">
        <x:v>42.61866</x:v>
      </x:c>
      <x:c r="T692" t="n">
        <x:v>42.679</x:v>
      </x:c>
      <x:c r="U692" t="n">
        <x:v>35.13676</x:v>
      </x:c>
      <x:c r="V692" t="n">
        <x:v>33.52775</x:v>
      </x:c>
      <x:c r="W692" t="n">
        <x:v>31.51649</x:v>
      </x:c>
      <x:c r="X692" t="n">
        <x:v>26.66934</x:v>
      </x:c>
      <x:c r="Y692" t="n">
        <x:v>19.7506</x:v>
      </x:c>
      <x:c r="Z692" t="n">
        <x:v>18.12148</x:v>
      </x:c>
      <x:c r="AA692" t="n">
        <x:v>16.91472</x:v>
      </x:c>
      <x:c r="AB692" t="n">
        <x:f>COUNT(D692:O692)</x:f>
        <x:v>12</x:v>
      </x:c>
      <x:c r="AC692" t="n">
        <x:f>COUNT(P692:AA692)</x:f>
        <x:v>12</x:v>
      </x:c>
      <x:c r="AD692" t="n">
        <x:f>COUNTIF(D692:AA692,"&gt;0")</x:f>
        <x:v>24</x:v>
      </x:c>
      <x:c r="AE692" t="n">
        <x:f>IF(AB692=0,"",AVERAGE(D692:O692))</x:f>
        <x:v>69.25951500000001</x:v>
      </x:c>
      <x:c r="AF692" t="n">
        <x:f>IF(AC692=0,"",AVERAGE(P692:AA692))</x:f>
        <x:v>32.795316666666665</x:v>
      </x:c>
      <x:c r="AG692" t="n">
        <x:f>IF(OR(AB692&lt;'산출기준'!$B$19,AC692&lt;'산출기준'!$B$19,AE692=0),"",AF692/AE692)</x:f>
        <x:v>0.47351351892468</x:v>
      </x:c>
      <x:c r="AH692" t="n">
        <x:f>IF(SUM(P692:AA692)=0,"",MAX(P692:AA692)/SUM(P692:AA692))</x:f>
        <x:v>0.12531304012412342</x:v>
      </x:c>
      <x:c r="AI692" t="n">
        <x:f>IF(AG692="","",AD692/'산출기준'!$B$18*'산출기준'!$B$20+MIN(1,AG692)*'산출기준'!$B$21+(1-AH692)*'산출기준'!$B$22)</x:f>
        <x:v>81.69914476525793</x:v>
      </x:c>
      <x:c r="AJ692" t="str">
        <x:v>24개월 중 양수 지수 24개월; 전반/후반 자료 12/12개월. 최근12개월/이전12개월 관측월 평균비 0.47배, 최근 최댓달 비중 12.5%. 미래 1년 지속을 보장하지 않음.</x:v>
      </x:c>
      <x:c r="AK692" t="str">
        <x:v>https://developers.naver.com/docs/serviceapi/datalab/search/search.md</x:v>
      </x:c>
    </x:row>
    <x:row r="693">
      <x:c r="A693" t="str">
        <x:v>K0689</x:v>
      </x:c>
      <x:c r="B693" t="str">
        <x:v>패션·뷰티</x:v>
      </x:c>
      <x:c r="C693" t="str">
        <x:v>잡티제거</x:v>
      </x:c>
      <x:c r="D693" t="n">
        <x:v>75.50281</x:v>
      </x:c>
      <x:c r="E693" t="n">
        <x:v>76.46822</x:v>
      </x:c>
      <x:c r="F693" t="n">
        <x:v>73.67256</x:v>
      </x:c>
      <x:c r="G693" t="n">
        <x:v>80.08849</x:v>
      </x:c>
      <x:c r="H693" t="n">
        <x:v>98.33065</x:v>
      </x:c>
      <x:c r="I693" t="n">
        <x:v>100</x:v>
      </x:c>
      <x:c r="J693" t="n">
        <x:v>92.75945</x:v>
      </x:c>
      <x:c r="K693" t="n">
        <x:v>87.32904</x:v>
      </x:c>
      <x:c r="L693" t="n">
        <x:v>72.38535</x:v>
      </x:c>
      <x:c r="M693" t="n">
        <x:v>57.86403</x:v>
      </x:c>
      <x:c r="N693" t="n">
        <x:v>57.16009</x:v>
      </x:c>
      <x:c r="O693" t="n">
        <x:v>57.68302</x:v>
      </x:c>
      <x:c r="P693" t="n">
        <x:v>49.77876</x:v>
      </x:c>
      <x:c r="Q693" t="n">
        <x:v>45.01206</x:v>
      </x:c>
      <x:c r="R693" t="n">
        <x:v>42.33708</x:v>
      </x:c>
      <x:c r="S693" t="n">
        <x:v>42.53821</x:v>
      </x:c>
      <x:c r="T693" t="n">
        <x:v>52.47385</x:v>
      </x:c>
      <x:c r="U693" t="n">
        <x:v>40.06436</x:v>
      </x:c>
      <x:c r="V693" t="n">
        <x:v>34.81496</x:v>
      </x:c>
      <x:c r="W693" t="n">
        <x:v>32.30088</x:v>
      </x:c>
      <x:c r="X693" t="n">
        <x:v>21.96299</x:v>
      </x:c>
      <x:c r="Y693" t="n">
        <x:v>16.251</x:v>
      </x:c>
      <x:c r="Z693" t="n">
        <x:v>16.65325</x:v>
      </x:c>
      <x:c r="AA693" t="n">
        <x:v>16.00965</x:v>
      </x:c>
      <x:c r="AB693" t="n">
        <x:f>COUNT(D693:O693)</x:f>
        <x:v>12</x:v>
      </x:c>
      <x:c r="AC693" t="n">
        <x:f>COUNT(P693:AA693)</x:f>
        <x:v>12</x:v>
      </x:c>
      <x:c r="AD693" t="n">
        <x:f>COUNTIF(D693:AA693,"&gt;0")</x:f>
        <x:v>24</x:v>
      </x:c>
      <x:c r="AE693" t="n">
        <x:f>IF(AB693=0,"",AVERAGE(D693:O693))</x:f>
        <x:v>77.43697583333334</x:v>
      </x:c>
      <x:c r="AF693" t="n">
        <x:f>IF(AC693=0,"",AVERAGE(P693:AA693))</x:f>
        <x:v>34.1830875</x:v>
      </x:c>
      <x:c r="AG693" t="n">
        <x:f>IF(OR(AB693&lt;'산출기준'!$B$19,AC693&lt;'산출기준'!$B$19,AE693=0),"",AF693/AE693)</x:f>
        <x:v>0.4414310751697205</x:v>
      </x:c>
      <x:c r="AH693" t="n">
        <x:f>IF(SUM(P693:AA693)=0,"",MAX(P693:AA693)/SUM(P693:AA693))</x:f>
        <x:v>0.1279235187088742</x:v>
      </x:c>
      <x:c r="AI693" t="n">
        <x:f>IF(AG693="","",AD693/'산출기준'!$B$18*'산출기준'!$B$20+MIN(1,AG693)*'산출기준'!$B$21+(1-AH693)*'산출기준'!$B$22)</x:f>
        <x:v>80.68446188091413</x:v>
      </x:c>
      <x:c r="AJ693" t="str">
        <x:v>24개월 중 양수 지수 24개월; 전반/후반 자료 12/12개월. 최근12개월/이전12개월 관측월 평균비 0.44배, 최근 최댓달 비중 12.8%. 미래 1년 지속을 보장하지 않음.</x:v>
      </x:c>
      <x:c r="AK693" t="str">
        <x:v>https://developers.naver.com/docs/serviceapi/datalab/search/search.md</x:v>
      </x:c>
    </x:row>
    <x:row r="694">
      <x:c r="A694" t="str">
        <x:v>K0690</x:v>
      </x:c>
      <x:c r="B694" t="str">
        <x:v>패션·뷰티</x:v>
      </x:c>
      <x:c r="C694" t="str">
        <x:v>얼굴피지관리</x:v>
      </x:c>
      <x:c r="D694" t="n">
        <x:v>71.71381</x:v>
      </x:c>
      <x:c r="E694" t="n">
        <x:v>56.96062</x:v>
      </x:c>
      <x:c r="F694" t="n">
        <x:v>50.85967</x:v>
      </x:c>
      <x:c r="G694" t="n">
        <x:v>33.11148</x:v>
      </x:c>
      <x:c r="H694" t="n">
        <x:v>39.82251</x:v>
      </x:c>
      <x:c r="I694" t="n">
        <x:v>27.01053</x:v>
      </x:c>
      <x:c r="J694" t="n">
        <x:v>22.29617</x:v>
      </x:c>
      <x:c r="K694" t="n">
        <x:v>14.69772</x:v>
      </x:c>
      <x:c r="L694" t="n">
        <x:v>19.19023</x:v>
      </x:c>
      <x:c r="M694" t="n">
        <x:v>33.38879</x:v>
      </x:c>
      <x:c r="N694" t="n">
        <x:v>29.06267</x:v>
      </x:c>
      <x:c r="O694" t="n">
        <x:v>13.47753</x:v>
      </x:c>
      <x:c r="P694" t="n">
        <x:v>18.30282</x:v>
      </x:c>
      <x:c r="Q694" t="n">
        <x:v>19.6894</x:v>
      </x:c>
      <x:c r="R694" t="n">
        <x:v>10.92623</x:v>
      </x:c>
      <x:c r="S694" t="n">
        <x:v>1.66389</x:v>
      </x:c>
      <x:c r="T694" t="n">
        <x:v>0.33277</x:v>
      </x:c>
      <x:c r="U694" t="n">
        <x:v>3.27232</x:v>
      </x:c>
      <x:c r="V694" t="n">
        <x:v>8.15307</x:v>
      </x:c>
      <x:c r="W694" t="n">
        <x:v>1.83028</x:v>
      </x:c>
      <x:c r="X694" t="n">
        <x:v>5.15806</x:v>
      </x:c>
      <x:c r="Y694" t="n">
        <x:v>28.34165</x:v>
      </x:c>
      <x:c r="Z694" t="n">
        <x:v>53.0782</x:v>
      </x:c>
      <x:c r="AA694" t="n">
        <x:v>45.20244</x:v>
      </x:c>
      <x:c r="AB694" t="n">
        <x:f>COUNT(D694:O694)</x:f>
        <x:v>12</x:v>
      </x:c>
      <x:c r="AC694" t="n">
        <x:f>COUNT(P694:AA694)</x:f>
        <x:v>12</x:v>
      </x:c>
      <x:c r="AD694" t="n">
        <x:f>COUNTIF(D694:AA694,"&gt;0")</x:f>
        <x:v>24</x:v>
      </x:c>
      <x:c r="AE694" t="n">
        <x:f>IF(AB694=0,"",AVERAGE(D694:O694))</x:f>
        <x:v>34.29931083333333</x:v>
      </x:c>
      <x:c r="AF694" t="n">
        <x:f>IF(AC694=0,"",AVERAGE(P694:AA694))</x:f>
        <x:v>16.329260833333333</x:v>
      </x:c>
      <x:c r="AG694" t="n">
        <x:f>IF(OR(AB694&lt;'산출기준'!$B$19,AC694&lt;'산출기준'!$B$19,AE694=0),"",AF694/AE694)</x:f>
        <x:v>0.47608130999133536</x:v>
      </x:c>
      <x:c r="AH694" t="n">
        <x:f>IF(SUM(P694:AA694)=0,"",MAX(P694:AA694)/SUM(P694:AA694))</x:f>
        <x:v>0.2708746818658305</x:v>
      </x:c>
      <x:c r="AI694" t="n">
        <x:f>IF(AG694="","",AD694/'산출기준'!$B$18*'산출기준'!$B$20+MIN(1,AG694)*'산출기준'!$B$21+(1-AH694)*'산출기준'!$B$22)</x:f>
        <x:v>78.86494566242345</x:v>
      </x:c>
      <x:c r="AJ694" t="str">
        <x:v>24개월 중 양수 지수 24개월; 전반/후반 자료 12/12개월. 최근12개월/이전12개월 관측월 평균비 0.48배, 최근 최댓달 비중 27.1%. 미래 1년 지속을 보장하지 않음.</x:v>
      </x:c>
      <x:c r="AK694" t="str">
        <x:v>https://developers.naver.com/docs/serviceapi/datalab/search/search.md</x:v>
      </x:c>
    </x:row>
    <x:row r="695">
      <x:c r="A695" t="str">
        <x:v>K0691</x:v>
      </x:c>
      <x:c r="B695" t="str">
        <x:v>패션·뷰티</x:v>
      </x:c>
      <x:c r="C695" t="str">
        <x:v>여드름자국없애는법</x:v>
      </x:c>
      <x:c r="D695" t="n">
        <x:v>31.46381</x:v>
      </x:c>
      <x:c r="E695" t="n">
        <x:v>39.60902</x:v>
      </x:c>
      <x:c r="F695" t="n">
        <x:v>38.58505</x:v>
      </x:c>
      <x:c r="G695" t="n">
        <x:v>33.23248</x:v>
      </x:c>
      <x:c r="H695" t="n">
        <x:v>34.11682</x:v>
      </x:c>
      <x:c r="I695" t="n">
        <x:v>32.18524</x:v>
      </x:c>
      <x:c r="J695" t="n">
        <x:v>29.5555</x:v>
      </x:c>
      <x:c r="K695" t="n">
        <x:v>23.41168</x:v>
      </x:c>
      <x:c r="L695" t="n">
        <x:v>24.73818</x:v>
      </x:c>
      <x:c r="M695" t="n">
        <x:v>22.87642</x:v>
      </x:c>
      <x:c r="N695" t="n">
        <x:v>20.36304</x:v>
      </x:c>
      <x:c r="O695" t="n">
        <x:v>21.68955</x:v>
      </x:c>
      <x:c r="P695" t="n">
        <x:v>27.78682</x:v>
      </x:c>
      <x:c r="Q695" t="n">
        <x:v>27.83337</x:v>
      </x:c>
      <x:c r="R695" t="n">
        <x:v>14.70793</x:v>
      </x:c>
      <x:c r="S695" t="n">
        <x:v>30.69583</x:v>
      </x:c>
      <x:c r="T695" t="n">
        <x:v>37.32836</x:v>
      </x:c>
      <x:c r="U695" t="n">
        <x:v>40.60972</x:v>
      </x:c>
      <x:c r="V695" t="n">
        <x:v>44.89178</x:v>
      </x:c>
      <x:c r="W695" t="n">
        <x:v>42.12241</x:v>
      </x:c>
      <x:c r="X695" t="n">
        <x:v>31.06818</x:v>
      </x:c>
      <x:c r="Y695" t="n">
        <x:v>26.5534</x:v>
      </x:c>
      <x:c r="Z695" t="n">
        <x:v>19.22271</x:v>
      </x:c>
      <x:c r="AA695" t="n">
        <x:v>18.36164</x:v>
      </x:c>
      <x:c r="AB695" t="n">
        <x:f>COUNT(D695:O695)</x:f>
        <x:v>12</x:v>
      </x:c>
      <x:c r="AC695" t="n">
        <x:f>COUNT(P695:AA695)</x:f>
        <x:v>12</x:v>
      </x:c>
      <x:c r="AD695" t="n">
        <x:f>COUNTIF(D695:AA695,"&gt;0")</x:f>
        <x:v>24</x:v>
      </x:c>
      <x:c r="AE695" t="n">
        <x:f>IF(AB695=0,"",AVERAGE(D695:O695))</x:f>
        <x:v>29.318899166666668</x:v>
      </x:c>
      <x:c r="AF695" t="n">
        <x:f>IF(AC695=0,"",AVERAGE(P695:AA695))</x:f>
        <x:v>30.098512500000002</x:v>
      </x:c>
      <x:c r="AG695" t="n">
        <x:f>IF(OR(AB695&lt;'산출기준'!$B$19,AC695&lt;'산출기준'!$B$19,AE695=0),"",AF695/AE695)</x:f>
        <x:v>1.026590811916284</x:v>
      </x:c>
      <x:c r="AH695" t="n">
        <x:f>IF(SUM(P695:AA695)=0,"",MAX(P695:AA695)/SUM(P695:AA695))</x:f>
        <x:v>0.12429124750489468</x:v>
      </x:c>
      <x:c r="AI695" t="n">
        <x:f>IF(AG695="","",AD695/'산출기준'!$B$18*'산출기준'!$B$20+MIN(1,AG695)*'산출기준'!$B$21+(1-AH695)*'산출기준'!$B$22)</x:f>
        <x:v>97.51417504990211</x:v>
      </x:c>
      <x:c r="AJ695" t="str">
        <x:v>24개월 중 양수 지수 24개월; 전반/후반 자료 12/12개월. 최근12개월/이전12개월 관측월 평균비 1.03배, 최근 최댓달 비중 12.4%. 미래 1년 지속을 보장하지 않음.</x:v>
      </x:c>
      <x:c r="AK695" t="str">
        <x:v>https://developers.naver.com/docs/serviceapi/datalab/search/search.md</x:v>
      </x:c>
    </x:row>
    <x:row r="696">
      <x:c r="A696" t="str">
        <x:v>K0692</x:v>
      </x:c>
      <x:c r="B696" t="str">
        <x:v>패션·뷰티</x:v>
      </x:c>
      <x:c r="C696" t="str">
        <x:v>명품신발세탁</x:v>
      </x:c>
      <x:c r="D696" t="n">
        <x:v>11.95396</x:v>
      </x:c>
      <x:c r="E696" t="n">
        <x:v>12.61443</x:v>
      </x:c>
      <x:c r="F696" t="n">
        <x:v>9.57363</x:v>
      </x:c>
      <x:c r="G696" t="n">
        <x:v>10.03792</x:v>
      </x:c>
      <x:c r="H696" t="n">
        <x:v>9.13549</x:v>
      </x:c>
      <x:c r="I696" t="n">
        <x:v>9.8679</x:v>
      </x:c>
      <x:c r="J696" t="n">
        <x:v>12.56866</x:v>
      </x:c>
      <x:c r="K696" t="n">
        <x:v>11.39811</x:v>
      </x:c>
      <x:c r="L696" t="n">
        <x:v>10.86842</x:v>
      </x:c>
      <x:c r="M696" t="n">
        <x:v>9.25974</x:v>
      </x:c>
      <x:c r="N696" t="n">
        <x:v>8.54695</x:v>
      </x:c>
      <x:c r="O696" t="n">
        <x:v>8.15459</x:v>
      </x:c>
      <x:c r="P696" t="n">
        <x:v>8.58618</x:v>
      </x:c>
      <x:c r="Q696" t="n">
        <x:v>8.54695</x:v>
      </x:c>
      <x:c r="R696" t="n">
        <x:v>8.38346</x:v>
      </x:c>
      <x:c r="S696" t="n">
        <x:v>7.42218</x:v>
      </x:c>
      <x:c r="T696" t="n">
        <x:v>8.10881</x:v>
      </x:c>
      <x:c r="U696" t="n">
        <x:v>6.61783</x:v>
      </x:c>
      <x:c r="V696" t="n">
        <x:v>9.13549</x:v>
      </x:c>
      <x:c r="W696" t="n">
        <x:v>7.9911</x:v>
      </x:c>
      <x:c r="X696" t="n">
        <x:v>7.50065</x:v>
      </x:c>
      <x:c r="Y696" t="n">
        <x:v>6.24509</x:v>
      </x:c>
      <x:c r="Z696" t="n">
        <x:v>5.65655</x:v>
      </x:c>
      <x:c r="AA696" t="n">
        <x:v>4.74758</x:v>
      </x:c>
      <x:c r="AB696" t="n">
        <x:f>COUNT(D696:O696)</x:f>
        <x:v>12</x:v>
      </x:c>
      <x:c r="AC696" t="n">
        <x:f>COUNT(P696:AA696)</x:f>
        <x:v>12</x:v>
      </x:c>
      <x:c r="AD696" t="n">
        <x:f>COUNTIF(D696:AA696,"&gt;0")</x:f>
        <x:v>24</x:v>
      </x:c>
      <x:c r="AE696" t="n">
        <x:f>IF(AB696=0,"",AVERAGE(D696:O696))</x:f>
        <x:v>10.331650000000002</x:v>
      </x:c>
      <x:c r="AF696" t="n">
        <x:f>IF(AC696=0,"",AVERAGE(P696:AA696))</x:f>
        <x:v>7.4118225</x:v>
      </x:c>
      <x:c r="AG696" t="n">
        <x:f>IF(OR(AB696&lt;'산출기준'!$B$19,AC696&lt;'산출기준'!$B$19,AE696=0),"",AF696/AE696)</x:f>
        <x:v>0.7173900103081308</x:v>
      </x:c>
      <x:c r="AH696" t="n">
        <x:f>IF(SUM(P696:AA696)=0,"",MAX(P696:AA696)/SUM(P696:AA696))</x:f>
        <x:v>0.10271304167542239</x:v>
      </x:c>
      <x:c r="AI696" t="n">
        <x:f>IF(AG696="","",AD696/'산출기준'!$B$18*'산출기준'!$B$20+MIN(1,AG696)*'산출기준'!$B$21+(1-AH696)*'산출기준'!$B$22)</x:f>
        <x:v>89.46743947573547</x:v>
      </x:c>
      <x:c r="AJ696" t="str">
        <x:v>24개월 중 양수 지수 24개월; 전반/후반 자료 12/12개월. 최근12개월/이전12개월 관측월 평균비 0.72배, 최근 최댓달 비중 10.3%. 미래 1년 지속을 보장하지 않음.</x:v>
      </x:c>
      <x:c r="AK696" t="str">
        <x:v>https://developers.naver.com/docs/serviceapi/datalab/search/search.md</x:v>
      </x:c>
    </x:row>
    <x:row r="697">
      <x:c r="A697" t="str">
        <x:v>K0693</x:v>
      </x:c>
      <x:c r="B697" t="str">
        <x:v>패션·뷰티</x:v>
      </x:c>
      <x:c r="C697" t="str">
        <x:v>두피가려움원인</x:v>
      </x:c>
      <x:c r="D697" t="n">
        <x:v>5.09416</x:v>
      </x:c>
      <x:c r="E697" t="n">
        <x:v>5.2838</x:v>
      </x:c>
      <x:c r="F697" t="n">
        <x:v>5.46691</x:v>
      </x:c>
      <x:c r="G697" t="n">
        <x:v>5.27072</x:v>
      </x:c>
      <x:c r="H697" t="n">
        <x:v>4.94376</x:v>
      </x:c>
      <x:c r="I697" t="n">
        <x:v>4.25058</x:v>
      </x:c>
      <x:c r="J697" t="n">
        <x:v>3.74051</x:v>
      </x:c>
      <x:c r="K697" t="n">
        <x:v>4.34867</x:v>
      </x:c>
      <x:c r="L697" t="n">
        <x:v>4.82605</x:v>
      </x:c>
      <x:c r="M697" t="n">
        <x:v>4.76719</x:v>
      </x:c>
      <x:c r="N697" t="n">
        <x:v>4.0544</x:v>
      </x:c>
      <x:c r="O697" t="n">
        <x:v>4.75411</x:v>
      </x:c>
      <x:c r="P697" t="n">
        <x:v>4.99607</x:v>
      </x:c>
      <x:c r="Q697" t="n">
        <x:v>7.32409</x:v>
      </x:c>
      <x:c r="R697" t="n">
        <x:v>7.808</x:v>
      </x:c>
      <x:c r="S697" t="n">
        <x:v>6.65707</x:v>
      </x:c>
      <x:c r="T697" t="n">
        <x:v>6.28433</x:v>
      </x:c>
      <x:c r="U697" t="n">
        <x:v>8.18074</x:v>
      </x:c>
      <x:c r="V697" t="n">
        <x:v>11.19539</x:v>
      </x:c>
      <x:c r="W697" t="n">
        <x:v>9.33821</x:v>
      </x:c>
      <x:c r="X697" t="n">
        <x:v>7.96494</x:v>
      </x:c>
      <x:c r="Y697" t="n">
        <x:v>7.43526</x:v>
      </x:c>
      <x:c r="Z697" t="n">
        <x:v>7.82762</x:v>
      </x:c>
      <x:c r="AA697" t="n">
        <x:v>5.85927</x:v>
      </x:c>
      <x:c r="AB697" t="n">
        <x:f>COUNT(D697:O697)</x:f>
        <x:v>12</x:v>
      </x:c>
      <x:c r="AC697" t="n">
        <x:f>COUNT(P697:AA697)</x:f>
        <x:v>12</x:v>
      </x:c>
      <x:c r="AD697" t="n">
        <x:f>COUNTIF(D697:AA697,"&gt;0")</x:f>
        <x:v>24</x:v>
      </x:c>
      <x:c r="AE697" t="n">
        <x:f>IF(AB697=0,"",AVERAGE(D697:O697))</x:f>
        <x:v>4.733405</x:v>
      </x:c>
      <x:c r="AF697" t="n">
        <x:f>IF(AC697=0,"",AVERAGE(P697:AA697))</x:f>
        <x:v>7.572582499999999</x:v>
      </x:c>
      <x:c r="AG697" t="n">
        <x:f>IF(OR(AB697&lt;'산출기준'!$B$19,AC697&lt;'산출기준'!$B$19,AE697=0),"",AF697/AE697)</x:f>
        <x:v>1.5998171506558172</x:v>
      </x:c>
      <x:c r="AH697" t="n">
        <x:f>IF(SUM(P697:AA697)=0,"",MAX(P697:AA697)/SUM(P697:AA697))</x:f>
        <x:v>0.1232009247395676</x:v>
      </x:c>
      <x:c r="AI697" t="n">
        <x:f>IF(AG697="","",AD697/'산출기준'!$B$18*'산출기준'!$B$20+MIN(1,AG697)*'산출기준'!$B$21+(1-AH697)*'산출기준'!$B$22)</x:f>
        <x:v>97.53598150520865</x:v>
      </x:c>
      <x:c r="AJ697" t="str">
        <x:v>24개월 중 양수 지수 24개월; 전반/후반 자료 12/12개월. 최근12개월/이전12개월 관측월 평균비 1.60배, 최근 최댓달 비중 12.3%. 미래 1년 지속을 보장하지 않음.</x:v>
      </x:c>
      <x:c r="AK697" t="str">
        <x:v>https://developers.naver.com/docs/serviceapi/datalab/search/search.md</x:v>
      </x:c>
    </x:row>
    <x:row r="698">
      <x:c r="A698" t="str">
        <x:v>K0694</x:v>
      </x:c>
      <x:c r="B698" t="str">
        <x:v>패션·뷰티</x:v>
      </x:c>
      <x:c r="C698" t="str">
        <x:v>가디건코디</x:v>
      </x:c>
      <x:c r="D698" t="n">
        <x:v>36.73816</x:v>
      </x:c>
      <x:c r="E698" t="n">
        <x:v>100</x:v>
      </x:c>
      <x:c r="F698" t="n">
        <x:v>63.52341</x:v>
      </x:c>
      <x:c r="G698" t="n">
        <x:v>33.14805</x:v>
      </x:c>
      <x:c r="H698" t="n">
        <x:v>29.96337</x:v>
      </x:c>
      <x:c r="I698" t="n">
        <x:v>36.24117</x:v>
      </x:c>
      <x:c r="J698" t="n">
        <x:v>67.40125</x:v>
      </x:c>
      <x:c r="K698" t="n">
        <x:v>61.30656</x:v>
      </x:c>
      <x:c r="L698" t="n">
        <x:v>30.19879</x:v>
      </x:c>
      <x:c r="M698" t="n">
        <x:v>7.52027</x:v>
      </x:c>
      <x:c r="N698" t="n">
        <x:v>5.08108</x:v>
      </x:c>
      <x:c r="O698" t="n">
        <x:v>8.21998</x:v>
      </x:c>
      <x:c r="P698" t="n">
        <x:v>32.07559</x:v>
      </x:c>
      <x:c r="Q698" t="n">
        <x:v>60.93382</x:v>
      </x:c>
      <x:c r="R698" t="n">
        <x:v>45.50091</x:v>
      </x:c>
      <x:c r="S698" t="n">
        <x:v>31.21893</x:v>
      </x:c>
      <x:c r="T698" t="n">
        <x:v>23.59403</x:v>
      </x:c>
      <x:c r="U698" t="n">
        <x:v>21.69761</x:v>
      </x:c>
      <x:c r="V698" t="n">
        <x:v>36.57467</x:v>
      </x:c>
      <x:c r="W698" t="n">
        <x:v>25.34658</x:v>
      </x:c>
      <x:c r="X698" t="n">
        <x:v>9.8352</x:v>
      </x:c>
      <x:c r="Y698" t="n">
        <x:v>3.79937</x:v>
      </x:c>
      <x:c r="Z698" t="n">
        <x:v>3.18467</x:v>
      </x:c>
      <x:c r="AA698" t="n">
        <x:v>4.36829</x:v>
      </x:c>
      <x:c r="AB698" t="n">
        <x:f>COUNT(D698:O698)</x:f>
        <x:v>12</x:v>
      </x:c>
      <x:c r="AC698" t="n">
        <x:f>COUNT(P698:AA698)</x:f>
        <x:v>12</x:v>
      </x:c>
      <x:c r="AD698" t="n">
        <x:f>COUNTIF(D698:AA698,"&gt;0")</x:f>
        <x:v>24</x:v>
      </x:c>
      <x:c r="AE698" t="n">
        <x:f>IF(AB698=0,"",AVERAGE(D698:O698))</x:f>
        <x:v>39.94517416666667</x:v>
      </x:c>
      <x:c r="AF698" t="n">
        <x:f>IF(AC698=0,"",AVERAGE(P698:AA698))</x:f>
        <x:v>24.844139166666665</x:v>
      </x:c>
      <x:c r="AG698" t="n">
        <x:f>IF(OR(AB698&lt;'산출기준'!$B$19,AC698&lt;'산출기준'!$B$19,AE698=0),"",AF698/AE698)</x:f>
        <x:v>0.6219559605124598</x:v>
      </x:c>
      <x:c r="AH698" t="n">
        <x:f>IF(SUM(P698:AA698)=0,"",MAX(P698:AA698)/SUM(P698:AA698))</x:f>
        <x:v>0.20438697027370675</x:v>
      </x:c>
      <x:c r="AI698" t="n">
        <x:f>IF(AG698="","",AD698/'산출기준'!$B$18*'산출기준'!$B$20+MIN(1,AG698)*'산출기준'!$B$21+(1-AH698)*'산출기준'!$B$22)</x:f>
        <x:v>84.57093940989965</x:v>
      </x:c>
      <x:c r="AJ698" t="str">
        <x:v>24개월 중 양수 지수 24개월; 전반/후반 자료 12/12개월. 최근12개월/이전12개월 관측월 평균비 0.62배, 최근 최댓달 비중 20.4%. 미래 1년 지속을 보장하지 않음.</x:v>
      </x:c>
      <x:c r="AK698" t="str">
        <x:v>https://developers.naver.com/docs/serviceapi/datalab/search/search.md</x:v>
      </x:c>
    </x:row>
    <x:row r="699">
      <x:c r="A699" t="str">
        <x:v>K0695</x:v>
      </x:c>
      <x:c r="B699" t="str">
        <x:v>패션·뷰티</x:v>
      </x:c>
      <x:c r="C699" t="str">
        <x:v>얼굴홍조치료</x:v>
      </x:c>
      <x:c r="D699" t="n">
        <x:v>6.59168</x:v>
      </x:c>
      <x:c r="E699" t="n">
        <x:v>5.06147</x:v>
      </x:c>
      <x:c r="F699" t="n">
        <x:v>5.90504</x:v>
      </x:c>
      <x:c r="G699" t="n">
        <x:v>7.30447</x:v>
      </x:c>
      <x:c r="H699" t="n">
        <x:v>12.15014</x:v>
      </x:c>
      <x:c r="I699" t="n">
        <x:v>16.68846</x:v>
      </x:c>
      <x:c r="J699" t="n">
        <x:v>16.23724</x:v>
      </x:c>
      <x:c r="K699" t="n">
        <x:v>13.52995</x:v>
      </x:c>
      <x:c r="L699" t="n">
        <x:v>10.4499</x:v>
      </x:c>
      <x:c r="M699" t="n">
        <x:v>9.27936</x:v>
      </x:c>
      <x:c r="N699" t="n">
        <x:v>7.67721</x:v>
      </x:c>
      <x:c r="O699" t="n">
        <x:v>5.39497</x:v>
      </x:c>
      <x:c r="P699" t="n">
        <x:v>5.06147</x:v>
      </x:c>
      <x:c r="Q699" t="n">
        <x:v>5.81349</x:v>
      </x:c>
      <x:c r="R699" t="n">
        <x:v>3.8713</x:v>
      </x:c>
      <x:c r="S699" t="n">
        <x:v>3.59665</x:v>
      </x:c>
      <x:c r="T699" t="n">
        <x:v>2.38686</x:v>
      </x:c>
      <x:c r="U699" t="n">
        <x:v>4.06748</x:v>
      </x:c>
      <x:c r="V699" t="n">
        <x:v>4.68872</x:v>
      </x:c>
      <x:c r="W699" t="n">
        <x:v>4.98299</x:v>
      </x:c>
      <x:c r="X699" t="n">
        <x:v>3.94323</x:v>
      </x:c>
      <x:c r="Y699" t="n">
        <x:v>4.30944</x:v>
      </x:c>
      <x:c r="Z699" t="n">
        <x:v>6.47397</x:v>
      </x:c>
      <x:c r="AA699" t="n">
        <x:v>5.25111</x:v>
      </x:c>
      <x:c r="AB699" t="n">
        <x:f>COUNT(D699:O699)</x:f>
        <x:v>12</x:v>
      </x:c>
      <x:c r="AC699" t="n">
        <x:f>COUNT(P699:AA699)</x:f>
        <x:v>12</x:v>
      </x:c>
      <x:c r="AD699" t="n">
        <x:f>COUNTIF(D699:AA699,"&gt;0")</x:f>
        <x:v>24</x:v>
      </x:c>
      <x:c r="AE699" t="n">
        <x:f>IF(AB699=0,"",AVERAGE(D699:O699))</x:f>
        <x:v>9.6891575</x:v>
      </x:c>
      <x:c r="AF699" t="n">
        <x:f>IF(AC699=0,"",AVERAGE(P699:AA699))</x:f>
        <x:v>4.537225833333333</x:v>
      </x:c>
      <x:c r="AG699" t="n">
        <x:f>IF(OR(AB699&lt;'산출기준'!$B$19,AC699&lt;'산출기준'!$B$19,AE699=0),"",AF699/AE699)</x:f>
        <x:v>0.4682786747282551</x:v>
      </x:c>
      <x:c r="AH699" t="n">
        <x:f>IF(SUM(P699:AA699)=0,"",MAX(P699:AA699)/SUM(P699:AA699))</x:f>
        <x:v>0.11890470516951346</x:v>
      </x:c>
      <x:c r="AI699" t="n">
        <x:f>IF(AG699="","",AD699/'산출기준'!$B$18*'산출기준'!$B$20+MIN(1,AG699)*'산출기준'!$B$21+(1-AH699)*'산출기준'!$B$22)</x:f>
        <x:v>81.67026613845738</x:v>
      </x:c>
      <x:c r="AJ699" t="str">
        <x:v>24개월 중 양수 지수 24개월; 전반/후반 자료 12/12개월. 최근12개월/이전12개월 관측월 평균비 0.47배, 최근 최댓달 비중 11.9%. 미래 1년 지속을 보장하지 않음.</x:v>
      </x:c>
      <x:c r="AK699" t="str">
        <x:v>https://developers.naver.com/docs/serviceapi/datalab/search/search.md</x:v>
      </x:c>
    </x:row>
    <x:row r="700">
      <x:c r="A700" t="str">
        <x:v>K0696</x:v>
      </x:c>
      <x:c r="B700" t="str">
        <x:v>패션·뷰티</x:v>
      </x:c>
      <x:c r="C700" t="str">
        <x:v>옷잘입는법</x:v>
      </x:c>
      <x:c r="D700" t="n">
        <x:v>83.52745</x:v>
      </x:c>
      <x:c r="E700" t="n">
        <x:v>100</x:v>
      </x:c>
      <x:c r="F700" t="n">
        <x:v>80.47698</x:v>
      </x:c>
      <x:c r="G700" t="n">
        <x:v>67.33222</x:v>
      </x:c>
      <x:c r="H700" t="n">
        <x:v>70.88186</x:v>
      </x:c>
      <x:c r="I700" t="n">
        <x:v>86.52246</x:v>
      </x:c>
      <x:c r="J700" t="n">
        <x:v>86.68885</x:v>
      </x:c>
      <x:c r="K700" t="n">
        <x:v>74.81974</x:v>
      </x:c>
      <x:c r="L700" t="n">
        <x:v>69.38435</x:v>
      </x:c>
      <x:c r="M700" t="n">
        <x:v>51.52523</x:v>
      </x:c>
      <x:c r="N700" t="n">
        <x:v>44.75873</x:v>
      </x:c>
      <x:c r="O700" t="n">
        <x:v>50.85967</x:v>
      </x:c>
      <x:c r="P700" t="n">
        <x:v>62.50693</x:v>
      </x:c>
      <x:c r="Q700" t="n">
        <x:v>62.78424</x:v>
      </x:c>
      <x:c r="R700" t="n">
        <x:v>42.26289</x:v>
      </x:c>
      <x:c r="S700" t="n">
        <x:v>32.94509</x:v>
      </x:c>
      <x:c r="T700" t="n">
        <x:v>36.99389</x:v>
      </x:c>
      <x:c r="U700" t="n">
        <x:v>41.43094</x:v>
      </x:c>
      <x:c r="V700" t="n">
        <x:v>41.54187</x:v>
      </x:c>
      <x:c r="W700" t="n">
        <x:v>45.53521</x:v>
      </x:c>
      <x:c r="X700" t="n">
        <x:v>34.05435</x:v>
      </x:c>
      <x:c r="Y700" t="n">
        <x:v>23.57182</x:v>
      </x:c>
      <x:c r="Z700" t="n">
        <x:v>24.12645</x:v>
      </x:c>
      <x:c r="AA700" t="n">
        <x:v>27.17692</x:v>
      </x:c>
      <x:c r="AB700" t="n">
        <x:f>COUNT(D700:O700)</x:f>
        <x:v>12</x:v>
      </x:c>
      <x:c r="AC700" t="n">
        <x:f>COUNT(P700:AA700)</x:f>
        <x:v>12</x:v>
      </x:c>
      <x:c r="AD700" t="n">
        <x:f>COUNTIF(D700:AA700,"&gt;0")</x:f>
        <x:v>24</x:v>
      </x:c>
      <x:c r="AE700" t="n">
        <x:f>IF(AB700=0,"",AVERAGE(D700:O700))</x:f>
        <x:v>72.23146166666668</x:v>
      </x:c>
      <x:c r="AF700" t="n">
        <x:f>IF(AC700=0,"",AVERAGE(P700:AA700))</x:f>
        <x:v>39.577549999999995</x:v>
      </x:c>
      <x:c r="AG700" t="n">
        <x:f>IF(OR(AB700&lt;'산출기준'!$B$19,AC700&lt;'산출기준'!$B$19,AE700=0),"",AF700/AE700)</x:f>
        <x:v>0.5479267494633051</x:v>
      </x:c>
      <x:c r="AH700" t="n">
        <x:f>IF(SUM(P700:AA700)=0,"",MAX(P700:AA700)/SUM(P700:AA700))</x:f>
        <x:v>0.13219666199651064</x:v>
      </x:c>
      <x:c r="AI700" t="n">
        <x:f>IF(AG700="","",AD700/'산출기준'!$B$18*'산출기준'!$B$20+MIN(1,AG700)*'산출기준'!$B$21+(1-AH700)*'산출기준'!$B$22)</x:f>
        <x:v>83.79386924396894</x:v>
      </x:c>
      <x:c r="AJ700" t="str">
        <x:v>24개월 중 양수 지수 24개월; 전반/후반 자료 12/12개월. 최근12개월/이전12개월 관측월 평균비 0.55배, 최근 최댓달 비중 13.2%. 미래 1년 지속을 보장하지 않음.</x:v>
      </x:c>
      <x:c r="AK700" t="str">
        <x:v>https://developers.naver.com/docs/serviceapi/datalab/search/search.md</x:v>
      </x:c>
    </x:row>
    <x:row r="701">
      <x:c r="A701" t="str">
        <x:v>K0697</x:v>
      </x:c>
      <x:c r="B701" t="str">
        <x:v>패션·뷰티</x:v>
      </x:c>
      <x:c r="C701" t="str">
        <x:v>선크림바르는순서</x:v>
      </x:c>
      <x:c r="D701" t="n">
        <x:v>29.72823</x:v>
      </x:c>
      <x:c r="E701" t="n">
        <x:v>27.78702</x:v>
      </x:c>
      <x:c r="F701" t="n">
        <x:v>28.1198</x:v>
      </x:c>
      <x:c r="G701" t="n">
        <x:v>21.29783</x:v>
      </x:c>
      <x:c r="H701" t="n">
        <x:v>20.57681</x:v>
      </x:c>
      <x:c r="I701" t="n">
        <x:v>33.33333</x:v>
      </x:c>
      <x:c r="J701" t="n">
        <x:v>50.02773</x:v>
      </x:c>
      <x:c r="K701" t="n">
        <x:v>60.2884</x:v>
      </x:c>
      <x:c r="L701" t="n">
        <x:v>74.8752</x:v>
      </x:c>
      <x:c r="M701" t="n">
        <x:v>71.15917</x:v>
      </x:c>
      <x:c r="N701" t="n">
        <x:v>55.68496</x:v>
      </x:c>
      <x:c r="O701" t="n">
        <x:v>36.05102</x:v>
      </x:c>
      <x:c r="P701" t="n">
        <x:v>21.13144</x:v>
      </x:c>
      <x:c r="Q701" t="n">
        <x:v>12.70105</x:v>
      </x:c>
      <x:c r="R701" t="n">
        <x:v>13.31114</x:v>
      </x:c>
      <x:c r="S701" t="n">
        <x:v>12.42373</x:v>
      </x:c>
      <x:c r="T701" t="n">
        <x:v>15.41874</x:v>
      </x:c>
      <x:c r="U701" t="n">
        <x:v>18.91292</x:v>
      </x:c>
      <x:c r="V701" t="n">
        <x:v>33.44425</x:v>
      </x:c>
      <x:c r="W701" t="n">
        <x:v>42.48474</x:v>
      </x:c>
      <x:c r="X701" t="n">
        <x:v>41.54187</x:v>
      </x:c>
      <x:c r="Y701" t="n">
        <x:v>31.44758</x:v>
      </x:c>
      <x:c r="Z701" t="n">
        <x:v>24.01552</x:v>
      </x:c>
      <x:c r="AA701" t="n">
        <x:v>20.13311</x:v>
      </x:c>
      <x:c r="AB701" t="n">
        <x:f>COUNT(D701:O701)</x:f>
        <x:v>12</x:v>
      </x:c>
      <x:c r="AC701" t="n">
        <x:f>COUNT(P701:AA701)</x:f>
        <x:v>12</x:v>
      </x:c>
      <x:c r="AD701" t="n">
        <x:f>COUNTIF(D701:AA701,"&gt;0")</x:f>
        <x:v>24</x:v>
      </x:c>
      <x:c r="AE701" t="n">
        <x:f>IF(AB701=0,"",AVERAGE(D701:O701))</x:f>
        <x:v>42.41079166666667</x:v>
      </x:c>
      <x:c r="AF701" t="n">
        <x:f>IF(AC701=0,"",AVERAGE(P701:AA701))</x:f>
        <x:v>23.913840833333335</x:v>
      </x:c>
      <x:c r="AG701" t="n">
        <x:f>IF(OR(AB701&lt;'산출기준'!$B$19,AC701&lt;'산출기준'!$B$19,AE701=0),"",AF701/AE701)</x:f>
        <x:v>0.5638621655848207</x:v>
      </x:c>
      <x:c r="AH701" t="n">
        <x:f>IF(SUM(P701:AA701)=0,"",MAX(P701:AA701)/SUM(P701:AA701))</x:f>
        <x:v>0.14804794531646578</x:v>
      </x:c>
      <x:c r="AI701" t="n">
        <x:f>IF(AG701="","",AD701/'산출기준'!$B$18*'산출기준'!$B$20+MIN(1,AG701)*'산출기준'!$B$21+(1-AH701)*'산출기준'!$B$22)</x:f>
        <x:v>83.9549060612153</x:v>
      </x:c>
      <x:c r="AJ701" t="str">
        <x:v>24개월 중 양수 지수 24개월; 전반/후반 자료 12/12개월. 최근12개월/이전12개월 관측월 평균비 0.56배, 최근 최댓달 비중 14.8%. 미래 1년 지속을 보장하지 않음.</x:v>
      </x:c>
      <x:c r="AK701" t="str">
        <x:v>https://developers.naver.com/docs/serviceapi/datalab/search/search.md</x:v>
      </x:c>
    </x:row>
    <x:row r="702">
      <x:c r="A702" t="str">
        <x:v>K0698</x:v>
      </x:c>
      <x:c r="B702" t="str">
        <x:v>패션·뷰티</x:v>
      </x:c>
      <x:c r="C702" t="str">
        <x:v>옷에묻은기름때제거</x:v>
      </x:c>
      <x:c r="D702" t="n">
        <x:v>1.10926</x:v>
      </x:c>
      <x:c r="E702" t="n">
        <x:v>3.93788</x:v>
      </x:c>
      <x:c r="F702" t="n">
        <x:v>1.22018</x:v>
      </x:c>
      <x:c r="G702" t="n">
        <x:v>0.27731</x:v>
      </x:c>
      <x:c r="H702"/>
      <x:c r="I702" t="n">
        <x:v>0.27731</x:v>
      </x:c>
      <x:c r="J702" t="n">
        <x:v>4.0488</x:v>
      </x:c>
      <x:c r="K702" t="n">
        <x:v>12.64559</x:v>
      </x:c>
      <x:c r="L702" t="n">
        <x:v>8.65224</x:v>
      </x:c>
      <x:c r="M702" t="n">
        <x:v>9.42872</x:v>
      </x:c>
      <x:c r="N702" t="n">
        <x:v>2.49584</x:v>
      </x:c>
      <x:c r="O702"/>
      <x:c r="P702" t="n">
        <x:v>1.38657</x:v>
      </x:c>
      <x:c r="Q702" t="n">
        <x:v>7.04381</x:v>
      </x:c>
      <x:c r="R702" t="n">
        <x:v>17.41541</x:v>
      </x:c>
      <x:c r="S702" t="n">
        <x:v>4.21519</x:v>
      </x:c>
      <x:c r="T702"/>
      <x:c r="U702" t="n">
        <x:v>10.87077</x:v>
      </x:c>
      <x:c r="V702" t="n">
        <x:v>15.36328</x:v>
      </x:c>
      <x:c r="W702" t="n">
        <x:v>9.65058</x:v>
      </x:c>
      <x:c r="X702"/>
      <x:c r="Y702" t="n">
        <x:v>4.27066</x:v>
      </x:c>
      <x:c r="Z702" t="n">
        <x:v>0.66555</x:v>
      </x:c>
      <x:c r="AA702" t="n">
        <x:v>14.08763</x:v>
      </x:c>
      <x:c r="AB702" t="n">
        <x:f>COUNT(D702:O702)</x:f>
        <x:v>10</x:v>
      </x:c>
      <x:c r="AC702" t="n">
        <x:f>COUNT(P702:AA702)</x:f>
        <x:v>10</x:v>
      </x:c>
      <x:c r="AD702" t="n">
        <x:f>COUNTIF(D702:AA702,"&gt;0")</x:f>
        <x:v>20</x:v>
      </x:c>
      <x:c r="AE702" t="n">
        <x:f>IF(AB702=0,"",AVERAGE(D702:O702))</x:f>
        <x:v>4.409313</x:v>
      </x:c>
      <x:c r="AF702" t="n">
        <x:f>IF(AC702=0,"",AVERAGE(P702:AA702))</x:f>
        <x:v>8.496945</x:v>
      </x:c>
      <x:c r="AG702" t="n">
        <x:f>IF(OR(AB702&lt;'산출기준'!$B$19,AC702&lt;'산출기준'!$B$19,AE702=0),"",AF702/AE702)</x:f>
        <x:v>1.9270450975015836</x:v>
      </x:c>
      <x:c r="AH702" t="n">
        <x:f>IF(SUM(P702:AA702)=0,"",MAX(P702:AA702)/SUM(P702:AA702))</x:f>
        <x:v>0.2049608418084382</x:v>
      </x:c>
      <x:c r="AI702" t="n">
        <x:f>IF(AG702="","",AD702/'산출기준'!$B$18*'산출기준'!$B$20+MIN(1,AG702)*'산출기준'!$B$21+(1-AH702)*'산출기준'!$B$22)</x:f>
        <x:v>87.5674498304979</x:v>
      </x:c>
      <x:c r="AJ702" t="str">
        <x:v>24개월 중 양수 지수 20개월; 전반/후반 자료 10/10개월. 최근12개월/이전12개월 관측월 평균비 1.93배, 최근 최댓달 비중 20.5%. 미래 1년 지속을 보장하지 않음.</x:v>
      </x:c>
      <x:c r="AK702" t="str">
        <x:v>https://developers.naver.com/docs/serviceapi/datalab/search/search.md</x:v>
      </x:c>
    </x:row>
    <x:row r="703">
      <x:c r="A703" t="str">
        <x:v>K0699</x:v>
      </x:c>
      <x:c r="B703" t="str">
        <x:v>패션·뷰티</x:v>
      </x:c>
      <x:c r="C703" t="str">
        <x:v>피부좋아지는습관</x:v>
      </x:c>
      <x:c r="D703" t="n">
        <x:v>34.66444</x:v>
      </x:c>
      <x:c r="E703" t="n">
        <x:v>29.72823</x:v>
      </x:c>
      <x:c r="F703" t="n">
        <x:v>22.79534</x:v>
      </x:c>
      <x:c r="G703" t="n">
        <x:v>27.23239</x:v>
      </x:c>
      <x:c r="H703" t="n">
        <x:v>35.71824</x:v>
      </x:c>
      <x:c r="I703" t="n">
        <x:v>33.00055</x:v>
      </x:c>
      <x:c r="J703" t="n">
        <x:v>29.33998</x:v>
      </x:c>
      <x:c r="K703" t="n">
        <x:v>29.33998</x:v>
      </x:c>
      <x:c r="L703" t="n">
        <x:v>37.16028</x:v>
      </x:c>
      <x:c r="M703" t="n">
        <x:v>22.51802</x:v>
      </x:c>
      <x:c r="N703" t="n">
        <x:v>17.63727</x:v>
      </x:c>
      <x:c r="O703" t="n">
        <x:v>19.19023</x:v>
      </x:c>
      <x:c r="P703" t="n">
        <x:v>18.1919</x:v>
      </x:c>
      <x:c r="Q703" t="n">
        <x:v>15.4742</x:v>
      </x:c>
      <x:c r="R703" t="n">
        <x:v>19.02384</x:v>
      </x:c>
      <x:c r="S703" t="n">
        <x:v>13.25568</x:v>
      </x:c>
      <x:c r="T703" t="n">
        <x:v>15.41874</x:v>
      </x:c>
      <x:c r="U703" t="n">
        <x:v>13.64392</x:v>
      </x:c>
      <x:c r="V703" t="n">
        <x:v>6.48918</x:v>
      </x:c>
      <x:c r="W703" t="n">
        <x:v>12.42373</x:v>
      </x:c>
      <x:c r="X703" t="n">
        <x:v>13.75485</x:v>
      </x:c>
      <x:c r="Y703" t="n">
        <x:v>5.49084</x:v>
      </x:c>
      <x:c r="Z703" t="n">
        <x:v>1.83028</x:v>
      </x:c>
      <x:c r="AA703" t="n">
        <x:v>4.76982</x:v>
      </x:c>
      <x:c r="AB703" t="n">
        <x:f>COUNT(D703:O703)</x:f>
        <x:v>12</x:v>
      </x:c>
      <x:c r="AC703" t="n">
        <x:f>COUNT(P703:AA703)</x:f>
        <x:v>12</x:v>
      </x:c>
      <x:c r="AD703" t="n">
        <x:f>COUNTIF(D703:AA703,"&gt;0")</x:f>
        <x:v>24</x:v>
      </x:c>
      <x:c r="AE703" t="n">
        <x:f>IF(AB703=0,"",AVERAGE(D703:O703))</x:f>
        <x:v>28.193745833333328</x:v>
      </x:c>
      <x:c r="AF703" t="n">
        <x:f>IF(AC703=0,"",AVERAGE(P703:AA703))</x:f>
        <x:v>11.647248333333335</x:v>
      </x:c>
      <x:c r="AG703" t="n">
        <x:f>IF(OR(AB703&lt;'산출기준'!$B$19,AC703&lt;'산출기준'!$B$19,AE703=0),"",AF703/AE703)</x:f>
        <x:v>0.413114610672373</x:v>
      </x:c>
      <x:c r="AH703" t="n">
        <x:f>IF(SUM(P703:AA703)=0,"",MAX(P703:AA703)/SUM(P703:AA703))</x:f>
        <x:v>0.1361111186633638</x:v>
      </x:c>
      <x:c r="AI703" t="n">
        <x:f>IF(AG703="","",AD703/'산출기준'!$B$18*'산출기준'!$B$20+MIN(1,AG703)*'산출기준'!$B$21+(1-AH703)*'산출기준'!$B$22)</x:f>
        <x:v>79.67121594690391</x:v>
      </x:c>
      <x:c r="AJ703" t="str">
        <x:v>24개월 중 양수 지수 24개월; 전반/후반 자료 12/12개월. 최근12개월/이전12개월 관측월 평균비 0.41배, 최근 최댓달 비중 13.6%. 미래 1년 지속을 보장하지 않음.</x:v>
      </x:c>
      <x:c r="AK703" t="str">
        <x:v>https://developers.naver.com/docs/serviceapi/datalab/search/search.md</x:v>
      </x:c>
    </x:row>
    <x:row r="704">
      <x:c r="A704" t="str">
        <x:v>K0700</x:v>
      </x:c>
      <x:c r="B704" t="str">
        <x:v>패션·뷰티</x:v>
      </x:c>
      <x:c r="C704" t="str">
        <x:v>모공줄이는방법</x:v>
      </x:c>
      <x:c r="D704" t="n">
        <x:v>0.16116</x:v>
      </x:c>
      <x:c r="E704" t="n">
        <x:v>0.0955</x:v>
      </x:c>
      <x:c r="F704" t="n">
        <x:v>0.08953</x:v>
      </x:c>
      <x:c r="G704"/>
      <x:c r="H704" t="n">
        <x:v>0.02984</x:v>
      </x:c>
      <x:c r="I704" t="n">
        <x:v>0.03581</x:v>
      </x:c>
      <x:c r="J704" t="n">
        <x:v>0.07162</x:v>
      </x:c>
      <x:c r="K704" t="n">
        <x:v>0.06565</x:v>
      </x:c>
      <x:c r="L704" t="n">
        <x:v>0.15519</x:v>
      </x:c>
      <x:c r="M704" t="n">
        <x:v>0.0955</x:v>
      </x:c>
      <x:c r="N704" t="n">
        <x:v>2.08917</x:v>
      </x:c>
      <x:c r="O704" t="n">
        <x:v>0.8297</x:v>
      </x:c>
      <x:c r="P704" t="n">
        <x:v>0.0955</x:v>
      </x:c>
      <x:c r="Q704" t="n">
        <x:v>0.14922</x:v>
      </x:c>
      <x:c r="R704" t="n">
        <x:v>0.02984</x:v>
      </x:c>
      <x:c r="S704"/>
      <x:c r="T704" t="n">
        <x:v>0.23279</x:v>
      </x:c>
      <x:c r="U704" t="n">
        <x:v>0.08953</x:v>
      </x:c>
      <x:c r="V704" t="n">
        <x:v>0.16116</x:v>
      </x:c>
      <x:c r="W704" t="n">
        <x:v>0.15519</x:v>
      </x:c>
      <x:c r="X704" t="n">
        <x:v>0.20294</x:v>
      </x:c>
      <x:c r="Y704" t="n">
        <x:v>0.21488</x:v>
      </x:c>
      <x:c r="Z704" t="n">
        <x:v>0.32233</x:v>
      </x:c>
      <x:c r="AA704" t="n">
        <x:v>0.02984</x:v>
      </x:c>
      <x:c r="AB704" t="n">
        <x:f>COUNT(D704:O704)</x:f>
        <x:v>11</x:v>
      </x:c>
      <x:c r="AC704" t="n">
        <x:f>COUNT(P704:AA704)</x:f>
        <x:v>11</x:v>
      </x:c>
      <x:c r="AD704" t="n">
        <x:f>COUNTIF(D704:AA704,"&gt;0")</x:f>
        <x:v>22</x:v>
      </x:c>
      <x:c r="AE704" t="n">
        <x:f>IF(AB704=0,"",AVERAGE(D704:O704))</x:f>
        <x:v>0.3380609090909091</x:v>
      </x:c>
      <x:c r="AF704" t="n">
        <x:f>IF(AC704=0,"",AVERAGE(P704:AA704))</x:f>
        <x:v>0.15302</x:v>
      </x:c>
      <x:c r="AG704" t="n">
        <x:f>IF(OR(AB704&lt;'산출기준'!$B$19,AC704&lt;'산출기준'!$B$19,AE704=0),"",AF704/AE704)</x:f>
        <x:v>0.4526403257078471</x:v>
      </x:c>
      <x:c r="AH704" t="n">
        <x:f>IF(SUM(P704:AA704)=0,"",MAX(P704:AA704)/SUM(P704:AA704))</x:f>
        <x:v>0.19149606112094678</x:v>
      </x:c>
      <x:c r="AI704" t="n">
        <x:f>IF(AG704="","",AD704/'산출기준'!$B$18*'산출기준'!$B$20+MIN(1,AG704)*'산출기준'!$B$21+(1-AH704)*'산출기준'!$B$22)</x:f>
        <x:v>75.58262188214981</x:v>
      </x:c>
      <x:c r="AJ704" t="str">
        <x:v>24개월 중 양수 지수 22개월; 전반/후반 자료 11/11개월. 최근12개월/이전12개월 관측월 평균비 0.45배, 최근 최댓달 비중 19.1%. 미래 1년 지속을 보장하지 않음.</x:v>
      </x:c>
      <x:c r="AK704" t="str">
        <x:v>https://developers.naver.com/docs/serviceapi/datalab/search/search.md</x:v>
      </x:c>
    </x:row>
    <x:row r="705">
      <x:c r="A705" t="str">
        <x:v>K0701</x:v>
      </x:c>
      <x:c r="B705" t="str">
        <x:v>스포츠</x:v>
      </x:c>
      <x:c r="C705" t="str">
        <x:v>고관절스트레칭</x:v>
      </x:c>
      <x:c r="D705" t="n">
        <x:v>100</x:v>
      </x:c>
      <x:c r="E705" t="n">
        <x:v>97.39748</x:v>
      </x:c>
      <x:c r="F705" t="n">
        <x:v>77.49059</x:v>
      </x:c>
      <x:c r="G705" t="n">
        <x:v>72.82874</x:v>
      </x:c>
      <x:c r="H705" t="n">
        <x:v>73.13317</x:v>
      </x:c>
      <x:c r="I705" t="n">
        <x:v>79.53799</x:v>
      </x:c>
      <x:c r="J705" t="n">
        <x:v>89.98985</x:v>
      </x:c>
      <x:c r="K705" t="n">
        <x:v>80.11699</x:v>
      </x:c>
      <x:c r="L705" t="n">
        <x:v>84.34907</x:v>
      </x:c>
      <x:c r="M705" t="n">
        <x:v>84.19984</x:v>
      </x:c>
      <x:c r="N705" t="n">
        <x:v>85.97266</x:v>
      </x:c>
      <x:c r="O705" t="n">
        <x:v>86.74267</x:v>
      </x:c>
      <x:c r="P705" t="n">
        <x:v>78.46952</x:v>
      </x:c>
      <x:c r="Q705" t="n">
        <x:v>67.28944</x:v>
      </x:c>
      <x:c r="R705" t="n">
        <x:v>62.70518</x:v>
      </x:c>
      <x:c r="S705" t="n">
        <x:v>61.08756</x:v>
      </x:c>
      <x:c r="T705" t="n">
        <x:v>66.66865</x:v>
      </x:c>
      <x:c r="U705" t="n">
        <x:v>58.86706</x:v>
      </x:c>
      <x:c r="V705" t="n">
        <x:v>67.31928</x:v>
      </x:c>
      <x:c r="W705" t="n">
        <x:v>61.07562</x:v>
      </x:c>
      <x:c r="X705" t="n">
        <x:v>59.07001</x:v>
      </x:c>
      <x:c r="Y705" t="n">
        <x:v>62.06649</x:v>
      </x:c>
      <x:c r="Z705" t="n">
        <x:v>65.80313</x:v>
      </x:c>
      <x:c r="AA705" t="n">
        <x:v>67.11036</x:v>
      </x:c>
      <x:c r="AB705" t="n">
        <x:f>COUNT(D705:O705)</x:f>
        <x:v>12</x:v>
      </x:c>
      <x:c r="AC705" t="n">
        <x:f>COUNT(P705:AA705)</x:f>
        <x:v>12</x:v>
      </x:c>
      <x:c r="AD705" t="n">
        <x:f>COUNTIF(D705:AA705,"&gt;0")</x:f>
        <x:v>24</x:v>
      </x:c>
      <x:c r="AE705" t="n">
        <x:f>IF(AB705=0,"",AVERAGE(D705:O705))</x:f>
        <x:v>84.31325416666665</x:v>
      </x:c>
      <x:c r="AF705" t="n">
        <x:f>IF(AC705=0,"",AVERAGE(P705:AA705))</x:f>
        <x:v>64.79435833333334</x:v>
      </x:c>
      <x:c r="AG705" t="n">
        <x:f>IF(OR(AB705&lt;'산출기준'!$B$19,AC705&lt;'산출기준'!$B$19,AE705=0),"",AF705/AE705)</x:f>
        <x:v>0.7684955227235182</x:v>
      </x:c>
      <x:c r="AH705" t="n">
        <x:f>IF(SUM(P705:AA705)=0,"",MAX(P705:AA705)/SUM(P705:AA705))</x:f>
        <x:v>0.1009212350406536</x:v>
      </x:c>
      <x:c r="AI705" t="n">
        <x:f>IF(AG705="","",AD705/'산출기준'!$B$18*'산출기준'!$B$20+MIN(1,AG705)*'산출기준'!$B$21+(1-AH705)*'산출기준'!$B$22)</x:f>
        <x:v>91.03644098089248</x:v>
      </x:c>
      <x:c r="AJ705" t="str">
        <x:v>24개월 중 양수 지수 24개월; 전반/후반 자료 12/12개월. 최근12개월/이전12개월 관측월 평균비 0.77배, 최근 최댓달 비중 10.1%. 미래 1년 지속을 보장하지 않음.</x:v>
      </x:c>
      <x:c r="AK705" t="str">
        <x:v>https://developers.naver.com/docs/serviceapi/datalab/search/search.md</x:v>
      </x:c>
    </x:row>
    <x:row r="706">
      <x:c r="A706" t="str">
        <x:v>K0702</x:v>
      </x:c>
      <x:c r="B706" t="str">
        <x:v>스포츠</x:v>
      </x:c>
      <x:c r="C706" t="str">
        <x:v>스쿼트자세</x:v>
      </x:c>
      <x:c r="D706" t="n">
        <x:v>81.53166</x:v>
      </x:c>
      <x:c r="E706" t="n">
        <x:v>81.08398</x:v>
      </x:c>
      <x:c r="F706" t="n">
        <x:v>71.8916</x:v>
      </x:c>
      <x:c r="G706" t="n">
        <x:v>69.13388</x:v>
      </x:c>
      <x:c r="H706" t="n">
        <x:v>92.43717</x:v>
      </x:c>
      <x:c r="I706" t="n">
        <x:v>78.54115</x:v>
      </x:c>
      <x:c r="J706" t="n">
        <x:v>89.81674</x:v>
      </x:c>
      <x:c r="K706" t="n">
        <x:v>78.51131</x:v>
      </x:c>
      <x:c r="L706" t="n">
        <x:v>73.68829</x:v>
      </x:c>
      <x:c r="M706" t="n">
        <x:v>78.23673</x:v>
      </x:c>
      <x:c r="N706" t="n">
        <x:v>81.1377</x:v>
      </x:c>
      <x:c r="O706" t="n">
        <x:v>79.49024</x:v>
      </x:c>
      <x:c r="P706" t="n">
        <x:v>71.17531</x:v>
      </x:c>
      <x:c r="Q706" t="n">
        <x:v>55.96609</x:v>
      </x:c>
      <x:c r="R706" t="n">
        <x:v>56.07353</x:v>
      </x:c>
      <x:c r="S706" t="n">
        <x:v>55.39306</x:v>
      </x:c>
      <x:c r="T706" t="n">
        <x:v>66.36423</x:v>
      </x:c>
      <x:c r="U706" t="n">
        <x:v>57.33898</x:v>
      </x:c>
      <x:c r="V706" t="n">
        <x:v>60.77717</x:v>
      </x:c>
      <x:c r="W706" t="n">
        <x:v>56.59881</x:v>
      </x:c>
      <x:c r="X706" t="n">
        <x:v>50.71927</x:v>
      </x:c>
      <x:c r="Y706" t="n">
        <x:v>50.20593</x:v>
      </x:c>
      <x:c r="Z706" t="n">
        <x:v>57.23154</x:v>
      </x:c>
      <x:c r="AA706" t="n">
        <x:v>50.10445</x:v>
      </x:c>
      <x:c r="AB706" t="n">
        <x:f>COUNT(D706:O706)</x:f>
        <x:v>12</x:v>
      </x:c>
      <x:c r="AC706" t="n">
        <x:f>COUNT(P706:AA706)</x:f>
        <x:v>12</x:v>
      </x:c>
      <x:c r="AD706" t="n">
        <x:f>COUNTIF(D706:AA706,"&gt;0")</x:f>
        <x:v>24</x:v>
      </x:c>
      <x:c r="AE706" t="n">
        <x:f>IF(AB706=0,"",AVERAGE(D706:O706))</x:f>
        <x:v>79.6250375</x:v>
      </x:c>
      <x:c r="AF706" t="n">
        <x:f>IF(AC706=0,"",AVERAGE(P706:AA706))</x:f>
        <x:v>57.32903083333334</x:v>
      </x:c>
      <x:c r="AG706" t="n">
        <x:f>IF(OR(AB706&lt;'산출기준'!$B$19,AC706&lt;'산출기준'!$B$19,AE706=0),"",AF706/AE706)</x:f>
        <x:v>0.7199874892785242</x:v>
      </x:c>
      <x:c r="AH706" t="n">
        <x:f>IF(SUM(P706:AA706)=0,"",MAX(P706:AA706)/SUM(P706:AA706))</x:f>
        <x:v>0.10346024949517649</x:v>
      </x:c>
      <x:c r="AI706" t="n">
        <x:f>IF(AG706="","",AD706/'산출기준'!$B$18*'산출기준'!$B$20+MIN(1,AG706)*'산출기준'!$B$21+(1-AH706)*'산출기준'!$B$22)</x:f>
        <x:v>89.5304196884522</x:v>
      </x:c>
      <x:c r="AJ706" t="str">
        <x:v>24개월 중 양수 지수 24개월; 전반/후반 자료 12/12개월. 최근12개월/이전12개월 관측월 평균비 0.72배, 최근 최댓달 비중 10.3%. 미래 1년 지속을 보장하지 않음.</x:v>
      </x:c>
      <x:c r="AK706" t="str">
        <x:v>https://developers.naver.com/docs/serviceapi/datalab/search/search.md</x:v>
      </x:c>
    </x:row>
    <x:row r="707">
      <x:c r="A707" t="str">
        <x:v>K0703</x:v>
      </x:c>
      <x:c r="B707" t="str">
        <x:v>스포츠</x:v>
      </x:c>
      <x:c r="C707" t="str">
        <x:v>골프그립잡는법</x:v>
      </x:c>
      <x:c r="D707" t="n">
        <x:v>63.11705</x:v>
      </x:c>
      <x:c r="E707" t="n">
        <x:v>67.50432</x:v>
      </x:c>
      <x:c r="F707" t="n">
        <x:v>52.48612</x:v>
      </x:c>
      <x:c r="G707" t="n">
        <x:v>40.10624</x:v>
      </x:c>
      <x:c r="H707" t="n">
        <x:v>38.16629</x:v>
      </x:c>
      <x:c r="I707" t="n">
        <x:v>38.36924</x:v>
      </x:c>
      <x:c r="J707" t="n">
        <x:v>50.52229</x:v>
      </x:c>
      <x:c r="K707" t="n">
        <x:v>51.1192</x:v>
      </x:c>
      <x:c r="L707" t="n">
        <x:v>52.94574</x:v>
      </x:c>
      <x:c r="M707" t="n">
        <x:v>47.2572</x:v>
      </x:c>
      <x:c r="N707" t="n">
        <x:v>42.84605</x:v>
      </x:c>
      <x:c r="O707" t="n">
        <x:v>45.70524</x:v>
      </x:c>
      <x:c r="P707" t="n">
        <x:v>47.04232</x:v>
      </x:c>
      <x:c r="Q707" t="n">
        <x:v>41.69999</x:v>
      </x:c>
      <x:c r="R707" t="n">
        <x:v>37.13364</x:v>
      </x:c>
      <x:c r="S707" t="n">
        <x:v>29.64842</x:v>
      </x:c>
      <x:c r="T707" t="n">
        <x:v>29.60066</x:v>
      </x:c>
      <x:c r="U707" t="n">
        <x:v>29.82749</x:v>
      </x:c>
      <x:c r="V707" t="n">
        <x:v>44.58902</x:v>
      </x:c>
      <x:c r="W707" t="n">
        <x:v>46.56479</x:v>
      </x:c>
      <x:c r="X707" t="n">
        <x:v>48.20629</x:v>
      </x:c>
      <x:c r="Y707" t="n">
        <x:v>45.03074</x:v>
      </x:c>
      <x:c r="Z707" t="n">
        <x:v>44.29057</x:v>
      </x:c>
      <x:c r="AA707" t="n">
        <x:v>40.91804</x:v>
      </x:c>
      <x:c r="AB707" t="n">
        <x:f>COUNT(D707:O707)</x:f>
        <x:v>12</x:v>
      </x:c>
      <x:c r="AC707" t="n">
        <x:f>COUNT(P707:AA707)</x:f>
        <x:v>12</x:v>
      </x:c>
      <x:c r="AD707" t="n">
        <x:f>COUNTIF(D707:AA707,"&gt;0")</x:f>
        <x:v>24</x:v>
      </x:c>
      <x:c r="AE707" t="n">
        <x:f>IF(AB707=0,"",AVERAGE(D707:O707))</x:f>
        <x:v>49.17874833333334</x:v>
      </x:c>
      <x:c r="AF707" t="n">
        <x:f>IF(AC707=0,"",AVERAGE(P707:AA707))</x:f>
        <x:v>40.379330833333334</x:v>
      </x:c>
      <x:c r="AG707" t="n">
        <x:f>IF(OR(AB707&lt;'산출기준'!$B$19,AC707&lt;'산출기준'!$B$19,AE707=0),"",AF707/AE707)</x:f>
        <x:v>0.821072764187539</x:v>
      </x:c>
      <x:c r="AH707" t="n">
        <x:f>IF(SUM(P707:AA707)=0,"",MAX(P707:AA707)/SUM(P707:AA707))</x:f>
        <x:v>0.09948631516243758</x:v>
      </x:c>
      <x:c r="AI707" t="n">
        <x:f>IF(AG707="","",AD707/'산출기준'!$B$18*'산출기준'!$B$20+MIN(1,AG707)*'산출기준'!$B$21+(1-AH707)*'산출기준'!$B$22)</x:f>
        <x:v>92.64245662237741</x:v>
      </x:c>
      <x:c r="AJ707" t="str">
        <x:v>24개월 중 양수 지수 24개월; 전반/후반 자료 12/12개월. 최근12개월/이전12개월 관측월 평균비 0.82배, 최근 최댓달 비중 9.9%. 미래 1년 지속을 보장하지 않음.</x:v>
      </x:c>
      <x:c r="AK707" t="str">
        <x:v>https://developers.naver.com/docs/serviceapi/datalab/search/search.md</x:v>
      </x:c>
    </x:row>
    <x:row r="708">
      <x:c r="A708" t="str">
        <x:v>K0704</x:v>
      </x:c>
      <x:c r="B708" t="str">
        <x:v>스포츠</x:v>
      </x:c>
      <x:c r="C708" t="str">
        <x:v>근력운동종류</x:v>
      </x:c>
      <x:c r="D708" t="n">
        <x:v>48.93691</x:v>
      </x:c>
      <x:c r="E708" t="n">
        <x:v>44.87828</x:v>
      </x:c>
      <x:c r="F708" t="n">
        <x:v>34.17264</x:v>
      </x:c>
      <x:c r="G708" t="n">
        <x:v>34.5248</x:v>
      </x:c>
      <x:c r="H708" t="n">
        <x:v>35.42281</x:v>
      </x:c>
      <x:c r="I708" t="n">
        <x:v>27.24391</x:v>
      </x:c>
      <x:c r="J708" t="n">
        <x:v>33.67081</x:v>
      </x:c>
      <x:c r="K708" t="n">
        <x:v>32.5263</x:v>
      </x:c>
      <x:c r="L708" t="n">
        <x:v>31.11766</x:v>
      </x:c>
      <x:c r="M708" t="n">
        <x:v>36.36923</x:v>
      </x:c>
      <x:c r="N708" t="n">
        <x:v>33.55636</x:v>
      </x:c>
      <x:c r="O708" t="n">
        <x:v>31.55346</x:v>
      </x:c>
      <x:c r="P708" t="n">
        <x:v>29.8807</x:v>
      </x:c>
      <x:c r="Q708" t="n">
        <x:v>27.24391</x:v>
      </x:c>
      <x:c r="R708" t="n">
        <x:v>27.83818</x:v>
      </x:c>
      <x:c r="S708" t="n">
        <x:v>25.17497</x:v>
      </x:c>
      <x:c r="T708" t="n">
        <x:v>27.0018</x:v>
      </x:c>
      <x:c r="U708" t="n">
        <x:v>19.99383</x:v>
      </x:c>
      <x:c r="V708" t="n">
        <x:v>30.01276</x:v>
      </x:c>
      <x:c r="W708" t="n">
        <x:v>36.88867</x:v>
      </x:c>
      <x:c r="X708" t="n">
        <x:v>34.90777</x:v>
      </x:c>
      <x:c r="Y708" t="n">
        <x:v>35.87181</x:v>
      </x:c>
      <x:c r="Z708" t="n">
        <x:v>29.45371</x:v>
      </x:c>
      <x:c r="AA708" t="n">
        <x:v>28.5469</x:v>
      </x:c>
      <x:c r="AB708" t="n">
        <x:f>COUNT(D708:O708)</x:f>
        <x:v>12</x:v>
      </x:c>
      <x:c r="AC708" t="n">
        <x:f>COUNT(P708:AA708)</x:f>
        <x:v>12</x:v>
      </x:c>
      <x:c r="AD708" t="n">
        <x:f>COUNTIF(D708:AA708,"&gt;0")</x:f>
        <x:v>24</x:v>
      </x:c>
      <x:c r="AE708" t="n">
        <x:f>IF(AB708=0,"",AVERAGE(D708:O708))</x:f>
        <x:v>35.3310975</x:v>
      </x:c>
      <x:c r="AF708" t="n">
        <x:f>IF(AC708=0,"",AVERAGE(P708:AA708))</x:f>
        <x:v>29.401250833333332</x:v>
      </x:c>
      <x:c r="AG708" t="n">
        <x:f>IF(OR(AB708&lt;'산출기준'!$B$19,AC708&lt;'산출기준'!$B$19,AE708=0),"",AF708/AE708)</x:f>
        <x:v>0.832163530536614</x:v>
      </x:c>
      <x:c r="AH708" t="n">
        <x:f>IF(SUM(P708:AA708)=0,"",MAX(P708:AA708)/SUM(P708:AA708))</x:f>
        <x:v>0.10455527388134649</x:v>
      </x:c>
      <x:c r="AI708" t="n">
        <x:f>IF(AG708="","",AD708/'산출기준'!$B$18*'산출기준'!$B$20+MIN(1,AG708)*'산출기준'!$B$21+(1-AH708)*'산출기준'!$B$22)</x:f>
        <x:v>92.87380043847149</x:v>
      </x:c>
      <x:c r="AJ708" t="str">
        <x:v>24개월 중 양수 지수 24개월; 전반/후반 자료 12/12개월. 최근12개월/이전12개월 관측월 평균비 0.83배, 최근 최댓달 비중 10.5%. 미래 1년 지속을 보장하지 않음.</x:v>
      </x:c>
      <x:c r="AK708" t="str">
        <x:v>https://developers.naver.com/docs/serviceapi/datalab/search/search.md</x:v>
      </x:c>
    </x:row>
    <x:row r="709">
      <x:c r="A709" t="str">
        <x:v>K0705</x:v>
      </x:c>
      <x:c r="B709" t="str">
        <x:v>스포츠</x:v>
      </x:c>
      <x:c r="C709" t="str">
        <x:v>달리기칼로리</x:v>
      </x:c>
      <x:c r="D709" t="n">
        <x:v>100</x:v>
      </x:c>
      <x:c r="E709" t="n">
        <x:v>91.10798</x:v>
      </x:c>
      <x:c r="F709" t="n">
        <x:v>64.15019</x:v>
      </x:c>
      <x:c r="G709" t="n">
        <x:v>49.20984</x:v>
      </x:c>
      <x:c r="H709" t="n">
        <x:v>70.22494</x:v>
      </x:c>
      <x:c r="I709" t="n">
        <x:v>65.55443</x:v>
      </x:c>
      <x:c r="J709" t="n">
        <x:v>66.24994</x:v>
      </x:c>
      <x:c r="K709" t="n">
        <x:v>64.23383</x:v>
      </x:c>
      <x:c r="L709" t="n">
        <x:v>67.22718</x:v>
      </x:c>
      <x:c r="M709" t="n">
        <x:v>67.59255</x:v>
      </x:c>
      <x:c r="N709" t="n">
        <x:v>73.80375</x:v>
      </x:c>
      <x:c r="O709" t="n">
        <x:v>73.456</x:v>
      </x:c>
      <x:c r="P709" t="n">
        <x:v>66.29836</x:v>
      </x:c>
      <x:c r="Q709" t="n">
        <x:v>54.2061</x:v>
      </x:c>
      <x:c r="R709" t="n">
        <x:v>40.96051</x:v>
      </x:c>
      <x:c r="S709" t="n">
        <x:v>31.16608</x:v>
      </x:c>
      <x:c r="T709" t="n">
        <x:v>35.74855</x:v>
      </x:c>
      <x:c r="U709" t="n">
        <x:v>28.25196</x:v>
      </x:c>
      <x:c r="V709" t="n">
        <x:v>30.51899</x:v>
      </x:c>
      <x:c r="W709" t="n">
        <x:v>28.51608</x:v>
      </x:c>
      <x:c r="X709" t="n">
        <x:v>29.54615</x:v>
      </x:c>
      <x:c r="Y709" t="n">
        <x:v>28.35321</x:v>
      </x:c>
      <x:c r="Z709" t="n">
        <x:v>29.19839</x:v>
      </x:c>
      <x:c r="AA709" t="n">
        <x:v>29.83228</x:v>
      </x:c>
      <x:c r="AB709" t="n">
        <x:f>COUNT(D709:O709)</x:f>
        <x:v>12</x:v>
      </x:c>
      <x:c r="AC709" t="n">
        <x:f>COUNT(P709:AA709)</x:f>
        <x:v>12</x:v>
      </x:c>
      <x:c r="AD709" t="n">
        <x:f>COUNTIF(D709:AA709,"&gt;0")</x:f>
        <x:v>24</x:v>
      </x:c>
      <x:c r="AE709" t="n">
        <x:f>IF(AB709=0,"",AVERAGE(D709:O709))</x:f>
        <x:v>71.06755249999999</x:v>
      </x:c>
      <x:c r="AF709" t="n">
        <x:f>IF(AC709=0,"",AVERAGE(P709:AA709))</x:f>
        <x:v>36.04972166666666</x:v>
      </x:c>
      <x:c r="AG709" t="n">
        <x:f>IF(OR(AB709&lt;'산출기준'!$B$19,AC709&lt;'산출기준'!$B$19,AE709=0),"",AF709/AE709)</x:f>
        <x:v>0.5072599294406075</x:v>
      </x:c>
      <x:c r="AH709" t="n">
        <x:f>IF(SUM(P709:AA709)=0,"",MAX(P709:AA709)/SUM(P709:AA709))</x:f>
        <x:v>0.15325675422459342</x:v>
      </x:c>
      <x:c r="AI709" t="n">
        <x:f>IF(AG709="","",AD709/'산출기준'!$B$18*'산출기준'!$B$20+MIN(1,AG709)*'산출기준'!$B$21+(1-AH709)*'산출기준'!$B$22)</x:f>
        <x:v>82.15266279872635</x:v>
      </x:c>
      <x:c r="AJ709" t="str">
        <x:v>24개월 중 양수 지수 24개월; 전반/후반 자료 12/12개월. 최근12개월/이전12개월 관측월 평균비 0.51배, 최근 최댓달 비중 15.3%. 미래 1년 지속을 보장하지 않음.</x:v>
      </x:c>
      <x:c r="AK709" t="str">
        <x:v>https://developers.naver.com/docs/serviceapi/datalab/search/search.md</x:v>
      </x:c>
    </x:row>
    <x:row r="710">
      <x:c r="A710" t="str">
        <x:v>K0706</x:v>
      </x:c>
      <x:c r="B710" t="str">
        <x:v>스포츠</x:v>
      </x:c>
      <x:c r="C710" t="str">
        <x:v>골프그립교체</x:v>
      </x:c>
      <x:c r="D710" t="n">
        <x:v>37.8439</x:v>
      </x:c>
      <x:c r="E710" t="n">
        <x:v>37.02953</x:v>
      </x:c>
      <x:c r="F710" t="n">
        <x:v>28.39283</x:v>
      </x:c>
      <x:c r="G710" t="n">
        <x:v>22.00994</x:v>
      </x:c>
      <x:c r="H710" t="n">
        <x:v>23.61667</x:v>
      </x:c>
      <x:c r="I710" t="n">
        <x:v>29.24681</x:v>
      </x:c>
      <x:c r="J710" t="n">
        <x:v>37.02513</x:v>
      </x:c>
      <x:c r="K710" t="n">
        <x:v>32.58792</x:v>
      </x:c>
      <x:c r="L710" t="n">
        <x:v>30.36492</x:v>
      </x:c>
      <x:c r="M710" t="n">
        <x:v>35.01782</x:v>
      </x:c>
      <x:c r="N710" t="n">
        <x:v>32.93128</x:v>
      </x:c>
      <x:c r="O710" t="n">
        <x:v>32.07289</x:v>
      </x:c>
      <x:c r="P710" t="n">
        <x:v>33.31866</x:v>
      </x:c>
      <x:c r="Q710" t="n">
        <x:v>32.35462</x:v>
      </x:c>
      <x:c r="R710" t="n">
        <x:v>23.76194</x:v>
      </x:c>
      <x:c r="S710" t="n">
        <x:v>17.62996</x:v>
      </x:c>
      <x:c r="T710" t="n">
        <x:v>17.4979</x:v>
      </x:c>
      <x:c r="U710" t="n">
        <x:v>21.71941</x:v>
      </x:c>
      <x:c r="V710" t="n">
        <x:v>28.89025</x:v>
      </x:c>
      <x:c r="W710" t="n">
        <x:v>27.38477</x:v>
      </x:c>
      <x:c r="X710" t="n">
        <x:v>26.79491</x:v>
      </x:c>
      <x:c r="Y710" t="n">
        <x:v>24.66434</x:v>
      </x:c>
      <x:c r="Z710" t="n">
        <x:v>25.35105</x:v>
      </x:c>
      <x:c r="AA710" t="n">
        <x:v>27.42879</x:v>
      </x:c>
      <x:c r="AB710" t="n">
        <x:f>COUNT(D710:O710)</x:f>
        <x:v>12</x:v>
      </x:c>
      <x:c r="AC710" t="n">
        <x:f>COUNT(P710:AA710)</x:f>
        <x:v>12</x:v>
      </x:c>
      <x:c r="AD710" t="n">
        <x:f>COUNTIF(D710:AA710,"&gt;0")</x:f>
        <x:v>24</x:v>
      </x:c>
      <x:c r="AE710" t="n">
        <x:f>IF(AB710=0,"",AVERAGE(D710:O710))</x:f>
        <x:v>31.511636666666675</x:v>
      </x:c>
      <x:c r="AF710" t="n">
        <x:f>IF(AC710=0,"",AVERAGE(P710:AA710))</x:f>
        <x:v>25.566383333333334</x:v>
      </x:c>
      <x:c r="AG710" t="n">
        <x:f>IF(OR(AB710&lt;'산출기준'!$B$19,AC710&lt;'산출기준'!$B$19,AE710=0),"",AF710/AE710)</x:f>
        <x:v>0.8113314964810352</x:v>
      </x:c>
      <x:c r="AH710" t="n">
        <x:f>IF(SUM(P710:AA710)=0,"",MAX(P710:AA710)/SUM(P710:AA710))</x:f>
        <x:v>0.10860179024148246</x:v>
      </x:c>
      <x:c r="AI710" t="n">
        <x:f>IF(AG710="","",AD710/'산출기준'!$B$18*'산출기준'!$B$20+MIN(1,AG710)*'산출기준'!$B$21+(1-AH710)*'산출기준'!$B$22)</x:f>
        <x:v>92.16790908960141</x:v>
      </x:c>
      <x:c r="AJ710" t="str">
        <x:v>24개월 중 양수 지수 24개월; 전반/후반 자료 12/12개월. 최근12개월/이전12개월 관측월 평균비 0.81배, 최근 최댓달 비중 10.9%. 미래 1년 지속을 보장하지 않음.</x:v>
      </x:c>
      <x:c r="AK710" t="str">
        <x:v>https://developers.naver.com/docs/serviceapi/datalab/search/search.md</x:v>
      </x:c>
    </x:row>
    <x:row r="711">
      <x:c r="A711" t="str">
        <x:v>K0707</x:v>
      </x:c>
      <x:c r="B711" t="str">
        <x:v>스포츠</x:v>
      </x:c>
      <x:c r="C711" t="str">
        <x:v>근력운동</x:v>
      </x:c>
      <x:c r="D711" t="n">
        <x:v>65.80094</x:v>
      </x:c>
      <x:c r="E711" t="n">
        <x:v>60.8487</x:v>
      </x:c>
      <x:c r="F711" t="n">
        <x:v>47.01765</x:v>
      </x:c>
      <x:c r="G711" t="n">
        <x:v>43.68974</x:v>
      </x:c>
      <x:c r="H711" t="n">
        <x:v>46.75793</x:v>
      </x:c>
      <x:c r="I711" t="n">
        <x:v>39.64431</x:v>
      </x:c>
      <x:c r="J711" t="n">
        <x:v>48.41748</x:v>
      </x:c>
      <x:c r="K711" t="n">
        <x:v>42.7125</x:v>
      </x:c>
      <x:c r="L711" t="n">
        <x:v>41.3787</x:v>
      </x:c>
      <x:c r="M711" t="n">
        <x:v>46.52462</x:v>
      </x:c>
      <x:c r="N711" t="n">
        <x:v>44.98833</x:v>
      </x:c>
      <x:c r="O711" t="n">
        <x:v>42.51001</x:v>
      </x:c>
      <x:c r="P711" t="n">
        <x:v>40.4983</x:v>
      </x:c>
      <x:c r="Q711" t="n">
        <x:v>32.58792</x:v>
      </x:c>
      <x:c r="R711" t="n">
        <x:v>29.85429</x:v>
      </x:c>
      <x:c r="S711" t="n">
        <x:v>26.42954</x:v>
      </x:c>
      <x:c r="T711" t="n">
        <x:v>25.16177</x:v>
      </x:c>
      <x:c r="U711" t="n">
        <x:v>18.56319</x:v>
      </x:c>
      <x:c r="V711" t="n">
        <x:v>24.51027</x:v>
      </x:c>
      <x:c r="W711" t="n">
        <x:v>26.74208</x:v>
      </x:c>
      <x:c r="X711" t="n">
        <x:v>26.3415</x:v>
      </x:c>
      <x:c r="Y711" t="n">
        <x:v>26.98419</x:v>
      </x:c>
      <x:c r="Z711" t="n">
        <x:v>25.07373</x:v>
      </x:c>
      <x:c r="AA711" t="n">
        <x:v>23.64748</x:v>
      </x:c>
      <x:c r="AB711" t="n">
        <x:f>COUNT(D711:O711)</x:f>
        <x:v>12</x:v>
      </x:c>
      <x:c r="AC711" t="n">
        <x:f>COUNT(P711:AA711)</x:f>
        <x:v>12</x:v>
      </x:c>
      <x:c r="AD711" t="n">
        <x:f>COUNTIF(D711:AA711,"&gt;0")</x:f>
        <x:v>24</x:v>
      </x:c>
      <x:c r="AE711" t="n">
        <x:f>IF(AB711=0,"",AVERAGE(D711:O711))</x:f>
        <x:v>47.52424249999999</x:v>
      </x:c>
      <x:c r="AF711" t="n">
        <x:f>IF(AC711=0,"",AVERAGE(P711:AA711))</x:f>
        <x:v>27.19952166666667</x:v>
      </x:c>
      <x:c r="AG711" t="n">
        <x:f>IF(OR(AB711&lt;'산출기준'!$B$19,AC711&lt;'산출기준'!$B$19,AE711=0),"",AF711/AE711)</x:f>
        <x:v>0.5723294099146699</x:v>
      </x:c>
      <x:c r="AH711" t="n">
        <x:f>IF(SUM(P711:AA711)=0,"",MAX(P711:AA711)/SUM(P711:AA711))</x:f>
        <x:v>0.12407785602602202</x:v>
      </x:c>
      <x:c r="AI711" t="n">
        <x:f>IF(AG711="","",AD711/'산출기준'!$B$18*'산출기준'!$B$20+MIN(1,AG711)*'산출기준'!$B$21+(1-AH711)*'산출기준'!$B$22)</x:f>
        <x:v>84.68832517691965</x:v>
      </x:c>
      <x:c r="AJ711" t="str">
        <x:v>24개월 중 양수 지수 24개월; 전반/후반 자료 12/12개월. 최근12개월/이전12개월 관측월 평균비 0.57배, 최근 최댓달 비중 12.4%. 미래 1년 지속을 보장하지 않음.</x:v>
      </x:c>
      <x:c r="AK711" t="str">
        <x:v>https://developers.naver.com/docs/serviceapi/datalab/search/search.md</x:v>
      </x:c>
    </x:row>
    <x:row r="712">
      <x:c r="A712" t="str">
        <x:v>K0708</x:v>
      </x:c>
      <x:c r="B712" t="str">
        <x:v>스포츠</x:v>
      </x:c>
      <x:c r="C712" t="str">
        <x:v>러닝케이던스뜻</x:v>
      </x:c>
      <x:c r="D712" t="n">
        <x:v>2.07333</x:v>
      </x:c>
      <x:c r="E712" t="n">
        <x:v>1.63313</x:v>
      </x:c>
      <x:c r="F712" t="n">
        <x:v>0.80556</x:v>
      </x:c>
      <x:c r="G712" t="n">
        <x:v>0.25531</x:v>
      </x:c>
      <x:c r="H712"/>
      <x:c r="I712"/>
      <x:c r="J712" t="n">
        <x:v>0.022</x:v>
      </x:c>
      <x:c r="K712" t="n">
        <x:v>0.87599</x:v>
      </x:c>
      <x:c r="L712" t="n">
        <x:v>5.34841</x:v>
      </x:c>
      <x:c r="M712" t="n">
        <x:v>5.49808</x:v>
      </x:c>
      <x:c r="N712" t="n">
        <x:v>6.28163</x:v>
      </x:c>
      <x:c r="O712" t="n">
        <x:v>13.10912</x:v>
      </x:c>
      <x:c r="P712" t="n">
        <x:v>32.84764</x:v>
      </x:c>
      <x:c r="Q712" t="n">
        <x:v>10.12897</x:v>
      </x:c>
      <x:c r="R712" t="n">
        <x:v>4.58687</x:v>
      </x:c>
      <x:c r="S712" t="n">
        <x:v>2.48272</x:v>
      </x:c>
      <x:c r="T712" t="n">
        <x:v>2.57516</x:v>
      </x:c>
      <x:c r="U712" t="n">
        <x:v>3.20464</x:v>
      </x:c>
      <x:c r="V712" t="n">
        <x:v>10.58238</x:v>
      </x:c>
      <x:c r="W712" t="n">
        <x:v>14.31967</x:v>
      </x:c>
      <x:c r="X712" t="n">
        <x:v>12.04824</x:v>
      </x:c>
      <x:c r="Y712" t="n">
        <x:v>22.90795</x:v>
      </x:c>
      <x:c r="Z712" t="n">
        <x:v>20.54848</x:v>
      </x:c>
      <x:c r="AA712" t="n">
        <x:v>23.6739</x:v>
      </x:c>
      <x:c r="AB712" t="n">
        <x:f>COUNT(D712:O712)</x:f>
        <x:v>10</x:v>
      </x:c>
      <x:c r="AC712" t="n">
        <x:f>COUNT(P712:AA712)</x:f>
        <x:v>12</x:v>
      </x:c>
      <x:c r="AD712" t="n">
        <x:f>COUNTIF(D712:AA712,"&gt;0")</x:f>
        <x:v>22</x:v>
      </x:c>
      <x:c r="AE712" t="n">
        <x:f>IF(AB712=0,"",AVERAGE(D712:O712))</x:f>
        <x:v>3.5902559999999992</x:v>
      </x:c>
      <x:c r="AF712" t="n">
        <x:f>IF(AC712=0,"",AVERAGE(P712:AA712))</x:f>
        <x:v>13.325551666666668</x:v>
      </x:c>
      <x:c r="AG712" t="n">
        <x:f>IF(OR(AB712&lt;'산출기준'!$B$19,AC712&lt;'산출기준'!$B$19,AE712=0),"",AF712/AE712)</x:f>
        <x:v>3.711588161586993</x:v>
      </x:c>
      <x:c r="AH712" t="n">
        <x:f>IF(SUM(P712:AA712)=0,"",MAX(P712:AA712)/SUM(P712:AA712))</x:f>
        <x:v>0.20541763686831727</x:v>
      </x:c>
      <x:c r="AI712" t="n">
        <x:f>IF(AG712="","",AD712/'산출기준'!$B$18*'산출기준'!$B$20+MIN(1,AG712)*'산출기준'!$B$21+(1-AH712)*'산출기준'!$B$22)</x:f>
        <x:v>91.72498059596698</x:v>
      </x:c>
      <x:c r="AJ712" t="str">
        <x:v>24개월 중 양수 지수 22개월; 전반/후반 자료 10/12개월. 최근12개월/이전12개월 관측월 평균비 3.71배, 최근 최댓달 비중 20.5%. 미래 1년 지속을 보장하지 않음.</x:v>
      </x:c>
      <x:c r="AK712" t="str">
        <x:v>https://developers.naver.com/docs/serviceapi/datalab/search/search.md</x:v>
      </x:c>
    </x:row>
    <x:row r="713">
      <x:c r="A713" t="str">
        <x:v>K0709</x:v>
      </x:c>
      <x:c r="B713" t="str">
        <x:v>스포츠</x:v>
      </x:c>
      <x:c r="C713" t="str">
        <x:v>수영칼로리</x:v>
      </x:c>
      <x:c r="D713" t="n">
        <x:v>80.49477</x:v>
      </x:c>
      <x:c r="E713" t="n">
        <x:v>70.89028</x:v>
      </x:c>
      <x:c r="F713" t="n">
        <x:v>54.58655</x:v>
      </x:c>
      <x:c r="G713" t="n">
        <x:v>43.71914</x:v>
      </x:c>
      <x:c r="H713" t="n">
        <x:v>60.07484</x:v>
      </x:c>
      <x:c r="I713" t="n">
        <x:v>56.92531</x:v>
      </x:c>
      <x:c r="J713" t="n">
        <x:v>54.60215</x:v>
      </x:c>
      <x:c r="K713" t="n">
        <x:v>50.96928</x:v>
      </x:c>
      <x:c r="L713" t="n">
        <x:v>48.38106</x:v>
      </x:c>
      <x:c r="M713" t="n">
        <x:v>50.83935</x:v>
      </x:c>
      <x:c r="N713" t="n">
        <x:v>56.93051</x:v>
      </x:c>
      <x:c r="O713" t="n">
        <x:v>54.84642</x:v>
      </x:c>
      <x:c r="P713" t="n">
        <x:v>44.25445</x:v>
      </x:c>
      <x:c r="Q713" t="n">
        <x:v>38.49072</x:v>
      </x:c>
      <x:c r="R713" t="n">
        <x:v>31.69273</x:v>
      </x:c>
      <x:c r="S713" t="n">
        <x:v>25.26375</x:v>
      </x:c>
      <x:c r="T713" t="n">
        <x:v>29.79055</x:v>
      </x:c>
      <x:c r="U713" t="n">
        <x:v>23.28881</x:v>
      </x:c>
      <x:c r="V713" t="n">
        <x:v>26.95805</x:v>
      </x:c>
      <x:c r="W713" t="n">
        <x:v>24.06839</x:v>
      </x:c>
      <x:c r="X713" t="n">
        <x:v>22.84184</x:v>
      </x:c>
      <x:c r="Y713" t="n">
        <x:v>23.70978</x:v>
      </x:c>
      <x:c r="Z713" t="n">
        <x:v>27.07239</x:v>
      </x:c>
      <x:c r="AA713" t="n">
        <x:v>26.46951</x:v>
      </x:c>
      <x:c r="AB713" t="n">
        <x:f>COUNT(D713:O713)</x:f>
        <x:v>12</x:v>
      </x:c>
      <x:c r="AC713" t="n">
        <x:f>COUNT(P713:AA713)</x:f>
        <x:v>12</x:v>
      </x:c>
      <x:c r="AD713" t="n">
        <x:f>COUNTIF(D713:AA713,"&gt;0")</x:f>
        <x:v>24</x:v>
      </x:c>
      <x:c r="AE713" t="n">
        <x:f>IF(AB713=0,"",AVERAGE(D713:O713))</x:f>
        <x:v>56.93830500000001</x:v>
      </x:c>
      <x:c r="AF713" t="n">
        <x:f>IF(AC713=0,"",AVERAGE(P713:AA713))</x:f>
        <x:v>28.65841416666667</x:v>
      </x:c>
      <x:c r="AG713" t="n">
        <x:f>IF(OR(AB713&lt;'산출기준'!$B$19,AC713&lt;'산출기준'!$B$19,AE713=0),"",AF713/AE713)</x:f>
        <x:v>0.5033239778856547</x:v>
      </x:c>
      <x:c r="AH713" t="n">
        <x:f>IF(SUM(P713:AA713)=0,"",MAX(P713:AA713)/SUM(P713:AA713))</x:f>
        <x:v>0.12868370217158734</x:v>
      </x:c>
      <x:c r="AI713" t="n">
        <x:f>IF(AG713="","",AD713/'산출기준'!$B$18*'산출기준'!$B$20+MIN(1,AG713)*'산출기준'!$B$21+(1-AH713)*'산출기준'!$B$22)</x:f>
        <x:v>82.5260452931379</x:v>
      </x:c>
      <x:c r="AJ713" t="str">
        <x:v>24개월 중 양수 지수 24개월; 전반/후반 자료 12/12개월. 최근12개월/이전12개월 관측월 평균비 0.50배, 최근 최댓달 비중 12.9%. 미래 1년 지속을 보장하지 않음.</x:v>
      </x:c>
      <x:c r="AK713" t="str">
        <x:v>https://developers.naver.com/docs/serviceapi/datalab/search/search.md</x:v>
      </x:c>
    </x:row>
    <x:row r="714">
      <x:c r="A714" t="str">
        <x:v>K0710</x:v>
      </x:c>
      <x:c r="B714" t="str">
        <x:v>스포츠</x:v>
      </x:c>
      <x:c r="C714" t="str">
        <x:v>유산소운동</x:v>
      </x:c>
      <x:c r="D714" t="n">
        <x:v>67.82391</x:v>
      </x:c>
      <x:c r="E714" t="n">
        <x:v>65.47996</x:v>
      </x:c>
      <x:c r="F714" t="n">
        <x:v>53.19889</x:v>
      </x:c>
      <x:c r="G714" t="n">
        <x:v>46.89465</x:v>
      </x:c>
      <x:c r="H714" t="n">
        <x:v>59.40959</x:v>
      </x:c>
      <x:c r="I714" t="n">
        <x:v>55.54285</x:v>
      </x:c>
      <x:c r="J714" t="n">
        <x:v>55.55324</x:v>
      </x:c>
      <x:c r="K714" t="n">
        <x:v>50.04937</x:v>
      </x:c>
      <x:c r="L714" t="n">
        <x:v>51.8788</x:v>
      </x:c>
      <x:c r="M714" t="n">
        <x:v>55.0595</x:v>
      </x:c>
      <x:c r="N714" t="n">
        <x:v>53.9421</x:v>
      </x:c>
      <x:c r="O714" t="n">
        <x:v>49.45688</x:v>
      </x:c>
      <x:c r="P714" t="n">
        <x:v>44.7326</x:v>
      </x:c>
      <x:c r="Q714" t="n">
        <x:v>28.1794</x:v>
      </x:c>
      <x:c r="R714" t="n">
        <x:v>28.1898</x:v>
      </x:c>
      <x:c r="S714" t="n">
        <x:v>26.3032</x:v>
      </x:c>
      <x:c r="T714" t="n">
        <x:v>34.08866</x:v>
      </x:c>
      <x:c r="U714" t="n">
        <x:v>27.04641</x:v>
      </x:c>
      <x:c r="V714" t="n">
        <x:v>29.52029</x:v>
      </x:c>
      <x:c r="W714" t="n">
        <x:v>30.55454</x:v>
      </x:c>
      <x:c r="X714" t="n">
        <x:v>28.67834</x:v>
      </x:c>
      <x:c r="Y714" t="n">
        <x:v>30.26869</x:v>
      </x:c>
      <x:c r="Z714" t="n">
        <x:v>28.81347</x:v>
      </x:c>
      <x:c r="AA714" t="n">
        <x:v>25.33652</x:v>
      </x:c>
      <x:c r="AB714" t="n">
        <x:f>COUNT(D714:O714)</x:f>
        <x:v>12</x:v>
      </x:c>
      <x:c r="AC714" t="n">
        <x:f>COUNT(P714:AA714)</x:f>
        <x:v>12</x:v>
      </x:c>
      <x:c r="AD714" t="n">
        <x:f>COUNTIF(D714:AA714,"&gt;0")</x:f>
        <x:v>24</x:v>
      </x:c>
      <x:c r="AE714" t="n">
        <x:f>IF(AB714=0,"",AVERAGE(D714:O714))</x:f>
        <x:v>55.357478333333326</x:v>
      </x:c>
      <x:c r="AF714" t="n">
        <x:f>IF(AC714=0,"",AVERAGE(P714:AA714))</x:f>
        <x:v>30.142660000000003</x:v>
      </x:c>
      <x:c r="AG714" t="n">
        <x:f>IF(OR(AB714&lt;'산출기준'!$B$19,AC714&lt;'산출기준'!$B$19,AE714=0),"",AF714/AE714)</x:f>
        <x:v>0.5445092678986734</x:v>
      </x:c>
      <x:c r="AH714" t="n">
        <x:f>IF(SUM(P714:AA714)=0,"",MAX(P714:AA714)/SUM(P714:AA714))</x:f>
        <x:v>0.12366913426574384</x:v>
      </x:c>
      <x:c r="AI714" t="n">
        <x:f>IF(AG714="","",AD714/'산출기준'!$B$18*'산출기준'!$B$20+MIN(1,AG714)*'산출기준'!$B$21+(1-AH714)*'산출기준'!$B$22)</x:f>
        <x:v>83.86189535164533</x:v>
      </x:c>
      <x:c r="AJ714" t="str">
        <x:v>24개월 중 양수 지수 24개월; 전반/후반 자료 12/12개월. 최근12개월/이전12개월 관측월 평균비 0.54배, 최근 최댓달 비중 12.4%. 미래 1년 지속을 보장하지 않음.</x:v>
      </x:c>
      <x:c r="AK714" t="str">
        <x:v>https://developers.naver.com/docs/serviceapi/datalab/search/search.md</x:v>
      </x:c>
    </x:row>
    <x:row r="715">
      <x:c r="A715" t="str">
        <x:v>K0711</x:v>
      </x:c>
      <x:c r="B715" t="str">
        <x:v>스포츠</x:v>
      </x:c>
      <x:c r="C715" t="str">
        <x:v>요가자세</x:v>
      </x:c>
      <x:c r="D715" t="n">
        <x:v>29.71779</x:v>
      </x:c>
      <x:c r="E715" t="n">
        <x:v>30.85598</x:v>
      </x:c>
      <x:c r="F715" t="n">
        <x:v>27.41541</x:v>
      </x:c>
      <x:c r="G715" t="n">
        <x:v>25.59118</x:v>
      </x:c>
      <x:c r="H715" t="n">
        <x:v>27.79481</x:v>
      </x:c>
      <x:c r="I715" t="n">
        <x:v>27.38423</x:v>
      </x:c>
      <x:c r="J715" t="n">
        <x:v>28.3717</x:v>
      </x:c>
      <x:c r="K715" t="n">
        <x:v>30.35185</x:v>
      </x:c>
      <x:c r="L715" t="n">
        <x:v>26.83852</x:v>
      </x:c>
      <x:c r="M715" t="n">
        <x:v>28.06506</x:v>
      </x:c>
      <x:c r="N715" t="n">
        <x:v>30.55454</x:v>
      </x:c>
      <x:c r="O715" t="n">
        <x:v>30.79881</x:v>
      </x:c>
      <x:c r="P715" t="n">
        <x:v>30.67927</x:v>
      </x:c>
      <x:c r="Q715" t="n">
        <x:v>23.76695</x:v>
      </x:c>
      <x:c r="R715" t="n">
        <x:v>23.1121</x:v>
      </x:c>
      <x:c r="S715" t="n">
        <x:v>23.76695</x:v>
      </x:c>
      <x:c r="T715" t="n">
        <x:v>29.63983</x:v>
      </x:c>
      <x:c r="U715" t="n">
        <x:v>23.34597</x:v>
      </x:c>
      <x:c r="V715" t="n">
        <x:v>25.27935</x:v>
      </x:c>
      <x:c r="W715" t="n">
        <x:v>26.20445</x:v>
      </x:c>
      <x:c r="X715" t="n">
        <x:v>23.92807</x:v>
      </x:c>
      <x:c r="Y715" t="n">
        <x:v>27.26989</x:v>
      </x:c>
      <x:c r="Z715" t="n">
        <x:v>26.25123</x:v>
      </x:c>
      <x:c r="AA715" t="n">
        <x:v>24.67127</x:v>
      </x:c>
      <x:c r="AB715" t="n">
        <x:f>COUNT(D715:O715)</x:f>
        <x:v>12</x:v>
      </x:c>
      <x:c r="AC715" t="n">
        <x:f>COUNT(P715:AA715)</x:f>
        <x:v>12</x:v>
      </x:c>
      <x:c r="AD715" t="n">
        <x:f>COUNTIF(D715:AA715,"&gt;0")</x:f>
        <x:v>24</x:v>
      </x:c>
      <x:c r="AE715" t="n">
        <x:f>IF(AB715=0,"",AVERAGE(D715:O715))</x:f>
        <x:v>28.644989999999996</x:v>
      </x:c>
      <x:c r="AF715" t="n">
        <x:f>IF(AC715=0,"",AVERAGE(P715:AA715))</x:f>
        <x:v>25.659610833333332</x:v>
      </x:c>
      <x:c r="AG715" t="n">
        <x:f>IF(OR(AB715&lt;'산출기준'!$B$19,AC715&lt;'산출기준'!$B$19,AE715=0),"",AF715/AE715)</x:f>
        <x:v>0.8957800590376654</x:v>
      </x:c>
      <x:c r="AH715" t="n">
        <x:f>IF(SUM(P715:AA715)=0,"",MAX(P715:AA715)/SUM(P715:AA715))</x:f>
        <x:v>0.09963540951338798</x:v>
      </x:c>
      <x:c r="AI715" t="n">
        <x:f>IF(AG715="","",AD715/'산출기준'!$B$18*'산출기준'!$B$20+MIN(1,AG715)*'산출기준'!$B$21+(1-AH715)*'산출기준'!$B$22)</x:f>
        <x:v>94.8806935808622</x:v>
      </x:c>
      <x:c r="AJ715" t="str">
        <x:v>24개월 중 양수 지수 24개월; 전반/후반 자료 12/12개월. 최근12개월/이전12개월 관측월 평균비 0.90배, 최근 최댓달 비중 10.0%. 미래 1년 지속을 보장하지 않음.</x:v>
      </x:c>
      <x:c r="AK715" t="str">
        <x:v>https://developers.naver.com/docs/serviceapi/datalab/search/search.md</x:v>
      </x:c>
    </x:row>
    <x:row r="716">
      <x:c r="A716" t="str">
        <x:v>K0712</x:v>
      </x:c>
      <x:c r="B716" t="str">
        <x:v>스포츠</x:v>
      </x:c>
      <x:c r="C716" t="str">
        <x:v>자전거칼로리</x:v>
      </x:c>
      <x:c r="D716" t="n">
        <x:v>100</x:v>
      </x:c>
      <x:c r="E716" t="n">
        <x:v>88.82074</x:v>
      </x:c>
      <x:c r="F716" t="n">
        <x:v>58.28699</x:v>
      </x:c>
      <x:c r="G716" t="n">
        <x:v>41.42716</x:v>
      </x:c>
      <x:c r="H716" t="n">
        <x:v>59.71623</x:v>
      </x:c>
      <x:c r="I716" t="n">
        <x:v>59.37321</x:v>
      </x:c>
      <x:c r="J716" t="n">
        <x:v>62.08617</x:v>
      </x:c>
      <x:c r="K716" t="n">
        <x:v>62.27846</x:v>
      </x:c>
      <x:c r="L716" t="n">
        <x:v>64.19624</x:v>
      </x:c>
      <x:c r="M716" t="n">
        <x:v>63.32311</x:v>
      </x:c>
      <x:c r="N716" t="n">
        <x:v>61.85749</x:v>
      </x:c>
      <x:c r="O716" t="n">
        <x:v>59.73182</x:v>
      </x:c>
      <x:c r="P716" t="n">
        <x:v>50.69383</x:v>
      </x:c>
      <x:c r="Q716" t="n">
        <x:v>43.34494</x:v>
      </x:c>
      <x:c r="R716" t="n">
        <x:v>32.55028</x:v>
      </x:c>
      <x:c r="S716" t="n">
        <x:v>25.15461</x:v>
      </x:c>
      <x:c r="T716" t="n">
        <x:v>28.29894</x:v>
      </x:c>
      <x:c r="U716" t="n">
        <x:v>25.09225</x:v>
      </x:c>
      <x:c r="V716" t="n">
        <x:v>29.18247</x:v>
      </x:c>
      <x:c r="W716" t="n">
        <x:v>29.43713</x:v>
      </x:c>
      <x:c r="X716" t="n">
        <x:v>28.77189</x:v>
      </x:c>
      <x:c r="Y716" t="n">
        <x:v>26.72937</x:v>
      </x:c>
      <x:c r="Z716" t="n">
        <x:v>26.24083</x:v>
      </x:c>
      <x:c r="AA716" t="n">
        <x:v>26.18886</x:v>
      </x:c>
      <x:c r="AB716" t="n">
        <x:f>COUNT(D716:O716)</x:f>
        <x:v>12</x:v>
      </x:c>
      <x:c r="AC716" t="n">
        <x:f>COUNT(P716:AA716)</x:f>
        <x:v>12</x:v>
      </x:c>
      <x:c r="AD716" t="n">
        <x:f>COUNTIF(D716:AA716,"&gt;0")</x:f>
        <x:v>24</x:v>
      </x:c>
      <x:c r="AE716" t="n">
        <x:f>IF(AB716=0,"",AVERAGE(D716:O716))</x:f>
        <x:v>65.09146833333334</x:v>
      </x:c>
      <x:c r="AF716" t="n">
        <x:f>IF(AC716=0,"",AVERAGE(P716:AA716))</x:f>
        <x:v>30.973783333333333</x:v>
      </x:c>
      <x:c r="AG716" t="n">
        <x:f>IF(OR(AB716&lt;'산출기준'!$B$19,AC716&lt;'산출기준'!$B$19,AE716=0),"",AF716/AE716)</x:f>
        <x:v>0.47585012485379224</x:v>
      </x:c>
      <x:c r="AH716" t="n">
        <x:f>IF(SUM(P716:AA716)=0,"",MAX(P716:AA716)/SUM(P716:AA716))</x:f>
        <x:v>0.13638908065799732</x:v>
      </x:c>
      <x:c r="AI716" t="n">
        <x:f>IF(AG716="","",AD716/'산출기준'!$B$18*'산출기준'!$B$20+MIN(1,AG716)*'산출기준'!$B$21+(1-AH716)*'산출기준'!$B$22)</x:f>
        <x:v>81.54772213245381</x:v>
      </x:c>
      <x:c r="AJ716" t="str">
        <x:v>24개월 중 양수 지수 24개월; 전반/후반 자료 12/12개월. 최근12개월/이전12개월 관측월 평균비 0.48배, 최근 최댓달 비중 13.6%. 미래 1년 지속을 보장하지 않음.</x:v>
      </x:c>
      <x:c r="AK716" t="str">
        <x:v>https://developers.naver.com/docs/serviceapi/datalab/search/search.md</x:v>
      </x:c>
    </x:row>
    <x:row r="717">
      <x:c r="A717" t="str">
        <x:v>K0713</x:v>
      </x:c>
      <x:c r="B717" t="str">
        <x:v>스포츠</x:v>
      </x:c>
      <x:c r="C717" t="str">
        <x:v>유산소운동종류</x:v>
      </x:c>
      <x:c r="D717" t="n">
        <x:v>45.55896</x:v>
      </x:c>
      <x:c r="E717" t="n">
        <x:v>45.80842</x:v>
      </x:c>
      <x:c r="F717" t="n">
        <x:v>36.47939</x:v>
      </x:c>
      <x:c r="G717" t="n">
        <x:v>30.92354</x:v>
      </x:c>
      <x:c r="H717" t="n">
        <x:v>37.34733</x:v>
      </x:c>
      <x:c r="I717" t="n">
        <x:v>34.33813</x:v>
      </x:c>
      <x:c r="J717" t="n">
        <x:v>34.22379</x:v>
      </x:c>
      <x:c r="K717" t="n">
        <x:v>32.45153</x:v>
      </x:c>
      <x:c r="L717" t="n">
        <x:v>38.12691</x:v>
      </x:c>
      <x:c r="M717" t="n">
        <x:v>44.00498</x:v>
      </x:c>
      <x:c r="N717" t="n">
        <x:v>39.98232</x:v>
      </x:c>
      <x:c r="O717" t="n">
        <x:v>38.91169</x:v>
      </x:c>
      <x:c r="P717" t="n">
        <x:v>36.12598</x:v>
      </x:c>
      <x:c r="Q717" t="n">
        <x:v>21.0488</x:v>
      </x:c>
      <x:c r="R717" t="n">
        <x:v>25.09225</x:v>
      </x:c>
      <x:c r="S717" t="n">
        <x:v>22.1662</x:v>
      </x:c>
      <x:c r="T717" t="n">
        <x:v>27.76362</x:v>
      </x:c>
      <x:c r="U717" t="n">
        <x:v>20.32118</x:v>
      </x:c>
      <x:c r="V717" t="n">
        <x:v>23.98004</x:v>
      </x:c>
      <x:c r="W717" t="n">
        <x:v>24.13076</x:v>
      </x:c>
      <x:c r="X717" t="n">
        <x:v>23.24203</x:v>
      </x:c>
      <x:c r="Y717" t="n">
        <x:v>24.17234</x:v>
      </x:c>
      <x:c r="Z717" t="n">
        <x:v>25.59118</x:v>
      </x:c>
      <x:c r="AA717" t="n">
        <x:v>23.20045</x:v>
      </x:c>
      <x:c r="AB717" t="n">
        <x:f>COUNT(D717:O717)</x:f>
        <x:v>12</x:v>
      </x:c>
      <x:c r="AC717" t="n">
        <x:f>COUNT(P717:AA717)</x:f>
        <x:v>12</x:v>
      </x:c>
      <x:c r="AD717" t="n">
        <x:f>COUNTIF(D717:AA717,"&gt;0")</x:f>
        <x:v>24</x:v>
      </x:c>
      <x:c r="AE717" t="n">
        <x:f>IF(AB717=0,"",AVERAGE(D717:O717))</x:f>
        <x:v>38.17974916666667</x:v>
      </x:c>
      <x:c r="AF717" t="n">
        <x:f>IF(AC717=0,"",AVERAGE(P717:AA717))</x:f>
        <x:v>24.736235833333335</x:v>
      </x:c>
      <x:c r="AG717" t="n">
        <x:f>IF(OR(AB717&lt;'산출기준'!$B$19,AC717&lt;'산출기준'!$B$19,AE717=0),"",AF717/AE717)</x:f>
        <x:v>0.64788890375764</x:v>
      </x:c>
      <x:c r="AH717" t="n">
        <x:f>IF(SUM(P717:AA717)=0,"",MAX(P717:AA717)/SUM(P717:AA717))</x:f>
        <x:v>0.12170397928032906</x:v>
      </x:c>
      <x:c r="AI717" t="n">
        <x:f>IF(AG717="","",AD717/'산출기준'!$B$18*'산출기준'!$B$20+MIN(1,AG717)*'산출기준'!$B$21+(1-AH717)*'산출기준'!$B$22)</x:f>
        <x:v>87.00258752712261</x:v>
      </x:c>
      <x:c r="AJ717" t="str">
        <x:v>24개월 중 양수 지수 24개월; 전반/후반 자료 12/12개월. 최근12개월/이전12개월 관측월 평균비 0.65배, 최근 최댓달 비중 12.2%. 미래 1년 지속을 보장하지 않음.</x:v>
      </x:c>
      <x:c r="AK717" t="str">
        <x:v>https://developers.naver.com/docs/serviceapi/datalab/search/search.md</x:v>
      </x:c>
    </x:row>
    <x:row r="718">
      <x:c r="A718" t="str">
        <x:v>K0714</x:v>
      </x:c>
      <x:c r="B718" t="str">
        <x:v>스포츠</x:v>
      </x:c>
      <x:c r="C718" t="str">
        <x:v>필라테스가격</x:v>
      </x:c>
      <x:c r="D718" t="n">
        <x:v>64.13201</x:v>
      </x:c>
      <x:c r="E718" t="n">
        <x:v>56.2773</x:v>
      </x:c>
      <x:c r="F718" t="n">
        <x:v>50.81701</x:v>
      </x:c>
      <x:c r="G718" t="n">
        <x:v>51.64212</x:v>
      </x:c>
      <x:c r="H718" t="n">
        <x:v>63.72755</x:v>
      </x:c>
      <x:c r="I718" t="n">
        <x:v>63.58194</x:v>
      </x:c>
      <x:c r="J718" t="n">
        <x:v>66.20287</x:v>
      </x:c>
      <x:c r="K718" t="n">
        <x:v>53.55929</x:v>
      </x:c>
      <x:c r="L718" t="n">
        <x:v>51.01925</x:v>
      </x:c>
      <x:c r="M718" t="n">
        <x:v>56.63323</x:v>
      </x:c>
      <x:c r="N718" t="n">
        <x:v>66.84193</x:v>
      </x:c>
      <x:c r="O718" t="n">
        <x:v>67.71558</x:v>
      </x:c>
      <x:c r="P718" t="n">
        <x:v>54.40867</x:v>
      </x:c>
      <x:c r="Q718" t="n">
        <x:v>43.47193</x:v>
      </x:c>
      <x:c r="R718" t="n">
        <x:v>52.70182</x:v>
      </x:c>
      <x:c r="S718" t="n">
        <x:v>45.49425</x:v>
      </x:c>
      <x:c r="T718" t="n">
        <x:v>52.6452</x:v>
      </x:c>
      <x:c r="U718" t="n">
        <x:v>40.85908</x:v>
      </x:c>
      <x:c r="V718" t="n">
        <x:v>40.85099</x:v>
      </x:c>
      <x:c r="W718" t="n">
        <x:v>34.50897</x:v>
      </x:c>
      <x:c r="X718" t="n">
        <x:v>33.36838</x:v>
      </x:c>
      <x:c r="Y718" t="n">
        <x:v>34.78401</x:v>
      </x:c>
      <x:c r="Z718" t="n">
        <x:v>34.9458</x:v>
      </x:c>
      <x:c r="AA718" t="n">
        <x:v>33.71622</x:v>
      </x:c>
      <x:c r="AB718" t="n">
        <x:f>COUNT(D718:O718)</x:f>
        <x:v>12</x:v>
      </x:c>
      <x:c r="AC718" t="n">
        <x:f>COUNT(P718:AA718)</x:f>
        <x:v>12</x:v>
      </x:c>
      <x:c r="AD718" t="n">
        <x:f>COUNTIF(D718:AA718,"&gt;0")</x:f>
        <x:v>24</x:v>
      </x:c>
      <x:c r="AE718" t="n">
        <x:f>IF(AB718=0,"",AVERAGE(D718:O718))</x:f>
        <x:v>59.34584</x:v>
      </x:c>
      <x:c r="AF718" t="n">
        <x:f>IF(AC718=0,"",AVERAGE(P718:AA718))</x:f>
        <x:v>41.812943333333344</x:v>
      </x:c>
      <x:c r="AG718" t="n">
        <x:f>IF(OR(AB718&lt;'산출기준'!$B$19,AC718&lt;'산출기준'!$B$19,AE718=0),"",AF718/AE718)</x:f>
        <x:v>0.7045640154951609</x:v>
      </x:c>
      <x:c r="AH718" t="n">
        <x:f>IF(SUM(P718:AA718)=0,"",MAX(P718:AA718)/SUM(P718:AA718))</x:f>
        <x:v>0.10843665793120039</x:v>
      </x:c>
      <x:c r="AI718" t="n">
        <x:f>IF(AG718="","",AD718/'산출기준'!$B$18*'산출기준'!$B$20+MIN(1,AG718)*'산출기준'!$B$21+(1-AH718)*'산출기준'!$B$22)</x:f>
        <x:v>88.96818730623082</x:v>
      </x:c>
      <x:c r="AJ718" t="str">
        <x:v>24개월 중 양수 지수 24개월; 전반/후반 자료 12/12개월. 최근12개월/이전12개월 관측월 평균비 0.70배, 최근 최댓달 비중 10.8%. 미래 1년 지속을 보장하지 않음.</x:v>
      </x:c>
      <x:c r="AK718" t="str">
        <x:v>https://developers.naver.com/docs/serviceapi/datalab/search/search.md</x:v>
      </x:c>
    </x:row>
    <x:row r="719">
      <x:c r="A719" t="str">
        <x:v>K0715</x:v>
      </x:c>
      <x:c r="B719" t="str">
        <x:v>스포츠</x:v>
      </x:c>
      <x:c r="C719" t="str">
        <x:v>근육통푸는법</x:v>
      </x:c>
      <x:c r="D719" t="n">
        <x:v>87.34023</x:v>
      </x:c>
      <x:c r="E719" t="n">
        <x:v>92.08056</x:v>
      </x:c>
      <x:c r="F719" t="n">
        <x:v>78.53098</x:v>
      </x:c>
      <x:c r="G719" t="n">
        <x:v>69.31726</x:v>
      </x:c>
      <x:c r="H719" t="n">
        <x:v>90.11486</x:v>
      </x:c>
      <x:c r="I719" t="n">
        <x:v>81.613</x:v>
      </x:c>
      <x:c r="J719" t="n">
        <x:v>100</x:v>
      </x:c>
      <x:c r="K719" t="n">
        <x:v>85.05905</x:v>
      </x:c>
      <x:c r="L719" t="n">
        <x:v>90.09868</x:v>
      </x:c>
      <x:c r="M719" t="n">
        <x:v>73.79064</x:v>
      </x:c>
      <x:c r="N719" t="n">
        <x:v>73.91198</x:v>
      </x:c>
      <x:c r="O719" t="n">
        <x:v>70.82996</x:v>
      </x:c>
      <x:c r="P719" t="n">
        <x:v>62.36045</x:v>
      </x:c>
      <x:c r="Q719" t="n">
        <x:v>51.39136</x:v>
      </x:c>
      <x:c r="R719" t="n">
        <x:v>44.64487</x:v>
      </x:c>
      <x:c r="S719" t="n">
        <x:v>40.0097</x:v>
      </x:c>
      <x:c r="T719" t="n">
        <x:v>47.67027</x:v>
      </x:c>
      <x:c r="U719" t="n">
        <x:v>39.68613</x:v>
      </x:c>
      <x:c r="V719" t="n">
        <x:v>47.32243</x:v>
      </x:c>
      <x:c r="W719" t="n">
        <x:v>39.79129</x:v>
      </x:c>
      <x:c r="X719" t="n">
        <x:v>41.48196</x:v>
      </x:c>
      <x:c r="Y719" t="n">
        <x:v>33.47354</x:v>
      </x:c>
      <x:c r="Z719" t="n">
        <x:v>36.29671</x:v>
      </x:c>
      <x:c r="AA719" t="n">
        <x:v>35.2451</x:v>
      </x:c>
      <x:c r="AB719" t="n">
        <x:f>COUNT(D719:O719)</x:f>
        <x:v>12</x:v>
      </x:c>
      <x:c r="AC719" t="n">
        <x:f>COUNT(P719:AA719)</x:f>
        <x:v>12</x:v>
      </x:c>
      <x:c r="AD719" t="n">
        <x:f>COUNTIF(D719:AA719,"&gt;0")</x:f>
        <x:v>24</x:v>
      </x:c>
      <x:c r="AE719" t="n">
        <x:f>IF(AB719=0,"",AVERAGE(D719:O719))</x:f>
        <x:v>82.72393333333333</x:v>
      </x:c>
      <x:c r="AF719" t="n">
        <x:f>IF(AC719=0,"",AVERAGE(P719:AA719))</x:f>
        <x:v>43.281150833333335</x:v>
      </x:c>
      <x:c r="AG719" t="n">
        <x:f>IF(OR(AB719&lt;'산출기준'!$B$19,AC719&lt;'산출기준'!$B$19,AE719=0),"",AF719/AE719)</x:f>
        <x:v>0.5231998659799381</x:v>
      </x:c>
      <x:c r="AH719" t="n">
        <x:f>IF(SUM(P719:AA719)=0,"",MAX(P719:AA719)/SUM(P719:AA719))</x:f>
        <x:v>0.12006853021718596</x:v>
      </x:c>
      <x:c r="AI719" t="n">
        <x:f>IF(AG719="","",AD719/'산출기준'!$B$18*'산출기준'!$B$20+MIN(1,AG719)*'산출기준'!$B$21+(1-AH719)*'산출기준'!$B$22)</x:f>
        <x:v>83.29462537505441</x:v>
      </x:c>
      <x:c r="AJ719" t="str">
        <x:v>24개월 중 양수 지수 24개월; 전반/후반 자료 12/12개월. 최근12개월/이전12개월 관측월 평균비 0.52배, 최근 최댓달 비중 12.0%. 미래 1년 지속을 보장하지 않음.</x:v>
      </x:c>
      <x:c r="AK719" t="str">
        <x:v>https://developers.naver.com/docs/serviceapi/datalab/search/search.md</x:v>
      </x:c>
    </x:row>
    <x:row r="720">
      <x:c r="A720" t="str">
        <x:v>K0716</x:v>
      </x:c>
      <x:c r="B720" t="str">
        <x:v>스포츠</x:v>
      </x:c>
      <x:c r="C720" t="str">
        <x:v>하체근력운동</x:v>
      </x:c>
      <x:c r="D720" t="n">
        <x:v>45.52661</x:v>
      </x:c>
      <x:c r="E720" t="n">
        <x:v>42.04012</x:v>
      </x:c>
      <x:c r="F720" t="n">
        <x:v>36.29671</x:v>
      </x:c>
      <x:c r="G720" t="n">
        <x:v>31.45122</x:v>
      </x:c>
      <x:c r="H720" t="n">
        <x:v>37.14609</x:v>
      </x:c>
      <x:c r="I720" t="n">
        <x:v>34.57369</x:v>
      </x:c>
      <x:c r="J720" t="n">
        <x:v>35.69001</x:v>
      </x:c>
      <x:c r="K720" t="n">
        <x:v>34.40381</x:v>
      </x:c>
      <x:c r="L720" t="n">
        <x:v>34.32292</x:v>
      </x:c>
      <x:c r="M720" t="n">
        <x:v>36.56366</x:v>
      </x:c>
      <x:c r="N720" t="n">
        <x:v>40.47079</x:v>
      </x:c>
      <x:c r="O720" t="n">
        <x:v>38.52127</x:v>
      </x:c>
      <x:c r="P720" t="n">
        <x:v>35.20465</x:v>
      </x:c>
      <x:c r="Q720" t="n">
        <x:v>27.5279</x:v>
      </x:c>
      <x:c r="R720" t="n">
        <x:v>26.13654</x:v>
      </x:c>
      <x:c r="S720" t="n">
        <x:v>24.86652</x:v>
      </x:c>
      <x:c r="T720" t="n">
        <x:v>29.03251</x:v>
      </x:c>
      <x:c r="U720" t="n">
        <x:v>25.07684</x:v>
      </x:c>
      <x:c r="V720" t="n">
        <x:v>29.55832</x:v>
      </x:c>
      <x:c r="W720" t="n">
        <x:v>31.59682</x:v>
      </x:c>
      <x:c r="X720" t="n">
        <x:v>30.27827</x:v>
      </x:c>
      <x:c r="Y720" t="n">
        <x:v>27.60071</x:v>
      </x:c>
      <x:c r="Z720" t="n">
        <x:v>29.16194</x:v>
      </x:c>
      <x:c r="AA720" t="n">
        <x:v>33.36838</x:v>
      </x:c>
      <x:c r="AB720" t="n">
        <x:f>COUNT(D720:O720)</x:f>
        <x:v>12</x:v>
      </x:c>
      <x:c r="AC720" t="n">
        <x:f>COUNT(P720:AA720)</x:f>
        <x:v>12</x:v>
      </x:c>
      <x:c r="AD720" t="n">
        <x:f>COUNTIF(D720:AA720,"&gt;0")</x:f>
        <x:v>24</x:v>
      </x:c>
      <x:c r="AE720" t="n">
        <x:f>IF(AB720=0,"",AVERAGE(D720:O720))</x:f>
        <x:v>37.250575000000005</x:v>
      </x:c>
      <x:c r="AF720" t="n">
        <x:f>IF(AC720=0,"",AVERAGE(P720:AA720))</x:f>
        <x:v>29.117450000000005</x:v>
      </x:c>
      <x:c r="AG720" t="n">
        <x:f>IF(OR(AB720&lt;'산출기준'!$B$19,AC720&lt;'산출기준'!$B$19,AE720=0),"",AF720/AE720)</x:f>
        <x:v>0.7816644441058964</x:v>
      </x:c>
      <x:c r="AH720" t="n">
        <x:f>IF(SUM(P720:AA720)=0,"",MAX(P720:AA720)/SUM(P720:AA720))</x:f>
        <x:v>0.10075473069699897</x:v>
      </x:c>
      <x:c r="AI720" t="n">
        <x:f>IF(AG720="","",AD720/'산출기준'!$B$18*'산출기준'!$B$20+MIN(1,AG720)*'산출기준'!$B$21+(1-AH720)*'산출기준'!$B$22)</x:f>
        <x:v>91.43483870923691</x:v>
      </x:c>
      <x:c r="AJ720" t="str">
        <x:v>24개월 중 양수 지수 24개월; 전반/후반 자료 12/12개월. 최근12개월/이전12개월 관측월 평균비 0.78배, 최근 최댓달 비중 10.1%. 미래 1년 지속을 보장하지 않음.</x:v>
      </x:c>
      <x:c r="AK720" t="str">
        <x:v>https://developers.naver.com/docs/serviceapi/datalab/search/search.md</x:v>
      </x:c>
    </x:row>
    <x:row r="721">
      <x:c r="A721" t="str">
        <x:v>K0717</x:v>
      </x:c>
      <x:c r="B721" t="str">
        <x:v>스포츠</x:v>
      </x:c>
      <x:c r="C721" t="str">
        <x:v>햄스트링스트레칭</x:v>
      </x:c>
      <x:c r="D721" t="n">
        <x:v>49.22342</x:v>
      </x:c>
      <x:c r="E721" t="n">
        <x:v>49.0131</x:v>
      </x:c>
      <x:c r="F721" t="n">
        <x:v>41.95114</x:v>
      </x:c>
      <x:c r="G721" t="n">
        <x:v>37.41303</x:v>
      </x:c>
      <x:c r="H721" t="n">
        <x:v>37.59909</x:v>
      </x:c>
      <x:c r="I721" t="n">
        <x:v>40.0097</x:v>
      </x:c>
      <x:c r="J721" t="n">
        <x:v>49.83821</x:v>
      </x:c>
      <x:c r="K721" t="n">
        <x:v>50.88173</x:v>
      </x:c>
      <x:c r="L721" t="n">
        <x:v>50.77657</x:v>
      </x:c>
      <x:c r="M721" t="n">
        <x:v>49.23151</x:v>
      </x:c>
      <x:c r="N721" t="n">
        <x:v>48.43876</x:v>
      </x:c>
      <x:c r="O721" t="n">
        <x:v>52.07086</x:v>
      </x:c>
      <x:c r="P721" t="n">
        <x:v>49.50655</x:v>
      </x:c>
      <x:c r="Q721" t="n">
        <x:v>40.96424</x:v>
      </x:c>
      <x:c r="R721" t="n">
        <x:v>39.58906</x:v>
      </x:c>
      <x:c r="S721" t="n">
        <x:v>33.46545</x:v>
      </x:c>
      <x:c r="T721" t="n">
        <x:v>35.60103</x:v>
      </x:c>
      <x:c r="U721" t="n">
        <x:v>31.28943</x:v>
      </x:c>
      <x:c r="V721" t="n">
        <x:v>36.80634</x:v>
      </x:c>
      <x:c r="W721" t="n">
        <x:v>31.15191</x:v>
      </x:c>
      <x:c r="X721" t="n">
        <x:v>30.07603</x:v>
      </x:c>
      <x:c r="Y721" t="n">
        <x:v>29.55023</x:v>
      </x:c>
      <x:c r="Z721" t="n">
        <x:v>28.64423</x:v>
      </x:c>
      <x:c r="AA721" t="n">
        <x:v>31.14382</x:v>
      </x:c>
      <x:c r="AB721" t="n">
        <x:f>COUNT(D721:O721)</x:f>
        <x:v>12</x:v>
      </x:c>
      <x:c r="AC721" t="n">
        <x:f>COUNT(P721:AA721)</x:f>
        <x:v>12</x:v>
      </x:c>
      <x:c r="AD721" t="n">
        <x:f>COUNTIF(D721:AA721,"&gt;0")</x:f>
        <x:v>24</x:v>
      </x:c>
      <x:c r="AE721" t="n">
        <x:f>IF(AB721=0,"",AVERAGE(D721:O721))</x:f>
        <x:v>46.37059333333334</x:v>
      </x:c>
      <x:c r="AF721" t="n">
        <x:f>IF(AC721=0,"",AVERAGE(P721:AA721))</x:f>
        <x:v>34.815693333333336</x:v>
      </x:c>
      <x:c r="AG721" t="n">
        <x:f>IF(OR(AB721&lt;'산출기준'!$B$19,AC721&lt;'산출기준'!$B$19,AE721=0),"",AF721/AE721)</x:f>
        <x:v>0.7508140575873589</x:v>
      </x:c>
      <x:c r="AH721" t="n">
        <x:f>IF(SUM(P721:AA721)=0,"",MAX(P721:AA721)/SUM(P721:AA721))</x:f>
        <x:v>0.11849673059313864</x:v>
      </x:c>
      <x:c r="AI721" t="n">
        <x:f>IF(AG721="","",AD721/'산출기준'!$B$18*'산출기준'!$B$20+MIN(1,AG721)*'산출기준'!$B$21+(1-AH721)*'산출기준'!$B$22)</x:f>
        <x:v>90.15448711575799</x:v>
      </x:c>
      <x:c r="AJ721" t="str">
        <x:v>24개월 중 양수 지수 24개월; 전반/후반 자료 12/12개월. 최근12개월/이전12개월 관측월 평균비 0.75배, 최근 최댓달 비중 11.8%. 미래 1년 지속을 보장하지 않음.</x:v>
      </x:c>
      <x:c r="AK721" t="str">
        <x:v>https://developers.naver.com/docs/serviceapi/datalab/search/search.md</x:v>
      </x:c>
    </x:row>
    <x:row r="722">
      <x:c r="A722" t="str">
        <x:v>K0718</x:v>
      </x:c>
      <x:c r="B722" t="str">
        <x:v>스포츠</x:v>
      </x:c>
      <x:c r="C722" t="str">
        <x:v>스크린골프가격</x:v>
      </x:c>
      <x:c r="D722" t="n">
        <x:v>55.79194</x:v>
      </x:c>
      <x:c r="E722" t="n">
        <x:v>45.52661</x:v>
      </x:c>
      <x:c r="F722" t="n">
        <x:v>40.51933</x:v>
      </x:c>
      <x:c r="G722" t="n">
        <x:v>36.62837</x:v>
      </x:c>
      <x:c r="H722" t="n">
        <x:v>43.23734</x:v>
      </x:c>
      <x:c r="I722" t="n">
        <x:v>40.43035</x:v>
      </x:c>
      <x:c r="J722" t="n">
        <x:v>44.19187</x:v>
      </x:c>
      <x:c r="K722" t="n">
        <x:v>36.232</x:v>
      </x:c>
      <x:c r="L722" t="n">
        <x:v>39.26549</x:v>
      </x:c>
      <x:c r="M722" t="n">
        <x:v>38.91765</x:v>
      </x:c>
      <x:c r="N722" t="n">
        <x:v>38.34331</x:v>
      </x:c>
      <x:c r="O722" t="n">
        <x:v>38.56981</x:v>
      </x:c>
      <x:c r="P722" t="n">
        <x:v>34.29865</x:v>
      </x:c>
      <x:c r="Q722" t="n">
        <x:v>39.73467</x:v>
      </x:c>
      <x:c r="R722" t="n">
        <x:v>31.3865</x:v>
      </x:c>
      <x:c r="S722" t="n">
        <x:v>31.16</x:v>
      </x:c>
      <x:c r="T722" t="n">
        <x:v>34.17731</x:v>
      </x:c>
      <x:c r="U722" t="n">
        <x:v>29.41271</x:v>
      </x:c>
      <x:c r="V722" t="n">
        <x:v>30.83643</x:v>
      </x:c>
      <x:c r="W722" t="n">
        <x:v>28.73321</x:v>
      </x:c>
      <x:c r="X722" t="n">
        <x:v>29.45316</x:v>
      </x:c>
      <x:c r="Y722" t="n">
        <x:v>27.13153</x:v>
      </x:c>
      <x:c r="Z722" t="n">
        <x:v>30.13266</x:v>
      </x:c>
      <x:c r="AA722" t="n">
        <x:v>32.95583</x:v>
      </x:c>
      <x:c r="AB722" t="n">
        <x:f>COUNT(D722:O722)</x:f>
        <x:v>12</x:v>
      </x:c>
      <x:c r="AC722" t="n">
        <x:f>COUNT(P722:AA722)</x:f>
        <x:v>12</x:v>
      </x:c>
      <x:c r="AD722" t="n">
        <x:f>COUNTIF(D722:AA722,"&gt;0")</x:f>
        <x:v>24</x:v>
      </x:c>
      <x:c r="AE722" t="n">
        <x:f>IF(AB722=0,"",AVERAGE(D722:O722))</x:f>
        <x:v>41.47117249999999</x:v>
      </x:c>
      <x:c r="AF722" t="n">
        <x:f>IF(AC722=0,"",AVERAGE(P722:AA722))</x:f>
        <x:v>31.617721666666668</x:v>
      </x:c>
      <x:c r="AG722" t="n">
        <x:f>IF(OR(AB722&lt;'산출기준'!$B$19,AC722&lt;'산출기준'!$B$19,AE722=0),"",AF722/AE722)</x:f>
        <x:v>0.7624024053495637</x:v>
      </x:c>
      <x:c r="AH722" t="n">
        <x:f>IF(SUM(P722:AA722)=0,"",MAX(P722:AA722)/SUM(P722:AA722))</x:f>
        <x:v>0.10472679008655114</x:v>
      </x:c>
      <x:c r="AI722" t="n">
        <x:f>IF(AG722="","",AD722/'산출기준'!$B$18*'산출기준'!$B$20+MIN(1,AG722)*'산출기준'!$B$21+(1-AH722)*'산출기준'!$B$22)</x:f>
        <x:v>90.77753635875588</x:v>
      </x:c>
      <x:c r="AJ722" t="str">
        <x:v>24개월 중 양수 지수 24개월; 전반/후반 자료 12/12개월. 최근12개월/이전12개월 관측월 평균비 0.76배, 최근 최댓달 비중 10.5%. 미래 1년 지속을 보장하지 않음.</x:v>
      </x:c>
      <x:c r="AK722" t="str">
        <x:v>https://developers.naver.com/docs/serviceapi/datalab/search/search.md</x:v>
      </x:c>
    </x:row>
    <x:row r="723">
      <x:c r="A723" t="str">
        <x:v>K0719</x:v>
      </x:c>
      <x:c r="B723" t="str">
        <x:v>스포츠</x:v>
      </x:c>
      <x:c r="C723" t="str">
        <x:v>러닝페이스</x:v>
      </x:c>
      <x:c r="D723" t="n">
        <x:v>61.16907</x:v>
      </x:c>
      <x:c r="E723" t="n">
        <x:v>55.56082</x:v>
      </x:c>
      <x:c r="F723" t="n">
        <x:v>32.68911</x:v>
      </x:c>
      <x:c r="G723" t="n">
        <x:v>15.72207</x:v>
      </x:c>
      <x:c r="H723" t="n">
        <x:v>18.42542</x:v>
      </x:c>
      <x:c r="I723" t="n">
        <x:v>18.27128</x:v>
      </x:c>
      <x:c r="J723" t="n">
        <x:v>31.77614</x:v>
      </x:c>
      <x:c r="K723" t="n">
        <x:v>32.01327</x:v>
      </x:c>
      <x:c r="L723" t="n">
        <x:v>40.44344</x:v>
      </x:c>
      <x:c r="M723" t="n">
        <x:v>45.98055</x:v>
      </x:c>
      <x:c r="N723" t="n">
        <x:v>55.13398</x:v>
      </x:c>
      <x:c r="O723" t="n">
        <x:v>76.13232</x:v>
      </x:c>
      <x:c r="P723" t="n">
        <x:v>100</x:v>
      </x:c>
      <x:c r="Q723" t="n">
        <x:v>74.25895</x:v>
      </x:c>
      <x:c r="R723" t="n">
        <x:v>44.71188</x:v>
      </x:c>
      <x:c r="S723" t="n">
        <x:v>24.18781</x:v>
      </x:c>
      <x:c r="T723" t="n">
        <x:v>27.32985</x:v>
      </x:c>
      <x:c r="U723" t="n">
        <x:v>27.152</x:v>
      </x:c>
      <x:c r="V723" t="n">
        <x:v>39.70832</x:v>
      </x:c>
      <x:c r="W723" t="n">
        <x:v>41.22599</x:v>
      </x:c>
      <x:c r="X723" t="n">
        <x:v>39.56604</x:v>
      </x:c>
      <x:c r="Y723" t="n">
        <x:v>36.23428</x:v>
      </x:c>
      <x:c r="Z723" t="n">
        <x:v>33.60208</x:v>
      </x:c>
      <x:c r="AA723" t="n">
        <x:v>38.00094</x:v>
      </x:c>
      <x:c r="AB723" t="n">
        <x:f>COUNT(D723:O723)</x:f>
        <x:v>12</x:v>
      </x:c>
      <x:c r="AC723" t="n">
        <x:f>COUNT(P723:AA723)</x:f>
        <x:v>12</x:v>
      </x:c>
      <x:c r="AD723" t="n">
        <x:f>COUNTIF(D723:AA723,"&gt;0")</x:f>
        <x:v>24</x:v>
      </x:c>
      <x:c r="AE723" t="n">
        <x:f>IF(AB723=0,"",AVERAGE(D723:O723))</x:f>
        <x:v>40.27645583333333</x:v>
      </x:c>
      <x:c r="AF723" t="n">
        <x:f>IF(AC723=0,"",AVERAGE(P723:AA723))</x:f>
        <x:v>43.83151166666667</x:v>
      </x:c>
      <x:c r="AG723" t="n">
        <x:f>IF(OR(AB723&lt;'산출기준'!$B$19,AC723&lt;'산출기준'!$B$19,AE723=0),"",AF723/AE723)</x:f>
        <x:v>1.0882663521349645</x:v>
      </x:c>
      <x:c r="AH723" t="n">
        <x:f>IF(SUM(P723:AA723)=0,"",MAX(P723:AA723)/SUM(P723:AA723))</x:f>
        <x:v>0.19012196970771444</x:v>
      </x:c>
      <x:c r="AI723" t="n">
        <x:f>IF(AG723="","",AD723/'산출기준'!$B$18*'산출기준'!$B$20+MIN(1,AG723)*'산출기준'!$B$21+(1-AH723)*'산출기준'!$B$22)</x:f>
        <x:v>96.19756060584571</x:v>
      </x:c>
      <x:c r="AJ723" t="str">
        <x:v>24개월 중 양수 지수 24개월; 전반/후반 자료 12/12개월. 최근12개월/이전12개월 관측월 평균비 1.09배, 최근 최댓달 비중 19.0%. 미래 1년 지속을 보장하지 않음.</x:v>
      </x:c>
      <x:c r="AK723" t="str">
        <x:v>https://developers.naver.com/docs/serviceapi/datalab/search/search.md</x:v>
      </x:c>
    </x:row>
    <x:row r="724">
      <x:c r="A724" t="str">
        <x:v>K0720</x:v>
      </x:c>
      <x:c r="B724" t="str">
        <x:v>스포츠</x:v>
      </x:c>
      <x:c r="C724" t="str">
        <x:v>플랭크효과</x:v>
      </x:c>
      <x:c r="D724" t="n">
        <x:v>79.39293</x:v>
      </x:c>
      <x:c r="E724" t="n">
        <x:v>69.14868</x:v>
      </x:c>
      <x:c r="F724" t="n">
        <x:v>57.44605</x:v>
      </x:c>
      <x:c r="G724" t="n">
        <x:v>48.70761</x:v>
      </x:c>
      <x:c r="H724" t="n">
        <x:v>65.1648</x:v>
      </x:c>
      <x:c r="I724" t="n">
        <x:v>66.50462</x:v>
      </x:c>
      <x:c r="J724" t="n">
        <x:v>78.52738</x:v>
      </x:c>
      <x:c r="K724" t="n">
        <x:v>69.04197</x:v>
      </x:c>
      <x:c r="L724" t="n">
        <x:v>67.29902</x:v>
      </x:c>
      <x:c r="M724" t="n">
        <x:v>70.87977</x:v>
      </x:c>
      <x:c r="N724" t="n">
        <x:v>72.45672</x:v>
      </x:c>
      <x:c r="O724" t="n">
        <x:v>75.17192</x:v>
      </x:c>
      <x:c r="P724" t="n">
        <x:v>64.00284</x:v>
      </x:c>
      <x:c r="Q724" t="n">
        <x:v>50.24899</x:v>
      </x:c>
      <x:c r="R724" t="n">
        <x:v>51.41095</x:v>
      </x:c>
      <x:c r="S724" t="n">
        <x:v>49.89328</x:v>
      </x:c>
      <x:c r="T724" t="n">
        <x:v>59.92411</x:v>
      </x:c>
      <x:c r="U724" t="n">
        <x:v>56.12995</x:v>
      </x:c>
      <x:c r="V724" t="n">
        <x:v>57.87289</x:v>
      </x:c>
      <x:c r="W724" t="n">
        <x:v>49.96442</x:v>
      </x:c>
      <x:c r="X724" t="n">
        <x:v>62.40218</x:v>
      </x:c>
      <x:c r="Y724" t="n">
        <x:v>42.36423</x:v>
      </x:c>
      <x:c r="Z724" t="n">
        <x:v>44.28503</x:v>
      </x:c>
      <x:c r="AA724" t="n">
        <x:v>40.46715</x:v>
      </x:c>
      <x:c r="AB724" t="n">
        <x:f>COUNT(D724:O724)</x:f>
        <x:v>12</x:v>
      </x:c>
      <x:c r="AC724" t="n">
        <x:f>COUNT(P724:AA724)</x:f>
        <x:v>12</x:v>
      </x:c>
      <x:c r="AD724" t="n">
        <x:f>COUNTIF(D724:AA724,"&gt;0")</x:f>
        <x:v>24</x:v>
      </x:c>
      <x:c r="AE724" t="n">
        <x:f>IF(AB724=0,"",AVERAGE(D724:O724))</x:f>
        <x:v>68.31178916666667</x:v>
      </x:c>
      <x:c r="AF724" t="n">
        <x:f>IF(AC724=0,"",AVERAGE(P724:AA724))</x:f>
        <x:v>52.413835</x:v>
      </x:c>
      <x:c r="AG724" t="n">
        <x:f>IF(OR(AB724&lt;'산출기준'!$B$19,AC724&lt;'산출기준'!$B$19,AE724=0),"",AF724/AE724)</x:f>
        <x:v>0.7672736381142214</x:v>
      </x:c>
      <x:c r="AH724" t="n">
        <x:f>IF(SUM(P724:AA724)=0,"",MAX(P724:AA724)/SUM(P724:AA724))</x:f>
        <x:v>0.1017588199756801</x:v>
      </x:c>
      <x:c r="AI724" t="n">
        <x:f>IF(AG724="","",AD724/'산출기준'!$B$18*'산출기준'!$B$20+MIN(1,AG724)*'산출기준'!$B$21+(1-AH724)*'산출기준'!$B$22)</x:f>
        <x:v>90.98303274391304</x:v>
      </x:c>
      <x:c r="AJ724" t="str">
        <x:v>24개월 중 양수 지수 24개월; 전반/후반 자료 12/12개월. 최근12개월/이전12개월 관측월 평균비 0.77배, 최근 최댓달 비중 10.2%. 미래 1년 지속을 보장하지 않음.</x:v>
      </x:c>
      <x:c r="AK724" t="str">
        <x:v>https://developers.naver.com/docs/serviceapi/datalab/search/search.md</x:v>
      </x:c>
    </x:row>
    <x:row r="725">
      <x:c r="A725" t="str">
        <x:v>K0721</x:v>
      </x:c>
      <x:c r="B725" t="str">
        <x:v>스포츠</x:v>
      </x:c>
      <x:c r="C725" t="str">
        <x:v>실내자전거효과</x:v>
      </x:c>
      <x:c r="D725" t="n">
        <x:v>42.16267</x:v>
      </x:c>
      <x:c r="E725" t="n">
        <x:v>41.71211</x:v>
      </x:c>
      <x:c r="F725" t="n">
        <x:v>54.09058</x:v>
      </x:c>
      <x:c r="G725" t="n">
        <x:v>51.64809</x:v>
      </x:c>
      <x:c r="H725" t="n">
        <x:v>62.0109</x:v>
      </x:c>
      <x:c r="I725" t="n">
        <x:v>69.61109</x:v>
      </x:c>
      <x:c r="J725" t="n">
        <x:v>65.08181</x:v>
      </x:c>
      <x:c r="K725" t="n">
        <x:v>62.66303</x:v>
      </x:c>
      <x:c r="L725" t="n">
        <x:v>62.55631</x:v>
      </x:c>
      <x:c r="M725" t="n">
        <x:v>69.50438</x:v>
      </x:c>
      <x:c r="N725" t="n">
        <x:v>84.00521</x:v>
      </x:c>
      <x:c r="O725" t="n">
        <x:v>82.08442</x:v>
      </x:c>
      <x:c r="P725" t="n">
        <x:v>62.07019</x:v>
      </x:c>
      <x:c r="Q725" t="n">
        <x:v>52.05122</x:v>
      </x:c>
      <x:c r="R725" t="n">
        <x:v>44.66445</x:v>
      </x:c>
      <x:c r="S725" t="n">
        <x:v>53.39103</x:v>
      </x:c>
      <x:c r="T725" t="n">
        <x:v>61.97533</x:v>
      </x:c>
      <x:c r="U725" t="n">
        <x:v>45.47071</x:v>
      </x:c>
      <x:c r="V725" t="n">
        <x:v>45.94498</x:v>
      </x:c>
      <x:c r="W725" t="n">
        <x:v>38.28551</x:v>
      </x:c>
      <x:c r="X725" t="n">
        <x:v>35.60588</x:v>
      </x:c>
      <x:c r="Y725" t="n">
        <x:v>34.00521</x:v>
      </x:c>
      <x:c r="Z725" t="n">
        <x:v>38.19065</x:v>
      </x:c>
      <x:c r="AA725" t="n">
        <x:v>39.09177</x:v>
      </x:c>
      <x:c r="AB725" t="n">
        <x:f>COUNT(D725:O725)</x:f>
        <x:v>12</x:v>
      </x:c>
      <x:c r="AC725" t="n">
        <x:f>COUNT(P725:AA725)</x:f>
        <x:v>12</x:v>
      </x:c>
      <x:c r="AD725" t="n">
        <x:f>COUNTIF(D725:AA725,"&gt;0")</x:f>
        <x:v>24</x:v>
      </x:c>
      <x:c r="AE725" t="n">
        <x:f>IF(AB725=0,"",AVERAGE(D725:O725))</x:f>
        <x:v>62.26088333333334</x:v>
      </x:c>
      <x:c r="AF725" t="n">
        <x:f>IF(AC725=0,"",AVERAGE(P725:AA725))</x:f>
        <x:v>45.8955775</x:v>
      </x:c>
      <x:c r="AG725" t="n">
        <x:f>IF(OR(AB725&lt;'산출기준'!$B$19,AC725&lt;'산출기준'!$B$19,AE725=0),"",AF725/AE725)</x:f>
        <x:v>0.7371494756070759</x:v>
      </x:c>
      <x:c r="AH725" t="n">
        <x:f>IF(SUM(P725:AA725)=0,"",MAX(P725:AA725)/SUM(P725:AA725))</x:f>
        <x:v>0.1127018356688797</x:v>
      </x:c>
      <x:c r="AI725" t="n">
        <x:f>IF(AG725="","",AD725/'산출기준'!$B$18*'산출기준'!$B$20+MIN(1,AG725)*'산출기준'!$B$21+(1-AH725)*'산출기준'!$B$22)</x:f>
        <x:v>89.86044755483468</x:v>
      </x:c>
      <x:c r="AJ725" t="str">
        <x:v>24개월 중 양수 지수 24개월; 전반/후반 자료 12/12개월. 최근12개월/이전12개월 관측월 평균비 0.74배, 최근 최댓달 비중 11.3%. 미래 1년 지속을 보장하지 않음.</x:v>
      </x:c>
      <x:c r="AK725" t="str">
        <x:v>https://developers.naver.com/docs/serviceapi/datalab/search/search.md</x:v>
      </x:c>
    </x:row>
    <x:row r="726">
      <x:c r="A726" t="str">
        <x:v>K0722</x:v>
      </x:c>
      <x:c r="B726" t="str">
        <x:v>스포츠</x:v>
      </x:c>
      <x:c r="C726" t="str">
        <x:v>맨몸운동</x:v>
      </x:c>
      <x:c r="D726" t="n">
        <x:v>54.35143</x:v>
      </x:c>
      <x:c r="E726" t="n">
        <x:v>54.10244</x:v>
      </x:c>
      <x:c r="F726" t="n">
        <x:v>49.33602</x:v>
      </x:c>
      <x:c r="G726" t="n">
        <x:v>49.21745</x:v>
      </x:c>
      <x:c r="H726" t="n">
        <x:v>56.17737</x:v>
      </x:c>
      <x:c r="I726" t="n">
        <x:v>51.18567</x:v>
      </x:c>
      <x:c r="J726" t="n">
        <x:v>54.45814</x:v>
      </x:c>
      <x:c r="K726" t="n">
        <x:v>48.57718</x:v>
      </x:c>
      <x:c r="L726" t="n">
        <x:v>49.08702</x:v>
      </x:c>
      <x:c r="M726" t="n">
        <x:v>51.11453</x:v>
      </x:c>
      <x:c r="N726" t="n">
        <x:v>53.03533</x:v>
      </x:c>
      <x:c r="O726" t="n">
        <x:v>48.50604</x:v>
      </x:c>
      <x:c r="P726" t="n">
        <x:v>39.18662</x:v>
      </x:c>
      <x:c r="Q726" t="n">
        <x:v>33.28195</x:v>
      </x:c>
      <x:c r="R726" t="n">
        <x:v>30.83945</x:v>
      </x:c>
      <x:c r="S726" t="n">
        <x:v>32.15556</x:v>
      </x:c>
      <x:c r="T726" t="n">
        <x:v>38.42779</x:v>
      </x:c>
      <x:c r="U726" t="n">
        <x:v>29.00165</x:v>
      </x:c>
      <x:c r="V726" t="n">
        <x:v>33.87479</x:v>
      </x:c>
      <x:c r="W726" t="n">
        <x:v>34.60991</x:v>
      </x:c>
      <x:c r="X726" t="n">
        <x:v>32.98553</x:v>
      </x:c>
      <x:c r="Y726" t="n">
        <x:v>32.84325</x:v>
      </x:c>
      <x:c r="Z726" t="n">
        <x:v>33.19895</x:v>
      </x:c>
      <x:c r="AA726" t="n">
        <x:v>36.19871</x:v>
      </x:c>
      <x:c r="AB726" t="n">
        <x:f>COUNT(D726:O726)</x:f>
        <x:v>12</x:v>
      </x:c>
      <x:c r="AC726" t="n">
        <x:f>COUNT(P726:AA726)</x:f>
        <x:v>12</x:v>
      </x:c>
      <x:c r="AD726" t="n">
        <x:f>COUNTIF(D726:AA726,"&gt;0")</x:f>
        <x:v>24</x:v>
      </x:c>
      <x:c r="AE726" t="n">
        <x:f>IF(AB726=0,"",AVERAGE(D726:O726))</x:f>
        <x:v>51.59571833333334</x:v>
      </x:c>
      <x:c r="AF726" t="n">
        <x:f>IF(AC726=0,"",AVERAGE(P726:AA726))</x:f>
        <x:v>33.883680000000005</x:v>
      </x:c>
      <x:c r="AG726" t="n">
        <x:f>IF(OR(AB726&lt;'산출기준'!$B$19,AC726&lt;'산출기준'!$B$19,AE726=0),"",AF726/AE726)</x:f>
        <x:v>0.656714958033824</x:v>
      </x:c>
      <x:c r="AH726" t="n">
        <x:f>IF(SUM(P726:AA726)=0,"",MAX(P726:AA726)/SUM(P726:AA726))</x:f>
        <x:v>0.09637535434954722</x:v>
      </x:c>
      <x:c r="AI726" t="n">
        <x:f>IF(AG726="","",AD726/'산출기준'!$B$18*'산출기준'!$B$20+MIN(1,AG726)*'산출기준'!$B$21+(1-AH726)*'산출기준'!$B$22)</x:f>
        <x:v>87.77394165402377</x:v>
      </x:c>
      <x:c r="AJ726" t="str">
        <x:v>24개월 중 양수 지수 24개월; 전반/후반 자료 12/12개월. 최근12개월/이전12개월 관측월 평균비 0.66배, 최근 최댓달 비중 9.6%. 미래 1년 지속을 보장하지 않음.</x:v>
      </x:c>
      <x:c r="AK726" t="str">
        <x:v>https://developers.naver.com/docs/serviceapi/datalab/search/search.md</x:v>
      </x:c>
    </x:row>
    <x:row r="727">
      <x:c r="A727" t="str">
        <x:v>K0723</x:v>
      </x:c>
      <x:c r="B727" t="str">
        <x:v>스포츠</x:v>
      </x:c>
      <x:c r="C727" t="str">
        <x:v>종아리스트레칭</x:v>
      </x:c>
      <x:c r="D727" t="n">
        <x:v>45.45833</x:v>
      </x:c>
      <x:c r="E727" t="n">
        <x:v>42.05555</x:v>
      </x:c>
      <x:c r="F727" t="n">
        <x:v>34.74999</x:v>
      </x:c>
      <x:c r="G727" t="n">
        <x:v>31.43055</x:v>
      </x:c>
      <x:c r="H727" t="n">
        <x:v>30.33333</x:v>
      </x:c>
      <x:c r="I727" t="n">
        <x:v>35.98611</x:v>
      </x:c>
      <x:c r="J727" t="n">
        <x:v>44.51388</x:v>
      </x:c>
      <x:c r="K727" t="n">
        <x:v>45.79166</x:v>
      </x:c>
      <x:c r="L727" t="n">
        <x:v>44.43055</x:v>
      </x:c>
      <x:c r="M727" t="n">
        <x:v>46.52777</x:v>
      </x:c>
      <x:c r="N727" t="n">
        <x:v>54.95833</x:v>
      </x:c>
      <x:c r="O727" t="n">
        <x:v>51.5</x:v>
      </x:c>
      <x:c r="P727" t="n">
        <x:v>45.52777</x:v>
      </x:c>
      <x:c r="Q727" t="n">
        <x:v>37.98611</x:v>
      </x:c>
      <x:c r="R727" t="n">
        <x:v>39.06944</x:v>
      </x:c>
      <x:c r="S727" t="n">
        <x:v>30.02777</x:v>
      </x:c>
      <x:c r="T727" t="n">
        <x:v>31.70833</x:v>
      </x:c>
      <x:c r="U727" t="n">
        <x:v>27.16666</x:v>
      </x:c>
      <x:c r="V727" t="n">
        <x:v>33.54166</x:v>
      </x:c>
      <x:c r="W727" t="n">
        <x:v>33.98611</x:v>
      </x:c>
      <x:c r="X727" t="n">
        <x:v>34.26388</x:v>
      </x:c>
      <x:c r="Y727" t="n">
        <x:v>37.66666</x:v>
      </x:c>
      <x:c r="Z727" t="n">
        <x:v>40.375</x:v>
      </x:c>
      <x:c r="AA727" t="n">
        <x:v>40.29166</x:v>
      </x:c>
      <x:c r="AB727" t="n">
        <x:f>COUNT(D727:O727)</x:f>
        <x:v>12</x:v>
      </x:c>
      <x:c r="AC727" t="n">
        <x:f>COUNT(P727:AA727)</x:f>
        <x:v>12</x:v>
      </x:c>
      <x:c r="AD727" t="n">
        <x:f>COUNTIF(D727:AA727,"&gt;0")</x:f>
        <x:v>24</x:v>
      </x:c>
      <x:c r="AE727" t="n">
        <x:f>IF(AB727=0,"",AVERAGE(D727:O727))</x:f>
        <x:v>42.31133749999999</x:v>
      </x:c>
      <x:c r="AF727" t="n">
        <x:f>IF(AC727=0,"",AVERAGE(P727:AA727))</x:f>
        <x:v>35.9675875</x:v>
      </x:c>
      <x:c r="AG727" t="n">
        <x:f>IF(OR(AB727&lt;'산출기준'!$B$19,AC727&lt;'산출기준'!$B$19,AE727=0),"",AF727/AE727)</x:f>
        <x:v>0.8500697360370612</x:v>
      </x:c>
      <x:c r="AH727" t="n">
        <x:f>IF(SUM(P727:AA727)=0,"",MAX(P727:AA727)/SUM(P727:AA727))</x:f>
        <x:v>0.10548332810292971</x:v>
      </x:c>
      <x:c r="AI727" t="n">
        <x:f>IF(AG727="","",AD727/'산출기준'!$B$18*'산출기준'!$B$20+MIN(1,AG727)*'산출기준'!$B$21+(1-AH727)*'산출기준'!$B$22)</x:f>
        <x:v>93.39242551905325</x:v>
      </x:c>
      <x:c r="AJ727" t="str">
        <x:v>24개월 중 양수 지수 24개월; 전반/후반 자료 12/12개월. 최근12개월/이전12개월 관측월 평균비 0.85배, 최근 최댓달 비중 10.5%. 미래 1년 지속을 보장하지 않음.</x:v>
      </x:c>
      <x:c r="AK727" t="str">
        <x:v>https://developers.naver.com/docs/serviceapi/datalab/search/search.md</x:v>
      </x:c>
    </x:row>
    <x:row r="728">
      <x:c r="A728" t="str">
        <x:v>K0724</x:v>
      </x:c>
      <x:c r="B728" t="str">
        <x:v>스포츠</x:v>
      </x:c>
      <x:c r="C728" t="str">
        <x:v>실내자전거운동효과</x:v>
      </x:c>
      <x:c r="D728" t="n">
        <x:v>89.90277</x:v>
      </x:c>
      <x:c r="E728" t="n">
        <x:v>86.91666</x:v>
      </x:c>
      <x:c r="F728" t="n">
        <x:v>53.52777</x:v>
      </x:c>
      <x:c r="G728" t="n">
        <x:v>44.69444</x:v>
      </x:c>
      <x:c r="H728" t="n">
        <x:v>51.875</x:v>
      </x:c>
      <x:c r="I728" t="n">
        <x:v>55.375</x:v>
      </x:c>
      <x:c r="J728" t="n">
        <x:v>54.23611</x:v>
      </x:c>
      <x:c r="K728" t="n">
        <x:v>45.27777</x:v>
      </x:c>
      <x:c r="L728" t="n">
        <x:v>37.41666</x:v>
      </x:c>
      <x:c r="M728" t="n">
        <x:v>41.22222</x:v>
      </x:c>
      <x:c r="N728" t="n">
        <x:v>47.73611</x:v>
      </x:c>
      <x:c r="O728" t="n">
        <x:v>43.25</x:v>
      </x:c>
      <x:c r="P728" t="n">
        <x:v>37.90277</x:v>
      </x:c>
      <x:c r="Q728" t="n">
        <x:v>33.69444</x:v>
      </x:c>
      <x:c r="R728" t="n">
        <x:v>43.63888</x:v>
      </x:c>
      <x:c r="S728" t="n">
        <x:v>54.52777</x:v>
      </x:c>
      <x:c r="T728" t="n">
        <x:v>60.26388</x:v>
      </x:c>
      <x:c r="U728" t="n">
        <x:v>48.81944</x:v>
      </x:c>
      <x:c r="V728" t="n">
        <x:v>50.43055</x:v>
      </x:c>
      <x:c r="W728" t="n">
        <x:v>42.58333</x:v>
      </x:c>
      <x:c r="X728" t="n">
        <x:v>32.77777</x:v>
      </x:c>
      <x:c r="Y728" t="n">
        <x:v>35.31944</x:v>
      </x:c>
      <x:c r="Z728" t="n">
        <x:v>38.75</x:v>
      </x:c>
      <x:c r="AA728" t="n">
        <x:v>38.48611</x:v>
      </x:c>
      <x:c r="AB728" t="n">
        <x:f>COUNT(D728:O728)</x:f>
        <x:v>12</x:v>
      </x:c>
      <x:c r="AC728" t="n">
        <x:f>COUNT(P728:AA728)</x:f>
        <x:v>12</x:v>
      </x:c>
      <x:c r="AD728" t="n">
        <x:f>COUNTIF(D728:AA728,"&gt;0")</x:f>
        <x:v>24</x:v>
      </x:c>
      <x:c r="AE728" t="n">
        <x:f>IF(AB728=0,"",AVERAGE(D728:O728))</x:f>
        <x:v>54.28587583333333</x:v>
      </x:c>
      <x:c r="AF728" t="n">
        <x:f>IF(AC728=0,"",AVERAGE(P728:AA728))</x:f>
        <x:v>43.09953166666666</x:v>
      </x:c>
      <x:c r="AG728" t="n">
        <x:f>IF(OR(AB728&lt;'산출기준'!$B$19,AC728&lt;'산출기준'!$B$19,AE728=0),"",AF728/AE728)</x:f>
        <x:v>0.7939363785709084</x:v>
      </x:c>
      <x:c r="AH728" t="n">
        <x:f>IF(SUM(P728:AA728)=0,"",MAX(P728:AA728)/SUM(P728:AA728))</x:f>
        <x:v>0.1165207556973067</x:v>
      </x:c>
      <x:c r="AI728" t="n">
        <x:f>IF(AG728="","",AD728/'산출기준'!$B$18*'산출기준'!$B$20+MIN(1,AG728)*'산출기준'!$B$21+(1-AH728)*'산출기준'!$B$22)</x:f>
        <x:v>91.48767624318113</x:v>
      </x:c>
      <x:c r="AJ728" t="str">
        <x:v>24개월 중 양수 지수 24개월; 전반/후반 자료 12/12개월. 최근12개월/이전12개월 관측월 평균비 0.79배, 최근 최댓달 비중 11.7%. 미래 1년 지속을 보장하지 않음.</x:v>
      </x:c>
      <x:c r="AK728" t="str">
        <x:v>https://developers.naver.com/docs/serviceapi/datalab/search/search.md</x:v>
      </x:c>
    </x:row>
    <x:row r="729">
      <x:c r="A729" t="str">
        <x:v>K0725</x:v>
      </x:c>
      <x:c r="B729" t="str">
        <x:v>스포츠</x:v>
      </x:c>
      <x:c r="C729" t="str">
        <x:v>가슴운동</x:v>
      </x:c>
      <x:c r="D729" t="n">
        <x:v>100</x:v>
      </x:c>
      <x:c r="E729" t="n">
        <x:v>96.875</x:v>
      </x:c>
      <x:c r="F729" t="n">
        <x:v>83.08333</x:v>
      </x:c>
      <x:c r="G729" t="n">
        <x:v>77.20833</x:v>
      </x:c>
      <x:c r="H729" t="n">
        <x:v>88.06944</x:v>
      </x:c>
      <x:c r="I729" t="n">
        <x:v>86.27777</x:v>
      </x:c>
      <x:c r="J729" t="n">
        <x:v>88.86111</x:v>
      </x:c>
      <x:c r="K729" t="n">
        <x:v>83.48611</x:v>
      </x:c>
      <x:c r="L729" t="n">
        <x:v>82.69444</x:v>
      </x:c>
      <x:c r="M729" t="n">
        <x:v>82.52777</x:v>
      </x:c>
      <x:c r="N729" t="n">
        <x:v>98.63888</x:v>
      </x:c>
      <x:c r="O729" t="n">
        <x:v>89.94444</x:v>
      </x:c>
      <x:c r="P729" t="n">
        <x:v>73.34722</x:v>
      </x:c>
      <x:c r="Q729" t="n">
        <x:v>52.81944</x:v>
      </x:c>
      <x:c r="R729" t="n">
        <x:v>47.59722</x:v>
      </x:c>
      <x:c r="S729" t="n">
        <x:v>47.23611</x:v>
      </x:c>
      <x:c r="T729" t="n">
        <x:v>54.27777</x:v>
      </x:c>
      <x:c r="U729" t="n">
        <x:v>41.55555</x:v>
      </x:c>
      <x:c r="V729" t="n">
        <x:v>47.40277</x:v>
      </x:c>
      <x:c r="W729" t="n">
        <x:v>47</x:v>
      </x:c>
      <x:c r="X729" t="n">
        <x:v>38.54166</x:v>
      </x:c>
      <x:c r="Y729" t="n">
        <x:v>35.61111</x:v>
      </x:c>
      <x:c r="Z729" t="n">
        <x:v>38.80555</x:v>
      </x:c>
      <x:c r="AA729" t="n">
        <x:v>36.15277</x:v>
      </x:c>
      <x:c r="AB729" t="n">
        <x:f>COUNT(D729:O729)</x:f>
        <x:v>12</x:v>
      </x:c>
      <x:c r="AC729" t="n">
        <x:f>COUNT(P729:AA729)</x:f>
        <x:v>12</x:v>
      </x:c>
      <x:c r="AD729" t="n">
        <x:f>COUNTIF(D729:AA729,"&gt;0")</x:f>
        <x:v>24</x:v>
      </x:c>
      <x:c r="AE729" t="n">
        <x:f>IF(AB729=0,"",AVERAGE(D729:O729))</x:f>
        <x:v>88.13888500000002</x:v>
      </x:c>
      <x:c r="AF729" t="n">
        <x:f>IF(AC729=0,"",AVERAGE(P729:AA729))</x:f>
        <x:v>46.6955975</x:v>
      </x:c>
      <x:c r="AG729" t="n">
        <x:f>IF(OR(AB729&lt;'산출기준'!$B$19,AC729&lt;'산출기준'!$B$19,AE729=0),"",AF729/AE729)</x:f>
        <x:v>0.5297956458151245</x:v>
      </x:c>
      <x:c r="AH729" t="n">
        <x:f>IF(SUM(P729:AA729)=0,"",MAX(P729:AA729)/SUM(P729:AA729))</x:f>
        <x:v>0.13089603004508793</x:v>
      </x:c>
      <x:c r="AI729" t="n">
        <x:f>IF(AG729="","",AD729/'산출기준'!$B$18*'산출기준'!$B$20+MIN(1,AG729)*'산출기준'!$B$21+(1-AH729)*'산출기준'!$B$22)</x:f>
        <x:v>83.27594877355199</x:v>
      </x:c>
      <x:c r="AJ729" t="str">
        <x:v>24개월 중 양수 지수 24개월; 전반/후반 자료 12/12개월. 최근12개월/이전12개월 관측월 평균비 0.53배, 최근 최댓달 비중 13.1%. 미래 1년 지속을 보장하지 않음.</x:v>
      </x:c>
      <x:c r="AK729" t="str">
        <x:v>https://developers.naver.com/docs/serviceapi/datalab/search/search.md</x:v>
      </x:c>
    </x:row>
    <x:row r="730">
      <x:c r="A730" t="str">
        <x:v>K0726</x:v>
      </x:c>
      <x:c r="B730" t="str">
        <x:v>스포츠</x:v>
      </x:c>
      <x:c r="C730" t="str">
        <x:v>하체운동</x:v>
      </x:c>
      <x:c r="D730" t="n">
        <x:v>82.76388</x:v>
      </x:c>
      <x:c r="E730" t="n">
        <x:v>73.41666</x:v>
      </x:c>
      <x:c r="F730" t="n">
        <x:v>67.68055</x:v>
      </x:c>
      <x:c r="G730" t="n">
        <x:v>58.625</x:v>
      </x:c>
      <x:c r="H730" t="n">
        <x:v>69.41666</x:v>
      </x:c>
      <x:c r="I730" t="n">
        <x:v>68.52777</x:v>
      </x:c>
      <x:c r="J730" t="n">
        <x:v>72.05555</x:v>
      </x:c>
      <x:c r="K730" t="n">
        <x:v>63.38888</x:v>
      </x:c>
      <x:c r="L730" t="n">
        <x:v>61.06944</x:v>
      </x:c>
      <x:c r="M730" t="n">
        <x:v>70.84722</x:v>
      </x:c>
      <x:c r="N730" t="n">
        <x:v>66.5</x:v>
      </x:c>
      <x:c r="O730" t="n">
        <x:v>62.98611</x:v>
      </x:c>
      <x:c r="P730" t="n">
        <x:v>54.27777</x:v>
      </x:c>
      <x:c r="Q730" t="n">
        <x:v>41.97222</x:v>
      </x:c>
      <x:c r="R730" t="n">
        <x:v>40.97222</x:v>
      </x:c>
      <x:c r="S730" t="n">
        <x:v>39</x:v>
      </x:c>
      <x:c r="T730" t="n">
        <x:v>45.45833</x:v>
      </x:c>
      <x:c r="U730" t="n">
        <x:v>37.02777</x:v>
      </x:c>
      <x:c r="V730" t="n">
        <x:v>41.5</x:v>
      </x:c>
      <x:c r="W730" t="n">
        <x:v>38.45833</x:v>
      </x:c>
      <x:c r="X730" t="n">
        <x:v>34.33333</x:v>
      </x:c>
      <x:c r="Y730" t="n">
        <x:v>35.125</x:v>
      </x:c>
      <x:c r="Z730" t="n">
        <x:v>36.29166</x:v>
      </x:c>
      <x:c r="AA730" t="n">
        <x:v>34.97222</x:v>
      </x:c>
      <x:c r="AB730" t="n">
        <x:f>COUNT(D730:O730)</x:f>
        <x:v>12</x:v>
      </x:c>
      <x:c r="AC730" t="n">
        <x:f>COUNT(P730:AA730)</x:f>
        <x:v>12</x:v>
      </x:c>
      <x:c r="AD730" t="n">
        <x:f>COUNTIF(D730:AA730,"&gt;0")</x:f>
        <x:v>24</x:v>
      </x:c>
      <x:c r="AE730" t="n">
        <x:f>IF(AB730=0,"",AVERAGE(D730:O730))</x:f>
        <x:v>68.10647666666667</x:v>
      </x:c>
      <x:c r="AF730" t="n">
        <x:f>IF(AC730=0,"",AVERAGE(P730:AA730))</x:f>
        <x:v>39.94907083333333</x:v>
      </x:c>
      <x:c r="AG730" t="n">
        <x:f>IF(OR(AB730&lt;'산출기준'!$B$19,AC730&lt;'산출기준'!$B$19,AE730=0),"",AF730/AE730)</x:f>
        <x:v>0.5865678682639237</x:v>
      </x:c>
      <x:c r="AH730" t="n">
        <x:f>IF(SUM(P730:AA730)=0,"",MAX(P730:AA730)/SUM(P730:AA730))</x:f>
        <x:v>0.11322284613002577</x:v>
      </x:c>
      <x:c r="AI730" t="n">
        <x:f>IF(AG730="","",AD730/'산출기준'!$B$18*'산출기준'!$B$20+MIN(1,AG730)*'산출기준'!$B$21+(1-AH730)*'산출기준'!$B$22)</x:f>
        <x:v>85.3325791253172</x:v>
      </x:c>
      <x:c r="AJ730" t="str">
        <x:v>24개월 중 양수 지수 24개월; 전반/후반 자료 12/12개월. 최근12개월/이전12개월 관측월 평균비 0.59배, 최근 최댓달 비중 11.3%. 미래 1년 지속을 보장하지 않음.</x:v>
      </x:c>
      <x:c r="AK730" t="str">
        <x:v>https://developers.naver.com/docs/serviceapi/datalab/search/search.md</x:v>
      </x:c>
    </x:row>
    <x:row r="731">
      <x:c r="A731" t="str">
        <x:v>K0727</x:v>
      </x:c>
      <x:c r="B731" t="str">
        <x:v>스포츠</x:v>
      </x:c>
      <x:c r="C731" t="str">
        <x:v>어깨스트레칭</x:v>
      </x:c>
      <x:c r="D731" t="n">
        <x:v>50.48611</x:v>
      </x:c>
      <x:c r="E731" t="n">
        <x:v>47.90277</x:v>
      </x:c>
      <x:c r="F731" t="n">
        <x:v>42.77777</x:v>
      </x:c>
      <x:c r="G731" t="n">
        <x:v>40.16666</x:v>
      </x:c>
      <x:c r="H731" t="n">
        <x:v>39.84722</x:v>
      </x:c>
      <x:c r="I731" t="n">
        <x:v>45.34722</x:v>
      </x:c>
      <x:c r="J731" t="n">
        <x:v>47.70833</x:v>
      </x:c>
      <x:c r="K731" t="n">
        <x:v>44.43055</x:v>
      </x:c>
      <x:c r="L731" t="n">
        <x:v>42.30555</x:v>
      </x:c>
      <x:c r="M731" t="n">
        <x:v>44.19444</x:v>
      </x:c>
      <x:c r="N731" t="n">
        <x:v>43.63888</x:v>
      </x:c>
      <x:c r="O731" t="n">
        <x:v>43.09722</x:v>
      </x:c>
      <x:c r="P731" t="n">
        <x:v>39.58333</x:v>
      </x:c>
      <x:c r="Q731" t="n">
        <x:v>34.05555</x:v>
      </x:c>
      <x:c r="R731" t="n">
        <x:v>34.74999</x:v>
      </x:c>
      <x:c r="S731" t="n">
        <x:v>35.13888</x:v>
      </x:c>
      <x:c r="T731" t="n">
        <x:v>32.01388</x:v>
      </x:c>
      <x:c r="U731" t="n">
        <x:v>29.16666</x:v>
      </x:c>
      <x:c r="V731" t="n">
        <x:v>33.05555</x:v>
      </x:c>
      <x:c r="W731" t="n">
        <x:v>32.75</x:v>
      </x:c>
      <x:c r="X731" t="n">
        <x:v>29.80555</x:v>
      </x:c>
      <x:c r="Y731" t="n">
        <x:v>31.73611</x:v>
      </x:c>
      <x:c r="Z731" t="n">
        <x:v>33.18055</x:v>
      </x:c>
      <x:c r="AA731" t="n">
        <x:v>33.23611</x:v>
      </x:c>
      <x:c r="AB731" t="n">
        <x:f>COUNT(D731:O731)</x:f>
        <x:v>12</x:v>
      </x:c>
      <x:c r="AC731" t="n">
        <x:f>COUNT(P731:AA731)</x:f>
        <x:v>12</x:v>
      </x:c>
      <x:c r="AD731" t="n">
        <x:f>COUNTIF(D731:AA731,"&gt;0")</x:f>
        <x:v>24</x:v>
      </x:c>
      <x:c r="AE731" t="n">
        <x:f>IF(AB731=0,"",AVERAGE(D731:O731))</x:f>
        <x:v>44.32522666666666</x:v>
      </x:c>
      <x:c r="AF731" t="n">
        <x:f>IF(AC731=0,"",AVERAGE(P731:AA731))</x:f>
        <x:v>33.20601333333333</x:v>
      </x:c>
      <x:c r="AG731" t="n">
        <x:f>IF(OR(AB731&lt;'산출기준'!$B$19,AC731&lt;'산출기준'!$B$19,AE731=0),"",AF731/AE731)</x:f>
        <x:v>0.7491448060276887</x:v>
      </x:c>
      <x:c r="AH731" t="n">
        <x:f>IF(SUM(P731:AA731)=0,"",MAX(P731:AA731)/SUM(P731:AA731))</x:f>
        <x:v>0.09933775549087294</x:v>
      </x:c>
      <x:c r="AI731" t="n">
        <x:f>IF(AG731="","",AD731/'산출기준'!$B$18*'산출기준'!$B$20+MIN(1,AG731)*'산출기준'!$B$21+(1-AH731)*'산출기준'!$B$22)</x:f>
        <x:v>90.48758907101319</x:v>
      </x:c>
      <x:c r="AJ731" t="str">
        <x:v>24개월 중 양수 지수 24개월; 전반/후반 자료 12/12개월. 최근12개월/이전12개월 관측월 평균비 0.75배, 최근 최댓달 비중 9.9%. 미래 1년 지속을 보장하지 않음.</x:v>
      </x:c>
      <x:c r="AK731" t="str">
        <x:v>https://developers.naver.com/docs/serviceapi/datalab/search/search.md</x:v>
      </x:c>
    </x:row>
    <x:row r="732">
      <x:c r="A732" t="str">
        <x:v>K0728</x:v>
      </x:c>
      <x:c r="B732" t="str">
        <x:v>스포츠</x:v>
      </x:c>
      <x:c r="C732" t="str">
        <x:v>요가효과</x:v>
      </x:c>
      <x:c r="D732" t="n">
        <x:v>53.67639</x:v>
      </x:c>
      <x:c r="E732" t="n">
        <x:v>49.1642</x:v>
      </x:c>
      <x:c r="F732" t="n">
        <x:v>41.0685</x:v>
      </x:c>
      <x:c r="G732" t="n">
        <x:v>38.50103</x:v>
      </x:c>
      <x:c r="H732" t="n">
        <x:v>45.40587</x:v>
      </x:c>
      <x:c r="I732" t="n">
        <x:v>43.93095</x:v>
      </x:c>
      <x:c r="J732" t="n">
        <x:v>42.44509</x:v>
      </x:c>
      <x:c r="K732" t="n">
        <x:v>41.92068</x:v>
      </x:c>
      <x:c r="L732" t="n">
        <x:v>40.59871</x:v>
      </x:c>
      <x:c r="M732" t="n">
        <x:v>40.87184</x:v>
      </x:c>
      <x:c r="N732" t="n">
        <x:v>40.76259</x:v>
      </x:c>
      <x:c r="O732" t="n">
        <x:v>42.46695</x:v>
      </x:c>
      <x:c r="P732" t="n">
        <x:v>43.29727</x:v>
      </x:c>
      <x:c r="Q732" t="n">
        <x:v>32.12061</x:v>
      </x:c>
      <x:c r="R732" t="n">
        <x:v>29.23631</x:v>
      </x:c>
      <x:c r="S732" t="n">
        <x:v>30.79864</x:v>
      </x:c>
      <x:c r="T732" t="n">
        <x:v>31.93488</x:v>
      </x:c>
      <x:c r="U732" t="n">
        <x:v>23.09625</x:v>
      </x:c>
      <x:c r="V732" t="n">
        <x:v>28.7993</x:v>
      </x:c>
      <x:c r="W732" t="n">
        <x:v>26.89828</x:v>
      </x:c>
      <x:c r="X732" t="n">
        <x:v>19.37069</x:v>
      </x:c>
      <x:c r="Y732" t="n">
        <x:v>21.46837</x:v>
      </x:c>
      <x:c r="Z732" t="n">
        <x:v>21.7852</x:v>
      </x:c>
      <x:c r="AA732" t="n">
        <x:v>25.09559</x:v>
      </x:c>
      <x:c r="AB732" t="n">
        <x:f>COUNT(D732:O732)</x:f>
        <x:v>12</x:v>
      </x:c>
      <x:c r="AC732" t="n">
        <x:f>COUNT(P732:AA732)</x:f>
        <x:v>12</x:v>
      </x:c>
      <x:c r="AD732" t="n">
        <x:f>COUNTIF(D732:AA732,"&gt;0")</x:f>
        <x:v>24</x:v>
      </x:c>
      <x:c r="AE732" t="n">
        <x:f>IF(AB732=0,"",AVERAGE(D732:O732))</x:f>
        <x:v>43.40106666666666</x:v>
      </x:c>
      <x:c r="AF732" t="n">
        <x:f>IF(AC732=0,"",AVERAGE(P732:AA732))</x:f>
        <x:v>27.82511583333333</x:v>
      </x:c>
      <x:c r="AG732" t="n">
        <x:f>IF(OR(AB732&lt;'산출기준'!$B$19,AC732&lt;'산출기준'!$B$19,AE732=0),"",AF732/AE732)</x:f>
        <x:v>0.6411159441549824</x:v>
      </x:c>
      <x:c r="AH732" t="n">
        <x:f>IF(SUM(P732:AA732)=0,"",MAX(P732:AA732)/SUM(P732:AA732))</x:f>
        <x:v>0.12967082886357556</x:v>
      </x:c>
      <x:c r="AI732" t="n">
        <x:f>IF(AG732="","",AD732/'산출기준'!$B$18*'산출기준'!$B$20+MIN(1,AG732)*'산출기준'!$B$21+(1-AH732)*'산출기준'!$B$22)</x:f>
        <x:v>86.64006174737796</x:v>
      </x:c>
      <x:c r="AJ732" t="str">
        <x:v>24개월 중 양수 지수 24개월; 전반/후반 자료 12/12개월. 최근12개월/이전12개월 관측월 평균비 0.64배, 최근 최댓달 비중 13.0%. 미래 1년 지속을 보장하지 않음.</x:v>
      </x:c>
      <x:c r="AK732" t="str">
        <x:v>https://developers.naver.com/docs/serviceapi/datalab/search/search.md</x:v>
      </x:c>
    </x:row>
    <x:row r="733">
      <x:c r="A733" t="str">
        <x:v>K0729</x:v>
      </x:c>
      <x:c r="B733" t="str">
        <x:v>스포츠</x:v>
      </x:c>
      <x:c r="C733" t="str">
        <x:v>필라테스효과</x:v>
      </x:c>
      <x:c r="D733" t="n">
        <x:v>51.16355</x:v>
      </x:c>
      <x:c r="E733" t="n">
        <x:v>48.20277</x:v>
      </x:c>
      <x:c r="F733" t="n">
        <x:v>43.93095</x:v>
      </x:c>
      <x:c r="G733" t="n">
        <x:v>42.98044</x:v>
      </x:c>
      <x:c r="H733" t="n">
        <x:v>49.79788</x:v>
      </x:c>
      <x:c r="I733" t="n">
        <x:v>45.5479</x:v>
      </x:c>
      <x:c r="J733" t="n">
        <x:v>51.86277</x:v>
      </x:c>
      <x:c r="K733" t="n">
        <x:v>46.58581</x:v>
      </x:c>
      <x:c r="L733" t="n">
        <x:v>43.23172</x:v>
      </x:c>
      <x:c r="M733" t="n">
        <x:v>45.4605</x:v>
      </x:c>
      <x:c r="N733" t="n">
        <x:v>50.77023</x:v>
      </x:c>
      <x:c r="O733" t="n">
        <x:v>48.2574</x:v>
      </x:c>
      <x:c r="P733" t="n">
        <x:v>43.24265</x:v>
      </x:c>
      <x:c r="Q733" t="n">
        <x:v>32.17524</x:v>
      </x:c>
      <x:c r="R733" t="n">
        <x:v>31.31213</x:v>
      </x:c>
      <x:c r="S733" t="n">
        <x:v>28.77745</x:v>
      </x:c>
      <x:c r="T733" t="n">
        <x:v>31.18103</x:v>
      </x:c>
      <x:c r="U733" t="n">
        <x:v>22.54998</x:v>
      </x:c>
      <x:c r="V733" t="n">
        <x:v>27.76138</x:v>
      </x:c>
      <x:c r="W733" t="n">
        <x:v>27.48825</x:v>
      </x:c>
      <x:c r="X733" t="n">
        <x:v>24.35267</x:v>
      </x:c>
      <x:c r="Y733" t="n">
        <x:v>24.47285</x:v>
      </x:c>
      <x:c r="Z733" t="n">
        <x:v>25.9587</x:v>
      </x:c>
      <x:c r="AA733" t="n">
        <x:v>24.46192</x:v>
      </x:c>
      <x:c r="AB733" t="n">
        <x:f>COUNT(D733:O733)</x:f>
        <x:v>12</x:v>
      </x:c>
      <x:c r="AC733" t="n">
        <x:f>COUNT(P733:AA733)</x:f>
        <x:v>12</x:v>
      </x:c>
      <x:c r="AD733" t="n">
        <x:f>COUNTIF(D733:AA733,"&gt;0")</x:f>
        <x:v>24</x:v>
      </x:c>
      <x:c r="AE733" t="n">
        <x:f>IF(AB733=0,"",AVERAGE(D733:O733))</x:f>
        <x:v>47.31599333333333</x:v>
      </x:c>
      <x:c r="AF733" t="n">
        <x:f>IF(AC733=0,"",AVERAGE(P733:AA733))</x:f>
        <x:v>28.644520833333335</x:v>
      </x:c>
      <x:c r="AG733" t="n">
        <x:f>IF(OR(AB733&lt;'산출기준'!$B$19,AC733&lt;'산출기준'!$B$19,AE733=0),"",AF733/AE733)</x:f>
        <x:v>0.6053877096384183</x:v>
      </x:c>
      <x:c r="AH733" t="n">
        <x:f>IF(SUM(P733:AA733)=0,"",MAX(P733:AA733)/SUM(P733:AA733))</x:f>
        <x:v>0.12580256404475257</x:v>
      </x:c>
      <x:c r="AI733" t="n">
        <x:f>IF(AG733="","",AD733/'산출기준'!$B$18*'산출기준'!$B$20+MIN(1,AG733)*'산출기준'!$B$21+(1-AH733)*'산출기준'!$B$22)</x:f>
        <x:v>85.6455800082575</x:v>
      </x:c>
      <x:c r="AJ733" t="str">
        <x:v>24개월 중 양수 지수 24개월; 전반/후반 자료 12/12개월. 최근12개월/이전12개월 관측월 평균비 0.61배, 최근 최댓달 비중 12.6%. 미래 1년 지속을 보장하지 않음.</x:v>
      </x:c>
      <x:c r="AK733" t="str">
        <x:v>https://developers.naver.com/docs/serviceapi/datalab/search/search.md</x:v>
      </x:c>
    </x:row>
    <x:row r="734">
      <x:c r="A734" t="str">
        <x:v>K0730</x:v>
      </x:c>
      <x:c r="B734" t="str">
        <x:v>스포츠</x:v>
      </x:c>
      <x:c r="C734" t="str">
        <x:v>드라이버잘치는법</x:v>
      </x:c>
      <x:c r="D734" t="n">
        <x:v>43.71244</x:v>
      </x:c>
      <x:c r="E734" t="n">
        <x:v>47.24134</x:v>
      </x:c>
      <x:c r="F734" t="n">
        <x:v>39.44062</x:v>
      </x:c>
      <x:c r="G734" t="n">
        <x:v>26.7781</x:v>
      </x:c>
      <x:c r="H734" t="n">
        <x:v>25.17207</x:v>
      </x:c>
      <x:c r="I734" t="n">
        <x:v>26.8655</x:v>
      </x:c>
      <x:c r="J734" t="n">
        <x:v>34.81918</x:v>
      </x:c>
      <x:c r="K734" t="n">
        <x:v>39.57172</x:v>
      </x:c>
      <x:c r="L734" t="n">
        <x:v>42.4888</x:v>
      </x:c>
      <x:c r="M734" t="n">
        <x:v>41.14497</x:v>
      </x:c>
      <x:c r="N734" t="n">
        <x:v>36.73112</x:v>
      </x:c>
      <x:c r="O734" t="n">
        <x:v>38.52288</x:v>
      </x:c>
      <x:c r="P734" t="n">
        <x:v>42.11733</x:v>
      </x:c>
      <x:c r="Q734" t="n">
        <x:v>39.76838</x:v>
      </x:c>
      <x:c r="R734" t="n">
        <x:v>31.09363</x:v>
      </x:c>
      <x:c r="S734" t="n">
        <x:v>24.87708</x:v>
      </x:c>
      <x:c r="T734" t="n">
        <x:v>24.57117</x:v>
      </x:c>
      <x:c r="U734" t="n">
        <x:v>24.31989</x:v>
      </x:c>
      <x:c r="V734" t="n">
        <x:v>33.69387</x:v>
      </x:c>
      <x:c r="W734" t="n">
        <x:v>37.03703</x:v>
      </x:c>
      <x:c r="X734" t="n">
        <x:v>35.32175</x:v>
      </x:c>
      <x:c r="Y734" t="n">
        <x:v>33.03834</x:v>
      </x:c>
      <x:c r="Z734" t="n">
        <x:v>27.63028</x:v>
      </x:c>
      <x:c r="AA734" t="n">
        <x:v>23.66437</x:v>
      </x:c>
      <x:c r="AB734" t="n">
        <x:f>COUNT(D734:O734)</x:f>
        <x:v>12</x:v>
      </x:c>
      <x:c r="AC734" t="n">
        <x:f>COUNT(P734:AA734)</x:f>
        <x:v>12</x:v>
      </x:c>
      <x:c r="AD734" t="n">
        <x:f>COUNTIF(D734:AA734,"&gt;0")</x:f>
        <x:v>24</x:v>
      </x:c>
      <x:c r="AE734" t="n">
        <x:f>IF(AB734=0,"",AVERAGE(D734:O734))</x:f>
        <x:v>36.874061666666655</x:v>
      </x:c>
      <x:c r="AF734" t="n">
        <x:f>IF(AC734=0,"",AVERAGE(P734:AA734))</x:f>
        <x:v>31.427760000000003</x:v>
      </x:c>
      <x:c r="AG734" t="n">
        <x:f>IF(OR(AB734&lt;'산출기준'!$B$19,AC734&lt;'산출기준'!$B$19,AE734=0),"",AF734/AE734)</x:f>
        <x:v>0.852299925191317</x:v>
      </x:c>
      <x:c r="AH734" t="n">
        <x:f>IF(SUM(P734:AA734)=0,"",MAX(P734:AA734)/SUM(P734:AA734))</x:f>
        <x:v>0.11167762194951215</x:v>
      </x:c>
      <x:c r="AI734" t="n">
        <x:f>IF(AG734="","",AD734/'산출기준'!$B$18*'산출기준'!$B$20+MIN(1,AG734)*'산출기준'!$B$21+(1-AH734)*'산출기준'!$B$22)</x:f>
        <x:v>93.33544531674926</x:v>
      </x:c>
      <x:c r="AJ734" t="str">
        <x:v>24개월 중 양수 지수 24개월; 전반/후반 자료 12/12개월. 최근12개월/이전12개월 관측월 평균비 0.85배, 최근 최댓달 비중 11.2%. 미래 1년 지속을 보장하지 않음.</x:v>
      </x:c>
      <x:c r="AK734" t="str">
        <x:v>https://developers.naver.com/docs/serviceapi/datalab/search/search.md</x:v>
      </x:c>
    </x:row>
    <x:row r="735">
      <x:c r="A735" t="str">
        <x:v>K0731</x:v>
      </x:c>
      <x:c r="B735" t="str">
        <x:v>스포츠</x:v>
      </x:c>
      <x:c r="C735" t="str">
        <x:v>무산소운동</x:v>
      </x:c>
      <x:c r="D735" t="n">
        <x:v>100</x:v>
      </x:c>
      <x:c r="E735" t="n">
        <x:v>55.56648</x:v>
      </x:c>
      <x:c r="F735" t="n">
        <x:v>37.03703</x:v>
      </x:c>
      <x:c r="G735" t="n">
        <x:v>27.91434</x:v>
      </x:c>
      <x:c r="H735" t="n">
        <x:v>34.37124</x:v>
      </x:c>
      <x:c r="I735" t="n">
        <x:v>31.9021</x:v>
      </x:c>
      <x:c r="J735" t="n">
        <x:v>34.49142</x:v>
      </x:c>
      <x:c r="K735" t="n">
        <x:v>32.48115</x:v>
      </x:c>
      <x:c r="L735" t="n">
        <x:v>36.7202</x:v>
      </x:c>
      <x:c r="M735" t="n">
        <x:v>34.22921</x:v>
      </x:c>
      <x:c r="N735" t="n">
        <x:v>37.90014</x:v>
      </x:c>
      <x:c r="O735" t="n">
        <x:v>40.24909</x:v>
      </x:c>
      <x:c r="P735" t="n">
        <x:v>42.90396</x:v>
      </x:c>
      <x:c r="Q735" t="n">
        <x:v>25.59816</x:v>
      </x:c>
      <x:c r="R735" t="n">
        <x:v>22.52813</x:v>
      </x:c>
      <x:c r="S735" t="n">
        <x:v>17.08729</x:v>
      </x:c>
      <x:c r="T735" t="n">
        <x:v>24.03583</x:v>
      </x:c>
      <x:c r="U735" t="n">
        <x:v>15.62329</x:v>
      </x:c>
      <x:c r="V735" t="n">
        <x:v>26.55959</x:v>
      </x:c>
      <x:c r="W735" t="n">
        <x:v>24.68043</x:v>
      </x:c>
      <x:c r="X735" t="n">
        <x:v>28.31858</x:v>
      </x:c>
      <x:c r="Y735" t="n">
        <x:v>31.80378</x:v>
      </x:c>
      <x:c r="Z735" t="n">
        <x:v>34.02163</x:v>
      </x:c>
      <x:c r="AA735" t="n">
        <x:v>25.41243</x:v>
      </x:c>
      <x:c r="AB735" t="n">
        <x:f>COUNT(D735:O735)</x:f>
        <x:v>12</x:v>
      </x:c>
      <x:c r="AC735" t="n">
        <x:f>COUNT(P735:AA735)</x:f>
        <x:v>12</x:v>
      </x:c>
      <x:c r="AD735" t="n">
        <x:f>COUNTIF(D735:AA735,"&gt;0")</x:f>
        <x:v>24</x:v>
      </x:c>
      <x:c r="AE735" t="n">
        <x:f>IF(AB735=0,"",AVERAGE(D735:O735))</x:f>
        <x:v>41.90520000000001</x:v>
      </x:c>
      <x:c r="AF735" t="n">
        <x:f>IF(AC735=0,"",AVERAGE(P735:AA735))</x:f>
        <x:v>26.547758333333338</x:v>
      </x:c>
      <x:c r="AG735" t="n">
        <x:f>IF(OR(AB735&lt;'산출기준'!$B$19,AC735&lt;'산출기준'!$B$19,AE735=0),"",AF735/AE735)</x:f>
        <x:v>0.6335194279787075</x:v>
      </x:c>
      <x:c r="AH735" t="n">
        <x:f>IF(SUM(P735:AA735)=0,"",MAX(P735:AA735)/SUM(P735:AA735))</x:f>
        <x:v>0.13467540103040712</x:v>
      </x:c>
      <x:c r="AI735" t="n">
        <x:f>IF(AG735="","",AD735/'산출기준'!$B$18*'산출기준'!$B$20+MIN(1,AG735)*'산출기준'!$B$21+(1-AH735)*'산출기준'!$B$22)</x:f>
        <x:v>86.31207481875308</x:v>
      </x:c>
      <x:c r="AJ735" t="str">
        <x:v>24개월 중 양수 지수 24개월; 전반/후반 자료 12/12개월. 최근12개월/이전12개월 관측월 평균비 0.63배, 최근 최댓달 비중 13.5%. 미래 1년 지속을 보장하지 않음.</x:v>
      </x:c>
      <x:c r="AK735" t="str">
        <x:v>https://developers.naver.com/docs/serviceapi/datalab/search/search.md</x:v>
      </x:c>
    </x:row>
    <x:row r="736">
      <x:c r="A736" t="str">
        <x:v>K0732</x:v>
      </x:c>
      <x:c r="B736" t="str">
        <x:v>스포츠</x:v>
      </x:c>
      <x:c r="C736" t="str">
        <x:v>골프그립종류</x:v>
      </x:c>
      <x:c r="D736" t="n">
        <x:v>24.29804</x:v>
      </x:c>
      <x:c r="E736" t="n">
        <x:v>24.57117</x:v>
      </x:c>
      <x:c r="F736" t="n">
        <x:v>23.09625</x:v>
      </x:c>
      <x:c r="G736" t="n">
        <x:v>16.08215</x:v>
      </x:c>
      <x:c r="H736" t="n">
        <x:v>16.38806</x:v>
      </x:c>
      <x:c r="I736" t="n">
        <x:v>19.57828</x:v>
      </x:c>
      <x:c r="J736" t="n">
        <x:v>21.22801</x:v>
      </x:c>
      <x:c r="K736" t="n">
        <x:v>21.27171</x:v>
      </x:c>
      <x:c r="L736" t="n">
        <x:v>20.62711</x:v>
      </x:c>
      <x:c r="M736" t="n">
        <x:v>17.57893</x:v>
      </x:c>
      <x:c r="N736" t="n">
        <x:v>15.65606</x:v>
      </x:c>
      <x:c r="O736" t="n">
        <x:v>16.23511</x:v>
      </x:c>
      <x:c r="P736" t="n">
        <x:v>15.55774</x:v>
      </x:c>
      <x:c r="Q736" t="n">
        <x:v>15.62329</x:v>
      </x:c>
      <x:c r="R736" t="n">
        <x:v>13.02305</x:v>
      </x:c>
      <x:c r="S736" t="n">
        <x:v>15.9729</x:v>
      </x:c>
      <x:c r="T736" t="n">
        <x:v>19.25051</x:v>
      </x:c>
      <x:c r="U736" t="n">
        <x:v>15.79809</x:v>
      </x:c>
      <x:c r="V736" t="n">
        <x:v>22.97607</x:v>
      </x:c>
      <x:c r="W736" t="n">
        <x:v>25.39058</x:v>
      </x:c>
      <x:c r="X736" t="n">
        <x:v>22.67016</x:v>
      </x:c>
      <x:c r="Y736" t="n">
        <x:v>21.50114</x:v>
      </x:c>
      <x:c r="Z736" t="n">
        <x:v>22.73571</x:v>
      </x:c>
      <x:c r="AA736" t="n">
        <x:v>22.18944</x:v>
      </x:c>
      <x:c r="AB736" t="n">
        <x:f>COUNT(D736:O736)</x:f>
        <x:v>12</x:v>
      </x:c>
      <x:c r="AC736" t="n">
        <x:f>COUNT(P736:AA736)</x:f>
        <x:v>12</x:v>
      </x:c>
      <x:c r="AD736" t="n">
        <x:f>COUNTIF(D736:AA736,"&gt;0")</x:f>
        <x:v>24</x:v>
      </x:c>
      <x:c r="AE736" t="n">
        <x:f>IF(AB736=0,"",AVERAGE(D736:O736))</x:f>
        <x:v>19.71757333333333</x:v>
      </x:c>
      <x:c r="AF736" t="n">
        <x:f>IF(AC736=0,"",AVERAGE(P736:AA736))</x:f>
        <x:v>19.390723333333334</x:v>
      </x:c>
      <x:c r="AG736" t="n">
        <x:f>IF(OR(AB736&lt;'산출기준'!$B$19,AC736&lt;'산출기준'!$B$19,AE736=0),"",AF736/AE736)</x:f>
        <x:v>0.9834234165394256</x:v>
      </x:c>
      <x:c r="AH736" t="n">
        <x:f>IF(SUM(P736:AA736)=0,"",MAX(P736:AA736)/SUM(P736:AA736))</x:f>
        <x:v>0.10911824331119159</x:v>
      </x:c>
      <x:c r="AI736" t="n">
        <x:f>IF(AG736="","",AD736/'산출기준'!$B$18*'산출기준'!$B$20+MIN(1,AG736)*'산출기준'!$B$21+(1-AH736)*'산출기준'!$B$22)</x:f>
        <x:v>97.32033762995893</x:v>
      </x:c>
      <x:c r="AJ736" t="str">
        <x:v>24개월 중 양수 지수 24개월; 전반/후반 자료 12/12개월. 최근12개월/이전12개월 관측월 평균비 0.98배, 최근 최댓달 비중 10.9%. 미래 1년 지속을 보장하지 않음.</x:v>
      </x:c>
      <x:c r="AK736" t="str">
        <x:v>https://developers.naver.com/docs/serviceapi/datalab/search/search.md</x:v>
      </x:c>
    </x:row>
    <x:row r="737">
      <x:c r="A737" t="str">
        <x:v>K0733</x:v>
      </x:c>
      <x:c r="B737" t="str">
        <x:v>스포츠</x:v>
      </x:c>
      <x:c r="C737" t="str">
        <x:v>패시브스트레칭</x:v>
      </x:c>
      <x:c r="D737" t="n">
        <x:v>5.02059</x:v>
      </x:c>
      <x:c r="E737" t="n">
        <x:v>6.02471</x:v>
      </x:c>
      <x:c r="F737" t="n">
        <x:v>6.35942</x:v>
      </x:c>
      <x:c r="G737" t="n">
        <x:v>9.11431</x:v>
      </x:c>
      <x:c r="H737" t="n">
        <x:v>6.73274</x:v>
      </x:c>
      <x:c r="I737" t="n">
        <x:v>8.09732</x:v>
      </x:c>
      <x:c r="J737" t="n">
        <x:v>13.2209</x:v>
      </x:c>
      <x:c r="K737" t="n">
        <x:v>10.20854</x:v>
      </x:c>
      <x:c r="L737" t="n">
        <x:v>9.68074</x:v>
      </x:c>
      <x:c r="M737" t="n">
        <x:v>8.49639</x:v>
      </x:c>
      <x:c r="N737" t="n">
        <x:v>10.35015</x:v>
      </x:c>
      <x:c r="O737" t="n">
        <x:v>13.18228</x:v>
      </x:c>
      <x:c r="P737" t="n">
        <x:v>10.569</x:v>
      </x:c>
      <x:c r="Q737" t="n">
        <x:v>9.43614</x:v>
      </x:c>
      <x:c r="R737" t="n">
        <x:v>10.569</x:v>
      </x:c>
      <x:c r="S737" t="n">
        <x:v>13.82595</x:v>
      </x:c>
      <x:c r="T737" t="n">
        <x:v>13.09217</x:v>
      </x:c>
      <x:c r="U737" t="n">
        <x:v>9.9382</x:v>
      </x:c>
      <x:c r="V737" t="n">
        <x:v>11.45726</x:v>
      </x:c>
      <x:c r="W737" t="n">
        <x:v>13.54273</x:v>
      </x:c>
      <x:c r="X737" t="n">
        <x:v>11.31565</x:v>
      </x:c>
      <x:c r="Y737" t="n">
        <x:v>18.19001</x:v>
      </x:c>
      <x:c r="Z737" t="n">
        <x:v>19.1555</x:v>
      </x:c>
      <x:c r="AA737" t="n">
        <x:v>21.82028</x:v>
      </x:c>
      <x:c r="AB737" t="n">
        <x:f>COUNT(D737:O737)</x:f>
        <x:v>12</x:v>
      </x:c>
      <x:c r="AC737" t="n">
        <x:f>COUNT(P737:AA737)</x:f>
        <x:v>12</x:v>
      </x:c>
      <x:c r="AD737" t="n">
        <x:f>COUNTIF(D737:AA737,"&gt;0")</x:f>
        <x:v>24</x:v>
      </x:c>
      <x:c r="AE737" t="n">
        <x:f>IF(AB737=0,"",AVERAGE(D737:O737))</x:f>
        <x:v>8.874007500000001</x:v>
      </x:c>
      <x:c r="AF737" t="n">
        <x:f>IF(AC737=0,"",AVERAGE(P737:AA737))</x:f>
        <x:v>13.575990833333334</x:v>
      </x:c>
      <x:c r="AG737" t="n">
        <x:f>IF(OR(AB737&lt;'산출기준'!$B$19,AC737&lt;'산출기준'!$B$19,AE737=0),"",AF737/AE737)</x:f>
        <x:v>1.529860193755001</x:v>
      </x:c>
      <x:c r="AH737" t="n">
        <x:f>IF(SUM(P737:AA737)=0,"",MAX(P737:AA737)/SUM(P737:AA737))</x:f>
        <x:v>0.13393914956115235</x:v>
      </x:c>
      <x:c r="AI737" t="n">
        <x:f>IF(AG737="","",AD737/'산출기준'!$B$18*'산출기준'!$B$20+MIN(1,AG737)*'산출기준'!$B$21+(1-AH737)*'산출기준'!$B$22)</x:f>
        <x:v>97.32121700877696</x:v>
      </x:c>
      <x:c r="AJ737" t="str">
        <x:v>24개월 중 양수 지수 24개월; 전반/후반 자료 12/12개월. 최근12개월/이전12개월 관측월 평균비 1.53배, 최근 최댓달 비중 13.4%. 미래 1년 지속을 보장하지 않음.</x:v>
      </x:c>
      <x:c r="AK737" t="str">
        <x:v>https://developers.naver.com/docs/serviceapi/datalab/search/search.md</x:v>
      </x:c>
    </x:row>
    <x:row r="738">
      <x:c r="A738" t="str">
        <x:v>K0734</x:v>
      </x:c>
      <x:c r="B738" t="str">
        <x:v>스포츠</x:v>
      </x:c>
      <x:c r="C738" t="str">
        <x:v>러닝무릎통증</x:v>
      </x:c>
      <x:c r="D738" t="n">
        <x:v>44.65756</x:v>
      </x:c>
      <x:c r="E738" t="n">
        <x:v>55.00772</x:v>
      </x:c>
      <x:c r="F738" t="n">
        <x:v>33.79248</x:v>
      </x:c>
      <x:c r="G738" t="n">
        <x:v>16.42636</x:v>
      </x:c>
      <x:c r="H738" t="n">
        <x:v>14.64984</x:v>
      </x:c>
      <x:c r="I738" t="n">
        <x:v>15.89855</x:v>
      </x:c>
      <x:c r="J738" t="n">
        <x:v>26.54479</x:v>
      </x:c>
      <x:c r="K738" t="n">
        <x:v>33.29042</x:v>
      </x:c>
      <x:c r="L738" t="n">
        <x:v>39.73995</x:v>
      </x:c>
      <x:c r="M738" t="n">
        <x:v>47.73429</x:v>
      </x:c>
      <x:c r="N738" t="n">
        <x:v>50.84963</x:v>
      </x:c>
      <x:c r="O738" t="n">
        <x:v>65.13903</x:v>
      </x:c>
      <x:c r="P738" t="n">
        <x:v>100</x:v>
      </x:c>
      <x:c r="Q738" t="n">
        <x:v>70.30123</x:v>
      </x:c>
      <x:c r="R738" t="n">
        <x:v>42.26313</x:v>
      </x:c>
      <x:c r="S738" t="n">
        <x:v>21.25386</x:v>
      </x:c>
      <x:c r="T738" t="n">
        <x:v>20.7518</x:v>
      </x:c>
      <x:c r="U738" t="n">
        <x:v>20.06951</x:v>
      </x:c>
      <x:c r="V738" t="n">
        <x:v>29.60865</x:v>
      </x:c>
      <x:c r="W738" t="n">
        <x:v>31.74562</x:v>
      </x:c>
      <x:c r="X738" t="n">
        <x:v>25.66941</x:v>
      </x:c>
      <x:c r="Y738" t="n">
        <x:v>25.05149</x:v>
      </x:c>
      <x:c r="Z738" t="n">
        <x:v>20.14675</x:v>
      </x:c>
      <x:c r="AA738" t="n">
        <x:v>23.069</x:v>
      </x:c>
      <x:c r="AB738" t="n">
        <x:f>COUNT(D738:O738)</x:f>
        <x:v>12</x:v>
      </x:c>
      <x:c r="AC738" t="n">
        <x:f>COUNT(P738:AA738)</x:f>
        <x:v>12</x:v>
      </x:c>
      <x:c r="AD738" t="n">
        <x:f>COUNTIF(D738:AA738,"&gt;0")</x:f>
        <x:v>24</x:v>
      </x:c>
      <x:c r="AE738" t="n">
        <x:f>IF(AB738=0,"",AVERAGE(D738:O738))</x:f>
        <x:v>36.97755166666666</x:v>
      </x:c>
      <x:c r="AF738" t="n">
        <x:f>IF(AC738=0,"",AVERAGE(P738:AA738))</x:f>
        <x:v>35.8275375</x:v>
      </x:c>
      <x:c r="AG738" t="n">
        <x:f>IF(OR(AB738&lt;'산출기준'!$B$19,AC738&lt;'산출기준'!$B$19,AE738=0),"",AF738/AE738)</x:f>
        <x:v>0.9688996670998274</x:v>
      </x:c>
      <x:c r="AH738" t="n">
        <x:f>IF(SUM(P738:AA738)=0,"",MAX(P738:AA738)/SUM(P738:AA738))</x:f>
        <x:v>0.23259576054685127</x:v>
      </x:c>
      <x:c r="AI738" t="n">
        <x:f>IF(AG738="","",AD738/'산출기준'!$B$18*'산출기준'!$B$20+MIN(1,AG738)*'산출기준'!$B$21+(1-AH738)*'산출기준'!$B$22)</x:f>
        <x:v>94.4150748020578</x:v>
      </x:c>
      <x:c r="AJ738" t="str">
        <x:v>24개월 중 양수 지수 24개월; 전반/후반 자료 12/12개월. 최근12개월/이전12개월 관측월 평균비 0.97배, 최근 최댓달 비중 23.3%. 미래 1년 지속을 보장하지 않음.</x:v>
      </x:c>
      <x:c r="AK738" t="str">
        <x:v>https://developers.naver.com/docs/serviceapi/datalab/search/search.md</x:v>
      </x:c>
    </x:row>
    <x:row r="739">
      <x:c r="A739" t="str">
        <x:v>K0735</x:v>
      </x:c>
      <x:c r="B739" t="str">
        <x:v>스포츠</x:v>
      </x:c>
      <x:c r="C739" t="str">
        <x:v>족저근막염스트레칭</x:v>
      </x:c>
      <x:c r="D739" t="n">
        <x:v>37.19104</x:v>
      </x:c>
      <x:c r="E739" t="n">
        <x:v>33.62512</x:v>
      </x:c>
      <x:c r="F739" t="n">
        <x:v>27.42018</x:v>
      </x:c>
      <x:c r="G739" t="n">
        <x:v>24.7554</x:v>
      </x:c>
      <x:c r="H739" t="n">
        <x:v>24.20185</x:v>
      </x:c>
      <x:c r="I739" t="n">
        <x:v>32.621</x:v>
      </x:c>
      <x:c r="J739" t="n">
        <x:v>43.71781</x:v>
      </x:c>
      <x:c r="K739" t="n">
        <x:v>48.4037</x:v>
      </x:c>
      <x:c r="L739" t="n">
        <x:v>41.58084</x:v>
      </x:c>
      <x:c r="M739" t="n">
        <x:v>38.71009</x:v>
      </x:c>
      <x:c r="N739" t="n">
        <x:v>38.0278</x:v>
      </x:c>
      <x:c r="O739" t="n">
        <x:v>36.25128</x:v>
      </x:c>
      <x:c r="P739" t="n">
        <x:v>37.37126</x:v>
      </x:c>
      <x:c r="Q739" t="n">
        <x:v>32.4279</x:v>
      </x:c>
      <x:c r="R739" t="n">
        <x:v>27.03398</x:v>
      </x:c>
      <x:c r="S739" t="n">
        <x:v>22.60556</x:v>
      </x:c>
      <x:c r="T739" t="n">
        <x:v>21.8589</x:v>
      </x:c>
      <x:c r="U739" t="n">
        <x:v>19.64469</x:v>
      </x:c>
      <x:c r="V739" t="n">
        <x:v>20.33985</x:v>
      </x:c>
      <x:c r="W739" t="n">
        <x:v>23.09474</x:v>
      </x:c>
      <x:c r="X739" t="n">
        <x:v>22.42533</x:v>
      </x:c>
      <x:c r="Y739" t="n">
        <x:v>25.28321</x:v>
      </x:c>
      <x:c r="Z739" t="n">
        <x:v>24.92276</x:v>
      </x:c>
      <x:c r="AA739" t="n">
        <x:v>22.19361</x:v>
      </x:c>
      <x:c r="AB739" t="n">
        <x:f>COUNT(D739:O739)</x:f>
        <x:v>12</x:v>
      </x:c>
      <x:c r="AC739" t="n">
        <x:f>COUNT(P739:AA739)</x:f>
        <x:v>12</x:v>
      </x:c>
      <x:c r="AD739" t="n">
        <x:f>COUNTIF(D739:AA739,"&gt;0")</x:f>
        <x:v>24</x:v>
      </x:c>
      <x:c r="AE739" t="n">
        <x:f>IF(AB739=0,"",AVERAGE(D739:O739))</x:f>
        <x:v>35.54217583333334</x:v>
      </x:c>
      <x:c r="AF739" t="n">
        <x:f>IF(AC739=0,"",AVERAGE(P739:AA739))</x:f>
        <x:v>24.933482499999997</x:v>
      </x:c>
      <x:c r="AG739" t="n">
        <x:f>IF(OR(AB739&lt;'산출기준'!$B$19,AC739&lt;'산출기준'!$B$19,AE739=0),"",AF739/AE739)</x:f>
        <x:v>0.7015181798919596</x:v>
      </x:c>
      <x:c r="AH739" t="n">
        <x:f>IF(SUM(P739:AA739)=0,"",MAX(P739:AA739)/SUM(P739:AA739))</x:f>
        <x:v>0.12490319660186526</x:v>
      </x:c>
      <x:c r="AI739" t="n">
        <x:f>IF(AG739="","",AD739/'산출기준'!$B$18*'산출기준'!$B$20+MIN(1,AG739)*'산출기준'!$B$21+(1-AH739)*'산출기준'!$B$22)</x:f>
        <x:v>88.5474814647215</x:v>
      </x:c>
      <x:c r="AJ739" t="str">
        <x:v>24개월 중 양수 지수 24개월; 전반/후반 자료 12/12개월. 최근12개월/이전12개월 관측월 평균비 0.70배, 최근 최댓달 비중 12.5%. 미래 1년 지속을 보장하지 않음.</x:v>
      </x:c>
      <x:c r="AK739" t="str">
        <x:v>https://developers.naver.com/docs/serviceapi/datalab/search/search.md</x:v>
      </x:c>
    </x:row>
    <x:row r="740">
      <x:c r="A740" t="str">
        <x:v>K0736</x:v>
      </x:c>
      <x:c r="B740" t="str">
        <x:v>스포츠</x:v>
      </x:c>
      <x:c r="C740" t="str">
        <x:v>헬스장가격</x:v>
      </x:c>
      <x:c r="D740" t="n">
        <x:v>61.85633</x:v>
      </x:c>
      <x:c r="E740" t="n">
        <x:v>56.61688</x:v>
      </x:c>
      <x:c r="F740" t="n">
        <x:v>54.72451</x:v>
      </x:c>
      <x:c r="G740" t="n">
        <x:v>63.9933</x:v>
      </x:c>
      <x:c r="H740" t="n">
        <x:v>92.70082</x:v>
      </x:c>
      <x:c r="I740" t="n">
        <x:v>67.8553</x:v>
      </x:c>
      <x:c r="J740" t="n">
        <x:v>61.76622</x:v>
      </x:c>
      <x:c r="K740" t="n">
        <x:v>45.52008</x:v>
      </x:c>
      <x:c r="L740" t="n">
        <x:v>46.89752</x:v>
      </x:c>
      <x:c r="M740" t="n">
        <x:v>53.06385</x:v>
      </x:c>
      <x:c r="N740" t="n">
        <x:v>65.62821</x:v>
      </x:c>
      <x:c r="O740" t="n">
        <x:v>46.3311</x:v>
      </x:c>
      <x:c r="P740" t="n">
        <x:v>36.56024</x:v>
      </x:c>
      <x:c r="Q740" t="n">
        <x:v>36.57312</x:v>
      </x:c>
      <x:c r="R740" t="n">
        <x:v>41.43923</x:v>
      </x:c>
      <x:c r="S740" t="n">
        <x:v>52.30432</x:v>
      </x:c>
      <x:c r="T740" t="n">
        <x:v>61.36714</x:v>
      </x:c>
      <x:c r="U740" t="n">
        <x:v>36.10968</x:v>
      </x:c>
      <x:c r="V740" t="n">
        <x:v>35.94232</x:v>
      </x:c>
      <x:c r="W740" t="n">
        <x:v>28.26982</x:v>
      </x:c>
      <x:c r="X740" t="n">
        <x:v>27.30432</x:v>
      </x:c>
      <x:c r="Y740" t="n">
        <x:v>29.1967</x:v>
      </x:c>
      <x:c r="Z740" t="n">
        <x:v>32.71112</x:v>
      </x:c>
      <x:c r="AA740" t="n">
        <x:v>22.54119</x:v>
      </x:c>
      <x:c r="AB740" t="n">
        <x:f>COUNT(D740:O740)</x:f>
        <x:v>12</x:v>
      </x:c>
      <x:c r="AC740" t="n">
        <x:f>COUNT(P740:AA740)</x:f>
        <x:v>12</x:v>
      </x:c>
      <x:c r="AD740" t="n">
        <x:f>COUNTIF(D740:AA740,"&gt;0")</x:f>
        <x:v>24</x:v>
      </x:c>
      <x:c r="AE740" t="n">
        <x:f>IF(AB740=0,"",AVERAGE(D740:O740))</x:f>
        <x:v>59.74617666666666</x:v>
      </x:c>
      <x:c r="AF740" t="n">
        <x:f>IF(AC740=0,"",AVERAGE(P740:AA740))</x:f>
        <x:v>36.693266666666666</x:v>
      </x:c>
      <x:c r="AG740" t="n">
        <x:f>IF(OR(AB740&lt;'산출기준'!$B$19,AC740&lt;'산출기준'!$B$19,AE740=0),"",AF740/AE740)</x:f>
        <x:v>0.6141525485619638</x:v>
      </x:c>
      <x:c r="AH740" t="n">
        <x:f>IF(SUM(P740:AA740)=0,"",MAX(P740:AA740)/SUM(P740:AA740))</x:f>
        <x:v>0.13936966636930662</x:v>
      </x:c>
      <x:c r="AI740" t="n">
        <x:f>IF(AG740="","",AD740/'산출기준'!$B$18*'산출기준'!$B$20+MIN(1,AG740)*'산출기준'!$B$21+(1-AH740)*'산출기준'!$B$22)</x:f>
        <x:v>85.63718312947279</x:v>
      </x:c>
      <x:c r="AJ740" t="str">
        <x:v>24개월 중 양수 지수 24개월; 전반/후반 자료 12/12개월. 최근12개월/이전12개월 관측월 평균비 0.61배, 최근 최댓달 비중 13.9%. 미래 1년 지속을 보장하지 않음.</x:v>
      </x:c>
      <x:c r="AK740" t="str">
        <x:v>https://developers.naver.com/docs/serviceapi/datalab/search/search.md</x:v>
      </x:c>
    </x:row>
    <x:row r="741">
      <x:c r="A741" t="str">
        <x:v>K0737</x:v>
      </x:c>
      <x:c r="B741" t="str">
        <x:v>스포츠</x:v>
      </x:c>
      <x:c r="C741" t="str">
        <x:v>등운동루틴</x:v>
      </x:c>
      <x:c r="D741" t="n">
        <x:v>79.776</x:v>
      </x:c>
      <x:c r="E741" t="n">
        <x:v>70.27548</x:v>
      </x:c>
      <x:c r="F741" t="n">
        <x:v>63.04067</x:v>
      </x:c>
      <x:c r="G741" t="n">
        <x:v>56.07621</x:v>
      </x:c>
      <x:c r="H741" t="n">
        <x:v>61.483</x:v>
      </x:c>
      <x:c r="I741" t="n">
        <x:v>60.72348</x:v>
      </x:c>
      <x:c r="J741" t="n">
        <x:v>67.98403</x:v>
      </x:c>
      <x:c r="K741" t="n">
        <x:v>58.26467</x:v>
      </x:c>
      <x:c r="L741" t="n">
        <x:v>52.66477</x:v>
      </x:c>
      <x:c r="M741" t="n">
        <x:v>52.98661</x:v>
      </x:c>
      <x:c r="N741" t="n">
        <x:v>60.28578</x:v>
      </x:c>
      <x:c r="O741" t="n">
        <x:v>48.983</x:v>
      </x:c>
      <x:c r="P741" t="n">
        <x:v>47.09062</x:v>
      </x:c>
      <x:c r="Q741" t="n">
        <x:v>35.01544</x:v>
      </x:c>
      <x:c r="R741" t="n">
        <x:v>30.94747</x:v>
      </x:c>
      <x:c r="S741" t="n">
        <x:v>30.04634</x:v>
      </x:c>
      <x:c r="T741" t="n">
        <x:v>34.59062</x:v>
      </x:c>
      <x:c r="U741" t="n">
        <x:v>25.5278</x:v>
      </x:c>
      <x:c r="V741" t="n">
        <x:v>28.24407</x:v>
      </x:c>
      <x:c r="W741" t="n">
        <x:v>23.32646</x:v>
      </x:c>
      <x:c r="X741" t="n">
        <x:v>19.72193</x:v>
      </x:c>
      <x:c r="Y741" t="n">
        <x:v>19.02677</x:v>
      </x:c>
      <x:c r="Z741" t="n">
        <x:v>20.98352</x:v>
      </x:c>
      <x:c r="AA741" t="n">
        <x:v>20.32698</x:v>
      </x:c>
      <x:c r="AB741" t="n">
        <x:f>COUNT(D741:O741)</x:f>
        <x:v>12</x:v>
      </x:c>
      <x:c r="AC741" t="n">
        <x:f>COUNT(P741:AA741)</x:f>
        <x:v>12</x:v>
      </x:c>
      <x:c r="AD741" t="n">
        <x:f>COUNTIF(D741:AA741,"&gt;0")</x:f>
        <x:v>24</x:v>
      </x:c>
      <x:c r="AE741" t="n">
        <x:f>IF(AB741=0,"",AVERAGE(D741:O741))</x:f>
        <x:v>61.04530833333334</x:v>
      </x:c>
      <x:c r="AF741" t="n">
        <x:f>IF(AC741=0,"",AVERAGE(P741:AA741))</x:f>
        <x:v>27.90400166666667</x:v>
      </x:c>
      <x:c r="AG741" t="n">
        <x:f>IF(OR(AB741&lt;'산출기준'!$B$19,AC741&lt;'산출기준'!$B$19,AE741=0),"",AF741/AE741)</x:f>
        <x:v>0.4571031325503175</x:v>
      </x:c>
      <x:c r="AH741" t="n">
        <x:f>IF(SUM(P741:AA741)=0,"",MAX(P741:AA741)/SUM(P741:AA741))</x:f>
        <x:v>0.14063281604591837</x:v>
      </x:c>
      <x:c r="AI741" t="n">
        <x:f>IF(AG741="","",AD741/'산출기준'!$B$18*'산출기준'!$B$20+MIN(1,AG741)*'산출기준'!$B$21+(1-AH741)*'산출기준'!$B$22)</x:f>
        <x:v>80.90043765559116</x:v>
      </x:c>
      <x:c r="AJ741" t="str">
        <x:v>24개월 중 양수 지수 24개월; 전반/후반 자료 12/12개월. 최근12개월/이전12개월 관측월 평균비 0.46배, 최근 최댓달 비중 14.1%. 미래 1년 지속을 보장하지 않음.</x:v>
      </x:c>
      <x:c r="AK741" t="str">
        <x:v>https://developers.naver.com/docs/serviceapi/datalab/search/search.md</x:v>
      </x:c>
    </x:row>
    <x:row r="742">
      <x:c r="A742" t="str">
        <x:v>K0738</x:v>
      </x:c>
      <x:c r="B742" t="str">
        <x:v>스포츠</x:v>
      </x:c>
      <x:c r="C742" t="str">
        <x:v>달리기효과</x:v>
      </x:c>
      <x:c r="D742" t="n">
        <x:v>100</x:v>
      </x:c>
      <x:c r="E742" t="n">
        <x:v>89.15318</x:v>
      </x:c>
      <x:c r="F742" t="n">
        <x:v>49.78327</x:v>
      </x:c>
      <x:c r="G742" t="n">
        <x:v>32.00126</x:v>
      </x:c>
      <x:c r="H742" t="n">
        <x:v>27.31789</x:v>
      </x:c>
      <x:c r="I742" t="n">
        <x:v>32.19156</x:v>
      </x:c>
      <x:c r="J742" t="n">
        <x:v>44.89903</x:v>
      </x:c>
      <x:c r="K742" t="n">
        <x:v>43.09123</x:v>
      </x:c>
      <x:c r="L742" t="n">
        <x:v>43.33439</x:v>
      </x:c>
      <x:c r="M742" t="n">
        <x:v>40.70197</x:v>
      </x:c>
      <x:c r="N742" t="n">
        <x:v>46.09366</x:v>
      </x:c>
      <x:c r="O742" t="n">
        <x:v>62.28988</x:v>
      </x:c>
      <x:c r="P742" t="n">
        <x:v>79.51157</x:v>
      </x:c>
      <x:c r="Q742" t="n">
        <x:v>46.91827</x:v>
      </x:c>
      <x:c r="R742" t="n">
        <x:v>29.29485</x:v>
      </x:c>
      <x:c r="S742" t="n">
        <x:v>22.87768</x:v>
      </x:c>
      <x:c r="T742" t="n">
        <x:v>20.67871</x:v>
      </x:c>
      <x:c r="U742" t="n">
        <x:v>16.54508</x:v>
      </x:c>
      <x:c r="V742" t="n">
        <x:v>18.28945</x:v>
      </x:c>
      <x:c r="W742" t="n">
        <x:v>16.20678</x:v>
      </x:c>
      <x:c r="X742" t="n">
        <x:v>15.42446</x:v>
      </x:c>
      <x:c r="Y742" t="n">
        <x:v>16.05877</x:v>
      </x:c>
      <x:c r="Z742" t="n">
        <x:v>16.3125</x:v>
      </x:c>
      <x:c r="AA742" t="n">
        <x:v>15.67819</x:v>
      </x:c>
      <x:c r="AB742" t="n">
        <x:f>COUNT(D742:O742)</x:f>
        <x:v>12</x:v>
      </x:c>
      <x:c r="AC742" t="n">
        <x:f>COUNT(P742:AA742)</x:f>
        <x:v>12</x:v>
      </x:c>
      <x:c r="AD742" t="n">
        <x:f>COUNTIF(D742:AA742,"&gt;0")</x:f>
        <x:v>24</x:v>
      </x:c>
      <x:c r="AE742" t="n">
        <x:f>IF(AB742=0,"",AVERAGE(D742:O742))</x:f>
        <x:v>50.90477666666667</x:v>
      </x:c>
      <x:c r="AF742" t="n">
        <x:f>IF(AC742=0,"",AVERAGE(P742:AA742))</x:f>
        <x:v>26.149692499999997</x:v>
      </x:c>
      <x:c r="AG742" t="n">
        <x:f>IF(OR(AB742&lt;'산출기준'!$B$19,AC742&lt;'산출기준'!$B$19,AE742=0),"",AF742/AE742)</x:f>
        <x:v>0.5136982069724563</x:v>
      </x:c>
      <x:c r="AH742" t="n">
        <x:f>IF(SUM(P742:AA742)=0,"",MAX(P742:AA742)/SUM(P742:AA742))</x:f>
        <x:v>0.2533859305101453</x:v>
      </x:c>
      <x:c r="AI742" t="n">
        <x:f>IF(AG742="","",AD742/'산출기준'!$B$18*'산출기준'!$B$20+MIN(1,AG742)*'산출기준'!$B$21+(1-AH742)*'산출기준'!$B$22)</x:f>
        <x:v>80.34322759897078</x:v>
      </x:c>
      <x:c r="AJ742" t="str">
        <x:v>24개월 중 양수 지수 24개월; 전반/후반 자료 12/12개월. 최근12개월/이전12개월 관측월 평균비 0.51배, 최근 최댓달 비중 25.3%. 미래 1년 지속을 보장하지 않음.</x:v>
      </x:c>
      <x:c r="AK742" t="str">
        <x:v>https://developers.naver.com/docs/serviceapi/datalab/search/search.md</x:v>
      </x:c>
    </x:row>
    <x:row r="743">
      <x:c r="A743" t="str">
        <x:v>K0739</x:v>
      </x:c>
      <x:c r="B743" t="str">
        <x:v>스포츠</x:v>
      </x:c>
      <x:c r="C743" t="str">
        <x:v>수영효과</x:v>
      </x:c>
      <x:c r="D743" t="n">
        <x:v>32.15984</x:v>
      </x:c>
      <x:c r="E743" t="n">
        <x:v>26.2607</x:v>
      </x:c>
      <x:c r="F743" t="n">
        <x:v>23.90316</x:v>
      </x:c>
      <x:c r="G743" t="n">
        <x:v>19.86467</x:v>
      </x:c>
      <x:c r="H743" t="n">
        <x:v>23.90316</x:v>
      </x:c>
      <x:c r="I743" t="n">
        <x:v>21.98963</x:v>
      </x:c>
      <x:c r="J743" t="n">
        <x:v>21.56676</x:v>
      </x:c>
      <x:c r="K743" t="n">
        <x:v>20.3827</x:v>
      </x:c>
      <x:c r="L743" t="n">
        <x:v>19.82239</x:v>
      </x:c>
      <x:c r="M743" t="n">
        <x:v>22.21165</x:v>
      </x:c>
      <x:c r="N743" t="n">
        <x:v>26.46157</x:v>
      </x:c>
      <x:c r="O743" t="n">
        <x:v>26.58843</x:v>
      </x:c>
      <x:c r="P743" t="n">
        <x:v>20.9113</x:v>
      </x:c>
      <x:c r="Q743" t="n">
        <x:v>13.9761</x:v>
      </x:c>
      <x:c r="R743" t="n">
        <x:v>13.28893</x:v>
      </x:c>
      <x:c r="S743" t="n">
        <x:v>12.54889</x:v>
      </x:c>
      <x:c r="T743" t="n">
        <x:v>13.58494</x:v>
      </x:c>
      <x:c r="U743" t="n">
        <x:v>12.28459</x:v>
      </x:c>
      <x:c r="V743" t="n">
        <x:v>13.41579</x:v>
      </x:c>
      <x:c r="W743" t="n">
        <x:v>11.55513</x:v>
      </x:c>
      <x:c r="X743" t="n">
        <x:v>12.44317</x:v>
      </x:c>
      <x:c r="Y743" t="n">
        <x:v>12.53832</x:v>
      </x:c>
      <x:c r="Z743" t="n">
        <x:v>13.89153</x:v>
      </x:c>
      <x:c r="AA743" t="n">
        <x:v>15.36103</x:v>
      </x:c>
      <x:c r="AB743" t="n">
        <x:f>COUNT(D743:O743)</x:f>
        <x:v>12</x:v>
      </x:c>
      <x:c r="AC743" t="n">
        <x:f>COUNT(P743:AA743)</x:f>
        <x:v>12</x:v>
      </x:c>
      <x:c r="AD743" t="n">
        <x:f>COUNTIF(D743:AA743,"&gt;0")</x:f>
        <x:v>24</x:v>
      </x:c>
      <x:c r="AE743" t="n">
        <x:f>IF(AB743=0,"",AVERAGE(D743:O743))</x:f>
        <x:v>23.759555000000002</x:v>
      </x:c>
      <x:c r="AF743" t="n">
        <x:f>IF(AC743=0,"",AVERAGE(P743:AA743))</x:f>
        <x:v>13.816643333333332</x:v>
      </x:c>
      <x:c r="AG743" t="n">
        <x:f>IF(OR(AB743&lt;'산출기준'!$B$19,AC743&lt;'산출기준'!$B$19,AE743=0),"",AF743/AE743)</x:f>
        <x:v>0.581519449052532</x:v>
      </x:c>
      <x:c r="AH743" t="n">
        <x:f>IF(SUM(P743:AA743)=0,"",MAX(P743:AA743)/SUM(P743:AA743))</x:f>
        <x:v>0.12612385593896058</x:v>
      </x:c>
      <x:c r="AI743" t="n">
        <x:f>IF(AG743="","",AD743/'산출기준'!$B$18*'산출기준'!$B$20+MIN(1,AG743)*'산출기준'!$B$21+(1-AH743)*'산출기준'!$B$22)</x:f>
        <x:v>84.92310635279675</x:v>
      </x:c>
      <x:c r="AJ743" t="str">
        <x:v>24개월 중 양수 지수 24개월; 전반/후반 자료 12/12개월. 최근12개월/이전12개월 관측월 평균비 0.58배, 최근 최댓달 비중 12.6%. 미래 1년 지속을 보장하지 않음.</x:v>
      </x:c>
      <x:c r="AK743" t="str">
        <x:v>https://developers.naver.com/docs/serviceapi/datalab/search/search.md</x:v>
      </x:c>
    </x:row>
    <x:row r="744">
      <x:c r="A744" t="str">
        <x:v>K0740</x:v>
      </x:c>
      <x:c r="B744" t="str">
        <x:v>스포츠</x:v>
      </x:c>
      <x:c r="C744" t="str">
        <x:v>골프채그립교체</x:v>
      </x:c>
      <x:c r="D744" t="n">
        <x:v>21.63019</x:v>
      </x:c>
      <x:c r="E744" t="n">
        <x:v>21.83106</x:v>
      </x:c>
      <x:c r="F744" t="n">
        <x:v>17.15826</x:v>
      </x:c>
      <x:c r="G744" t="n">
        <x:v>12.59118</x:v>
      </x:c>
      <x:c r="H744" t="n">
        <x:v>15.12844</x:v>
      </x:c>
      <x:c r="I744" t="n">
        <x:v>17.67628</x:v>
      </x:c>
      <x:c r="J744" t="n">
        <x:v>19.80124</x:v>
      </x:c>
      <x:c r="K744" t="n">
        <x:v>17.30626</x:v>
      </x:c>
      <x:c r="L744" t="n">
        <x:v>17.03139</x:v>
      </x:c>
      <x:c r="M744" t="n">
        <x:v>27.89935</x:v>
      </x:c>
      <x:c r="N744" t="n">
        <x:v>26.38756</x:v>
      </x:c>
      <x:c r="O744" t="n">
        <x:v>27.41304</x:v>
      </x:c>
      <x:c r="P744" t="n">
        <x:v>16.33365</x:v>
      </x:c>
      <x:c r="Q744" t="n">
        <x:v>13.6378</x:v>
      </x:c>
      <x:c r="R744" t="n">
        <x:v>10.14906</x:v>
      </x:c>
      <x:c r="S744" t="n">
        <x:v>9.39845</x:v>
      </x:c>
      <x:c r="T744" t="n">
        <x:v>11.29083</x:v>
      </x:c>
      <x:c r="U744" t="n">
        <x:v>12.42203</x:v>
      </x:c>
      <x:c r="V744" t="n">
        <x:v>14.81129</x:v>
      </x:c>
      <x:c r="W744" t="n">
        <x:v>12.80262</x:v>
      </x:c>
      <x:c r="X744" t="n">
        <x:v>12.48546</x:v>
      </x:c>
      <x:c r="Y744" t="n">
        <x:v>12.27402</x:v>
      </x:c>
      <x:c r="Z744" t="n">
        <x:v>10.73052</x:v>
      </x:c>
      <x:c r="AA744" t="n">
        <x:v>14.08182</x:v>
      </x:c>
      <x:c r="AB744" t="n">
        <x:f>COUNT(D744:O744)</x:f>
        <x:v>12</x:v>
      </x:c>
      <x:c r="AC744" t="n">
        <x:f>COUNT(P744:AA744)</x:f>
        <x:v>12</x:v>
      </x:c>
      <x:c r="AD744" t="n">
        <x:f>COUNTIF(D744:AA744,"&gt;0")</x:f>
        <x:v>24</x:v>
      </x:c>
      <x:c r="AE744" t="n">
        <x:f>IF(AB744=0,"",AVERAGE(D744:O744))</x:f>
        <x:v>20.154520833333333</x:v>
      </x:c>
      <x:c r="AF744" t="n">
        <x:f>IF(AC744=0,"",AVERAGE(P744:AA744))</x:f>
        <x:v>12.534795833333334</x:v>
      </x:c>
      <x:c r="AG744" t="n">
        <x:f>IF(OR(AB744&lt;'산출기준'!$B$19,AC744&lt;'산출기준'!$B$19,AE744=0),"",AF744/AE744)</x:f>
        <x:v>0.6219346982738572</x:v>
      </x:c>
      <x:c r="AH744" t="n">
        <x:f>IF(SUM(P744:AA744)=0,"",MAX(P744:AA744)/SUM(P744:AA744))</x:f>
        <x:v>0.10858872518532577</x:v>
      </x:c>
      <x:c r="AI744" t="n">
        <x:f>IF(AG744="","",AD744/'산출기준'!$B$18*'산출기준'!$B$20+MIN(1,AG744)*'산출기준'!$B$21+(1-AH744)*'산출기준'!$B$22)</x:f>
        <x:v>86.4862664445092</x:v>
      </x:c>
      <x:c r="AJ744" t="str">
        <x:v>24개월 중 양수 지수 24개월; 전반/후반 자료 12/12개월. 최근12개월/이전12개월 관측월 평균비 0.62배, 최근 최댓달 비중 10.9%. 미래 1년 지속을 보장하지 않음.</x:v>
      </x:c>
      <x:c r="AK744" t="str">
        <x:v>https://developers.naver.com/docs/serviceapi/datalab/search/search.md</x:v>
      </x:c>
    </x:row>
    <x:row r="745">
      <x:c r="A745" t="str">
        <x:v>K0741</x:v>
      </x:c>
      <x:c r="B745" t="str">
        <x:v>스포츠</x:v>
      </x:c>
      <x:c r="C745" t="str">
        <x:v>골프그립교체비용</x:v>
      </x:c>
      <x:c r="D745" t="n">
        <x:v>15.65704</x:v>
      </x:c>
      <x:c r="E745" t="n">
        <x:v>18.02516</x:v>
      </x:c>
      <x:c r="F745" t="n">
        <x:v>12.47489</x:v>
      </x:c>
      <x:c r="G745" t="n">
        <x:v>8.58441</x:v>
      </x:c>
      <x:c r="H745" t="n">
        <x:v>8.69013</x:v>
      </x:c>
      <x:c r="I745" t="n">
        <x:v>13.07749</x:v>
      </x:c>
      <x:c r="J745" t="n">
        <x:v>14.22983</x:v>
      </x:c>
      <x:c r="K745" t="n">
        <x:v>13.9761</x:v>
      </x:c>
      <x:c r="L745" t="n">
        <x:v>11.28026</x:v>
      </x:c>
      <x:c r="M745" t="n">
        <x:v>10.63537</x:v>
      </x:c>
      <x:c r="N745" t="n">
        <x:v>10.67766</x:v>
      </x:c>
      <x:c r="O745" t="n">
        <x:v>11.92515</x:v>
      </x:c>
      <x:c r="P745" t="n">
        <x:v>11.57627</x:v>
      </x:c>
      <x:c r="Q745" t="n">
        <x:v>10.58251</x:v>
      </x:c>
      <x:c r="R745" t="n">
        <x:v>8.94386</x:v>
      </x:c>
      <x:c r="S745" t="n">
        <x:v>9.72618</x:v>
      </x:c>
      <x:c r="T745" t="n">
        <x:v>9.99048</x:v>
      </x:c>
      <x:c r="U745" t="n">
        <x:v>12.23173</x:v>
      </x:c>
      <x:c r="V745" t="n">
        <x:v>15.49846</x:v>
      </x:c>
      <x:c r="W745" t="n">
        <x:v>17.18997</x:v>
      </x:c>
      <x:c r="X745" t="n">
        <x:v>15.88962</x:v>
      </x:c>
      <x:c r="Y745" t="n">
        <x:v>13.77524</x:v>
      </x:c>
      <x:c r="Z745" t="n">
        <x:v>13.20435</x:v>
      </x:c>
      <x:c r="AA745" t="n">
        <x:v>14.46241</x:v>
      </x:c>
      <x:c r="AB745" t="n">
        <x:f>COUNT(D745:O745)</x:f>
        <x:v>12</x:v>
      </x:c>
      <x:c r="AC745" t="n">
        <x:f>COUNT(P745:AA745)</x:f>
        <x:v>12</x:v>
      </x:c>
      <x:c r="AD745" t="n">
        <x:f>COUNTIF(D745:AA745,"&gt;0")</x:f>
        <x:v>24</x:v>
      </x:c>
      <x:c r="AE745" t="n">
        <x:f>IF(AB745=0,"",AVERAGE(D745:O745))</x:f>
        <x:v>12.436124166666666</x:v>
      </x:c>
      <x:c r="AF745" t="n">
        <x:f>IF(AC745=0,"",AVERAGE(P745:AA745))</x:f>
        <x:v>12.755923333333334</x:v>
      </x:c>
      <x:c r="AG745" t="n">
        <x:f>IF(OR(AB745&lt;'산출기준'!$B$19,AC745&lt;'산출기준'!$B$19,AE745=0),"",AF745/AE745)</x:f>
        <x:v>1.0257153404373243</x:v>
      </x:c>
      <x:c r="AH745" t="n">
        <x:f>IF(SUM(P745:AA745)=0,"",MAX(P745:AA745)/SUM(P745:AA745))</x:f>
        <x:v>0.11230057304096894</x:v>
      </x:c>
      <x:c r="AI745" t="n">
        <x:f>IF(AG745="","",AD745/'산출기준'!$B$18*'산출기준'!$B$20+MIN(1,AG745)*'산출기준'!$B$21+(1-AH745)*'산출기준'!$B$22)</x:f>
        <x:v>97.75398853918063</x:v>
      </x:c>
      <x:c r="AJ745" t="str">
        <x:v>24개월 중 양수 지수 24개월; 전반/후반 자료 12/12개월. 최근12개월/이전12개월 관측월 평균비 1.03배, 최근 최댓달 비중 11.2%. 미래 1년 지속을 보장하지 않음.</x:v>
      </x:c>
      <x:c r="AK745" t="str">
        <x:v>https://developers.naver.com/docs/serviceapi/datalab/search/search.md</x:v>
      </x:c>
    </x:row>
    <x:row r="746">
      <x:c r="A746" t="str">
        <x:v>K0742</x:v>
      </x:c>
      <x:c r="B746" t="str">
        <x:v>스포츠</x:v>
      </x:c>
      <x:c r="C746" t="str">
        <x:v>골프연습</x:v>
      </x:c>
      <x:c r="D746" t="n">
        <x:v>33.42848</x:v>
      </x:c>
      <x:c r="E746" t="n">
        <x:v>34.2848</x:v>
      </x:c>
      <x:c r="F746" t="n">
        <x:v>29.29485</x:v>
      </x:c>
      <x:c r="G746" t="n">
        <x:v>22.22222</x:v>
      </x:c>
      <x:c r="H746" t="n">
        <x:v>23.48028</x:v>
      </x:c>
      <x:c r="I746" t="n">
        <x:v>22.06364</x:v>
      </x:c>
      <x:c r="J746" t="n">
        <x:v>28.00507</x:v>
      </x:c>
      <x:c r="K746" t="n">
        <x:v>26.2607</x:v>
      </x:c>
      <x:c r="L746" t="n">
        <x:v>25.9964</x:v>
      </x:c>
      <x:c r="M746" t="n">
        <x:v>23.64943</x:v>
      </x:c>
      <x:c r="N746" t="n">
        <x:v>21.3236</x:v>
      </x:c>
      <x:c r="O746" t="n">
        <x:v>21.61962</x:v>
      </x:c>
      <x:c r="P746" t="n">
        <x:v>19.65324</x:v>
      </x:c>
      <x:c r="Q746" t="n">
        <x:v>20.37213</x:v>
      </x:c>
      <x:c r="R746" t="n">
        <x:v>16.0482</x:v>
      </x:c>
      <x:c r="S746" t="n">
        <x:v>14.17697</x:v>
      </x:c>
      <x:c r="T746" t="n">
        <x:v>14.56813</x:v>
      </x:c>
      <x:c r="U746" t="n">
        <x:v>14.17697</x:v>
      </x:c>
      <x:c r="V746" t="n">
        <x:v>17.23226</x:v>
      </x:c>
      <x:c r="W746" t="n">
        <x:v>16.51337</x:v>
      </x:c>
      <x:c r="X746" t="n">
        <x:v>15.00158</x:v>
      </x:c>
      <x:c r="Y746" t="n">
        <x:v>16.85167</x:v>
      </x:c>
      <x:c r="Z746" t="n">
        <x:v>13.73295</x:v>
      </x:c>
      <x:c r="AA746" t="n">
        <x:v>14.20869</x:v>
      </x:c>
      <x:c r="AB746" t="n">
        <x:f>COUNT(D746:O746)</x:f>
        <x:v>12</x:v>
      </x:c>
      <x:c r="AC746" t="n">
        <x:f>COUNT(P746:AA746)</x:f>
        <x:v>12</x:v>
      </x:c>
      <x:c r="AD746" t="n">
        <x:f>COUNTIF(D746:AA746,"&gt;0")</x:f>
        <x:v>24</x:v>
      </x:c>
      <x:c r="AE746" t="n">
        <x:f>IF(AB746=0,"",AVERAGE(D746:O746))</x:f>
        <x:v>25.96909083333333</x:v>
      </x:c>
      <x:c r="AF746" t="n">
        <x:f>IF(AC746=0,"",AVERAGE(P746:AA746))</x:f>
        <x:v>16.044679999999996</x:v>
      </x:c>
      <x:c r="AG746" t="n">
        <x:f>IF(OR(AB746&lt;'산출기준'!$B$19,AC746&lt;'산출기준'!$B$19,AE746=0),"",AF746/AE746)</x:f>
        <x:v>0.6178375709405048</x:v>
      </x:c>
      <x:c r="AH746" t="n">
        <x:f>IF(SUM(P746:AA746)=0,"",MAX(P746:AA746)/SUM(P746:AA746))</x:f>
        <x:v>0.1058093710812556</x:v>
      </x:c>
      <x:c r="AI746" t="n">
        <x:f>IF(AG746="","",AD746/'산출기준'!$B$18*'산출기준'!$B$20+MIN(1,AG746)*'산출기준'!$B$21+(1-AH746)*'산출기준'!$B$22)</x:f>
        <x:v>86.41893970659004</x:v>
      </x:c>
      <x:c r="AJ746" t="str">
        <x:v>24개월 중 양수 지수 24개월; 전반/후반 자료 12/12개월. 최근12개월/이전12개월 관측월 평균비 0.62배, 최근 최댓달 비중 10.6%. 미래 1년 지속을 보장하지 않음.</x:v>
      </x:c>
      <x:c r="AK746" t="str">
        <x:v>https://developers.naver.com/docs/serviceapi/datalab/search/search.md</x:v>
      </x:c>
    </x:row>
    <x:row r="747">
      <x:c r="A747" t="str">
        <x:v>K0743</x:v>
      </x:c>
      <x:c r="B747" t="str">
        <x:v>스포츠</x:v>
      </x:c>
      <x:c r="C747" t="str">
        <x:v>맨몸운동루틴</x:v>
      </x:c>
      <x:c r="D747" t="n">
        <x:v>45.26997</x:v>
      </x:c>
      <x:c r="E747" t="n">
        <x:v>41.40388</x:v>
      </x:c>
      <x:c r="F747" t="n">
        <x:v>38.22894</x:v>
      </x:c>
      <x:c r="G747" t="n">
        <x:v>37.86177</x:v>
      </x:c>
      <x:c r="H747" t="n">
        <x:v>44.38444</x:v>
      </x:c>
      <x:c r="I747" t="n">
        <x:v>39.48164</x:v>
      </x:c>
      <x:c r="J747" t="n">
        <x:v>43.06695</x:v>
      </x:c>
      <x:c r="K747" t="n">
        <x:v>43.19654</x:v>
      </x:c>
      <x:c r="L747" t="n">
        <x:v>46.41468</x:v>
      </x:c>
      <x:c r="M747" t="n">
        <x:v>45.70194</x:v>
      </x:c>
      <x:c r="N747" t="n">
        <x:v>50.51835</x:v>
      </x:c>
      <x:c r="O747" t="n">
        <x:v>46.86825</x:v>
      </x:c>
      <x:c r="P747" t="n">
        <x:v>34.70842</x:v>
      </x:c>
      <x:c r="Q747" t="n">
        <x:v>27.92656</x:v>
      </x:c>
      <x:c r="R747" t="n">
        <x:v>23.32613</x:v>
      </x:c>
      <x:c r="S747" t="n">
        <x:v>23.21814</x:v>
      </x:c>
      <x:c r="T747" t="n">
        <x:v>32.13822</x:v>
      </x:c>
      <x:c r="U747" t="n">
        <x:v>25.01079</x:v>
      </x:c>
      <x:c r="V747" t="n">
        <x:v>29.76241</x:v>
      </x:c>
      <x:c r="W747" t="n">
        <x:v>25.96112</x:v>
      </x:c>
      <x:c r="X747" t="n">
        <x:v>23.6717</x:v>
      </x:c>
      <x:c r="Y747" t="n">
        <x:v>26.1987</x:v>
      </x:c>
      <x:c r="Z747" t="n">
        <x:v>27.99136</x:v>
      </x:c>
      <x:c r="AA747" t="n">
        <x:v>30.53995</x:v>
      </x:c>
      <x:c r="AB747" t="n">
        <x:f>COUNT(D747:O747)</x:f>
        <x:v>12</x:v>
      </x:c>
      <x:c r="AC747" t="n">
        <x:f>COUNT(P747:AA747)</x:f>
        <x:v>12</x:v>
      </x:c>
      <x:c r="AD747" t="n">
        <x:f>COUNTIF(D747:AA747,"&gt;0")</x:f>
        <x:v>24</x:v>
      </x:c>
      <x:c r="AE747" t="n">
        <x:f>IF(AB747=0,"",AVERAGE(D747:O747))</x:f>
        <x:v>43.533112499999994</x:v>
      </x:c>
      <x:c r="AF747" t="n">
        <x:f>IF(AC747=0,"",AVERAGE(P747:AA747))</x:f>
        <x:v>27.53779166666666</x:v>
      </x:c>
      <x:c r="AG747" t="n">
        <x:f>IF(OR(AB747&lt;'산출기준'!$B$19,AC747&lt;'산출기준'!$B$19,AE747=0),"",AF747/AE747)</x:f>
        <x:v>0.6325711644593909</x:v>
      </x:c>
      <x:c r="AH747" t="n">
        <x:f>IF(SUM(P747:AA747)=0,"",MAX(P747:AA747)/SUM(P747:AA747))</x:f>
        <x:v>0.10503268992460363</x:v>
      </x:c>
      <x:c r="AI747" t="n">
        <x:f>IF(AG747="","",AD747/'산출기준'!$B$18*'산출기준'!$B$20+MIN(1,AG747)*'산출기준'!$B$21+(1-AH747)*'산출기준'!$B$22)</x:f>
        <x:v>86.87648113528965</x:v>
      </x:c>
      <x:c r="AJ747" t="str">
        <x:v>24개월 중 양수 지수 24개월; 전반/후반 자료 12/12개월. 최근12개월/이전12개월 관측월 평균비 0.63배, 최근 최댓달 비중 10.5%. 미래 1년 지속을 보장하지 않음.</x:v>
      </x:c>
      <x:c r="AK747" t="str">
        <x:v>https://developers.naver.com/docs/serviceapi/datalab/search/search.md</x:v>
      </x:c>
    </x:row>
    <x:row r="748">
      <x:c r="A748" t="str">
        <x:v>K0744</x:v>
      </x:c>
      <x:c r="B748" t="str">
        <x:v>스포츠</x:v>
      </x:c>
      <x:c r="C748" t="str">
        <x:v>아킬레스건스트레칭</x:v>
      </x:c>
      <x:c r="D748" t="n">
        <x:v>40.08639</x:v>
      </x:c>
      <x:c r="E748" t="n">
        <x:v>38.42332</x:v>
      </x:c>
      <x:c r="F748" t="n">
        <x:v>30.56155</x:v>
      </x:c>
      <x:c r="G748" t="n">
        <x:v>27.64578</x:v>
      </x:c>
      <x:c r="H748" t="n">
        <x:v>29.02807</x:v>
      </x:c>
      <x:c r="I748" t="n">
        <x:v>31.92224</x:v>
      </x:c>
      <x:c r="J748" t="n">
        <x:v>38.40172</x:v>
      </x:c>
      <x:c r="K748" t="n">
        <x:v>35.42116</x:v>
      </x:c>
      <x:c r="L748" t="n">
        <x:v>37.17062</x:v>
      </x:c>
      <x:c r="M748" t="n">
        <x:v>41.1663</x:v>
      </x:c>
      <x:c r="N748" t="n">
        <x:v>40.17278</x:v>
      </x:c>
      <x:c r="O748" t="n">
        <x:v>40.04319</x:v>
      </x:c>
      <x:c r="P748" t="n">
        <x:v>40.08639</x:v>
      </x:c>
      <x:c r="Q748" t="n">
        <x:v>30.66954</x:v>
      </x:c>
      <x:c r="R748" t="n">
        <x:v>26.1771</x:v>
      </x:c>
      <x:c r="S748" t="n">
        <x:v>21.77105</x:v>
      </x:c>
      <x:c r="T748" t="n">
        <x:v>25.39956</x:v>
      </x:c>
      <x:c r="U748" t="n">
        <x:v>29.71922</x:v>
      </x:c>
      <x:c r="V748" t="n">
        <x:v>31.68466</x:v>
      </x:c>
      <x:c r="W748" t="n">
        <x:v>30.12958</x:v>
      </x:c>
      <x:c r="X748" t="n">
        <x:v>28.46652</x:v>
      </x:c>
      <x:c r="Y748" t="n">
        <x:v>30.95032</x:v>
      </x:c>
      <x:c r="Z748" t="n">
        <x:v>34.31965</x:v>
      </x:c>
      <x:c r="AA748" t="n">
        <x:v>29.28725</x:v>
      </x:c>
      <x:c r="AB748" t="n">
        <x:f>COUNT(D748:O748)</x:f>
        <x:v>12</x:v>
      </x:c>
      <x:c r="AC748" t="n">
        <x:f>COUNT(P748:AA748)</x:f>
        <x:v>12</x:v>
      </x:c>
      <x:c r="AD748" t="n">
        <x:f>COUNTIF(D748:AA748,"&gt;0")</x:f>
        <x:v>24</x:v>
      </x:c>
      <x:c r="AE748" t="n">
        <x:f>IF(AB748=0,"",AVERAGE(D748:O748))</x:f>
        <x:v>35.83692666666666</x:v>
      </x:c>
      <x:c r="AF748" t="n">
        <x:f>IF(AC748=0,"",AVERAGE(P748:AA748))</x:f>
        <x:v>29.888403333333333</x:v>
      </x:c>
      <x:c r="AG748" t="n">
        <x:f>IF(OR(AB748&lt;'산출기준'!$B$19,AC748&lt;'산출기준'!$B$19,AE748=0),"",AF748/AE748)</x:f>
        <x:v>0.8340113428625484</x:v>
      </x:c>
      <x:c r="AH748" t="n">
        <x:f>IF(SUM(P748:AA748)=0,"",MAX(P748:AA748)/SUM(P748:AA748))</x:f>
        <x:v>0.1117668435728863</x:v>
      </x:c>
      <x:c r="AI748" t="n">
        <x:f>IF(AG748="","",AD748/'산출기준'!$B$18*'산출기준'!$B$20+MIN(1,AG748)*'산출기준'!$B$21+(1-AH748)*'산출기준'!$B$22)</x:f>
        <x:v>92.78500341441872</x:v>
      </x:c>
      <x:c r="AJ748" t="str">
        <x:v>24개월 중 양수 지수 24개월; 전반/후반 자료 12/12개월. 최근12개월/이전12개월 관측월 평균비 0.83배, 최근 최댓달 비중 11.2%. 미래 1년 지속을 보장하지 않음.</x:v>
      </x:c>
      <x:c r="AK748" t="str">
        <x:v>https://developers.naver.com/docs/serviceapi/datalab/search/search.md</x:v>
      </x:c>
    </x:row>
    <x:row r="749">
      <x:c r="A749" t="str">
        <x:v>K0745</x:v>
      </x:c>
      <x:c r="B749" t="str">
        <x:v>스포츠</x:v>
      </x:c>
      <x:c r="C749" t="str">
        <x:v>탁구규칙</x:v>
      </x:c>
      <x:c r="D749" t="n">
        <x:v>47.94816</x:v>
      </x:c>
      <x:c r="E749" t="n">
        <x:v>47.12742</x:v>
      </x:c>
      <x:c r="F749" t="n">
        <x:v>39.74082</x:v>
      </x:c>
      <x:c r="G749" t="n">
        <x:v>36.54427</x:v>
      </x:c>
      <x:c r="H749" t="n">
        <x:v>38.48812</x:v>
      </x:c>
      <x:c r="I749" t="n">
        <x:v>33.23974</x:v>
      </x:c>
      <x:c r="J749" t="n">
        <x:v>43.88768</x:v>
      </x:c>
      <x:c r="K749" t="n">
        <x:v>37.77537</x:v>
      </x:c>
      <x:c r="L749" t="n">
        <x:v>31.68466</x:v>
      </x:c>
      <x:c r="M749" t="n">
        <x:v>32.65658</x:v>
      </x:c>
      <x:c r="N749" t="n">
        <x:v>30.84233</x:v>
      </x:c>
      <x:c r="O749" t="n">
        <x:v>37.08423</x:v>
      </x:c>
      <x:c r="P749" t="n">
        <x:v>30.06479</x:v>
      </x:c>
      <x:c r="Q749" t="n">
        <x:v>29.80561</x:v>
      </x:c>
      <x:c r="R749" t="n">
        <x:v>30.77753</x:v>
      </x:c>
      <x:c r="S749" t="n">
        <x:v>29.04967</x:v>
      </x:c>
      <x:c r="T749" t="n">
        <x:v>29.35205</x:v>
      </x:c>
      <x:c r="U749" t="n">
        <x:v>21.70626</x:v>
      </x:c>
      <x:c r="V749" t="n">
        <x:v>23.58531</x:v>
      </x:c>
      <x:c r="W749" t="n">
        <x:v>21.49028</x:v>
      </x:c>
      <x:c r="X749" t="n">
        <x:v>22.07343</x:v>
      </x:c>
      <x:c r="Y749" t="n">
        <x:v>22.98056</x:v>
      </x:c>
      <x:c r="Z749" t="n">
        <x:v>21.1447</x:v>
      </x:c>
      <x:c r="AA749" t="n">
        <x:v>28.6393</x:v>
      </x:c>
      <x:c r="AB749" t="n">
        <x:f>COUNT(D749:O749)</x:f>
        <x:v>12</x:v>
      </x:c>
      <x:c r="AC749" t="n">
        <x:f>COUNT(P749:AA749)</x:f>
        <x:v>12</x:v>
      </x:c>
      <x:c r="AD749" t="n">
        <x:f>COUNTIF(D749:AA749,"&gt;0")</x:f>
        <x:v>24</x:v>
      </x:c>
      <x:c r="AE749" t="n">
        <x:f>IF(AB749=0,"",AVERAGE(D749:O749))</x:f>
        <x:v>38.08494833333334</x:v>
      </x:c>
      <x:c r="AF749" t="n">
        <x:f>IF(AC749=0,"",AVERAGE(P749:AA749))</x:f>
        <x:v>25.88912416666666</x:v>
      </x:c>
      <x:c r="AG749" t="n">
        <x:f>IF(OR(AB749&lt;'산출기준'!$B$19,AC749&lt;'산출기준'!$B$19,AE749=0),"",AF749/AE749)</x:f>
        <x:v>0.6797731203433865</x:v>
      </x:c>
      <x:c r="AH749" t="n">
        <x:f>IF(SUM(P749:AA749)=0,"",MAX(P749:AA749)/SUM(P749:AA749))</x:f>
        <x:v>0.09906840224316847</x:v>
      </x:c>
      <x:c r="AI749" t="n">
        <x:f>IF(AG749="","",AD749/'산출기준'!$B$18*'산출기준'!$B$20+MIN(1,AG749)*'산출기준'!$B$21+(1-AH749)*'산출기준'!$B$22)</x:f>
        <x:v>88.41182556543822</x:v>
      </x:c>
      <x:c r="AJ749" t="str">
        <x:v>24개월 중 양수 지수 24개월; 전반/후반 자료 12/12개월. 최근12개월/이전12개월 관측월 평균비 0.68배, 최근 최댓달 비중 9.9%. 미래 1년 지속을 보장하지 않음.</x:v>
      </x:c>
      <x:c r="AK749" t="str">
        <x:v>https://developers.naver.com/docs/serviceapi/datalab/search/search.md</x:v>
      </x:c>
    </x:row>
    <x:row r="750">
      <x:c r="A750" t="str">
        <x:v>K0746</x:v>
      </x:c>
      <x:c r="B750" t="str">
        <x:v>스포츠</x:v>
      </x:c>
      <x:c r="C750" t="str">
        <x:v>헬스PT가격</x:v>
      </x:c>
      <x:c r="D750" t="n">
        <x:v>79.04967</x:v>
      </x:c>
      <x:c r="E750" t="n">
        <x:v>77.79697</x:v>
      </x:c>
      <x:c r="F750" t="n">
        <x:v>80.88552</x:v>
      </x:c>
      <x:c r="G750" t="n">
        <x:v>81.66306</x:v>
      </x:c>
      <x:c r="H750" t="n">
        <x:v>100</x:v>
      </x:c>
      <x:c r="I750" t="n">
        <x:v>69.50323</x:v>
      </x:c>
      <x:c r="J750" t="n">
        <x:v>63.54211</x:v>
      </x:c>
      <x:c r="K750" t="n">
        <x:v>55.18358</x:v>
      </x:c>
      <x:c r="L750" t="n">
        <x:v>50.88552</x:v>
      </x:c>
      <x:c r="M750" t="n">
        <x:v>56.56587</x:v>
      </x:c>
      <x:c r="N750" t="n">
        <x:v>52.4838</x:v>
      </x:c>
      <x:c r="O750" t="n">
        <x:v>49.67602</x:v>
      </x:c>
      <x:c r="P750" t="n">
        <x:v>32.4838</x:v>
      </x:c>
      <x:c r="Q750" t="n">
        <x:v>27.66738</x:v>
      </x:c>
      <x:c r="R750" t="n">
        <x:v>22.74298</x:v>
      </x:c>
      <x:c r="S750" t="n">
        <x:v>24.51403</x:v>
      </x:c>
      <x:c r="T750" t="n">
        <x:v>31.70626</x:v>
      </x:c>
      <x:c r="U750" t="n">
        <x:v>30.45356</x:v>
      </x:c>
      <x:c r="V750" t="n">
        <x:v>38.85529</x:v>
      </x:c>
      <x:c r="W750" t="n">
        <x:v>35.96112</x:v>
      </x:c>
      <x:c r="X750" t="n">
        <x:v>32.13822</x:v>
      </x:c>
      <x:c r="Y750" t="n">
        <x:v>31.94384</x:v>
      </x:c>
      <x:c r="Z750" t="n">
        <x:v>31.1879</x:v>
      </x:c>
      <x:c r="AA750" t="n">
        <x:v>27.68898</x:v>
      </x:c>
      <x:c r="AB750" t="n">
        <x:f>COUNT(D750:O750)</x:f>
        <x:v>12</x:v>
      </x:c>
      <x:c r="AC750" t="n">
        <x:f>COUNT(P750:AA750)</x:f>
        <x:v>12</x:v>
      </x:c>
      <x:c r="AD750" t="n">
        <x:f>COUNTIF(D750:AA750,"&gt;0")</x:f>
        <x:v>24</x:v>
      </x:c>
      <x:c r="AE750" t="n">
        <x:f>IF(AB750=0,"",AVERAGE(D750:O750))</x:f>
        <x:v>68.10294583333334</x:v>
      </x:c>
      <x:c r="AF750" t="n">
        <x:f>IF(AC750=0,"",AVERAGE(P750:AA750))</x:f>
        <x:v>30.61194666666667</x:v>
      </x:c>
      <x:c r="AG750" t="n">
        <x:f>IF(OR(AB750&lt;'산출기준'!$B$19,AC750&lt;'산출기준'!$B$19,AE750=0),"",AF750/AE750)</x:f>
        <x:v>0.4494951913178989</x:v>
      </x:c>
      <x:c r="AH750" t="n">
        <x:f>IF(SUM(P750:AA750)=0,"",MAX(P750:AA750)/SUM(P750:AA750))</x:f>
        <x:v>0.10577376436040654</x:v>
      </x:c>
      <x:c r="AI750" t="n">
        <x:f>IF(AG750="","",AD750/'산출기준'!$B$18*'산출기준'!$B$20+MIN(1,AG750)*'산출기준'!$B$21+(1-AH750)*'산출기준'!$B$22)</x:f>
        <x:v>81.36938045232884</x:v>
      </x:c>
      <x:c r="AJ750" t="str">
        <x:v>24개월 중 양수 지수 24개월; 전반/후반 자료 12/12개월. 최근12개월/이전12개월 관측월 평균비 0.45배, 최근 최댓달 비중 10.6%. 미래 1년 지속을 보장하지 않음.</x:v>
      </x:c>
      <x:c r="AK750" t="str">
        <x:v>https://developers.naver.com/docs/serviceapi/datalab/search/search.md</x:v>
      </x:c>
    </x:row>
    <x:row r="751">
      <x:c r="A751" t="str">
        <x:v>K0747</x:v>
      </x:c>
      <x:c r="B751" t="str">
        <x:v>스포츠</x:v>
      </x:c>
      <x:c r="C751" t="str">
        <x:v>걷기운동</x:v>
      </x:c>
      <x:c r="D751" t="n">
        <x:v>83.02375</x:v>
      </x:c>
      <x:c r="E751" t="n">
        <x:v>78.76889</x:v>
      </x:c>
      <x:c r="F751" t="n">
        <x:v>58.98488</x:v>
      </x:c>
      <x:c r="G751" t="n">
        <x:v>42.78617</x:v>
      </x:c>
      <x:c r="H751" t="n">
        <x:v>60.62634</x:v>
      </x:c>
      <x:c r="I751" t="n">
        <x:v>58.7041</x:v>
      </x:c>
      <x:c r="J751" t="n">
        <x:v>80.73434</x:v>
      </x:c>
      <x:c r="K751" t="n">
        <x:v>72.3974</x:v>
      </x:c>
      <x:c r="L751" t="n">
        <x:v>64.44924</x:v>
      </x:c>
      <x:c r="M751" t="n">
        <x:v>60.15118</x:v>
      </x:c>
      <x:c r="N751" t="n">
        <x:v>56.97624</x:v>
      </x:c>
      <x:c r="O751" t="n">
        <x:v>57.14902</x:v>
      </x:c>
      <x:c r="P751" t="n">
        <x:v>55.98272</x:v>
      </x:c>
      <x:c r="Q751" t="n">
        <x:v>46.34989</x:v>
      </x:c>
      <x:c r="R751" t="n">
        <x:v>37.92656</x:v>
      </x:c>
      <x:c r="S751" t="n">
        <x:v>31.51187</x:v>
      </x:c>
      <x:c r="T751" t="n">
        <x:v>35.80993</x:v>
      </x:c>
      <x:c r="U751" t="n">
        <x:v>39.61123</x:v>
      </x:c>
      <x:c r="V751" t="n">
        <x:v>55.31317</x:v>
      </x:c>
      <x:c r="W751" t="n">
        <x:v>39.9352</x:v>
      </x:c>
      <x:c r="X751" t="n">
        <x:v>33.58531</x:v>
      </x:c>
      <x:c r="Y751" t="n">
        <x:v>28.01295</x:v>
      </x:c>
      <x:c r="Z751" t="n">
        <x:v>20.32397</x:v>
      </x:c>
      <x:c r="AA751" t="n">
        <x:v>23.60691</x:v>
      </x:c>
      <x:c r="AB751" t="n">
        <x:f>COUNT(D751:O751)</x:f>
        <x:v>12</x:v>
      </x:c>
      <x:c r="AC751" t="n">
        <x:f>COUNT(P751:AA751)</x:f>
        <x:v>12</x:v>
      </x:c>
      <x:c r="AD751" t="n">
        <x:f>COUNTIF(D751:AA751,"&gt;0")</x:f>
        <x:v>24</x:v>
      </x:c>
      <x:c r="AE751" t="n">
        <x:f>IF(AB751=0,"",AVERAGE(D751:O751))</x:f>
        <x:v>64.56262916666665</x:v>
      </x:c>
      <x:c r="AF751" t="n">
        <x:f>IF(AC751=0,"",AVERAGE(P751:AA751))</x:f>
        <x:v>37.33080916666666</x:v>
      </x:c>
      <x:c r="AG751" t="n">
        <x:f>IF(OR(AB751&lt;'산출기준'!$B$19,AC751&lt;'산출기준'!$B$19,AE751=0),"",AF751/AE751)</x:f>
        <x:v>0.5782107954479084</x:v>
      </x:c>
      <x:c r="AH751" t="n">
        <x:f>IF(SUM(P751:AA751)=0,"",MAX(P751:AA751)/SUM(P751:AA751))</x:f>
        <x:v>0.12496987798572365</x:v>
      </x:c>
      <x:c r="AI751" t="n">
        <x:f>IF(AG751="","",AD751/'산출기준'!$B$18*'산출기준'!$B$20+MIN(1,AG751)*'산출기준'!$B$21+(1-AH751)*'산출기준'!$B$22)</x:f>
        <x:v>84.84692630372277</x:v>
      </x:c>
      <x:c r="AJ751" t="str">
        <x:v>24개월 중 양수 지수 24개월; 전반/후반 자료 12/12개월. 최근12개월/이전12개월 관측월 평균비 0.58배, 최근 최댓달 비중 12.5%. 미래 1년 지속을 보장하지 않음.</x:v>
      </x:c>
      <x:c r="AK751" t="str">
        <x:v>https://developers.naver.com/docs/serviceapi/datalab/search/search.md</x:v>
      </x:c>
    </x:row>
    <x:row r="752">
      <x:c r="A752" t="str">
        <x:v>K0748</x:v>
      </x:c>
      <x:c r="B752" t="str">
        <x:v>스포츠</x:v>
      </x:c>
      <x:c r="C752" t="str">
        <x:v>자전거운동</x:v>
      </x:c>
      <x:c r="D752" t="n">
        <x:v>100</x:v>
      </x:c>
      <x:c r="E752" t="n">
        <x:v>97.75449</x:v>
      </x:c>
      <x:c r="F752" t="n">
        <x:v>70.92065</x:v>
      </x:c>
      <x:c r="G752" t="n">
        <x:v>58.00898</x:v>
      </x:c>
      <x:c r="H752" t="n">
        <x:v>75.97305</x:v>
      </x:c>
      <x:c r="I752" t="n">
        <x:v>90.71856</x:v>
      </x:c>
      <x:c r="J752" t="n">
        <x:v>88.95958</x:v>
      </x:c>
      <x:c r="K752" t="n">
        <x:v>84.09431</x:v>
      </x:c>
      <x:c r="L752" t="n">
        <x:v>81.36227</x:v>
      </x:c>
      <x:c r="M752" t="n">
        <x:v>90.45658</x:v>
      </x:c>
      <x:c r="N752" t="n">
        <x:v>83.68263</x:v>
      </x:c>
      <x:c r="O752" t="n">
        <x:v>71.1452</x:v>
      </x:c>
      <x:c r="P752" t="n">
        <x:v>65.23203</x:v>
      </x:c>
      <x:c r="Q752" t="n">
        <x:v>53.92964</x:v>
      </x:c>
      <x:c r="R752" t="n">
        <x:v>49.17664</x:v>
      </x:c>
      <x:c r="S752" t="n">
        <x:v>46.22005</x:v>
      </x:c>
      <x:c r="T752" t="n">
        <x:v>48.50299</x:v>
      </x:c>
      <x:c r="U752" t="n">
        <x:v>33.3458</x:v>
      </x:c>
      <x:c r="V752" t="n">
        <x:v>44.4985</x:v>
      </x:c>
      <x:c r="W752" t="n">
        <x:v>44.12425</x:v>
      </x:c>
      <x:c r="X752" t="n">
        <x:v>38.06137</x:v>
      </x:c>
      <x:c r="Y752" t="n">
        <x:v>39.10928</x:v>
      </x:c>
      <x:c r="Z752" t="n">
        <x:v>38.17365</x:v>
      </x:c>
      <x:c r="AA752" t="n">
        <x:v>38.3982</x:v>
      </x:c>
      <x:c r="AB752" t="n">
        <x:f>COUNT(D752:O752)</x:f>
        <x:v>12</x:v>
      </x:c>
      <x:c r="AC752" t="n">
        <x:f>COUNT(P752:AA752)</x:f>
        <x:v>12</x:v>
      </x:c>
      <x:c r="AD752" t="n">
        <x:f>COUNTIF(D752:AA752,"&gt;0")</x:f>
        <x:v>24</x:v>
      </x:c>
      <x:c r="AE752" t="n">
        <x:f>IF(AB752=0,"",AVERAGE(D752:O752))</x:f>
        <x:v>82.75635833333332</x:v>
      </x:c>
      <x:c r="AF752" t="n">
        <x:f>IF(AC752=0,"",AVERAGE(P752:AA752))</x:f>
        <x:v>44.89770000000001</x:v>
      </x:c>
      <x:c r="AG752" t="n">
        <x:f>IF(OR(AB752&lt;'산출기준'!$B$19,AC752&lt;'산출기준'!$B$19,AE752=0),"",AF752/AE752)</x:f>
        <x:v>0.5425287060017444</x:v>
      </x:c>
      <x:c r="AH752" t="n">
        <x:f>IF(SUM(P752:AA752)=0,"",MAX(P752:AA752)/SUM(P752:AA752))</x:f>
        <x:v>0.12107530007105038</x:v>
      </x:c>
      <x:c r="AI752" t="n">
        <x:f>IF(AG752="","",AD752/'산출기준'!$B$18*'산출기준'!$B$20+MIN(1,AG752)*'산출기준'!$B$21+(1-AH752)*'산출기준'!$B$22)</x:f>
        <x:v>83.85435517863132</x:v>
      </x:c>
      <x:c r="AJ752" t="str">
        <x:v>24개월 중 양수 지수 24개월; 전반/후반 자료 12/12개월. 최근12개월/이전12개월 관측월 평균비 0.54배, 최근 최댓달 비중 12.1%. 미래 1년 지속을 보장하지 않음.</x:v>
      </x:c>
      <x:c r="AK752" t="str">
        <x:v>https://developers.naver.com/docs/serviceapi/datalab/search/search.md</x:v>
      </x:c>
    </x:row>
    <x:row r="753">
      <x:c r="A753" t="str">
        <x:v>K0749</x:v>
      </x:c>
      <x:c r="B753" t="str">
        <x:v>스포츠</x:v>
      </x:c>
      <x:c r="C753" t="str">
        <x:v>발목스트레칭</x:v>
      </x:c>
      <x:c r="D753" t="n">
        <x:v>65.94311</x:v>
      </x:c>
      <x:c r="E753" t="n">
        <x:v>54.82784</x:v>
      </x:c>
      <x:c r="F753" t="n">
        <x:v>48.42814</x:v>
      </x:c>
      <x:c r="G753" t="n">
        <x:v>45.20958</x:v>
      </x:c>
      <x:c r="H753" t="n">
        <x:v>44.27395</x:v>
      </x:c>
      <x:c r="I753" t="n">
        <x:v>47.11826</x:v>
      </x:c>
      <x:c r="J753" t="n">
        <x:v>50.78592</x:v>
      </x:c>
      <x:c r="K753" t="n">
        <x:v>53.03143</x:v>
      </x:c>
      <x:c r="L753" t="n">
        <x:v>49.02694</x:v>
      </x:c>
      <x:c r="M753" t="n">
        <x:v>51.87125</x:v>
      </x:c>
      <x:c r="N753" t="n">
        <x:v>56.58682</x:v>
      </x:c>
      <x:c r="O753" t="n">
        <x:v>56.28742</x:v>
      </x:c>
      <x:c r="P753" t="n">
        <x:v>56.21257</x:v>
      </x:c>
      <x:c r="Q753" t="n">
        <x:v>42.10329</x:v>
      </x:c>
      <x:c r="R753" t="n">
        <x:v>44.9476</x:v>
      </x:c>
      <x:c r="S753" t="n">
        <x:v>33.86976</x:v>
      </x:c>
      <x:c r="T753" t="n">
        <x:v>40.15718</x:v>
      </x:c>
      <x:c r="U753" t="n">
        <x:v>38.17365</x:v>
      </x:c>
      <x:c r="V753" t="n">
        <x:v>44.61077</x:v>
      </x:c>
      <x:c r="W753" t="n">
        <x:v>45.247</x:v>
      </x:c>
      <x:c r="X753" t="n">
        <x:v>50.18712</x:v>
      </x:c>
      <x:c r="Y753" t="n">
        <x:v>56.28742</x:v>
      </x:c>
      <x:c r="Z753" t="n">
        <x:v>53.51796</x:v>
      </x:c>
      <x:c r="AA753" t="n">
        <x:v>43.18862</x:v>
      </x:c>
      <x:c r="AB753" t="n">
        <x:f>COUNT(D753:O753)</x:f>
        <x:v>12</x:v>
      </x:c>
      <x:c r="AC753" t="n">
        <x:f>COUNT(P753:AA753)</x:f>
        <x:v>12</x:v>
      </x:c>
      <x:c r="AD753" t="n">
        <x:f>COUNTIF(D753:AA753,"&gt;0")</x:f>
        <x:v>24</x:v>
      </x:c>
      <x:c r="AE753" t="n">
        <x:f>IF(AB753=0,"",AVERAGE(D753:O753))</x:f>
        <x:v>51.949221666666666</x:v>
      </x:c>
      <x:c r="AF753" t="n">
        <x:f>IF(AC753=0,"",AVERAGE(P753:AA753))</x:f>
        <x:v>45.70857833333333</x:v>
      </x:c>
      <x:c r="AG753" t="n">
        <x:f>IF(OR(AB753&lt;'산출기준'!$B$19,AC753&lt;'산출기준'!$B$19,AE753=0),"",AF753/AE753)</x:f>
        <x:v>0.8798703208033305</x:v>
      </x:c>
      <x:c r="AH753" t="n">
        <x:f>IF(SUM(P753:AA753)=0,"",MAX(P753:AA753)/SUM(P753:AA753))</x:f>
        <x:v>0.10262008805276412</x:v>
      </x:c>
      <x:c r="AI753" t="n">
        <x:f>IF(AG753="","",AD753/'산출기준'!$B$18*'산출기준'!$B$20+MIN(1,AG753)*'산출기준'!$B$21+(1-AH753)*'산출기준'!$B$22)</x:f>
        <x:v>94.34370786304464</x:v>
      </x:c>
      <x:c r="AJ753" t="str">
        <x:v>24개월 중 양수 지수 24개월; 전반/후반 자료 12/12개월. 최근12개월/이전12개월 관측월 평균비 0.88배, 최근 최댓달 비중 10.3%. 미래 1년 지속을 보장하지 않음.</x:v>
      </x:c>
      <x:c r="AK753" t="str">
        <x:v>https://developers.naver.com/docs/serviceapi/datalab/search/search.md</x:v>
      </x:c>
    </x:row>
    <x:row r="754">
      <x:c r="A754" t="str">
        <x:v>K0750</x:v>
      </x:c>
      <x:c r="B754" t="str">
        <x:v>스포츠</x:v>
      </x:c>
      <x:c r="C754" t="str">
        <x:v>아이언샤프트교체비용</x:v>
      </x:c>
      <x:c r="D754" t="n">
        <x:v>69.53592</x:v>
      </x:c>
      <x:c r="E754" t="n">
        <x:v>71.70658</x:v>
      </x:c>
      <x:c r="F754" t="n">
        <x:v>51.7964</x:v>
      </x:c>
      <x:c r="G754" t="n">
        <x:v>35.66616</x:v>
      </x:c>
      <x:c r="H754" t="n">
        <x:v>36.19011</x:v>
      </x:c>
      <x:c r="I754" t="n">
        <x:v>43.78742</x:v>
      </x:c>
      <x:c r="J754" t="n">
        <x:v>55.38922</x:v>
      </x:c>
      <x:c r="K754" t="n">
        <x:v>52.95658</x:v>
      </x:c>
      <x:c r="L754" t="n">
        <x:v>54.19161</x:v>
      </x:c>
      <x:c r="M754" t="n">
        <x:v>54.90269</x:v>
      </x:c>
      <x:c r="N754" t="n">
        <x:v>50.48652</x:v>
      </x:c>
      <x:c r="O754" t="n">
        <x:v>49.62574</x:v>
      </x:c>
      <x:c r="P754" t="n">
        <x:v>51.72155</x:v>
      </x:c>
      <x:c r="Q754" t="n">
        <x:v>46.44461</x:v>
      </x:c>
      <x:c r="R754" t="n">
        <x:v>46.03293</x:v>
      </x:c>
      <x:c r="S754" t="n">
        <x:v>41.35479</x:v>
      </x:c>
      <x:c r="T754" t="n">
        <x:v>42.85179</x:v>
      </x:c>
      <x:c r="U754" t="n">
        <x:v>44.42365</x:v>
      </x:c>
      <x:c r="V754" t="n">
        <x:v>58.53293</x:v>
      </x:c>
      <x:c r="W754" t="n">
        <x:v>57.4476</x:v>
      </x:c>
      <x:c r="X754" t="n">
        <x:v>55.83832</x:v>
      </x:c>
      <x:c r="Y754" t="n">
        <x:v>43.63772</x:v>
      </x:c>
      <x:c r="Z754" t="n">
        <x:v>39.4461</x:v>
      </x:c>
      <x:c r="AA754" t="n">
        <x:v>39.48353</x:v>
      </x:c>
      <x:c r="AB754" t="n">
        <x:f>COUNT(D754:O754)</x:f>
        <x:v>12</x:v>
      </x:c>
      <x:c r="AC754" t="n">
        <x:f>COUNT(P754:AA754)</x:f>
        <x:v>12</x:v>
      </x:c>
      <x:c r="AD754" t="n">
        <x:f>COUNTIF(D754:AA754,"&gt;0")</x:f>
        <x:v>24</x:v>
      </x:c>
      <x:c r="AE754" t="n">
        <x:f>IF(AB754=0,"",AVERAGE(D754:O754))</x:f>
        <x:v>52.18624583333334</x:v>
      </x:c>
      <x:c r="AF754" t="n">
        <x:f>IF(AC754=0,"",AVERAGE(P754:AA754))</x:f>
        <x:v>47.267959999999995</x:v>
      </x:c>
      <x:c r="AG754" t="n">
        <x:f>IF(OR(AB754&lt;'산출기준'!$B$19,AC754&lt;'산출기준'!$B$19,AE754=0),"",AF754/AE754)</x:f>
        <x:v>0.9057551323189482</x:v>
      </x:c>
      <x:c r="AH754" t="n">
        <x:f>IF(SUM(P754:AA754)=0,"",MAX(P754:AA754)/SUM(P754:AA754))</x:f>
        <x:v>0.10319345634266143</x:v>
      </x:c>
      <x:c r="AI754" t="n">
        <x:f>IF(AG754="","",AD754/'산출기준'!$B$18*'산출기준'!$B$20+MIN(1,AG754)*'산출기준'!$B$21+(1-AH754)*'산출기준'!$B$22)</x:f>
        <x:v>95.10878484271521</x:v>
      </x:c>
      <x:c r="AJ754" t="str">
        <x:v>24개월 중 양수 지수 24개월; 전반/후반 자료 12/12개월. 최근12개월/이전12개월 관측월 평균비 0.91배, 최근 최댓달 비중 10.3%. 미래 1년 지속을 보장하지 않음.</x:v>
      </x:c>
      <x:c r="AK754" t="str">
        <x:v>https://developers.naver.com/docs/serviceapi/datalab/search/search.md</x:v>
      </x:c>
    </x:row>
    <x:row r="755">
      <x:c r="A755" t="str">
        <x:v>K0751</x:v>
      </x:c>
      <x:c r="B755" t="str">
        <x:v>스포츠</x:v>
      </x:c>
      <x:c r="C755" t="str">
        <x:v>필라테스종류</x:v>
      </x:c>
      <x:c r="D755" t="n">
        <x:v>57.33532</x:v>
      </x:c>
      <x:c r="E755" t="n">
        <x:v>54.41616</x:v>
      </x:c>
      <x:c r="F755" t="n">
        <x:v>50.86077</x:v>
      </x:c>
      <x:c r="G755" t="n">
        <x:v>45.05988</x:v>
      </x:c>
      <x:c r="H755" t="n">
        <x:v>48.09131</x:v>
      </x:c>
      <x:c r="I755" t="n">
        <x:v>50.8982</x:v>
      </x:c>
      <x:c r="J755" t="n">
        <x:v>54.94011</x:v>
      </x:c>
      <x:c r="K755" t="n">
        <x:v>46.78143</x:v>
      </x:c>
      <x:c r="L755" t="n">
        <x:v>45.8458</x:v>
      </x:c>
      <x:c r="M755" t="n">
        <x:v>51.83383</x:v>
      </x:c>
      <x:c r="N755" t="n">
        <x:v>51.53443</x:v>
      </x:c>
      <x:c r="O755" t="n">
        <x:v>62.16317</x:v>
      </x:c>
      <x:c r="P755" t="n">
        <x:v>50.18712</x:v>
      </x:c>
      <x:c r="Q755" t="n">
        <x:v>41.31736</x:v>
      </x:c>
      <x:c r="R755" t="n">
        <x:v>41.39221</x:v>
      </x:c>
      <x:c r="S755" t="n">
        <x:v>40.53143</x:v>
      </x:c>
      <x:c r="T755" t="n">
        <x:v>54.37874</x:v>
      </x:c>
      <x:c r="U755" t="n">
        <x:v>35.59131</x:v>
      </x:c>
      <x:c r="V755" t="n">
        <x:v>42.96407</x:v>
      </x:c>
      <x:c r="W755" t="n">
        <x:v>35.62874</x:v>
      </x:c>
      <x:c r="X755" t="n">
        <x:v>33.00898</x:v>
      </x:c>
      <x:c r="Y755" t="n">
        <x:v>37.83682</x:v>
      </x:c>
      <x:c r="Z755" t="n">
        <x:v>39.1467</x:v>
      </x:c>
      <x:c r="AA755" t="n">
        <x:v>36.78892</x:v>
      </x:c>
      <x:c r="AB755" t="n">
        <x:f>COUNT(D755:O755)</x:f>
        <x:v>12</x:v>
      </x:c>
      <x:c r="AC755" t="n">
        <x:f>COUNT(P755:AA755)</x:f>
        <x:v>12</x:v>
      </x:c>
      <x:c r="AD755" t="n">
        <x:f>COUNTIF(D755:AA755,"&gt;0")</x:f>
        <x:v>24</x:v>
      </x:c>
      <x:c r="AE755" t="n">
        <x:f>IF(AB755=0,"",AVERAGE(D755:O755))</x:f>
        <x:v>51.64670083333334</x:v>
      </x:c>
      <x:c r="AF755" t="n">
        <x:f>IF(AC755=0,"",AVERAGE(P755:AA755))</x:f>
        <x:v>40.731033333333336</x:v>
      </x:c>
      <x:c r="AG755" t="n">
        <x:f>IF(OR(AB755&lt;'산출기준'!$B$19,AC755&lt;'산출기준'!$B$19,AE755=0),"",AF755/AE755)</x:f>
        <x:v>0.788647341962356</x:v>
      </x:c>
      <x:c r="AH755" t="n">
        <x:f>IF(SUM(P755:AA755)=0,"",MAX(P755:AA755)/SUM(P755:AA755))</x:f>
        <x:v>0.1112557501200968</x:v>
      </x:c>
      <x:c r="AI755" t="n">
        <x:f>IF(AG755="","",AD755/'산출기준'!$B$18*'산출기준'!$B$20+MIN(1,AG755)*'산출기준'!$B$21+(1-AH755)*'산출기준'!$B$22)</x:f>
        <x:v>91.43430525646875</x:v>
      </x:c>
      <x:c r="AJ755" t="str">
        <x:v>24개월 중 양수 지수 24개월; 전반/후반 자료 12/12개월. 최근12개월/이전12개월 관측월 평균비 0.79배, 최근 최댓달 비중 11.1%. 미래 1년 지속을 보장하지 않음.</x:v>
      </x:c>
      <x:c r="AK755" t="str">
        <x:v>https://developers.naver.com/docs/serviceapi/datalab/search/search.md</x:v>
      </x:c>
    </x:row>
    <x:row r="756">
      <x:c r="A756" t="str">
        <x:v>K0752</x:v>
      </x:c>
      <x:c r="B756" t="str">
        <x:v>스포츠</x:v>
      </x:c>
      <x:c r="C756" t="str">
        <x:v>수영영법</x:v>
      </x:c>
      <x:c r="D756" t="n">
        <x:v>43.67514</x:v>
      </x:c>
      <x:c r="E756" t="n">
        <x:v>48.98952</x:v>
      </x:c>
      <x:c r="F756" t="n">
        <x:v>37.42514</x:v>
      </x:c>
      <x:c r="G756" t="n">
        <x:v>35.81586</x:v>
      </x:c>
      <x:c r="H756" t="n">
        <x:v>33.15868</x:v>
      </x:c>
      <x:c r="I756" t="n">
        <x:v>35.77844</x:v>
      </x:c>
      <x:c r="J756" t="n">
        <x:v>34.61826</x:v>
      </x:c>
      <x:c r="K756" t="n">
        <x:v>33.45808</x:v>
      </x:c>
      <x:c r="L756" t="n">
        <x:v>28.63023</x:v>
      </x:c>
      <x:c r="M756" t="n">
        <x:v>28.70508</x:v>
      </x:c>
      <x:c r="N756" t="n">
        <x:v>33.00898</x:v>
      </x:c>
      <x:c r="O756" t="n">
        <x:v>42.55239</x:v>
      </x:c>
      <x:c r="P756" t="n">
        <x:v>33.30838</x:v>
      </x:c>
      <x:c r="Q756" t="n">
        <x:v>23.91467</x:v>
      </x:c>
      <x:c r="R756" t="n">
        <x:v>24.43862</x:v>
      </x:c>
      <x:c r="S756" t="n">
        <x:v>22.90419</x:v>
      </x:c>
      <x:c r="T756" t="n">
        <x:v>22.41766</x:v>
      </x:c>
      <x:c r="U756" t="n">
        <x:v>20.88323</x:v>
      </x:c>
      <x:c r="V756" t="n">
        <x:v>27.2455</x:v>
      </x:c>
      <x:c r="W756" t="n">
        <x:v>30.35179</x:v>
      </x:c>
      <x:c r="X756" t="n">
        <x:v>28.74251</x:v>
      </x:c>
      <x:c r="Y756" t="n">
        <x:v>30.01497</x:v>
      </x:c>
      <x:c r="Z756" t="n">
        <x:v>34.88023</x:v>
      </x:c>
      <x:c r="AA756" t="n">
        <x:v>36.97604</x:v>
      </x:c>
      <x:c r="AB756" t="n">
        <x:f>COUNT(D756:O756)</x:f>
        <x:v>12</x:v>
      </x:c>
      <x:c r="AC756" t="n">
        <x:f>COUNT(P756:AA756)</x:f>
        <x:v>12</x:v>
      </x:c>
      <x:c r="AD756" t="n">
        <x:f>COUNTIF(D756:AA756,"&gt;0")</x:f>
        <x:v>24</x:v>
      </x:c>
      <x:c r="AE756" t="n">
        <x:f>IF(AB756=0,"",AVERAGE(D756:O756))</x:f>
        <x:v>36.31798333333334</x:v>
      </x:c>
      <x:c r="AF756" t="n">
        <x:f>IF(AC756=0,"",AVERAGE(P756:AA756))</x:f>
        <x:v>28.0064825</x:v>
      </x:c>
      <x:c r="AG756" t="n">
        <x:f>IF(OR(AB756&lt;'산출기준'!$B$19,AC756&lt;'산출기준'!$B$19,AE756=0),"",AF756/AE756)</x:f>
        <x:v>0.7711464109378319</x:v>
      </x:c>
      <x:c r="AH756" t="n">
        <x:f>IF(SUM(P756:AA756)=0,"",MAX(P756:AA756)/SUM(P756:AA756))</x:f>
        <x:v>0.11002226597598133</x:v>
      </x:c>
      <x:c r="AI756" t="n">
        <x:f>IF(AG756="","",AD756/'산출기준'!$B$18*'산출기준'!$B$20+MIN(1,AG756)*'산출기준'!$B$21+(1-AH756)*'산출기준'!$B$22)</x:f>
        <x:v>90.93394700861533</x:v>
      </x:c>
      <x:c r="AJ756" t="str">
        <x:v>24개월 중 양수 지수 24개월; 전반/후반 자료 12/12개월. 최근12개월/이전12개월 관측월 평균비 0.77배, 최근 최댓달 비중 11.0%. 미래 1년 지속을 보장하지 않음.</x:v>
      </x:c>
      <x:c r="AK756" t="str">
        <x:v>https://developers.naver.com/docs/serviceapi/datalab/search/search.md</x:v>
      </x:c>
    </x:row>
    <x:row r="757">
      <x:c r="A757" t="str">
        <x:v>K0753</x:v>
      </x:c>
      <x:c r="B757" t="str">
        <x:v>스포츠</x:v>
      </x:c>
      <x:c r="C757" t="str">
        <x:v>다리근력운동</x:v>
      </x:c>
      <x:c r="D757" t="n">
        <x:v>88.99176</x:v>
      </x:c>
      <x:c r="E757" t="n">
        <x:v>89.40329</x:v>
      </x:c>
      <x:c r="F757" t="n">
        <x:v>65.32921</x:v>
      </x:c>
      <x:c r="G757" t="n">
        <x:v>62.65432</x:v>
      </x:c>
      <x:c r="H757" t="n">
        <x:v>72.78806</x:v>
      </x:c>
      <x:c r="I757" t="n">
        <x:v>54.62962</x:v>
      </x:c>
      <x:c r="J757" t="n">
        <x:v>55.14403</x:v>
      </x:c>
      <x:c r="K757" t="n">
        <x:v>41.7181</x:v>
      </x:c>
      <x:c r="L757" t="n">
        <x:v>56.27572</x:v>
      </x:c>
      <x:c r="M757" t="n">
        <x:v>61.41975</x:v>
      </x:c>
      <x:c r="N757" t="n">
        <x:v>60.54526</x:v>
      </x:c>
      <x:c r="O757" t="n">
        <x:v>62.5</x:v>
      </x:c>
      <x:c r="P757" t="n">
        <x:v>55.40123</x:v>
      </x:c>
      <x:c r="Q757" t="n">
        <x:v>50.92592</x:v>
      </x:c>
      <x:c r="R757" t="n">
        <x:v>41.35802</x:v>
      </x:c>
      <x:c r="S757" t="n">
        <x:v>44.44444</x:v>
      </x:c>
      <x:c r="T757" t="n">
        <x:v>44.393</x:v>
      </x:c>
      <x:c r="U757" t="n">
        <x:v>36.47119</x:v>
      </x:c>
      <x:c r="V757" t="n">
        <x:v>41.15226</x:v>
      </x:c>
      <x:c r="W757" t="n">
        <x:v>48.50823</x:v>
      </x:c>
      <x:c r="X757" t="n">
        <x:v>54.73251</x:v>
      </x:c>
      <x:c r="Y757" t="n">
        <x:v>40.79218</x:v>
      </x:c>
      <x:c r="Z757" t="n">
        <x:v>42.59259</x:v>
      </x:c>
      <x:c r="AA757" t="n">
        <x:v>50</x:v>
      </x:c>
      <x:c r="AB757" t="n">
        <x:f>COUNT(D757:O757)</x:f>
        <x:v>12</x:v>
      </x:c>
      <x:c r="AC757" t="n">
        <x:f>COUNT(P757:AA757)</x:f>
        <x:v>12</x:v>
      </x:c>
      <x:c r="AD757" t="n">
        <x:f>COUNTIF(D757:AA757,"&gt;0")</x:f>
        <x:v>24</x:v>
      </x:c>
      <x:c r="AE757" t="n">
        <x:f>IF(AB757=0,"",AVERAGE(D757:O757))</x:f>
        <x:v>64.28326</x:v>
      </x:c>
      <x:c r="AF757" t="n">
        <x:f>IF(AC757=0,"",AVERAGE(P757:AA757))</x:f>
        <x:v>45.89763083333333</x:v>
      </x:c>
      <x:c r="AG757" t="n">
        <x:f>IF(OR(AB757&lt;'산출기준'!$B$19,AC757&lt;'산출기준'!$B$19,AE757=0),"",AF757/AE757)</x:f>
        <x:v>0.7139904048633086</x:v>
      </x:c>
      <x:c r="AH757" t="n">
        <x:f>IF(SUM(P757:AA757)=0,"",MAX(P757:AA757)/SUM(P757:AA757))</x:f>
        <x:v>0.10058839819927524</x:v>
      </x:c>
      <x:c r="AI757" t="n">
        <x:f>IF(AG757="","",AD757/'산출기준'!$B$18*'산출기준'!$B$20+MIN(1,AG757)*'산출기준'!$B$21+(1-AH757)*'산출기준'!$B$22)</x:f>
        <x:v>89.40794418191375</x:v>
      </x:c>
      <x:c r="AJ757" t="str">
        <x:v>24개월 중 양수 지수 24개월; 전반/후반 자료 12/12개월. 최근12개월/이전12개월 관측월 평균비 0.71배, 최근 최댓달 비중 10.1%. 미래 1년 지속을 보장하지 않음.</x:v>
      </x:c>
      <x:c r="AK757" t="str">
        <x:v>https://developers.naver.com/docs/serviceapi/datalab/search/search.md</x:v>
      </x:c>
    </x:row>
    <x:row r="758">
      <x:c r="A758" t="str">
        <x:v>K0754</x:v>
      </x:c>
      <x:c r="B758" t="str">
        <x:v>스포츠</x:v>
      </x:c>
      <x:c r="C758" t="str">
        <x:v>드라이버샤프트교체</x:v>
      </x:c>
      <x:c r="D758" t="n">
        <x:v>90.22633</x:v>
      </x:c>
      <x:c r="E758" t="n">
        <x:v>92.69547</x:v>
      </x:c>
      <x:c r="F758" t="n">
        <x:v>70.78189</x:v>
      </x:c>
      <x:c r="G758" t="n">
        <x:v>46.96502</x:v>
      </x:c>
      <x:c r="H758" t="n">
        <x:v>51.23456</x:v>
      </x:c>
      <x:c r="I758" t="n">
        <x:v>57.87037</x:v>
      </x:c>
      <x:c r="J758" t="n">
        <x:v>67.64403</x:v>
      </x:c>
      <x:c r="K758" t="n">
        <x:v>60.23662</x:v>
      </x:c>
      <x:c r="L758" t="n">
        <x:v>61.88271</x:v>
      </x:c>
      <x:c r="M758" t="n">
        <x:v>61.88271</x:v>
      </x:c>
      <x:c r="N758" t="n">
        <x:v>53.90946</x:v>
      </x:c>
      <x:c r="O758" t="n">
        <x:v>58.28189</x:v>
      </x:c>
      <x:c r="P758" t="n">
        <x:v>51.80041</x:v>
      </x:c>
      <x:c r="Q758" t="n">
        <x:v>52.31481</x:v>
      </x:c>
      <x:c r="R758" t="n">
        <x:v>42.69547</x:v>
      </x:c>
      <x:c r="S758" t="n">
        <x:v>28.75514</x:v>
      </x:c>
      <x:c r="T758" t="n">
        <x:v>27.21193</x:v>
      </x:c>
      <x:c r="U758" t="n">
        <x:v>38.37448</x:v>
      </x:c>
      <x:c r="V758" t="n">
        <x:v>51.64609</x:v>
      </x:c>
      <x:c r="W758" t="n">
        <x:v>49.94855</x:v>
      </x:c>
      <x:c r="X758" t="n">
        <x:v>56.94444</x:v>
      </x:c>
      <x:c r="Y758" t="n">
        <x:v>46.45061</x:v>
      </x:c>
      <x:c r="Z758" t="n">
        <x:v>38.37448</x:v>
      </x:c>
      <x:c r="AA758" t="n">
        <x:v>49.63991</x:v>
      </x:c>
      <x:c r="AB758" t="n">
        <x:f>COUNT(D758:O758)</x:f>
        <x:v>12</x:v>
      </x:c>
      <x:c r="AC758" t="n">
        <x:f>COUNT(P758:AA758)</x:f>
        <x:v>12</x:v>
      </x:c>
      <x:c r="AD758" t="n">
        <x:f>COUNTIF(D758:AA758,"&gt;0")</x:f>
        <x:v>24</x:v>
      </x:c>
      <x:c r="AE758" t="n">
        <x:f>IF(AB758=0,"",AVERAGE(D758:O758))</x:f>
        <x:v>64.46758833333332</x:v>
      </x:c>
      <x:c r="AF758" t="n">
        <x:f>IF(AC758=0,"",AVERAGE(P758:AA758))</x:f>
        <x:v>44.51302666666667</x:v>
      </x:c>
      <x:c r="AG758" t="n">
        <x:f>IF(OR(AB758&lt;'산출기준'!$B$19,AC758&lt;'산출기준'!$B$19,AE758=0),"",AF758/AE758)</x:f>
        <x:v>0.6904714107887756</x:v>
      </x:c>
      <x:c r="AH758" t="n">
        <x:f>IF(SUM(P758:AA758)=0,"",MAX(P758:AA758)/SUM(P758:AA758))</x:f>
        <x:v>0.10660632078639451</x:v>
      </x:c>
      <x:c r="AI758" t="n">
        <x:f>IF(AG758="","",AD758/'산출기준'!$B$18*'산출기준'!$B$20+MIN(1,AG758)*'산출기준'!$B$21+(1-AH758)*'산출기준'!$B$22)</x:f>
        <x:v>88.58201590793539</x:v>
      </x:c>
      <x:c r="AJ758" t="str">
        <x:v>24개월 중 양수 지수 24개월; 전반/후반 자료 12/12개월. 최근12개월/이전12개월 관측월 평균비 0.69배, 최근 최댓달 비중 10.7%. 미래 1년 지속을 보장하지 않음.</x:v>
      </x:c>
      <x:c r="AK758" t="str">
        <x:v>https://developers.naver.com/docs/serviceapi/datalab/search/search.md</x:v>
      </x:c>
    </x:row>
    <x:row r="759">
      <x:c r="A759" t="str">
        <x:v>K0755</x:v>
      </x:c>
      <x:c r="B759" t="str">
        <x:v>스포츠</x:v>
      </x:c>
      <x:c r="C759" t="str">
        <x:v>플랭크시간</x:v>
      </x:c>
      <x:c r="D759" t="n">
        <x:v>66.92386</x:v>
      </x:c>
      <x:c r="E759" t="n">
        <x:v>57.35596</x:v>
      </x:c>
      <x:c r="F759" t="n">
        <x:v>54.73251</x:v>
      </x:c>
      <x:c r="G759" t="n">
        <x:v>46.96502</x:v>
      </x:c>
      <x:c r="H759" t="n">
        <x:v>82.87037</x:v>
      </x:c>
      <x:c r="I759" t="n">
        <x:v>75.61728</x:v>
      </x:c>
      <x:c r="J759" t="n">
        <x:v>73.86831</x:v>
      </x:c>
      <x:c r="K759" t="n">
        <x:v>60.69958</x:v>
      </x:c>
      <x:c r="L759" t="n">
        <x:v>69.6502</x:v>
      </x:c>
      <x:c r="M759" t="n">
        <x:v>73.40534</x:v>
      </x:c>
      <x:c r="N759" t="n">
        <x:v>80.19547</x:v>
      </x:c>
      <x:c r="O759" t="n">
        <x:v>79.16666</x:v>
      </x:c>
      <x:c r="P759" t="n">
        <x:v>76.90329</x:v>
      </x:c>
      <x:c r="Q759" t="n">
        <x:v>54.16666</x:v>
      </x:c>
      <x:c r="R759" t="n">
        <x:v>48.71399</x:v>
      </x:c>
      <x:c r="S759" t="n">
        <x:v>49.07407</x:v>
      </x:c>
      <x:c r="T759" t="n">
        <x:v>70.73045</x:v>
      </x:c>
      <x:c r="U759" t="n">
        <x:v>74.17695</x:v>
      </x:c>
      <x:c r="V759" t="n">
        <x:v>70.57613</x:v>
      </x:c>
      <x:c r="W759" t="n">
        <x:v>54.01234</x:v>
      </x:c>
      <x:c r="X759" t="n">
        <x:v>56.17283</x:v>
      </x:c>
      <x:c r="Y759" t="n">
        <x:v>49.69135</x:v>
      </x:c>
      <x:c r="Z759" t="n">
        <x:v>47.94238</x:v>
      </x:c>
      <x:c r="AA759" t="n">
        <x:v>45.21604</x:v>
      </x:c>
      <x:c r="AB759" t="n">
        <x:f>COUNT(D759:O759)</x:f>
        <x:v>12</x:v>
      </x:c>
      <x:c r="AC759" t="n">
        <x:f>COUNT(P759:AA759)</x:f>
        <x:v>12</x:v>
      </x:c>
      <x:c r="AD759" t="n">
        <x:f>COUNTIF(D759:AA759,"&gt;0")</x:f>
        <x:v>24</x:v>
      </x:c>
      <x:c r="AE759" t="n">
        <x:f>IF(AB759=0,"",AVERAGE(D759:O759))</x:f>
        <x:v>68.45421333333333</x:v>
      </x:c>
      <x:c r="AF759" t="n">
        <x:f>IF(AC759=0,"",AVERAGE(P759:AA759))</x:f>
        <x:v>58.114706666666656</x:v>
      </x:c>
      <x:c r="AG759" t="n">
        <x:f>IF(OR(AB759&lt;'산출기준'!$B$19,AC759&lt;'산출기준'!$B$19,AE759=0),"",AF759/AE759)</x:f>
        <x:v>0.8489573371281163</x:v>
      </x:c>
      <x:c r="AH759" t="n">
        <x:f>IF(SUM(P759:AA759)=0,"",MAX(P759:AA759)/SUM(P759:AA759))</x:f>
        <x:v>0.11027514148455367</x:v>
      </x:c>
      <x:c r="AI759" t="n">
        <x:f>IF(AG759="","",AD759/'산출기준'!$B$18*'산출기준'!$B$20+MIN(1,AG759)*'산출기준'!$B$21+(1-AH759)*'산출기준'!$B$22)</x:f>
        <x:v>93.26321728415242</x:v>
      </x:c>
      <x:c r="AJ759" t="str">
        <x:v>24개월 중 양수 지수 24개월; 전반/후반 자료 12/12개월. 최근12개월/이전12개월 관측월 평균비 0.85배, 최근 최댓달 비중 11.0%. 미래 1년 지속을 보장하지 않음.</x:v>
      </x:c>
      <x:c r="AK759" t="str">
        <x:v>https://developers.naver.com/docs/serviceapi/datalab/search/search.md</x:v>
      </x:c>
    </x:row>
    <x:row r="760">
      <x:c r="A760" t="str">
        <x:v>K0756</x:v>
      </x:c>
      <x:c r="B760" t="str">
        <x:v>스포츠</x:v>
      </x:c>
      <x:c r="C760" t="str">
        <x:v>배드민턴서브규칙</x:v>
      </x:c>
      <x:c r="D760" t="n">
        <x:v>97.3251</x:v>
      </x:c>
      <x:c r="E760" t="n">
        <x:v>100</x:v>
      </x:c>
      <x:c r="F760" t="n">
        <x:v>84.77366</x:v>
      </x:c>
      <x:c r="G760" t="n">
        <x:v>54.37242</x:v>
      </x:c>
      <x:c r="H760" t="n">
        <x:v>45.62757</x:v>
      </x:c>
      <x:c r="I760" t="n">
        <x:v>39.66049</x:v>
      </x:c>
      <x:c r="J760" t="n">
        <x:v>71.24485</x:v>
      </x:c>
      <x:c r="K760" t="n">
        <x:v>70.11316</x:v>
      </x:c>
      <x:c r="L760" t="n">
        <x:v>74.43415</x:v>
      </x:c>
      <x:c r="M760" t="n">
        <x:v>72.5823</x:v>
      </x:c>
      <x:c r="N760" t="n">
        <x:v>62.44855</x:v>
      </x:c>
      <x:c r="O760" t="n">
        <x:v>59.36213</x:v>
      </x:c>
      <x:c r="P760" t="n">
        <x:v>76.74897</x:v>
      </x:c>
      <x:c r="Q760" t="n">
        <x:v>72.42798</x:v>
      </x:c>
      <x:c r="R760" t="n">
        <x:v>61.67695</x:v>
      </x:c>
      <x:c r="S760" t="n">
        <x:v>48.19958</x:v>
      </x:c>
      <x:c r="T760" t="n">
        <x:v>40.53497</x:v>
      </x:c>
      <x:c r="U760" t="n">
        <x:v>26.85185</x:v>
      </x:c>
      <x:c r="V760" t="n">
        <x:v>58.02469</x:v>
      </x:c>
      <x:c r="W760" t="n">
        <x:v>55.14403</x:v>
      </x:c>
      <x:c r="X760" t="n">
        <x:v>54.98971</x:v>
      </x:c>
      <x:c r="Y760" t="n">
        <x:v>54.73251</x:v>
      </x:c>
      <x:c r="Z760" t="n">
        <x:v>43.98148</x:v>
      </x:c>
      <x:c r="AA760" t="n">
        <x:v>45.26748</x:v>
      </x:c>
      <x:c r="AB760" t="n">
        <x:f>COUNT(D760:O760)</x:f>
        <x:v>12</x:v>
      </x:c>
      <x:c r="AC760" t="n">
        <x:f>COUNT(P760:AA760)</x:f>
        <x:v>12</x:v>
      </x:c>
      <x:c r="AD760" t="n">
        <x:f>COUNTIF(D760:AA760,"&gt;0")</x:f>
        <x:v>24</x:v>
      </x:c>
      <x:c r="AE760" t="n">
        <x:f>IF(AB760=0,"",AVERAGE(D760:O760))</x:f>
        <x:v>69.32869833333334</x:v>
      </x:c>
      <x:c r="AF760" t="n">
        <x:f>IF(AC760=0,"",AVERAGE(P760:AA760))</x:f>
        <x:v>53.21501666666668</x:v>
      </x:c>
      <x:c r="AG760" t="n">
        <x:f>IF(OR(AB760&lt;'산출기준'!$B$19,AC760&lt;'산출기준'!$B$19,AE760=0),"",AF760/AE760)</x:f>
        <x:v>0.7675755920125334</x:v>
      </x:c>
      <x:c r="AH760" t="n">
        <x:f>IF(SUM(P760:AA760)=0,"",MAX(P760:AA760)/SUM(P760:AA760))</x:f>
        <x:v>0.12018689273485145</x:v>
      </x:c>
      <x:c r="AI760" t="n">
        <x:f>IF(AG760="","",AD760/'산출기준'!$B$18*'산출기준'!$B$20+MIN(1,AG760)*'산출기준'!$B$21+(1-AH760)*'산출기준'!$B$22)</x:f>
        <x:v>90.62352990567898</x:v>
      </x:c>
      <x:c r="AJ760" t="str">
        <x:v>24개월 중 양수 지수 24개월; 전반/후반 자료 12/12개월. 최근12개월/이전12개월 관측월 평균비 0.77배, 최근 최댓달 비중 12.0%. 미래 1년 지속을 보장하지 않음.</x:v>
      </x:c>
      <x:c r="AK760" t="str">
        <x:v>https://developers.naver.com/docs/serviceapi/datalab/search/search.md</x:v>
      </x:c>
    </x:row>
    <x:row r="761">
      <x:c r="A761" t="str">
        <x:v>K0757</x:v>
      </x:c>
      <x:c r="B761" t="str">
        <x:v>스포츠</x:v>
      </x:c>
      <x:c r="C761" t="str">
        <x:v>골프필드준비물</x:v>
      </x:c>
      <x:c r="D761" t="n">
        <x:v>86.41975</x:v>
      </x:c>
      <x:c r="E761" t="n">
        <x:v>94.23868</x:v>
      </x:c>
      <x:c r="F761" t="n">
        <x:v>62.44855</x:v>
      </x:c>
      <x:c r="G761" t="n">
        <x:v>15.48353</x:v>
      </x:c>
      <x:c r="H761" t="n">
        <x:v>18.41563</x:v>
      </x:c>
      <x:c r="I761" t="n">
        <x:v>36.00823</x:v>
      </x:c>
      <x:c r="J761" t="n">
        <x:v>85.49382</x:v>
      </x:c>
      <x:c r="K761" t="n">
        <x:v>82.71604</x:v>
      </x:c>
      <x:c r="L761" t="n">
        <x:v>62.80864</x:v>
      </x:c>
      <x:c r="M761" t="n">
        <x:v>72.17078</x:v>
      </x:c>
      <x:c r="N761" t="n">
        <x:v>46.34773</x:v>
      </x:c>
      <x:c r="O761" t="n">
        <x:v>29.26954</x:v>
      </x:c>
      <x:c r="P761" t="n">
        <x:v>41.56378</x:v>
      </x:c>
      <x:c r="Q761" t="n">
        <x:v>64.66049</x:v>
      </x:c>
      <x:c r="R761" t="n">
        <x:v>51.85185</x:v>
      </x:c>
      <x:c r="S761" t="n">
        <x:v>9.5679</x:v>
      </x:c>
      <x:c r="T761" t="n">
        <x:v>4.78395</x:v>
      </x:c>
      <x:c r="U761" t="n">
        <x:v>30.76131</x:v>
      </x:c>
      <x:c r="V761" t="n">
        <x:v>65.63786</x:v>
      </x:c>
      <x:c r="W761" t="n">
        <x:v>75.05144</x:v>
      </x:c>
      <x:c r="X761" t="n">
        <x:v>72.01646</x:v>
      </x:c>
      <x:c r="Y761" t="n">
        <x:v>58.07613</x:v>
      </x:c>
      <x:c r="Z761" t="n">
        <x:v>44.70164</x:v>
      </x:c>
      <x:c r="AA761" t="n">
        <x:v>44.80452</x:v>
      </x:c>
      <x:c r="AB761" t="n">
        <x:f>COUNT(D761:O761)</x:f>
        <x:v>12</x:v>
      </x:c>
      <x:c r="AC761" t="n">
        <x:f>COUNT(P761:AA761)</x:f>
        <x:v>12</x:v>
      </x:c>
      <x:c r="AD761" t="n">
        <x:f>COUNTIF(D761:AA761,"&gt;0")</x:f>
        <x:v>24</x:v>
      </x:c>
      <x:c r="AE761" t="n">
        <x:f>IF(AB761=0,"",AVERAGE(D761:O761))</x:f>
        <x:v>57.651743333333336</x:v>
      </x:c>
      <x:c r="AF761" t="n">
        <x:f>IF(AC761=0,"",AVERAGE(P761:AA761))</x:f>
        <x:v>46.95644416666667</x:v>
      </x:c>
      <x:c r="AG761" t="n">
        <x:f>IF(OR(AB761&lt;'산출기준'!$B$19,AC761&lt;'산출기준'!$B$19,AE761=0),"",AF761/AE761)</x:f>
        <x:v>0.8144843755230762</x:v>
      </x:c>
      <x:c r="AH761" t="n">
        <x:f>IF(SUM(P761:AA761)=0,"",MAX(P761:AA761)/SUM(P761:AA761))</x:f>
        <x:v>0.13319336201156484</x:v>
      </x:c>
      <x:c r="AI761" t="n">
        <x:f>IF(AG761="","",AD761/'산출기준'!$B$18*'산출기준'!$B$20+MIN(1,AG761)*'산출기준'!$B$21+(1-AH761)*'산출기준'!$B$22)</x:f>
        <x:v>91.77066402546099</x:v>
      </x:c>
      <x:c r="AJ761" t="str">
        <x:v>24개월 중 양수 지수 24개월; 전반/후반 자료 12/12개월. 최근12개월/이전12개월 관측월 평균비 0.81배, 최근 최댓달 비중 13.3%. 미래 1년 지속을 보장하지 않음.</x:v>
      </x:c>
      <x:c r="AK761" t="str">
        <x:v>https://developers.naver.com/docs/serviceapi/datalab/search/search.md</x:v>
      </x:c>
    </x:row>
    <x:row r="762">
      <x:c r="A762" t="str">
        <x:v>K0758</x:v>
      </x:c>
      <x:c r="B762" t="str">
        <x:v>스포츠</x:v>
      </x:c>
      <x:c r="C762" t="str">
        <x:v>하체운동루틴</x:v>
      </x:c>
      <x:c r="D762" t="n">
        <x:v>93.56649</x:v>
      </x:c>
      <x:c r="E762" t="n">
        <x:v>82.42659</x:v>
      </x:c>
      <x:c r="F762" t="n">
        <x:v>73.83419</x:v>
      </x:c>
      <x:c r="G762" t="n">
        <x:v>72.32297</x:v>
      </x:c>
      <x:c r="H762" t="n">
        <x:v>84.28324</x:v>
      </x:c>
      <x:c r="I762" t="n">
        <x:v>84.06735</x:v>
      </x:c>
      <x:c r="J762" t="n">
        <x:v>87.43523</x:v>
      </x:c>
      <x:c r="K762" t="n">
        <x:v>75.34542</x:v>
      </x:c>
      <x:c r="L762" t="n">
        <x:v>70.25043</x:v>
      </x:c>
      <x:c r="M762" t="n">
        <x:v>68.86873</x:v>
      </x:c>
      <x:c r="N762" t="n">
        <x:v>83.50604</x:v>
      </x:c>
      <x:c r="O762" t="n">
        <x:v>77.63385</x:v>
      </x:c>
      <x:c r="P762" t="n">
        <x:v>67.91882</x:v>
      </x:c>
      <x:c r="Q762" t="n">
        <x:v>46.89119</x:v>
      </x:c>
      <x:c r="R762" t="n">
        <x:v>41.49395</x:v>
      </x:c>
      <x:c r="S762" t="n">
        <x:v>46.63212</x:v>
      </x:c>
      <x:c r="T762" t="n">
        <x:v>54.83592</x:v>
      </x:c>
      <x:c r="U762" t="n">
        <x:v>39.20552</x:v>
      </x:c>
      <x:c r="V762" t="n">
        <x:v>45.42314</x:v>
      </x:c>
      <x:c r="W762" t="n">
        <x:v>43.86873</x:v>
      </x:c>
      <x:c r="X762" t="n">
        <x:v>40.54404</x:v>
      </x:c>
      <x:c r="Y762" t="n">
        <x:v>31.56303</x:v>
      </x:c>
      <x:c r="Z762" t="n">
        <x:v>38.98963</x:v>
      </x:c>
      <x:c r="AA762" t="n">
        <x:v>38.68739</x:v>
      </x:c>
      <x:c r="AB762" t="n">
        <x:f>COUNT(D762:O762)</x:f>
        <x:v>12</x:v>
      </x:c>
      <x:c r="AC762" t="n">
        <x:f>COUNT(P762:AA762)</x:f>
        <x:v>12</x:v>
      </x:c>
      <x:c r="AD762" t="n">
        <x:f>COUNTIF(D762:AA762,"&gt;0")</x:f>
        <x:v>24</x:v>
      </x:c>
      <x:c r="AE762" t="n">
        <x:f>IF(AB762=0,"",AVERAGE(D762:O762))</x:f>
        <x:v>79.46171083333336</x:v>
      </x:c>
      <x:c r="AF762" t="n">
        <x:f>IF(AC762=0,"",AVERAGE(P762:AA762))</x:f>
        <x:v>44.67112333333333</x:v>
      </x:c>
      <x:c r="AG762" t="n">
        <x:f>IF(OR(AB762&lt;'산출기준'!$B$19,AC762&lt;'산출기준'!$B$19,AE762=0),"",AF762/AE762)</x:f>
        <x:v>0.5621716782190682</x:v>
      </x:c>
      <x:c r="AH762" t="n">
        <x:f>IF(SUM(P762:AA762)=0,"",MAX(P762:AA762)/SUM(P762:AA762))</x:f>
        <x:v>0.126701574626472</x:v>
      </x:c>
      <x:c r="AI762" t="n">
        <x:f>IF(AG762="","",AD762/'산출기준'!$B$18*'산출기준'!$B$20+MIN(1,AG762)*'산출기준'!$B$21+(1-AH762)*'산출기준'!$B$22)</x:f>
        <x:v>84.33111885404261</x:v>
      </x:c>
      <x:c r="AJ762" t="str">
        <x:v>24개월 중 양수 지수 24개월; 전반/후반 자료 12/12개월. 최근12개월/이전12개월 관측월 평균비 0.56배, 최근 최댓달 비중 12.7%. 미래 1년 지속을 보장하지 않음.</x:v>
      </x:c>
      <x:c r="AK762" t="str">
        <x:v>https://developers.naver.com/docs/serviceapi/datalab/search/search.md</x:v>
      </x:c>
    </x:row>
    <x:row r="763">
      <x:c r="A763" t="str">
        <x:v>K0759</x:v>
      </x:c>
      <x:c r="B763" t="str">
        <x:v>스포츠</x:v>
      </x:c>
      <x:c r="C763" t="str">
        <x:v>푸쉬업자세</x:v>
      </x:c>
      <x:c r="D763" t="n">
        <x:v>54.4905</x:v>
      </x:c>
      <x:c r="E763" t="n">
        <x:v>48.27288</x:v>
      </x:c>
      <x:c r="F763" t="n">
        <x:v>48.44559</x:v>
      </x:c>
      <x:c r="G763" t="n">
        <x:v>43.52331</x:v>
      </x:c>
      <x:c r="H763" t="n">
        <x:v>55.18134</x:v>
      </x:c>
      <x:c r="I763" t="n">
        <x:v>51.98618</x:v>
      </x:c>
      <x:c r="J763" t="n">
        <x:v>52.97927</x:v>
      </x:c>
      <x:c r="K763" t="n">
        <x:v>46.11398</x:v>
      </x:c>
      <x:c r="L763" t="n">
        <x:v>47.79792</x:v>
      </x:c>
      <x:c r="M763" t="n">
        <x:v>63.51468</x:v>
      </x:c>
      <x:c r="N763" t="n">
        <x:v>67.48704</x:v>
      </x:c>
      <x:c r="O763" t="n">
        <x:v>64.76683</x:v>
      </x:c>
      <x:c r="P763" t="n">
        <x:v>49.3955</x:v>
      </x:c>
      <x:c r="Q763" t="n">
        <x:v>37.78065</x:v>
      </x:c>
      <x:c r="R763" t="n">
        <x:v>30.00863</x:v>
      </x:c>
      <x:c r="S763" t="n">
        <x:v>27.97927</x:v>
      </x:c>
      <x:c r="T763" t="n">
        <x:v>34.71502</x:v>
      </x:c>
      <x:c r="U763" t="n">
        <x:v>29.79274</x:v>
      </x:c>
      <x:c r="V763" t="n">
        <x:v>27.11571</x:v>
      </x:c>
      <x:c r="W763" t="n">
        <x:v>29.40414</x:v>
      </x:c>
      <x:c r="X763" t="n">
        <x:v>27.20207</x:v>
      </x:c>
      <x:c r="Y763" t="n">
        <x:v>29.92227</x:v>
      </x:c>
      <x:c r="Z763" t="n">
        <x:v>34.7582</x:v>
      </x:c>
      <x:c r="AA763" t="n">
        <x:v>36.57167</x:v>
      </x:c>
      <x:c r="AB763" t="n">
        <x:f>COUNT(D763:O763)</x:f>
        <x:v>12</x:v>
      </x:c>
      <x:c r="AC763" t="n">
        <x:f>COUNT(P763:AA763)</x:f>
        <x:v>12</x:v>
      </x:c>
      <x:c r="AD763" t="n">
        <x:f>COUNTIF(D763:AA763,"&gt;0")</x:f>
        <x:v>24</x:v>
      </x:c>
      <x:c r="AE763" t="n">
        <x:f>IF(AB763=0,"",AVERAGE(D763:O763))</x:f>
        <x:v>53.71329333333333</x:v>
      </x:c>
      <x:c r="AF763" t="n">
        <x:f>IF(AC763=0,"",AVERAGE(P763:AA763))</x:f>
        <x:v>32.88715583333333</x:v>
      </x:c>
      <x:c r="AG763" t="n">
        <x:f>IF(OR(AB763&lt;'산출기준'!$B$19,AC763&lt;'산출기준'!$B$19,AE763=0),"",AF763/AE763)</x:f>
        <x:v>0.6122721917131873</x:v>
      </x:c>
      <x:c r="AH763" t="n">
        <x:f>IF(SUM(P763:AA763)=0,"",MAX(P763:AA763)/SUM(P763:AA763))</x:f>
        <x:v>0.1251641123217633</x:v>
      </x:c>
      <x:c r="AI763" t="n">
        <x:f>IF(AG763="","",AD763/'산출기준'!$B$18*'산출기준'!$B$20+MIN(1,AG763)*'산출기준'!$B$21+(1-AH763)*'산출기준'!$B$22)</x:f>
        <x:v>85.86488350496036</x:v>
      </x:c>
      <x:c r="AJ763" t="str">
        <x:v>24개월 중 양수 지수 24개월; 전반/후반 자료 12/12개월. 최근12개월/이전12개월 관측월 평균비 0.61배, 최근 최댓달 비중 12.5%. 미래 1년 지속을 보장하지 않음.</x:v>
      </x:c>
      <x:c r="AK763" t="str">
        <x:v>https://developers.naver.com/docs/serviceapi/datalab/search/search.md</x:v>
      </x:c>
    </x:row>
    <x:row r="764">
      <x:c r="A764" t="str">
        <x:v>K0760</x:v>
      </x:c>
      <x:c r="B764" t="str">
        <x:v>스포츠</x:v>
      </x:c>
      <x:c r="C764" t="str">
        <x:v>골프자세</x:v>
      </x:c>
      <x:c r="D764" t="n">
        <x:v>100</x:v>
      </x:c>
      <x:c r="E764" t="n">
        <x:v>94.60276</x:v>
      </x:c>
      <x:c r="F764" t="n">
        <x:v>85.96718</x:v>
      </x:c>
      <x:c r="G764" t="n">
        <x:v>61.09671</x:v>
      </x:c>
      <x:c r="H764" t="n">
        <x:v>62.6943</x:v>
      </x:c>
      <x:c r="I764" t="n">
        <x:v>58.89464</x:v>
      </x:c>
      <x:c r="J764" t="n">
        <x:v>65.11226</x:v>
      </x:c>
      <x:c r="K764" t="n">
        <x:v>63.25561</x:v>
      </x:c>
      <x:c r="L764" t="n">
        <x:v>68.00518</x:v>
      </x:c>
      <x:c r="M764" t="n">
        <x:v>67.22797</x:v>
      </x:c>
      <x:c r="N764" t="n">
        <x:v>56.95164</x:v>
      </x:c>
      <x:c r="O764" t="n">
        <x:v>58.29015</x:v>
      </x:c>
      <x:c r="P764" t="n">
        <x:v>58.03108</x:v>
      </x:c>
      <x:c r="Q764" t="n">
        <x:v>45.68221</x:v>
      </x:c>
      <x:c r="R764" t="n">
        <x:v>38.98963</x:v>
      </x:c>
      <x:c r="S764" t="n">
        <x:v>35.5354</x:v>
      </x:c>
      <x:c r="T764" t="n">
        <x:v>33.46286</x:v>
      </x:c>
      <x:c r="U764" t="n">
        <x:v>33.07426</x:v>
      </x:c>
      <x:c r="V764" t="n">
        <x:v>42.44386</x:v>
      </x:c>
      <x:c r="W764" t="n">
        <x:v>41.7962</x:v>
      </x:c>
      <x:c r="X764" t="n">
        <x:v>35.75129</x:v>
      </x:c>
      <x:c r="Y764" t="n">
        <x:v>35.23316</x:v>
      </x:c>
      <x:c r="Z764" t="n">
        <x:v>37.21934</x:v>
      </x:c>
      <x:c r="AA764" t="n">
        <x:v>34.19689</x:v>
      </x:c>
      <x:c r="AB764" t="n">
        <x:f>COUNT(D764:O764)</x:f>
        <x:v>12</x:v>
      </x:c>
      <x:c r="AC764" t="n">
        <x:f>COUNT(P764:AA764)</x:f>
        <x:v>12</x:v>
      </x:c>
      <x:c r="AD764" t="n">
        <x:f>COUNTIF(D764:AA764,"&gt;0")</x:f>
        <x:v>24</x:v>
      </x:c>
      <x:c r="AE764" t="n">
        <x:f>IF(AB764=0,"",AVERAGE(D764:O764))</x:f>
        <x:v>70.17486666666667</x:v>
      </x:c>
      <x:c r="AF764" t="n">
        <x:f>IF(AC764=0,"",AVERAGE(P764:AA764))</x:f>
        <x:v>39.284681666666664</x:v>
      </x:c>
      <x:c r="AG764" t="n">
        <x:f>IF(OR(AB764&lt;'산출기준'!$B$19,AC764&lt;'산출기준'!$B$19,AE764=0),"",AF764/AE764)</x:f>
        <x:v>0.5598112762119011</x:v>
      </x:c>
      <x:c r="AH764" t="n">
        <x:f>IF(SUM(P764:AA764)=0,"",MAX(P764:AA764)/SUM(P764:AA764))</x:f>
        <x:v>0.12309946595384147</x:v>
      </x:c>
      <x:c r="AI764" t="n">
        <x:f>IF(AG764="","",AD764/'산출기준'!$B$18*'산출기준'!$B$20+MIN(1,AG764)*'산출기준'!$B$21+(1-AH764)*'산출기준'!$B$22)</x:f>
        <x:v>84.33234896728021</x:v>
      </x:c>
      <x:c r="AJ764" t="str">
        <x:v>24개월 중 양수 지수 24개월; 전반/후반 자료 12/12개월. 최근12개월/이전12개월 관측월 평균비 0.56배, 최근 최댓달 비중 12.3%. 미래 1년 지속을 보장하지 않음.</x:v>
      </x:c>
      <x:c r="AK764" t="str">
        <x:v>https://developers.naver.com/docs/serviceapi/datalab/search/search.md</x:v>
      </x:c>
    </x:row>
    <x:row r="765">
      <x:c r="A765" t="str">
        <x:v>K0761</x:v>
      </x:c>
      <x:c r="B765" t="str">
        <x:v>스포츠</x:v>
      </x:c>
      <x:c r="C765" t="str">
        <x:v>아이언샤프트교체</x:v>
      </x:c>
      <x:c r="D765" t="n">
        <x:v>58.76511</x:v>
      </x:c>
      <x:c r="E765" t="n">
        <x:v>54.18825</x:v>
      </x:c>
      <x:c r="F765" t="n">
        <x:v>44.94818</x:v>
      </x:c>
      <x:c r="G765" t="n">
        <x:v>42.78929</x:v>
      </x:c>
      <x:c r="H765" t="n">
        <x:v>48.40241</x:v>
      </x:c>
      <x:c r="I765" t="n">
        <x:v>57.90155</x:v>
      </x:c>
      <x:c r="J765" t="n">
        <x:v>58.85146</x:v>
      </x:c>
      <x:c r="K765" t="n">
        <x:v>58.46286</x:v>
      </x:c>
      <x:c r="L765" t="n">
        <x:v>49.48186</x:v>
      </x:c>
      <x:c r="M765" t="n">
        <x:v>48.05699</x:v>
      </x:c>
      <x:c r="N765" t="n">
        <x:v>42.83246</x:v>
      </x:c>
      <x:c r="O765" t="n">
        <x:v>45.63903</x:v>
      </x:c>
      <x:c r="P765" t="n">
        <x:v>48.66148</x:v>
      </x:c>
      <x:c r="Q765" t="n">
        <x:v>35.96718</x:v>
      </x:c>
      <x:c r="R765" t="n">
        <x:v>33.11744</x:v>
      </x:c>
      <x:c r="S765" t="n">
        <x:v>26.89982</x:v>
      </x:c>
      <x:c r="T765" t="n">
        <x:v>20.85492</x:v>
      </x:c>
      <x:c r="U765" t="n">
        <x:v>20.59585</x:v>
      </x:c>
      <x:c r="V765" t="n">
        <x:v>32.12435</x:v>
      </x:c>
      <x:c r="W765" t="n">
        <x:v>29.36096</x:v>
      </x:c>
      <x:c r="X765" t="n">
        <x:v>34.67184</x:v>
      </x:c>
      <x:c r="Y765" t="n">
        <x:v>32.08117</x:v>
      </x:c>
      <x:c r="Z765" t="n">
        <x:v>36.52849</x:v>
      </x:c>
      <x:c r="AA765" t="n">
        <x:v>35.83765</x:v>
      </x:c>
      <x:c r="AB765" t="n">
        <x:f>COUNT(D765:O765)</x:f>
        <x:v>12</x:v>
      </x:c>
      <x:c r="AC765" t="n">
        <x:f>COUNT(P765:AA765)</x:f>
        <x:v>12</x:v>
      </x:c>
      <x:c r="AD765" t="n">
        <x:f>COUNTIF(D765:AA765,"&gt;0")</x:f>
        <x:v>24</x:v>
      </x:c>
      <x:c r="AE765" t="n">
        <x:f>IF(AB765=0,"",AVERAGE(D765:O765))</x:f>
        <x:v>50.859954166666675</x:v>
      </x:c>
      <x:c r="AF765" t="n">
        <x:f>IF(AC765=0,"",AVERAGE(P765:AA765))</x:f>
        <x:v>32.22509583333333</x:v>
      </x:c>
      <x:c r="AG765" t="n">
        <x:f>IF(OR(AB765&lt;'산출기준'!$B$19,AC765&lt;'산출기준'!$B$19,AE765=0),"",AF765/AE765)</x:f>
        <x:v>0.6336045000695945</x:v>
      </x:c>
      <x:c r="AH765" t="n">
        <x:f>IF(SUM(P765:AA765)=0,"",MAX(P765:AA765)/SUM(P765:AA765))</x:f>
        <x:v>0.1258374328599747</x:v>
      </x:c>
      <x:c r="AI765" t="n">
        <x:f>IF(AG765="","",AD765/'산출기준'!$B$18*'산출기준'!$B$20+MIN(1,AG765)*'산출기준'!$B$21+(1-AH765)*'산출기준'!$B$22)</x:f>
        <x:v>86.49138634488835</x:v>
      </x:c>
      <x:c r="AJ765" t="str">
        <x:v>24개월 중 양수 지수 24개월; 전반/후반 자료 12/12개월. 최근12개월/이전12개월 관측월 평균비 0.63배, 최근 최댓달 비중 12.6%. 미래 1년 지속을 보장하지 않음.</x:v>
      </x:c>
      <x:c r="AK765" t="str">
        <x:v>https://developers.naver.com/docs/serviceapi/datalab/search/search.md</x:v>
      </x:c>
    </x:row>
    <x:row r="766">
      <x:c r="A766" t="str">
        <x:v>K0762</x:v>
      </x:c>
      <x:c r="B766" t="str">
        <x:v>스포츠</x:v>
      </x:c>
      <x:c r="C766" t="str">
        <x:v>퍼팅연습</x:v>
      </x:c>
      <x:c r="D766" t="n">
        <x:v>76.38169</x:v>
      </x:c>
      <x:c r="E766" t="n">
        <x:v>76.5544</x:v>
      </x:c>
      <x:c r="F766" t="n">
        <x:v>59.67184</x:v>
      </x:c>
      <x:c r="G766" t="n">
        <x:v>43.13471</x:v>
      </x:c>
      <x:c r="H766" t="n">
        <x:v>42.65975</x:v>
      </x:c>
      <x:c r="I766" t="n">
        <x:v>40.63039</x:v>
      </x:c>
      <x:c r="J766" t="n">
        <x:v>55.74265</x:v>
      </x:c>
      <x:c r="K766" t="n">
        <x:v>61.91709</x:v>
      </x:c>
      <x:c r="L766" t="n">
        <x:v>68.69602</x:v>
      </x:c>
      <x:c r="M766" t="n">
        <x:v>73.31606</x:v>
      </x:c>
      <x:c r="N766" t="n">
        <x:v>52.3316</x:v>
      </x:c>
      <x:c r="O766" t="n">
        <x:v>55.39723</x:v>
      </x:c>
      <x:c r="P766" t="n">
        <x:v>46.20034</x:v>
      </x:c>
      <x:c r="Q766" t="n">
        <x:v>31.30397</x:v>
      </x:c>
      <x:c r="R766" t="n">
        <x:v>32.98791</x:v>
      </x:c>
      <x:c r="S766" t="n">
        <x:v>30.31088</x:v>
      </x:c>
      <x:c r="T766" t="n">
        <x:v>29.18825</x:v>
      </x:c>
      <x:c r="U766" t="n">
        <x:v>20.59585</x:v>
      </x:c>
      <x:c r="V766" t="n">
        <x:v>35.5354</x:v>
      </x:c>
      <x:c r="W766" t="n">
        <x:v>34.58549</x:v>
      </x:c>
      <x:c r="X766" t="n">
        <x:v>39.07599</x:v>
      </x:c>
      <x:c r="Y766" t="n">
        <x:v>38.64421</x:v>
      </x:c>
      <x:c r="Z766" t="n">
        <x:v>34.80138</x:v>
      </x:c>
      <x:c r="AA766" t="n">
        <x:v>33.89464</x:v>
      </x:c>
      <x:c r="AB766" t="n">
        <x:f>COUNT(D766:O766)</x:f>
        <x:v>12</x:v>
      </x:c>
      <x:c r="AC766" t="n">
        <x:f>COUNT(P766:AA766)</x:f>
        <x:v>12</x:v>
      </x:c>
      <x:c r="AD766" t="n">
        <x:f>COUNTIF(D766:AA766,"&gt;0")</x:f>
        <x:v>24</x:v>
      </x:c>
      <x:c r="AE766" t="n">
        <x:f>IF(AB766=0,"",AVERAGE(D766:O766))</x:f>
        <x:v>58.869452499999994</x:v>
      </x:c>
      <x:c r="AF766" t="n">
        <x:f>IF(AC766=0,"",AVERAGE(P766:AA766))</x:f>
        <x:v>33.92702583333333</x:v>
      </x:c>
      <x:c r="AG766" t="n">
        <x:f>IF(OR(AB766&lt;'산출기준'!$B$19,AC766&lt;'산출기준'!$B$19,AE766=0),"",AF766/AE766)</x:f>
        <x:v>0.5763095186477798</x:v>
      </x:c>
      <x:c r="AH766" t="n">
        <x:f>IF(SUM(P766:AA766)=0,"",MAX(P766:AA766)/SUM(P766:AA766))</x:f>
        <x:v>0.1134796887957882</x:v>
      </x:c>
      <x:c r="AI766" t="n">
        <x:f>IF(AG766="","",AD766/'산출기준'!$B$18*'산출기준'!$B$20+MIN(1,AG766)*'산출기준'!$B$21+(1-AH766)*'산출기준'!$B$22)</x:f>
        <x:v>85.01969178351763</x:v>
      </x:c>
      <x:c r="AJ766" t="str">
        <x:v>24개월 중 양수 지수 24개월; 전반/후반 자료 12/12개월. 최근12개월/이전12개월 관측월 평균비 0.58배, 최근 최댓달 비중 11.3%. 미래 1년 지속을 보장하지 않음.</x:v>
      </x:c>
      <x:c r="AK766" t="str">
        <x:v>https://developers.naver.com/docs/serviceapi/datalab/search/search.md</x:v>
      </x:c>
    </x:row>
    <x:row r="767">
      <x:c r="A767" t="str">
        <x:v>K0763</x:v>
      </x:c>
      <x:c r="B767" t="str">
        <x:v>스포츠</x:v>
      </x:c>
      <x:c r="C767" t="str">
        <x:v>그룹필라테스가격</x:v>
      </x:c>
      <x:c r="D767" t="n">
        <x:v>23.99253</x:v>
      </x:c>
      <x:c r="E767" t="n">
        <x:v>22.72388</x:v>
      </x:c>
      <x:c r="F767" t="n">
        <x:v>22.35074</x:v>
      </x:c>
      <x:c r="G767" t="n">
        <x:v>21.52985</x:v>
      </x:c>
      <x:c r="H767" t="n">
        <x:v>22.01492</x:v>
      </x:c>
      <x:c r="I767" t="n">
        <x:v>20.14925</x:v>
      </x:c>
      <x:c r="J767" t="n">
        <x:v>20.48507</x:v>
      </x:c>
      <x:c r="K767" t="n">
        <x:v>17.05223</x:v>
      </x:c>
      <x:c r="L767" t="n">
        <x:v>11.26865</x:v>
      </x:c>
      <x:c r="M767" t="n">
        <x:v>13.43283</x:v>
      </x:c>
      <x:c r="N767" t="n">
        <x:v>17.20149</x:v>
      </x:c>
      <x:c r="O767" t="n">
        <x:v>22.46268</x:v>
      </x:c>
      <x:c r="P767" t="n">
        <x:v>19.36567</x:v>
      </x:c>
      <x:c r="Q767" t="n">
        <x:v>11.60447</x:v>
      </x:c>
      <x:c r="R767" t="n">
        <x:v>10.11194</x:v>
      </x:c>
      <x:c r="S767" t="n">
        <x:v>9.55223</x:v>
      </x:c>
      <x:c r="T767" t="n">
        <x:v>12.7985</x:v>
      </x:c>
      <x:c r="U767" t="n">
        <x:v>15.74626</x:v>
      </x:c>
      <x:c r="V767" t="n">
        <x:v>29.36567</x:v>
      </x:c>
      <x:c r="W767" t="n">
        <x:v>23.28358</x:v>
      </x:c>
      <x:c r="X767" t="n">
        <x:v>22.76119</x:v>
      </x:c>
      <x:c r="Y767" t="n">
        <x:v>22.01492</x:v>
      </x:c>
      <x:c r="Z767" t="n">
        <x:v>23.24626</x:v>
      </x:c>
      <x:c r="AA767" t="n">
        <x:v>29.32835</x:v>
      </x:c>
      <x:c r="AB767" t="n">
        <x:f>COUNT(D767:O767)</x:f>
        <x:v>12</x:v>
      </x:c>
      <x:c r="AC767" t="n">
        <x:f>COUNT(P767:AA767)</x:f>
        <x:v>12</x:v>
      </x:c>
      <x:c r="AD767" t="n">
        <x:f>COUNTIF(D767:AA767,"&gt;0")</x:f>
        <x:v>24</x:v>
      </x:c>
      <x:c r="AE767" t="n">
        <x:f>IF(AB767=0,"",AVERAGE(D767:O767))</x:f>
        <x:v>19.555343333333337</x:v>
      </x:c>
      <x:c r="AF767" t="n">
        <x:f>IF(AC767=0,"",AVERAGE(P767:AA767))</x:f>
        <x:v>19.098253333333332</x:v>
      </x:c>
      <x:c r="AG767" t="n">
        <x:f>IF(OR(AB767&lt;'산출기준'!$B$19,AC767&lt;'산출기준'!$B$19,AE767=0),"",AF767/AE767)</x:f>
        <x:v>0.976625825882542</x:v>
      </x:c>
      <x:c r="AH767" t="n">
        <x:f>IF(SUM(P767:AA767)=0,"",MAX(P767:AA767)/SUM(P767:AA767))</x:f>
        <x:v>0.1281341871403249</x:v>
      </x:c>
      <x:c r="AI767" t="n">
        <x:f>IF(AG767="","",AD767/'산출기준'!$B$18*'산출기준'!$B$20+MIN(1,AG767)*'산출기준'!$B$21+(1-AH767)*'산출기준'!$B$22)</x:f>
        <x:v>96.73609103366977</x:v>
      </x:c>
      <x:c r="AJ767" t="str">
        <x:v>24개월 중 양수 지수 24개월; 전반/후반 자료 12/12개월. 최근12개월/이전12개월 관측월 평균비 0.98배, 최근 최댓달 비중 12.8%. 미래 1년 지속을 보장하지 않음.</x:v>
      </x:c>
      <x:c r="AK767" t="str">
        <x:v>https://developers.naver.com/docs/serviceapi/datalab/search/search.md</x:v>
      </x:c>
    </x:row>
    <x:row r="768">
      <x:c r="A768" t="str">
        <x:v>K0764</x:v>
      </x:c>
      <x:c r="B768" t="str">
        <x:v>스포츠</x:v>
      </x:c>
      <x:c r="C768" t="str">
        <x:v>골프채그립교체비용</x:v>
      </x:c>
      <x:c r="D768" t="n">
        <x:v>34.47761</x:v>
      </x:c>
      <x:c r="E768" t="n">
        <x:v>34.02985</x:v>
      </x:c>
      <x:c r="F768" t="n">
        <x:v>21.08208</x:v>
      </x:c>
      <x:c r="G768" t="n">
        <x:v>18.50746</x:v>
      </x:c>
      <x:c r="H768" t="n">
        <x:v>13.73134</x:v>
      </x:c>
      <x:c r="I768" t="n">
        <x:v>6.15671</x:v>
      </x:c>
      <x:c r="J768" t="n">
        <x:v>9.14179</x:v>
      </x:c>
      <x:c r="K768" t="n">
        <x:v>13.91791</x:v>
      </x:c>
      <x:c r="L768" t="n">
        <x:v>23.76865</x:v>
      </x:c>
      <x:c r="M768" t="n">
        <x:v>27.68656</x:v>
      </x:c>
      <x:c r="N768" t="n">
        <x:v>35.37313</x:v>
      </x:c>
      <x:c r="O768" t="n">
        <x:v>29.92537</x:v>
      </x:c>
      <x:c r="P768" t="n">
        <x:v>25.26119</x:v>
      </x:c>
      <x:c r="Q768" t="n">
        <x:v>24.55223</x:v>
      </x:c>
      <x:c r="R768" t="n">
        <x:v>20.67164</x:v>
      </x:c>
      <x:c r="S768" t="n">
        <x:v>4.85074</x:v>
      </x:c>
      <x:c r="T768" t="n">
        <x:v>2.64925</x:v>
      </x:c>
      <x:c r="U768" t="n">
        <x:v>9.85074</x:v>
      </x:c>
      <x:c r="V768" t="n">
        <x:v>23.54477</x:v>
      </x:c>
      <x:c r="W768" t="n">
        <x:v>26.97761</x:v>
      </x:c>
      <x:c r="X768" t="n">
        <x:v>29.62686</x:v>
      </x:c>
      <x:c r="Y768" t="n">
        <x:v>29.1791</x:v>
      </x:c>
      <x:c r="Z768" t="n">
        <x:v>30.67164</x:v>
      </x:c>
      <x:c r="AA768" t="n">
        <x:v>30.26119</x:v>
      </x:c>
      <x:c r="AB768" t="n">
        <x:f>COUNT(D768:O768)</x:f>
        <x:v>12</x:v>
      </x:c>
      <x:c r="AC768" t="n">
        <x:f>COUNT(P768:AA768)</x:f>
        <x:v>12</x:v>
      </x:c>
      <x:c r="AD768" t="n">
        <x:f>COUNTIF(D768:AA768,"&gt;0")</x:f>
        <x:v>24</x:v>
      </x:c>
      <x:c r="AE768" t="n">
        <x:f>IF(AB768=0,"",AVERAGE(D768:O768))</x:f>
        <x:v>22.316538333333337</x:v>
      </x:c>
      <x:c r="AF768" t="n">
        <x:f>IF(AC768=0,"",AVERAGE(P768:AA768))</x:f>
        <x:v>21.508079999999996</x:v>
      </x:c>
      <x:c r="AG768" t="n">
        <x:f>IF(OR(AB768&lt;'산출기준'!$B$19,AC768&lt;'산출기준'!$B$19,AE768=0),"",AF768/AE768)</x:f>
        <x:v>0.963773129987379</x:v>
      </x:c>
      <x:c r="AH768" t="n">
        <x:f>IF(SUM(P768:AA768)=0,"",MAX(P768:AA768)/SUM(P768:AA768))</x:f>
        <x:v>0.11883766472879032</x:v>
      </x:c>
      <x:c r="AI768" t="n">
        <x:f>IF(AG768="","",AD768/'산출기준'!$B$18*'산출기준'!$B$20+MIN(1,AG768)*'산출기준'!$B$21+(1-AH768)*'산출기준'!$B$22)</x:f>
        <x:v>96.53644060504557</x:v>
      </x:c>
      <x:c r="AJ768" t="str">
        <x:v>24개월 중 양수 지수 24개월; 전반/후반 자료 12/12개월. 최근12개월/이전12개월 관측월 평균비 0.96배, 최근 최댓달 비중 11.9%. 미래 1년 지속을 보장하지 않음.</x:v>
      </x:c>
      <x:c r="AK768" t="str">
        <x:v>https://developers.naver.com/docs/serviceapi/datalab/search/search.md</x:v>
      </x:c>
    </x:row>
    <x:row r="769">
      <x:c r="A769" t="str">
        <x:v>K0765</x:v>
      </x:c>
      <x:c r="B769" t="str">
        <x:v>스포츠</x:v>
      </x:c>
      <x:c r="C769" t="str">
        <x:v>다리스트레칭</x:v>
      </x:c>
      <x:c r="D769" t="n">
        <x:v>46.00746</x:v>
      </x:c>
      <x:c r="E769" t="n">
        <x:v>43.28358</x:v>
      </x:c>
      <x:c r="F769" t="n">
        <x:v>34.32835</x:v>
      </x:c>
      <x:c r="G769" t="n">
        <x:v>30.89552</x:v>
      </x:c>
      <x:c r="H769" t="n">
        <x:v>30.59701</x:v>
      </x:c>
      <x:c r="I769" t="n">
        <x:v>29.66417</x:v>
      </x:c>
      <x:c r="J769" t="n">
        <x:v>38.54477</x:v>
      </x:c>
      <x:c r="K769" t="n">
        <x:v>35.70895</x:v>
      </x:c>
      <x:c r="L769" t="n">
        <x:v>39.58955</x:v>
      </x:c>
      <x:c r="M769" t="n">
        <x:v>39.96268</x:v>
      </x:c>
      <x:c r="N769" t="n">
        <x:v>34.40298</x:v>
      </x:c>
      <x:c r="O769" t="n">
        <x:v>32.08955</x:v>
      </x:c>
      <x:c r="P769" t="n">
        <x:v>34.81343</x:v>
      </x:c>
      <x:c r="Q769" t="n">
        <x:v>29.77611</x:v>
      </x:c>
      <x:c r="R769" t="n">
        <x:v>29.06716</x:v>
      </x:c>
      <x:c r="S769" t="n">
        <x:v>24.81343</x:v>
      </x:c>
      <x:c r="T769" t="n">
        <x:v>26.52985</x:v>
      </x:c>
      <x:c r="U769" t="n">
        <x:v>25.11194</x:v>
      </x:c>
      <x:c r="V769" t="n">
        <x:v>30.26119</x:v>
      </x:c>
      <x:c r="W769" t="n">
        <x:v>31.00746</x:v>
      </x:c>
      <x:c r="X769" t="n">
        <x:v>30.63432</x:v>
      </x:c>
      <x:c r="Y769" t="n">
        <x:v>27.7985</x:v>
      </x:c>
      <x:c r="Z769" t="n">
        <x:v>28.95522</x:v>
      </x:c>
      <x:c r="AA769" t="n">
        <x:v>27.20149</x:v>
      </x:c>
      <x:c r="AB769" t="n">
        <x:f>COUNT(D769:O769)</x:f>
        <x:v>12</x:v>
      </x:c>
      <x:c r="AC769" t="n">
        <x:f>COUNT(P769:AA769)</x:f>
        <x:v>12</x:v>
      </x:c>
      <x:c r="AD769" t="n">
        <x:f>COUNTIF(D769:AA769,"&gt;0")</x:f>
        <x:v>24</x:v>
      </x:c>
      <x:c r="AE769" t="n">
        <x:f>IF(AB769=0,"",AVERAGE(D769:O769))</x:f>
        <x:v>36.256214166666666</x:v>
      </x:c>
      <x:c r="AF769" t="n">
        <x:f>IF(AC769=0,"",AVERAGE(P769:AA769))</x:f>
        <x:v>28.83084166666666</x:v>
      </x:c>
      <x:c r="AG769" t="n">
        <x:f>IF(OR(AB769&lt;'산출기준'!$B$19,AC769&lt;'산출기준'!$B$19,AE769=0),"",AF769/AE769)</x:f>
        <x:v>0.7951972463019384</x:v>
      </x:c>
      <x:c r="AH769" t="n">
        <x:f>IF(SUM(P769:AA769)=0,"",MAX(P769:AA769)/SUM(P769:AA769))</x:f>
        <x:v>0.10062554538672562</x:v>
      </x:c>
      <x:c r="AI769" t="n">
        <x:f>IF(AG769="","",AD769/'산출기준'!$B$18*'산출기준'!$B$20+MIN(1,AG769)*'산출기준'!$B$21+(1-AH769)*'산출기준'!$B$22)</x:f>
        <x:v>91.84340648132364</x:v>
      </x:c>
      <x:c r="AJ769" t="str">
        <x:v>24개월 중 양수 지수 24개월; 전반/후반 자료 12/12개월. 최근12개월/이전12개월 관측월 평균비 0.80배, 최근 최댓달 비중 10.1%. 미래 1년 지속을 보장하지 않음.</x:v>
      </x:c>
      <x:c r="AK769" t="str">
        <x:v>https://developers.naver.com/docs/serviceapi/datalab/search/search.md</x:v>
      </x:c>
    </x:row>
    <x:row r="770">
      <x:c r="A770" t="str">
        <x:v>K0766</x:v>
      </x:c>
      <x:c r="B770" t="str">
        <x:v>스포츠</x:v>
      </x:c>
      <x:c r="C770" t="str">
        <x:v>초보수영</x:v>
      </x:c>
      <x:c r="D770" t="n">
        <x:v>37.5</x:v>
      </x:c>
      <x:c r="E770" t="n">
        <x:v>42.64925</x:v>
      </x:c>
      <x:c r="F770" t="n">
        <x:v>33.99253</x:v>
      </x:c>
      <x:c r="G770" t="n">
        <x:v>24.14179</x:v>
      </x:c>
      <x:c r="H770" t="n">
        <x:v>19.14179</x:v>
      </x:c>
      <x:c r="I770" t="n">
        <x:v>17.16417</x:v>
      </x:c>
      <x:c r="J770" t="n">
        <x:v>12.98507</x:v>
      </x:c>
      <x:c r="K770" t="n">
        <x:v>10.5597</x:v>
      </x:c>
      <x:c r="L770" t="n">
        <x:v>4.88805</x:v>
      </x:c>
      <x:c r="M770" t="n">
        <x:v>17.01492</x:v>
      </x:c>
      <x:c r="N770" t="n">
        <x:v>5.70895</x:v>
      </x:c>
      <x:c r="O770" t="n">
        <x:v>4.58955</x:v>
      </x:c>
      <x:c r="P770" t="n">
        <x:v>3.02238</x:v>
      </x:c>
      <x:c r="Q770" t="n">
        <x:v>13.99253</x:v>
      </x:c>
      <x:c r="R770" t="n">
        <x:v>26.1194</x:v>
      </x:c>
      <x:c r="S770" t="n">
        <x:v>33.09701</x:v>
      </x:c>
      <x:c r="T770" t="n">
        <x:v>36.52985</x:v>
      </x:c>
      <x:c r="U770" t="n">
        <x:v>22.16417</x:v>
      </x:c>
      <x:c r="V770" t="n">
        <x:v>37.76119</x:v>
      </x:c>
      <x:c r="W770" t="n">
        <x:v>35.14925</x:v>
      </x:c>
      <x:c r="X770" t="n">
        <x:v>32.05223</x:v>
      </x:c>
      <x:c r="Y770" t="n">
        <x:v>36.1194</x:v>
      </x:c>
      <x:c r="Z770" t="n">
        <x:v>33.73134</x:v>
      </x:c>
      <x:c r="AA770" t="n">
        <x:v>28.6194</x:v>
      </x:c>
      <x:c r="AB770" t="n">
        <x:f>COUNT(D770:O770)</x:f>
        <x:v>12</x:v>
      </x:c>
      <x:c r="AC770" t="n">
        <x:f>COUNT(P770:AA770)</x:f>
        <x:v>12</x:v>
      </x:c>
      <x:c r="AD770" t="n">
        <x:f>COUNTIF(D770:AA770,"&gt;0")</x:f>
        <x:v>24</x:v>
      </x:c>
      <x:c r="AE770" t="n">
        <x:f>IF(AB770=0,"",AVERAGE(D770:O770))</x:f>
        <x:v>19.1946475</x:v>
      </x:c>
      <x:c r="AF770" t="n">
        <x:f>IF(AC770=0,"",AVERAGE(P770:AA770))</x:f>
        <x:v>28.196512499999997</x:v>
      </x:c>
      <x:c r="AG770" t="n">
        <x:f>IF(OR(AB770&lt;'산출기준'!$B$19,AC770&lt;'산출기준'!$B$19,AE770=0),"",AF770/AE770)</x:f>
        <x:v>1.4689778752123477</x:v>
      </x:c>
      <x:c r="AH770" t="n">
        <x:f>IF(SUM(P770:AA770)=0,"",MAX(P770:AA770)/SUM(P770:AA770))</x:f>
        <x:v>0.11160124264776836</x:v>
      </x:c>
      <x:c r="AI770" t="n">
        <x:f>IF(AG770="","",AD770/'산출기준'!$B$18*'산출기준'!$B$20+MIN(1,AG770)*'산출기준'!$B$21+(1-AH770)*'산출기준'!$B$22)</x:f>
        <x:v>97.76797514704464</x:v>
      </x:c>
      <x:c r="AJ770" t="str">
        <x:v>24개월 중 양수 지수 24개월; 전반/후반 자료 12/12개월. 최근12개월/이전12개월 관측월 평균비 1.47배, 최근 최댓달 비중 11.2%. 미래 1년 지속을 보장하지 않음.</x:v>
      </x:c>
      <x:c r="AK770" t="str">
        <x:v>https://developers.naver.com/docs/serviceapi/datalab/search/search.md</x:v>
      </x:c>
    </x:row>
    <x:row r="771">
      <x:c r="A771" t="str">
        <x:v>K0767</x:v>
      </x:c>
      <x:c r="B771" t="str">
        <x:v>스포츠</x:v>
      </x:c>
      <x:c r="C771" t="str">
        <x:v>러닝호흡법</x:v>
      </x:c>
      <x:c r="D771" t="n">
        <x:v>39.51492</x:v>
      </x:c>
      <x:c r="E771" t="n">
        <x:v>41.94029</x:v>
      </x:c>
      <x:c r="F771" t="n">
        <x:v>21.94029</x:v>
      </x:c>
      <x:c r="G771" t="n">
        <x:v>8.99253</x:v>
      </x:c>
      <x:c r="H771" t="n">
        <x:v>10.44776</x:v>
      </x:c>
      <x:c r="I771" t="n">
        <x:v>11.82835</x:v>
      </x:c>
      <x:c r="J771" t="n">
        <x:v>22.98507</x:v>
      </x:c>
      <x:c r="K771" t="n">
        <x:v>26.08208</x:v>
      </x:c>
      <x:c r="L771" t="n">
        <x:v>30.70895</x:v>
      </x:c>
      <x:c r="M771" t="n">
        <x:v>39.58955</x:v>
      </x:c>
      <x:c r="N771" t="n">
        <x:v>51.86567</x:v>
      </x:c>
      <x:c r="O771" t="n">
        <x:v>74.92537</x:v>
      </x:c>
      <x:c r="P771" t="n">
        <x:v>100</x:v>
      </x:c>
      <x:c r="Q771" t="n">
        <x:v>62.42537</x:v>
      </x:c>
      <x:c r="R771" t="n">
        <x:v>38.50746</x:v>
      </x:c>
      <x:c r="S771" t="n">
        <x:v>19.40298</x:v>
      </x:c>
      <x:c r="T771" t="n">
        <x:v>22.27611</x:v>
      </x:c>
      <x:c r="U771" t="n">
        <x:v>21.82835</x:v>
      </x:c>
      <x:c r="V771" t="n">
        <x:v>33.84328</x:v>
      </x:c>
      <x:c r="W771" t="n">
        <x:v>35.59701</x:v>
      </x:c>
      <x:c r="X771" t="n">
        <x:v>27.76119</x:v>
      </x:c>
      <x:c r="Y771" t="n">
        <x:v>27.76119</x:v>
      </x:c>
      <x:c r="Z771" t="n">
        <x:v>27.38805</x:v>
      </x:c>
      <x:c r="AA771" t="n">
        <x:v>26.71641</x:v>
      </x:c>
      <x:c r="AB771" t="n">
        <x:f>COUNT(D771:O771)</x:f>
        <x:v>12</x:v>
      </x:c>
      <x:c r="AC771" t="n">
        <x:f>COUNT(P771:AA771)</x:f>
        <x:v>12</x:v>
      </x:c>
      <x:c r="AD771" t="n">
        <x:f>COUNTIF(D771:AA771,"&gt;0")</x:f>
        <x:v>24</x:v>
      </x:c>
      <x:c r="AE771" t="n">
        <x:f>IF(AB771=0,"",AVERAGE(D771:O771))</x:f>
        <x:v>31.735069166666666</x:v>
      </x:c>
      <x:c r="AF771" t="n">
        <x:f>IF(AC771=0,"",AVERAGE(P771:AA771))</x:f>
        <x:v>36.958949999999994</x:v>
      </x:c>
      <x:c r="AG771" t="n">
        <x:f>IF(OR(AB771&lt;'산출기준'!$B$19,AC771&lt;'산출기준'!$B$19,AE771=0),"",AF771/AE771)</x:f>
        <x:v>1.1646090892664667</x:v>
      </x:c>
      <x:c r="AH771" t="n">
        <x:f>IF(SUM(P771:AA771)=0,"",MAX(P771:AA771)/SUM(P771:AA771))</x:f>
        <x:v>0.22547538101957262</x:v>
      </x:c>
      <x:c r="AI771" t="n">
        <x:f>IF(AG771="","",AD771/'산출기준'!$B$18*'산출기준'!$B$20+MIN(1,AG771)*'산출기준'!$B$21+(1-AH771)*'산출기준'!$B$22)</x:f>
        <x:v>95.49049237960855</x:v>
      </x:c>
      <x:c r="AJ771" t="str">
        <x:v>24개월 중 양수 지수 24개월; 전반/후반 자료 12/12개월. 최근12개월/이전12개월 관측월 평균비 1.16배, 최근 최댓달 비중 22.5%. 미래 1년 지속을 보장하지 않음.</x:v>
      </x:c>
      <x:c r="AK771" t="str">
        <x:v>https://developers.naver.com/docs/serviceapi/datalab/search/search.md</x:v>
      </x:c>
    </x:row>
    <x:row r="772">
      <x:c r="A772" t="str">
        <x:v>K0768</x:v>
      </x:c>
      <x:c r="B772" t="str">
        <x:v>스포츠</x:v>
      </x:c>
      <x:c r="C772" t="str">
        <x:v>스쿼트무릎통증</x:v>
      </x:c>
      <x:c r="D772" t="n">
        <x:v>53.90811</x:v>
      </x:c>
      <x:c r="E772" t="n">
        <x:v>51.31264</x:v>
      </x:c>
      <x:c r="F772" t="n">
        <x:v>41.9451</x:v>
      </x:c>
      <x:c r="G772" t="n">
        <x:v>33.20405</x:v>
      </x:c>
      <x:c r="H772" t="n">
        <x:v>42.18377</x:v>
      </x:c>
      <x:c r="I772" t="n">
        <x:v>50.53699</x:v>
      </x:c>
      <x:c r="J772" t="n">
        <x:v>49.34367</x:v>
      </x:c>
      <x:c r="K772" t="n">
        <x:v>47.58353</x:v>
      </x:c>
      <x:c r="L772" t="n">
        <x:v>40.93078</x:v>
      </x:c>
      <x:c r="M772" t="n">
        <x:v>41.79594</x:v>
      </x:c>
      <x:c r="N772" t="n">
        <x:v>45.31622</x:v>
      </x:c>
      <x:c r="O772" t="n">
        <x:v>40.99045</x:v>
      </x:c>
      <x:c r="P772" t="n">
        <x:v>34.90453</x:v>
      </x:c>
      <x:c r="Q772" t="n">
        <x:v>26.52147</x:v>
      </x:c>
      <x:c r="R772" t="n">
        <x:v>23.53818</x:v>
      </x:c>
      <x:c r="S772" t="n">
        <x:v>22.4642</x:v>
      </x:c>
      <x:c r="T772" t="n">
        <x:v>30.63842</x:v>
      </x:c>
      <x:c r="U772" t="n">
        <x:v>25.71599</x:v>
      </x:c>
      <x:c r="V772" t="n">
        <x:v>28.49045</x:v>
      </x:c>
      <x:c r="W772" t="n">
        <x:v>24.463</x:v>
      </x:c>
      <x:c r="X772" t="n">
        <x:v>22.76252</x:v>
      </x:c>
      <x:c r="Y772" t="n">
        <x:v>22.76252</x:v>
      </x:c>
      <x:c r="Z772" t="n">
        <x:v>22.13603</x:v>
      </x:c>
      <x:c r="AA772" t="n">
        <x:v>21.39021</x:v>
      </x:c>
      <x:c r="AB772" t="n">
        <x:f>COUNT(D772:O772)</x:f>
        <x:v>12</x:v>
      </x:c>
      <x:c r="AC772" t="n">
        <x:f>COUNT(P772:AA772)</x:f>
        <x:v>12</x:v>
      </x:c>
      <x:c r="AD772" t="n">
        <x:f>COUNTIF(D772:AA772,"&gt;0")</x:f>
        <x:v>24</x:v>
      </x:c>
      <x:c r="AE772" t="n">
        <x:f>IF(AB772=0,"",AVERAGE(D772:O772))</x:f>
        <x:v>44.9209375</x:v>
      </x:c>
      <x:c r="AF772" t="n">
        <x:f>IF(AC772=0,"",AVERAGE(P772:AA772))</x:f>
        <x:v>25.482293333333335</x:v>
      </x:c>
      <x:c r="AG772" t="n">
        <x:f>IF(OR(AB772&lt;'산출기준'!$B$19,AC772&lt;'산출기준'!$B$19,AE772=0),"",AF772/AE772)</x:f>
        <x:v>0.5672698467910056</x:v>
      </x:c>
      <x:c r="AH772" t="n">
        <x:f>IF(SUM(P772:AA772)=0,"",MAX(P772:AA772)/SUM(P772:AA772))</x:f>
        <x:v>0.11414635234296022</x:v>
      </x:c>
      <x:c r="AI772" t="n">
        <x:f>IF(AG772="","",AD772/'산출기준'!$B$18*'산출기준'!$B$20+MIN(1,AG772)*'산출기준'!$B$21+(1-AH772)*'산출기준'!$B$22)</x:f>
        <x:v>84.73516835687097</x:v>
      </x:c>
      <x:c r="AJ772" t="str">
        <x:v>24개월 중 양수 지수 24개월; 전반/후반 자료 12/12개월. 최근12개월/이전12개월 관측월 평균비 0.57배, 최근 최댓달 비중 11.4%. 미래 1년 지속을 보장하지 않음.</x:v>
      </x:c>
      <x:c r="AK772" t="str">
        <x:v>https://developers.naver.com/docs/serviceapi/datalab/search/search.md</x:v>
      </x:c>
    </x:row>
    <x:row r="773">
      <x:c r="A773" t="str">
        <x:v>K0769</x:v>
      </x:c>
      <x:c r="B773" t="str">
        <x:v>스포츠</x:v>
      </x:c>
      <x:c r="C773" t="str">
        <x:v>러닝발목통증</x:v>
      </x:c>
      <x:c r="D773" t="n">
        <x:v>44.4809</x:v>
      </x:c>
      <x:c r="E773" t="n">
        <x:v>51.61097</x:v>
      </x:c>
      <x:c r="F773" t="n">
        <x:v>32.0704</x:v>
      </x:c>
      <x:c r="G773" t="n">
        <x:v>17.51193</x:v>
      </x:c>
      <x:c r="H773" t="n">
        <x:v>15.33412</x:v>
      </x:c>
      <x:c r="I773" t="n">
        <x:v>17.33293</x:v>
      </x:c>
      <x:c r="J773" t="n">
        <x:v>28.43078</x:v>
      </x:c>
      <x:c r="K773" t="n">
        <x:v>31.08591</x:v>
      </x:c>
      <x:c r="L773" t="n">
        <x:v>35.38186</x:v>
      </x:c>
      <x:c r="M773" t="n">
        <x:v>38.78281</x:v>
      </x:c>
      <x:c r="N773" t="n">
        <x:v>44.86873</x:v>
      </x:c>
      <x:c r="O773" t="n">
        <x:v>65.75178</x:v>
      </x:c>
      <x:c r="P773" t="n">
        <x:v>100</x:v>
      </x:c>
      <x:c r="Q773" t="n">
        <x:v>89.37947</x:v>
      </x:c>
      <x:c r="R773" t="n">
        <x:v>56.74224</x:v>
      </x:c>
      <x:c r="S773" t="n">
        <x:v>30.39976</x:v>
      </x:c>
      <x:c r="T773" t="n">
        <x:v>28.22195</x:v>
      </x:c>
      <x:c r="U773" t="n">
        <x:v>24.01551</x:v>
      </x:c>
      <x:c r="V773" t="n">
        <x:v>34.5167</x:v>
      </x:c>
      <x:c r="W773" t="n">
        <x:v>37.4105</x:v>
      </x:c>
      <x:c r="X773" t="n">
        <x:v>25.20883</x:v>
      </x:c>
      <x:c r="Y773" t="n">
        <x:v>25.26849</x:v>
      </x:c>
      <x:c r="Z773" t="n">
        <x:v>22.40453</x:v>
      </x:c>
      <x:c r="AA773" t="n">
        <x:v>20.61455</x:v>
      </x:c>
      <x:c r="AB773" t="n">
        <x:f>COUNT(D773:O773)</x:f>
        <x:v>12</x:v>
      </x:c>
      <x:c r="AC773" t="n">
        <x:f>COUNT(P773:AA773)</x:f>
        <x:v>12</x:v>
      </x:c>
      <x:c r="AD773" t="n">
        <x:f>COUNTIF(D773:AA773,"&gt;0")</x:f>
        <x:v>24</x:v>
      </x:c>
      <x:c r="AE773" t="n">
        <x:f>IF(AB773=0,"",AVERAGE(D773:O773))</x:f>
        <x:v>35.22026</x:v>
      </x:c>
      <x:c r="AF773" t="n">
        <x:f>IF(AC773=0,"",AVERAGE(P773:AA773))</x:f>
        <x:v>41.181877500000006</x:v>
      </x:c>
      <x:c r="AG773" t="n">
        <x:f>IF(OR(AB773&lt;'산출기준'!$B$19,AC773&lt;'산출기준'!$B$19,AE773=0),"",AF773/AE773)</x:f>
        <x:v>1.169266708990791</x:v>
      </x:c>
      <x:c r="AH773" t="n">
        <x:f>IF(SUM(P773:AA773)=0,"",MAX(P773:AA773)/SUM(P773:AA773))</x:f>
        <x:v>0.20235438108263357</x:v>
      </x:c>
      <x:c r="AI773" t="n">
        <x:f>IF(AG773="","",AD773/'산출기준'!$B$18*'산출기준'!$B$20+MIN(1,AG773)*'산출기준'!$B$21+(1-AH773)*'산출기준'!$B$22)</x:f>
        <x:v>95.95291237834732</x:v>
      </x:c>
      <x:c r="AJ773" t="str">
        <x:v>24개월 중 양수 지수 24개월; 전반/후반 자료 12/12개월. 최근12개월/이전12개월 관측월 평균비 1.17배, 최근 최댓달 비중 20.2%. 미래 1년 지속을 보장하지 않음.</x:v>
      </x:c>
      <x:c r="AK773" t="str">
        <x:v>https://developers.naver.com/docs/serviceapi/datalab/search/search.md</x:v>
      </x:c>
    </x:row>
    <x:row r="774">
      <x:c r="A774" t="str">
        <x:v>K0770</x:v>
      </x:c>
      <x:c r="B774" t="str">
        <x:v>스포츠</x:v>
      </x:c>
      <x:c r="C774" t="str">
        <x:v>배드민턴규칙</x:v>
      </x:c>
      <x:c r="D774" t="n">
        <x:v>71.00238</x:v>
      </x:c>
      <x:c r="E774" t="n">
        <x:v>65.09546</x:v>
      </x:c>
      <x:c r="F774" t="n">
        <x:v>52.77446</x:v>
      </x:c>
      <x:c r="G774" t="n">
        <x:v>34.27804</x:v>
      </x:c>
      <x:c r="H774" t="n">
        <x:v>22.73269</x:v>
      </x:c>
      <x:c r="I774" t="n">
        <x:v>20.10739</x:v>
      </x:c>
      <x:c r="J774" t="n">
        <x:v>54.5346</x:v>
      </x:c>
      <x:c r="K774" t="n">
        <x:v>46.03221</x:v>
      </x:c>
      <x:c r="L774" t="n">
        <x:v>44.45107</x:v>
      </x:c>
      <x:c r="M774" t="n">
        <x:v>45.16706</x:v>
      </x:c>
      <x:c r="N774" t="n">
        <x:v>30.96658</x:v>
      </x:c>
      <x:c r="O774" t="n">
        <x:v>30.93675</x:v>
      </x:c>
      <x:c r="P774" t="n">
        <x:v>39.43914</x:v>
      </x:c>
      <x:c r="Q774" t="n">
        <x:v>32.69689</x:v>
      </x:c>
      <x:c r="R774" t="n">
        <x:v>29.74343</x:v>
      </x:c>
      <x:c r="S774" t="n">
        <x:v>26.10381</x:v>
      </x:c>
      <x:c r="T774" t="n">
        <x:v>19.06324</x:v>
      </x:c>
      <x:c r="U774" t="n">
        <x:v>14.26014</x:v>
      </x:c>
      <x:c r="V774" t="n">
        <x:v>29.23627</x:v>
      </x:c>
      <x:c r="W774" t="n">
        <x:v>30.19093</x:v>
      </x:c>
      <x:c r="X774" t="n">
        <x:v>31.50357</x:v>
      </x:c>
      <x:c r="Y774" t="n">
        <x:v>35.08353</x:v>
      </x:c>
      <x:c r="Z774" t="n">
        <x:v>17.72076</x:v>
      </x:c>
      <x:c r="AA774" t="n">
        <x:v>16.37828</x:v>
      </x:c>
      <x:c r="AB774" t="n">
        <x:f>COUNT(D774:O774)</x:f>
        <x:v>12</x:v>
      </x:c>
      <x:c r="AC774" t="n">
        <x:f>COUNT(P774:AA774)</x:f>
        <x:v>12</x:v>
      </x:c>
      <x:c r="AD774" t="n">
        <x:f>COUNTIF(D774:AA774,"&gt;0")</x:f>
        <x:v>24</x:v>
      </x:c>
      <x:c r="AE774" t="n">
        <x:f>IF(AB774=0,"",AVERAGE(D774:O774))</x:f>
        <x:v>43.17322416666667</x:v>
      </x:c>
      <x:c r="AF774" t="n">
        <x:f>IF(AC774=0,"",AVERAGE(P774:AA774))</x:f>
        <x:v>26.78499916666667</x:v>
      </x:c>
      <x:c r="AG774" t="n">
        <x:f>IF(OR(AB774&lt;'산출기준'!$B$19,AC774&lt;'산출기준'!$B$19,AE774=0),"",AF774/AE774)</x:f>
        <x:v>0.6204076643260505</x:v>
      </x:c>
      <x:c r="AH774" t="n">
        <x:f>IF(SUM(P774:AA774)=0,"",MAX(P774:AA774)/SUM(P774:AA774))</x:f>
        <x:v>0.12270282255935605</x:v>
      </x:c>
      <x:c r="AI774" t="n">
        <x:f>IF(AG774="","",AD774/'산출기준'!$B$18*'산출기준'!$B$20+MIN(1,AG774)*'산출기준'!$B$21+(1-AH774)*'산출기준'!$B$22)</x:f>
        <x:v>86.15817347859439</x:v>
      </x:c>
      <x:c r="AJ774" t="str">
        <x:v>24개월 중 양수 지수 24개월; 전반/후반 자료 12/12개월. 최근12개월/이전12개월 관측월 평균비 0.62배, 최근 최댓달 비중 12.3%. 미래 1년 지속을 보장하지 않음.</x:v>
      </x:c>
      <x:c r="AK774" t="str">
        <x:v>https://developers.naver.com/docs/serviceapi/datalab/search/search.md</x:v>
      </x:c>
    </x:row>
    <x:row r="775">
      <x:c r="A775" t="str">
        <x:v>K0771</x:v>
      </x:c>
      <x:c r="B775" t="str">
        <x:v>스포츠</x:v>
      </x:c>
      <x:c r="C775" t="str">
        <x:v>러닝초보</x:v>
      </x:c>
      <x:c r="D775" t="n">
        <x:v>74.79116</x:v>
      </x:c>
      <x:c r="E775" t="n">
        <x:v>48.38902</x:v>
      </x:c>
      <x:c r="F775" t="n">
        <x:v>29.86276</x:v>
      </x:c>
      <x:c r="G775" t="n">
        <x:v>13.72315</x:v>
      </x:c>
      <x:c r="H775" t="n">
        <x:v>19.24224</x:v>
      </x:c>
      <x:c r="I775" t="n">
        <x:v>17.27326</x:v>
      </x:c>
      <x:c r="J775" t="n">
        <x:v>28.99761</x:v>
      </x:c>
      <x:c r="K775" t="n">
        <x:v>29.3556</x:v>
      </x:c>
      <x:c r="L775" t="n">
        <x:v>36.24701</x:v>
      </x:c>
      <x:c r="M775" t="n">
        <x:v>46.80787</x:v>
      </x:c>
      <x:c r="N775" t="n">
        <x:v>48.68735</x:v>
      </x:c>
      <x:c r="O775" t="n">
        <x:v>64.14081</x:v>
      </x:c>
      <x:c r="P775" t="n">
        <x:v>66.05011</x:v>
      </x:c>
      <x:c r="Q775" t="n">
        <x:v>46.80787</x:v>
      </x:c>
      <x:c r="R775" t="n">
        <x:v>27.95346</x:v>
      </x:c>
      <x:c r="S775" t="n">
        <x:v>18.04892</x:v>
      </x:c>
      <x:c r="T775" t="n">
        <x:v>23.50835</x:v>
      </x:c>
      <x:c r="U775" t="n">
        <x:v>19.5704</x:v>
      </x:c>
      <x:c r="V775" t="n">
        <x:v>23.41885</x:v>
      </x:c>
      <x:c r="W775" t="n">
        <x:v>23.59785</x:v>
      </x:c>
      <x:c r="X775" t="n">
        <x:v>20.61455</x:v>
      </x:c>
      <x:c r="Y775" t="n">
        <x:v>18.61575</x:v>
      </x:c>
      <x:c r="Z775" t="n">
        <x:v>16.73627</x:v>
      </x:c>
      <x:c r="AA775" t="n">
        <x:v>19.54057</x:v>
      </x:c>
      <x:c r="AB775" t="n">
        <x:f>COUNT(D775:O775)</x:f>
        <x:v>12</x:v>
      </x:c>
      <x:c r="AC775" t="n">
        <x:f>COUNT(P775:AA775)</x:f>
        <x:v>12</x:v>
      </x:c>
      <x:c r="AD775" t="n">
        <x:f>COUNTIF(D775:AA775,"&gt;0")</x:f>
        <x:v>24</x:v>
      </x:c>
      <x:c r="AE775" t="n">
        <x:f>IF(AB775=0,"",AVERAGE(D775:O775))</x:f>
        <x:v>38.126486666666665</x:v>
      </x:c>
      <x:c r="AF775" t="n">
        <x:f>IF(AC775=0,"",AVERAGE(P775:AA775))</x:f>
        <x:v>27.038579166666665</x:v>
      </x:c>
      <x:c r="AG775" t="n">
        <x:f>IF(OR(AB775&lt;'산출기준'!$B$19,AC775&lt;'산출기준'!$B$19,AE775=0),"",AF775/AE775)</x:f>
        <x:v>0.7091809796968791</x:v>
      </x:c>
      <x:c r="AH775" t="n">
        <x:f>IF(SUM(P775:AA775)=0,"",MAX(P775:AA775)/SUM(P775:AA775))</x:f>
        <x:v>0.2035674951485216</x:v>
      </x:c>
      <x:c r="AI775" t="n">
        <x:f>IF(AG775="","",AD775/'산출기준'!$B$18*'산출기준'!$B$20+MIN(1,AG775)*'산출기준'!$B$21+(1-AH775)*'산출기준'!$B$22)</x:f>
        <x:v>87.20407948793593</x:v>
      </x:c>
      <x:c r="AJ775" t="str">
        <x:v>24개월 중 양수 지수 24개월; 전반/후반 자료 12/12개월. 최근12개월/이전12개월 관측월 평균비 0.71배, 최근 최댓달 비중 20.4%. 미래 1년 지속을 보장하지 않음.</x:v>
      </x:c>
      <x:c r="AK775" t="str">
        <x:v>https://developers.naver.com/docs/serviceapi/datalab/search/search.md</x:v>
      </x:c>
    </x:row>
    <x:row r="776">
      <x:c r="A776" t="str">
        <x:v>K0772</x:v>
      </x:c>
      <x:c r="B776" t="str">
        <x:v>스포츠</x:v>
      </x:c>
      <x:c r="C776" t="str">
        <x:v>골프그립세척</x:v>
      </x:c>
      <x:c r="D776" t="n">
        <x:v>30.63842</x:v>
      </x:c>
      <x:c r="E776" t="n">
        <x:v>30.69809</x:v>
      </x:c>
      <x:c r="F776" t="n">
        <x:v>22.67303</x:v>
      </x:c>
      <x:c r="G776" t="n">
        <x:v>18.07875</x:v>
      </x:c>
      <x:c r="H776" t="n">
        <x:v>26.58114</x:v>
      </x:c>
      <x:c r="I776" t="n">
        <x:v>28.07279</x:v>
      </x:c>
      <x:c r="J776" t="n">
        <x:v>33.62171</x:v>
      </x:c>
      <x:c r="K776" t="n">
        <x:v>32.51789</x:v>
      </x:c>
      <x:c r="L776" t="n">
        <x:v>37.4105</x:v>
      </x:c>
      <x:c r="M776" t="n">
        <x:v>27.11813</x:v>
      </x:c>
      <x:c r="N776" t="n">
        <x:v>24.01551</x:v>
      </x:c>
      <x:c r="O776" t="n">
        <x:v>25.05966</x:v>
      </x:c>
      <x:c r="P776" t="n">
        <x:v>22.61336</x:v>
      </x:c>
      <x:c r="Q776" t="n">
        <x:v>18.52625</x:v>
      </x:c>
      <x:c r="R776" t="n">
        <x:v>10.29236</x:v>
      </x:c>
      <x:c r="S776" t="n">
        <x:v>7.90572</x:v>
      </x:c>
      <x:c r="T776" t="n">
        <x:v>10.73985</x:v>
      </x:c>
      <x:c r="U776" t="n">
        <x:v>9.63603</x:v>
      </x:c>
      <x:c r="V776" t="n">
        <x:v>16.22911</x:v>
      </x:c>
      <x:c r="W776" t="n">
        <x:v>21.98687</x:v>
      </x:c>
      <x:c r="X776" t="n">
        <x:v>27.92362</x:v>
      </x:c>
      <x:c r="Y776" t="n">
        <x:v>22.40453</x:v>
      </x:c>
      <x:c r="Z776" t="n">
        <x:v>22.13603</x:v>
      </x:c>
      <x:c r="AA776" t="n">
        <x:v>20.55489</x:v>
      </x:c>
      <x:c r="AB776" t="n">
        <x:f>COUNT(D776:O776)</x:f>
        <x:v>12</x:v>
      </x:c>
      <x:c r="AC776" t="n">
        <x:f>COUNT(P776:AA776)</x:f>
        <x:v>12</x:v>
      </x:c>
      <x:c r="AD776" t="n">
        <x:f>COUNTIF(D776:AA776,"&gt;0")</x:f>
        <x:v>24</x:v>
      </x:c>
      <x:c r="AE776" t="n">
        <x:f>IF(AB776=0,"",AVERAGE(D776:O776))</x:f>
        <x:v>28.040468333333337</x:v>
      </x:c>
      <x:c r="AF776" t="n">
        <x:f>IF(AC776=0,"",AVERAGE(P776:AA776))</x:f>
        <x:v>17.57905166666667</x:v>
      </x:c>
      <x:c r="AG776" t="n">
        <x:f>IF(OR(AB776&lt;'산출기준'!$B$19,AC776&lt;'산출기준'!$B$19,AE776=0),"",AF776/AE776)</x:f>
        <x:v>0.6269171918847527</x:v>
      </x:c>
      <x:c r="AH776" t="n">
        <x:f>IF(SUM(P776:AA776)=0,"",MAX(P776:AA776)/SUM(P776:AA776))</x:f>
        <x:v>0.1323716647210112</x:v>
      </x:c>
      <x:c r="AI776" t="n">
        <x:f>IF(AG776="","",AD776/'산출기준'!$B$18*'산출기준'!$B$20+MIN(1,AG776)*'산출기준'!$B$21+(1-AH776)*'산출기준'!$B$22)</x:f>
        <x:v>86.16008246212236</x:v>
      </x:c>
      <x:c r="AJ776" t="str">
        <x:v>24개월 중 양수 지수 24개월; 전반/후반 자료 12/12개월. 최근12개월/이전12개월 관측월 평균비 0.63배, 최근 최댓달 비중 13.2%. 미래 1년 지속을 보장하지 않음.</x:v>
      </x:c>
      <x:c r="AK776" t="str">
        <x:v>https://developers.naver.com/docs/serviceapi/datalab/search/search.md</x:v>
      </x:c>
    </x:row>
    <x:row r="777">
      <x:c r="A777" t="str">
        <x:v>K0773</x:v>
      </x:c>
      <x:c r="B777" t="str">
        <x:v>스포츠</x:v>
      </x:c>
      <x:c r="C777" t="str">
        <x:v>골프그립미끄럼방지</x:v>
      </x:c>
      <x:c r="D777" t="n">
        <x:v>2.02239</x:v>
      </x:c>
      <x:c r="E777" t="n">
        <x:v>1.62513</x:v>
      </x:c>
      <x:c r="F777" t="n">
        <x:v>0.18057</x:v>
      </x:c>
      <x:c r="G777" t="n">
        <x:v>0.25279</x:v>
      </x:c>
      <x:c r="H777"/>
      <x:c r="I777"/>
      <x:c r="J777" t="n">
        <x:v>1.15565</x:v>
      </x:c>
      <x:c r="K777" t="n">
        <x:v>0.68616</x:v>
      </x:c>
      <x:c r="L777" t="n">
        <x:v>0.46948</x:v>
      </x:c>
      <x:c r="M777" t="n">
        <x:v>0.79451</x:v>
      </x:c>
      <x:c r="N777" t="n">
        <x:v>0.46948</x:v>
      </x:c>
      <x:c r="O777" t="n">
        <x:v>0.25279</x:v>
      </x:c>
      <x:c r="P777" t="n">
        <x:v>0.65005</x:v>
      </x:c>
      <x:c r="Q777" t="n">
        <x:v>0.43336</x:v>
      </x:c>
      <x:c r="R777" t="n">
        <x:v>0.46948</x:v>
      </x:c>
      <x:c r="S777" t="n">
        <x:v>0.36114</x:v>
      </x:c>
      <x:c r="T777" t="n">
        <x:v>0.18057</x:v>
      </x:c>
      <x:c r="U777" t="n">
        <x:v>0.28891</x:v>
      </x:c>
      <x:c r="V777" t="n">
        <x:v>0.97508</x:v>
      </x:c>
      <x:c r="W777" t="n">
        <x:v>1.0473</x:v>
      </x:c>
      <x:c r="X777" t="n">
        <x:v>0.39725</x:v>
      </x:c>
      <x:c r="Y777" t="n">
        <x:v>0.57782</x:v>
      </x:c>
      <x:c r="Z777" t="n">
        <x:v>0.75839</x:v>
      </x:c>
      <x:c r="AA777" t="n">
        <x:v>20.18779</x:v>
      </x:c>
      <x:c r="AB777" t="n">
        <x:f>COUNT(D777:O777)</x:f>
        <x:v>10</x:v>
      </x:c>
      <x:c r="AC777" t="n">
        <x:f>COUNT(P777:AA777)</x:f>
        <x:v>12</x:v>
      </x:c>
      <x:c r="AD777" t="n">
        <x:f>COUNTIF(D777:AA777,"&gt;0")</x:f>
        <x:v>22</x:v>
      </x:c>
      <x:c r="AE777" t="n">
        <x:f>IF(AB777=0,"",AVERAGE(D777:O777))</x:f>
        <x:v>0.790895</x:v>
      </x:c>
      <x:c r="AF777" t="n">
        <x:f>IF(AC777=0,"",AVERAGE(P777:AA777))</x:f>
        <x:v>2.1939283333333335</x:v>
      </x:c>
      <x:c r="AG777" t="n">
        <x:f>IF(OR(AB777&lt;'산출기준'!$B$19,AC777&lt;'산출기준'!$B$19,AE777=0),"",AF777/AE777)</x:f>
        <x:v>2.7739817969937013</x:v>
      </x:c>
      <x:c r="AH777" t="n">
        <x:f>IF(SUM(P777:AA777)=0,"",MAX(P777:AA777)/SUM(P777:AA777))</x:f>
        <x:v>0.7668052815459636</x:v>
      </x:c>
      <x:c r="AI777" t="n">
        <x:f>IF(AG777="","",AD777/'산출기준'!$B$18*'산출기준'!$B$20+MIN(1,AG777)*'산출기준'!$B$21+(1-AH777)*'산출기준'!$B$22)</x:f>
        <x:v>80.49722770241405</x:v>
      </x:c>
      <x:c r="AJ777" t="str">
        <x:v>24개월 중 양수 지수 22개월; 전반/후반 자료 10/12개월. 최근12개월/이전12개월 관측월 평균비 2.77배, 최근 최댓달 비중 76.7%. 미래 1년 지속을 보장하지 않음.</x:v>
      </x:c>
      <x:c r="AK777" t="str">
        <x:v>https://developers.naver.com/docs/serviceapi/datalab/search/search.md</x:v>
      </x:c>
    </x:row>
    <x:row r="778">
      <x:c r="A778" t="str">
        <x:v>K0774</x:v>
      </x:c>
      <x:c r="B778" t="str">
        <x:v>스포츠</x:v>
      </x:c>
      <x:c r="C778" t="str">
        <x:v>러닝종아리통증</x:v>
      </x:c>
      <x:c r="D778" t="n">
        <x:v>42.32574</x:v>
      </x:c>
      <x:c r="E778" t="n">
        <x:v>55.79631</x:v>
      </x:c>
      <x:c r="F778" t="n">
        <x:v>35.46406</x:v>
      </x:c>
      <x:c r="G778" t="n">
        <x:v>20.00722</x:v>
      </x:c>
      <x:c r="H778" t="n">
        <x:v>10.94257</x:v>
      </x:c>
      <x:c r="I778" t="n">
        <x:v>17.37089</x:v>
      </x:c>
      <x:c r="J778" t="n">
        <x:v>33.80281</x:v>
      </x:c>
      <x:c r="K778" t="n">
        <x:v>40.37558</x:v>
      </x:c>
      <x:c r="L778" t="n">
        <x:v>40.80895</x:v>
      </x:c>
      <x:c r="M778" t="n">
        <x:v>44.96208</x:v>
      </x:c>
      <x:c r="N778" t="n">
        <x:v>51.82376</x:v>
      </x:c>
      <x:c r="O778" t="n">
        <x:v>70.16973</x:v>
      </x:c>
      <x:c r="P778" t="n">
        <x:v>100</x:v>
      </x:c>
      <x:c r="Q778" t="n">
        <x:v>91.91043</x:v>
      </x:c>
      <x:c r="R778" t="n">
        <x:v>66.88335</x:v>
      </x:c>
      <x:c r="S778" t="n">
        <x:v>30.62477</x:v>
      </x:c>
      <x:c r="T778" t="n">
        <x:v>26.3633</x:v>
      </x:c>
      <x:c r="U778" t="n">
        <x:v>25.20765</x:v>
      </x:c>
      <x:c r="V778" t="n">
        <x:v>37.45034</x:v>
      </x:c>
      <x:c r="W778" t="n">
        <x:v>37.99205</x:v>
      </x:c>
      <x:c r="X778" t="n">
        <x:v>32.93607</x:v>
      </x:c>
      <x:c r="Y778" t="n">
        <x:v>26.14662</x:v>
      </x:c>
      <x:c r="Z778" t="n">
        <x:v>21.56013</x:v>
      </x:c>
      <x:c r="AA778" t="n">
        <x:v>22.28241</x:v>
      </x:c>
      <x:c r="AB778" t="n">
        <x:f>COUNT(D778:O778)</x:f>
        <x:v>12</x:v>
      </x:c>
      <x:c r="AC778" t="n">
        <x:f>COUNT(P778:AA778)</x:f>
        <x:v>12</x:v>
      </x:c>
      <x:c r="AD778" t="n">
        <x:f>COUNTIF(D778:AA778,"&gt;0")</x:f>
        <x:v>24</x:v>
      </x:c>
      <x:c r="AE778" t="n">
        <x:f>IF(AB778=0,"",AVERAGE(D778:O778))</x:f>
        <x:v>38.65414166666667</x:v>
      </x:c>
      <x:c r="AF778" t="n">
        <x:f>IF(AC778=0,"",AVERAGE(P778:AA778))</x:f>
        <x:v>43.27976</x:v>
      </x:c>
      <x:c r="AG778" t="n">
        <x:f>IF(OR(AB778&lt;'산출기준'!$B$19,AC778&lt;'산출기준'!$B$19,AE778=0),"",AF778/AE778)</x:f>
        <x:v>1.1196668231110207</x:v>
      </x:c>
      <x:c r="AH778" t="n">
        <x:f>IF(SUM(P778:AA778)=0,"",MAX(P778:AA778)/SUM(P778:AA778))</x:f>
        <x:v>0.19254573808480763</x:v>
      </x:c>
      <x:c r="AI778" t="n">
        <x:f>IF(AG778="","",AD778/'산출기준'!$B$18*'산출기준'!$B$20+MIN(1,AG778)*'산출기준'!$B$21+(1-AH778)*'산출기준'!$B$22)</x:f>
        <x:v>96.14908523830385</x:v>
      </x:c>
      <x:c r="AJ778" t="str">
        <x:v>24개월 중 양수 지수 24개월; 전반/후반 자료 12/12개월. 최근12개월/이전12개월 관측월 평균비 1.12배, 최근 최댓달 비중 19.3%. 미래 1년 지속을 보장하지 않음.</x:v>
      </x:c>
      <x:c r="AK778" t="str">
        <x:v>https://developers.naver.com/docs/serviceapi/datalab/search/search.md</x:v>
      </x:c>
    </x:row>
    <x:row r="779">
      <x:c r="A779" t="str">
        <x:v>K0775</x:v>
      </x:c>
      <x:c r="B779" t="str">
        <x:v>스포츠</x:v>
      </x:c>
      <x:c r="C779" t="str">
        <x:v>수영호흡법</x:v>
      </x:c>
      <x:c r="D779" t="n">
        <x:v>43.51751</x:v>
      </x:c>
      <x:c r="E779" t="n">
        <x:v>37.95594</x:v>
      </x:c>
      <x:c r="F779" t="n">
        <x:v>30.15529</x:v>
      </x:c>
      <x:c r="G779" t="n">
        <x:v>22.49909</x:v>
      </x:c>
      <x:c r="H779" t="n">
        <x:v>24.52148</x:v>
      </x:c>
      <x:c r="I779" t="n">
        <x:v>24.70205</x:v>
      </x:c>
      <x:c r="J779" t="n">
        <x:v>26.6161</x:v>
      </x:c>
      <x:c r="K779" t="n">
        <x:v>20.26002</x:v>
      </x:c>
      <x:c r="L779" t="n">
        <x:v>20.44059</x:v>
      </x:c>
      <x:c r="M779" t="n">
        <x:v>26.65222</x:v>
      </x:c>
      <x:c r="N779" t="n">
        <x:v>26.1105</x:v>
      </x:c>
      <x:c r="O779" t="n">
        <x:v>27.44673</x:v>
      </x:c>
      <x:c r="P779" t="n">
        <x:v>26.07439</x:v>
      </x:c>
      <x:c r="Q779" t="n">
        <x:v>13.18165</x:v>
      </x:c>
      <x:c r="R779" t="n">
        <x:v>8.7035</x:v>
      </x:c>
      <x:c r="S779" t="n">
        <x:v>8.4507</x:v>
      </x:c>
      <x:c r="T779" t="n">
        <x:v>16.75695</x:v>
      </x:c>
      <x:c r="U779" t="n">
        <x:v>10.22029</x:v>
      </x:c>
      <x:c r="V779" t="n">
        <x:v>15.56518</x:v>
      </x:c>
      <x:c r="W779" t="n">
        <x:v>16.39581</x:v>
      </x:c>
      <x:c r="X779" t="n">
        <x:v>15.63741</x:v>
      </x:c>
      <x:c r="Y779" t="n">
        <x:v>15.49295</x:v>
      </x:c>
      <x:c r="Z779" t="n">
        <x:v>27.04947</x:v>
      </x:c>
      <x:c r="AA779" t="n">
        <x:v>22.82412</x:v>
      </x:c>
      <x:c r="AB779" t="n">
        <x:f>COUNT(D779:O779)</x:f>
        <x:v>12</x:v>
      </x:c>
      <x:c r="AC779" t="n">
        <x:f>COUNT(P779:AA779)</x:f>
        <x:v>12</x:v>
      </x:c>
      <x:c r="AD779" t="n">
        <x:f>COUNTIF(D779:AA779,"&gt;0")</x:f>
        <x:v>24</x:v>
      </x:c>
      <x:c r="AE779" t="n">
        <x:f>IF(AB779=0,"",AVERAGE(D779:O779))</x:f>
        <x:v>27.573126666666667</x:v>
      </x:c>
      <x:c r="AF779" t="n">
        <x:f>IF(AC779=0,"",AVERAGE(P779:AA779))</x:f>
        <x:v>16.362701666666666</x:v>
      </x:c>
      <x:c r="AG779" t="n">
        <x:f>IF(OR(AB779&lt;'산출기준'!$B$19,AC779&lt;'산출기준'!$B$19,AE779=0),"",AF779/AE779)</x:f>
        <x:v>0.5934293148715573</x:v>
      </x:c>
      <x:c r="AH779" t="n">
        <x:f>IF(SUM(P779:AA779)=0,"",MAX(P779:AA779)/SUM(P779:AA779))</x:f>
        <x:v>0.13775979944632208</x:v>
      </x:c>
      <x:c r="AI779" t="n">
        <x:f>IF(AG779="","",AD779/'산출기준'!$B$18*'산출기준'!$B$20+MIN(1,AG779)*'산출기준'!$B$21+(1-AH779)*'산출기준'!$B$22)</x:f>
        <x:v>85.04768345722027</x:v>
      </x:c>
      <x:c r="AJ779" t="str">
        <x:v>24개월 중 양수 지수 24개월; 전반/후반 자료 12/12개월. 최근12개월/이전12개월 관측월 평균비 0.59배, 최근 최댓달 비중 13.8%. 미래 1년 지속을 보장하지 않음.</x:v>
      </x:c>
      <x:c r="AK779" t="str">
        <x:v>https://developers.naver.com/docs/serviceapi/datalab/search/search.md</x:v>
      </x:c>
    </x:row>
    <x:row r="780">
      <x:c r="A780" t="str">
        <x:v>K0776</x:v>
      </x:c>
      <x:c r="B780" t="str">
        <x:v>스포츠</x:v>
      </x:c>
      <x:c r="C780" t="str">
        <x:v>골프규칙</x:v>
      </x:c>
      <x:c r="D780" t="n">
        <x:v>65.4749</x:v>
      </x:c>
      <x:c r="E780" t="n">
        <x:v>73.88949</x:v>
      </x:c>
      <x:c r="F780" t="n">
        <x:v>51.78764</x:v>
      </x:c>
      <x:c r="G780" t="n">
        <x:v>34.74178</x:v>
      </x:c>
      <x:c r="H780" t="n">
        <x:v>30.80534</x:v>
      </x:c>
      <x:c r="I780" t="n">
        <x:v>33.73058</x:v>
      </x:c>
      <x:c r="J780" t="n">
        <x:v>48.17623</x:v>
      </x:c>
      <x:c r="K780" t="n">
        <x:v>55.7602</x:v>
      </x:c>
      <x:c r="L780" t="n">
        <x:v>60.85229</x:v>
      </x:c>
      <x:c r="M780" t="n">
        <x:v>53.44889</x:v>
      </x:c>
      <x:c r="N780" t="n">
        <x:v>43.33694</x:v>
      </x:c>
      <x:c r="O780" t="n">
        <x:v>41.06175</x:v>
      </x:c>
      <x:c r="P780" t="n">
        <x:v>48.93463</x:v>
      </x:c>
      <x:c r="Q780" t="n">
        <x:v>43.91477</x:v>
      </x:c>
      <x:c r="R780" t="n">
        <x:v>33.80281</x:v>
      </x:c>
      <x:c r="S780" t="n">
        <x:v>23.83531</x:v>
      </x:c>
      <x:c r="T780" t="n">
        <x:v>17.94871</x:v>
      </x:c>
      <x:c r="U780" t="n">
        <x:v>23.00469</x:v>
      </x:c>
      <x:c r="V780" t="n">
        <x:v>34.70566</x:v>
      </x:c>
      <x:c r="W780" t="n">
        <x:v>35.03069</x:v>
      </x:c>
      <x:c r="X780" t="n">
        <x:v>35.68075</x:v>
      </x:c>
      <x:c r="Y780" t="n">
        <x:v>32.17768</x:v>
      </x:c>
      <x:c r="Z780" t="n">
        <x:v>26.29107</x:v>
      </x:c>
      <x:c r="AA780" t="n">
        <x:v>24.70205</x:v>
      </x:c>
      <x:c r="AB780" t="n">
        <x:f>COUNT(D780:O780)</x:f>
        <x:v>12</x:v>
      </x:c>
      <x:c r="AC780" t="n">
        <x:f>COUNT(P780:AA780)</x:f>
        <x:v>12</x:v>
      </x:c>
      <x:c r="AD780" t="n">
        <x:f>COUNTIF(D780:AA780,"&gt;0")</x:f>
        <x:v>24</x:v>
      </x:c>
      <x:c r="AE780" t="n">
        <x:f>IF(AB780=0,"",AVERAGE(D780:O780))</x:f>
        <x:v>49.42216916666666</x:v>
      </x:c>
      <x:c r="AF780" t="n">
        <x:f>IF(AC780=0,"",AVERAGE(P780:AA780))</x:f>
        <x:v>31.669068333333332</x:v>
      </x:c>
      <x:c r="AG780" t="n">
        <x:f>IF(OR(AB780&lt;'산출기준'!$B$19,AC780&lt;'산출기준'!$B$19,AE780=0),"",AF780/AE780)</x:f>
        <x:v>0.6407866928409304</x:v>
      </x:c>
      <x:c r="AH780" t="n">
        <x:f>IF(SUM(P780:AA780)=0,"",MAX(P780:AA780)/SUM(P780:AA780))</x:f>
        <x:v>0.1287655762528747</x:v>
      </x:c>
      <x:c r="AI780" t="n">
        <x:f>IF(AG780="","",AD780/'산출기준'!$B$18*'산출기준'!$B$20+MIN(1,AG780)*'산출기준'!$B$21+(1-AH780)*'산출기준'!$B$22)</x:f>
        <x:v>86.64828926017043</x:v>
      </x:c>
      <x:c r="AJ780" t="str">
        <x:v>24개월 중 양수 지수 24개월; 전반/후반 자료 12/12개월. 최근12개월/이전12개월 관측월 평균비 0.64배, 최근 최댓달 비중 12.9%. 미래 1년 지속을 보장하지 않음.</x:v>
      </x:c>
      <x:c r="AK780" t="str">
        <x:v>https://developers.naver.com/docs/serviceapi/datalab/search/search.md</x:v>
      </x:c>
    </x:row>
    <x:row r="781">
      <x:c r="A781" t="str">
        <x:v>K0777</x:v>
      </x:c>
      <x:c r="B781" t="str">
        <x:v>스포츠</x:v>
      </x:c>
      <x:c r="C781" t="str">
        <x:v>아이언종류</x:v>
      </x:c>
      <x:c r="D781" t="n">
        <x:v>58.79378</x:v>
      </x:c>
      <x:c r="E781" t="n">
        <x:v>50.09028</x:v>
      </x:c>
      <x:c r="F781" t="n">
        <x:v>37.77537</x:v>
      </x:c>
      <x:c r="G781" t="n">
        <x:v>31.13037</x:v>
      </x:c>
      <x:c r="H781" t="n">
        <x:v>32.93607</x:v>
      </x:c>
      <x:c r="I781" t="n">
        <x:v>37.73925</x:v>
      </x:c>
      <x:c r="J781" t="n">
        <x:v>41.7118</x:v>
      </x:c>
      <x:c r="K781" t="n">
        <x:v>45.0343</x:v>
      </x:c>
      <x:c r="L781" t="n">
        <x:v>38.82267</x:v>
      </x:c>
      <x:c r="M781" t="n">
        <x:v>38.6421</x:v>
      </x:c>
      <x:c r="N781" t="n">
        <x:v>37.30588</x:v>
      </x:c>
      <x:c r="O781" t="n">
        <x:v>33.98338</x:v>
      </x:c>
      <x:c r="P781" t="n">
        <x:v>33.22499</x:v>
      </x:c>
      <x:c r="Q781" t="n">
        <x:v>33.91115</x:v>
      </x:c>
      <x:c r="R781" t="n">
        <x:v>21.77681</x:v>
      </x:c>
      <x:c r="S781" t="n">
        <x:v>17.73203</x:v>
      </x:c>
      <x:c r="T781" t="n">
        <x:v>20.07945</x:v>
      </x:c>
      <x:c r="U781" t="n">
        <x:v>20.91007</x:v>
      </x:c>
      <x:c r="V781" t="n">
        <x:v>22.28241</x:v>
      </x:c>
      <x:c r="W781" t="n">
        <x:v>17.84037</x:v>
      </x:c>
      <x:c r="X781" t="n">
        <x:v>17.62369</x:v>
      </x:c>
      <x:c r="Y781" t="n">
        <x:v>19.9711</x:v>
      </x:c>
      <x:c r="Z781" t="n">
        <x:v>19.86276</x:v>
      </x:c>
      <x:c r="AA781" t="n">
        <x:v>22.82412</x:v>
      </x:c>
      <x:c r="AB781" t="n">
        <x:f>COUNT(D781:O781)</x:f>
        <x:v>12</x:v>
      </x:c>
      <x:c r="AC781" t="n">
        <x:f>COUNT(P781:AA781)</x:f>
        <x:v>12</x:v>
      </x:c>
      <x:c r="AD781" t="n">
        <x:f>COUNTIF(D781:AA781,"&gt;0")</x:f>
        <x:v>24</x:v>
      </x:c>
      <x:c r="AE781" t="n">
        <x:f>IF(AB781=0,"",AVERAGE(D781:O781))</x:f>
        <x:v>40.33043750000001</x:v>
      </x:c>
      <x:c r="AF781" t="n">
        <x:f>IF(AC781=0,"",AVERAGE(P781:AA781))</x:f>
        <x:v>22.33657916666667</x:v>
      </x:c>
      <x:c r="AG781" t="n">
        <x:f>IF(OR(AB781&lt;'산출기준'!$B$19,AC781&lt;'산출기준'!$B$19,AE781=0),"",AF781/AE781)</x:f>
        <x:v>0.5538392477559081</x:v>
      </x:c>
      <x:c r="AH781" t="n">
        <x:f>IF(SUM(P781:AA781)=0,"",MAX(P781:AA781)/SUM(P781:AA781))</x:f>
        <x:v>0.12651575452000535</x:v>
      </x:c>
      <x:c r="AI781" t="n">
        <x:f>IF(AG781="","",AD781/'산출기준'!$B$18*'산출기준'!$B$20+MIN(1,AG781)*'산출기준'!$B$21+(1-AH781)*'산출기준'!$B$22)</x:f>
        <x:v>84.08486234227713</x:v>
      </x:c>
      <x:c r="AJ781" t="str">
        <x:v>24개월 중 양수 지수 24개월; 전반/후반 자료 12/12개월. 최근12개월/이전12개월 관측월 평균비 0.55배, 최근 최댓달 비중 12.7%. 미래 1년 지속을 보장하지 않음.</x:v>
      </x:c>
      <x:c r="AK781" t="str">
        <x:v>https://developers.naver.com/docs/serviceapi/datalab/search/search.md</x:v>
      </x:c>
    </x:row>
    <x:row r="782">
      <x:c r="A782" t="str">
        <x:v>K0778</x:v>
      </x:c>
      <x:c r="B782" t="str">
        <x:v>스포츠</x:v>
      </x:c>
      <x:c r="C782" t="str">
        <x:v>요가필라테스차이</x:v>
      </x:c>
      <x:c r="D782" t="n">
        <x:v>28.1235</x:v>
      </x:c>
      <x:c r="E782" t="n">
        <x:v>25.32312</x:v>
      </x:c>
      <x:c r="F782" t="n">
        <x:v>22.4988</x:v>
      </x:c>
      <x:c r="G782" t="n">
        <x:v>22.5706</x:v>
      </x:c>
      <x:c r="H782" t="n">
        <x:v>28.14743</x:v>
      </x:c>
      <x:c r="I782" t="n">
        <x:v>23.71948</x:v>
      </x:c>
      <x:c r="J782" t="n">
        <x:v>21.27812</x:v>
      </x:c>
      <x:c r="K782" t="n">
        <x:v>18.78889</x:v>
      </x:c>
      <x:c r="L782" t="n">
        <x:v>17.9033</x:v>
      </x:c>
      <x:c r="M782" t="n">
        <x:v>21.44566</x:v>
      </x:c>
      <x:c r="N782" t="n">
        <x:v>25.22738</x:v>
      </x:c>
      <x:c r="O782" t="n">
        <x:v>24.53326</x:v>
      </x:c>
      <x:c r="P782" t="n">
        <x:v>23.95883</x:v>
      </x:c>
      <x:c r="Q782" t="n">
        <x:v>17.85543</x:v>
      </x:c>
      <x:c r="R782" t="n">
        <x:v>16.89803</x:v>
      </x:c>
      <x:c r="S782" t="n">
        <x:v>16.17999</x:v>
      </x:c>
      <x:c r="T782" t="n">
        <x:v>17.80756</x:v>
      </x:c>
      <x:c r="U782" t="n">
        <x:v>15.12685</x:v>
      </x:c>
      <x:c r="V782" t="n">
        <x:v>16.32359</x:v>
      </x:c>
      <x:c r="W782" t="n">
        <x:v>12.80516</x:v>
      </x:c>
      <x:c r="X782" t="n">
        <x:v>12.32647</x:v>
      </x:c>
      <x:c r="Y782" t="n">
        <x:v>14.60028</x:v>
      </x:c>
      <x:c r="Z782" t="n">
        <x:v>14.09765</x:v>
      </x:c>
      <x:c r="AA782" t="n">
        <x:v>13.8583</x:v>
      </x:c>
      <x:c r="AB782" t="n">
        <x:f>COUNT(D782:O782)</x:f>
        <x:v>12</x:v>
      </x:c>
      <x:c r="AC782" t="n">
        <x:f>COUNT(P782:AA782)</x:f>
        <x:v>12</x:v>
      </x:c>
      <x:c r="AD782" t="n">
        <x:f>COUNTIF(D782:AA782,"&gt;0")</x:f>
        <x:v>24</x:v>
      </x:c>
      <x:c r="AE782" t="n">
        <x:f>IF(AB782=0,"",AVERAGE(D782:O782))</x:f>
        <x:v>23.296628333333334</x:v>
      </x:c>
      <x:c r="AF782" t="n">
        <x:f>IF(AC782=0,"",AVERAGE(P782:AA782))</x:f>
        <x:v>15.986511666666667</x:v>
      </x:c>
      <x:c r="AG782" t="n">
        <x:f>IF(OR(AB782&lt;'산출기준'!$B$19,AC782&lt;'산출기준'!$B$19,AE782=0),"",AF782/AE782)</x:f>
        <x:v>0.6862156805666514</x:v>
      </x:c>
      <x:c r="AH782" t="n">
        <x:f>IF(SUM(P782:AA782)=0,"",MAX(P782:AA782)/SUM(P782:AA782))</x:f>
        <x:v>0.1248908585122854</x:v>
      </x:c>
      <x:c r="AI782" t="n">
        <x:f>IF(AG782="","",AD782/'산출기준'!$B$18*'산출기준'!$B$20+MIN(1,AG782)*'산출기준'!$B$21+(1-AH782)*'산출기준'!$B$22)</x:f>
        <x:v>88.08865324675384</x:v>
      </x:c>
      <x:c r="AJ782" t="str">
        <x:v>24개월 중 양수 지수 24개월; 전반/후반 자료 12/12개월. 최근12개월/이전12개월 관측월 평균비 0.69배, 최근 최댓달 비중 12.5%. 미래 1년 지속을 보장하지 않음.</x:v>
      </x:c>
      <x:c r="AK782" t="str">
        <x:v>https://developers.naver.com/docs/serviceapi/datalab/search/search.md</x:v>
      </x:c>
    </x:row>
    <x:row r="783">
      <x:c r="A783" t="str">
        <x:v>K0779</x:v>
      </x:c>
      <x:c r="B783" t="str">
        <x:v>스포츠</x:v>
      </x:c>
      <x:c r="C783" t="str">
        <x:v>홈트근력운동</x:v>
      </x:c>
      <x:c r="D783" t="n">
        <x:v>20.22498</x:v>
      </x:c>
      <x:c r="E783" t="n">
        <x:v>21.08664</x:v>
      </x:c>
      <x:c r="F783" t="n">
        <x:v>15.8449</x:v>
      </x:c>
      <x:c r="G783" t="n">
        <x:v>12.2786</x:v>
      </x:c>
      <x:c r="H783" t="n">
        <x:v>12.56582</x:v>
      </x:c>
      <x:c r="I783" t="n">
        <x:v>10.74676</x:v>
      </x:c>
      <x:c r="J783" t="n">
        <x:v>11.3212</x:v>
      </x:c>
      <x:c r="K783" t="n">
        <x:v>11.03398</x:v>
      </x:c>
      <x:c r="L783" t="n">
        <x:v>12.11105</x:v>
      </x:c>
      <x:c r="M783" t="n">
        <x:v>14.50454</x:v>
      </x:c>
      <x:c r="N783" t="n">
        <x:v>15.58161</x:v>
      </x:c>
      <x:c r="O783" t="n">
        <x:v>14.93537</x:v>
      </x:c>
      <x:c r="P783" t="n">
        <x:v>12.94877</x:v>
      </x:c>
      <x:c r="Q783" t="n">
        <x:v>7.87458</x:v>
      </x:c>
      <x:c r="R783" t="n">
        <x:v>7.94638</x:v>
      </x:c>
      <x:c r="S783" t="n">
        <x:v>7.10866</x:v>
      </x:c>
      <x:c r="T783" t="n">
        <x:v>9.38247</x:v>
      </x:c>
      <x:c r="U783" t="n">
        <x:v>10.07659</x:v>
      </x:c>
      <x:c r="V783" t="n">
        <x:v>9.50215</x:v>
      </x:c>
      <x:c r="W783" t="n">
        <x:v>16.10818</x:v>
      </x:c>
      <x:c r="X783" t="n">
        <x:v>12.87697</x:v>
      </x:c>
      <x:c r="Y783" t="n">
        <x:v>13.40354</x:v>
      </x:c>
      <x:c r="Z783" t="n">
        <x:v>13.04451</x:v>
      </x:c>
      <x:c r="AA783" t="n">
        <x:v>13.45141</x:v>
      </x:c>
      <x:c r="AB783" t="n">
        <x:f>COUNT(D783:O783)</x:f>
        <x:v>12</x:v>
      </x:c>
      <x:c r="AC783" t="n">
        <x:f>COUNT(P783:AA783)</x:f>
        <x:v>12</x:v>
      </x:c>
      <x:c r="AD783" t="n">
        <x:f>COUNTIF(D783:AA783,"&gt;0")</x:f>
        <x:v>24</x:v>
      </x:c>
      <x:c r="AE783" t="n">
        <x:f>IF(AB783=0,"",AVERAGE(D783:O783))</x:f>
        <x:v>14.352954166666668</x:v>
      </x:c>
      <x:c r="AF783" t="n">
        <x:f>IF(AC783=0,"",AVERAGE(P783:AA783))</x:f>
        <x:v>11.143684166666667</x:v>
      </x:c>
      <x:c r="AG783" t="n">
        <x:f>IF(OR(AB783&lt;'산출기준'!$B$19,AC783&lt;'산출기준'!$B$19,AE783=0),"",AF783/AE783)</x:f>
        <x:v>0.776403522039162</x:v>
      </x:c>
      <x:c r="AH783" t="n">
        <x:f>IF(SUM(P783:AA783)=0,"",MAX(P783:AA783)/SUM(P783:AA783))</x:f>
        <x:v>0.12045821770044482</x:v>
      </x:c>
      <x:c r="AI783" t="n">
        <x:f>IF(AG783="","",AD783/'산출기준'!$B$18*'산출기준'!$B$20+MIN(1,AG783)*'산출기준'!$B$21+(1-AH783)*'산출기준'!$B$22)</x:f>
        <x:v>90.88294130716596</x:v>
      </x:c>
      <x:c r="AJ783" t="str">
        <x:v>24개월 중 양수 지수 24개월; 전반/후반 자료 12/12개월. 최근12개월/이전12개월 관측월 평균비 0.78배, 최근 최댓달 비중 12.0%. 미래 1년 지속을 보장하지 않음.</x:v>
      </x:c>
      <x:c r="AK783" t="str">
        <x:v>https://developers.naver.com/docs/serviceapi/datalab/search/search.md</x:v>
      </x:c>
    </x:row>
    <x:row r="784">
      <x:c r="A784" t="str">
        <x:v>K0780</x:v>
      </x:c>
      <x:c r="B784" t="str">
        <x:v>스포츠</x:v>
      </x:c>
      <x:c r="C784" t="str">
        <x:v>러닝초보페이스</x:v>
      </x:c>
      <x:c r="D784" t="n">
        <x:v>25.5146</x:v>
      </x:c>
      <x:c r="E784" t="n">
        <x:v>29.6314</x:v>
      </x:c>
      <x:c r="F784" t="n">
        <x:v>17.06558</x:v>
      </x:c>
      <x:c r="G784" t="n">
        <x:v>5.09813</x:v>
      </x:c>
      <x:c r="H784" t="n">
        <x:v>3.75777</x:v>
      </x:c>
      <x:c r="I784" t="n">
        <x:v>9.2628</x:v>
      </x:c>
      <x:c r="J784" t="n">
        <x:v>17.30493</x:v>
      </x:c>
      <x:c r="K784" t="n">
        <x:v>21.92436</x:v>
      </x:c>
      <x:c r="L784" t="n">
        <x:v>26.71134</x:v>
      </x:c>
      <x:c r="M784" t="n">
        <x:v>32.21637</x:v>
      </x:c>
      <x:c r="N784" t="n">
        <x:v>36.85974</x:v>
      </x:c>
      <x:c r="O784" t="n">
        <x:v>49.90426</x:v>
      </x:c>
      <x:c r="P784" t="n">
        <x:v>69.55481</x:v>
      </x:c>
      <x:c r="Q784" t="n">
        <x:v>43.84873</x:v>
      </x:c>
      <x:c r="R784" t="n">
        <x:v>25.68214</x:v>
      </x:c>
      <x:c r="S784" t="n">
        <x:v>11.70416</x:v>
      </x:c>
      <x:c r="T784" t="n">
        <x:v>13.54715</x:v>
      </x:c>
      <x:c r="U784" t="n">
        <x:v>11.63235</x:v>
      </x:c>
      <x:c r="V784" t="n">
        <x:v>15.438</x:v>
      </x:c>
      <x:c r="W784" t="n">
        <x:v>13.76256</x:v>
      </x:c>
      <x:c r="X784" t="n">
        <x:v>18.69315</x:v>
      </x:c>
      <x:c r="Y784" t="n">
        <x:v>14.24126</x:v>
      </x:c>
      <x:c r="Z784" t="n">
        <x:v>12.58975</x:v>
      </x:c>
      <x:c r="AA784" t="n">
        <x:v>14.95931</x:v>
      </x:c>
      <x:c r="AB784" t="n">
        <x:f>COUNT(D784:O784)</x:f>
        <x:v>12</x:v>
      </x:c>
      <x:c r="AC784" t="n">
        <x:f>COUNT(P784:AA784)</x:f>
        <x:v>12</x:v>
      </x:c>
      <x:c r="AD784" t="n">
        <x:f>COUNTIF(D784:AA784,"&gt;0")</x:f>
        <x:v>24</x:v>
      </x:c>
      <x:c r="AE784" t="n">
        <x:f>IF(AB784=0,"",AVERAGE(D784:O784))</x:f>
        <x:v>22.937606666666667</x:v>
      </x:c>
      <x:c r="AF784" t="n">
        <x:f>IF(AC784=0,"",AVERAGE(P784:AA784))</x:f>
        <x:v>22.137780833333334</x:v>
      </x:c>
      <x:c r="AG784" t="n">
        <x:f>IF(OR(AB784&lt;'산출기준'!$B$19,AC784&lt;'산출기준'!$B$19,AE784=0),"",AF784/AE784)</x:f>
        <x:v>0.9651303710558585</x:v>
      </x:c>
      <x:c r="AH784" t="n">
        <x:f>IF(SUM(P784:AA784)=0,"",MAX(P784:AA784)/SUM(P784:AA784))</x:f>
        <x:v>0.2618254381640256</x:v>
      </x:c>
      <x:c r="AI784" t="n">
        <x:f>IF(AG784="","",AD784/'산출기준'!$B$18*'산출기준'!$B$20+MIN(1,AG784)*'산출기준'!$B$21+(1-AH784)*'산출기준'!$B$22)</x:f>
        <x:v>93.71740236839524</x:v>
      </x:c>
      <x:c r="AJ784" t="str">
        <x:v>24개월 중 양수 지수 24개월; 전반/후반 자료 12/12개월. 최근12개월/이전12개월 관측월 평균비 0.97배, 최근 최댓달 비중 26.2%. 미래 1년 지속을 보장하지 않음.</x:v>
      </x:c>
      <x:c r="AK784" t="str">
        <x:v>https://developers.naver.com/docs/serviceapi/datalab/search/search.md</x:v>
      </x:c>
    </x:row>
    <x:row r="785">
      <x:c r="A785" t="str">
        <x:v>K0781</x:v>
      </x:c>
      <x:c r="B785" t="str">
        <x:v>스포츠</x:v>
      </x:c>
      <x:c r="C785" t="str">
        <x:v>가슴운동루틴</x:v>
      </x:c>
      <x:c r="D785" t="n">
        <x:v>100</x:v>
      </x:c>
      <x:c r="E785" t="n">
        <x:v>71.44566</x:v>
      </x:c>
      <x:c r="F785" t="n">
        <x:v>37.64959</x:v>
      </x:c>
      <x:c r="G785" t="n">
        <x:v>32.95835</x:v>
      </x:c>
      <x:c r="H785" t="n">
        <x:v>36.02202</x:v>
      </x:c>
      <x:c r="I785" t="n">
        <x:v>34.72953</x:v>
      </x:c>
      <x:c r="J785" t="n">
        <x:v>36.21349</x:v>
      </x:c>
      <x:c r="K785" t="n">
        <x:v>34.7056</x:v>
      </x:c>
      <x:c r="L785" t="n">
        <x:v>29.27237</x:v>
      </x:c>
      <x:c r="M785" t="n">
        <x:v>31.92915</x:v>
      </x:c>
      <x:c r="N785" t="n">
        <x:v>37.72139</x:v>
      </x:c>
      <x:c r="O785" t="n">
        <x:v>33.29344</x:v>
      </x:c>
      <x:c r="P785" t="n">
        <x:v>33.7482</x:v>
      </x:c>
      <x:c r="Q785" t="n">
        <x:v>22.06797</x:v>
      </x:c>
      <x:c r="R785" t="n">
        <x:v>20.77549</x:v>
      </x:c>
      <x:c r="S785" t="n">
        <x:v>20.48827</x:v>
      </x:c>
      <x:c r="T785" t="n">
        <x:v>23.93489</x:v>
      </x:c>
      <x:c r="U785" t="n">
        <x:v>18.83676</x:v>
      </x:c>
      <x:c r="V785" t="n">
        <x:v>19.69842</x:v>
      </x:c>
      <x:c r="W785" t="n">
        <x:v>17.68788</x:v>
      </x:c>
      <x:c r="X785" t="n">
        <x:v>15.00718</x:v>
      </x:c>
      <x:c r="Y785" t="n">
        <x:v>16.53901</x:v>
      </x:c>
      <x:c r="Z785" t="n">
        <x:v>17.20919</x:v>
      </x:c>
      <x:c r="AA785" t="n">
        <x:v>15.07898</x:v>
      </x:c>
      <x:c r="AB785" t="n">
        <x:f>COUNT(D785:O785)</x:f>
        <x:v>12</x:v>
      </x:c>
      <x:c r="AC785" t="n">
        <x:f>COUNT(P785:AA785)</x:f>
        <x:v>12</x:v>
      </x:c>
      <x:c r="AD785" t="n">
        <x:f>COUNTIF(D785:AA785,"&gt;0")</x:f>
        <x:v>24</x:v>
      </x:c>
      <x:c r="AE785" t="n">
        <x:f>IF(AB785=0,"",AVERAGE(D785:O785))</x:f>
        <x:v>42.99504916666667</x:v>
      </x:c>
      <x:c r="AF785" t="n">
        <x:f>IF(AC785=0,"",AVERAGE(P785:AA785))</x:f>
        <x:v>20.089353333333335</x:v>
      </x:c>
      <x:c r="AG785" t="n">
        <x:f>IF(OR(AB785&lt;'산출기준'!$B$19,AC785&lt;'산출기준'!$B$19,AE785=0),"",AF785/AE785)</x:f>
        <x:v>0.4672480604792114</x:v>
      </x:c>
      <x:c r="AH785" t="n">
        <x:f>IF(SUM(P785:AA785)=0,"",MAX(P785:AA785)/SUM(P785:AA785))</x:f>
        <x:v>0.13999206213042195</x:v>
      </x:c>
      <x:c r="AI785" t="n">
        <x:f>IF(AG785="","",AD785/'산출기준'!$B$18*'산출기준'!$B$20+MIN(1,AG785)*'산출기준'!$B$21+(1-AH785)*'산출기준'!$B$22)</x:f>
        <x:v>81.2176005717679</x:v>
      </x:c>
      <x:c r="AJ785" t="str">
        <x:v>24개월 중 양수 지수 24개월; 전반/후반 자료 12/12개월. 최근12개월/이전12개월 관측월 평균비 0.47배, 최근 최댓달 비중 14.0%. 미래 1년 지속을 보장하지 않음.</x:v>
      </x:c>
      <x:c r="AK785" t="str">
        <x:v>https://developers.naver.com/docs/serviceapi/datalab/search/search.md</x:v>
      </x:c>
    </x:row>
    <x:row r="786">
      <x:c r="A786" t="str">
        <x:v>K0782</x:v>
      </x:c>
      <x:c r="B786" t="str">
        <x:v>스포츠</x:v>
      </x:c>
      <x:c r="C786" t="str">
        <x:v>아이언그립교체</x:v>
      </x:c>
      <x:c r="D786" t="n">
        <x:v>23.40832</x:v>
      </x:c>
      <x:c r="E786" t="n">
        <x:v>22.0201</x:v>
      </x:c>
      <x:c r="F786" t="n">
        <x:v>18.64528</x:v>
      </x:c>
      <x:c r="G786" t="n">
        <x:v>12.78123</x:v>
      </x:c>
      <x:c r="H786" t="n">
        <x:v>15.05505</x:v>
      </x:c>
      <x:c r="I786" t="n">
        <x:v>19.33939</x:v>
      </x:c>
      <x:c r="J786" t="n">
        <x:v>22.11584</x:v>
      </x:c>
      <x:c r="K786" t="n">
        <x:v>21.85256</x:v>
      </x:c>
      <x:c r="L786" t="n">
        <x:v>17.13738</x:v>
      </x:c>
      <x:c r="M786" t="n">
        <x:v>18.35806</x:v>
      </x:c>
      <x:c r="N786" t="n">
        <x:v>20.36859</x:v>
      </x:c>
      <x:c r="O786" t="n">
        <x:v>18.40593</x:v>
      </x:c>
      <x:c r="P786" t="n">
        <x:v>16.99377</x:v>
      </x:c>
      <x:c r="Q786" t="n">
        <x:v>12.92484</x:v>
      </x:c>
      <x:c r="R786" t="n">
        <x:v>13.04451</x:v>
      </x:c>
      <x:c r="S786" t="n">
        <x:v>10.10052</x:v>
      </x:c>
      <x:c r="T786" t="n">
        <x:v>10.48348</x:v>
      </x:c>
      <x:c r="U786" t="n">
        <x:v>9.64576</x:v>
      </x:c>
      <x:c r="V786" t="n">
        <x:v>14.57635</x:v>
      </x:c>
      <x:c r="W786" t="n">
        <x:v>17.11345</x:v>
      </x:c>
      <x:c r="X786" t="n">
        <x:v>15.9167</x:v>
      </x:c>
      <x:c r="Y786" t="n">
        <x:v>12.78123</x:v>
      </x:c>
      <x:c r="Z786" t="n">
        <x:v>12.47008</x:v>
      </x:c>
      <x:c r="AA786" t="n">
        <x:v>12.47008</x:v>
      </x:c>
      <x:c r="AB786" t="n">
        <x:f>COUNT(D786:O786)</x:f>
        <x:v>12</x:v>
      </x:c>
      <x:c r="AC786" t="n">
        <x:f>COUNT(P786:AA786)</x:f>
        <x:v>12</x:v>
      </x:c>
      <x:c r="AD786" t="n">
        <x:f>COUNTIF(D786:AA786,"&gt;0")</x:f>
        <x:v>24</x:v>
      </x:c>
      <x:c r="AE786" t="n">
        <x:f>IF(AB786=0,"",AVERAGE(D786:O786))</x:f>
        <x:v>19.123977500000002</x:v>
      </x:c>
      <x:c r="AF786" t="n">
        <x:f>IF(AC786=0,"",AVERAGE(P786:AA786))</x:f>
        <x:v>13.210064166666667</x:v>
      </x:c>
      <x:c r="AG786" t="n">
        <x:f>IF(OR(AB786&lt;'산출기준'!$B$19,AC786&lt;'산출기준'!$B$19,AE786=0),"",AF786/AE786)</x:f>
        <x:v>0.6907592401563255</x:v>
      </x:c>
      <x:c r="AH786" t="n">
        <x:f>IF(SUM(P786:AA786)=0,"",MAX(P786:AA786)/SUM(P786:AA786))</x:f>
        <x:v>0.10795714656193002</x:v>
      </x:c>
      <x:c r="AI786" t="n">
        <x:f>IF(AG786="","",AD786/'산출기준'!$B$18*'산출기준'!$B$20+MIN(1,AG786)*'산출기준'!$B$21+(1-AH786)*'산출기준'!$B$22)</x:f>
        <x:v>88.56363427345116</x:v>
      </x:c>
      <x:c r="AJ786" t="str">
        <x:v>24개월 중 양수 지수 24개월; 전반/후반 자료 12/12개월. 최근12개월/이전12개월 관측월 평균비 0.69배, 최근 최댓달 비중 10.8%. 미래 1년 지속을 보장하지 않음.</x:v>
      </x:c>
      <x:c r="AK786" t="str">
        <x:v>https://developers.naver.com/docs/serviceapi/datalab/search/search.md</x:v>
      </x:c>
    </x:row>
    <x:row r="787">
      <x:c r="A787" t="str">
        <x:v>K0783</x:v>
      </x:c>
      <x:c r="B787" t="str">
        <x:v>스포츠</x:v>
      </x:c>
      <x:c r="C787" t="str">
        <x:v>요가가격</x:v>
      </x:c>
      <x:c r="D787" t="n">
        <x:v>6.23201</x:v>
      </x:c>
      <x:c r="E787" t="n">
        <x:v>5.27072</x:v>
      </x:c>
      <x:c r="F787" t="n">
        <x:v>4.44676</x:v>
      </x:c>
      <x:c r="G787" t="n">
        <x:v>4.90452</x:v>
      </x:c>
      <x:c r="H787" t="n">
        <x:v>6.41511</x:v>
      </x:c>
      <x:c r="I787" t="n">
        <x:v>5.99006</x:v>
      </x:c>
      <x:c r="J787" t="n">
        <x:v>5.12032</x:v>
      </x:c>
      <x:c r="K787" t="n">
        <x:v>4.67564</x:v>
      </x:c>
      <x:c r="L787" t="n">
        <x:v>4.47292</x:v>
      </x:c>
      <x:c r="M787" t="n">
        <x:v>4.52524</x:v>
      </x:c>
      <x:c r="N787" t="n">
        <x:v>4.34213</x:v>
      </x:c>
      <x:c r="O787" t="n">
        <x:v>4.15249</x:v>
      </x:c>
      <x:c r="P787" t="n">
        <x:v>4.98953</x:v>
      </x:c>
      <x:c r="Q787" t="n">
        <x:v>3.75359</x:v>
      </x:c>
      <x:c r="R787" t="n">
        <x:v>4.00863</x:v>
      </x:c>
      <x:c r="S787" t="n">
        <x:v>3.76013</x:v>
      </x:c>
      <x:c r="T787" t="n">
        <x:v>4.92414</x:v>
      </x:c>
      <x:c r="U787" t="n">
        <x:v>3.63588</x:v>
      </x:c>
      <x:c r="V787" t="n">
        <x:v>4.3356</x:v>
      </x:c>
      <x:c r="W787" t="n">
        <x:v>3.08658</x:v>
      </x:c>
      <x:c r="X787" t="n">
        <x:v>2.825</x:v>
      </x:c>
      <x:c r="Y787" t="n">
        <x:v>2.825</x:v>
      </x:c>
      <x:c r="Z787" t="n">
        <x:v>2.73999</x:v>
      </x:c>
      <x:c r="AA787" t="n">
        <x:v>2.90347</x:v>
      </x:c>
      <x:c r="AB787" t="n">
        <x:f>COUNT(D787:O787)</x:f>
        <x:v>12</x:v>
      </x:c>
      <x:c r="AC787" t="n">
        <x:f>COUNT(P787:AA787)</x:f>
        <x:v>12</x:v>
      </x:c>
      <x:c r="AD787" t="n">
        <x:f>COUNTIF(D787:AA787,"&gt;0")</x:f>
        <x:v>24</x:v>
      </x:c>
      <x:c r="AE787" t="n">
        <x:f>IF(AB787=0,"",AVERAGE(D787:O787))</x:f>
        <x:v>5.045660000000001</x:v>
      </x:c>
      <x:c r="AF787" t="n">
        <x:f>IF(AC787=0,"",AVERAGE(P787:AA787))</x:f>
        <x:v>3.648961666666667</x:v>
      </x:c>
      <x:c r="AG787" t="n">
        <x:f>IF(OR(AB787&lt;'산출기준'!$B$19,AC787&lt;'산출기준'!$B$19,AE787=0),"",AF787/AE787)</x:f>
        <x:v>0.7231881788837667</x:v>
      </x:c>
      <x:c r="AH787" t="n">
        <x:f>IF(SUM(P787:AA787)=0,"",MAX(P787:AA787)/SUM(P787:AA787))</x:f>
        <x:v>0.11394862556791269</x:v>
      </x:c>
      <x:c r="AI787" t="n">
        <x:f>IF(AG787="","",AD787/'산출기준'!$B$18*'산출기준'!$B$20+MIN(1,AG787)*'산출기준'!$B$21+(1-AH787)*'산출기준'!$B$22)</x:f>
        <x:v>89.41667285515476</x:v>
      </x:c>
      <x:c r="AJ787" t="str">
        <x:v>24개월 중 양수 지수 24개월; 전반/후반 자료 12/12개월. 최근12개월/이전12개월 관측월 평균비 0.72배, 최근 최댓달 비중 11.4%. 미래 1년 지속을 보장하지 않음.</x:v>
      </x:c>
      <x:c r="AK787" t="str">
        <x:v>https://developers.naver.com/docs/serviceapi/datalab/search/search.md</x:v>
      </x:c>
    </x:row>
    <x:row r="788">
      <x:c r="A788" t="str">
        <x:v>K0784</x:v>
      </x:c>
      <x:c r="B788" t="str">
        <x:v>스포츠</x:v>
      </x:c>
      <x:c r="C788" t="str">
        <x:v>러닝전스트레칭</x:v>
      </x:c>
      <x:c r="D788" t="n">
        <x:v>18.29038</x:v>
      </x:c>
      <x:c r="E788" t="n">
        <x:v>15.71338</x:v>
      </x:c>
      <x:c r="F788" t="n">
        <x:v>11.59648</x:v>
      </x:c>
      <x:c r="G788" t="n">
        <x:v>4.02262</x:v>
      </x:c>
      <x:c r="H788" t="n">
        <x:v>2.79698</x:v>
      </x:c>
      <x:c r="I788" t="n">
        <x:v>4.71401</x:v>
      </x:c>
      <x:c r="J788" t="n">
        <x:v>10.3394</x:v>
      </x:c>
      <x:c r="K788" t="n">
        <x:v>10.62225</x:v>
      </x:c>
      <x:c r="L788" t="n">
        <x:v>15.77624</x:v>
      </x:c>
      <x:c r="M788" t="n">
        <x:v>18.44751</x:v>
      </x:c>
      <x:c r="N788" t="n">
        <x:v>23.97862</x:v>
      </x:c>
      <x:c r="O788" t="n">
        <x:v>30.92394</x:v>
      </x:c>
      <x:c r="P788" t="n">
        <x:v>49.40289</x:v>
      </x:c>
      <x:c r="Q788" t="n">
        <x:v>32.93526</x:v>
      </x:c>
      <x:c r="R788" t="n">
        <x:v>18.91891</x:v>
      </x:c>
      <x:c r="S788" t="n">
        <x:v>7.07102</x:v>
      </x:c>
      <x:c r="T788" t="n">
        <x:v>6.56819</x:v>
      </x:c>
      <x:c r="U788" t="n">
        <x:v>1.97988</x:v>
      </x:c>
      <x:c r="V788" t="n">
        <x:v>16.59333</x:v>
      </x:c>
      <x:c r="W788" t="n">
        <x:v>17.12759</x:v>
      </x:c>
      <x:c r="X788" t="n">
        <x:v>13.51351</x:v>
      </x:c>
      <x:c r="Y788" t="n">
        <x:v>14.99057</x:v>
      </x:c>
      <x:c r="Z788" t="n">
        <x:v>14.04776</x:v>
      </x:c>
      <x:c r="AA788" t="n">
        <x:v>13.32495</x:v>
      </x:c>
      <x:c r="AB788" t="n">
        <x:f>COUNT(D788:O788)</x:f>
        <x:v>12</x:v>
      </x:c>
      <x:c r="AC788" t="n">
        <x:f>COUNT(P788:AA788)</x:f>
        <x:v>12</x:v>
      </x:c>
      <x:c r="AD788" t="n">
        <x:f>COUNTIF(D788:AA788,"&gt;0")</x:f>
        <x:v>24</x:v>
      </x:c>
      <x:c r="AE788" t="n">
        <x:f>IF(AB788=0,"",AVERAGE(D788:O788))</x:f>
        <x:v>13.935150833333333</x:v>
      </x:c>
      <x:c r="AF788" t="n">
        <x:f>IF(AC788=0,"",AVERAGE(P788:AA788))</x:f>
        <x:v>17.206155</x:v>
      </x:c>
      <x:c r="AG788" t="n">
        <x:f>IF(OR(AB788&lt;'산출기준'!$B$19,AC788&lt;'산출기준'!$B$19,AE788=0),"",AF788/AE788)</x:f>
        <x:v>1.2347304457474775</x:v>
      </x:c>
      <x:c r="AH788" t="n">
        <x:f>IF(SUM(P788:AA788)=0,"",MAX(P788:AA788)/SUM(P788:AA788))</x:f>
        <x:v>0.23926946490950476</x:v>
      </x:c>
      <x:c r="AI788" t="n">
        <x:f>IF(AG788="","",AD788/'산출기준'!$B$18*'산출기준'!$B$20+MIN(1,AG788)*'산출기준'!$B$21+(1-AH788)*'산출기준'!$B$22)</x:f>
        <x:v>95.2146107018099</x:v>
      </x:c>
      <x:c r="AJ788" t="str">
        <x:v>24개월 중 양수 지수 24개월; 전반/후반 자료 12/12개월. 최근12개월/이전12개월 관측월 평균비 1.23배, 최근 최댓달 비중 23.9%. 미래 1년 지속을 보장하지 않음.</x:v>
      </x:c>
      <x:c r="AK788" t="str">
        <x:v>https://developers.naver.com/docs/serviceapi/datalab/search/search.md</x:v>
      </x:c>
    </x:row>
    <x:row r="789">
      <x:c r="A789" t="str">
        <x:v>K0785</x:v>
      </x:c>
      <x:c r="B789" t="str">
        <x:v>스포츠</x:v>
      </x:c>
      <x:c r="C789" t="str">
        <x:v>근육통있을때운동</x:v>
      </x:c>
      <x:c r="D789" t="n">
        <x:v>37.6807</x:v>
      </x:c>
      <x:c r="E789" t="n">
        <x:v>33.46951</x:v>
      </x:c>
      <x:c r="F789" t="n">
        <x:v>28.28409</x:v>
      </x:c>
      <x:c r="G789" t="n">
        <x:v>25.64424</x:v>
      </x:c>
      <x:c r="H789" t="n">
        <x:v>41.42049</x:v>
      </x:c>
      <x:c r="I789" t="n">
        <x:v>39.62916</x:v>
      </x:c>
      <x:c r="J789" t="n">
        <x:v>30.13827</x:v>
      </x:c>
      <x:c r="K789" t="n">
        <x:v>25.39283</x:v>
      </x:c>
      <x:c r="L789" t="n">
        <x:v>26.14707</x:v>
      </x:c>
      <x:c r="M789" t="n">
        <x:v>24.98428</x:v>
      </x:c>
      <x:c r="N789" t="n">
        <x:v>31.67818</x:v>
      </x:c>
      <x:c r="O789" t="n">
        <x:v>27.34129</x:v>
      </x:c>
      <x:c r="P789" t="n">
        <x:v>21.27592</x:v>
      </x:c>
      <x:c r="Q789" t="n">
        <x:v>15.4934</x:v>
      </x:c>
      <x:c r="R789" t="n">
        <x:v>14.29918</x:v>
      </x:c>
      <x:c r="S789" t="n">
        <x:v>14.2049</x:v>
      </x:c>
      <x:c r="T789" t="n">
        <x:v>20.93023</x:v>
      </x:c>
      <x:c r="U789" t="n">
        <x:v>17.03331</x:v>
      </x:c>
      <x:c r="V789" t="n">
        <x:v>18.35323</x:v>
      </x:c>
      <x:c r="W789" t="n">
        <x:v>15.27341</x:v>
      </x:c>
      <x:c r="X789" t="n">
        <x:v>14.48774</x:v>
      </x:c>
      <x:c r="Y789" t="n">
        <x:v>11.53362</x:v>
      </x:c>
      <x:c r="Z789" t="n">
        <x:v>14.04776</x:v>
      </x:c>
      <x:c r="AA789" t="n">
        <x:v>12.63356</x:v>
      </x:c>
      <x:c r="AB789" t="n">
        <x:f>COUNT(D789:O789)</x:f>
        <x:v>12</x:v>
      </x:c>
      <x:c r="AC789" t="n">
        <x:f>COUNT(P789:AA789)</x:f>
        <x:v>12</x:v>
      </x:c>
      <x:c r="AD789" t="n">
        <x:f>COUNTIF(D789:AA789,"&gt;0")</x:f>
        <x:v>24</x:v>
      </x:c>
      <x:c r="AE789" t="n">
        <x:f>IF(AB789=0,"",AVERAGE(D789:O789))</x:f>
        <x:v>30.984175833333335</x:v>
      </x:c>
      <x:c r="AF789" t="n">
        <x:f>IF(AC789=0,"",AVERAGE(P789:AA789))</x:f>
        <x:v>15.797188333333336</x:v>
      </x:c>
      <x:c r="AG789" t="n">
        <x:f>IF(OR(AB789&lt;'산출기준'!$B$19,AC789&lt;'산출기준'!$B$19,AE789=0),"",AF789/AE789)</x:f>
        <x:v>0.509846975382138</x:v>
      </x:c>
      <x:c r="AH789" t="n">
        <x:f>IF(SUM(P789:AA789)=0,"",MAX(P789:AA789)/SUM(P789:AA789))</x:f>
        <x:v>0.11223474050709233</x:v>
      </x:c>
      <x:c r="AI789" t="n">
        <x:f>IF(AG789="","",AD789/'산출기준'!$B$18*'산출기준'!$B$20+MIN(1,AG789)*'산출기준'!$B$21+(1-AH789)*'산출기준'!$B$22)</x:f>
        <x:v>83.05071445132229</x:v>
      </x:c>
      <x:c r="AJ789" t="str">
        <x:v>24개월 중 양수 지수 24개월; 전반/후반 자료 12/12개월. 최근12개월/이전12개월 관측월 평균비 0.51배, 최근 최댓달 비중 11.2%. 미래 1년 지속을 보장하지 않음.</x:v>
      </x:c>
      <x:c r="AK789" t="str">
        <x:v>https://developers.naver.com/docs/serviceapi/datalab/search/search.md</x:v>
      </x:c>
    </x:row>
    <x:row r="790">
      <x:c r="A790" t="str">
        <x:v>K0786</x:v>
      </x:c>
      <x:c r="B790" t="str">
        <x:v>스포츠</x:v>
      </x:c>
      <x:c r="C790" t="str">
        <x:v>수영초보</x:v>
      </x:c>
      <x:c r="D790" t="n">
        <x:v>32.08673</x:v>
      </x:c>
      <x:c r="E790" t="n">
        <x:v>26.96417</x:v>
      </x:c>
      <x:c r="F790" t="n">
        <x:v>23.28724</x:v>
      </x:c>
      <x:c r="G790" t="n">
        <x:v>17.59899</x:v>
      </x:c>
      <x:c r="H790" t="n">
        <x:v>19.35889</x:v>
      </x:c>
      <x:c r="I790" t="n">
        <x:v>18.10182</x:v>
      </x:c>
      <x:c r="J790" t="n">
        <x:v>19.35889</x:v>
      </x:c>
      <x:c r="K790" t="n">
        <x:v>15.77624</x:v>
      </x:c>
      <x:c r="L790" t="n">
        <x:v>17.75612</x:v>
      </x:c>
      <x:c r="M790" t="n">
        <x:v>23.44437</x:v>
      </x:c>
      <x:c r="N790" t="n">
        <x:v>26.02137</x:v>
      </x:c>
      <x:c r="O790" t="n">
        <x:v>21.33878</x:v>
      </x:c>
      <x:c r="P790" t="n">
        <x:v>16.18478</x:v>
      </x:c>
      <x:c r="Q790" t="n">
        <x:v>9.30232</x:v>
      </x:c>
      <x:c r="R790" t="n">
        <x:v>9.01948</x:v>
      </x:c>
      <x:c r="S790" t="n">
        <x:v>7.76241</x:v>
      </x:c>
      <x:c r="T790" t="n">
        <x:v>9.05091</x:v>
      </x:c>
      <x:c r="U790" t="n">
        <x:v>7.07102</x:v>
      </x:c>
      <x:c r="V790" t="n">
        <x:v>13.51351</x:v>
      </x:c>
      <x:c r="W790" t="n">
        <x:v>8.42237</x:v>
      </x:c>
      <x:c r="X790" t="n">
        <x:v>8.76807</x:v>
      </x:c>
      <x:c r="Y790" t="n">
        <x:v>8.9252</x:v>
      </x:c>
      <x:c r="Z790" t="n">
        <x:v>13.07353</x:v>
      </x:c>
      <x:c r="AA790" t="n">
        <x:v>11.84789</x:v>
      </x:c>
      <x:c r="AB790" t="n">
        <x:f>COUNT(D790:O790)</x:f>
        <x:v>12</x:v>
      </x:c>
      <x:c r="AC790" t="n">
        <x:f>COUNT(P790:AA790)</x:f>
        <x:v>12</x:v>
      </x:c>
      <x:c r="AD790" t="n">
        <x:f>COUNTIF(D790:AA790,"&gt;0")</x:f>
        <x:v>24</x:v>
      </x:c>
      <x:c r="AE790" t="n">
        <x:f>IF(AB790=0,"",AVERAGE(D790:O790))</x:f>
        <x:v>21.757800833333334</x:v>
      </x:c>
      <x:c r="AF790" t="n">
        <x:f>IF(AC790=0,"",AVERAGE(P790:AA790))</x:f>
        <x:v>10.245124166666669</x:v>
      </x:c>
      <x:c r="AG790" t="n">
        <x:f>IF(OR(AB790&lt;'산출기준'!$B$19,AC790&lt;'산출기준'!$B$19,AE790=0),"",AF790/AE790)</x:f>
        <x:v>0.470871309336142</x:v>
      </x:c>
      <x:c r="AH790" t="n">
        <x:f>IF(SUM(P790:AA790)=0,"",MAX(P790:AA790)/SUM(P790:AA790))</x:f>
        <x:v>0.13164620015586273</x:v>
      </x:c>
      <x:c r="AI790" t="n">
        <x:f>IF(AG790="","",AD790/'산출기준'!$B$18*'산출기준'!$B$20+MIN(1,AG790)*'산출기준'!$B$21+(1-AH790)*'산출기준'!$B$22)</x:f>
        <x:v>81.493215276967</x:v>
      </x:c>
      <x:c r="AJ790" t="str">
        <x:v>24개월 중 양수 지수 24개월; 전반/후반 자료 12/12개월. 최근12개월/이전12개월 관측월 평균비 0.47배, 최근 최댓달 비중 13.2%. 미래 1년 지속을 보장하지 않음.</x:v>
      </x:c>
      <x:c r="AK790" t="str">
        <x:v>https://developers.naver.com/docs/serviceapi/datalab/search/search.md</x:v>
      </x:c>
    </x:row>
    <x:row r="791">
      <x:c r="A791" t="str">
        <x:v>K0787</x:v>
      </x:c>
      <x:c r="B791" t="str">
        <x:v>스포츠</x:v>
      </x:c>
      <x:c r="C791" t="str">
        <x:v>수영잘하는법</x:v>
      </x:c>
      <x:c r="D791" t="n">
        <x:v>21.77875</x:v>
      </x:c>
      <x:c r="E791" t="n">
        <x:v>18.32181</x:v>
      </x:c>
      <x:c r="F791" t="n">
        <x:v>15.99622</x:v>
      </x:c>
      <x:c r="G791" t="n">
        <x:v>14.51917</x:v>
      </x:c>
      <x:c r="H791" t="n">
        <x:v>11.72218</x:v>
      </x:c>
      <x:c r="I791" t="n">
        <x:v>8.01382</x:v>
      </x:c>
      <x:c r="J791" t="n">
        <x:v>10.65367</x:v>
      </x:c>
      <x:c r="K791" t="n">
        <x:v>14.39346</x:v>
      </x:c>
      <x:c r="L791" t="n">
        <x:v>14.14204</x:v>
      </x:c>
      <x:c r="M791" t="n">
        <x:v>16.65619</x:v>
      </x:c>
      <x:c r="N791" t="n">
        <x:v>19.92457</x:v>
      </x:c>
      <x:c r="O791" t="n">
        <x:v>16.24764</x:v>
      </x:c>
      <x:c r="P791" t="n">
        <x:v>14.14204</x:v>
      </x:c>
      <x:c r="Q791" t="n">
        <x:v>10.59082</x:v>
      </x:c>
      <x:c r="R791" t="n">
        <x:v>10.55939</x:v>
      </x:c>
      <x:c r="S791" t="n">
        <x:v>4.33689</x:v>
      </x:c>
      <x:c r="T791" t="n">
        <x:v>9.08233</x:v>
      </x:c>
      <x:c r="U791" t="n">
        <x:v>7.51099</x:v>
      </x:c>
      <x:c r="V791" t="n">
        <x:v>7.41671</x:v>
      </x:c>
      <x:c r="W791" t="n">
        <x:v>6.78818</x:v>
      </x:c>
      <x:c r="X791" t="n">
        <x:v>3.33123</x:v>
      </x:c>
      <x:c r="Y791" t="n">
        <x:v>6.00251</x:v>
      </x:c>
      <x:c r="Z791" t="n">
        <x:v>2.95411</x:v>
      </x:c>
      <x:c r="AA791" t="n">
        <x:v>10.6851</x:v>
      </x:c>
      <x:c r="AB791" t="n">
        <x:f>COUNT(D791:O791)</x:f>
        <x:v>12</x:v>
      </x:c>
      <x:c r="AC791" t="n">
        <x:f>COUNT(P791:AA791)</x:f>
        <x:v>12</x:v>
      </x:c>
      <x:c r="AD791" t="n">
        <x:f>COUNTIF(D791:AA791,"&gt;0")</x:f>
        <x:v>24</x:v>
      </x:c>
      <x:c r="AE791" t="n">
        <x:f>IF(AB791=0,"",AVERAGE(D791:O791))</x:f>
        <x:v>15.19746</x:v>
      </x:c>
      <x:c r="AF791" t="n">
        <x:f>IF(AC791=0,"",AVERAGE(P791:AA791))</x:f>
        <x:v>7.783358333333335</x:v>
      </x:c>
      <x:c r="AG791" t="n">
        <x:f>IF(OR(AB791&lt;'산출기준'!$B$19,AC791&lt;'산출기준'!$B$19,AE791=0),"",AF791/AE791)</x:f>
        <x:v>0.5121486309773696</x:v>
      </x:c>
      <x:c r="AH791" t="n">
        <x:f>IF(SUM(P791:AA791)=0,"",MAX(P791:AA791)/SUM(P791:AA791))</x:f>
        <x:v>0.15141321815882816</x:v>
      </x:c>
      <x:c r="AI791" t="n">
        <x:f>IF(AG791="","",AD791/'산출기준'!$B$18*'산출기준'!$B$20+MIN(1,AG791)*'산출기준'!$B$21+(1-AH791)*'산출기준'!$B$22)</x:f>
        <x:v>82.33619456614453</x:v>
      </x:c>
      <x:c r="AJ791" t="str">
        <x:v>24개월 중 양수 지수 24개월; 전반/후반 자료 12/12개월. 최근12개월/이전12개월 관측월 평균비 0.51배, 최근 최댓달 비중 15.1%. 미래 1년 지속을 보장하지 않음.</x:v>
      </x:c>
      <x:c r="AK791" t="str">
        <x:v>https://developers.naver.com/docs/serviceapi/datalab/search/search.md</x:v>
      </x:c>
    </x:row>
    <x:row r="792">
      <x:c r="A792" t="str">
        <x:v>K0788</x:v>
      </x:c>
      <x:c r="B792" t="str">
        <x:v>스포츠</x:v>
      </x:c>
      <x:c r="C792" t="str">
        <x:v>마라톤준비물</x:v>
      </x:c>
      <x:c r="D792" t="n">
        <x:v>60.93651</x:v>
      </x:c>
      <x:c r="E792" t="n">
        <x:v>90.91766</x:v>
      </x:c>
      <x:c r="F792" t="n">
        <x:v>53.92834</x:v>
      </x:c>
      <x:c r="G792" t="n">
        <x:v>6.50534</x:v>
      </x:c>
      <x:c r="H792" t="n">
        <x:v>7.69956</x:v>
      </x:c>
      <x:c r="I792" t="n">
        <x:v>39.72344</x:v>
      </x:c>
      <x:c r="J792" t="n">
        <x:v>67.22187</x:v>
      </x:c>
      <x:c r="K792" t="n">
        <x:v>100</x:v>
      </x:c>
      <x:c r="L792" t="n">
        <x:v>68.41609</x:v>
      </x:c>
      <x:c r="M792" t="n">
        <x:v>31.4582</x:v>
      </x:c>
      <x:c r="N792" t="n">
        <x:v>12.79069</x:v>
      </x:c>
      <x:c r="O792" t="n">
        <x:v>26.49277</x:v>
      </x:c>
      <x:c r="P792" t="n">
        <x:v>84.60087</x:v>
      </x:c>
      <x:c r="Q792" t="n">
        <x:v>83.75235</x:v>
      </x:c>
      <x:c r="R792" t="n">
        <x:v>64.26775</x:v>
      </x:c>
      <x:c r="S792" t="n">
        <x:v>8.83092</x:v>
      </x:c>
      <x:c r="T792" t="n">
        <x:v>11.12507</x:v>
      </x:c>
      <x:c r="U792" t="n">
        <x:v>34.66373</x:v>
      </x:c>
      <x:c r="V792" t="n">
        <x:v>53.01697</x:v>
      </x:c>
      <x:c r="W792" t="n">
        <x:v>54.61973</x:v>
      </x:c>
      <x:c r="X792" t="n">
        <x:v>40.3834</x:v>
      </x:c>
      <x:c r="Y792" t="n">
        <x:v>22.87869</x:v>
      </x:c>
      <x:c r="Z792" t="n">
        <x:v>8.76807</x:v>
      </x:c>
      <x:c r="AA792" t="n">
        <x:v>11.94217</x:v>
      </x:c>
      <x:c r="AB792" t="n">
        <x:f>COUNT(D792:O792)</x:f>
        <x:v>12</x:v>
      </x:c>
      <x:c r="AC792" t="n">
        <x:f>COUNT(P792:AA792)</x:f>
        <x:v>12</x:v>
      </x:c>
      <x:c r="AD792" t="n">
        <x:f>COUNTIF(D792:AA792,"&gt;0")</x:f>
        <x:v>24</x:v>
      </x:c>
      <x:c r="AE792" t="n">
        <x:f>IF(AB792=0,"",AVERAGE(D792:O792))</x:f>
        <x:v>47.17420583333333</x:v>
      </x:c>
      <x:c r="AF792" t="n">
        <x:f>IF(AC792=0,"",AVERAGE(P792:AA792))</x:f>
        <x:v>39.90414333333334</x:v>
      </x:c>
      <x:c r="AG792" t="n">
        <x:f>IF(OR(AB792&lt;'산출기준'!$B$19,AC792&lt;'산출기준'!$B$19,AE792=0),"",AF792/AE792)</x:f>
        <x:v>0.845889032542802</x:v>
      </x:c>
      <x:c r="AH792" t="n">
        <x:f>IF(SUM(P792:AA792)=0,"",MAX(P792:AA792)/SUM(P792:AA792))</x:f>
        <x:v>0.1766751998936117</x:v>
      </x:c>
      <x:c r="AI792" t="n">
        <x:f>IF(AG792="","",AD792/'산출기준'!$B$18*'산출기준'!$B$20+MIN(1,AG792)*'산출기준'!$B$21+(1-AH792)*'산출기준'!$B$22)</x:f>
        <x:v>91.84316697841183</x:v>
      </x:c>
      <x:c r="AJ792" t="str">
        <x:v>24개월 중 양수 지수 24개월; 전반/후반 자료 12/12개월. 최근12개월/이전12개월 관측월 평균비 0.85배, 최근 최댓달 비중 17.7%. 미래 1년 지속을 보장하지 않음.</x:v>
      </x:c>
      <x:c r="AK792" t="str">
        <x:v>https://developers.naver.com/docs/serviceapi/datalab/search/search.md</x:v>
      </x:c>
    </x:row>
    <x:row r="793">
      <x:c r="A793" t="str">
        <x:v>K0789</x:v>
      </x:c>
      <x:c r="B793" t="str">
        <x:v>스포츠</x:v>
      </x:c>
      <x:c r="C793" t="str">
        <x:v>러닝후스트레칭</x:v>
      </x:c>
      <x:c r="D793" t="n">
        <x:v>14.34474</x:v>
      </x:c>
      <x:c r="E793" t="n">
        <x:v>12.80991</x:v>
      </x:c>
      <x:c r="F793" t="n">
        <x:v>8.44155</x:v>
      </x:c>
      <x:c r="G793" t="n">
        <x:v>1.35773</x:v>
      </x:c>
      <x:c r="H793" t="n">
        <x:v>0.29515</x:v>
      </x:c>
      <x:c r="I793" t="n">
        <x:v>1.53482</x:v>
      </x:c>
      <x:c r="J793" t="n">
        <x:v>6.25737</x:v>
      </x:c>
      <x:c r="K793" t="n">
        <x:v>16.05667</x:v>
      </x:c>
      <x:c r="L793" t="n">
        <x:v>18.77213</x:v>
      </x:c>
      <x:c r="M793" t="n">
        <x:v>27.80401</x:v>
      </x:c>
      <x:c r="N793" t="n">
        <x:v>36.95395</x:v>
      </x:c>
      <x:c r="O793" t="n">
        <x:v>54.95867</x:v>
      </x:c>
      <x:c r="P793" t="n">
        <x:v>88.37072</x:v>
      </x:c>
      <x:c r="Q793" t="n">
        <x:v>49.29161</x:v>
      </x:c>
      <x:c r="R793" t="n">
        <x:v>26.62337</x:v>
      </x:c>
      <x:c r="S793" t="n">
        <x:v>9.85832</x:v>
      </x:c>
      <x:c r="T793" t="n">
        <x:v>5.43093</x:v>
      </x:c>
      <x:c r="U793" t="n">
        <x:v>7.02479</x:v>
      </x:c>
      <x:c r="V793" t="n">
        <x:v>17.35537</x:v>
      </x:c>
      <x:c r="W793" t="n">
        <x:v>24.20306</x:v>
      </x:c>
      <x:c r="X793" t="n">
        <x:v>19.59858</x:v>
      </x:c>
      <x:c r="Y793" t="n">
        <x:v>22.90436</x:v>
      </x:c>
      <x:c r="Z793" t="n">
        <x:v>15.34828</x:v>
      </x:c>
      <x:c r="AA793" t="n">
        <x:v>21.4876</x:v>
      </x:c>
      <x:c r="AB793" t="n">
        <x:f>COUNT(D793:O793)</x:f>
        <x:v>12</x:v>
      </x:c>
      <x:c r="AC793" t="n">
        <x:f>COUNT(P793:AA793)</x:f>
        <x:v>12</x:v>
      </x:c>
      <x:c r="AD793" t="n">
        <x:f>COUNTIF(D793:AA793,"&gt;0")</x:f>
        <x:v>24</x:v>
      </x:c>
      <x:c r="AE793" t="n">
        <x:f>IF(AB793=0,"",AVERAGE(D793:O793))</x:f>
        <x:v>16.632225000000002</x:v>
      </x:c>
      <x:c r="AF793" t="n">
        <x:f>IF(AC793=0,"",AVERAGE(P793:AA793))</x:f>
        <x:v>25.62474916666666</x:v>
      </x:c>
      <x:c r="AG793" t="n">
        <x:f>IF(OR(AB793&lt;'산출기준'!$B$19,AC793&lt;'산출기준'!$B$19,AE793=0),"",AF793/AE793)</x:f>
        <x:v>1.54066874195525</x:v>
      </x:c>
      <x:c r="AH793" t="n">
        <x:f>IF(SUM(P793:AA793)=0,"",MAX(P793:AA793)/SUM(P793:AA793))</x:f>
        <x:v>0.28738726840870876</x:v>
      </x:c>
      <x:c r="AI793" t="n">
        <x:f>IF(AG793="","",AD793/'산출기준'!$B$18*'산출기준'!$B$20+MIN(1,AG793)*'산출기준'!$B$21+(1-AH793)*'산출기준'!$B$22)</x:f>
        <x:v>94.25225463182582</x:v>
      </x:c>
      <x:c r="AJ793" t="str">
        <x:v>24개월 중 양수 지수 24개월; 전반/후반 자료 12/12개월. 최근12개월/이전12개월 관측월 평균비 1.54배, 최근 최댓달 비중 28.7%. 미래 1년 지속을 보장하지 않음.</x:v>
      </x:c>
      <x:c r="AK793" t="str">
        <x:v>https://developers.naver.com/docs/serviceapi/datalab/search/search.md</x:v>
      </x:c>
    </x:row>
    <x:row r="794">
      <x:c r="A794" t="str">
        <x:v>K0790</x:v>
      </x:c>
      <x:c r="B794" t="str">
        <x:v>스포츠</x:v>
      </x:c>
      <x:c r="C794" t="str">
        <x:v>운동후근육통푸는법</x:v>
      </x:c>
      <x:c r="D794" t="n">
        <x:v>0.35419</x:v>
      </x:c>
      <x:c r="E794" t="n">
        <x:v>3.719</x:v>
      </x:c>
      <x:c r="F794" t="n">
        <x:v>12.75088</x:v>
      </x:c>
      <x:c r="G794" t="n">
        <x:v>7.20188</x:v>
      </x:c>
      <x:c r="H794" t="n">
        <x:v>13.69539</x:v>
      </x:c>
      <x:c r="I794" t="n">
        <x:v>18.12278</x:v>
      </x:c>
      <x:c r="J794" t="n">
        <x:v>9.97638</x:v>
      </x:c>
      <x:c r="K794" t="n">
        <x:v>1.59386</x:v>
      </x:c>
      <x:c r="L794" t="n">
        <x:v>0.35419</x:v>
      </x:c>
      <x:c r="M794" t="n">
        <x:v>11.27508</x:v>
      </x:c>
      <x:c r="N794" t="n">
        <x:v>44.39197</x:v>
      </x:c>
      <x:c r="O794" t="n">
        <x:v>39.61038</x:v>
      </x:c>
      <x:c r="P794" t="n">
        <x:v>34.47461</x:v>
      </x:c>
      <x:c r="Q794" t="n">
        <x:v>35.12396</x:v>
      </x:c>
      <x:c r="R794" t="n">
        <x:v>10.97992</x:v>
      </x:c>
      <x:c r="S794" t="n">
        <x:v>0.94451</x:v>
      </x:c>
      <x:c r="T794" t="n">
        <x:v>5.66706</x:v>
      </x:c>
      <x:c r="U794" t="n">
        <x:v>9.32703</x:v>
      </x:c>
      <x:c r="V794" t="n">
        <x:v>25.67886</x:v>
      </x:c>
      <x:c r="W794" t="n">
        <x:v>19.00826</x:v>
      </x:c>
      <x:c r="X794" t="n">
        <x:v>10.38961</x:v>
      </x:c>
      <x:c r="Y794" t="n">
        <x:v>5.72609</x:v>
      </x:c>
      <x:c r="Z794" t="n">
        <x:v>6.4935</x:v>
      </x:c>
      <x:c r="AA794" t="n">
        <x:v>19.95277</x:v>
      </x:c>
      <x:c r="AB794" t="n">
        <x:f>COUNT(D794:O794)</x:f>
        <x:v>12</x:v>
      </x:c>
      <x:c r="AC794" t="n">
        <x:f>COUNT(P794:AA794)</x:f>
        <x:v>12</x:v>
      </x:c>
      <x:c r="AD794" t="n">
        <x:f>COUNTIF(D794:AA794,"&gt;0")</x:f>
        <x:v>24</x:v>
      </x:c>
      <x:c r="AE794" t="n">
        <x:f>IF(AB794=0,"",AVERAGE(D794:O794))</x:f>
        <x:v>13.587165</x:v>
      </x:c>
      <x:c r="AF794" t="n">
        <x:f>IF(AC794=0,"",AVERAGE(P794:AA794))</x:f>
        <x:v>15.313848333333334</x:v>
      </x:c>
      <x:c r="AG794" t="n">
        <x:f>IF(OR(AB794&lt;'산출기준'!$B$19,AC794&lt;'산출기준'!$B$19,AE794=0),"",AF794/AE794)</x:f>
        <x:v>1.127081943387994</x:v>
      </x:c>
      <x:c r="AH794" t="n">
        <x:f>IF(SUM(P794:AA794)=0,"",MAX(P794:AA794)/SUM(P794:AA794))</x:f>
        <x:v>0.19113397252965694</x:v>
      </x:c>
      <x:c r="AI794" t="n">
        <x:f>IF(AG794="","",AD794/'산출기준'!$B$18*'산출기준'!$B$20+MIN(1,AG794)*'산출기준'!$B$21+(1-AH794)*'산출기준'!$B$22)</x:f>
        <x:v>96.17732054940686</x:v>
      </x:c>
      <x:c r="AJ794" t="str">
        <x:v>24개월 중 양수 지수 24개월; 전반/후반 자료 12/12개월. 최근12개월/이전12개월 관측월 평균비 1.13배, 최근 최댓달 비중 19.1%. 미래 1년 지속을 보장하지 않음.</x:v>
      </x:c>
      <x:c r="AK794" t="str">
        <x:v>https://developers.naver.com/docs/serviceapi/datalab/search/search.md</x:v>
      </x:c>
    </x:row>
    <x:row r="795">
      <x:c r="A795" t="str">
        <x:v>K0791</x:v>
      </x:c>
      <x:c r="B795" t="str">
        <x:v>스포츠</x:v>
      </x:c>
      <x:c r="C795" t="str">
        <x:v>스쿼트호흡법</x:v>
      </x:c>
      <x:c r="D795" t="n">
        <x:v>0.88547</x:v>
      </x:c>
      <x:c r="E795" t="n">
        <x:v>1.53482</x:v>
      </x:c>
      <x:c r="F795" t="n">
        <x:v>0.35419</x:v>
      </x:c>
      <x:c r="G795" t="n">
        <x:v>0.70838</x:v>
      </x:c>
      <x:c r="H795" t="n">
        <x:v>1.1216</x:v>
      </x:c>
      <x:c r="I795" t="n">
        <x:v>1.88902</x:v>
      </x:c>
      <x:c r="J795" t="n">
        <x:v>1.00354</x:v>
      </x:c>
      <x:c r="K795" t="n">
        <x:v>0.59031</x:v>
      </x:c>
      <x:c r="L795" t="n">
        <x:v>0.64935</x:v>
      </x:c>
      <x:c r="M795" t="n">
        <x:v>15.70247</x:v>
      </x:c>
      <x:c r="N795" t="n">
        <x:v>23.96694</x:v>
      </x:c>
      <x:c r="O795" t="n">
        <x:v>27.50885</x:v>
      </x:c>
      <x:c r="P795" t="n">
        <x:v>23.25855</x:v>
      </x:c>
      <x:c r="Q795" t="n">
        <x:v>17.65053</x:v>
      </x:c>
      <x:c r="R795" t="n">
        <x:v>16.46989</x:v>
      </x:c>
      <x:c r="S795" t="n">
        <x:v>17.94569</x:v>
      </x:c>
      <x:c r="T795" t="n">
        <x:v>20.24793</x:v>
      </x:c>
      <x:c r="U795" t="n">
        <x:v>22.19598</x:v>
      </x:c>
      <x:c r="V795" t="n">
        <x:v>27.56788</x:v>
      </x:c>
      <x:c r="W795" t="n">
        <x:v>24.73435</x:v>
      </x:c>
      <x:c r="X795" t="n">
        <x:v>23.02243</x:v>
      </x:c>
      <x:c r="Y795" t="n">
        <x:v>14.34474</x:v>
      </x:c>
      <x:c r="Z795" t="n">
        <x:v>15.9386</x:v>
      </x:c>
      <x:c r="AA795" t="n">
        <x:v>20.12987</x:v>
      </x:c>
      <x:c r="AB795" t="n">
        <x:f>COUNT(D795:O795)</x:f>
        <x:v>12</x:v>
      </x:c>
      <x:c r="AC795" t="n">
        <x:f>COUNT(P795:AA795)</x:f>
        <x:v>12</x:v>
      </x:c>
      <x:c r="AD795" t="n">
        <x:f>COUNTIF(D795:AA795,"&gt;0")</x:f>
        <x:v>24</x:v>
      </x:c>
      <x:c r="AE795" t="n">
        <x:f>IF(AB795=0,"",AVERAGE(D795:O795))</x:f>
        <x:v>6.326245</x:v>
      </x:c>
      <x:c r="AF795" t="n">
        <x:f>IF(AC795=0,"",AVERAGE(P795:AA795))</x:f>
        <x:v>20.292203333333337</x:v>
      </x:c>
      <x:c r="AG795" t="n">
        <x:f>IF(OR(AB795&lt;'산출기준'!$B$19,AC795&lt;'산출기준'!$B$19,AE795=0),"",AF795/AE795)</x:f>
        <x:v>3.2076221096927697</x:v>
      </x:c>
      <x:c r="AH795" t="n">
        <x:f>IF(SUM(P795:AA795)=0,"",MAX(P795:AA795)/SUM(P795:AA795))</x:f>
        <x:v>0.11321211874314288</x:v>
      </x:c>
      <x:c r="AI795" t="n">
        <x:f>IF(AG795="","",AD795/'산출기준'!$B$18*'산출기준'!$B$20+MIN(1,AG795)*'산출기준'!$B$21+(1-AH795)*'산출기준'!$B$22)</x:f>
        <x:v>97.73575762513714</x:v>
      </x:c>
      <x:c r="AJ795" t="str">
        <x:v>24개월 중 양수 지수 24개월; 전반/후반 자료 12/12개월. 최근12개월/이전12개월 관측월 평균비 3.21배, 최근 최댓달 비중 11.3%. 미래 1년 지속을 보장하지 않음.</x:v>
      </x:c>
      <x:c r="AK795" t="str">
        <x:v>https://developers.naver.com/docs/serviceapi/datalab/search/search.md</x:v>
      </x:c>
    </x:row>
    <x:row r="796">
      <x:c r="A796" t="str">
        <x:v>K0792</x:v>
      </x:c>
      <x:c r="B796" t="str">
        <x:v>스포츠</x:v>
      </x:c>
      <x:c r="C796" t="str">
        <x:v>러닝발바닥통증</x:v>
      </x:c>
      <x:c r="D796" t="n">
        <x:v>50.23612</x:v>
      </x:c>
      <x:c r="E796" t="n">
        <x:v>53.95513</x:v>
      </x:c>
      <x:c r="F796" t="n">
        <x:v>38.37072</x:v>
      </x:c>
      <x:c r="G796" t="n">
        <x:v>22.9634</x:v>
      </x:c>
      <x:c r="H796" t="n">
        <x:v>23.78984</x:v>
      </x:c>
      <x:c r="I796" t="n">
        <x:v>28.1582</x:v>
      </x:c>
      <x:c r="J796" t="n">
        <x:v>44.451</x:v>
      </x:c>
      <x:c r="K796" t="n">
        <x:v>40.02361</x:v>
      </x:c>
      <x:c r="L796" t="n">
        <x:v>45.33648</x:v>
      </x:c>
      <x:c r="M796" t="n">
        <x:v>41.8536</x:v>
      </x:c>
      <x:c r="N796" t="n">
        <x:v>44.09681</x:v>
      </x:c>
      <x:c r="O796" t="n">
        <x:v>60.92089</x:v>
      </x:c>
      <x:c r="P796" t="n">
        <x:v>100</x:v>
      </x:c>
      <x:c r="Q796" t="n">
        <x:v>82.17237</x:v>
      </x:c>
      <x:c r="R796" t="n">
        <x:v>55.66706</x:v>
      </x:c>
      <x:c r="S796" t="n">
        <x:v>30.46044</x:v>
      </x:c>
      <x:c r="T796" t="n">
        <x:v>24.49822</x:v>
      </x:c>
      <x:c r="U796" t="n">
        <x:v>30.9327</x:v>
      </x:c>
      <x:c r="V796" t="n">
        <x:v>42.50295</x:v>
      </x:c>
      <x:c r="W796" t="n">
        <x:v>37.07201</x:v>
      </x:c>
      <x:c r="X796" t="n">
        <x:v>30.63754</x:v>
      </x:c>
      <x:c r="Y796" t="n">
        <x:v>23.55371</x:v>
      </x:c>
      <x:c r="Z796" t="n">
        <x:v>15.9386</x:v>
      </x:c>
      <x:c r="AA796" t="n">
        <x:v>15.23022</x:v>
      </x:c>
      <x:c r="AB796" t="n">
        <x:f>COUNT(D796:O796)</x:f>
        <x:v>12</x:v>
      </x:c>
      <x:c r="AC796" t="n">
        <x:f>COUNT(P796:AA796)</x:f>
        <x:v>12</x:v>
      </x:c>
      <x:c r="AD796" t="n">
        <x:f>COUNTIF(D796:AA796,"&gt;0")</x:f>
        <x:v>24</x:v>
      </x:c>
      <x:c r="AE796" t="n">
        <x:f>IF(AB796=0,"",AVERAGE(D796:O796))</x:f>
        <x:v>41.17965</x:v>
      </x:c>
      <x:c r="AF796" t="n">
        <x:f>IF(AC796=0,"",AVERAGE(P796:AA796))</x:f>
        <x:v>40.72215166666667</x:v>
      </x:c>
      <x:c r="AG796" t="n">
        <x:f>IF(OR(AB796&lt;'산출기준'!$B$19,AC796&lt;'산출기준'!$B$19,AE796=0),"",AF796/AE796)</x:f>
        <x:v>0.9888901840269809</x:v>
      </x:c>
      <x:c r="AH796" t="n">
        <x:f>IF(SUM(P796:AA796)=0,"",MAX(P796:AA796)/SUM(P796:AA796))</x:f>
        <x:v>0.20463882659114566</x:v>
      </x:c>
      <x:c r="AI796" t="n">
        <x:f>IF(AG796="","",AD796/'산출기준'!$B$18*'산출기준'!$B$20+MIN(1,AG796)*'산출기준'!$B$21+(1-AH796)*'산출기준'!$B$22)</x:f>
        <x:v>95.57392898898652</x:v>
      </x:c>
      <x:c r="AJ796" t="str">
        <x:v>24개월 중 양수 지수 24개월; 전반/후반 자료 12/12개월. 최근12개월/이전12개월 관측월 평균비 0.99배, 최근 최댓달 비중 20.5%. 미래 1년 지속을 보장하지 않음.</x:v>
      </x:c>
      <x:c r="AK796" t="str">
        <x:v>https://developers.naver.com/docs/serviceapi/datalab/search/search.md</x:v>
      </x:c>
    </x:row>
    <x:row r="797">
      <x:c r="A797" t="str">
        <x:v>K0793</x:v>
      </x:c>
      <x:c r="B797" t="str">
        <x:v>스포츠</x:v>
      </x:c>
      <x:c r="C797" t="str">
        <x:v>헬스장가격비교</x:v>
      </x:c>
      <x:c r="D797" t="n">
        <x:v>30.16528</x:v>
      </x:c>
      <x:c r="E797" t="n">
        <x:v>20.1889</x:v>
      </x:c>
      <x:c r="F797" t="n">
        <x:v>16.23376</x:v>
      </x:c>
      <x:c r="G797" t="n">
        <x:v>24.49822</x:v>
      </x:c>
      <x:c r="H797" t="n">
        <x:v>35.59622</x:v>
      </x:c>
      <x:c r="I797" t="n">
        <x:v>33.7072</x:v>
      </x:c>
      <x:c r="J797" t="n">
        <x:v>27.56788</x:v>
      </x:c>
      <x:c r="K797" t="n">
        <x:v>17.2373</x:v>
      </x:c>
      <x:c r="L797" t="n">
        <x:v>16.1157</x:v>
      </x:c>
      <x:c r="M797" t="n">
        <x:v>24.14403</x:v>
      </x:c>
      <x:c r="N797" t="n">
        <x:v>33.88429</x:v>
      </x:c>
      <x:c r="O797" t="n">
        <x:v>11.57024</x:v>
      </x:c>
      <x:c r="P797" t="n">
        <x:v>3.42384</x:v>
      </x:c>
      <x:c r="Q797" t="n">
        <x:v>4.78158</x:v>
      </x:c>
      <x:c r="R797" t="n">
        <x:v>2.00708</x:v>
      </x:c>
      <x:c r="S797" t="n">
        <x:v>1.94805</x:v>
      </x:c>
      <x:c r="T797" t="n">
        <x:v>2.24321</x:v>
      </x:c>
      <x:c r="U797" t="n">
        <x:v>1.35773</x:v>
      </x:c>
      <x:c r="V797" t="n">
        <x:v>1.71192</x:v>
      </x:c>
      <x:c r="W797" t="n">
        <x:v>3.30578</x:v>
      </x:c>
      <x:c r="X797" t="n">
        <x:v>1.41676</x:v>
      </x:c>
      <x:c r="Y797" t="n">
        <x:v>1.18063</x:v>
      </x:c>
      <x:c r="Z797" t="n">
        <x:v>14.69893</x:v>
      </x:c>
      <x:c r="AA797" t="n">
        <x:v>15.70247</x:v>
      </x:c>
      <x:c r="AB797" t="n">
        <x:f>COUNT(D797:O797)</x:f>
        <x:v>12</x:v>
      </x:c>
      <x:c r="AC797" t="n">
        <x:f>COUNT(P797:AA797)</x:f>
        <x:v>12</x:v>
      </x:c>
      <x:c r="AD797" t="n">
        <x:f>COUNTIF(D797:AA797,"&gt;0")</x:f>
        <x:v>24</x:v>
      </x:c>
      <x:c r="AE797" t="n">
        <x:f>IF(AB797=0,"",AVERAGE(D797:O797))</x:f>
        <x:v>24.242418333333337</x:v>
      </x:c>
      <x:c r="AF797" t="n">
        <x:f>IF(AC797=0,"",AVERAGE(P797:AA797))</x:f>
        <x:v>4.481498333333334</x:v>
      </x:c>
      <x:c r="AG797" t="n">
        <x:f>IF(OR(AB797&lt;'산출기준'!$B$19,AC797&lt;'산출기준'!$B$19,AE797=0),"",AF797/AE797)</x:f>
        <x:v>0.18486185131007624</x:v>
      </x:c>
      <x:c r="AH797" t="n">
        <x:f>IF(SUM(P797:AA797)=0,"",MAX(P797:AA797)/SUM(P797:AA797))</x:f>
        <x:v>0.29198698054482525</x:v>
      </x:c>
      <x:c r="AI797" t="n">
        <x:f>IF(AG797="","",AD797/'산출기준'!$B$18*'산출기준'!$B$20+MIN(1,AG797)*'산출기준'!$B$21+(1-AH797)*'산출기준'!$B$22)</x:f>
        <x:v>69.70611592840578</x:v>
      </x:c>
      <x:c r="AJ797" t="str">
        <x:v>24개월 중 양수 지수 24개월; 전반/후반 자료 12/12개월. 최근12개월/이전12개월 관측월 평균비 0.18배, 최근 최댓달 비중 29.2%. 미래 1년 지속을 보장하지 않음.</x:v>
      </x:c>
      <x:c r="AK797" t="str">
        <x:v>https://developers.naver.com/docs/serviceapi/datalab/search/search.md</x:v>
      </x:c>
    </x:row>
    <x:row r="798">
      <x:c r="A798" t="str">
        <x:v>K0794</x:v>
      </x:c>
      <x:c r="B798" t="str">
        <x:v>스포츠</x:v>
      </x:c>
      <x:c r="C798" t="str">
        <x:v>맨몸근력운동</x:v>
      </x:c>
      <x:c r="D798" t="n">
        <x:v>29.265</x:v>
      </x:c>
      <x:c r="E798" t="n">
        <x:v>48.21308</x:v>
      </x:c>
      <x:c r="F798" t="n">
        <x:v>26.29804</x:v>
      </x:c>
      <x:c r="G798" t="n">
        <x:v>18.20633</x:v>
      </x:c>
      <x:c r="H798" t="n">
        <x:v>89.27848</x:v>
      </x:c>
      <x:c r="I798" t="n">
        <x:v>24.74713</x:v>
      </x:c>
      <x:c r="J798" t="n">
        <x:v>27.84895</x:v>
      </x:c>
      <x:c r="K798" t="n">
        <x:v>19.68981</x:v>
      </x:c>
      <x:c r="L798" t="n">
        <x:v>16.99258</x:v>
      </x:c>
      <x:c r="M798" t="n">
        <x:v>23.87053</x:v>
      </x:c>
      <x:c r="N798" t="n">
        <x:v>26.90492</x:v>
      </x:c>
      <x:c r="O798" t="n">
        <x:v>21.37559</x:v>
      </x:c>
      <x:c r="P798" t="n">
        <x:v>19.89211</x:v>
      </x:c>
      <x:c r="Q798" t="n">
        <x:v>13.68846</x:v>
      </x:c>
      <x:c r="R798" t="n">
        <x:v>10.85637</x:v>
      </x:c>
      <x:c r="S798" t="n">
        <x:v>13.68846</x:v>
      </x:c>
      <x:c r="T798" t="n">
        <x:v>11.12609</x:v>
      </x:c>
      <x:c r="U798" t="n">
        <x:v>8.69858</x:v>
      </x:c>
      <x:c r="V798" t="n">
        <x:v>10.99123</x:v>
      </x:c>
      <x:c r="W798" t="n">
        <x:v>10.38435</x:v>
      </x:c>
      <x:c r="X798" t="n">
        <x:v>11.53068</x:v>
      </x:c>
      <x:c r="Y798" t="n">
        <x:v>18.3412</x:v>
      </x:c>
      <x:c r="Z798" t="n">
        <x:v>7.88941</x:v>
      </x:c>
      <x:c r="AA798" t="n">
        <x:v>15.71139</x:v>
      </x:c>
      <x:c r="AB798" t="n">
        <x:f>COUNT(D798:O798)</x:f>
        <x:v>12</x:v>
      </x:c>
      <x:c r="AC798" t="n">
        <x:f>COUNT(P798:AA798)</x:f>
        <x:v>12</x:v>
      </x:c>
      <x:c r="AD798" t="n">
        <x:f>COUNTIF(D798:AA798,"&gt;0")</x:f>
        <x:v>24</x:v>
      </x:c>
      <x:c r="AE798" t="n">
        <x:f>IF(AB798=0,"",AVERAGE(D798:O798))</x:f>
        <x:v>31.057536666666664</x:v>
      </x:c>
      <x:c r="AF798" t="n">
        <x:f>IF(AC798=0,"",AVERAGE(P798:AA798))</x:f>
        <x:v>12.733194166666664</x:v>
      </x:c>
      <x:c r="AG798" t="n">
        <x:f>IF(OR(AB798&lt;'산출기준'!$B$19,AC798&lt;'산출기준'!$B$19,AE798=0),"",AF798/AE798)</x:f>
        <x:v>0.40998725376481343</x:v>
      </x:c>
      <x:c r="AH798" t="n">
        <x:f>IF(SUM(P798:AA798)=0,"",MAX(P798:AA798)/SUM(P798:AA798))</x:f>
        <x:v>0.1301853888062782</x:v>
      </x:c>
      <x:c r="AI798" t="n">
        <x:f>IF(AG798="","",AD798/'산출기준'!$B$18*'산출기준'!$B$20+MIN(1,AG798)*'산출기준'!$B$21+(1-AH798)*'산출기준'!$B$22)</x:f>
        <x:v>79.69590983681884</x:v>
      </x:c>
      <x:c r="AJ798" t="str">
        <x:v>24개월 중 양수 지수 24개월; 전반/후반 자료 12/12개월. 최근12개월/이전12개월 관측월 평균비 0.41배, 최근 최댓달 비중 13.0%. 미래 1년 지속을 보장하지 않음.</x:v>
      </x:c>
      <x:c r="AK798" t="str">
        <x:v>https://developers.naver.com/docs/serviceapi/datalab/search/search.md</x:v>
      </x:c>
    </x:row>
    <x:row r="799">
      <x:c r="A799" t="str">
        <x:v>K0795</x:v>
      </x:c>
      <x:c r="B799" t="str">
        <x:v>스포츠</x:v>
      </x:c>
      <x:c r="C799" t="str">
        <x:v>스트레칭효과</x:v>
      </x:c>
      <x:c r="D799" t="n">
        <x:v>84.42346</x:v>
      </x:c>
      <x:c r="E799" t="n">
        <x:v>89.81793</x:v>
      </x:c>
      <x:c r="F799" t="n">
        <x:v>85.23263</x:v>
      </x:c>
      <x:c r="G799" t="n">
        <x:v>84.42346</x:v>
      </x:c>
      <x:c r="H799" t="n">
        <x:v>76.8712</x:v>
      </x:c>
      <x:c r="I799" t="n">
        <x:v>76.66891</x:v>
      </x:c>
      <x:c r="J799" t="n">
        <x:v>90.15509</x:v>
      </x:c>
      <x:c r="K799" t="n">
        <x:v>86.58125</x:v>
      </x:c>
      <x:c r="L799" t="n">
        <x:v>76.93863</x:v>
      </x:c>
      <x:c r="M799" t="n">
        <x:v>79.16385</x:v>
      </x:c>
      <x:c r="N799" t="n">
        <x:v>56.23735</x:v>
      </x:c>
      <x:c r="O799" t="n">
        <x:v>50.70802</x:v>
      </x:c>
      <x:c r="P799" t="n">
        <x:v>57.78826</x:v>
      </x:c>
      <x:c r="Q799" t="n">
        <x:v>47.94335</x:v>
      </x:c>
      <x:c r="R799" t="n">
        <x:v>51.1126</x:v>
      </x:c>
      <x:c r="S799" t="n">
        <x:v>37.76129</x:v>
      </x:c>
      <x:c r="T799" t="n">
        <x:v>30.20903</x:v>
      </x:c>
      <x:c r="U799" t="n">
        <x:v>22.7242</x:v>
      </x:c>
      <x:c r="V799" t="n">
        <x:v>23.6008</x:v>
      </x:c>
      <x:c r="W799" t="n">
        <x:v>21.44302</x:v>
      </x:c>
      <x:c r="X799" t="n">
        <x:v>21.44302</x:v>
      </x:c>
      <x:c r="Y799" t="n">
        <x:v>28.32097</x:v>
      </x:c>
      <x:c r="Z799" t="n">
        <x:v>16.79028</x:v>
      </x:c>
      <x:c r="AA799" t="n">
        <x:v>16.18341</x:v>
      </x:c>
      <x:c r="AB799" t="n">
        <x:f>COUNT(D799:O799)</x:f>
        <x:v>12</x:v>
      </x:c>
      <x:c r="AC799" t="n">
        <x:f>COUNT(P799:AA799)</x:f>
        <x:v>12</x:v>
      </x:c>
      <x:c r="AD799" t="n">
        <x:f>COUNTIF(D799:AA799,"&gt;0")</x:f>
        <x:v>24</x:v>
      </x:c>
      <x:c r="AE799" t="n">
        <x:f>IF(AB799=0,"",AVERAGE(D799:O799))</x:f>
        <x:v>78.101815</x:v>
      </x:c>
      <x:c r="AF799" t="n">
        <x:f>IF(AC799=0,"",AVERAGE(P799:AA799))</x:f>
        <x:v>31.276685833333328</x:v>
      </x:c>
      <x:c r="AG799" t="n">
        <x:f>IF(OR(AB799&lt;'산출기준'!$B$19,AC799&lt;'산출기준'!$B$19,AE799=0),"",AF799/AE799)</x:f>
        <x:v>0.40046042250533265</x:v>
      </x:c>
      <x:c r="AH799" t="n">
        <x:f>IF(SUM(P799:AA799)=0,"",MAX(P799:AA799)/SUM(P799:AA799))</x:f>
        <x:v>0.15397054403382415</x:v>
      </x:c>
      <x:c r="AI799" t="n">
        <x:f>IF(AG799="","",AD799/'산출기준'!$B$18*'산출기준'!$B$20+MIN(1,AG799)*'산출기준'!$B$21+(1-AH799)*'산출기준'!$B$22)</x:f>
        <x:v>78.9344017944835</x:v>
      </x:c>
      <x:c r="AJ799" t="str">
        <x:v>24개월 중 양수 지수 24개월; 전반/후반 자료 12/12개월. 최근12개월/이전12개월 관측월 평균비 0.40배, 최근 최댓달 비중 15.4%. 미래 1년 지속을 보장하지 않음.</x:v>
      </x:c>
      <x:c r="AK799" t="str">
        <x:v>https://developers.naver.com/docs/serviceapi/datalab/search/search.md</x:v>
      </x:c>
    </x:row>
    <x:row r="800">
      <x:c r="A800" t="str">
        <x:v>K0796</x:v>
      </x:c>
      <x:c r="B800" t="str">
        <x:v>스포츠</x:v>
      </x:c>
      <x:c r="C800" t="str">
        <x:v>근력운동시간</x:v>
      </x:c>
      <x:c r="D800" t="n">
        <x:v>67.49831</x:v>
      </x:c>
      <x:c r="E800" t="n">
        <x:v>53.54012</x:v>
      </x:c>
      <x:c r="F800" t="n">
        <x:v>43.69521</x:v>
      </x:c>
      <x:c r="G800" t="n">
        <x:v>43.76264</x:v>
      </x:c>
      <x:c r="H800" t="n">
        <x:v>45.51584</x:v>
      </x:c>
      <x:c r="I800" t="n">
        <x:v>44.97639</x:v>
      </x:c>
      <x:c r="J800" t="n">
        <x:v>49.02225</x:v>
      </x:c>
      <x:c r="K800" t="n">
        <x:v>35.46864</x:v>
      </x:c>
      <x:c r="L800" t="n">
        <x:v>43.69521</x:v>
      </x:c>
      <x:c r="M800" t="n">
        <x:v>56.37221</x:v>
      </x:c>
      <x:c r="N800" t="n">
        <x:v>57.99055</x:v>
      </x:c>
      <x:c r="O800" t="n">
        <x:v>43.62778</x:v>
      </x:c>
      <x:c r="P800" t="n">
        <x:v>37.08698</x:v>
      </x:c>
      <x:c r="Q800" t="n">
        <x:v>33.98516</x:v>
      </x:c>
      <x:c r="R800" t="n">
        <x:v>23.39851</x:v>
      </x:c>
      <x:c r="S800" t="n">
        <x:v>26.97235</x:v>
      </x:c>
      <x:c r="T800" t="n">
        <x:v>24.81456</x:v>
      </x:c>
      <x:c r="U800" t="n">
        <x:v>10.85637</x:v>
      </x:c>
      <x:c r="V800" t="n">
        <x:v>15.30681</x:v>
      </x:c>
      <x:c r="W800" t="n">
        <x:v>18.20633</x:v>
      </x:c>
      <x:c r="X800" t="n">
        <x:v>15.17194</x:v>
      </x:c>
      <x:c r="Y800" t="n">
        <x:v>12.94672</x:v>
      </x:c>
      <x:c r="Z800" t="n">
        <x:v>15.91368</x:v>
      </x:c>
      <x:c r="AA800" t="n">
        <x:v>13.48617</x:v>
      </x:c>
      <x:c r="AB800" t="n">
        <x:f>COUNT(D800:O800)</x:f>
        <x:v>12</x:v>
      </x:c>
      <x:c r="AC800" t="n">
        <x:f>COUNT(P800:AA800)</x:f>
        <x:v>12</x:v>
      </x:c>
      <x:c r="AD800" t="n">
        <x:f>COUNTIF(D800:AA800,"&gt;0")</x:f>
        <x:v>24</x:v>
      </x:c>
      <x:c r="AE800" t="n">
        <x:f>IF(AB800=0,"",AVERAGE(D800:O800))</x:f>
        <x:v>48.763762500000006</x:v>
      </x:c>
      <x:c r="AF800" t="n">
        <x:f>IF(AC800=0,"",AVERAGE(P800:AA800))</x:f>
        <x:v>20.678798333333333</x:v>
      </x:c>
      <x:c r="AG800" t="n">
        <x:f>IF(OR(AB800&lt;'산출기준'!$B$19,AC800&lt;'산출기준'!$B$19,AE800=0),"",AF800/AE800)</x:f>
        <x:v>0.42406076301707296</x:v>
      </x:c>
      <x:c r="AH800" t="n">
        <x:f>IF(SUM(P800:AA800)=0,"",MAX(P800:AA800)/SUM(P800:AA800))</x:f>
        <x:v>0.14945654079351323</x:v>
      </x:c>
      <x:c r="AI800" t="n">
        <x:f>IF(AG800="","",AD800/'산출기준'!$B$18*'산출기준'!$B$20+MIN(1,AG800)*'산출기준'!$B$21+(1-AH800)*'산출기준'!$B$22)</x:f>
        <x:v>79.73269207464192</x:v>
      </x:c>
      <x:c r="AJ800" t="str">
        <x:v>24개월 중 양수 지수 24개월; 전반/후반 자료 12/12개월. 최근12개월/이전12개월 관측월 평균비 0.42배, 최근 최댓달 비중 14.9%. 미래 1년 지속을 보장하지 않음.</x:v>
      </x:c>
      <x:c r="AK800" t="str">
        <x:v>https://developers.naver.com/docs/serviceapi/datalab/search/search.md</x:v>
      </x:c>
    </x:row>
    <x:row r="801">
      <x:c r="A801" t="str">
        <x:v>K0797</x:v>
      </x:c>
      <x:c r="B801" t="str">
        <x:v>스포츠</x:v>
      </x:c>
      <x:c r="C801" t="str">
        <x:v>수영초보준비물</x:v>
      </x:c>
      <x:c r="D801" t="n">
        <x:v>5.12474</x:v>
      </x:c>
      <x:c r="E801" t="n">
        <x:v>3.23668</x:v>
      </x:c>
      <x:c r="F801" t="n">
        <x:v>0.40458</x:v>
      </x:c>
      <x:c r="G801" t="n">
        <x:v>1.14632</x:v>
      </x:c>
      <x:c r="H801" t="n">
        <x:v>3.91099</x:v>
      </x:c>
      <x:c r="I801" t="n">
        <x:v>14.36277</x:v>
      </x:c>
      <x:c r="J801" t="n">
        <x:v>16.85772</x:v>
      </x:c>
      <x:c r="K801" t="n">
        <x:v>8.83344</x:v>
      </x:c>
      <x:c r="L801" t="n">
        <x:v>11.86783</x:v>
      </x:c>
      <x:c r="M801" t="n">
        <x:v>15.91368</x:v>
      </x:c>
      <x:c r="N801" t="n">
        <x:v>11.93526</x:v>
      </x:c>
      <x:c r="O801" t="n">
        <x:v>14.02562</x:v>
      </x:c>
      <x:c r="P801" t="n">
        <x:v>7.88941</x:v>
      </x:c>
      <x:c r="Q801" t="n">
        <x:v>6.60822</x:v>
      </x:c>
      <x:c r="R801" t="n">
        <x:v>0.80917</x:v>
      </x:c>
      <x:c r="S801"/>
      <x:c r="T801" t="n">
        <x:v>1.41604</x:v>
      </x:c>
      <x:c r="U801" t="n">
        <x:v>4.98988</x:v>
      </x:c>
      <x:c r="V801" t="n">
        <x:v>8.90087</x:v>
      </x:c>
      <x:c r="W801" t="n">
        <x:v>5.4619</x:v>
      </x:c>
      <x:c r="X801" t="n">
        <x:v>8.9683</x:v>
      </x:c>
      <x:c r="Y801" t="n">
        <x:v>12.13755</x:v>
      </x:c>
      <x:c r="Z801" t="n">
        <x:v>6.00134</x:v>
      </x:c>
      <x:c r="AA801" t="n">
        <x:v>12.00269</x:v>
      </x:c>
      <x:c r="AB801" t="n">
        <x:f>COUNT(D801:O801)</x:f>
        <x:v>12</x:v>
      </x:c>
      <x:c r="AC801" t="n">
        <x:f>COUNT(P801:AA801)</x:f>
        <x:v>11</x:v>
      </x:c>
      <x:c r="AD801" t="n">
        <x:f>COUNTIF(D801:AA801,"&gt;0")</x:f>
        <x:v>23</x:v>
      </x:c>
      <x:c r="AE801" t="n">
        <x:f>IF(AB801=0,"",AVERAGE(D801:O801))</x:f>
        <x:v>8.9683025</x:v>
      </x:c>
      <x:c r="AF801" t="n">
        <x:f>IF(AC801=0,"",AVERAGE(P801:AA801))</x:f>
        <x:v>6.835033636363636</x:v>
      </x:c>
      <x:c r="AG801" t="n">
        <x:f>IF(OR(AB801&lt;'산출기준'!$B$19,AC801&lt;'산출기준'!$B$19,AE801=0),"",AF801/AE801)</x:f>
        <x:v>0.7621323696835199</x:v>
      </x:c>
      <x:c r="AH801" t="n">
        <x:f>IF(SUM(P801:AA801)=0,"",MAX(P801:AA801)/SUM(P801:AA801))</x:f>
        <x:v>0.1614349972607703</x:v>
      </x:c>
      <x:c r="AI801" t="n">
        <x:f>IF(AG801="","",AD801/'산출기준'!$B$18*'산출기준'!$B$20+MIN(1,AG801)*'산출기준'!$B$21+(1-AH801)*'산출기준'!$B$22)</x:f>
        <x:v>87.55193781195686</x:v>
      </x:c>
      <x:c r="AJ801" t="str">
        <x:v>24개월 중 양수 지수 23개월; 전반/후반 자료 12/11개월. 최근12개월/이전12개월 관측월 평균비 0.76배, 최근 최댓달 비중 16.1%. 미래 1년 지속을 보장하지 않음.</x:v>
      </x:c>
      <x:c r="AK801" t="str">
        <x:v>https://developers.naver.com/docs/serviceapi/datalab/search/search.md</x:v>
      </x:c>
    </x:row>
    <x:row r="802">
      <x:c r="A802" t="str">
        <x:v>K0798</x:v>
      </x:c>
      <x:c r="B802" t="str">
        <x:v>스포츠</x:v>
      </x:c>
      <x:c r="C802" t="str">
        <x:v>달리기자세</x:v>
      </x:c>
      <x:c r="D802" t="n">
        <x:v>84.2886</x:v>
      </x:c>
      <x:c r="E802" t="n">
        <x:v>100</x:v>
      </x:c>
      <x:c r="F802" t="n">
        <x:v>47.26904</x:v>
      </x:c>
      <x:c r="G802" t="n">
        <x:v>27.71409</x:v>
      </x:c>
      <x:c r="H802" t="n">
        <x:v>26.4329</x:v>
      </x:c>
      <x:c r="I802" t="n">
        <x:v>28.11867</x:v>
      </x:c>
      <x:c r="J802" t="n">
        <x:v>47.26904</x:v>
      </x:c>
      <x:c r="K802" t="n">
        <x:v>57.92312</x:v>
      </x:c>
      <x:c r="L802" t="n">
        <x:v>51.51719</x:v>
      </x:c>
      <x:c r="M802" t="n">
        <x:v>44.90896</x:v>
      </x:c>
      <x:c r="N802" t="n">
        <x:v>43.96493</x:v>
      </x:c>
      <x:c r="O802" t="n">
        <x:v>46.25758</x:v>
      </x:c>
      <x:c r="P802" t="n">
        <x:v>52.46122</x:v>
      </x:c>
      <x:c r="Q802" t="n">
        <x:v>32.23196</x:v>
      </x:c>
      <x:c r="R802" t="n">
        <x:v>29.80445</x:v>
      </x:c>
      <x:c r="S802" t="n">
        <x:v>12.87929</x:v>
      </x:c>
      <x:c r="T802" t="n">
        <x:v>14.6325</x:v>
      </x:c>
      <x:c r="U802" t="n">
        <x:v>9.03573</x:v>
      </x:c>
      <x:c r="V802" t="n">
        <x:v>21.98246</x:v>
      </x:c>
      <x:c r="W802" t="n">
        <x:v>25.96089</x:v>
      </x:c>
      <x:c r="X802" t="n">
        <x:v>21.24072</x:v>
      </x:c>
      <x:c r="Y802" t="n">
        <x:v>18.00404</x:v>
      </x:c>
      <x:c r="Z802" t="n">
        <x:v>8.9683</x:v>
      </x:c>
      <x:c r="AA802" t="n">
        <x:v>9.97977</x:v>
      </x:c>
      <x:c r="AB802" t="n">
        <x:f>COUNT(D802:O802)</x:f>
        <x:v>12</x:v>
      </x:c>
      <x:c r="AC802" t="n">
        <x:f>COUNT(P802:AA802)</x:f>
        <x:v>12</x:v>
      </x:c>
      <x:c r="AD802" t="n">
        <x:f>COUNTIF(D802:AA802,"&gt;0")</x:f>
        <x:v>24</x:v>
      </x:c>
      <x:c r="AE802" t="n">
        <x:f>IF(AB802=0,"",AVERAGE(D802:O802))</x:f>
        <x:v>50.47200999999999</x:v>
      </x:c>
      <x:c r="AF802" t="n">
        <x:f>IF(AC802=0,"",AVERAGE(P802:AA802))</x:f>
        <x:v>21.4317775</x:v>
      </x:c>
      <x:c r="AG802" t="n">
        <x:f>IF(OR(AB802&lt;'산출기준'!$B$19,AC802&lt;'산출기준'!$B$19,AE802=0),"",AF802/AE802)</x:f>
        <x:v>0.424626986323707</x:v>
      </x:c>
      <x:c r="AH802" t="n">
        <x:f>IF(SUM(P802:AA802)=0,"",MAX(P802:AA802)/SUM(P802:AA802))</x:f>
        <x:v>0.20398533594954188</x:v>
      </x:c>
      <x:c r="AI802" t="n">
        <x:f>IF(AG802="","",AD802/'산출기준'!$B$18*'산출기준'!$B$20+MIN(1,AG802)*'산출기준'!$B$21+(1-AH802)*'산출기준'!$B$22)</x:f>
        <x:v>78.65910287072037</x:v>
      </x:c>
      <x:c r="AJ802" t="str">
        <x:v>24개월 중 양수 지수 24개월; 전반/후반 자료 12/12개월. 최근12개월/이전12개월 관측월 평균비 0.42배, 최근 최댓달 비중 20.4%. 미래 1년 지속을 보장하지 않음.</x:v>
      </x:c>
      <x:c r="AK802" t="str">
        <x:v>https://developers.naver.com/docs/serviceapi/datalab/search/search.md</x:v>
      </x:c>
    </x:row>
    <x:row r="803">
      <x:c r="A803" t="str">
        <x:v>K0799</x:v>
      </x:c>
      <x:c r="B803" t="str">
        <x:v>스포츠</x:v>
      </x:c>
      <x:c r="C803" t="str">
        <x:v>근력운동유산소순서</x:v>
      </x:c>
      <x:c r="D803" t="n">
        <x:v>2.34741</x:v>
      </x:c>
      <x:c r="E803"/>
      <x:c r="F803"/>
      <x:c r="G803"/>
      <x:c r="H803"/>
      <x:c r="I803" t="n">
        <x:v>3.52112</x:v>
      </x:c>
      <x:c r="J803" t="n">
        <x:v>20.18779</x:v>
      </x:c>
      <x:c r="K803" t="n">
        <x:v>31.92488</x:v>
      </x:c>
      <x:c r="L803" t="n">
        <x:v>35.68075</x:v>
      </x:c>
      <x:c r="M803" t="n">
        <x:v>24.64788</x:v>
      </x:c>
      <x:c r="N803"/>
      <x:c r="O803"/>
      <x:c r="P803" t="n">
        <x:v>2.34741</x:v>
      </x:c>
      <x:c r="Q803" t="n">
        <x:v>33.09859</x:v>
      </x:c>
      <x:c r="R803" t="n">
        <x:v>41.54929</x:v>
      </x:c>
      <x:c r="S803" t="n">
        <x:v>24.64788</x:v>
      </x:c>
      <x:c r="T803" t="n">
        <x:v>40.84507</x:v>
      </x:c>
      <x:c r="U803" t="n">
        <x:v>19.01408</x:v>
      </x:c>
      <x:c r="V803" t="n">
        <x:v>22.30046</x:v>
      </x:c>
      <x:c r="W803" t="n">
        <x:v>25.11737</x:v>
      </x:c>
      <x:c r="X803" t="n">
        <x:v>24.41314</x:v>
      </x:c>
      <x:c r="Y803" t="n">
        <x:v>44.13145</x:v>
      </x:c>
      <x:c r="Z803" t="n">
        <x:v>40.84507</x:v>
      </x:c>
      <x:c r="AA803" t="n">
        <x:v>31.45539</x:v>
      </x:c>
      <x:c r="AB803" t="n">
        <x:f>COUNT(D803:O803)</x:f>
        <x:v>6</x:v>
      </x:c>
      <x:c r="AC803" t="n">
        <x:f>COUNT(P803:AA803)</x:f>
        <x:v>12</x:v>
      </x:c>
      <x:c r="AD803" t="n">
        <x:f>COUNTIF(D803:AA803,"&gt;0")</x:f>
        <x:v>18</x:v>
      </x:c>
      <x:c r="AE803" t="n">
        <x:f>IF(AB803=0,"",AVERAGE(D803:O803))</x:f>
        <x:v>19.718305</x:v>
      </x:c>
      <x:c r="AF803" t="n">
        <x:f>IF(AC803=0,"",AVERAGE(P803:AA803))</x:f>
        <x:v>29.147100000000005</x:v>
      </x:c>
      <x:c r="AG803" t="str">
        <x:f>IF(OR(AB803&lt;'산출기준'!$B$19,AC803&lt;'산출기준'!$B$19,AE803=0),"",AF803/AE803)</x:f>
      </x:c>
      <x:c r="AH803" t="n">
        <x:f>IF(SUM(P803:AA803)=0,"",MAX(P803:AA803)/SUM(P803:AA803))</x:f>
        <x:v>0.1261745022089104</x:v>
      </x:c>
      <x:c r="AI803" t="str">
        <x:f>IF(AG803="","",AD803/'산출기준'!$B$18*'산출기준'!$B$20+MIN(1,AG803)*'산출기준'!$B$21+(1-AH803)*'산출기준'!$B$22)</x:f>
      </x:c>
      <x:c r="AJ803" t="str">
        <x:v>24개월 중 양수 지수 18개월; 전반/후반 자료 6/12개월. 자료 부족으로 점수·전년비 미산정. 미래 1년 지속을 보장하지 않음.</x:v>
      </x:c>
      <x:c r="AK803" t="str">
        <x:v>https://developers.naver.com/docs/serviceapi/datalab/search/search.md</x:v>
      </x:c>
    </x:row>
    <x:row r="804">
      <x:c r="A804" t="str">
        <x:v>K0800</x:v>
      </x:c>
      <x:c r="B804" t="str">
        <x:v>스포츠</x:v>
      </x:c>
      <x:c r="C804" t="str">
        <x:v>러닝페이스계산</x:v>
      </x:c>
      <x:c r="D804" t="n">
        <x:v>4.36366</x:v>
      </x:c>
      <x:c r="E804" t="n">
        <x:v>3.76467</x:v>
      </x:c>
      <x:c r="F804" t="n">
        <x:v>2.59338</x:v>
      </x:c>
      <x:c r="G804" t="n">
        <x:v>1.14861</x:v>
      </x:c>
      <x:c r="H804" t="n">
        <x:v>0.56029</x:v>
      </x:c>
      <x:c r="I804" t="n">
        <x:v>0.92049</x:v>
      </x:c>
      <x:c r="J804" t="n">
        <x:v>1.5675</x:v>
      </x:c>
      <x:c r="K804" t="n">
        <x:v>0.64034</x:v>
      </x:c>
      <x:c r="L804" t="n">
        <x:v>0.58431</x:v>
      </x:c>
      <x:c r="M804" t="n">
        <x:v>0.67369</x:v>
      </x:c>
      <x:c r="N804" t="n">
        <x:v>1.1326</x:v>
      </x:c>
      <x:c r="O804" t="n">
        <x:v>1.11259</x:v>
      </x:c>
      <x:c r="P804" t="n">
        <x:v>1.30202</x:v>
      </x:c>
      <x:c r="Q804" t="n">
        <x:v>0.89914</x:v>
      </x:c>
      <x:c r="R804" t="n">
        <x:v>0.7057</x:v>
      </x:c>
      <x:c r="S804" t="n">
        <x:v>0.30016</x:v>
      </x:c>
      <x:c r="T804" t="n">
        <x:v>0.1921</x:v>
      </x:c>
      <x:c r="U804" t="n">
        <x:v>0.05069</x:v>
      </x:c>
      <x:c r="V804" t="n">
        <x:v>0.08137</x:v>
      </x:c>
      <x:c r="W804" t="n">
        <x:v>0.12273</x:v>
      </x:c>
      <x:c r="X804" t="n">
        <x:v>0.09338</x:v>
      </x:c>
      <x:c r="Y804" t="n">
        <x:v>0.02267</x:v>
      </x:c>
      <x:c r="Z804" t="n">
        <x:v>0.016</x:v>
      </x:c>
      <x:c r="AA804" t="n">
        <x:v>0.05069</x:v>
      </x:c>
      <x:c r="AB804" t="n">
        <x:f>COUNT(D804:O804)</x:f>
        <x:v>12</x:v>
      </x:c>
      <x:c r="AC804" t="n">
        <x:f>COUNT(P804:AA804)</x:f>
        <x:v>12</x:v>
      </x:c>
      <x:c r="AD804" t="n">
        <x:f>COUNTIF(D804:AA804,"&gt;0")</x:f>
        <x:v>24</x:v>
      </x:c>
      <x:c r="AE804" t="n">
        <x:f>IF(AB804=0,"",AVERAGE(D804:O804))</x:f>
        <x:v>1.5885108333333333</x:v>
      </x:c>
      <x:c r="AF804" t="n">
        <x:f>IF(AC804=0,"",AVERAGE(P804:AA804))</x:f>
        <x:v>0.3197208333333333</x:v>
      </x:c>
      <x:c r="AG804" t="n">
        <x:f>IF(OR(AB804&lt;'산출기준'!$B$19,AC804&lt;'산출기준'!$B$19,AE804=0),"",AF804/AE804)</x:f>
        <x:v>0.20127079187897678</x:v>
      </x:c>
      <x:c r="AH804" t="n">
        <x:f>IF(SUM(P804:AA804)=0,"",MAX(P804:AA804)/SUM(P804:AA804))</x:f>
        <x:v>0.3393637678704078</x:v>
      </x:c>
      <x:c r="AI804" t="n">
        <x:f>IF(AG804="","",AD804/'산출기준'!$B$18*'산출기준'!$B$20+MIN(1,AG804)*'산출기준'!$B$21+(1-AH804)*'산출기준'!$B$22)</x:f>
        <x:v>69.25084839896115</x:v>
      </x:c>
      <x:c r="AJ804" t="str">
        <x:v>24개월 중 양수 지수 24개월; 전반/후반 자료 12/12개월. 최근12개월/이전12개월 관측월 평균비 0.20배, 최근 최댓달 비중 33.9%. 미래 1년 지속을 보장하지 않음.</x:v>
      </x:c>
      <x:c r="AK804" t="str">
        <x:v>https://developers.naver.com/docs/serviceapi/datalab/search/search.md</x:v>
      </x:c>
    </x:row>
    <x:row r="805">
      <x:c r="A805" t="str">
        <x:v>K0801</x:v>
      </x:c>
      <x:c r="B805" t="str">
        <x:v>방송·연예</x:v>
      </x:c>
      <x:c r="C805" t="str">
        <x:v>김혜수나이</x:v>
      </x:c>
      <x:c r="D805" t="n">
        <x:v>28.41782</x:v>
      </x:c>
      <x:c r="E805" t="n">
        <x:v>20.3762</x:v>
      </x:c>
      <x:c r="F805" t="n">
        <x:v>19.48505</x:v>
      </x:c>
      <x:c r="G805" t="n">
        <x:v>13.05362</x:v>
      </x:c>
      <x:c r="H805" t="n">
        <x:v>49.30096</x:v>
      </x:c>
      <x:c r="I805" t="n">
        <x:v>55.06003</x:v>
      </x:c>
      <x:c r="J805" t="n">
        <x:v>24.90394</x:v>
      </x:c>
      <x:c r="K805" t="n">
        <x:v>15.76574</x:v>
      </x:c>
      <x:c r="L805" t="n">
        <x:v>15.89781</x:v>
      </x:c>
      <x:c r="M805" t="n">
        <x:v>13.04429</x:v>
      </x:c>
      <x:c r="N805" t="n">
        <x:v>22.8295</x:v>
      </x:c>
      <x:c r="O805" t="n">
        <x:v>28.16702</x:v>
      </x:c>
      <x:c r="P805" t="n">
        <x:v>19.92262</x:v>
      </x:c>
      <x:c r="Q805" t="n">
        <x:v>13.72465</x:v>
      </x:c>
      <x:c r="R805" t="n">
        <x:v>17.12513</x:v>
      </x:c>
      <x:c r="S805" t="n">
        <x:v>14.38633</x:v>
      </x:c>
      <x:c r="T805" t="n">
        <x:v>13.72998</x:v>
      </x:c>
      <x:c r="U805" t="n">
        <x:v>18.79135</x:v>
      </x:c>
      <x:c r="V805" t="n">
        <x:v>20.08804</x:v>
      </x:c>
      <x:c r="W805" t="n">
        <x:v>14.77187</x:v>
      </x:c>
      <x:c r="X805" t="n">
        <x:v>15.14807</x:v>
      </x:c>
      <x:c r="Y805" t="n">
        <x:v>12.80016</x:v>
      </x:c>
      <x:c r="Z805" t="n">
        <x:v>26.05122</x:v>
      </x:c>
      <x:c r="AA805" t="n">
        <x:v>73.49252</x:v>
      </x:c>
      <x:c r="AB805" t="n">
        <x:f>COUNT(D805:O805)</x:f>
        <x:v>12</x:v>
      </x:c>
      <x:c r="AC805" t="n">
        <x:f>COUNT(P805:AA805)</x:f>
        <x:v>12</x:v>
      </x:c>
      <x:c r="AD805" t="n">
        <x:f>COUNTIF(D805:AA805,"&gt;0")</x:f>
        <x:v>24</x:v>
      </x:c>
      <x:c r="AE805" t="n">
        <x:f>IF(AB805=0,"",AVERAGE(D805:O805))</x:f>
        <x:v>25.525164999999998</x:v>
      </x:c>
      <x:c r="AF805" t="n">
        <x:f>IF(AC805=0,"",AVERAGE(P805:AA805))</x:f>
        <x:v>21.669328333333336</x:v>
      </x:c>
      <x:c r="AG805" t="n">
        <x:f>IF(OR(AB805&lt;'산출기준'!$B$19,AC805&lt;'산출기준'!$B$19,AE805=0),"",AF805/AE805)</x:f>
        <x:v>0.848939794643182</x:v>
      </x:c>
      <x:c r="AH805" t="n">
        <x:f>IF(SUM(P805:AA805)=0,"",MAX(P805:AA805)/SUM(P805:AA805))</x:f>
        <x:v>0.28262881859820754</x:v>
      </x:c>
      <x:c r="AI805" t="n">
        <x:f>IF(AG805="","",AD805/'산출기준'!$B$18*'산출기준'!$B$20+MIN(1,AG805)*'산출기준'!$B$21+(1-AH805)*'산출기준'!$B$22)</x:f>
        <x:v>89.8156174673313</x:v>
      </x:c>
      <x:c r="AJ805" t="str">
        <x:v>24개월 중 양수 지수 24개월; 전반/후반 자료 12/12개월. 최근12개월/이전12개월 관측월 평균비 0.85배, 최근 최댓달 비중 28.3%. 미래 1년 지속을 보장하지 않음.</x:v>
      </x:c>
      <x:c r="AK805" t="str">
        <x:v>https://developers.naver.com/docs/serviceapi/datalab/search/search.md</x:v>
      </x:c>
    </x:row>
    <x:row r="806">
      <x:c r="A806" t="str">
        <x:v>K0802</x:v>
      </x:c>
      <x:c r="B806" t="str">
        <x:v>방송·연예</x:v>
      </x:c>
      <x:c r="C806" t="str">
        <x:v>엄정화나이</x:v>
      </x:c>
      <x:c r="D806" t="n">
        <x:v>16.58617</x:v>
      </x:c>
      <x:c r="E806" t="n">
        <x:v>8.90074</x:v>
      </x:c>
      <x:c r="F806" t="n">
        <x:v>6.87299</x:v>
      </x:c>
      <x:c r="G806" t="n">
        <x:v>14.68383</x:v>
      </x:c>
      <x:c r="H806" t="n">
        <x:v>15.74706</x:v>
      </x:c>
      <x:c r="I806" t="n">
        <x:v>13.95544</x:v>
      </x:c>
      <x:c r="J806" t="n">
        <x:v>11.49413</x:v>
      </x:c>
      <x:c r="K806" t="n">
        <x:v>9.87193</x:v>
      </x:c>
      <x:c r="L806" t="n">
        <x:v>9.04615</x:v>
      </x:c>
      <x:c r="M806" t="n">
        <x:v>9.40768</x:v>
      </x:c>
      <x:c r="N806" t="n">
        <x:v>9.23292</x:v>
      </x:c>
      <x:c r="O806" t="n">
        <x:v>51.37006</x:v>
      </x:c>
      <x:c r="P806" t="n">
        <x:v>100</x:v>
      </x:c>
      <x:c r="Q806" t="n">
        <x:v>13.99146</x:v>
      </x:c>
      <x:c r="R806" t="n">
        <x:v>9.57977</x:v>
      </x:c>
      <x:c r="S806" t="n">
        <x:v>7.18649</x:v>
      </x:c>
      <x:c r="T806" t="n">
        <x:v>12.58537</x:v>
      </x:c>
      <x:c r="U806" t="n">
        <x:v>8.96744</x:v>
      </x:c>
      <x:c r="V806" t="n">
        <x:v>8.21771</x:v>
      </x:c>
      <x:c r="W806" t="n">
        <x:v>8.53121</x:v>
      </x:c>
      <x:c r="X806" t="n">
        <x:v>10.36953</x:v>
      </x:c>
      <x:c r="Y806" t="n">
        <x:v>15.52161</x:v>
      </x:c>
      <x:c r="Z806" t="n">
        <x:v>11.49813</x:v>
      </x:c>
      <x:c r="AA806" t="n">
        <x:v>90.30149</x:v>
      </x:c>
      <x:c r="AB806" t="n">
        <x:f>COUNT(D806:O806)</x:f>
        <x:v>12</x:v>
      </x:c>
      <x:c r="AC806" t="n">
        <x:f>COUNT(P806:AA806)</x:f>
        <x:v>12</x:v>
      </x:c>
      <x:c r="AD806" t="n">
        <x:f>COUNTIF(D806:AA806,"&gt;0")</x:f>
        <x:v>24</x:v>
      </x:c>
      <x:c r="AE806" t="n">
        <x:f>IF(AB806=0,"",AVERAGE(D806:O806))</x:f>
        <x:v>14.764091666666666</x:v>
      </x:c>
      <x:c r="AF806" t="n">
        <x:f>IF(AC806=0,"",AVERAGE(P806:AA806))</x:f>
        <x:v>24.72918416666667</x:v>
      </x:c>
      <x:c r="AG806" t="n">
        <x:f>IF(OR(AB806&lt;'산출기준'!$B$19,AC806&lt;'산출기준'!$B$19,AE806=0),"",AF806/AE806)</x:f>
        <x:v>1.6749546619585474</x:v>
      </x:c>
      <x:c r="AH806" t="n">
        <x:f>IF(SUM(P806:AA806)=0,"",MAX(P806:AA806)/SUM(P806:AA806))</x:f>
        <x:v>0.33698375478824427</x:v>
      </x:c>
      <x:c r="AI806" t="n">
        <x:f>IF(AG806="","",AD806/'산출기준'!$B$18*'산출기준'!$B$20+MIN(1,AG806)*'산출기준'!$B$21+(1-AH806)*'산출기준'!$B$22)</x:f>
        <x:v>93.26032490423512</x:v>
      </x:c>
      <x:c r="AJ806" t="str">
        <x:v>24개월 중 양수 지수 24개월; 전반/후반 자료 12/12개월. 최근12개월/이전12개월 관측월 평균비 1.67배, 최근 최댓달 비중 33.7%. 미래 1년 지속을 보장하지 않음.</x:v>
      </x:c>
      <x:c r="AK806" t="str">
        <x:v>https://developers.naver.com/docs/serviceapi/datalab/search/search.md</x:v>
      </x:c>
    </x:row>
    <x:row r="807">
      <x:c r="A807" t="str">
        <x:v>K0803</x:v>
      </x:c>
      <x:c r="B807" t="str">
        <x:v>방송·연예</x:v>
      </x:c>
      <x:c r="C807" t="str">
        <x:v>유재석나이</x:v>
      </x:c>
      <x:c r="D807" t="n">
        <x:v>21.38473</x:v>
      </x:c>
      <x:c r="E807" t="n">
        <x:v>28.78868</x:v>
      </x:c>
      <x:c r="F807" t="n">
        <x:v>44.20757</x:v>
      </x:c>
      <x:c r="G807" t="n">
        <x:v>34.79989</x:v>
      </x:c>
      <x:c r="H807" t="n">
        <x:v>47.97491</x:v>
      </x:c>
      <x:c r="I807" t="n">
        <x:v>36.04188</x:v>
      </x:c>
      <x:c r="J807" t="n">
        <x:v>32.31323</x:v>
      </x:c>
      <x:c r="K807" t="n">
        <x:v>24.93729</x:v>
      </x:c>
      <x:c r="L807" t="n">
        <x:v>23.89674</x:v>
      </x:c>
      <x:c r="M807" t="n">
        <x:v>25.65901</x:v>
      </x:c>
      <x:c r="N807" t="n">
        <x:v>33.10832</x:v>
      </x:c>
      <x:c r="O807" t="n">
        <x:v>48.79935</x:v>
      </x:c>
      <x:c r="P807" t="n">
        <x:v>28.63393</x:v>
      </x:c>
      <x:c r="Q807" t="n">
        <x:v>28.48319</x:v>
      </x:c>
      <x:c r="R807" t="n">
        <x:v>24.37299</x:v>
      </x:c>
      <x:c r="S807" t="n">
        <x:v>34.52241</x:v>
      </x:c>
      <x:c r="T807" t="n">
        <x:v>69.76787</x:v>
      </x:c>
      <x:c r="U807" t="n">
        <x:v>63.48319</x:v>
      </x:c>
      <x:c r="V807" t="n">
        <x:v>39.03815</x:v>
      </x:c>
      <x:c r="W807" t="n">
        <x:v>28.27508</x:v>
      </x:c>
      <x:c r="X807" t="n">
        <x:v>32.06376</x:v>
      </x:c>
      <x:c r="Y807" t="n">
        <x:v>38.3231</x:v>
      </x:c>
      <x:c r="Z807" t="n">
        <x:v>32.21985</x:v>
      </x:c>
      <x:c r="AA807" t="n">
        <x:v>46.10592</x:v>
      </x:c>
      <x:c r="AB807" t="n">
        <x:f>COUNT(D807:O807)</x:f>
        <x:v>12</x:v>
      </x:c>
      <x:c r="AC807" t="n">
        <x:f>COUNT(P807:AA807)</x:f>
        <x:v>12</x:v>
      </x:c>
      <x:c r="AD807" t="n">
        <x:f>COUNTIF(D807:AA807,"&gt;0")</x:f>
        <x:v>24</x:v>
      </x:c>
      <x:c r="AE807" t="n">
        <x:f>IF(AB807=0,"",AVERAGE(D807:O807))</x:f>
        <x:v>33.49263333333334</x:v>
      </x:c>
      <x:c r="AF807" t="n">
        <x:f>IF(AC807=0,"",AVERAGE(P807:AA807))</x:f>
        <x:v>38.77412</x:v>
      </x:c>
      <x:c r="AG807" t="n">
        <x:f>IF(OR(AB807&lt;'산출기준'!$B$19,AC807&lt;'산출기준'!$B$19,AE807=0),"",AF807/AE807)</x:f>
        <x:v>1.1576909947361558</x:v>
      </x:c>
      <x:c r="AH807" t="n">
        <x:f>IF(SUM(P807:AA807)=0,"",MAX(P807:AA807)/SUM(P807:AA807))</x:f>
        <x:v>0.1499450965403384</x:v>
      </x:c>
      <x:c r="AI807" t="n">
        <x:f>IF(AG807="","",AD807/'산출기준'!$B$18*'산출기준'!$B$20+MIN(1,AG807)*'산출기준'!$B$21+(1-AH807)*'산출기준'!$B$22)</x:f>
        <x:v>97.00109806919323</x:v>
      </x:c>
      <x:c r="AJ807" t="str">
        <x:v>24개월 중 양수 지수 24개월; 전반/후반 자료 12/12개월. 최근12개월/이전12개월 관측월 평균비 1.16배, 최근 최댓달 비중 15.0%. 미래 1년 지속을 보장하지 않음.</x:v>
      </x:c>
      <x:c r="AK807" t="str">
        <x:v>https://developers.naver.com/docs/serviceapi/datalab/search/search.md</x:v>
      </x:c>
    </x:row>
    <x:row r="808">
      <x:c r="A808" t="str">
        <x:v>K0804</x:v>
      </x:c>
      <x:c r="B808" t="str">
        <x:v>방송·연예</x:v>
      </x:c>
      <x:c r="C808" t="str">
        <x:v>신동엽나이</x:v>
      </x:c>
      <x:c r="D808" t="n">
        <x:v>24.66915</x:v>
      </x:c>
      <x:c r="E808" t="n">
        <x:v>32.78548</x:v>
      </x:c>
      <x:c r="F808" t="n">
        <x:v>21.10592</x:v>
      </x:c>
      <x:c r="G808" t="n">
        <x:v>20.26814</x:v>
      </x:c>
      <x:c r="H808" t="n">
        <x:v>26.00987</x:v>
      </x:c>
      <x:c r="I808" t="n">
        <x:v>31.54215</x:v>
      </x:c>
      <x:c r="J808" t="n">
        <x:v>35.88313</x:v>
      </x:c>
      <x:c r="K808" t="n">
        <x:v>51.73959</x:v>
      </x:c>
      <x:c r="L808" t="n">
        <x:v>27.03708</x:v>
      </x:c>
      <x:c r="M808" t="n">
        <x:v>33.58457</x:v>
      </x:c>
      <x:c r="N808" t="n">
        <x:v>28.50586</x:v>
      </x:c>
      <x:c r="O808" t="n">
        <x:v>34.59178</x:v>
      </x:c>
      <x:c r="P808" t="n">
        <x:v>36.49012</x:v>
      </x:c>
      <x:c r="Q808" t="n">
        <x:v>31.09525</x:v>
      </x:c>
      <x:c r="R808" t="n">
        <x:v>33.135</x:v>
      </x:c>
      <x:c r="S808" t="n">
        <x:v>39.64247</x:v>
      </x:c>
      <x:c r="T808" t="n">
        <x:v>88.35645</x:v>
      </x:c>
      <x:c r="U808" t="n">
        <x:v>35.20811</x:v>
      </x:c>
      <x:c r="V808" t="n">
        <x:v>34.83324</x:v>
      </x:c>
      <x:c r="W808" t="n">
        <x:v>48.71931</x:v>
      </x:c>
      <x:c r="X808" t="n">
        <x:v>28.40981</x:v>
      </x:c>
      <x:c r="Y808" t="n">
        <x:v>18.07897</x:v>
      </x:c>
      <x:c r="Z808" t="n">
        <x:v>25.48692</x:v>
      </x:c>
      <x:c r="AA808" t="n">
        <x:v>42.04509</x:v>
      </x:c>
      <x:c r="AB808" t="n">
        <x:f>COUNT(D808:O808)</x:f>
        <x:v>12</x:v>
      </x:c>
      <x:c r="AC808" t="n">
        <x:f>COUNT(P808:AA808)</x:f>
        <x:v>12</x:v>
      </x:c>
      <x:c r="AD808" t="n">
        <x:f>COUNTIF(D808:AA808,"&gt;0")</x:f>
        <x:v>24</x:v>
      </x:c>
      <x:c r="AE808" t="n">
        <x:f>IF(AB808=0,"",AVERAGE(D808:O808))</x:f>
        <x:v>30.643559999999997</x:v>
      </x:c>
      <x:c r="AF808" t="n">
        <x:f>IF(AC808=0,"",AVERAGE(P808:AA808))</x:f>
        <x:v>38.458395</x:v>
      </x:c>
      <x:c r="AG808" t="n">
        <x:f>IF(OR(AB808&lt;'산출기준'!$B$19,AC808&lt;'산출기준'!$B$19,AE808=0),"",AF808/AE808)</x:f>
        <x:v>1.255023730924214</x:v>
      </x:c>
      <x:c r="AH808" t="n">
        <x:f>IF(SUM(P808:AA808)=0,"",MAX(P808:AA808)/SUM(P808:AA808))</x:f>
        <x:v>0.19145462258630397</x:v>
      </x:c>
      <x:c r="AI808" t="n">
        <x:f>IF(AG808="","",AD808/'산출기준'!$B$18*'산출기준'!$B$20+MIN(1,AG808)*'산출기준'!$B$21+(1-AH808)*'산출기준'!$B$22)</x:f>
        <x:v>96.17090754827392</x:v>
      </x:c>
      <x:c r="AJ808" t="str">
        <x:v>24개월 중 양수 지수 24개월; 전반/후반 자료 12/12개월. 최근12개월/이전12개월 관측월 평균비 1.26배, 최근 최댓달 비중 19.1%. 미래 1년 지속을 보장하지 않음.</x:v>
      </x:c>
      <x:c r="AK808" t="str">
        <x:v>https://developers.naver.com/docs/serviceapi/datalab/search/search.md</x:v>
      </x:c>
    </x:row>
    <x:row r="809">
      <x:c r="A809" t="str">
        <x:v>K0805</x:v>
      </x:c>
      <x:c r="B809" t="str">
        <x:v>방송·연예</x:v>
      </x:c>
      <x:c r="C809" t="str">
        <x:v>박진영나이</x:v>
      </x:c>
      <x:c r="D809" t="n">
        <x:v>13.42966</x:v>
      </x:c>
      <x:c r="E809" t="n">
        <x:v>2.11485</x:v>
      </x:c>
      <x:c r="F809" t="n">
        <x:v>4.26776</x:v>
      </x:c>
      <x:c r="G809" t="n">
        <x:v>4.37758</x:v>
      </x:c>
      <x:c r="H809" t="n">
        <x:v>2.30155</x:v>
      </x:c>
      <x:c r="I809" t="n">
        <x:v>1.0084</x:v>
      </x:c>
      <x:c r="J809" t="n">
        <x:v>1.0131</x:v>
      </x:c>
      <x:c r="K809" t="n">
        <x:v>0.69344</x:v>
      </x:c>
      <x:c r="L809" t="n">
        <x:v>1.41631</x:v>
      </x:c>
      <x:c r="M809" t="n">
        <x:v>5.60131</x:v>
      </x:c>
      <x:c r="N809" t="n">
        <x:v>5.26674</x:v>
      </x:c>
      <x:c r="O809" t="n">
        <x:v>1.60065</x:v>
      </x:c>
      <x:c r="P809" t="n">
        <x:v>2.04308</x:v>
      </x:c>
      <x:c r="Q809" t="n">
        <x:v>2.55885</x:v>
      </x:c>
      <x:c r="R809" t="n">
        <x:v>4.64703</x:v>
      </x:c>
      <x:c r="S809" t="n">
        <x:v>2.05641</x:v>
      </x:c>
      <x:c r="T809" t="n">
        <x:v>0.93584</x:v>
      </x:c>
      <x:c r="U809" t="n">
        <x:v>0.95976</x:v>
      </x:c>
      <x:c r="V809" t="n">
        <x:v>2.02307</x:v>
      </x:c>
      <x:c r="W809" t="n">
        <x:v>2.1682</x:v>
      </x:c>
      <x:c r="X809" t="n">
        <x:v>1.51083</x:v>
      </x:c>
      <x:c r="Y809" t="n">
        <x:v>1.62026</x:v>
      </x:c>
      <x:c r="Z809" t="n">
        <x:v>21.31135</x:v>
      </x:c>
      <x:c r="AA809" t="n">
        <x:v>14.65927</x:v>
      </x:c>
      <x:c r="AB809" t="n">
        <x:f>COUNT(D809:O809)</x:f>
        <x:v>12</x:v>
      </x:c>
      <x:c r="AC809" t="n">
        <x:f>COUNT(P809:AA809)</x:f>
        <x:v>12</x:v>
      </x:c>
      <x:c r="AD809" t="n">
        <x:f>COUNTIF(D809:AA809,"&gt;0")</x:f>
        <x:v>24</x:v>
      </x:c>
      <x:c r="AE809" t="n">
        <x:f>IF(AB809=0,"",AVERAGE(D809:O809))</x:f>
        <x:v>3.590945833333333</x:v>
      </x:c>
      <x:c r="AF809" t="n">
        <x:f>IF(AC809=0,"",AVERAGE(P809:AA809))</x:f>
        <x:v>4.707829166666667</x:v>
      </x:c>
      <x:c r="AG809" t="n">
        <x:f>IF(OR(AB809&lt;'산출기준'!$B$19,AC809&lt;'산출기준'!$B$19,AE809=0),"",AF809/AE809)</x:f>
        <x:v>1.3110276192321664</x:v>
      </x:c>
      <x:c r="AH809" t="n">
        <x:f>IF(SUM(P809:AA809)=0,"",MAX(P809:AA809)/SUM(P809:AA809))</x:f>
        <x:v>0.3772324293132273</x:v>
      </x:c>
      <x:c r="AI809" t="n">
        <x:f>IF(AG809="","",AD809/'산출기준'!$B$18*'산출기준'!$B$20+MIN(1,AG809)*'산출기준'!$B$21+(1-AH809)*'산출기준'!$B$22)</x:f>
        <x:v>92.45535141373546</x:v>
      </x:c>
      <x:c r="AJ809" t="str">
        <x:v>24개월 중 양수 지수 24개월; 전반/후반 자료 12/12개월. 최근12개월/이전12개월 관측월 평균비 1.31배, 최근 최댓달 비중 37.7%. 미래 1년 지속을 보장하지 않음.</x:v>
      </x:c>
      <x:c r="AK809" t="str">
        <x:v>https://developers.naver.com/docs/serviceapi/datalab/search/search.md</x:v>
      </x:c>
    </x:row>
    <x:row r="810">
      <x:c r="A810" t="str">
        <x:v>K0806</x:v>
      </x:c>
      <x:c r="B810" t="str">
        <x:v>방송·연예</x:v>
      </x:c>
      <x:c r="C810" t="str">
        <x:v>이효리나이</x:v>
      </x:c>
      <x:c r="D810" t="n">
        <x:v>5.25341</x:v>
      </x:c>
      <x:c r="E810" t="n">
        <x:v>2.88557</x:v>
      </x:c>
      <x:c r="F810" t="n">
        <x:v>3.42566</x:v>
      </x:c>
      <x:c r="G810" t="n">
        <x:v>4.59487</x:v>
      </x:c>
      <x:c r="H810" t="n">
        <x:v>4.40621</x:v>
      </x:c>
      <x:c r="I810" t="n">
        <x:v>3.39153</x:v>
      </x:c>
      <x:c r="J810" t="n">
        <x:v>4.35091</x:v>
      </x:c>
      <x:c r="K810" t="n">
        <x:v>5.71819</x:v>
      </x:c>
      <x:c r="L810" t="n">
        <x:v>4.88982</x:v>
      </x:c>
      <x:c r="M810" t="n">
        <x:v>8.04681</x:v>
      </x:c>
      <x:c r="N810" t="n">
        <x:v>14.8644</x:v>
      </x:c>
      <x:c r="O810" t="n">
        <x:v>3.97398</x:v>
      </x:c>
      <x:c r="P810" t="n">
        <x:v>4.36424</x:v>
      </x:c>
      <x:c r="Q810" t="n">
        <x:v>5.27851</x:v>
      </x:c>
      <x:c r="R810" t="n">
        <x:v>3.48057</x:v>
      </x:c>
      <x:c r="S810" t="n">
        <x:v>3.61863</x:v>
      </x:c>
      <x:c r="T810" t="n">
        <x:v>3.96614</x:v>
      </x:c>
      <x:c r="U810" t="n">
        <x:v>3.47155</x:v>
      </x:c>
      <x:c r="V810" t="n">
        <x:v>5.30871</x:v>
      </x:c>
      <x:c r="W810" t="n">
        <x:v>4.15205</x:v>
      </x:c>
      <x:c r="X810" t="n">
        <x:v>3.18483</x:v>
      </x:c>
      <x:c r="Y810" t="n">
        <x:v>10.05381</x:v>
      </x:c>
      <x:c r="Z810" t="n">
        <x:v>10.50918</x:v>
      </x:c>
      <x:c r="AA810" t="n">
        <x:v>6.45282</x:v>
      </x:c>
      <x:c r="AB810" t="n">
        <x:f>COUNT(D810:O810)</x:f>
        <x:v>12</x:v>
      </x:c>
      <x:c r="AC810" t="n">
        <x:f>COUNT(P810:AA810)</x:f>
        <x:v>12</x:v>
      </x:c>
      <x:c r="AD810" t="n">
        <x:f>COUNTIF(D810:AA810,"&gt;0")</x:f>
        <x:v>24</x:v>
      </x:c>
      <x:c r="AE810" t="n">
        <x:f>IF(AB810=0,"",AVERAGE(D810:O810))</x:f>
        <x:v>5.483446666666666</x:v>
      </x:c>
      <x:c r="AF810" t="n">
        <x:f>IF(AC810=0,"",AVERAGE(P810:AA810))</x:f>
        <x:v>5.320086666666667</x:v>
      </x:c>
      <x:c r="AG810" t="n">
        <x:f>IF(OR(AB810&lt;'산출기준'!$B$19,AC810&lt;'산출기준'!$B$19,AE810=0),"",AF810/AE810)</x:f>
        <x:v>0.9702085184865482</x:v>
      </x:c>
      <x:c r="AH810" t="n">
        <x:f>IF(SUM(P810:AA810)=0,"",MAX(P810:AA810)/SUM(P810:AA810))</x:f>
        <x:v>0.1646147995082787</x:v>
      </x:c>
      <x:c r="AI810" t="n">
        <x:f>IF(AG810="","",AD810/'산출기준'!$B$18*'산출기준'!$B$20+MIN(1,AG810)*'산출기준'!$B$21+(1-AH810)*'산출기준'!$B$22)</x:f>
        <x:v>95.81395956443087</x:v>
      </x:c>
      <x:c r="AJ810" t="str">
        <x:v>24개월 중 양수 지수 24개월; 전반/후반 자료 12/12개월. 최근12개월/이전12개월 관측월 평균비 0.97배, 최근 최댓달 비중 16.5%. 미래 1년 지속을 보장하지 않음.</x:v>
      </x:c>
      <x:c r="AK810" t="str">
        <x:v>https://developers.naver.com/docs/serviceapi/datalab/search/search.md</x:v>
      </x:c>
    </x:row>
    <x:row r="811">
      <x:c r="A811" t="str">
        <x:v>K0807</x:v>
      </x:c>
      <x:c r="B811" t="str">
        <x:v>방송·연예</x:v>
      </x:c>
      <x:c r="C811" t="str">
        <x:v>아이유나이</x:v>
      </x:c>
      <x:c r="D811" t="n">
        <x:v>6.93486</x:v>
      </x:c>
      <x:c r="E811" t="n">
        <x:v>5.63347</x:v>
      </x:c>
      <x:c r="F811" t="n">
        <x:v>5.85037</x:v>
      </x:c>
      <x:c r="G811" t="n">
        <x:v>7.58046</x:v>
      </x:c>
      <x:c r="H811" t="n">
        <x:v>6.38614</x:v>
      </x:c>
      <x:c r="I811" t="n">
        <x:v>6.48224</x:v>
      </x:c>
      <x:c r="J811" t="n">
        <x:v>57.16588</x:v>
      </x:c>
      <x:c r="K811" t="n">
        <x:v>25.66697</x:v>
      </x:c>
      <x:c r="L811" t="n">
        <x:v>12.12905</x:v>
      </x:c>
      <x:c r="M811" t="n">
        <x:v>7.57105</x:v>
      </x:c>
      <x:c r="N811" t="n">
        <x:v>8.60024</x:v>
      </x:c>
      <x:c r="O811" t="n">
        <x:v>9.2525</x:v>
      </x:c>
      <x:c r="P811" t="n">
        <x:v>6.12218</x:v>
      </x:c>
      <x:c r="Q811" t="n">
        <x:v>7.75461</x:v>
      </x:c>
      <x:c r="R811" t="n">
        <x:v>6.41752</x:v>
      </x:c>
      <x:c r="S811" t="n">
        <x:v>7.35729</x:v>
      </x:c>
      <x:c r="T811" t="n">
        <x:v>7.64361</x:v>
      </x:c>
      <x:c r="U811" t="n">
        <x:v>10.68058</x:v>
      </x:c>
      <x:c r="V811" t="n">
        <x:v>7.75186</x:v>
      </x:c>
      <x:c r="W811" t="n">
        <x:v>70.32883</x:v>
      </x:c>
      <x:c r="X811" t="n">
        <x:v>41.78217</x:v>
      </x:c>
      <x:c r="Y811" t="n">
        <x:v>7.53457</x:v>
      </x:c>
      <x:c r="Z811" t="n">
        <x:v>13.09862</x:v>
      </x:c>
      <x:c r="AA811" t="n">
        <x:v>5.8892</x:v>
      </x:c>
      <x:c r="AB811" t="n">
        <x:f>COUNT(D811:O811)</x:f>
        <x:v>12</x:v>
      </x:c>
      <x:c r="AC811" t="n">
        <x:f>COUNT(P811:AA811)</x:f>
        <x:v>12</x:v>
      </x:c>
      <x:c r="AD811" t="n">
        <x:f>COUNTIF(D811:AA811,"&gt;0")</x:f>
        <x:v>24</x:v>
      </x:c>
      <x:c r="AE811" t="n">
        <x:f>IF(AB811=0,"",AVERAGE(D811:O811))</x:f>
        <x:v>13.271102499999998</x:v>
      </x:c>
      <x:c r="AF811" t="n">
        <x:f>IF(AC811=0,"",AVERAGE(P811:AA811))</x:f>
        <x:v>16.030086666666666</x:v>
      </x:c>
      <x:c r="AG811" t="n">
        <x:f>IF(OR(AB811&lt;'산출기준'!$B$19,AC811&lt;'산출기준'!$B$19,AE811=0),"",AF811/AE811)</x:f>
        <x:v>1.2078941193217871</x:v>
      </x:c>
      <x:c r="AH811" t="n">
        <x:f>IF(SUM(P811:AA811)=0,"",MAX(P811:AA811)/SUM(P811:AA811))</x:f>
        <x:v>0.3656084932790964</x:v>
      </x:c>
      <x:c r="AI811" t="n">
        <x:f>IF(AG811="","",AD811/'산출기준'!$B$18*'산출기준'!$B$20+MIN(1,AG811)*'산출기준'!$B$21+(1-AH811)*'산출기준'!$B$22)</x:f>
        <x:v>92.68783013441808</x:v>
      </x:c>
      <x:c r="AJ811" t="str">
        <x:v>24개월 중 양수 지수 24개월; 전반/후반 자료 12/12개월. 최근12개월/이전12개월 관측월 평균비 1.21배, 최근 최댓달 비중 36.6%. 미래 1년 지속을 보장하지 않음.</x:v>
      </x:c>
      <x:c r="AK811" t="str">
        <x:v>https://developers.naver.com/docs/serviceapi/datalab/search/search.md</x:v>
      </x:c>
    </x:row>
    <x:row r="812">
      <x:c r="A812" t="str">
        <x:v>K0808</x:v>
      </x:c>
      <x:c r="B812" t="str">
        <x:v>방송·연예</x:v>
      </x:c>
      <x:c r="C812" t="str">
        <x:v>공유나이</x:v>
      </x:c>
      <x:c r="D812" t="n">
        <x:v>4.44818</x:v>
      </x:c>
      <x:c r="E812" t="n">
        <x:v>5.81389</x:v>
      </x:c>
      <x:c r="F812" t="n">
        <x:v>12.69503</x:v>
      </x:c>
      <x:c r="G812" t="n">
        <x:v>26.75774</x:v>
      </x:c>
      <x:c r="H812" t="n">
        <x:v>16.65411</x:v>
      </x:c>
      <x:c r="I812" t="n">
        <x:v>6.70934</x:v>
      </x:c>
      <x:c r="J812" t="n">
        <x:v>4.3007</x:v>
      </x:c>
      <x:c r="K812" t="n">
        <x:v>3.61471</x:v>
      </x:c>
      <x:c r="L812" t="n">
        <x:v>3.32054</x:v>
      </x:c>
      <x:c r="M812" t="n">
        <x:v>3.93672</x:v>
      </x:c>
      <x:c r="N812" t="n">
        <x:v>4.85491</x:v>
      </x:c>
      <x:c r="O812" t="n">
        <x:v>6.79602</x:v>
      </x:c>
      <x:c r="P812" t="n">
        <x:v>4.19206</x:v>
      </x:c>
      <x:c r="Q812" t="n">
        <x:v>5.79467</x:v>
      </x:c>
      <x:c r="R812" t="n">
        <x:v>3.85789</x:v>
      </x:c>
      <x:c r="S812" t="n">
        <x:v>7.0894</x:v>
      </x:c>
      <x:c r="T812" t="n">
        <x:v>6.20219</x:v>
      </x:c>
      <x:c r="U812" t="n">
        <x:v>4.5431</x:v>
      </x:c>
      <x:c r="V812" t="n">
        <x:v>4.0489</x:v>
      </x:c>
      <x:c r="W812" t="n">
        <x:v>3.0048</x:v>
      </x:c>
      <x:c r="X812" t="n">
        <x:v>3.73002</x:v>
      </x:c>
      <x:c r="Y812" t="n">
        <x:v>4.98944</x:v>
      </x:c>
      <x:c r="Z812" t="n">
        <x:v>100</x:v>
      </x:c>
      <x:c r="AA812" t="n">
        <x:v>6.58618</x:v>
      </x:c>
      <x:c r="AB812" t="n">
        <x:f>COUNT(D812:O812)</x:f>
        <x:v>12</x:v>
      </x:c>
      <x:c r="AC812" t="n">
        <x:f>COUNT(P812:AA812)</x:f>
        <x:v>12</x:v>
      </x:c>
      <x:c r="AD812" t="n">
        <x:f>COUNTIF(D812:AA812,"&gt;0")</x:f>
        <x:v>24</x:v>
      </x:c>
      <x:c r="AE812" t="n">
        <x:f>IF(AB812=0,"",AVERAGE(D812:O812))</x:f>
        <x:v>8.3251575</x:v>
      </x:c>
      <x:c r="AF812" t="n">
        <x:f>IF(AC812=0,"",AVERAGE(P812:AA812))</x:f>
        <x:v>12.836554166666668</x:v>
      </x:c>
      <x:c r="AG812" t="n">
        <x:f>IF(OR(AB812&lt;'산출기준'!$B$19,AC812&lt;'산출기준'!$B$19,AE812=0),"",AF812/AE812)</x:f>
        <x:v>1.5418992573613974</x:v>
      </x:c>
      <x:c r="AH812" t="n">
        <x:f>IF(SUM(P812:AA812)=0,"",MAX(P812:AA812)/SUM(P812:AA812))</x:f>
        <x:v>0.6491877200949242</x:v>
      </x:c>
      <x:c r="AI812" t="n">
        <x:f>IF(AG812="","",AD812/'산출기준'!$B$18*'산출기준'!$B$20+MIN(1,AG812)*'산출기준'!$B$21+(1-AH812)*'산출기준'!$B$22)</x:f>
        <x:v>87.01624559810152</x:v>
      </x:c>
      <x:c r="AJ812" t="str">
        <x:v>24개월 중 양수 지수 24개월; 전반/후반 자료 12/12개월. 최근12개월/이전12개월 관측월 평균비 1.54배, 최근 최댓달 비중 64.9%. 미래 1년 지속을 보장하지 않음.</x:v>
      </x:c>
      <x:c r="AK812" t="str">
        <x:v>https://developers.naver.com/docs/serviceapi/datalab/search/search.md</x:v>
      </x:c>
    </x:row>
    <x:row r="813">
      <x:c r="A813" t="str">
        <x:v>K0809</x:v>
      </x:c>
      <x:c r="B813" t="str">
        <x:v>방송·연예</x:v>
      </x:c>
      <x:c r="C813" t="str">
        <x:v>김희애나이</x:v>
      </x:c>
      <x:c r="D813" t="n">
        <x:v>4.63174</x:v>
      </x:c>
      <x:c r="E813" t="n">
        <x:v>10.99279</x:v>
      </x:c>
      <x:c r="F813" t="n">
        <x:v>5.06318</x:v>
      </x:c>
      <x:c r="G813" t="n">
        <x:v>2.31567</x:v>
      </x:c>
      <x:c r="H813" t="n">
        <x:v>3.31858</x:v>
      </x:c>
      <x:c r="I813" t="n">
        <x:v>3.80611</x:v>
      </x:c>
      <x:c r="J813" t="n">
        <x:v>2.69848</x:v>
      </x:c>
      <x:c r="K813" t="n">
        <x:v>2.85772</x:v>
      </x:c>
      <x:c r="L813" t="n">
        <x:v>1.79872</x:v>
      </x:c>
      <x:c r="M813" t="n">
        <x:v>1.80892</x:v>
      </x:c>
      <x:c r="N813" t="n">
        <x:v>2.60435</x:v>
      </x:c>
      <x:c r="O813" t="n">
        <x:v>18.99567</x:v>
      </x:c>
      <x:c r="P813" t="n">
        <x:v>23.1493</x:v>
      </x:c>
      <x:c r="Q813" t="n">
        <x:v>11.27519</x:v>
      </x:c>
      <x:c r="R813" t="n">
        <x:v>2.68789</x:v>
      </x:c>
      <x:c r="S813" t="n">
        <x:v>2.00464</x:v>
      </x:c>
      <x:c r="T813" t="n">
        <x:v>2.5412</x:v>
      </x:c>
      <x:c r="U813" t="n">
        <x:v>3.32721</x:v>
      </x:c>
      <x:c r="V813" t="n">
        <x:v>5.90724</x:v>
      </x:c>
      <x:c r="W813" t="n">
        <x:v>2.511</x:v>
      </x:c>
      <x:c r="X813" t="n">
        <x:v>4.77961</x:v>
      </x:c>
      <x:c r="Y813" t="n">
        <x:v>2.28978</x:v>
      </x:c>
      <x:c r="Z813" t="n">
        <x:v>1.80343</x:v>
      </x:c>
      <x:c r="AA813" t="n">
        <x:v>6.03785</x:v>
      </x:c>
      <x:c r="AB813" t="n">
        <x:f>COUNT(D813:O813)</x:f>
        <x:v>12</x:v>
      </x:c>
      <x:c r="AC813" t="n">
        <x:f>COUNT(P813:AA813)</x:f>
        <x:v>12</x:v>
      </x:c>
      <x:c r="AD813" t="n">
        <x:f>COUNTIF(D813:AA813,"&gt;0")</x:f>
        <x:v>24</x:v>
      </x:c>
      <x:c r="AE813" t="n">
        <x:f>IF(AB813=0,"",AVERAGE(D813:O813))</x:f>
        <x:v>5.0743275</x:v>
      </x:c>
      <x:c r="AF813" t="n">
        <x:f>IF(AC813=0,"",AVERAGE(P813:AA813))</x:f>
        <x:v>5.6928616666666665</x:v>
      </x:c>
      <x:c r="AG813" t="n">
        <x:f>IF(OR(AB813&lt;'산출기준'!$B$19,AC813&lt;'산출기준'!$B$19,AE813=0),"",AF813/AE813)</x:f>
        <x:v>1.1218948060933527</x:v>
      </x:c>
      <x:c r="AH813" t="n">
        <x:f>IF(SUM(P813:AA813)=0,"",MAX(P813:AA813)/SUM(P813:AA813))</x:f>
        <x:v>0.33886443168447505</x:v>
      </x:c>
      <x:c r="AI813" t="n">
        <x:f>IF(AG813="","",AD813/'산출기준'!$B$18*'산출기준'!$B$20+MIN(1,AG813)*'산출기준'!$B$21+(1-AH813)*'산출기준'!$B$22)</x:f>
        <x:v>93.2227113663105</x:v>
      </x:c>
      <x:c r="AJ813" t="str">
        <x:v>24개월 중 양수 지수 24개월; 전반/후반 자료 12/12개월. 최근12개월/이전12개월 관측월 평균비 1.12배, 최근 최댓달 비중 33.9%. 미래 1년 지속을 보장하지 않음.</x:v>
      </x:c>
      <x:c r="AK813" t="str">
        <x:v>https://developers.naver.com/docs/serviceapi/datalab/search/search.md</x:v>
      </x:c>
    </x:row>
    <x:row r="814">
      <x:c r="A814" t="str">
        <x:v>K0810</x:v>
      </x:c>
      <x:c r="B814" t="str">
        <x:v>방송·연예</x:v>
      </x:c>
      <x:c r="C814" t="str">
        <x:v>전지현나이</x:v>
      </x:c>
      <x:c r="D814" t="n">
        <x:v>3.79875</x:v>
      </x:c>
      <x:c r="E814" t="n">
        <x:v>6.30068</x:v>
      </x:c>
      <x:c r="F814" t="n">
        <x:v>4.36279</x:v>
      </x:c>
      <x:c r="G814" t="n">
        <x:v>3.56261</x:v>
      </x:c>
      <x:c r="H814" t="n">
        <x:v>5.3272</x:v>
      </x:c>
      <x:c r="I814" t="n">
        <x:v>3.10843</x:v>
      </x:c>
      <x:c r="J814" t="n">
        <x:v>4.46416</x:v>
      </x:c>
      <x:c r="K814" t="n">
        <x:v>3.30154</x:v>
      </x:c>
      <x:c r="L814" t="n">
        <x:v>4.89342</x:v>
      </x:c>
      <x:c r="M814" t="n">
        <x:v>4.48738</x:v>
      </x:c>
      <x:c r="N814" t="n">
        <x:v>3.43405</x:v>
      </x:c>
      <x:c r="O814" t="n">
        <x:v>6.78317</x:v>
      </x:c>
      <x:c r="P814" t="n">
        <x:v>38.50688</x:v>
      </x:c>
      <x:c r="Q814" t="n">
        <x:v>13.162</x:v>
      </x:c>
      <x:c r="R814" t="n">
        <x:v>11.94728</x:v>
      </x:c>
      <x:c r="S814" t="n">
        <x:v>6.93154</x:v>
      </x:c>
      <x:c r="T814" t="n">
        <x:v>4.38261</x:v>
      </x:c>
      <x:c r="U814" t="n">
        <x:v>4.51116</x:v>
      </x:c>
      <x:c r="V814" t="n">
        <x:v>7.76231</x:v>
      </x:c>
      <x:c r="W814" t="n">
        <x:v>11.0848</x:v>
      </x:c>
      <x:c r="X814" t="n">
        <x:v>47.0286</x:v>
      </x:c>
      <x:c r="Y814" t="n">
        <x:v>27.37563</x:v>
      </x:c>
      <x:c r="Z814" t="n">
        <x:v>12.36691</x:v>
      </x:c>
      <x:c r="AA814" t="n">
        <x:v>6.59799</x:v>
      </x:c>
      <x:c r="AB814" t="n">
        <x:f>COUNT(D814:O814)</x:f>
        <x:v>12</x:v>
      </x:c>
      <x:c r="AC814" t="n">
        <x:f>COUNT(P814:AA814)</x:f>
        <x:v>12</x:v>
      </x:c>
      <x:c r="AD814" t="n">
        <x:f>COUNTIF(D814:AA814,"&gt;0")</x:f>
        <x:v>24</x:v>
      </x:c>
      <x:c r="AE814" t="n">
        <x:f>IF(AB814=0,"",AVERAGE(D814:O814))</x:f>
        <x:v>4.4853483333333335</x:v>
      </x:c>
      <x:c r="AF814" t="n">
        <x:f>IF(AC814=0,"",AVERAGE(P814:AA814))</x:f>
        <x:v>15.971475833333335</x:v>
      </x:c>
      <x:c r="AG814" t="n">
        <x:f>IF(OR(AB814&lt;'산출기준'!$B$19,AC814&lt;'산출기준'!$B$19,AE814=0),"",AF814/AE814)</x:f>
        <x:v>3.560810587360551</x:v>
      </x:c>
      <x:c r="AH814" t="n">
        <x:f>IF(SUM(P814:AA814)=0,"",MAX(P814:AA814)/SUM(P814:AA814))</x:f>
        <x:v>0.24537807531979797</x:v>
      </x:c>
      <x:c r="AI814" t="n">
        <x:f>IF(AG814="","",AD814/'산출기준'!$B$18*'산출기준'!$B$20+MIN(1,AG814)*'산출기준'!$B$21+(1-AH814)*'산출기준'!$B$22)</x:f>
        <x:v>95.09243849360404</x:v>
      </x:c>
      <x:c r="AJ814" t="str">
        <x:v>24개월 중 양수 지수 24개월; 전반/후반 자료 12/12개월. 최근12개월/이전12개월 관측월 평균비 3.56배, 최근 최댓달 비중 24.5%. 미래 1년 지속을 보장하지 않음.</x:v>
      </x:c>
      <x:c r="AK814" t="str">
        <x:v>https://developers.naver.com/docs/serviceapi/datalab/search/search.md</x:v>
      </x:c>
    </x:row>
    <x:row r="815">
      <x:c r="A815" t="str">
        <x:v>K0811</x:v>
      </x:c>
      <x:c r="B815" t="str">
        <x:v>방송·연예</x:v>
      </x:c>
      <x:c r="C815" t="str">
        <x:v>박보검나이</x:v>
      </x:c>
      <x:c r="D815" t="n">
        <x:v>3.08238</x:v>
      </x:c>
      <x:c r="E815" t="n">
        <x:v>2.52231</x:v>
      </x:c>
      <x:c r="F815" t="n">
        <x:v>2.08852</x:v>
      </x:c>
      <x:c r="G815" t="n">
        <x:v>2.25388</x:v>
      </x:c>
      <x:c r="H815" t="n">
        <x:v>2.49059</x:v>
      </x:c>
      <x:c r="I815" t="n">
        <x:v>3.87917</x:v>
      </x:c>
      <x:c r="J815" t="n">
        <x:v>81.42413</x:v>
      </x:c>
      <x:c r="K815" t="n">
        <x:v>34.68377</x:v>
      </x:c>
      <x:c r="L815" t="n">
        <x:v>20.37557</x:v>
      </x:c>
      <x:c r="M815" t="n">
        <x:v>35.71048</x:v>
      </x:c>
      <x:c r="N815" t="n">
        <x:v>26.56526</x:v>
      </x:c>
      <x:c r="O815" t="n">
        <x:v>16.18323</x:v>
      </x:c>
      <x:c r="P815" t="n">
        <x:v>8.14513</x:v>
      </x:c>
      <x:c r="Q815" t="n">
        <x:v>9.00024</x:v>
      </x:c>
      <x:c r="R815" t="n">
        <x:v>8.01488</x:v>
      </x:c>
      <x:c r="S815" t="n">
        <x:v>18.81993</x:v>
      </x:c>
      <x:c r="T815" t="n">
        <x:v>19.06231</x:v>
      </x:c>
      <x:c r="U815" t="n">
        <x:v>22.2993</x:v>
      </x:c>
      <x:c r="V815" t="n">
        <x:v>20.88581</x:v>
      </x:c>
      <x:c r="W815" t="n">
        <x:v>10.18835</x:v>
      </x:c>
      <x:c r="X815" t="n">
        <x:v>6.76448</x:v>
      </x:c>
      <x:c r="Y815" t="n">
        <x:v>4.42169</x:v>
      </x:c>
      <x:c r="Z815" t="n">
        <x:v>5.06444</x:v>
      </x:c>
      <x:c r="AA815" t="n">
        <x:v>6.40658</x:v>
      </x:c>
      <x:c r="AB815" t="n">
        <x:f>COUNT(D815:O815)</x:f>
        <x:v>12</x:v>
      </x:c>
      <x:c r="AC815" t="n">
        <x:f>COUNT(P815:AA815)</x:f>
        <x:v>12</x:v>
      </x:c>
      <x:c r="AD815" t="n">
        <x:f>COUNTIF(D815:AA815,"&gt;0")</x:f>
        <x:v>24</x:v>
      </x:c>
      <x:c r="AE815" t="n">
        <x:f>IF(AB815=0,"",AVERAGE(D815:O815))</x:f>
        <x:v>19.271607500000002</x:v>
      </x:c>
      <x:c r="AF815" t="n">
        <x:f>IF(AC815=0,"",AVERAGE(P815:AA815))</x:f>
        <x:v>11.589428333333332</x:v>
      </x:c>
      <x:c r="AG815" t="n">
        <x:f>IF(OR(AB815&lt;'산출기준'!$B$19,AC815&lt;'산출기준'!$B$19,AE815=0),"",AF815/AE815)</x:f>
        <x:v>0.6013732032127227</x:v>
      </x:c>
      <x:c r="AH815" t="n">
        <x:f>IF(SUM(P815:AA815)=0,"",MAX(P815:AA815)/SUM(P815:AA815))</x:f>
        <x:v>0.16034224869014965</x:v>
      </x:c>
      <x:c r="AI815" t="n">
        <x:f>IF(AG815="","",AD815/'산출기준'!$B$18*'산출기준'!$B$20+MIN(1,AG815)*'산출기준'!$B$21+(1-AH815)*'산출기준'!$B$22)</x:f>
        <x:v>84.83435112257868</x:v>
      </x:c>
      <x:c r="AJ815" t="str">
        <x:v>24개월 중 양수 지수 24개월; 전반/후반 자료 12/12개월. 최근12개월/이전12개월 관측월 평균비 0.60배, 최근 최댓달 비중 16.0%. 미래 1년 지속을 보장하지 않음.</x:v>
      </x:c>
      <x:c r="AK815" t="str">
        <x:v>https://developers.naver.com/docs/serviceapi/datalab/search/search.md</x:v>
      </x:c>
    </x:row>
    <x:row r="816">
      <x:c r="A816" t="str">
        <x:v>K0812</x:v>
      </x:c>
      <x:c r="B816" t="str">
        <x:v>방송·연예</x:v>
      </x:c>
      <x:c r="C816" t="str">
        <x:v>현빈나이</x:v>
      </x:c>
      <x:c r="D816" t="n">
        <x:v>6.79393</x:v>
      </x:c>
      <x:c r="E816" t="n">
        <x:v>4.76826</x:v>
      </x:c>
      <x:c r="F816" t="n">
        <x:v>4.02867</x:v>
      </x:c>
      <x:c r="G816" t="n">
        <x:v>36.89179</x:v>
      </x:c>
      <x:c r="H816" t="n">
        <x:v>11.15672</x:v>
      </x:c>
      <x:c r="I816" t="n">
        <x:v>3.59885</x:v>
      </x:c>
      <x:c r="J816" t="n">
        <x:v>4.15043</x:v>
      </x:c>
      <x:c r="K816" t="n">
        <x:v>2.01773</x:v>
      </x:c>
      <x:c r="L816" t="n">
        <x:v>3.17978</x:v>
      </x:c>
      <x:c r="M816" t="n">
        <x:v>2.6367</x:v>
      </x:c>
      <x:c r="N816" t="n">
        <x:v>2.75676</x:v>
      </x:c>
      <x:c r="O816" t="n">
        <x:v>3.98563</x:v>
      </x:c>
      <x:c r="P816" t="n">
        <x:v>5.05198</x:v>
      </x:c>
      <x:c r="Q816" t="n">
        <x:v>4.63405</x:v>
      </x:c>
      <x:c r="R816" t="n">
        <x:v>8.66613</x:v>
      </x:c>
      <x:c r="S816" t="n">
        <x:v>11.29717</x:v>
      </x:c>
      <x:c r="T816" t="n">
        <x:v>19.70167</x:v>
      </x:c>
      <x:c r="U816" t="n">
        <x:v>6.21573</x:v>
      </x:c>
      <x:c r="V816" t="n">
        <x:v>4.3039</x:v>
      </x:c>
      <x:c r="W816" t="n">
        <x:v>4.33391</x:v>
      </x:c>
      <x:c r="X816" t="n">
        <x:v>4.55024</x:v>
      </x:c>
      <x:c r="Y816" t="n">
        <x:v>3.58299</x:v>
      </x:c>
      <x:c r="Z816" t="n">
        <x:v>3.63906</x:v>
      </x:c>
      <x:c r="AA816" t="n">
        <x:v>3.58866</x:v>
      </x:c>
      <x:c r="AB816" t="n">
        <x:f>COUNT(D816:O816)</x:f>
        <x:v>12</x:v>
      </x:c>
      <x:c r="AC816" t="n">
        <x:f>COUNT(P816:AA816)</x:f>
        <x:v>12</x:v>
      </x:c>
      <x:c r="AD816" t="n">
        <x:f>COUNTIF(D816:AA816,"&gt;0")</x:f>
        <x:v>24</x:v>
      </x:c>
      <x:c r="AE816" t="n">
        <x:f>IF(AB816=0,"",AVERAGE(D816:O816))</x:f>
        <x:v>7.163770833333333</x:v>
      </x:c>
      <x:c r="AF816" t="n">
        <x:f>IF(AC816=0,"",AVERAGE(P816:AA816))</x:f>
        <x:v>6.6304574999999994</x:v>
      </x:c>
      <x:c r="AG816" t="n">
        <x:f>IF(OR(AB816&lt;'산출기준'!$B$19,AC816&lt;'산출기준'!$B$19,AE816=0),"",AF816/AE816)</x:f>
        <x:v>0.925554104710915</x:v>
      </x:c>
      <x:c r="AH816" t="n">
        <x:f>IF(SUM(P816:AA816)=0,"",MAX(P816:AA816)/SUM(P816:AA816))</x:f>
        <x:v>0.24761576909788402</x:v>
      </x:c>
      <x:c r="AI816" t="n">
        <x:f>IF(AG816="","",AD816/'산출기준'!$B$18*'산출기준'!$B$20+MIN(1,AG816)*'산출기준'!$B$21+(1-AH816)*'산출기준'!$B$22)</x:f>
        <x:v>92.81430775936977</x:v>
      </x:c>
      <x:c r="AJ816" t="str">
        <x:v>24개월 중 양수 지수 24개월; 전반/후반 자료 12/12개월. 최근12개월/이전12개월 관측월 평균비 0.93배, 최근 최댓달 비중 24.8%. 미래 1년 지속을 보장하지 않음.</x:v>
      </x:c>
      <x:c r="AK816" t="str">
        <x:v>https://developers.naver.com/docs/serviceapi/datalab/search/search.md</x:v>
      </x:c>
    </x:row>
    <x:row r="817">
      <x:c r="A817" t="str">
        <x:v>K0813</x:v>
      </x:c>
      <x:c r="B817" t="str">
        <x:v>방송·연예</x:v>
      </x:c>
      <x:c r="C817" t="str">
        <x:v>서장훈나이</x:v>
      </x:c>
      <x:c r="D817" t="n">
        <x:v>4.47945</x:v>
      </x:c>
      <x:c r="E817" t="n">
        <x:v>7.18524</x:v>
      </x:c>
      <x:c r="F817" t="n">
        <x:v>5.04179</x:v>
      </x:c>
      <x:c r="G817" t="n">
        <x:v>5.03896</x:v>
      </x:c>
      <x:c r="H817" t="n">
        <x:v>6.99836</x:v>
      </x:c>
      <x:c r="I817" t="n">
        <x:v>6.12796</x:v>
      </x:c>
      <x:c r="J817" t="n">
        <x:v>8.73521</x:v>
      </x:c>
      <x:c r="K817" t="n">
        <x:v>5.26151</x:v>
      </x:c>
      <x:c r="L817" t="n">
        <x:v>13.24242</x:v>
      </x:c>
      <x:c r="M817" t="n">
        <x:v>6.40091</x:v>
      </x:c>
      <x:c r="N817" t="n">
        <x:v>7.98316</x:v>
      </x:c>
      <x:c r="O817" t="n">
        <x:v>11.11822</x:v>
      </x:c>
      <x:c r="P817" t="n">
        <x:v>6.17892</x:v>
      </x:c>
      <x:c r="Q817" t="n">
        <x:v>4.9693</x:v>
      </x:c>
      <x:c r="R817" t="n">
        <x:v>7.09067</x:v>
      </x:c>
      <x:c r="S817" t="n">
        <x:v>7.27245</x:v>
      </x:c>
      <x:c r="T817" t="n">
        <x:v>7.23168</x:v>
      </x:c>
      <x:c r="U817" t="n">
        <x:v>8.76296</x:v>
      </x:c>
      <x:c r="V817" t="n">
        <x:v>8.51606</x:v>
      </x:c>
      <x:c r="W817" t="n">
        <x:v>4.69351</x:v>
      </x:c>
      <x:c r="X817" t="n">
        <x:v>3.53825</x:v>
      </x:c>
      <x:c r="Y817" t="n">
        <x:v>3.68606</x:v>
      </x:c>
      <x:c r="Z817" t="n">
        <x:v>4.58705</x:v>
      </x:c>
      <x:c r="AA817" t="n">
        <x:v>5.99261</x:v>
      </x:c>
      <x:c r="AB817" t="n">
        <x:f>COUNT(D817:O817)</x:f>
        <x:v>12</x:v>
      </x:c>
      <x:c r="AC817" t="n">
        <x:f>COUNT(P817:AA817)</x:f>
        <x:v>12</x:v>
      </x:c>
      <x:c r="AD817" t="n">
        <x:f>COUNTIF(D817:AA817,"&gt;0")</x:f>
        <x:v>24</x:v>
      </x:c>
      <x:c r="AE817" t="n">
        <x:f>IF(AB817=0,"",AVERAGE(D817:O817))</x:f>
        <x:v>7.301099166666667</x:v>
      </x:c>
      <x:c r="AF817" t="n">
        <x:f>IF(AC817=0,"",AVERAGE(P817:AA817))</x:f>
        <x:v>6.043293333333332</x:v>
      </x:c>
      <x:c r="AG817" t="n">
        <x:f>IF(OR(AB817&lt;'산출기준'!$B$19,AC817&lt;'산출기준'!$B$19,AE817=0),"",AF817/AE817)</x:f>
        <x:v>0.8277237708157867</x:v>
      </x:c>
      <x:c r="AH817" t="n">
        <x:f>IF(SUM(P817:AA817)=0,"",MAX(P817:AA817)/SUM(P817:AA817))</x:f>
        <x:v>0.1208358797741629</x:v>
      </x:c>
      <x:c r="AI817" t="n">
        <x:f>IF(AG817="","",AD817/'산출기준'!$B$18*'산출기준'!$B$20+MIN(1,AG817)*'산출기준'!$B$21+(1-AH817)*'산출기준'!$B$22)</x:f>
        <x:v>92.41499552899035</x:v>
      </x:c>
      <x:c r="AJ817" t="str">
        <x:v>24개월 중 양수 지수 24개월; 전반/후반 자료 12/12개월. 최근12개월/이전12개월 관측월 평균비 0.83배, 최근 최댓달 비중 12.1%. 미래 1년 지속을 보장하지 않음.</x:v>
      </x:c>
      <x:c r="AK817" t="str">
        <x:v>https://developers.naver.com/docs/serviceapi/datalab/search/search.md</x:v>
      </x:c>
    </x:row>
    <x:row r="818">
      <x:c r="A818" t="str">
        <x:v>K0814</x:v>
      </x:c>
      <x:c r="B818" t="str">
        <x:v>방송·연예</x:v>
      </x:c>
      <x:c r="C818" t="str">
        <x:v>이영애나이</x:v>
      </x:c>
      <x:c r="D818" t="n">
        <x:v>9.55975</x:v>
      </x:c>
      <x:c r="E818" t="n">
        <x:v>17.01513</x:v>
      </x:c>
      <x:c r="F818" t="n">
        <x:v>7.53069</x:v>
      </x:c>
      <x:c r="G818" t="n">
        <x:v>5.33174</x:v>
      </x:c>
      <x:c r="H818" t="n">
        <x:v>8.92153</x:v>
      </x:c>
      <x:c r="I818" t="n">
        <x:v>5.66472</x:v>
      </x:c>
      <x:c r="J818" t="n">
        <x:v>2.91929</x:v>
      </x:c>
      <x:c r="K818" t="n">
        <x:v>12.60589</x:v>
      </x:c>
      <x:c r="L818" t="n">
        <x:v>6.88057</x:v>
      </x:c>
      <x:c r="M818" t="n">
        <x:v>8.21365</x:v>
      </x:c>
      <x:c r="N818" t="n">
        <x:v>3.5139</x:v>
      </x:c>
      <x:c r="O818" t="n">
        <x:v>20.06353</x:v>
      </x:c>
      <x:c r="P818" t="n">
        <x:v>100</x:v>
      </x:c>
      <x:c r="Q818" t="n">
        <x:v>31.36977</x:v>
      </x:c>
      <x:c r="R818" t="n">
        <x:v>5.59676</x:v>
      </x:c>
      <x:c r="S818" t="n">
        <x:v>16.26308</x:v>
      </x:c>
      <x:c r="T818" t="n">
        <x:v>15.54727</x:v>
      </x:c>
      <x:c r="U818" t="n">
        <x:v>6.03735</x:v>
      </x:c>
      <x:c r="V818" t="n">
        <x:v>24.84539</x:v>
      </x:c>
      <x:c r="W818" t="n">
        <x:v>9.14295</x:v>
      </x:c>
      <x:c r="X818" t="n">
        <x:v>8.2952</x:v>
      </x:c>
      <x:c r="Y818" t="n">
        <x:v>4.56553</x:v>
      </x:c>
      <x:c r="Z818" t="n">
        <x:v>9.25282</x:v>
      </x:c>
      <x:c r="AA818" t="n">
        <x:v>6.14551</x:v>
      </x:c>
      <x:c r="AB818" t="n">
        <x:f>COUNT(D818:O818)</x:f>
        <x:v>12</x:v>
      </x:c>
      <x:c r="AC818" t="n">
        <x:f>COUNT(P818:AA818)</x:f>
        <x:v>12</x:v>
      </x:c>
      <x:c r="AD818" t="n">
        <x:f>COUNTIF(D818:AA818,"&gt;0")</x:f>
        <x:v>24</x:v>
      </x:c>
      <x:c r="AE818" t="n">
        <x:f>IF(AB818=0,"",AVERAGE(D818:O818))</x:f>
        <x:v>9.018365833333336</x:v>
      </x:c>
      <x:c r="AF818" t="n">
        <x:f>IF(AC818=0,"",AVERAGE(P818:AA818))</x:f>
        <x:v>19.75513583333333</x:v>
      </x:c>
      <x:c r="AG818" t="n">
        <x:f>IF(OR(AB818&lt;'산출기준'!$B$19,AC818&lt;'산출기준'!$B$19,AE818=0),"",AF818/AE818)</x:f>
        <x:v>2.19054496107434</x:v>
      </x:c>
      <x:c r="AH818" t="n">
        <x:f>IF(SUM(P818:AA818)=0,"",MAX(P818:AA818)/SUM(P818:AA818))</x:f>
        <x:v>0.4218312343503249</x:v>
      </x:c>
      <x:c r="AI818" t="n">
        <x:f>IF(AG818="","",AD818/'산출기준'!$B$18*'산출기준'!$B$20+MIN(1,AG818)*'산출기준'!$B$21+(1-AH818)*'산출기준'!$B$22)</x:f>
        <x:v>91.5633753129935</x:v>
      </x:c>
      <x:c r="AJ818" t="str">
        <x:v>24개월 중 양수 지수 24개월; 전반/후반 자료 12/12개월. 최근12개월/이전12개월 관측월 평균비 2.19배, 최근 최댓달 비중 42.2%. 미래 1년 지속을 보장하지 않음.</x:v>
      </x:c>
      <x:c r="AK818" t="str">
        <x:v>https://developers.naver.com/docs/serviceapi/datalab/search/search.md</x:v>
      </x:c>
    </x:row>
    <x:row r="819">
      <x:c r="A819" t="str">
        <x:v>K0815</x:v>
      </x:c>
      <x:c r="B819" t="str">
        <x:v>방송·연예</x:v>
      </x:c>
      <x:c r="C819" t="str">
        <x:v>장나라나이</x:v>
      </x:c>
      <x:c r="D819" t="n">
        <x:v>100</x:v>
      </x:c>
      <x:c r="E819" t="n">
        <x:v>16.16467</x:v>
      </x:c>
      <x:c r="F819" t="n">
        <x:v>8.9999</x:v>
      </x:c>
      <x:c r="G819" t="n">
        <x:v>32.28676</x:v>
      </x:c>
      <x:c r="H819" t="n">
        <x:v>13.8743</x:v>
      </x:c>
      <x:c r="I819" t="n">
        <x:v>10.99442</x:v>
      </x:c>
      <x:c r="J819" t="n">
        <x:v>14.58936</x:v>
      </x:c>
      <x:c r="K819" t="n">
        <x:v>9.48679</x:v>
      </x:c>
      <x:c r="L819" t="n">
        <x:v>9.81102</x:v>
      </x:c>
      <x:c r="M819" t="n">
        <x:v>10.30228</x:v>
      </x:c>
      <x:c r="N819" t="n">
        <x:v>11.73567</x:v>
      </x:c>
      <x:c r="O819" t="n">
        <x:v>11.6145</x:v>
      </x:c>
      <x:c r="P819" t="n">
        <x:v>15.5162</x:v>
      </x:c>
      <x:c r="Q819" t="n">
        <x:v>55.91205</x:v>
      </x:c>
      <x:c r="R819" t="n">
        <x:v>56.58453</x:v>
      </x:c>
      <x:c r="S819" t="n">
        <x:v>74.17604</x:v>
      </x:c>
      <x:c r="T819" t="n">
        <x:v>34.43521</x:v>
      </x:c>
      <x:c r="U819" t="n">
        <x:v>12.60139</x:v>
      </x:c>
      <x:c r="V819" t="n">
        <x:v>13.32081</x:v>
      </x:c>
      <x:c r="W819" t="n">
        <x:v>8.31759</x:v>
      </x:c>
      <x:c r="X819" t="n">
        <x:v>10.3394</x:v>
      </x:c>
      <x:c r="Y819" t="n">
        <x:v>14.66359</x:v>
      </x:c>
      <x:c r="Z819" t="n">
        <x:v>12.4551</x:v>
      </x:c>
      <x:c r="AA819" t="n">
        <x:v>11.90161</x:v>
      </x:c>
      <x:c r="AB819" t="n">
        <x:f>COUNT(D819:O819)</x:f>
        <x:v>12</x:v>
      </x:c>
      <x:c r="AC819" t="n">
        <x:f>COUNT(P819:AA819)</x:f>
        <x:v>12</x:v>
      </x:c>
      <x:c r="AD819" t="n">
        <x:f>COUNTIF(D819:AA819,"&gt;0")</x:f>
        <x:v>24</x:v>
      </x:c>
      <x:c r="AE819" t="n">
        <x:f>IF(AB819=0,"",AVERAGE(D819:O819))</x:f>
        <x:v>20.82163916666666</x:v>
      </x:c>
      <x:c r="AF819" t="n">
        <x:f>IF(AC819=0,"",AVERAGE(P819:AA819))</x:f>
        <x:v>26.685293333333338</x:v>
      </x:c>
      <x:c r="AG819" t="n">
        <x:f>IF(OR(AB819&lt;'산출기준'!$B$19,AC819&lt;'산출기준'!$B$19,AE819=0),"",AF819/AE819)</x:f>
        <x:v>1.2816134752759425</x:v>
      </x:c>
      <x:c r="AH819" t="n">
        <x:f>IF(SUM(P819:AA819)=0,"",MAX(P819:AA819)/SUM(P819:AA819))</x:f>
        <x:v>0.23163832562954773</x:v>
      </x:c>
      <x:c r="AI819" t="n">
        <x:f>IF(AG819="","",AD819/'산출기준'!$B$18*'산출기준'!$B$20+MIN(1,AG819)*'산출기준'!$B$21+(1-AH819)*'산출기준'!$B$22)</x:f>
        <x:v>95.36723348740904</x:v>
      </x:c>
      <x:c r="AJ819" t="str">
        <x:v>24개월 중 양수 지수 24개월; 전반/후반 자료 12/12개월. 최근12개월/이전12개월 관측월 평균비 1.28배, 최근 최댓달 비중 23.2%. 미래 1년 지속을 보장하지 않음.</x:v>
      </x:c>
      <x:c r="AK819" t="str">
        <x:v>https://developers.naver.com/docs/serviceapi/datalab/search/search.md</x:v>
      </x:c>
    </x:row>
    <x:row r="820">
      <x:c r="A820" t="str">
        <x:v>K0816</x:v>
      </x:c>
      <x:c r="B820" t="str">
        <x:v>방송·연예</x:v>
      </x:c>
      <x:c r="C820" t="str">
        <x:v>손예진나이</x:v>
      </x:c>
      <x:c r="D820" t="n">
        <x:v>13.01514</x:v>
      </x:c>
      <x:c r="E820" t="n">
        <x:v>9.8143</x:v>
      </x:c>
      <x:c r="F820" t="n">
        <x:v>8.89073</x:v>
      </x:c>
      <x:c r="G820" t="n">
        <x:v>49.52675</x:v>
      </x:c>
      <x:c r="H820" t="n">
        <x:v>18.16464</x:v>
      </x:c>
      <x:c r="I820" t="n">
        <x:v>8.34925</x:v>
      </x:c>
      <x:c r="J820" t="n">
        <x:v>10.93547</x:v>
      </x:c>
      <x:c r="K820" t="n">
        <x:v>6.08399</x:v>
      </x:c>
      <x:c r="L820" t="n">
        <x:v>8.07305</x:v>
      </x:c>
      <x:c r="M820" t="n">
        <x:v>7.18441</x:v>
      </x:c>
      <x:c r="N820" t="n">
        <x:v>7.14402</x:v>
      </x:c>
      <x:c r="O820" t="n">
        <x:v>14.84263</x:v>
      </x:c>
      <x:c r="P820" t="n">
        <x:v>27.25625</x:v>
      </x:c>
      <x:c r="Q820" t="n">
        <x:v>16.0282</x:v>
      </x:c>
      <x:c r="R820" t="n">
        <x:v>34.74852</x:v>
      </x:c>
      <x:c r="S820" t="n">
        <x:v>15.59699</x:v>
      </x:c>
      <x:c r="T820" t="n">
        <x:v>18.63407</x:v>
      </x:c>
      <x:c r="U820" t="n">
        <x:v>11.5086</x:v>
      </x:c>
      <x:c r="V820" t="n">
        <x:v>8.53811</x:v>
      </x:c>
      <x:c r="W820" t="n">
        <x:v>9.02828</x:v>
      </x:c>
      <x:c r="X820" t="n">
        <x:v>9.13745</x:v>
      </x:c>
      <x:c r="Y820" t="n">
        <x:v>11.02389</x:v>
      </x:c>
      <x:c r="Z820" t="n">
        <x:v>7.91039</x:v>
      </x:c>
      <x:c r="AA820" t="n">
        <x:v>9.04356</x:v>
      </x:c>
      <x:c r="AB820" t="n">
        <x:f>COUNT(D820:O820)</x:f>
        <x:v>12</x:v>
      </x:c>
      <x:c r="AC820" t="n">
        <x:f>COUNT(P820:AA820)</x:f>
        <x:v>12</x:v>
      </x:c>
      <x:c r="AD820" t="n">
        <x:f>COUNTIF(D820:AA820,"&gt;0")</x:f>
        <x:v>24</x:v>
      </x:c>
      <x:c r="AE820" t="n">
        <x:f>IF(AB820=0,"",AVERAGE(D820:O820))</x:f>
        <x:v>13.502031666666662</x:v>
      </x:c>
      <x:c r="AF820" t="n">
        <x:f>IF(AC820=0,"",AVERAGE(P820:AA820))</x:f>
        <x:v>14.871192500000001</x:v>
      </x:c>
      <x:c r="AG820" t="n">
        <x:f>IF(OR(AB820&lt;'산출기준'!$B$19,AC820&lt;'산출기준'!$B$19,AE820=0),"",AF820/AE820)</x:f>
        <x:v>1.1014040603025304</x:v>
      </x:c>
      <x:c r="AH820" t="n">
        <x:f>IF(SUM(P820:AA820)=0,"",MAX(P820:AA820)/SUM(P820:AA820))</x:f>
        <x:v>0.19471942145863552</x:v>
      </x:c>
      <x:c r="AI820" t="n">
        <x:f>IF(AG820="","",AD820/'산출기준'!$B$18*'산출기준'!$B$20+MIN(1,AG820)*'산출기준'!$B$21+(1-AH820)*'산출기준'!$B$22)</x:f>
        <x:v>96.10561157082729</x:v>
      </x:c>
      <x:c r="AJ820" t="str">
        <x:v>24개월 중 양수 지수 24개월; 전반/후반 자료 12/12개월. 최근12개월/이전12개월 관측월 평균비 1.10배, 최근 최댓달 비중 19.5%. 미래 1년 지속을 보장하지 않음.</x:v>
      </x:c>
      <x:c r="AK820" t="str">
        <x:v>https://developers.naver.com/docs/serviceapi/datalab/search/search.md</x:v>
      </x:c>
    </x:row>
    <x:row r="821">
      <x:c r="A821" t="str">
        <x:v>K0817</x:v>
      </x:c>
      <x:c r="B821" t="str">
        <x:v>방송·연예</x:v>
      </x:c>
      <x:c r="C821" t="str">
        <x:v>차승원나이</x:v>
      </x:c>
      <x:c r="D821" t="n">
        <x:v>50.5311</x:v>
      </x:c>
      <x:c r="E821" t="n">
        <x:v>41.13273</x:v>
      </x:c>
      <x:c r="F821" t="n">
        <x:v>42.64036</x:v>
      </x:c>
      <x:c r="G821" t="n">
        <x:v>9.59269</x:v>
      </x:c>
      <x:c r="H821" t="n">
        <x:v>10.3132</x:v>
      </x:c>
      <x:c r="I821" t="n">
        <x:v>3.6648</x:v>
      </x:c>
      <x:c r="J821" t="n">
        <x:v>5.83727</x:v>
      </x:c>
      <x:c r="K821" t="n">
        <x:v>5.18116</x:v>
      </x:c>
      <x:c r="L821" t="n">
        <x:v>9.88635</x:v>
      </x:c>
      <x:c r="M821" t="n">
        <x:v>10.56538</x:v>
      </x:c>
      <x:c r="N821" t="n">
        <x:v>4.98466</x:v>
      </x:c>
      <x:c r="O821" t="n">
        <x:v>5.24775</x:v>
      </x:c>
      <x:c r="P821" t="n">
        <x:v>3.97921</x:v>
      </x:c>
      <x:c r="Q821" t="n">
        <x:v>5.56871</x:v>
      </x:c>
      <x:c r="R821" t="n">
        <x:v>5.28487</x:v>
      </x:c>
      <x:c r="S821" t="n">
        <x:v>8.18113</x:v>
      </x:c>
      <x:c r="T821" t="n">
        <x:v>35.40245</x:v>
      </x:c>
      <x:c r="U821" t="n">
        <x:v>21.8098</x:v>
      </x:c>
      <x:c r="V821" t="n">
        <x:v>10.19967</x:v>
      </x:c>
      <x:c r="W821" t="n">
        <x:v>7.35144</x:v>
      </x:c>
      <x:c r="X821" t="n">
        <x:v>9.45295</x:v>
      </x:c>
      <x:c r="Y821" t="n">
        <x:v>6.72372</x:v>
      </x:c>
      <x:c r="Z821" t="n">
        <x:v>9.44422</x:v>
      </x:c>
      <x:c r="AA821" t="n">
        <x:v>13.57736</x:v>
      </x:c>
      <x:c r="AB821" t="n">
        <x:f>COUNT(D821:O821)</x:f>
        <x:v>12</x:v>
      </x:c>
      <x:c r="AC821" t="n">
        <x:f>COUNT(P821:AA821)</x:f>
        <x:v>12</x:v>
      </x:c>
      <x:c r="AD821" t="n">
        <x:f>COUNTIF(D821:AA821,"&gt;0")</x:f>
        <x:v>24</x:v>
      </x:c>
      <x:c r="AE821" t="n">
        <x:f>IF(AB821=0,"",AVERAGE(D821:O821))</x:f>
        <x:v>16.631454166666668</x:v>
      </x:c>
      <x:c r="AF821" t="n">
        <x:f>IF(AC821=0,"",AVERAGE(P821:AA821))</x:f>
        <x:v>11.4146275</x:v>
      </x:c>
      <x:c r="AG821" t="n">
        <x:f>IF(OR(AB821&lt;'산출기준'!$B$19,AC821&lt;'산출기준'!$B$19,AE821=0),"",AF821/AE821)</x:f>
        <x:v>0.6863276888245641</x:v>
      </x:c>
      <x:c r="AH821" t="n">
        <x:f>IF(SUM(P821:AA821)=0,"",MAX(P821:AA821)/SUM(P821:AA821))</x:f>
        <x:v>0.2584582078273397</x:v>
      </x:c>
      <x:c r="AI821" t="n">
        <x:f>IF(AG821="","",AD821/'산출기준'!$B$18*'산출기준'!$B$20+MIN(1,AG821)*'산출기준'!$B$21+(1-AH821)*'산출기준'!$B$22)</x:f>
        <x:v>85.42066650819012</x:v>
      </x:c>
      <x:c r="AJ821" t="str">
        <x:v>24개월 중 양수 지수 24개월; 전반/후반 자료 12/12개월. 최근12개월/이전12개월 관측월 평균비 0.69배, 최근 최댓달 비중 25.8%. 미래 1년 지속을 보장하지 않음.</x:v>
      </x:c>
      <x:c r="AK821" t="str">
        <x:v>https://developers.naver.com/docs/serviceapi/datalab/search/search.md</x:v>
      </x:c>
    </x:row>
    <x:row r="822">
      <x:c r="A822" t="str">
        <x:v>K0818</x:v>
      </x:c>
      <x:c r="B822" t="str">
        <x:v>방송·연예</x:v>
      </x:c>
      <x:c r="C822" t="str">
        <x:v>조인성나이</x:v>
      </x:c>
      <x:c r="D822" t="n">
        <x:v>19.44301</x:v>
      </x:c>
      <x:c r="E822" t="n">
        <x:v>7.64729</x:v>
      </x:c>
      <x:c r="F822" t="n">
        <x:v>9.98024</x:v>
      </x:c>
      <x:c r="G822" t="n">
        <x:v>7.32852</x:v>
      </x:c>
      <x:c r="H822" t="n">
        <x:v>7.97698</x:v>
      </x:c>
      <x:c r="I822" t="n">
        <x:v>4.74667</x:v>
      </x:c>
      <x:c r="J822" t="n">
        <x:v>5.34273</x:v>
      </x:c>
      <x:c r="K822" t="n">
        <x:v>4.01742</x:v>
      </x:c>
      <x:c r="L822" t="n">
        <x:v>5.82417</x:v>
      </x:c>
      <x:c r="M822" t="n">
        <x:v>4.18336</x:v>
      </x:c>
      <x:c r="N822" t="n">
        <x:v>3.89187</x:v>
      </x:c>
      <x:c r="O822" t="n">
        <x:v>5.72919</x:v>
      </x:c>
      <x:c r="P822" t="n">
        <x:v>5.1233</x:v>
      </x:c>
      <x:c r="Q822" t="n">
        <x:v>6.99774</x:v>
      </x:c>
      <x:c r="R822" t="n">
        <x:v>7.83397</x:v>
      </x:c>
      <x:c r="S822" t="n">
        <x:v>5.55561</x:v>
      </x:c>
      <x:c r="T822" t="n">
        <x:v>8.6713</x:v>
      </x:c>
      <x:c r="U822" t="n">
        <x:v>46.44709</x:v>
      </x:c>
      <x:c r="V822" t="n">
        <x:v>14.0053</x:v>
      </x:c>
      <x:c r="W822" t="n">
        <x:v>17.94085</x:v>
      </x:c>
      <x:c r="X822" t="n">
        <x:v>6.86673</x:v>
      </x:c>
      <x:c r="Y822" t="n">
        <x:v>5.51522</x:v>
      </x:c>
      <x:c r="Z822" t="n">
        <x:v>27.38725</x:v>
      </x:c>
      <x:c r="AA822" t="n">
        <x:v>11.50096</x:v>
      </x:c>
      <x:c r="AB822" t="n">
        <x:f>COUNT(D822:O822)</x:f>
        <x:v>12</x:v>
      </x:c>
      <x:c r="AC822" t="n">
        <x:f>COUNT(P822:AA822)</x:f>
        <x:v>12</x:v>
      </x:c>
      <x:c r="AD822" t="n">
        <x:f>COUNTIF(D822:AA822,"&gt;0")</x:f>
        <x:v>24</x:v>
      </x:c>
      <x:c r="AE822" t="n">
        <x:f>IF(AB822=0,"",AVERAGE(D822:O822))</x:f>
        <x:v>7.175954166666666</x:v>
      </x:c>
      <x:c r="AF822" t="n">
        <x:f>IF(AC822=0,"",AVERAGE(P822:AA822))</x:f>
        <x:v>13.653776666666667</x:v>
      </x:c>
      <x:c r="AG822" t="n">
        <x:f>IF(OR(AB822&lt;'산출기준'!$B$19,AC822&lt;'산출기준'!$B$19,AE822=0),"",AF822/AE822)</x:f>
        <x:v>1.9027123570674982</x:v>
      </x:c>
      <x:c r="AH822" t="n">
        <x:f>IF(SUM(P822:AA822)=0,"",MAX(P822:AA822)/SUM(P822:AA822))</x:f>
        <x:v>0.2834813347125203</x:v>
      </x:c>
      <x:c r="AI822" t="n">
        <x:f>IF(AG822="","",AD822/'산출기준'!$B$18*'산출기준'!$B$20+MIN(1,AG822)*'산출기준'!$B$21+(1-AH822)*'산출기준'!$B$22)</x:f>
        <x:v>94.33037330574959</x:v>
      </x:c>
      <x:c r="AJ822" t="str">
        <x:v>24개월 중 양수 지수 24개월; 전반/후반 자료 12/12개월. 최근12개월/이전12개월 관측월 평균비 1.90배, 최근 최댓달 비중 28.3%. 미래 1년 지속을 보장하지 않음.</x:v>
      </x:c>
      <x:c r="AK822" t="str">
        <x:v>https://developers.naver.com/docs/serviceapi/datalab/search/search.md</x:v>
      </x:c>
    </x:row>
    <x:row r="823">
      <x:c r="A823" t="str">
        <x:v>K0819</x:v>
      </x:c>
      <x:c r="B823" t="str">
        <x:v>방송·연예</x:v>
      </x:c>
      <x:c r="C823" t="str">
        <x:v>이병헌나이</x:v>
      </x:c>
      <x:c r="D823" t="n">
        <x:v>9.09269</x:v>
      </x:c>
      <x:c r="E823" t="n">
        <x:v>8.14619</x:v>
      </x:c>
      <x:c r="F823" t="n">
        <x:v>13.71382</x:v>
      </x:c>
      <x:c r="G823" t="n">
        <x:v>34.10006</x:v>
      </x:c>
      <x:c r="H823" t="n">
        <x:v>45.11741</x:v>
      </x:c>
      <x:c r="I823" t="n">
        <x:v>18.11661</x:v>
      </x:c>
      <x:c r="J823" t="n">
        <x:v>36.93409</x:v>
      </x:c>
      <x:c r="K823" t="n">
        <x:v>35.17756</x:v>
      </x:c>
      <x:c r="L823" t="n">
        <x:v>22.13185</x:v>
      </x:c>
      <x:c r="M823" t="n">
        <x:v>20.29235</x:v>
      </x:c>
      <x:c r="N823" t="n">
        <x:v>20.71483</x:v>
      </x:c>
      <x:c r="O823" t="n">
        <x:v>19.73995</x:v>
      </x:c>
      <x:c r="P823" t="n">
        <x:v>41.18404</x:v>
      </x:c>
      <x:c r="Q823" t="n">
        <x:v>22.92878</x:v>
      </x:c>
      <x:c r="R823" t="n">
        <x:v>17.93866</x:v>
      </x:c>
      <x:c r="S823" t="n">
        <x:v>14.81534</x:v>
      </x:c>
      <x:c r="T823" t="n">
        <x:v>19.98995</x:v>
      </x:c>
      <x:c r="U823" t="n">
        <x:v>16.70287</x:v>
      </x:c>
      <x:c r="V823" t="n">
        <x:v>11.03808</x:v>
      </x:c>
      <x:c r="W823" t="n">
        <x:v>8.10143</x:v>
      </x:c>
      <x:c r="X823" t="n">
        <x:v>8.33178</x:v>
      </x:c>
      <x:c r="Y823" t="n">
        <x:v>5.68771</x:v>
      </x:c>
      <x:c r="Z823" t="n">
        <x:v>8.6058</x:v>
      </x:c>
      <x:c r="AA823" t="n">
        <x:v>8.49444</x:v>
      </x:c>
      <x:c r="AB823" t="n">
        <x:f>COUNT(D823:O823)</x:f>
        <x:v>12</x:v>
      </x:c>
      <x:c r="AC823" t="n">
        <x:f>COUNT(P823:AA823)</x:f>
        <x:v>12</x:v>
      </x:c>
      <x:c r="AD823" t="n">
        <x:f>COUNTIF(D823:AA823,"&gt;0")</x:f>
        <x:v>24</x:v>
      </x:c>
      <x:c r="AE823" t="n">
        <x:f>IF(AB823=0,"",AVERAGE(D823:O823))</x:f>
        <x:v>23.606450833333337</x:v>
      </x:c>
      <x:c r="AF823" t="n">
        <x:f>IF(AC823=0,"",AVERAGE(P823:AA823))</x:f>
        <x:v>15.318240000000001</x:v>
      </x:c>
      <x:c r="AG823" t="n">
        <x:f>IF(OR(AB823&lt;'산출기준'!$B$19,AC823&lt;'산출기준'!$B$19,AE823=0),"",AF823/AE823)</x:f>
        <x:v>0.6489005953563328</x:v>
      </x:c>
      <x:c r="AH823" t="n">
        <x:f>IF(SUM(P823:AA823)=0,"",MAX(P823:AA823)/SUM(P823:AA823))</x:f>
        <x:v>0.22404684437202535</x:v>
      </x:c>
      <x:c r="AI823" t="n">
        <x:f>IF(AG823="","",AD823/'산출기준'!$B$18*'산출기준'!$B$20+MIN(1,AG823)*'산출기준'!$B$21+(1-AH823)*'산출기준'!$B$22)</x:f>
        <x:v>84.98608097324949</x:v>
      </x:c>
      <x:c r="AJ823" t="str">
        <x:v>24개월 중 양수 지수 24개월; 전반/후반 자료 12/12개월. 최근12개월/이전12개월 관측월 평균비 0.65배, 최근 최댓달 비중 22.4%. 미래 1년 지속을 보장하지 않음.</x:v>
      </x:c>
      <x:c r="AK823" t="str">
        <x:v>https://developers.naver.com/docs/serviceapi/datalab/search/search.md</x:v>
      </x:c>
    </x:row>
    <x:row r="824">
      <x:c r="A824" t="str">
        <x:v>K0820</x:v>
      </x:c>
      <x:c r="B824" t="str">
        <x:v>방송·연예</x:v>
      </x:c>
      <x:c r="C824" t="str">
        <x:v>송혜교나이</x:v>
      </x:c>
      <x:c r="D824" t="n">
        <x:v>6.90266</x:v>
      </x:c>
      <x:c r="E824" t="n">
        <x:v>4.91489</x:v>
      </x:c>
      <x:c r="F824" t="n">
        <x:v>6.28536</x:v>
      </x:c>
      <x:c r="G824" t="n">
        <x:v>9.8488</x:v>
      </x:c>
      <x:c r="H824" t="n">
        <x:v>100</x:v>
      </x:c>
      <x:c r="I824" t="n">
        <x:v>13.76842</x:v>
      </x:c>
      <x:c r="J824" t="n">
        <x:v>11.95678</x:v>
      </x:c>
      <x:c r="K824" t="n">
        <x:v>5.01722</x:v>
      </x:c>
      <x:c r="L824" t="n">
        <x:v>6.57612</x:v>
      </x:c>
      <x:c r="M824" t="n">
        <x:v>6.34183</x:v>
      </x:c>
      <x:c r="N824" t="n">
        <x:v>7.49591</x:v>
      </x:c>
      <x:c r="O824" t="n">
        <x:v>8.40229</x:v>
      </x:c>
      <x:c r="P824" t="n">
        <x:v>7.3086</x:v>
      </x:c>
      <x:c r="Q824" t="n">
        <x:v>11.34843</x:v>
      </x:c>
      <x:c r="R824" t="n">
        <x:v>12.1413</x:v>
      </x:c>
      <x:c r="S824" t="n">
        <x:v>8.32065</x:v>
      </x:c>
      <x:c r="T824" t="n">
        <x:v>9.46187</x:v>
      </x:c>
      <x:c r="U824" t="n">
        <x:v>7.59936</x:v>
      </x:c>
      <x:c r="V824" t="n">
        <x:v>8.21106</x:v>
      </x:c>
      <x:c r="W824" t="n">
        <x:v>7.74306</x:v>
      </x:c>
      <x:c r="X824" t="n">
        <x:v>6.39663</x:v>
      </x:c>
      <x:c r="Y824" t="n">
        <x:v>6.10476</x:v>
      </x:c>
      <x:c r="Z824" t="n">
        <x:v>4.96074</x:v>
      </x:c>
      <x:c r="AA824" t="n">
        <x:v>4.48659</x:v>
      </x:c>
      <x:c r="AB824" t="n">
        <x:f>COUNT(D824:O824)</x:f>
        <x:v>12</x:v>
      </x:c>
      <x:c r="AC824" t="n">
        <x:f>COUNT(P824:AA824)</x:f>
        <x:v>12</x:v>
      </x:c>
      <x:c r="AD824" t="n">
        <x:f>COUNTIF(D824:AA824,"&gt;0")</x:f>
        <x:v>24</x:v>
      </x:c>
      <x:c r="AE824" t="n">
        <x:f>IF(AB824=0,"",AVERAGE(D824:O824))</x:f>
        <x:v>15.62585666666667</x:v>
      </x:c>
      <x:c r="AF824" t="n">
        <x:f>IF(AC824=0,"",AVERAGE(P824:AA824))</x:f>
        <x:v>7.840254166666665</x:v>
      </x:c>
      <x:c r="AG824" t="n">
        <x:f>IF(OR(AB824&lt;'산출기준'!$B$19,AC824&lt;'산출기준'!$B$19,AE824=0),"",AF824/AE824)</x:f>
        <x:v>0.5017487574547911</x:v>
      </x:c>
      <x:c r="AH824" t="n">
        <x:f>IF(SUM(P824:AA824)=0,"",MAX(P824:AA824)/SUM(P824:AA824))</x:f>
        <x:v>0.12904875001395044</x:v>
      </x:c>
      <x:c r="AI824" t="n">
        <x:f>IF(AG824="","",AD824/'산출기준'!$B$18*'산출기준'!$B$20+MIN(1,AG824)*'산출기준'!$B$21+(1-AH824)*'산출기준'!$B$22)</x:f>
        <x:v>82.47148772336472</x:v>
      </x:c>
      <x:c r="AJ824" t="str">
        <x:v>24개월 중 양수 지수 24개월; 전반/후반 자료 12/12개월. 최근12개월/이전12개월 관측월 평균비 0.50배, 최근 최댓달 비중 12.9%. 미래 1년 지속을 보장하지 않음.</x:v>
      </x:c>
      <x:c r="AK824" t="str">
        <x:v>https://developers.naver.com/docs/serviceapi/datalab/search/search.md</x:v>
      </x:c>
    </x:row>
    <x:row r="825">
      <x:c r="A825" t="str">
        <x:v>K0821</x:v>
      </x:c>
      <x:c r="B825" t="str">
        <x:v>방송·연예</x:v>
      </x:c>
      <x:c r="C825" t="str">
        <x:v>김종국나이</x:v>
      </x:c>
      <x:c r="D825" t="n">
        <x:v>8.29773</x:v>
      </x:c>
      <x:c r="E825" t="n">
        <x:v>11.27071</x:v>
      </x:c>
      <x:c r="F825" t="n">
        <x:v>14.45337</x:v>
      </x:c>
      <x:c r="G825" t="n">
        <x:v>6.34631</x:v>
      </x:c>
      <x:c r="H825" t="n">
        <x:v>12.01549</x:v>
      </x:c>
      <x:c r="I825" t="n">
        <x:v>7.72349</x:v>
      </x:c>
      <x:c r="J825" t="n">
        <x:v>7.04021</x:v>
      </x:c>
      <x:c r="K825" t="n">
        <x:v>7.66366</x:v>
      </x:c>
      <x:c r="L825" t="n">
        <x:v>6.13048</x:v>
      </x:c>
      <x:c r="M825" t="n">
        <x:v>5.93869</x:v>
      </x:c>
      <x:c r="N825" t="n">
        <x:v>5.51989</x:v>
      </x:c>
      <x:c r="O825" t="n">
        <x:v>63.39715</x:v>
      </x:c>
      <x:c r="P825" t="n">
        <x:v>31.34183</x:v>
      </x:c>
      <x:c r="Q825" t="n">
        <x:v>9.25611</x:v>
      </x:c>
      <x:c r="R825" t="n">
        <x:v>4.96186</x:v>
      </x:c>
      <x:c r="S825" t="n">
        <x:v>5.23808</x:v>
      </x:c>
      <x:c r="T825" t="n">
        <x:v>5.25821</x:v>
      </x:c>
      <x:c r="U825" t="n">
        <x:v>4.14998</x:v>
      </x:c>
      <x:c r="V825" t="n">
        <x:v>3.40016</x:v>
      </x:c>
      <x:c r="W825" t="n">
        <x:v>4.59842</x:v>
      </x:c>
      <x:c r="X825" t="n">
        <x:v>7.48082</x:v>
      </x:c>
      <x:c r="Y825" t="n">
        <x:v>3.17259</x:v>
      </x:c>
      <x:c r="Z825" t="n">
        <x:v>4.9736</x:v>
      </x:c>
      <x:c r="AA825" t="n">
        <x:v>5.18384</x:v>
      </x:c>
      <x:c r="AB825" t="n">
        <x:f>COUNT(D825:O825)</x:f>
        <x:v>12</x:v>
      </x:c>
      <x:c r="AC825" t="n">
        <x:f>COUNT(P825:AA825)</x:f>
        <x:v>12</x:v>
      </x:c>
      <x:c r="AD825" t="n">
        <x:f>COUNTIF(D825:AA825,"&gt;0")</x:f>
        <x:v>24</x:v>
      </x:c>
      <x:c r="AE825" t="n">
        <x:f>IF(AB825=0,"",AVERAGE(D825:O825))</x:f>
        <x:v>12.983098333333333</x:v>
      </x:c>
      <x:c r="AF825" t="n">
        <x:f>IF(AC825=0,"",AVERAGE(P825:AA825))</x:f>
        <x:v>7.417958333333334</x:v>
      </x:c>
      <x:c r="AG825" t="n">
        <x:f>IF(OR(AB825&lt;'산출기준'!$B$19,AC825&lt;'산출기준'!$B$19,AE825=0),"",AF825/AE825)</x:f>
        <x:v>0.5713550142563557</x:v>
      </x:c>
      <x:c r="AH825" t="n">
        <x:f>IF(SUM(P825:AA825)=0,"",MAX(P825:AA825)/SUM(P825:AA825))</x:f>
        <x:v>0.3520940735040527</x:v>
      </x:c>
      <x:c r="AI825" t="n">
        <x:f>IF(AG825="","",AD825/'산출기준'!$B$18*'산출기준'!$B$20+MIN(1,AG825)*'산출기준'!$B$21+(1-AH825)*'산출기준'!$B$22)</x:f>
        <x:v>80.09876895760962</x:v>
      </x:c>
      <x:c r="AJ825" t="str">
        <x:v>24개월 중 양수 지수 24개월; 전반/후반 자료 12/12개월. 최근12개월/이전12개월 관측월 평균비 0.57배, 최근 최댓달 비중 35.2%. 미래 1년 지속을 보장하지 않음.</x:v>
      </x:c>
      <x:c r="AK825" t="str">
        <x:v>https://developers.naver.com/docs/serviceapi/datalab/search/search.md</x:v>
      </x:c>
    </x:row>
    <x:row r="826">
      <x:c r="A826" t="str">
        <x:v>K0822</x:v>
      </x:c>
      <x:c r="B826" t="str">
        <x:v>방송·연예</x:v>
      </x:c>
      <x:c r="C826" t="str">
        <x:v>수지나이</x:v>
      </x:c>
      <x:c r="D826" t="n">
        <x:v>2.63302</x:v>
      </x:c>
      <x:c r="E826" t="n">
        <x:v>2.79573</x:v>
      </x:c>
      <x:c r="F826" t="n">
        <x:v>2.67719</x:v>
      </x:c>
      <x:c r="G826" t="n">
        <x:v>6.89874</x:v>
      </x:c>
      <x:c r="H826" t="n">
        <x:v>5.61215</x:v>
      </x:c>
      <x:c r="I826" t="n">
        <x:v>2.75323</x:v>
      </x:c>
      <x:c r="J826" t="n">
        <x:v>5.36109</x:v>
      </x:c>
      <x:c r="K826" t="n">
        <x:v>3.09767</x:v>
      </x:c>
      <x:c r="L826" t="n">
        <x:v>4.06723</x:v>
      </x:c>
      <x:c r="M826" t="n">
        <x:v>2.73254</x:v>
      </x:c>
      <x:c r="N826" t="n">
        <x:v>6.45702</x:v>
      </x:c>
      <x:c r="O826" t="n">
        <x:v>6.41005</x:v>
      </x:c>
      <x:c r="P826" t="n">
        <x:v>10.42137</x:v>
      </x:c>
      <x:c r="Q826" t="n">
        <x:v>53.9308</x:v>
      </x:c>
      <x:c r="R826" t="n">
        <x:v>7.57028</x:v>
      </x:c>
      <x:c r="S826" t="n">
        <x:v>5.41197</x:v>
      </x:c>
      <x:c r="T826" t="n">
        <x:v>4.61128</x:v>
      </x:c>
      <x:c r="U826" t="n">
        <x:v>3.47006</x:v>
      </x:c>
      <x:c r="V826" t="n">
        <x:v>5.56742</x:v>
      </x:c>
      <x:c r="W826" t="n">
        <x:v>4.43515</x:v>
      </x:c>
      <x:c r="X826" t="n">
        <x:v>5.4226</x:v>
      </x:c>
      <x:c r="Y826" t="n">
        <x:v>3.43763</x:v>
      </x:c>
      <x:c r="Z826" t="n">
        <x:v>3.33474</x:v>
      </x:c>
      <x:c r="AA826" t="n">
        <x:v>4.2182</x:v>
      </x:c>
      <x:c r="AB826" t="n">
        <x:f>COUNT(D826:O826)</x:f>
        <x:v>12</x:v>
      </x:c>
      <x:c r="AC826" t="n">
        <x:f>COUNT(P826:AA826)</x:f>
        <x:v>12</x:v>
      </x:c>
      <x:c r="AD826" t="n">
        <x:f>COUNTIF(D826:AA826,"&gt;0")</x:f>
        <x:v>24</x:v>
      </x:c>
      <x:c r="AE826" t="n">
        <x:f>IF(AB826=0,"",AVERAGE(D826:O826))</x:f>
        <x:v>4.291305</x:v>
      </x:c>
      <x:c r="AF826" t="n">
        <x:f>IF(AC826=0,"",AVERAGE(P826:AA826))</x:f>
        <x:v>9.319291666666667</x:v>
      </x:c>
      <x:c r="AG826" t="n">
        <x:f>IF(OR(AB826&lt;'산출기준'!$B$19,AC826&lt;'산출기준'!$B$19,AE826=0),"",AF826/AE826)</x:f>
        <x:v>2.1716684473992562</x:v>
      </x:c>
      <x:c r="AH826" t="n">
        <x:f>IF(SUM(P826:AA826)=0,"",MAX(P826:AA826)/SUM(P826:AA826))</x:f>
        <x:v>0.48225052869719176</x:v>
      </x:c>
      <x:c r="AI826" t="n">
        <x:f>IF(AG826="","",AD826/'산출기준'!$B$18*'산출기준'!$B$20+MIN(1,AG826)*'산출기준'!$B$21+(1-AH826)*'산출기준'!$B$22)</x:f>
        <x:v>90.35498942605616</x:v>
      </x:c>
      <x:c r="AJ826" t="str">
        <x:v>24개월 중 양수 지수 24개월; 전반/후반 자료 12/12개월. 최근12개월/이전12개월 관측월 평균비 2.17배, 최근 최댓달 비중 48.2%. 미래 1년 지속을 보장하지 않음.</x:v>
      </x:c>
      <x:c r="AK826" t="str">
        <x:v>https://developers.naver.com/docs/serviceapi/datalab/search/search.md</x:v>
      </x:c>
    </x:row>
    <x:row r="827">
      <x:c r="A827" t="str">
        <x:v>K0823</x:v>
      </x:c>
      <x:c r="B827" t="str">
        <x:v>방송·연예</x:v>
      </x:c>
      <x:c r="C827" t="str">
        <x:v>강호동나이</x:v>
      </x:c>
      <x:c r="D827" t="n">
        <x:v>4.73093</x:v>
      </x:c>
      <x:c r="E827" t="n">
        <x:v>3.79828</x:v>
      </x:c>
      <x:c r="F827" t="n">
        <x:v>4.44185</x:v>
      </x:c>
      <x:c r="G827" t="n">
        <x:v>3.73509</x:v>
      </x:c>
      <x:c r="H827" t="n">
        <x:v>4.9339</x:v>
      </x:c>
      <x:c r="I827" t="n">
        <x:v>5.05188</x:v>
      </x:c>
      <x:c r="J827" t="n">
        <x:v>4.7287</x:v>
      </x:c>
      <x:c r="K827" t="n">
        <x:v>4.25845</x:v>
      </x:c>
      <x:c r="L827" t="n">
        <x:v>3.43204</x:v>
      </x:c>
      <x:c r="M827" t="n">
        <x:v>3.35431</x:v>
      </x:c>
      <x:c r="N827" t="n">
        <x:v>4.10804</x:v>
      </x:c>
      <x:c r="O827" t="n">
        <x:v>4.98423</x:v>
      </x:c>
      <x:c r="P827" t="n">
        <x:v>3.84972</x:v>
      </x:c>
      <x:c r="Q827" t="n">
        <x:v>5.92863</x:v>
      </x:c>
      <x:c r="R827" t="n">
        <x:v>4.97584</x:v>
      </x:c>
      <x:c r="S827" t="n">
        <x:v>5.25485</x:v>
      </x:c>
      <x:c r="T827" t="n">
        <x:v>5.37283</x:v>
      </x:c>
      <x:c r="U827" t="n">
        <x:v>3.93471</x:v>
      </x:c>
      <x:c r="V827" t="n">
        <x:v>4.06779</x:v>
      </x:c>
      <x:c r="W827" t="n">
        <x:v>3.86146</x:v>
      </x:c>
      <x:c r="X827" t="n">
        <x:v>3.07195</x:v>
      </x:c>
      <x:c r="Y827" t="n">
        <x:v>2.65818</x:v>
      </x:c>
      <x:c r="Z827" t="n">
        <x:v>2.74596</x:v>
      </x:c>
      <x:c r="AA827" t="n">
        <x:v>4.38147</x:v>
      </x:c>
      <x:c r="AB827" t="n">
        <x:f>COUNT(D827:O827)</x:f>
        <x:v>12</x:v>
      </x:c>
      <x:c r="AC827" t="n">
        <x:f>COUNT(P827:AA827)</x:f>
        <x:v>12</x:v>
      </x:c>
      <x:c r="AD827" t="n">
        <x:f>COUNTIF(D827:AA827,"&gt;0")</x:f>
        <x:v>24</x:v>
      </x:c>
      <x:c r="AE827" t="n">
        <x:f>IF(AB827=0,"",AVERAGE(D827:O827))</x:f>
        <x:v>4.296475</x:v>
      </x:c>
      <x:c r="AF827" t="n">
        <x:f>IF(AC827=0,"",AVERAGE(P827:AA827))</x:f>
        <x:v>4.1752825</x:v>
      </x:c>
      <x:c r="AG827" t="n">
        <x:f>IF(OR(AB827&lt;'산출기준'!$B$19,AC827&lt;'산출기준'!$B$19,AE827=0),"",AF827/AE827)</x:f>
        <x:v>0.971792574145084</x:v>
      </x:c>
      <x:c r="AH827" t="n">
        <x:f>IF(SUM(P827:AA827)=0,"",MAX(P827:AA827)/SUM(P827:AA827))</x:f>
        <x:v>0.11832792152387295</x:v>
      </x:c>
      <x:c r="AI827" t="n">
        <x:f>IF(AG827="","",AD827/'산출기준'!$B$18*'산출기준'!$B$20+MIN(1,AG827)*'산출기준'!$B$21+(1-AH827)*'산출기준'!$B$22)</x:f>
        <x:v>96.78721879387507</x:v>
      </x:c>
      <x:c r="AJ827" t="str">
        <x:v>24개월 중 양수 지수 24개월; 전반/후반 자료 12/12개월. 최근12개월/이전12개월 관측월 평균비 0.97배, 최근 최댓달 비중 11.8%. 미래 1년 지속을 보장하지 않음.</x:v>
      </x:c>
      <x:c r="AK827" t="str">
        <x:v>https://developers.naver.com/docs/serviceapi/datalab/search/search.md</x:v>
      </x:c>
    </x:row>
    <x:row r="828">
      <x:c r="A828" t="str">
        <x:v>K0824</x:v>
      </x:c>
      <x:c r="B828" t="str">
        <x:v>방송·연예</x:v>
      </x:c>
      <x:c r="C828" t="str">
        <x:v>임영웅나이</x:v>
      </x:c>
      <x:c r="D828" t="n">
        <x:v>17.09758</x:v>
      </x:c>
      <x:c r="E828" t="n">
        <x:v>7.75815</x:v>
      </x:c>
      <x:c r="F828" t="n">
        <x:v>3.18098</x:v>
      </x:c>
      <x:c r="G828" t="n">
        <x:v>4.1511</x:v>
      </x:c>
      <x:c r="H828" t="n">
        <x:v>7.14365</x:v>
      </x:c>
      <x:c r="I828" t="n">
        <x:v>3.93024</x:v>
      </x:c>
      <x:c r="J828" t="n">
        <x:v>5.01945</x:v>
      </x:c>
      <x:c r="K828" t="n">
        <x:v>2.37301</x:v>
      </x:c>
      <x:c r="L828" t="n">
        <x:v>2.29976</x:v>
      </x:c>
      <x:c r="M828" t="n">
        <x:v>1.91563</x:v>
      </x:c>
      <x:c r="N828" t="n">
        <x:v>2.63917</x:v>
      </x:c>
      <x:c r="O828" t="n">
        <x:v>8.91726</x:v>
      </x:c>
      <x:c r="P828" t="n">
        <x:v>9.81134</x:v>
      </x:c>
      <x:c r="Q828" t="n">
        <x:v>13.39379</x:v>
      </x:c>
      <x:c r="R828" t="n">
        <x:v>2.11301</x:v>
      </x:c>
      <x:c r="S828" t="n">
        <x:v>2.48037</x:v>
      </x:c>
      <x:c r="T828" t="n">
        <x:v>2.7208</x:v>
      </x:c>
      <x:c r="U828" t="n">
        <x:v>2.59388</x:v>
      </x:c>
      <x:c r="V828" t="n">
        <x:v>2.43508</x:v>
      </x:c>
      <x:c r="W828" t="n">
        <x:v>2.67272</x:v>
      </x:c>
      <x:c r="X828" t="n">
        <x:v>2.19297</x:v>
      </x:c>
      <x:c r="Y828" t="n">
        <x:v>5.35494</x:v>
      </x:c>
      <x:c r="Z828" t="n">
        <x:v>8.06568</x:v>
      </x:c>
      <x:c r="AA828" t="n">
        <x:v>4.8819</x:v>
      </x:c>
      <x:c r="AB828" t="n">
        <x:f>COUNT(D828:O828)</x:f>
        <x:v>12</x:v>
      </x:c>
      <x:c r="AC828" t="n">
        <x:f>COUNT(P828:AA828)</x:f>
        <x:v>12</x:v>
      </x:c>
      <x:c r="AD828" t="n">
        <x:f>COUNTIF(D828:AA828,"&gt;0")</x:f>
        <x:v>24</x:v>
      </x:c>
      <x:c r="AE828" t="n">
        <x:f>IF(AB828=0,"",AVERAGE(D828:O828))</x:f>
        <x:v>5.535498333333333</x:v>
      </x:c>
      <x:c r="AF828" t="n">
        <x:f>IF(AC828=0,"",AVERAGE(P828:AA828))</x:f>
        <x:v>4.89304</x:v>
      </x:c>
      <x:c r="AG828" t="n">
        <x:f>IF(OR(AB828&lt;'산출기준'!$B$19,AC828&lt;'산출기준'!$B$19,AE828=0),"",AF828/AE828)</x:f>
        <x:v>0.883938483105556</x:v>
      </x:c>
      <x:c r="AH828" t="n">
        <x:f>IF(SUM(P828:AA828)=0,"",MAX(P828:AA828)/SUM(P828:AA828))</x:f>
        <x:v>0.22810955288872903</x:v>
      </x:c>
      <x:c r="AI828" t="n">
        <x:f>IF(AG828="","",AD828/'산출기준'!$B$18*'산출기준'!$B$20+MIN(1,AG828)*'산출기준'!$B$21+(1-AH828)*'산출기준'!$B$22)</x:f>
        <x:v>91.95596343539209</x:v>
      </x:c>
      <x:c r="AJ828" t="str">
        <x:v>24개월 중 양수 지수 24개월; 전반/후반 자료 12/12개월. 최근12개월/이전12개월 관측월 평균비 0.88배, 최근 최댓달 비중 22.8%. 미래 1년 지속을 보장하지 않음.</x:v>
      </x:c>
      <x:c r="AK828" t="str">
        <x:v>https://developers.naver.com/docs/serviceapi/datalab/search/search.md</x:v>
      </x:c>
    </x:row>
    <x:row r="829">
      <x:c r="A829" t="str">
        <x:v>K0825</x:v>
      </x:c>
      <x:c r="B829" t="str">
        <x:v>방송·연예</x:v>
      </x:c>
      <x:c r="C829" t="str">
        <x:v>진성나이</x:v>
      </x:c>
      <x:c r="D829" t="n">
        <x:v>18.20471</x:v>
      </x:c>
      <x:c r="E829" t="n">
        <x:v>13.65353</x:v>
      </x:c>
      <x:c r="F829" t="n">
        <x:v>18.37361</x:v>
      </x:c>
      <x:c r="G829" t="n">
        <x:v>29.68706</x:v>
      </x:c>
      <x:c r="H829" t="n">
        <x:v>90.88536</x:v>
      </x:c>
      <x:c r="I829" t="n">
        <x:v>65.71876</x:v>
      </x:c>
      <x:c r="J829" t="n">
        <x:v>27.38691</x:v>
      </x:c>
      <x:c r="K829" t="n">
        <x:v>20.50793</x:v>
      </x:c>
      <x:c r="L829" t="n">
        <x:v>15.26272</x:v>
      </x:c>
      <x:c r="M829" t="n">
        <x:v>12.80901</x:v>
      </x:c>
      <x:c r="N829" t="n">
        <x:v>9.09007</x:v>
      </x:c>
      <x:c r="O829" t="n">
        <x:v>84.94303</x:v>
      </x:c>
      <x:c r="P829" t="n">
        <x:v>23.74166</x:v>
      </x:c>
      <x:c r="Q829" t="n">
        <x:v>25.24337</x:v>
      </x:c>
      <x:c r="R829" t="n">
        <x:v>13.08233</x:v>
      </x:c>
      <x:c r="S829" t="n">
        <x:v>33.81138</x:v>
      </x:c>
      <x:c r="T829" t="n">
        <x:v>27.73086</x:v>
      </x:c>
      <x:c r="U829" t="n">
        <x:v>30.6667</x:v>
      </x:c>
      <x:c r="V829" t="n">
        <x:v>16.9149</x:v>
      </x:c>
      <x:c r="W829" t="n">
        <x:v>11.5622</x:v>
      </x:c>
      <x:c r="X829" t="n">
        <x:v>31.90123</x:v>
      </x:c>
      <x:c r="Y829" t="n">
        <x:v>11.40865</x:v>
      </x:c>
      <x:c r="Z829" t="n">
        <x:v>30.85096</x:v>
      </x:c>
      <x:c r="AA829" t="n">
        <x:v>28.44025</x:v>
      </x:c>
      <x:c r="AB829" t="n">
        <x:f>COUNT(D829:O829)</x:f>
        <x:v>12</x:v>
      </x:c>
      <x:c r="AC829" t="n">
        <x:f>COUNT(P829:AA829)</x:f>
        <x:v>12</x:v>
      </x:c>
      <x:c r="AD829" t="n">
        <x:f>COUNTIF(D829:AA829,"&gt;0")</x:f>
        <x:v>24</x:v>
      </x:c>
      <x:c r="AE829" t="n">
        <x:f>IF(AB829=0,"",AVERAGE(D829:O829))</x:f>
        <x:v>33.876891666666666</x:v>
      </x:c>
      <x:c r="AF829" t="n">
        <x:f>IF(AC829=0,"",AVERAGE(P829:AA829))</x:f>
        <x:v>23.77954083333333</x:v>
      </x:c>
      <x:c r="AG829" t="n">
        <x:f>IF(OR(AB829&lt;'산출기준'!$B$19,AC829&lt;'산출기준'!$B$19,AE829=0),"",AF829/AE829)</x:f>
        <x:v>0.7019398670726136</x:v>
      </x:c>
      <x:c r="AH829" t="n">
        <x:f>IF(SUM(P829:AA829)=0,"",MAX(P829:AA829)/SUM(P829:AA829))</x:f>
        <x:v>0.11848904147259083</x:v>
      </x:c>
      <x:c r="AI829" t="n">
        <x:f>IF(AG829="","",AD829/'산출기준'!$B$18*'산출기준'!$B$20+MIN(1,AG829)*'산출기준'!$B$21+(1-AH829)*'산출기준'!$B$22)</x:f>
        <x:v>88.68841518272659</x:v>
      </x:c>
      <x:c r="AJ829" t="str">
        <x:v>24개월 중 양수 지수 24개월; 전반/후반 자료 12/12개월. 최근12개월/이전12개월 관측월 평균비 0.70배, 최근 최댓달 비중 11.8%. 미래 1년 지속을 보장하지 않음.</x:v>
      </x:c>
      <x:c r="AK829" t="str">
        <x:v>https://developers.naver.com/docs/serviceapi/datalab/search/search.md</x:v>
      </x:c>
    </x:row>
    <x:row r="830">
      <x:c r="A830" t="str">
        <x:v>K0826</x:v>
      </x:c>
      <x:c r="B830" t="str">
        <x:v>방송·연예</x:v>
      </x:c>
      <x:c r="C830" t="str">
        <x:v>장민호나이</x:v>
      </x:c>
      <x:c r="D830" t="n">
        <x:v>28.3604</x:v>
      </x:c>
      <x:c r="E830" t="n">
        <x:v>16.13794</x:v>
      </x:c>
      <x:c r="F830" t="n">
        <x:v>14.47655</x:v>
      </x:c>
      <x:c r="G830" t="n">
        <x:v>46.9367</x:v>
      </x:c>
      <x:c r="H830" t="n">
        <x:v>79.30473</x:v>
      </x:c>
      <x:c r="I830" t="n">
        <x:v>42.87381</x:v>
      </x:c>
      <x:c r="J830" t="n">
        <x:v>39.5111</x:v>
      </x:c>
      <x:c r="K830" t="n">
        <x:v>14.95562</x:v>
      </x:c>
      <x:c r="L830" t="n">
        <x:v>13.56754</x:v>
      </x:c>
      <x:c r="M830" t="n">
        <x:v>16.71836</x:v>
      </x:c>
      <x:c r="N830" t="n">
        <x:v>18.26613</x:v>
      </x:c>
      <x:c r="O830" t="n">
        <x:v>19.25498</x:v>
      </x:c>
      <x:c r="P830" t="n">
        <x:v>11.31959</x:v>
      </x:c>
      <x:c r="Q830" t="n">
        <x:v>16.83812</x:v>
      </x:c>
      <x:c r="R830" t="n">
        <x:v>21.37702</x:v>
      </x:c>
      <x:c r="S830" t="n">
        <x:v>22.4795</x:v>
      </x:c>
      <x:c r="T830" t="n">
        <x:v>37.47197</x:v>
      </x:c>
      <x:c r="U830" t="n">
        <x:v>33.72846</x:v>
      </x:c>
      <x:c r="V830" t="n">
        <x:v>20.88566</x:v>
      </x:c>
      <x:c r="W830" t="n">
        <x:v>27.67251</x:v>
      </x:c>
      <x:c r="X830" t="n">
        <x:v>33.59027</x:v>
      </x:c>
      <x:c r="Y830" t="n">
        <x:v>16.28842</x:v>
      </x:c>
      <x:c r="Z830" t="n">
        <x:v>20.80582</x:v>
      </x:c>
      <x:c r="AA830" t="n">
        <x:v>21.74861</x:v>
      </x:c>
      <x:c r="AB830" t="n">
        <x:f>COUNT(D830:O830)</x:f>
        <x:v>12</x:v>
      </x:c>
      <x:c r="AC830" t="n">
        <x:f>COUNT(P830:AA830)</x:f>
        <x:v>12</x:v>
      </x:c>
      <x:c r="AD830" t="n">
        <x:f>COUNTIF(D830:AA830,"&gt;0")</x:f>
        <x:v>24</x:v>
      </x:c>
      <x:c r="AE830" t="n">
        <x:f>IF(AB830=0,"",AVERAGE(D830:O830))</x:f>
        <x:v>29.196988333333334</x:v>
      </x:c>
      <x:c r="AF830" t="n">
        <x:f>IF(AC830=0,"",AVERAGE(P830:AA830))</x:f>
        <x:v>23.683829166666666</x:v>
      </x:c>
      <x:c r="AG830" t="n">
        <x:f>IF(OR(AB830&lt;'산출기준'!$B$19,AC830&lt;'산출기준'!$B$19,AE830=0),"",AF830/AE830)</x:f>
        <x:v>0.8111737038175113</x:v>
      </x:c>
      <x:c r="AH830" t="n">
        <x:f>IF(SUM(P830:AA830)=0,"",MAX(P830:AA830)/SUM(P830:AA830))</x:f>
        <x:v>0.13184794336642144</x:v>
      </x:c>
      <x:c r="AI830" t="n">
        <x:f>IF(AG830="","",AD830/'산출기준'!$B$18*'산출기준'!$B$20+MIN(1,AG830)*'산출기준'!$B$21+(1-AH830)*'산출기준'!$B$22)</x:f>
        <x:v>91.6982522471969</x:v>
      </x:c>
      <x:c r="AJ830" t="str">
        <x:v>24개월 중 양수 지수 24개월; 전반/후반 자료 12/12개월. 최근12개월/이전12개월 관측월 평균비 0.81배, 최근 최댓달 비중 13.2%. 미래 1년 지속을 보장하지 않음.</x:v>
      </x:c>
      <x:c r="AK830" t="str">
        <x:v>https://developers.naver.com/docs/serviceapi/datalab/search/search.md</x:v>
      </x:c>
    </x:row>
    <x:row r="831">
      <x:c r="A831" t="str">
        <x:v>K0827</x:v>
      </x:c>
      <x:c r="B831" t="str">
        <x:v>방송·연예</x:v>
      </x:c>
      <x:c r="C831" t="str">
        <x:v>이찬원나이</x:v>
      </x:c>
      <x:c r="D831" t="n">
        <x:v>49.92476</x:v>
      </x:c>
      <x:c r="E831" t="n">
        <x:v>12.45892</x:v>
      </x:c>
      <x:c r="F831" t="n">
        <x:v>9.96836</x:v>
      </x:c>
      <x:c r="G831" t="n">
        <x:v>32.79796</x:v>
      </x:c>
      <x:c r="H831" t="n">
        <x:v>27.37769</x:v>
      </x:c>
      <x:c r="I831" t="n">
        <x:v>26.05718</x:v>
      </x:c>
      <x:c r="J831" t="n">
        <x:v>26.91091</x:v>
      </x:c>
      <x:c r="K831" t="n">
        <x:v>16.49418</x:v>
      </x:c>
      <x:c r="L831" t="n">
        <x:v>17.27727</x:v>
      </x:c>
      <x:c r="M831" t="n">
        <x:v>18.63771</x:v>
      </x:c>
      <x:c r="N831" t="n">
        <x:v>12.31766</x:v>
      </x:c>
      <x:c r="O831" t="n">
        <x:v>10.36452</x:v>
      </x:c>
      <x:c r="P831" t="n">
        <x:v>8.54343</x:v>
      </x:c>
      <x:c r="Q831" t="n">
        <x:v>32.71504</x:v>
      </x:c>
      <x:c r="R831" t="n">
        <x:v>12.29616</x:v>
      </x:c>
      <x:c r="S831" t="n">
        <x:v>21.69333</x:v>
      </x:c>
      <x:c r="T831" t="n">
        <x:v>12.61247</x:v>
      </x:c>
      <x:c r="U831" t="n">
        <x:v>19.8446</x:v>
      </x:c>
      <x:c r="V831" t="n">
        <x:v>8.93345</x:v>
      </x:c>
      <x:c r="W831" t="n">
        <x:v>9.73804</x:v>
      </x:c>
      <x:c r="X831" t="n">
        <x:v>10.81595</x:v>
      </x:c>
      <x:c r="Y831" t="n">
        <x:v>6.2617</x:v>
      </x:c>
      <x:c r="Z831" t="n">
        <x:v>6.90046</x:v>
      </x:c>
      <x:c r="AA831" t="n">
        <x:v>14.84506</x:v>
      </x:c>
      <x:c r="AB831" t="n">
        <x:f>COUNT(D831:O831)</x:f>
        <x:v>12</x:v>
      </x:c>
      <x:c r="AC831" t="n">
        <x:f>COUNT(P831:AA831)</x:f>
        <x:v>12</x:v>
      </x:c>
      <x:c r="AD831" t="n">
        <x:f>COUNTIF(D831:AA831,"&gt;0")</x:f>
        <x:v>24</x:v>
      </x:c>
      <x:c r="AE831" t="n">
        <x:f>IF(AB831=0,"",AVERAGE(D831:O831))</x:f>
        <x:v>21.71559333333333</x:v>
      </x:c>
      <x:c r="AF831" t="n">
        <x:f>IF(AC831=0,"",AVERAGE(P831:AA831))</x:f>
        <x:v>13.766640833333334</x:v>
      </x:c>
      <x:c r="AG831" t="n">
        <x:f>IF(OR(AB831&lt;'산출기준'!$B$19,AC831&lt;'산출기준'!$B$19,AE831=0),"",AF831/AE831)</x:f>
        <x:v>0.6339518622409274</x:v>
      </x:c>
      <x:c r="AH831" t="n">
        <x:f>IF(SUM(P831:AA831)=0,"",MAX(P831:AA831)/SUM(P831:AA831))</x:f>
        <x:v>0.19803330139420963</x:v>
      </x:c>
      <x:c r="AI831" t="n">
        <x:f>IF(AG831="","",AD831/'산출기준'!$B$18*'산출기준'!$B$20+MIN(1,AG831)*'산출기준'!$B$21+(1-AH831)*'산출기준'!$B$22)</x:f>
        <x:v>85.05788983934363</x:v>
      </x:c>
      <x:c r="AJ831" t="str">
        <x:v>24개월 중 양수 지수 24개월; 전반/후반 자료 12/12개월. 최근12개월/이전12개월 관측월 평균비 0.63배, 최근 최댓달 비중 19.8%. 미래 1년 지속을 보장하지 않음.</x:v>
      </x:c>
      <x:c r="AK831" t="str">
        <x:v>https://developers.naver.com/docs/serviceapi/datalab/search/search.md</x:v>
      </x:c>
    </x:row>
    <x:row r="832">
      <x:c r="A832" t="str">
        <x:v>K0828</x:v>
      </x:c>
      <x:c r="B832" t="str">
        <x:v>방송·연예</x:v>
      </x:c>
      <x:c r="C832" t="str">
        <x:v>이경규나이</x:v>
      </x:c>
      <x:c r="D832" t="n">
        <x:v>23.72324</x:v>
      </x:c>
      <x:c r="E832" t="n">
        <x:v>33.2801</x:v>
      </x:c>
      <x:c r="F832" t="n">
        <x:v>26.23222</x:v>
      </x:c>
      <x:c r="G832" t="n">
        <x:v>42.04772</x:v>
      </x:c>
      <x:c r="H832" t="n">
        <x:v>71.81156</x:v>
      </x:c>
      <x:c r="I832" t="n">
        <x:v>55.96535</x:v>
      </x:c>
      <x:c r="J832" t="n">
        <x:v>50.12437</x:v>
      </x:c>
      <x:c r="K832" t="n">
        <x:v>36.29886</x:v>
      </x:c>
      <x:c r="L832" t="n">
        <x:v>21.6227</x:v>
      </x:c>
      <x:c r="M832" t="n">
        <x:v>44.01007</x:v>
      </x:c>
      <x:c r="N832" t="n">
        <x:v>16.97018</x:v>
      </x:c>
      <x:c r="O832" t="n">
        <x:v>51.04873</x:v>
      </x:c>
      <x:c r="P832" t="n">
        <x:v>39.78134</x:v>
      </x:c>
      <x:c r="Q832" t="n">
        <x:v>40.40782</x:v>
      </x:c>
      <x:c r="R832" t="n">
        <x:v>21.07606</x:v>
      </x:c>
      <x:c r="S832" t="n">
        <x:v>36.58446</x:v>
      </x:c>
      <x:c r="T832" t="n">
        <x:v>54.56192</x:v>
      </x:c>
      <x:c r="U832" t="n">
        <x:v>43.6784</x:v>
      </x:c>
      <x:c r="V832" t="n">
        <x:v>23.01999</x:v>
      </x:c>
      <x:c r="W832" t="n">
        <x:v>22.18161</x:v>
      </x:c>
      <x:c r="X832" t="n">
        <x:v>28.65215</x:v>
      </x:c>
      <x:c r="Y832" t="n">
        <x:v>55.19761</x:v>
      </x:c>
      <x:c r="Z832" t="n">
        <x:v>27.95197</x:v>
      </x:c>
      <x:c r="AA832" t="n">
        <x:v>16.92104</x:v>
      </x:c>
      <x:c r="AB832" t="n">
        <x:f>COUNT(D832:O832)</x:f>
        <x:v>12</x:v>
      </x:c>
      <x:c r="AC832" t="n">
        <x:f>COUNT(P832:AA832)</x:f>
        <x:v>12</x:v>
      </x:c>
      <x:c r="AD832" t="n">
        <x:f>COUNTIF(D832:AA832,"&gt;0")</x:f>
        <x:v>24</x:v>
      </x:c>
      <x:c r="AE832" t="n">
        <x:f>IF(AB832=0,"",AVERAGE(D832:O832))</x:f>
        <x:v>39.427924999999995</x:v>
      </x:c>
      <x:c r="AF832" t="n">
        <x:f>IF(AC832=0,"",AVERAGE(P832:AA832))</x:f>
        <x:v>34.16786416666667</x:v>
      </x:c>
      <x:c r="AG832" t="n">
        <x:f>IF(OR(AB832&lt;'산출기준'!$B$19,AC832&lt;'산출기준'!$B$19,AE832=0),"",AF832/AE832)</x:f>
        <x:v>0.8665904727846234</x:v>
      </x:c>
      <x:c r="AH832" t="n">
        <x:f>IF(SUM(P832:AA832)=0,"",MAX(P832:AA832)/SUM(P832:AA832))</x:f>
        <x:v>0.1346235986802121</x:v>
      </x:c>
      <x:c r="AI832" t="n">
        <x:f>IF(AG832="","",AD832/'산출기준'!$B$18*'산출기준'!$B$20+MIN(1,AG832)*'산출기준'!$B$21+(1-AH832)*'산출기준'!$B$22)</x:f>
        <x:v>93.30524220993446</x:v>
      </x:c>
      <x:c r="AJ832" t="str">
        <x:v>24개월 중 양수 지수 24개월; 전반/후반 자료 12/12개월. 최근12개월/이전12개월 관측월 평균비 0.87배, 최근 최댓달 비중 13.5%. 미래 1년 지속을 보장하지 않음.</x:v>
      </x:c>
      <x:c r="AK832" t="str">
        <x:v>https://developers.naver.com/docs/serviceapi/datalab/search/search.md</x:v>
      </x:c>
    </x:row>
    <x:row r="833">
      <x:c r="A833" t="str">
        <x:v>K0829</x:v>
      </x:c>
      <x:c r="B833" t="str">
        <x:v>방송·연예</x:v>
      </x:c>
      <x:c r="C833" t="str">
        <x:v>한혜진나이</x:v>
      </x:c>
      <x:c r="D833" t="n">
        <x:v>36.84242</x:v>
      </x:c>
      <x:c r="E833" t="n">
        <x:v>16.88419</x:v>
      </x:c>
      <x:c r="F833" t="n">
        <x:v>10.35531</x:v>
      </x:c>
      <x:c r="G833" t="n">
        <x:v>17.72256</x:v>
      </x:c>
      <x:c r="H833" t="n">
        <x:v>59.65359</x:v>
      </x:c>
      <x:c r="I833" t="n">
        <x:v>29.50895</x:v>
      </x:c>
      <x:c r="J833" t="n">
        <x:v>19.29183</x:v>
      </x:c>
      <x:c r="K833" t="n">
        <x:v>14.80821</x:v>
      </x:c>
      <x:c r="L833" t="n">
        <x:v>14.97405</x:v>
      </x:c>
      <x:c r="M833" t="n">
        <x:v>14.54104</x:v>
      </x:c>
      <x:c r="N833" t="n">
        <x:v>30.90624</x:v>
      </x:c>
      <x:c r="O833" t="n">
        <x:v>12.73838</x:v>
      </x:c>
      <x:c r="P833" t="n">
        <x:v>14.68537</x:v>
      </x:c>
      <x:c r="Q833" t="n">
        <x:v>30.68513</x:v>
      </x:c>
      <x:c r="R833" t="n">
        <x:v>100</x:v>
      </x:c>
      <x:c r="S833" t="n">
        <x:v>71.88833</x:v>
      </x:c>
      <x:c r="T833" t="n">
        <x:v>23.74166</x:v>
      </x:c>
      <x:c r="U833" t="n">
        <x:v>14.58096</x:v>
      </x:c>
      <x:c r="V833" t="n">
        <x:v>14.85121</x:v>
      </x:c>
      <x:c r="W833" t="n">
        <x:v>10.4198</x:v>
      </x:c>
      <x:c r="X833" t="n">
        <x:v>37.83742</x:v>
      </x:c>
      <x:c r="Y833" t="n">
        <x:v>23.55126</x:v>
      </x:c>
      <x:c r="Z833" t="n">
        <x:v>29.73927</x:v>
      </x:c>
      <x:c r="AA833" t="n">
        <x:v>16.45425</x:v>
      </x:c>
      <x:c r="AB833" t="n">
        <x:f>COUNT(D833:O833)</x:f>
        <x:v>12</x:v>
      </x:c>
      <x:c r="AC833" t="n">
        <x:f>COUNT(P833:AA833)</x:f>
        <x:v>12</x:v>
      </x:c>
      <x:c r="AD833" t="n">
        <x:f>COUNTIF(D833:AA833,"&gt;0")</x:f>
        <x:v>24</x:v>
      </x:c>
      <x:c r="AE833" t="n">
        <x:f>IF(AB833=0,"",AVERAGE(D833:O833))</x:f>
        <x:v>23.18556416666667</x:v>
      </x:c>
      <x:c r="AF833" t="n">
        <x:f>IF(AC833=0,"",AVERAGE(P833:AA833))</x:f>
        <x:v>32.369555</x:v>
      </x:c>
      <x:c r="AG833" t="n">
        <x:f>IF(OR(AB833&lt;'산출기준'!$B$19,AC833&lt;'산출기준'!$B$19,AE833=0),"",AF833/AE833)</x:f>
        <x:v>1.396108145884021</x:v>
      </x:c>
      <x:c r="AH833" t="n">
        <x:f>IF(SUM(P833:AA833)=0,"",MAX(P833:AA833)/SUM(P833:AA833))</x:f>
        <x:v>0.25744355562915006</x:v>
      </x:c>
      <x:c r="AI833" t="n">
        <x:f>IF(AG833="","",AD833/'산출기준'!$B$18*'산출기준'!$B$20+MIN(1,AG833)*'산출기준'!$B$21+(1-AH833)*'산출기준'!$B$22)</x:f>
        <x:v>94.85112888741699</x:v>
      </x:c>
      <x:c r="AJ833" t="str">
        <x:v>24개월 중 양수 지수 24개월; 전반/후반 자료 12/12개월. 최근12개월/이전12개월 관측월 평균비 1.40배, 최근 최댓달 비중 25.7%. 미래 1년 지속을 보장하지 않음.</x:v>
      </x:c>
      <x:c r="AK833" t="str">
        <x:v>https://developers.naver.com/docs/serviceapi/datalab/search/search.md</x:v>
      </x:c>
    </x:row>
    <x:row r="834">
      <x:c r="A834" t="str">
        <x:v>K0830</x:v>
      </x:c>
      <x:c r="B834" t="str">
        <x:v>방송·연예</x:v>
      </x:c>
      <x:c r="C834" t="str">
        <x:v>이승기나이</x:v>
      </x:c>
      <x:c r="D834" t="n">
        <x:v>25.11723</x:v>
      </x:c>
      <x:c r="E834" t="n">
        <x:v>33.81802</x:v>
      </x:c>
      <x:c r="F834" t="n">
        <x:v>22.786</x:v>
      </x:c>
      <x:c r="G834" t="n">
        <x:v>23.51135</x:v>
      </x:c>
      <x:c r="H834" t="n">
        <x:v>25.12735</x:v>
      </x:c>
      <x:c r="I834" t="n">
        <x:v>15.99811</x:v>
      </x:c>
      <x:c r="J834" t="n">
        <x:v>12.8167</x:v>
      </x:c>
      <x:c r="K834" t="n">
        <x:v>14.00762</x:v>
      </x:c>
      <x:c r="L834" t="n">
        <x:v>34.31733</x:v>
      </x:c>
      <x:c r="M834" t="n">
        <x:v>17.48928</x:v>
      </x:c>
      <x:c r="N834" t="n">
        <x:v>17.44543</x:v>
      </x:c>
      <x:c r="O834" t="n">
        <x:v>21.30157</x:v>
      </x:c>
      <x:c r="P834" t="n">
        <x:v>15.07708</x:v>
      </x:c>
      <x:c r="Q834" t="n">
        <x:v>29.80331</x:v>
      </x:c>
      <x:c r="R834" t="n">
        <x:v>47.85938</x:v>
      </x:c>
      <x:c r="S834" t="n">
        <x:v>52.47798</x:v>
      </x:c>
      <x:c r="T834" t="n">
        <x:v>26.79734</x:v>
      </x:c>
      <x:c r="U834" t="n">
        <x:v>17.96835</x:v>
      </x:c>
      <x:c r="V834" t="n">
        <x:v>15.3571</x:v>
      </x:c>
      <x:c r="W834" t="n">
        <x:v>16.41307</x:v>
      </x:c>
      <x:c r="X834" t="n">
        <x:v>24.54033</x:v>
      </x:c>
      <x:c r="Y834" t="n">
        <x:v>100</x:v>
      </x:c>
      <x:c r="Z834" t="n">
        <x:v>15.83617</x:v>
      </x:c>
      <x:c r="AA834" t="n">
        <x:v>16.2815</x:v>
      </x:c>
      <x:c r="AB834" t="n">
        <x:f>COUNT(D834:O834)</x:f>
        <x:v>12</x:v>
      </x:c>
      <x:c r="AC834" t="n">
        <x:f>COUNT(P834:AA834)</x:f>
        <x:v>12</x:v>
      </x:c>
      <x:c r="AD834" t="n">
        <x:f>COUNTIF(D834:AA834,"&gt;0")</x:f>
        <x:v>24</x:v>
      </x:c>
      <x:c r="AE834" t="n">
        <x:f>IF(AB834=0,"",AVERAGE(D834:O834))</x:f>
        <x:v>21.977999166666667</x:v>
      </x:c>
      <x:c r="AF834" t="n">
        <x:f>IF(AC834=0,"",AVERAGE(P834:AA834))</x:f>
        <x:v>31.534300833333333</x:v>
      </x:c>
      <x:c r="AG834" t="n">
        <x:f>IF(OR(AB834&lt;'산출기준'!$B$19,AC834&lt;'산출기준'!$B$19,AE834=0),"",AF834/AE834)</x:f>
        <x:v>1.434812177132139</x:v>
      </x:c>
      <x:c r="AH834" t="n">
        <x:f>IF(SUM(P834:AA834)=0,"",MAX(P834:AA834)/SUM(P834:AA834))</x:f>
        <x:v>0.2642625050536901</x:v>
      </x:c>
      <x:c r="AI834" t="n">
        <x:f>IF(AG834="","",AD834/'산출기준'!$B$18*'산출기준'!$B$20+MIN(1,AG834)*'산출기준'!$B$21+(1-AH834)*'산출기준'!$B$22)</x:f>
        <x:v>94.7147498989262</x:v>
      </x:c>
      <x:c r="AJ834" t="str">
        <x:v>24개월 중 양수 지수 24개월; 전반/후반 자료 12/12개월. 최근12개월/이전12개월 관측월 평균비 1.43배, 최근 최댓달 비중 26.4%. 미래 1년 지속을 보장하지 않음.</x:v>
      </x:c>
      <x:c r="AK834" t="str">
        <x:v>https://developers.naver.com/docs/serviceapi/datalab/search/search.md</x:v>
      </x:c>
    </x:row>
    <x:row r="835">
      <x:c r="A835" t="str">
        <x:v>K0831</x:v>
      </x:c>
      <x:c r="B835" t="str">
        <x:v>방송·연예</x:v>
      </x:c>
      <x:c r="C835" t="str">
        <x:v>박진영식단</x:v>
      </x:c>
      <x:c r="D835" t="n">
        <x:v>0.7557</x:v>
      </x:c>
      <x:c r="E835" t="n">
        <x:v>0.1923</x:v>
      </x:c>
      <x:c r="F835" t="n">
        <x:v>1.98711</x:v>
      </x:c>
      <x:c r="G835" t="n">
        <x:v>11.50433</x:v>
      </x:c>
      <x:c r="H835" t="n">
        <x:v>3.45467</x:v>
      </x:c>
      <x:c r="I835" t="n">
        <x:v>2.90138</x:v>
      </x:c>
      <x:c r="J835" t="n">
        <x:v>1.91963</x:v>
      </x:c>
      <x:c r="K835" t="n">
        <x:v>1.62612</x:v>
      </x:c>
      <x:c r="L835" t="n">
        <x:v>1.616</x:v>
      </x:c>
      <x:c r="M835" t="n">
        <x:v>1.18079</x:v>
      </x:c>
      <x:c r="N835" t="n">
        <x:v>1.43382</x:v>
      </x:c>
      <x:c r="O835" t="n">
        <x:v>4.54775</x:v>
      </x:c>
      <x:c r="P835" t="n">
        <x:v>6.13677</x:v>
      </x:c>
      <x:c r="Q835" t="n">
        <x:v>2.49991</x:v>
      </x:c>
      <x:c r="R835" t="n">
        <x:v>1.54515</x:v>
      </x:c>
      <x:c r="S835" t="n">
        <x:v>1.29887</x:v>
      </x:c>
      <x:c r="T835" t="n">
        <x:v>2.77993</x:v>
      </x:c>
      <x:c r="U835" t="n">
        <x:v>1.70034</x:v>
      </x:c>
      <x:c r="V835" t="n">
        <x:v>2.35484</x:v>
      </x:c>
      <x:c r="W835" t="n">
        <x:v>4.74005</x:v>
      </x:c>
      <x:c r="X835" t="n">
        <x:v>2.14567</x:v>
      </x:c>
      <x:c r="Y835" t="n">
        <x:v>1.79481</x:v>
      </x:c>
      <x:c r="Z835" t="n">
        <x:v>20.19162</x:v>
      </x:c>
      <x:c r="AA835" t="n">
        <x:v>20.54249</x:v>
      </x:c>
      <x:c r="AB835" t="n">
        <x:f>COUNT(D835:O835)</x:f>
        <x:v>12</x:v>
      </x:c>
      <x:c r="AC835" t="n">
        <x:f>COUNT(P835:AA835)</x:f>
        <x:v>12</x:v>
      </x:c>
      <x:c r="AD835" t="n">
        <x:f>COUNTIF(D835:AA835,"&gt;0")</x:f>
        <x:v>24</x:v>
      </x:c>
      <x:c r="AE835" t="n">
        <x:f>IF(AB835=0,"",AVERAGE(D835:O835))</x:f>
        <x:v>2.7599666666666667</x:v>
      </x:c>
      <x:c r="AF835" t="n">
        <x:f>IF(AC835=0,"",AVERAGE(P835:AA835))</x:f>
        <x:v>5.644204166666666</x:v>
      </x:c>
      <x:c r="AG835" t="n">
        <x:f>IF(OR(AB835&lt;'산출기준'!$B$19,AC835&lt;'산출기준'!$B$19,AE835=0),"",AF835/AE835)</x:f>
        <x:v>2.0450262080459907</x:v>
      </x:c>
      <x:c r="AH835" t="n">
        <x:f>IF(SUM(P835:AA835)=0,"",MAX(P835:AA835)/SUM(P835:AA835))</x:f>
        <x:v>0.30329770435601716</x:v>
      </x:c>
      <x:c r="AI835" t="n">
        <x:f>IF(AG835="","",AD835/'산출기준'!$B$18*'산출기준'!$B$20+MIN(1,AG835)*'산출기준'!$B$21+(1-AH835)*'산출기준'!$B$22)</x:f>
        <x:v>93.93404591287965</x:v>
      </x:c>
      <x:c r="AJ835" t="str">
        <x:v>24개월 중 양수 지수 24개월; 전반/후반 자료 12/12개월. 최근12개월/이전12개월 관측월 평균비 2.05배, 최근 최댓달 비중 30.3%. 미래 1년 지속을 보장하지 않음.</x:v>
      </x:c>
      <x:c r="AK835" t="str">
        <x:v>https://developers.naver.com/docs/serviceapi/datalab/search/search.md</x:v>
      </x:c>
    </x:row>
    <x:row r="836">
      <x:c r="A836" t="str">
        <x:v>K0832</x:v>
      </x:c>
      <x:c r="B836" t="str">
        <x:v>방송·연예</x:v>
      </x:c>
      <x:c r="C836" t="str">
        <x:v>장도연키</x:v>
      </x:c>
      <x:c r="D836" t="n">
        <x:v>8.2622</x:v>
      </x:c>
      <x:c r="E836" t="n">
        <x:v>7.06116</x:v>
      </x:c>
      <x:c r="F836" t="n">
        <x:v>7.73253</x:v>
      </x:c>
      <x:c r="G836" t="n">
        <x:v>9.40251</x:v>
      </x:c>
      <x:c r="H836" t="n">
        <x:v>20.32994</x:v>
      </x:c>
      <x:c r="I836" t="n">
        <x:v>10.11436</x:v>
      </x:c>
      <x:c r="J836" t="n">
        <x:v>30.23514</x:v>
      </x:c>
      <x:c r="K836" t="n">
        <x:v>5.71843</x:v>
      </x:c>
      <x:c r="L836" t="n">
        <x:v>8.20485</x:v>
      </x:c>
      <x:c r="M836" t="n">
        <x:v>13.11696</x:v>
      </x:c>
      <x:c r="N836" t="n">
        <x:v>14.70598</x:v>
      </x:c>
      <x:c r="O836" t="n">
        <x:v>16.10606</x:v>
      </x:c>
      <x:c r="P836" t="n">
        <x:v>13.7411</x:v>
      </x:c>
      <x:c r="Q836" t="n">
        <x:v>10.97803</x:v>
      </x:c>
      <x:c r="R836" t="n">
        <x:v>7.07466</x:v>
      </x:c>
      <x:c r="S836" t="n">
        <x:v>20.23548</x:v>
      </x:c>
      <x:c r="T836" t="n">
        <x:v>11.94966</x:v>
      </x:c>
      <x:c r="U836" t="n">
        <x:v>5.57336</x:v>
      </x:c>
      <x:c r="V836" t="n">
        <x:v>4.25086</x:v>
      </x:c>
      <x:c r="W836" t="n">
        <x:v>10.93417</x:v>
      </x:c>
      <x:c r="X836" t="n">
        <x:v>20.15788</x:v>
      </x:c>
      <x:c r="Y836" t="n">
        <x:v>7.70554</x:v>
      </x:c>
      <x:c r="Z836" t="n">
        <x:v>4.96946</x:v>
      </x:c>
      <x:c r="AA836" t="n">
        <x:v>11.12648</x:v>
      </x:c>
      <x:c r="AB836" t="n">
        <x:f>COUNT(D836:O836)</x:f>
        <x:v>12</x:v>
      </x:c>
      <x:c r="AC836" t="n">
        <x:f>COUNT(P836:AA836)</x:f>
        <x:v>12</x:v>
      </x:c>
      <x:c r="AD836" t="n">
        <x:f>COUNTIF(D836:AA836,"&gt;0")</x:f>
        <x:v>24</x:v>
      </x:c>
      <x:c r="AE836" t="n">
        <x:f>IF(AB836=0,"",AVERAGE(D836:O836))</x:f>
        <x:v>12.58251</x:v>
      </x:c>
      <x:c r="AF836" t="n">
        <x:f>IF(AC836=0,"",AVERAGE(P836:AA836))</x:f>
        <x:v>10.724723333333332</x:v>
      </x:c>
      <x:c r="AG836" t="n">
        <x:f>IF(OR(AB836&lt;'산출기준'!$B$19,AC836&lt;'산출기준'!$B$19,AE836=0),"",AF836/AE836)</x:f>
        <x:v>0.8523516638042277</x:v>
      </x:c>
      <x:c r="AH836" t="n">
        <x:f>IF(SUM(P836:AA836)=0,"",MAX(P836:AA836)/SUM(P836:AA836))</x:f>
        <x:v>0.1572338929022878</x:v>
      </x:c>
      <x:c r="AI836" t="n">
        <x:f>IF(AG836="","",AD836/'산출기준'!$B$18*'산출기준'!$B$20+MIN(1,AG836)*'산출기준'!$B$21+(1-AH836)*'산출기준'!$B$22)</x:f>
        <x:v>92.42587205608108</x:v>
      </x:c>
      <x:c r="AJ836" t="str">
        <x:v>24개월 중 양수 지수 24개월; 전반/후반 자료 12/12개월. 최근12개월/이전12개월 관측월 평균비 0.85배, 최근 최댓달 비중 15.7%. 미래 1년 지속을 보장하지 않음.</x:v>
      </x:c>
      <x:c r="AK836" t="str">
        <x:v>https://developers.naver.com/docs/serviceapi/datalab/search/search.md</x:v>
      </x:c>
    </x:row>
    <x:row r="837">
      <x:c r="A837" t="str">
        <x:v>K0833</x:v>
      </x:c>
      <x:c r="B837" t="str">
        <x:v>방송·연예</x:v>
      </x:c>
      <x:c r="C837" t="str">
        <x:v>한혜진키</x:v>
      </x:c>
      <x:c r="D837" t="n">
        <x:v>47.75142</x:v>
      </x:c>
      <x:c r="E837" t="n">
        <x:v>13.53867</x:v>
      </x:c>
      <x:c r="F837" t="n">
        <x:v>8.55234</x:v>
      </x:c>
      <x:c r="G837" t="n">
        <x:v>7.15562</x:v>
      </x:c>
      <x:c r="H837" t="n">
        <x:v>10.90381</x:v>
      </x:c>
      <x:c r="I837" t="n">
        <x:v>7.12189</x:v>
      </x:c>
      <x:c r="J837" t="n">
        <x:v>9.15286</x:v>
      </x:c>
      <x:c r="K837" t="n">
        <x:v>11.65615</x:v>
      </x:c>
      <x:c r="L837" t="n">
        <x:v>5.35069</x:v>
      </x:c>
      <x:c r="M837" t="n">
        <x:v>6.20087</x:v>
      </x:c>
      <x:c r="N837" t="n">
        <x:v>14.79707</x:v>
      </x:c>
      <x:c r="O837" t="n">
        <x:v>6.30545</x:v>
      </x:c>
      <x:c r="P837" t="n">
        <x:v>6.13677</x:v>
      </x:c>
      <x:c r="Q837" t="n">
        <x:v>10.44836</x:v>
      </x:c>
      <x:c r="R837" t="n">
        <x:v>16.56151</x:v>
      </x:c>
      <x:c r="S837" t="n">
        <x:v>17.08444</x:v>
      </x:c>
      <x:c r="T837" t="n">
        <x:v>6.67318</x:v>
      </x:c>
      <x:c r="U837" t="n">
        <x:v>4.33858</x:v>
      </x:c>
      <x:c r="V837" t="n">
        <x:v>6.43028</x:v>
      </x:c>
      <x:c r="W837" t="n">
        <x:v>5.19213</x:v>
      </x:c>
      <x:c r="X837" t="n">
        <x:v>13.88954</x:v>
      </x:c>
      <x:c r="Y837" t="n">
        <x:v>8.01592</x:v>
      </x:c>
      <x:c r="Z837" t="n">
        <x:v>8.25883</x:v>
      </x:c>
      <x:c r="AA837" t="n">
        <x:v>8.47474</x:v>
      </x:c>
      <x:c r="AB837" t="n">
        <x:f>COUNT(D837:O837)</x:f>
        <x:v>12</x:v>
      </x:c>
      <x:c r="AC837" t="n">
        <x:f>COUNT(P837:AA837)</x:f>
        <x:v>12</x:v>
      </x:c>
      <x:c r="AD837" t="n">
        <x:f>COUNTIF(D837:AA837,"&gt;0")</x:f>
        <x:v>24</x:v>
      </x:c>
      <x:c r="AE837" t="n">
        <x:f>IF(AB837=0,"",AVERAGE(D837:O837))</x:f>
        <x:v>12.373903333333333</x:v>
      </x:c>
      <x:c r="AF837" t="n">
        <x:f>IF(AC837=0,"",AVERAGE(P837:AA837))</x:f>
        <x:v>9.292023333333333</x:v>
      </x:c>
      <x:c r="AG837" t="n">
        <x:f>IF(OR(AB837&lt;'산출기준'!$B$19,AC837&lt;'산출기준'!$B$19,AE837=0),"",AF837/AE837)</x:f>
        <x:v>0.7509371200841771</x:v>
      </x:c>
      <x:c r="AH837" t="n">
        <x:f>IF(SUM(P837:AA837)=0,"",MAX(P837:AA837)/SUM(P837:AA837))</x:f>
        <x:v>0.15321779576532848</x:v>
      </x:c>
      <x:c r="AI837" t="n">
        <x:f>IF(AG837="","",AD837/'산출기준'!$B$18*'산출기준'!$B$20+MIN(1,AG837)*'산출기준'!$B$21+(1-AH837)*'산출기준'!$B$22)</x:f>
        <x:v>89.46375768721873</x:v>
      </x:c>
      <x:c r="AJ837" t="str">
        <x:v>24개월 중 양수 지수 24개월; 전반/후반 자료 12/12개월. 최근12개월/이전12개월 관측월 평균비 0.75배, 최근 최댓달 비중 15.3%. 미래 1년 지속을 보장하지 않음.</x:v>
      </x:c>
      <x:c r="AK837" t="str">
        <x:v>https://developers.naver.com/docs/serviceapi/datalab/search/search.md</x:v>
      </x:c>
    </x:row>
    <x:row r="838">
      <x:c r="A838" t="str">
        <x:v>K0834</x:v>
      </x:c>
      <x:c r="B838" t="str">
        <x:v>방송·연예</x:v>
      </x:c>
      <x:c r="C838" t="str">
        <x:v>서장훈재산</x:v>
      </x:c>
      <x:c r="D838" t="n">
        <x:v>4.17327</x:v>
      </x:c>
      <x:c r="E838" t="n">
        <x:v>4.88512</x:v>
      </x:c>
      <x:c r="F838" t="n">
        <x:v>16.9866</x:v>
      </x:c>
      <x:c r="G838" t="n">
        <x:v>7.159</x:v>
      </x:c>
      <x:c r="H838" t="n">
        <x:v>11.07924</x:v>
      </x:c>
      <x:c r="I838" t="n">
        <x:v>10.28642</x:v>
      </x:c>
      <x:c r="J838" t="n">
        <x:v>47.70081</x:v>
      </x:c>
      <x:c r="K838" t="n">
        <x:v>26.38574</x:v>
      </x:c>
      <x:c r="L838" t="n">
        <x:v>15.15805</x:v>
      </x:c>
      <x:c r="M838" t="n">
        <x:v>15.09733</x:v>
      </x:c>
      <x:c r="N838" t="n">
        <x:v>13.90641</x:v>
      </x:c>
      <x:c r="O838" t="n">
        <x:v>11.00165</x:v>
      </x:c>
      <x:c r="P838" t="n">
        <x:v>15.85978</x:v>
      </x:c>
      <x:c r="Q838" t="n">
        <x:v>8.65692</x:v>
      </x:c>
      <x:c r="R838" t="n">
        <x:v>9.30467</x:v>
      </x:c>
      <x:c r="S838" t="n">
        <x:v>7.4154</x:v>
      </x:c>
      <x:c r="T838" t="n">
        <x:v>8.5962</x:v>
      </x:c>
      <x:c r="U838" t="n">
        <x:v>8.26557</x:v>
      </x:c>
      <x:c r="V838" t="n">
        <x:v>9.23045</x:v>
      </x:c>
      <x:c r="W838" t="n">
        <x:v>7.12526</x:v>
      </x:c>
      <x:c r="X838" t="n">
        <x:v>4.31159</x:v>
      </x:c>
      <x:c r="Y838" t="n">
        <x:v>5.30009</x:v>
      </x:c>
      <x:c r="Z838" t="n">
        <x:v>7.47613</x:v>
      </x:c>
      <x:c r="AA838" t="n">
        <x:v>7.66505</x:v>
      </x:c>
      <x:c r="AB838" t="n">
        <x:f>COUNT(D838:O838)</x:f>
        <x:v>12</x:v>
      </x:c>
      <x:c r="AC838" t="n">
        <x:f>COUNT(P838:AA838)</x:f>
        <x:v>12</x:v>
      </x:c>
      <x:c r="AD838" t="n">
        <x:f>COUNTIF(D838:AA838,"&gt;0")</x:f>
        <x:v>24</x:v>
      </x:c>
      <x:c r="AE838" t="n">
        <x:f>IF(AB838=0,"",AVERAGE(D838:O838))</x:f>
        <x:v>15.318303333333333</x:v>
      </x:c>
      <x:c r="AF838" t="n">
        <x:f>IF(AC838=0,"",AVERAGE(P838:AA838))</x:f>
        <x:v>8.267259166666665</x:v>
      </x:c>
      <x:c r="AG838" t="n">
        <x:f>IF(OR(AB838&lt;'산출기준'!$B$19,AC838&lt;'산출기준'!$B$19,AE838=0),"",AF838/AE838)</x:f>
        <x:v>0.5396980975482271</x:v>
      </x:c>
      <x:c r="AH838" t="n">
        <x:f>IF(SUM(P838:AA838)=0,"",MAX(P838:AA838)/SUM(P838:AA838))</x:f>
        <x:v>0.15986535642455468</x:v>
      </x:c>
      <x:c r="AI838" t="n">
        <x:f>IF(AG838="","",AD838/'산출기준'!$B$18*'산출기준'!$B$20+MIN(1,AG838)*'산출기준'!$B$21+(1-AH838)*'산출기준'!$B$22)</x:f>
        <x:v>82.99363579795572</x:v>
      </x:c>
      <x:c r="AJ838" t="str">
        <x:v>24개월 중 양수 지수 24개월; 전반/후반 자료 12/12개월. 최근12개월/이전12개월 관측월 평균비 0.54배, 최근 최댓달 비중 16.0%. 미래 1년 지속을 보장하지 않음.</x:v>
      </x:c>
      <x:c r="AK838" t="str">
        <x:v>https://developers.naver.com/docs/serviceapi/datalab/search/search.md</x:v>
      </x:c>
    </x:row>
    <x:row r="839">
      <x:c r="A839" t="str">
        <x:v>K0835</x:v>
      </x:c>
      <x:c r="B839" t="str">
        <x:v>방송·연예</x:v>
      </x:c>
      <x:c r="C839" t="str">
        <x:v>정해인학력</x:v>
      </x:c>
      <x:c r="D839" t="n">
        <x:v>36.02529</x:v>
      </x:c>
      <x:c r="E839" t="n">
        <x:v>24.60471</x:v>
      </x:c>
      <x:c r="F839" t="n">
        <x:v>1.27706</x:v>
      </x:c>
      <x:c r="G839" t="n">
        <x:v>0.69326</x:v>
      </x:c>
      <x:c r="H839" t="n">
        <x:v>4.84067</x:v>
      </x:c>
      <x:c r="I839" t="n">
        <x:v>4.41498</x:v>
      </x:c>
      <x:c r="J839" t="n">
        <x:v>6.44612</x:v>
      </x:c>
      <x:c r="K839" t="n">
        <x:v>1.78788</x:v>
      </x:c>
      <x:c r="L839" t="n">
        <x:v>0.06081</x:v>
      </x:c>
      <x:c r="M839" t="n">
        <x:v>0.14594</x:v>
      </x:c>
      <x:c r="N839" t="n">
        <x:v>0.06081</x:v>
      </x:c>
      <x:c r="O839" t="n">
        <x:v>0.34054</x:v>
      </x:c>
      <x:c r="P839"/>
      <x:c r="Q839" t="n">
        <x:v>0.24324</x:v>
      </x:c>
      <x:c r="R839" t="n">
        <x:v>0.42568</x:v>
      </x:c>
      <x:c r="S839" t="n">
        <x:v>0.45001</x:v>
      </x:c>
      <x:c r="T839" t="n">
        <x:v>0.59596</x:v>
      </x:c>
      <x:c r="U839" t="n">
        <x:v>0.60812</x:v>
      </x:c>
      <x:c r="V839" t="n">
        <x:v>0.52298</x:v>
      </x:c>
      <x:c r="W839"/>
      <x:c r="X839"/>
      <x:c r="Y839" t="n">
        <x:v>0.06081</x:v>
      </x:c>
      <x:c r="Z839" t="n">
        <x:v>0.21892</x:v>
      </x:c>
      <x:c r="AA839" t="n">
        <x:v>24.94526</x:v>
      </x:c>
      <x:c r="AB839" t="n">
        <x:f>COUNT(D839:O839)</x:f>
        <x:v>12</x:v>
      </x:c>
      <x:c r="AC839" t="n">
        <x:f>COUNT(P839:AA839)</x:f>
        <x:v>9</x:v>
      </x:c>
      <x:c r="AD839" t="n">
        <x:f>COUNTIF(D839:AA839,"&gt;0")</x:f>
        <x:v>21</x:v>
      </x:c>
      <x:c r="AE839" t="n">
        <x:f>IF(AB839=0,"",AVERAGE(D839:O839))</x:f>
        <x:v>6.7248391666666665</x:v>
      </x:c>
      <x:c r="AF839" t="n">
        <x:f>IF(AC839=0,"",AVERAGE(P839:AA839))</x:f>
        <x:v>3.118997777777778</x:v>
      </x:c>
      <x:c r="AG839" t="str">
        <x:f>IF(OR(AB839&lt;'산출기준'!$B$19,AC839&lt;'산출기준'!$B$19,AE839=0),"",AF839/AE839)</x:f>
      </x:c>
      <x:c r="AH839" t="n">
        <x:f>IF(SUM(P839:AA839)=0,"",MAX(P839:AA839)/SUM(P839:AA839))</x:f>
        <x:v>0.8886494165860971</x:v>
      </x:c>
      <x:c r="AI839" t="str">
        <x:f>IF(AG839="","",AD839/'산출기준'!$B$18*'산출기준'!$B$20+MIN(1,AG839)*'산출기준'!$B$21+(1-AH839)*'산출기준'!$B$22)</x:f>
      </x:c>
      <x:c r="AJ839" t="str">
        <x:v>24개월 중 양수 지수 21개월; 전반/후반 자료 12/9개월. 자료 부족으로 점수·전년비 미산정. 미래 1년 지속을 보장하지 않음.</x:v>
      </x:c>
      <x:c r="AK839" t="str">
        <x:v>https://developers.naver.com/docs/serviceapi/datalab/search/search.md</x:v>
      </x:c>
    </x:row>
    <x:row r="840">
      <x:c r="A840" t="str">
        <x:v>K0836</x:v>
      </x:c>
      <x:c r="B840" t="str">
        <x:v>방송·연예</x:v>
      </x:c>
      <x:c r="C840" t="str">
        <x:v>션마라톤</x:v>
      </x:c>
      <x:c r="D840" t="n">
        <x:v>30.5765</x:v>
      </x:c>
      <x:c r="E840" t="n">
        <x:v>21.38165</x:v>
      </x:c>
      <x:c r="F840" t="n">
        <x:v>25.16419</x:v>
      </x:c>
      <x:c r="G840" t="n">
        <x:v>7.52858</x:v>
      </x:c>
      <x:c r="H840" t="n">
        <x:v>6.55558</x:v>
      </x:c>
      <x:c r="I840" t="n">
        <x:v>5.1204</x:v>
      </x:c>
      <x:c r="J840" t="n">
        <x:v>11.06786</x:v>
      </x:c>
      <x:c r="K840" t="n">
        <x:v>9.94891</x:v>
      </x:c>
      <x:c r="L840" t="n">
        <x:v>8.97591</x:v>
      </x:c>
      <x:c r="M840" t="n">
        <x:v>10.49622</x:v>
      </x:c>
      <x:c r="N840" t="n">
        <x:v>9.19484</x:v>
      </x:c>
      <x:c r="O840" t="n">
        <x:v>39.69837</x:v>
      </x:c>
      <x:c r="P840" t="n">
        <x:v>46.95937</x:v>
      </x:c>
      <x:c r="Q840" t="n">
        <x:v>23.63171</x:v>
      </x:c>
      <x:c r="R840" t="n">
        <x:v>30.26027</x:v>
      </x:c>
      <x:c r="S840" t="n">
        <x:v>16.82072</x:v>
      </x:c>
      <x:c r="T840" t="n">
        <x:v>20.68839</x:v>
      </x:c>
      <x:c r="U840" t="n">
        <x:v>5.74069</x:v>
      </x:c>
      <x:c r="V840" t="n">
        <x:v>9.52323</x:v>
      </x:c>
      <x:c r="W840" t="n">
        <x:v>8.65969</x:v>
      </x:c>
      <x:c r="X840" t="n">
        <x:v>7.4556</x:v>
      </x:c>
      <x:c r="Y840" t="n">
        <x:v>9.00024</x:v>
      </x:c>
      <x:c r="Z840" t="n">
        <x:v>3.8555</x:v>
      </x:c>
      <x:c r="AA840" t="n">
        <x:v>18.88834</x:v>
      </x:c>
      <x:c r="AB840" t="n">
        <x:f>COUNT(D840:O840)</x:f>
        <x:v>12</x:v>
      </x:c>
      <x:c r="AC840" t="n">
        <x:f>COUNT(P840:AA840)</x:f>
        <x:v>12</x:v>
      </x:c>
      <x:c r="AD840" t="n">
        <x:f>COUNTIF(D840:AA840,"&gt;0")</x:f>
        <x:v>24</x:v>
      </x:c>
      <x:c r="AE840" t="n">
        <x:f>IF(AB840=0,"",AVERAGE(D840:O840))</x:f>
        <x:v>15.475750833333336</x:v>
      </x:c>
      <x:c r="AF840" t="n">
        <x:f>IF(AC840=0,"",AVERAGE(P840:AA840))</x:f>
        <x:v>16.790312500000002</x:v>
      </x:c>
      <x:c r="AG840" t="n">
        <x:f>IF(OR(AB840&lt;'산출기준'!$B$19,AC840&lt;'산출기준'!$B$19,AE840=0),"",AF840/AE840)</x:f>
        <x:v>1.0849433207360266</x:v>
      </x:c>
      <x:c r="AH840" t="n">
        <x:f>IF(SUM(P840:AA840)=0,"",MAX(P840:AA840)/SUM(P840:AA840))</x:f>
        <x:v>0.2330677784188551</x:v>
      </x:c>
      <x:c r="AI840" t="n">
        <x:f>IF(AG840="","",AD840/'산출기준'!$B$18*'산출기준'!$B$20+MIN(1,AG840)*'산출기준'!$B$21+(1-AH840)*'산출기준'!$B$22)</x:f>
        <x:v>95.3386444316229</x:v>
      </x:c>
      <x:c r="AJ840" t="str">
        <x:v>24개월 중 양수 지수 24개월; 전반/후반 자료 12/12개월. 최근12개월/이전12개월 관측월 평균비 1.08배, 최근 최댓달 비중 23.3%. 미래 1년 지속을 보장하지 않음.</x:v>
      </x:c>
      <x:c r="AK840" t="str">
        <x:v>https://developers.naver.com/docs/serviceapi/datalab/search/search.md</x:v>
      </x:c>
    </x:row>
    <x:row r="841">
      <x:c r="A841" t="str">
        <x:v>K0837</x:v>
      </x:c>
      <x:c r="B841" t="str">
        <x:v>방송·연예</x:v>
      </x:c>
      <x:c r="C841" t="str">
        <x:v>아이유데뷔</x:v>
      </x:c>
      <x:c r="D841" t="n">
        <x:v>44.40525</x:v>
      </x:c>
      <x:c r="E841" t="n">
        <x:v>31.98735</x:v>
      </x:c>
      <x:c r="F841" t="n">
        <x:v>37.88615</x:v>
      </x:c>
      <x:c r="G841" t="n">
        <x:v>31.56166</x:v>
      </x:c>
      <x:c r="H841" t="n">
        <x:v>27.62101</x:v>
      </x:c>
      <x:c r="I841" t="n">
        <x:v>24.02091</x:v>
      </x:c>
      <x:c r="J841" t="n">
        <x:v>74.08173</x:v>
      </x:c>
      <x:c r="K841" t="n">
        <x:v>54.7312</x:v>
      </x:c>
      <x:c r="L841" t="n">
        <x:v>38.49428</x:v>
      </x:c>
      <x:c r="M841" t="n">
        <x:v>24.50741</x:v>
      </x:c>
      <x:c r="N841" t="n">
        <x:v>23.41279</x:v>
      </x:c>
      <x:c r="O841" t="n">
        <x:v>27.19532</x:v>
      </x:c>
      <x:c r="P841" t="n">
        <x:v>25.74799</x:v>
      </x:c>
      <x:c r="Q841" t="n">
        <x:v>25.39528</x:v>
      </x:c>
      <x:c r="R841" t="n">
        <x:v>19.52079</x:v>
      </x:c>
      <x:c r="S841" t="n">
        <x:v>24.08173</x:v>
      </x:c>
      <x:c r="T841" t="n">
        <x:v>21.95329</x:v>
      </x:c>
      <x:c r="U841" t="n">
        <x:v>30.56433</x:v>
      </x:c>
      <x:c r="V841" t="n">
        <x:v>17.80588</x:v>
      </x:c>
      <x:c r="W841" t="n">
        <x:v>59.45025</x:v>
      </x:c>
      <x:c r="X841" t="n">
        <x:v>40.74434</x:v>
      </x:c>
      <x:c r="Y841" t="n">
        <x:v>15.15446</x:v>
      </x:c>
      <x:c r="Z841" t="n">
        <x:v>20.01945</x:v>
      </x:c>
      <x:c r="AA841" t="n">
        <x:v>16.88153</x:v>
      </x:c>
      <x:c r="AB841" t="n">
        <x:f>COUNT(D841:O841)</x:f>
        <x:v>12</x:v>
      </x:c>
      <x:c r="AC841" t="n">
        <x:f>COUNT(P841:AA841)</x:f>
        <x:v>12</x:v>
      </x:c>
      <x:c r="AD841" t="n">
        <x:f>COUNTIF(D841:AA841,"&gt;0")</x:f>
        <x:v>24</x:v>
      </x:c>
      <x:c r="AE841" t="n">
        <x:f>IF(AB841=0,"",AVERAGE(D841:O841))</x:f>
        <x:v>36.658755</x:v>
      </x:c>
      <x:c r="AF841" t="n">
        <x:f>IF(AC841=0,"",AVERAGE(P841:AA841))</x:f>
        <x:v>26.443276666666673</x:v>
      </x:c>
      <x:c r="AG841" t="n">
        <x:f>IF(OR(AB841&lt;'산출기준'!$B$19,AC841&lt;'산출기준'!$B$19,AE841=0),"",AF841/AE841)</x:f>
        <x:v>0.7213359173454383</x:v>
      </x:c>
      <x:c r="AH841" t="n">
        <x:f>IF(SUM(P841:AA841)=0,"",MAX(P841:AA841)/SUM(P841:AA841))</x:f>
        <x:v>0.18735149816909977</x:v>
      </x:c>
      <x:c r="AI841" t="n">
        <x:f>IF(AG841="","",AD841/'산출기준'!$B$18*'산출기준'!$B$20+MIN(1,AG841)*'산출기준'!$B$21+(1-AH841)*'산출기준'!$B$22)</x:f>
        <x:v>87.89304755698114</x:v>
      </x:c>
      <x:c r="AJ841" t="str">
        <x:v>24개월 중 양수 지수 24개월; 전반/후반 자료 12/12개월. 최근12개월/이전12개월 관측월 평균비 0.72배, 최근 최댓달 비중 18.7%. 미래 1년 지속을 보장하지 않음.</x:v>
      </x:c>
      <x:c r="AK841" t="str">
        <x:v>https://developers.naver.com/docs/serviceapi/datalab/search/search.md</x:v>
      </x:c>
    </x:row>
    <x:row r="842">
      <x:c r="A842" t="str">
        <x:v>K0838</x:v>
      </x:c>
      <x:c r="B842" t="str">
        <x:v>방송·연예</x:v>
      </x:c>
      <x:c r="C842" t="str">
        <x:v>연예인다이어트</x:v>
      </x:c>
      <x:c r="D842" t="n">
        <x:v>16.26125</x:v>
      </x:c>
      <x:c r="E842" t="n">
        <x:v>15.85988</x:v>
      </x:c>
      <x:c r="F842" t="n">
        <x:v>13.40306</x:v>
      </x:c>
      <x:c r="G842" t="n">
        <x:v>14.54633</x:v>
      </x:c>
      <x:c r="H842" t="n">
        <x:v>14.72877</x:v>
      </x:c>
      <x:c r="I842" t="n">
        <x:v>16.86937</x:v>
      </x:c>
      <x:c r="J842" t="n">
        <x:v>16.45585</x:v>
      </x:c>
      <x:c r="K842" t="n">
        <x:v>18.80321</x:v>
      </x:c>
      <x:c r="L842" t="n">
        <x:v>17.50182</x:v>
      </x:c>
      <x:c r="M842" t="n">
        <x:v>16.46801</x:v>
      </x:c>
      <x:c r="N842" t="n">
        <x:v>17.61128</x:v>
      </x:c>
      <x:c r="O842" t="n">
        <x:v>18.04913</x:v>
      </x:c>
      <x:c r="P842" t="n">
        <x:v>15.25176</x:v>
      </x:c>
      <x:c r="Q842" t="n">
        <x:v>16.45585</x:v>
      </x:c>
      <x:c r="R842" t="n">
        <x:v>13.54901</x:v>
      </x:c>
      <x:c r="S842" t="n">
        <x:v>13.03819</x:v>
      </x:c>
      <x:c r="T842" t="n">
        <x:v>14.19362</x:v>
      </x:c>
      <x:c r="U842" t="n">
        <x:v>12.27195</x:v>
      </x:c>
      <x:c r="V842" t="n">
        <x:v>15.2396</x:v>
      </x:c>
      <x:c r="W842" t="n">
        <x:v>14.69228</x:v>
      </x:c>
      <x:c r="X842" t="n">
        <x:v>14.04767</x:v>
      </x:c>
      <x:c r="Y842" t="n">
        <x:v>13.93821</x:v>
      </x:c>
      <x:c r="Z842" t="n">
        <x:v>14.54633</x:v>
      </x:c>
      <x:c r="AA842" t="n">
        <x:v>13.2936</x:v>
      </x:c>
      <x:c r="AB842" t="n">
        <x:f>COUNT(D842:O842)</x:f>
        <x:v>12</x:v>
      </x:c>
      <x:c r="AC842" t="n">
        <x:f>COUNT(P842:AA842)</x:f>
        <x:v>12</x:v>
      </x:c>
      <x:c r="AD842" t="n">
        <x:f>COUNTIF(D842:AA842,"&gt;0")</x:f>
        <x:v>24</x:v>
      </x:c>
      <x:c r="AE842" t="n">
        <x:f>IF(AB842=0,"",AVERAGE(D842:O842))</x:f>
        <x:v>16.37983</x:v>
      </x:c>
      <x:c r="AF842" t="n">
        <x:f>IF(AC842=0,"",AVERAGE(P842:AA842))</x:f>
        <x:v>14.209839166666669</x:v>
      </x:c>
      <x:c r="AG842" t="n">
        <x:f>IF(OR(AB842&lt;'산출기준'!$B$19,AC842&lt;'산출기준'!$B$19,AE842=0),"",AF842/AE842)</x:f>
        <x:v>0.8675205522076035</x:v>
      </x:c>
      <x:c r="AH842" t="n">
        <x:f>IF(SUM(P842:AA842)=0,"",MAX(P842:AA842)/SUM(P842:AA842))</x:f>
        <x:v>0.09650502143262588</x:v>
      </x:c>
      <x:c r="AI842" t="n">
        <x:f>IF(AG842="","",AD842/'산출기준'!$B$18*'산출기준'!$B$20+MIN(1,AG842)*'산출기준'!$B$21+(1-AH842)*'산출기준'!$B$22)</x:f>
        <x:v>94.0955161375756</x:v>
      </x:c>
      <x:c r="AJ842" t="str">
        <x:v>24개월 중 양수 지수 24개월; 전반/후반 자료 12/12개월. 최근12개월/이전12개월 관측월 평균비 0.87배, 최근 최댓달 비중 9.7%. 미래 1년 지속을 보장하지 않음.</x:v>
      </x:c>
      <x:c r="AK842" t="str">
        <x:v>https://developers.naver.com/docs/serviceapi/datalab/search/search.md</x:v>
      </x:c>
    </x:row>
    <x:row r="843">
      <x:c r="A843" t="str">
        <x:v>K0839</x:v>
      </x:c>
      <x:c r="B843" t="str">
        <x:v>방송·연예</x:v>
      </x:c>
      <x:c r="C843" t="str">
        <x:v>차승원키</x:v>
      </x:c>
      <x:c r="D843" t="n">
        <x:v>88.16589</x:v>
      </x:c>
      <x:c r="E843" t="n">
        <x:v>93.3836</x:v>
      </x:c>
      <x:c r="F843" t="n">
        <x:v>100</x:v>
      </x:c>
      <x:c r="G843" t="n">
        <x:v>16.43152</x:v>
      </x:c>
      <x:c r="H843" t="n">
        <x:v>17.05181</x:v>
      </x:c>
      <x:c r="I843" t="n">
        <x:v>9.81513</x:v>
      </x:c>
      <x:c r="J843" t="n">
        <x:v>8.89078</x:v>
      </x:c>
      <x:c r="K843" t="n">
        <x:v>9.15835</x:v>
      </x:c>
      <x:c r="L843" t="n">
        <x:v>28.38725</x:v>
      </x:c>
      <x:c r="M843" t="n">
        <x:v>23.93578</x:v>
      </x:c>
      <x:c r="N843" t="n">
        <x:v>13.07467</x:v>
      </x:c>
      <x:c r="O843" t="n">
        <x:v>13.52468</x:v>
      </x:c>
      <x:c r="P843" t="n">
        <x:v>8.78131</x:v>
      </x:c>
      <x:c r="Q843" t="n">
        <x:v>10.45974</x:v>
      </x:c>
      <x:c r="R843" t="n">
        <x:v>8.00291</x:v>
      </x:c>
      <x:c r="S843" t="n">
        <x:v>15.93286</x:v>
      </x:c>
      <x:c r="T843" t="n">
        <x:v>37.86183</x:v>
      </x:c>
      <x:c r="U843" t="n">
        <x:v>44.77012</x:v>
      </x:c>
      <x:c r="V843" t="n">
        <x:v>23.78983</x:v>
      </x:c>
      <x:c r="W843" t="n">
        <x:v>19.95864</x:v>
      </x:c>
      <x:c r="X843" t="n">
        <x:v>22.09924</x:v>
      </x:c>
      <x:c r="Y843" t="n">
        <x:v>13.33009</x:v>
      </x:c>
      <x:c r="Z843" t="n">
        <x:v>18.60861</x:v>
      </x:c>
      <x:c r="AA843" t="n">
        <x:v>20.8465</x:v>
      </x:c>
      <x:c r="AB843" t="n">
        <x:f>COUNT(D843:O843)</x:f>
        <x:v>12</x:v>
      </x:c>
      <x:c r="AC843" t="n">
        <x:f>COUNT(P843:AA843)</x:f>
        <x:v>12</x:v>
      </x:c>
      <x:c r="AD843" t="n">
        <x:f>COUNTIF(D843:AA843,"&gt;0")</x:f>
        <x:v>24</x:v>
      </x:c>
      <x:c r="AE843" t="n">
        <x:f>IF(AB843=0,"",AVERAGE(D843:O843))</x:f>
        <x:v>35.151621666666664</x:v>
      </x:c>
      <x:c r="AF843" t="n">
        <x:f>IF(AC843=0,"",AVERAGE(P843:AA843))</x:f>
        <x:v>20.37014</x:v>
      </x:c>
      <x:c r="AG843" t="n">
        <x:f>IF(OR(AB843&lt;'산출기준'!$B$19,AC843&lt;'산출기준'!$B$19,AE843=0),"",AF843/AE843)</x:f>
        <x:v>0.5794936061034264</x:v>
      </x:c>
      <x:c r="AH843" t="n">
        <x:f>IF(SUM(P843:AA843)=0,"",MAX(P843:AA843)/SUM(P843:AA843))</x:f>
        <x:v>0.18315256219806705</x:v>
      </x:c>
      <x:c r="AI843" t="n">
        <x:f>IF(AG843="","",AD843/'산출기준'!$B$18*'산출기준'!$B$20+MIN(1,AG843)*'산출기준'!$B$21+(1-AH843)*'산출기준'!$B$22)</x:f>
        <x:v>83.72175693914144</x:v>
      </x:c>
      <x:c r="AJ843" t="str">
        <x:v>24개월 중 양수 지수 24개월; 전반/후반 자료 12/12개월. 최근12개월/이전12개월 관측월 평균비 0.58배, 최근 최댓달 비중 18.3%. 미래 1년 지속을 보장하지 않음.</x:v>
      </x:c>
      <x:c r="AK843" t="str">
        <x:v>https://developers.naver.com/docs/serviceapi/datalab/search/search.md</x:v>
      </x:c>
    </x:row>
    <x:row r="844">
      <x:c r="A844" t="str">
        <x:v>K0840</x:v>
      </x:c>
      <x:c r="B844" t="str">
        <x:v>방송·연예</x:v>
      </x:c>
      <x:c r="C844" t="str">
        <x:v>이효리요가</x:v>
      </x:c>
      <x:c r="D844" t="n">
        <x:v>6.09526</x:v>
      </x:c>
      <x:c r="E844" t="n">
        <x:v>5.21553</x:v>
      </x:c>
      <x:c r="F844" t="n">
        <x:v>4.52431</x:v>
      </x:c>
      <x:c r="G844" t="n">
        <x:v>3.8331</x:v>
      </x:c>
      <x:c r="H844" t="n">
        <x:v>5.11499</x:v>
      </x:c>
      <x:c r="I844" t="n">
        <x:v>3.95877</x:v>
      </x:c>
      <x:c r="J844" t="n">
        <x:v>4.8762</x:v>
      </x:c>
      <x:c r="K844" t="n">
        <x:v>8.89782</x:v>
      </x:c>
      <x:c r="L844" t="n">
        <x:v>13.93741</x:v>
      </x:c>
      <x:c r="M844" t="n">
        <x:v>6.07012</x:v>
      </x:c>
      <x:c r="N844" t="n">
        <x:v>7.28917</x:v>
      </x:c>
      <x:c r="O844" t="n">
        <x:v>49.57898</x:v>
      </x:c>
      <x:c r="P844" t="n">
        <x:v>100</x:v>
      </x:c>
      <x:c r="Q844" t="n">
        <x:v>47.59331</x:v>
      </x:c>
      <x:c r="R844" t="n">
        <x:v>26.05253</x:v>
      </x:c>
      <x:c r="S844" t="n">
        <x:v>17.35578</x:v>
      </x:c>
      <x:c r="T844" t="n">
        <x:v>13.81173</x:v>
      </x:c>
      <x:c r="U844" t="n">
        <x:v>13.97511</x:v>
      </x:c>
      <x:c r="V844" t="n">
        <x:v>15.84768</x:v>
      </x:c>
      <x:c r="W844" t="n">
        <x:v>28.26442</x:v>
      </x:c>
      <x:c r="X844" t="n">
        <x:v>14.52808</x:v>
      </x:c>
      <x:c r="Y844" t="n">
        <x:v>18.19781</x:v>
      </x:c>
      <x:c r="Z844" t="n">
        <x:v>19.64308</x:v>
      </x:c>
      <x:c r="AA844" t="n">
        <x:v>14.30187</x:v>
      </x:c>
      <x:c r="AB844" t="n">
        <x:f>COUNT(D844:O844)</x:f>
        <x:v>12</x:v>
      </x:c>
      <x:c r="AC844" t="n">
        <x:f>COUNT(P844:AA844)</x:f>
        <x:v>12</x:v>
      </x:c>
      <x:c r="AD844" t="n">
        <x:f>COUNTIF(D844:AA844,"&gt;0")</x:f>
        <x:v>24</x:v>
      </x:c>
      <x:c r="AE844" t="n">
        <x:f>IF(AB844=0,"",AVERAGE(D844:O844))</x:f>
        <x:v>9.949305</x:v>
      </x:c>
      <x:c r="AF844" t="n">
        <x:f>IF(AC844=0,"",AVERAGE(P844:AA844))</x:f>
        <x:v>27.464283333333338</x:v>
      </x:c>
      <x:c r="AG844" t="n">
        <x:f>IF(OR(AB844&lt;'산출기준'!$B$19,AC844&lt;'산출기준'!$B$19,AE844=0),"",AF844/AE844)</x:f>
        <x:v>2.760422294153545</x:v>
      </x:c>
      <x:c r="AH844" t="n">
        <x:f>IF(SUM(P844:AA844)=0,"",MAX(P844:AA844)/SUM(P844:AA844))</x:f>
        <x:v>0.30342438694619733</x:v>
      </x:c>
      <x:c r="AI844" t="n">
        <x:f>IF(AG844="","",AD844/'산출기준'!$B$18*'산출기준'!$B$20+MIN(1,AG844)*'산출기준'!$B$21+(1-AH844)*'산출기준'!$B$22)</x:f>
        <x:v>93.93151226107605</x:v>
      </x:c>
      <x:c r="AJ844" t="str">
        <x:v>24개월 중 양수 지수 24개월; 전반/후반 자료 12/12개월. 최근12개월/이전12개월 관측월 평균비 2.76배, 최근 최댓달 비중 30.3%. 미래 1년 지속을 보장하지 않음.</x:v>
      </x:c>
      <x:c r="AK844" t="str">
        <x:v>https://developers.naver.com/docs/serviceapi/datalab/search/search.md</x:v>
      </x:c>
    </x:row>
    <x:row r="845">
      <x:c r="A845" t="str">
        <x:v>K0841</x:v>
      </x:c>
      <x:c r="B845" t="str">
        <x:v>방송·연예</x:v>
      </x:c>
      <x:c r="C845" t="str">
        <x:v>이효리제주도집</x:v>
      </x:c>
      <x:c r="D845" t="n">
        <x:v>2.66432</x:v>
      </x:c>
      <x:c r="E845" t="n">
        <x:v>2.70202</x:v>
      </x:c>
      <x:c r="F845" t="n">
        <x:v>1.85999</x:v>
      </x:c>
      <x:c r="G845" t="n">
        <x:v>2.0108</x:v>
      </x:c>
      <x:c r="H845" t="n">
        <x:v>1.9354</x:v>
      </x:c>
      <x:c r="I845" t="n">
        <x:v>1.15621</x:v>
      </x:c>
      <x:c r="J845" t="n">
        <x:v>1.19391</x:v>
      </x:c>
      <x:c r="K845" t="n">
        <x:v>0.82945</x:v>
      </x:c>
      <x:c r="L845" t="n">
        <x:v>1.74688</x:v>
      </x:c>
      <x:c r="M845" t="n">
        <x:v>1.80972</x:v>
      </x:c>
      <x:c r="N845" t="n">
        <x:v>1.79715</x:v>
      </x:c>
      <x:c r="O845" t="n">
        <x:v>2.9408</x:v>
      </x:c>
      <x:c r="P845" t="n">
        <x:v>1.19391</x:v>
      </x:c>
      <x:c r="Q845" t="n">
        <x:v>7.17607</x:v>
      </x:c>
      <x:c r="R845" t="n">
        <x:v>9.63931</x:v>
      </x:c>
      <x:c r="S845" t="n">
        <x:v>8.60877</x:v>
      </x:c>
      <x:c r="T845" t="n">
        <x:v>8.69674</x:v>
      </x:c>
      <x:c r="U845" t="n">
        <x:v>7.47769</x:v>
      </x:c>
      <x:c r="V845" t="n">
        <x:v>8.70931</x:v>
      </x:c>
      <x:c r="W845" t="n">
        <x:v>8.0935</x:v>
      </x:c>
      <x:c r="X845" t="n">
        <x:v>9.57647</x:v>
      </x:c>
      <x:c r="Y845" t="n">
        <x:v>8.99836</x:v>
      </x:c>
      <x:c r="Z845" t="n">
        <x:v>11.21025</x:v>
      </x:c>
      <x:c r="AA845" t="n">
        <x:v>14.27673</x:v>
      </x:c>
      <x:c r="AB845" t="n">
        <x:f>COUNT(D845:O845)</x:f>
        <x:v>12</x:v>
      </x:c>
      <x:c r="AC845" t="n">
        <x:f>COUNT(P845:AA845)</x:f>
        <x:v>12</x:v>
      </x:c>
      <x:c r="AD845" t="n">
        <x:f>COUNTIF(D845:AA845,"&gt;0")</x:f>
        <x:v>24</x:v>
      </x:c>
      <x:c r="AE845" t="n">
        <x:f>IF(AB845=0,"",AVERAGE(D845:O845))</x:f>
        <x:v>1.8872208333333331</x:v>
      </x:c>
      <x:c r="AF845" t="n">
        <x:f>IF(AC845=0,"",AVERAGE(P845:AA845))</x:f>
        <x:v>8.6380925</x:v>
      </x:c>
      <x:c r="AG845" t="n">
        <x:f>IF(OR(AB845&lt;'산출기준'!$B$19,AC845&lt;'산출기준'!$B$19,AE845=0),"",AF845/AE845)</x:f>
        <x:v>4.577149821275995</x:v>
      </x:c>
      <x:c r="AH845" t="n">
        <x:f>IF(SUM(P845:AA845)=0,"",MAX(P845:AA845)/SUM(P845:AA845))</x:f>
        <x:v>0.1377303496113291</x:v>
      </x:c>
      <x:c r="AI845" t="n">
        <x:f>IF(AG845="","",AD845/'산출기준'!$B$18*'산출기준'!$B$20+MIN(1,AG845)*'산출기준'!$B$21+(1-AH845)*'산출기준'!$B$22)</x:f>
        <x:v>97.24539300777342</x:v>
      </x:c>
      <x:c r="AJ845" t="str">
        <x:v>24개월 중 양수 지수 24개월; 전반/후반 자료 12/12개월. 최근12개월/이전12개월 관측월 평균비 4.58배, 최근 최댓달 비중 13.8%. 미래 1년 지속을 보장하지 않음.</x:v>
      </x:c>
      <x:c r="AK845" t="str">
        <x:v>https://developers.naver.com/docs/serviceapi/datalab/search/search.md</x:v>
      </x:c>
    </x:row>
    <x:row r="846">
      <x:c r="A846" t="str">
        <x:v>K0842</x:v>
      </x:c>
      <x:c r="B846" t="str">
        <x:v>방송·연예</x:v>
      </x:c>
      <x:c r="C846" t="str">
        <x:v>정해인데뷔</x:v>
      </x:c>
      <x:c r="D846" t="n">
        <x:v>43.2198</x:v>
      </x:c>
      <x:c r="E846" t="n">
        <x:v>29.83536</x:v>
      </x:c>
      <x:c r="F846" t="n">
        <x:v>3.80796</x:v>
      </x:c>
      <x:c r="G846" t="n">
        <x:v>3.70742</x:v>
      </x:c>
      <x:c r="H846" t="n">
        <x:v>4.23526</x:v>
      </x:c>
      <x:c r="I846" t="n">
        <x:v>9.72728</x:v>
      </x:c>
      <x:c r="J846" t="n">
        <x:v>10.43106</x:v>
      </x:c>
      <x:c r="K846" t="n">
        <x:v>4.2981</x:v>
      </x:c>
      <x:c r="L846" t="n">
        <x:v>1.87256</x:v>
      </x:c>
      <x:c r="M846" t="n">
        <x:v>3.24242</x:v>
      </x:c>
      <x:c r="N846" t="n">
        <x:v>2.81513</x:v>
      </x:c>
      <x:c r="O846" t="n">
        <x:v>3.4435</x:v>
      </x:c>
      <x:c r="P846" t="n">
        <x:v>1.72175</x:v>
      </x:c>
      <x:c r="Q846" t="n">
        <x:v>2.08621</x:v>
      </x:c>
      <x:c r="R846" t="n">
        <x:v>1.79715</x:v>
      </x:c>
      <x:c r="S846" t="n">
        <x:v>5.35377</x:v>
      </x:c>
      <x:c r="T846" t="n">
        <x:v>1.67148</x:v>
      </x:c>
      <x:c r="U846" t="n">
        <x:v>1.67148</x:v>
      </x:c>
      <x:c r="V846" t="n">
        <x:v>2.82769</x:v>
      </x:c>
      <x:c r="W846" t="n">
        <x:v>1.68405</x:v>
      </x:c>
      <x:c r="X846" t="n">
        <x:v>0.33932</x:v>
      </x:c>
      <x:c r="Y846" t="n">
        <x:v>0.20108</x:v>
      </x:c>
      <x:c r="Z846" t="n">
        <x:v>2.38783</x:v>
      </x:c>
      <x:c r="AA846" t="n">
        <x:v>12.95714</x:v>
      </x:c>
      <x:c r="AB846" t="n">
        <x:f>COUNT(D846:O846)</x:f>
        <x:v>12</x:v>
      </x:c>
      <x:c r="AC846" t="n">
        <x:f>COUNT(P846:AA846)</x:f>
        <x:v>12</x:v>
      </x:c>
      <x:c r="AD846" t="n">
        <x:f>COUNTIF(D846:AA846,"&gt;0")</x:f>
        <x:v>24</x:v>
      </x:c>
      <x:c r="AE846" t="n">
        <x:f>IF(AB846=0,"",AVERAGE(D846:O846))</x:f>
        <x:v>10.052987499999999</x:v>
      </x:c>
      <x:c r="AF846" t="n">
        <x:f>IF(AC846=0,"",AVERAGE(P846:AA846))</x:f>
        <x:v>2.891579166666667</x:v>
      </x:c>
      <x:c r="AG846" t="n">
        <x:f>IF(OR(AB846&lt;'산출기준'!$B$19,AC846&lt;'산출기준'!$B$19,AE846=0),"",AF846/AE846)</x:f>
        <x:v>0.2876338169789495</x:v>
      </x:c>
      <x:c r="AH846" t="n">
        <x:f>IF(SUM(P846:AA846)=0,"",MAX(P846:AA846)/SUM(P846:AA846))</x:f>
        <x:v>0.37341591027970583</x:v>
      </x:c>
      <x:c r="AI846" t="n">
        <x:f>IF(AG846="","",AD846/'산출기준'!$B$18*'산출기준'!$B$20+MIN(1,AG846)*'산출기준'!$B$21+(1-AH846)*'산출기준'!$B$22)</x:f>
        <x:v>71.16069630377437</x:v>
      </x:c>
      <x:c r="AJ846" t="str">
        <x:v>24개월 중 양수 지수 24개월; 전반/후반 자료 12/12개월. 최근12개월/이전12개월 관측월 평균비 0.29배, 최근 최댓달 비중 37.3%. 미래 1년 지속을 보장하지 않음.</x:v>
      </x:c>
      <x:c r="AK846" t="str">
        <x:v>https://developers.naver.com/docs/serviceapi/datalab/search/search.md</x:v>
      </x:c>
    </x:row>
    <x:row r="847">
      <x:c r="A847" t="str">
        <x:v>K0843</x:v>
      </x:c>
      <x:c r="B847" t="str">
        <x:v>방송·연예</x:v>
      </x:c>
      <x:c r="C847" t="str">
        <x:v>전현무재산</x:v>
      </x:c>
      <x:c r="D847" t="n">
        <x:v>9.08633</x:v>
      </x:c>
      <x:c r="E847" t="n">
        <x:v>9.80268</x:v>
      </x:c>
      <x:c r="F847" t="n">
        <x:v>10.25512</x:v>
      </x:c>
      <x:c r="G847" t="n">
        <x:v>15.73457</x:v>
      </x:c>
      <x:c r="H847" t="n">
        <x:v>14.08822</x:v>
      </x:c>
      <x:c r="I847" t="n">
        <x:v>22.10632</x:v>
      </x:c>
      <x:c r="J847" t="n">
        <x:v>7.18863</x:v>
      </x:c>
      <x:c r="K847" t="n">
        <x:v>12.73092</x:v>
      </x:c>
      <x:c r="L847" t="n">
        <x:v>5.79364</x:v>
      </x:c>
      <x:c r="M847" t="n">
        <x:v>10.64471</x:v>
      </x:c>
      <x:c r="N847" t="n">
        <x:v>10.44363</x:v>
      </x:c>
      <x:c r="O847" t="n">
        <x:v>17.25524</x:v>
      </x:c>
      <x:c r="P847" t="n">
        <x:v>6.42201</x:v>
      </x:c>
      <x:c r="Q847" t="n">
        <x:v>7.00012</x:v>
      </x:c>
      <x:c r="R847" t="n">
        <x:v>6.24607</x:v>
      </x:c>
      <x:c r="S847" t="n">
        <x:v>9.1366</x:v>
      </x:c>
      <x:c r="T847" t="n">
        <x:v>9.28741</x:v>
      </x:c>
      <x:c r="U847" t="n">
        <x:v>7.99296</x:v>
      </x:c>
      <x:c r="V847" t="n">
        <x:v>6.54769</x:v>
      </x:c>
      <x:c r="W847" t="n">
        <x:v>3.82053</x:v>
      </x:c>
      <x:c r="X847" t="n">
        <x:v>3.28013</x:v>
      </x:c>
      <x:c r="Y847" t="n">
        <x:v>4.56202</x:v>
      </x:c>
      <x:c r="Z847" t="n">
        <x:v>3.88337</x:v>
      </x:c>
      <x:c r="AA847" t="n">
        <x:v>12.95714</x:v>
      </x:c>
      <x:c r="AB847" t="n">
        <x:f>COUNT(D847:O847)</x:f>
        <x:v>12</x:v>
      </x:c>
      <x:c r="AC847" t="n">
        <x:f>COUNT(P847:AA847)</x:f>
        <x:v>12</x:v>
      </x:c>
      <x:c r="AD847" t="n">
        <x:f>COUNTIF(D847:AA847,"&gt;0")</x:f>
        <x:v>24</x:v>
      </x:c>
      <x:c r="AE847" t="n">
        <x:f>IF(AB847=0,"",AVERAGE(D847:O847))</x:f>
        <x:v>12.0941675</x:v>
      </x:c>
      <x:c r="AF847" t="n">
        <x:f>IF(AC847=0,"",AVERAGE(P847:AA847))</x:f>
        <x:v>6.7613375</x:v>
      </x:c>
      <x:c r="AG847" t="n">
        <x:f>IF(OR(AB847&lt;'산출기준'!$B$19,AC847&lt;'산출기준'!$B$19,AE847=0),"",AF847/AE847)</x:f>
        <x:v>0.5590577028141871</x:v>
      </x:c>
      <x:c r="AH847" t="n">
        <x:f>IF(SUM(P847:AA847)=0,"",MAX(P847:AA847)/SUM(P847:AA847))</x:f>
        <x:v>0.15969646045130373</x:v>
      </x:c>
      <x:c r="AI847" t="n">
        <x:f>IF(AG847="","",AD847/'산출기준'!$B$18*'산출기준'!$B$20+MIN(1,AG847)*'산출기준'!$B$21+(1-AH847)*'산출기준'!$B$22)</x:f>
        <x:v>83.57780187539953</x:v>
      </x:c>
      <x:c r="AJ847" t="str">
        <x:v>24개월 중 양수 지수 24개월; 전반/후반 자료 12/12개월. 최근12개월/이전12개월 관측월 평균비 0.56배, 최근 최댓달 비중 16.0%. 미래 1년 지속을 보장하지 않음.</x:v>
      </x:c>
      <x:c r="AK847" t="str">
        <x:v>https://developers.naver.com/docs/serviceapi/datalab/search/search.md</x:v>
      </x:c>
    </x:row>
    <x:row r="848">
      <x:c r="A848" t="str">
        <x:v>K0844</x:v>
      </x:c>
      <x:c r="B848" t="str">
        <x:v>방송·연예</x:v>
      </x:c>
      <x:c r="C848" t="str">
        <x:v>박진영학력</x:v>
      </x:c>
      <x:c r="D848" t="n">
        <x:v>7.38971</x:v>
      </x:c>
      <x:c r="E848" t="n">
        <x:v>1.58351</x:v>
      </x:c>
      <x:c r="F848" t="n">
        <x:v>1.24418</x:v>
      </x:c>
      <x:c r="G848" t="n">
        <x:v>1.49553</x:v>
      </x:c>
      <x:c r="H848" t="n">
        <x:v>2.22445</x:v>
      </x:c>
      <x:c r="I848" t="n">
        <x:v>1.64634</x:v>
      </x:c>
      <x:c r="J848" t="n">
        <x:v>0.64094</x:v>
      </x:c>
      <x:c r="K848" t="n">
        <x:v>0.33932</x:v>
      </x:c>
      <x:c r="L848" t="n">
        <x:v>1.5458</x:v>
      </x:c>
      <x:c r="M848" t="n">
        <x:v>3.97134</x:v>
      </x:c>
      <x:c r="N848" t="n">
        <x:v>2.11134</x:v>
      </x:c>
      <x:c r="O848" t="n">
        <x:v>1.33216</x:v>
      </x:c>
      <x:c r="P848" t="n">
        <x:v>11.67525</x:v>
      </x:c>
      <x:c r="Q848" t="n">
        <x:v>4.8008</x:v>
      </x:c>
      <x:c r="R848" t="n">
        <x:v>7.94269</x:v>
      </x:c>
      <x:c r="S848" t="n">
        <x:v>3.06648</x:v>
      </x:c>
      <x:c r="T848" t="n">
        <x:v>2.0108</x:v>
      </x:c>
      <x:c r="U848" t="n">
        <x:v>2.95337</x:v>
      </x:c>
      <x:c r="V848" t="n">
        <x:v>4.09702</x:v>
      </x:c>
      <x:c r="W848" t="n">
        <x:v>4.02161</x:v>
      </x:c>
      <x:c r="X848" t="n">
        <x:v>5.03958</x:v>
      </x:c>
      <x:c r="Y848" t="n">
        <x:v>2.18675</x:v>
      </x:c>
      <x:c r="Z848" t="n">
        <x:v>19.34146</x:v>
      </x:c>
      <x:c r="AA848" t="n">
        <x:v>19.49227</x:v>
      </x:c>
      <x:c r="AB848" t="n">
        <x:f>COUNT(D848:O848)</x:f>
        <x:v>12</x:v>
      </x:c>
      <x:c r="AC848" t="n">
        <x:f>COUNT(P848:AA848)</x:f>
        <x:v>12</x:v>
      </x:c>
      <x:c r="AD848" t="n">
        <x:f>COUNTIF(D848:AA848,"&gt;0")</x:f>
        <x:v>24</x:v>
      </x:c>
      <x:c r="AE848" t="n">
        <x:f>IF(AB848=0,"",AVERAGE(D848:O848))</x:f>
        <x:v>2.127051666666667</x:v>
      </x:c>
      <x:c r="AF848" t="n">
        <x:f>IF(AC848=0,"",AVERAGE(P848:AA848))</x:f>
        <x:v>7.219006666666668</x:v>
      </x:c>
      <x:c r="AG848" t="n">
        <x:f>IF(OR(AB848&lt;'산출기준'!$B$19,AC848&lt;'산출기준'!$B$19,AE848=0),"",AF848/AE848)</x:f>
        <x:v>3.393902827936322</x:v>
      </x:c>
      <x:c r="AH848" t="n">
        <x:f>IF(SUM(P848:AA848)=0,"",MAX(P848:AA848)/SUM(P848:AA848))</x:f>
        <x:v>0.22501098950825182</x:v>
      </x:c>
      <x:c r="AI848" t="n">
        <x:f>IF(AG848="","",AD848/'산출기준'!$B$18*'산출기준'!$B$20+MIN(1,AG848)*'산출기준'!$B$21+(1-AH848)*'산출기준'!$B$22)</x:f>
        <x:v>95.49978020983497</x:v>
      </x:c>
      <x:c r="AJ848" t="str">
        <x:v>24개월 중 양수 지수 24개월; 전반/후반 자료 12/12개월. 최근12개월/이전12개월 관측월 평균비 3.39배, 최근 최댓달 비중 22.5%. 미래 1년 지속을 보장하지 않음.</x:v>
      </x:c>
      <x:c r="AK848" t="str">
        <x:v>https://developers.naver.com/docs/serviceapi/datalab/search/search.md</x:v>
      </x:c>
    </x:row>
    <x:row r="849">
      <x:c r="A849" t="str">
        <x:v>K0845</x:v>
      </x:c>
      <x:c r="B849" t="str">
        <x:v>방송·연예</x:v>
      </x:c>
      <x:c r="C849" t="str">
        <x:v>공유재산</x:v>
      </x:c>
      <x:c r="D849" t="n">
        <x:v>9.22964</x:v>
      </x:c>
      <x:c r="E849" t="n">
        <x:v>9.79034</x:v>
      </x:c>
      <x:c r="F849" t="n">
        <x:v>10.11701</x:v>
      </x:c>
      <x:c r="G849" t="n">
        <x:v>9.53193</x:v>
      </x:c>
      <x:c r="H849" t="n">
        <x:v>9.23939</x:v>
      </x:c>
      <x:c r="I849" t="n">
        <x:v>9.27352</x:v>
      </x:c>
      <x:c r="J849" t="n">
        <x:v>8.97123</x:v>
      </x:c>
      <x:c r="K849" t="n">
        <x:v>9.55631</x:v>
      </x:c>
      <x:c r="L849" t="n">
        <x:v>7.53291</x:v>
      </x:c>
      <x:c r="M849" t="n">
        <x:v>6.12384</x:v>
      </x:c>
      <x:c r="N849" t="n">
        <x:v>9.16626</x:v>
      </x:c>
      <x:c r="O849" t="n">
        <x:v>8.51779</x:v>
      </x:c>
      <x:c r="P849" t="n">
        <x:v>8.81033</x:v>
      </x:c>
      <x:c r="Q849" t="n">
        <x:v>6.66991</x:v>
      </x:c>
      <x:c r="R849" t="n">
        <x:v>7.34275</x:v>
      </x:c>
      <x:c r="S849" t="n">
        <x:v>6.04583</x:v>
      </x:c>
      <x:c r="T849" t="n">
        <x:v>6.92832</x:v>
      </x:c>
      <x:c r="U849" t="n">
        <x:v>4.81716</x:v>
      </x:c>
      <x:c r="V849" t="n">
        <x:v>5.71428</x:v>
      </x:c>
      <x:c r="W849" t="n">
        <x:v>5.58264</x:v>
      </x:c>
      <x:c r="X849" t="n">
        <x:v>3.85177</x:v>
      </x:c>
      <x:c r="Y849" t="n">
        <x:v>3.81764</x:v>
      </x:c>
      <x:c r="Z849" t="n">
        <x:v>6.66991</x:v>
      </x:c>
      <x:c r="AA849" t="n">
        <x:v>4.56362</x:v>
      </x:c>
      <x:c r="AB849" t="n">
        <x:f>COUNT(D849:O849)</x:f>
        <x:v>12</x:v>
      </x:c>
      <x:c r="AC849" t="n">
        <x:f>COUNT(P849:AA849)</x:f>
        <x:v>12</x:v>
      </x:c>
      <x:c r="AD849" t="n">
        <x:f>COUNTIF(D849:AA849,"&gt;0")</x:f>
        <x:v>24</x:v>
      </x:c>
      <x:c r="AE849" t="n">
        <x:f>IF(AB849=0,"",AVERAGE(D849:O849))</x:f>
        <x:v>8.920847499999999</x:v>
      </x:c>
      <x:c r="AF849" t="n">
        <x:f>IF(AC849=0,"",AVERAGE(P849:AA849))</x:f>
        <x:v>5.90118</x:v>
      </x:c>
      <x:c r="AG849" t="n">
        <x:f>IF(OR(AB849&lt;'산출기준'!$B$19,AC849&lt;'산출기준'!$B$19,AE849=0),"",AF849/AE849)</x:f>
        <x:v>0.6615044142386697</x:v>
      </x:c>
      <x:c r="AH849" t="n">
        <x:f>IF(SUM(P849:AA849)=0,"",MAX(P849:AA849)/SUM(P849:AA849))</x:f>
        <x:v>0.12441480630427587</x:v>
      </x:c>
      <x:c r="AI849" t="n">
        <x:f>IF(AG849="","",AD849/'산출기준'!$B$18*'산출기준'!$B$20+MIN(1,AG849)*'산출기준'!$B$21+(1-AH849)*'산출기준'!$B$22)</x:f>
        <x:v>87.35683630107458</x:v>
      </x:c>
      <x:c r="AJ849" t="str">
        <x:v>24개월 중 양수 지수 24개월; 전반/후반 자료 12/12개월. 최근12개월/이전12개월 관측월 평균비 0.66배, 최근 최댓달 비중 12.4%. 미래 1년 지속을 보장하지 않음.</x:v>
      </x:c>
      <x:c r="AK849" t="str">
        <x:v>https://developers.naver.com/docs/serviceapi/datalab/search/search.md</x:v>
      </x:c>
    </x:row>
    <x:row r="850">
      <x:c r="A850" t="str">
        <x:v>K0846</x:v>
      </x:c>
      <x:c r="B850" t="str">
        <x:v>방송·연예</x:v>
      </x:c>
      <x:c r="C850" t="str">
        <x:v>정우성학력</x:v>
      </x:c>
      <x:c r="D850" t="n">
        <x:v>1.51145</x:v>
      </x:c>
      <x:c r="E850" t="n">
        <x:v>1.77961</x:v>
      </x:c>
      <x:c r="F850" t="n">
        <x:v>66.51389</x:v>
      </x:c>
      <x:c r="G850" t="n">
        <x:v>19.14675</x:v>
      </x:c>
      <x:c r="H850" t="n">
        <x:v>3.62262</x:v>
      </x:c>
      <x:c r="I850" t="n">
        <x:v>1.36518</x:v>
      </x:c>
      <x:c r="J850" t="n">
        <x:v>1.27254</x:v>
      </x:c>
      <x:c r="K850" t="n">
        <x:v>1.11652</x:v>
      </x:c>
      <x:c r="L850" t="n">
        <x:v>1.22866</x:v>
      </x:c>
      <x:c r="M850" t="n">
        <x:v>0.57045</x:v>
      </x:c>
      <x:c r="N850" t="n">
        <x:v>1.16528</x:v>
      </x:c>
      <x:c r="O850" t="n">
        <x:v>4.18332</x:v>
      </x:c>
      <x:c r="P850" t="n">
        <x:v>3.02779</x:v>
      </x:c>
      <x:c r="Q850" t="n">
        <x:v>2.35982</x:v>
      </x:c>
      <x:c r="R850" t="n">
        <x:v>2.26718</x:v>
      </x:c>
      <x:c r="S850" t="n">
        <x:v>4.87567</x:v>
      </x:c>
      <x:c r="T850" t="n">
        <x:v>5.17308</x:v>
      </x:c>
      <x:c r="U850" t="n">
        <x:v>3.25207</x:v>
      </x:c>
      <x:c r="V850" t="n">
        <x:v>1.56996</x:v>
      </x:c>
      <x:c r="W850" t="n">
        <x:v>1.1409</x:v>
      </x:c>
      <x:c r="X850" t="n">
        <x:v>0.5607</x:v>
      </x:c>
      <x:c r="Y850" t="n">
        <x:v>0.32666</x:v>
      </x:c>
      <x:c r="Z850" t="n">
        <x:v>0.33154</x:v>
      </x:c>
      <x:c r="AA850" t="n">
        <x:v>3.41784</x:v>
      </x:c>
      <x:c r="AB850" t="n">
        <x:f>COUNT(D850:O850)</x:f>
        <x:v>12</x:v>
      </x:c>
      <x:c r="AC850" t="n">
        <x:f>COUNT(P850:AA850)</x:f>
        <x:v>12</x:v>
      </x:c>
      <x:c r="AD850" t="n">
        <x:f>COUNTIF(D850:AA850,"&gt;0")</x:f>
        <x:v>24</x:v>
      </x:c>
      <x:c r="AE850" t="n">
        <x:f>IF(AB850=0,"",AVERAGE(D850:O850))</x:f>
        <x:v>8.6230225</x:v>
      </x:c>
      <x:c r="AF850" t="n">
        <x:f>IF(AC850=0,"",AVERAGE(P850:AA850))</x:f>
        <x:v>2.3586008333333335</x:v>
      </x:c>
      <x:c r="AG850" t="n">
        <x:f>IF(OR(AB850&lt;'산출기준'!$B$19,AC850&lt;'산출기준'!$B$19,AE850=0),"",AF850/AE850)</x:f>
        <x:v>0.27352367842404834</x:v>
      </x:c>
      <x:c r="AH850" t="n">
        <x:f>IF(SUM(P850:AA850)=0,"",MAX(P850:AA850)/SUM(P850:AA850))</x:f>
        <x:v>0.18277361472426626</x:v>
      </x:c>
      <x:c r="AI850" t="n">
        <x:f>IF(AG850="","",AD850/'산출기준'!$B$18*'산출기준'!$B$20+MIN(1,AG850)*'산출기준'!$B$21+(1-AH850)*'산출기준'!$B$22)</x:f>
        <x:v>74.55023805823613</x:v>
      </x:c>
      <x:c r="AJ850" t="str">
        <x:v>24개월 중 양수 지수 24개월; 전반/후반 자료 12/12개월. 최근12개월/이전12개월 관측월 평균비 0.27배, 최근 최댓달 비중 18.3%. 미래 1년 지속을 보장하지 않음.</x:v>
      </x:c>
      <x:c r="AK850" t="str">
        <x:v>https://developers.naver.com/docs/serviceapi/datalab/search/search.md</x:v>
      </x:c>
    </x:row>
    <x:row r="851">
      <x:c r="A851" t="str">
        <x:v>K0847</x:v>
      </x:c>
      <x:c r="B851" t="str">
        <x:v>방송·연예</x:v>
      </x:c>
      <x:c r="C851" t="str">
        <x:v>유재석기부</x:v>
      </x:c>
      <x:c r="D851" t="n">
        <x:v>3.59336</x:v>
      </x:c>
      <x:c r="E851" t="n">
        <x:v>2.74012</x:v>
      </x:c>
      <x:c r="F851" t="n">
        <x:v>4.0078</x:v>
      </x:c>
      <x:c r="G851" t="n">
        <x:v>6.14334</x:v>
      </x:c>
      <x:c r="H851" t="n">
        <x:v>7.6938</x:v>
      </x:c>
      <x:c r="I851" t="n">
        <x:v>4.20282</x:v>
      </x:c>
      <x:c r="J851" t="n">
        <x:v>100</x:v>
      </x:c>
      <x:c r="K851" t="n">
        <x:v>35.58264</x:v>
      </x:c>
      <x:c r="L851" t="n">
        <x:v>3.8859</x:v>
      </x:c>
      <x:c r="M851" t="n">
        <x:v>3.44709</x:v>
      </x:c>
      <x:c r="N851" t="n">
        <x:v>4.36372</x:v>
      </x:c>
      <x:c r="O851" t="n">
        <x:v>2.88152</x:v>
      </x:c>
      <x:c r="P851" t="n">
        <x:v>3.15455</x:v>
      </x:c>
      <x:c r="Q851" t="n">
        <x:v>2.39395</x:v>
      </x:c>
      <x:c r="R851" t="n">
        <x:v>2.2233</x:v>
      </x:c>
      <x:c r="S851" t="n">
        <x:v>4.56362</x:v>
      </x:c>
      <x:c r="T851" t="n">
        <x:v>4.69527</x:v>
      </x:c>
      <x:c r="U851" t="n">
        <x:v>2.09653</x:v>
      </x:c>
      <x:c r="V851" t="n">
        <x:v>1.47732</x:v>
      </x:c>
      <x:c r="W851" t="n">
        <x:v>2.93515</x:v>
      </x:c>
      <x:c r="X851" t="n">
        <x:v>2.17454</x:v>
      </x:c>
      <x:c r="Y851" t="n">
        <x:v>2.11116</x:v>
      </x:c>
      <x:c r="Z851" t="n">
        <x:v>1.21404</x:v>
      </x:c>
      <x:c r="AA851" t="n">
        <x:v>3.14968</x:v>
      </x:c>
      <x:c r="AB851" t="n">
        <x:f>COUNT(D851:O851)</x:f>
        <x:v>12</x:v>
      </x:c>
      <x:c r="AC851" t="n">
        <x:f>COUNT(P851:AA851)</x:f>
        <x:v>12</x:v>
      </x:c>
      <x:c r="AD851" t="n">
        <x:f>COUNTIF(D851:AA851,"&gt;0")</x:f>
        <x:v>24</x:v>
      </x:c>
      <x:c r="AE851" t="n">
        <x:f>IF(AB851=0,"",AVERAGE(D851:O851))</x:f>
        <x:v>14.878509166666666</x:v>
      </x:c>
      <x:c r="AF851" t="n">
        <x:f>IF(AC851=0,"",AVERAGE(P851:AA851))</x:f>
        <x:v>2.6824258333333333</x:v>
      </x:c>
      <x:c r="AG851" t="n">
        <x:f>IF(OR(AB851&lt;'산출기준'!$B$19,AC851&lt;'산출기준'!$B$19,AE851=0),"",AF851/AE851)</x:f>
        <x:v>0.18028861650621247</x:v>
      </x:c>
      <x:c r="AH851" t="n">
        <x:f>IF(SUM(P851:AA851)=0,"",MAX(P851:AA851)/SUM(P851:AA851))</x:f>
        <x:v>0.14586516992858764</x:v>
      </x:c>
      <x:c r="AI851" t="n">
        <x:f>IF(AG851="","",AD851/'산출기준'!$B$18*'산출기준'!$B$20+MIN(1,AG851)*'산출기준'!$B$21+(1-AH851)*'산출기준'!$B$22)</x:f>
        <x:v>72.49135509661463</x:v>
      </x:c>
      <x:c r="AJ851" t="str">
        <x:v>24개월 중 양수 지수 24개월; 전반/후반 자료 12/12개월. 최근12개월/이전12개월 관측월 평균비 0.18배, 최근 최댓달 비중 14.6%. 미래 1년 지속을 보장하지 않음.</x:v>
      </x:c>
      <x:c r="AK851" t="str">
        <x:v>https://developers.naver.com/docs/serviceapi/datalab/search/search.md</x:v>
      </x:c>
    </x:row>
    <x:row r="852">
      <x:c r="A852" t="str">
        <x:v>K0848</x:v>
      </x:c>
      <x:c r="B852" t="str">
        <x:v>방송·연예</x:v>
      </x:c>
      <x:c r="C852" t="str">
        <x:v>최화정학력</x:v>
      </x:c>
      <x:c r="D852" t="n">
        <x:v>10.99463</x:v>
      </x:c>
      <x:c r="E852" t="n">
        <x:v>5.71428</x:v>
      </x:c>
      <x:c r="F852" t="n">
        <x:v>5.92393</x:v>
      </x:c>
      <x:c r="G852" t="n">
        <x:v>6.50414</x:v>
      </x:c>
      <x:c r="H852" t="n">
        <x:v>6.64553</x:v>
      </x:c>
      <x:c r="I852" t="n">
        <x:v>6.62116</x:v>
      </x:c>
      <x:c r="J852" t="n">
        <x:v>3.97854</x:v>
      </x:c>
      <x:c r="K852" t="n">
        <x:v>8.11799</x:v>
      </x:c>
      <x:c r="L852" t="n">
        <x:v>5.18771</x:v>
      </x:c>
      <x:c r="M852" t="n">
        <x:v>2.83764</x:v>
      </x:c>
      <x:c r="N852" t="n">
        <x:v>4.61725</x:v>
      </x:c>
      <x:c r="O852" t="n">
        <x:v>2.69624</x:v>
      </x:c>
      <x:c r="P852" t="n">
        <x:v>3.20819</x:v>
      </x:c>
      <x:c r="Q852" t="n">
        <x:v>1.83325</x:v>
      </x:c>
      <x:c r="R852" t="n">
        <x:v>3.20819</x:v>
      </x:c>
      <x:c r="S852" t="n">
        <x:v>13.81764</x:v>
      </x:c>
      <x:c r="T852" t="n">
        <x:v>4.55387</x:v>
      </x:c>
      <x:c r="U852" t="n">
        <x:v>2.08191</x:v>
      </x:c>
      <x:c r="V852" t="n">
        <x:v>1.54071</x:v>
      </x:c>
      <x:c r="W852" t="n">
        <x:v>2.57922</x:v>
      </x:c>
      <x:c r="X852" t="n">
        <x:v>2.46708</x:v>
      </x:c>
      <x:c r="Y852" t="n">
        <x:v>1.98439</x:v>
      </x:c>
      <x:c r="Z852" t="n">
        <x:v>2.58898</x:v>
      </x:c>
      <x:c r="AA852" t="n">
        <x:v>2.97903</x:v>
      </x:c>
      <x:c r="AB852" t="n">
        <x:f>COUNT(D852:O852)</x:f>
        <x:v>12</x:v>
      </x:c>
      <x:c r="AC852" t="n">
        <x:f>COUNT(P852:AA852)</x:f>
        <x:v>12</x:v>
      </x:c>
      <x:c r="AD852" t="n">
        <x:f>COUNTIF(D852:AA852,"&gt;0")</x:f>
        <x:v>24</x:v>
      </x:c>
      <x:c r="AE852" t="n">
        <x:f>IF(AB852=0,"",AVERAGE(D852:O852))</x:f>
        <x:v>5.819920000000001</x:v>
      </x:c>
      <x:c r="AF852" t="n">
        <x:f>IF(AC852=0,"",AVERAGE(P852:AA852))</x:f>
        <x:v>3.570205</x:v>
      </x:c>
      <x:c r="AG852" t="n">
        <x:f>IF(OR(AB852&lt;'산출기준'!$B$19,AC852&lt;'산출기준'!$B$19,AE852=0),"",AF852/AE852)</x:f>
        <x:v>0.6134457174669067</x:v>
      </x:c>
      <x:c r="AH852" t="n">
        <x:f>IF(SUM(P852:AA852)=0,"",MAX(P852:AA852)/SUM(P852:AA852))</x:f>
        <x:v>0.3225220960701136</x:v>
      </x:c>
      <x:c r="AI852" t="n">
        <x:f>IF(AG852="","",AD852/'산출기준'!$B$18*'산출기준'!$B$20+MIN(1,AG852)*'산출기준'!$B$21+(1-AH852)*'산출기준'!$B$22)</x:f>
        <x:v>81.95292960260493</x:v>
      </x:c>
      <x:c r="AJ852" t="str">
        <x:v>24개월 중 양수 지수 24개월; 전반/후반 자료 12/12개월. 최근12개월/이전12개월 관측월 평균비 0.61배, 최근 최댓달 비중 32.3%. 미래 1년 지속을 보장하지 않음.</x:v>
      </x:c>
      <x:c r="AK852" t="str">
        <x:v>https://developers.naver.com/docs/serviceapi/datalab/search/search.md</x:v>
      </x:c>
    </x:row>
    <x:row r="853">
      <x:c r="A853" t="str">
        <x:v>K0849</x:v>
      </x:c>
      <x:c r="B853" t="str">
        <x:v>방송·연예</x:v>
      </x:c>
      <x:c r="C853" t="str">
        <x:v>연예인축가비용</x:v>
      </x:c>
      <x:c r="D853" t="n">
        <x:v>7.50365</x:v>
      </x:c>
      <x:c r="E853" t="n">
        <x:v>9.89273</x:v>
      </x:c>
      <x:c r="F853" t="n">
        <x:v>8.85421</x:v>
      </x:c>
      <x:c r="G853" t="n">
        <x:v>6.21647</x:v>
      </x:c>
      <x:c r="H853" t="n">
        <x:v>6.9527</x:v>
      </x:c>
      <x:c r="I853" t="n">
        <x:v>6.28473</x:v>
      </x:c>
      <x:c r="J853" t="n">
        <x:v>6.22135</x:v>
      </x:c>
      <x:c r="K853" t="n">
        <x:v>6.2311</x:v>
      </x:c>
      <x:c r="L853" t="n">
        <x:v>5.66552</x:v>
      </x:c>
      <x:c r="M853" t="n">
        <x:v>5.21696</x:v>
      </x:c>
      <x:c r="N853" t="n">
        <x:v>4.45148</x:v>
      </x:c>
      <x:c r="O853" t="n">
        <x:v>4.26133</x:v>
      </x:c>
      <x:c r="P853" t="n">
        <x:v>5.08044</x:v>
      </x:c>
      <x:c r="Q853" t="n">
        <x:v>4.99756</x:v>
      </x:c>
      <x:c r="R853" t="n">
        <x:v>6.56265</x:v>
      </x:c>
      <x:c r="S853" t="n">
        <x:v>6.23598</x:v>
      </x:c>
      <x:c r="T853" t="n">
        <x:v>4.85616</x:v>
      </x:c>
      <x:c r="U853" t="n">
        <x:v>4.07118</x:v>
      </x:c>
      <x:c r="V853" t="n">
        <x:v>4.70989</x:v>
      </x:c>
      <x:c r="W853" t="n">
        <x:v>4.31009</x:v>
      </x:c>
      <x:c r="X853" t="n">
        <x:v>4.64163</x:v>
      </x:c>
      <x:c r="Y853" t="n">
        <x:v>3.92491</x:v>
      </x:c>
      <x:c r="Z853" t="n">
        <x:v>3.48122</x:v>
      </x:c>
      <x:c r="AA853" t="n">
        <x:v>3.16918</x:v>
      </x:c>
      <x:c r="AB853" t="n">
        <x:f>COUNT(D853:O853)</x:f>
        <x:v>12</x:v>
      </x:c>
      <x:c r="AC853" t="n">
        <x:f>COUNT(P853:AA853)</x:f>
        <x:v>12</x:v>
      </x:c>
      <x:c r="AD853" t="n">
        <x:f>COUNTIF(D853:AA853,"&gt;0")</x:f>
        <x:v>24</x:v>
      </x:c>
      <x:c r="AE853" t="n">
        <x:f>IF(AB853=0,"",AVERAGE(D853:O853))</x:f>
        <x:v>6.479352500000001</x:v>
      </x:c>
      <x:c r="AF853" t="n">
        <x:f>IF(AC853=0,"",AVERAGE(P853:AA853))</x:f>
        <x:v>4.670074166666667</x:v>
      </x:c>
      <x:c r="AG853" t="n">
        <x:f>IF(OR(AB853&lt;'산출기준'!$B$19,AC853&lt;'산출기준'!$B$19,AE853=0),"",AF853/AE853)</x:f>
        <x:v>0.7207624784523864</x:v>
      </x:c>
      <x:c r="AH853" t="n">
        <x:f>IF(SUM(P853:AA853)=0,"",MAX(P853:AA853)/SUM(P853:AA853))</x:f>
        <x:v>0.11710467124986773</x:v>
      </x:c>
      <x:c r="AI853" t="n">
        <x:f>IF(AG853="","",AD853/'산출기준'!$B$18*'산출기준'!$B$20+MIN(1,AG853)*'산출기준'!$B$21+(1-AH853)*'산출기준'!$B$22)</x:f>
        <x:v>89.28078092857423</x:v>
      </x:c>
      <x:c r="AJ853" t="str">
        <x:v>24개월 중 양수 지수 24개월; 전반/후반 자료 12/12개월. 최근12개월/이전12개월 관측월 평균비 0.72배, 최근 최댓달 비중 11.7%. 미래 1년 지속을 보장하지 않음.</x:v>
      </x:c>
      <x:c r="AK853" t="str">
        <x:v>https://developers.naver.com/docs/serviceapi/datalab/search/search.md</x:v>
      </x:c>
    </x:row>
    <x:row r="854">
      <x:c r="A854" t="str">
        <x:v>K0850</x:v>
      </x:c>
      <x:c r="B854" t="str">
        <x:v>방송·연예</x:v>
      </x:c>
      <x:c r="C854" t="str">
        <x:v>기안84마라톤</x:v>
      </x:c>
      <x:c r="D854" t="n">
        <x:v>9.04871</x:v>
      </x:c>
      <x:c r="E854" t="n">
        <x:v>11.40875</x:v>
      </x:c>
      <x:c r="F854" t="n">
        <x:v>100</x:v>
      </x:c>
      <x:c r="G854" t="n">
        <x:v>4.3342</x:v>
      </x:c>
      <x:c r="H854" t="n">
        <x:v>2.23141</x:v>
      </x:c>
      <x:c r="I854" t="n">
        <x:v>3.38068</x:v>
      </x:c>
      <x:c r="J854" t="n">
        <x:v>4.98014</x:v>
      </x:c>
      <x:c r="K854" t="n">
        <x:v>7.39891</x:v>
      </x:c>
      <x:c r="L854" t="n">
        <x:v>4.15524</x:v>
      </x:c>
      <x:c r="M854" t="n">
        <x:v>3.47575</x:v>
      </x:c>
      <x:c r="N854" t="n">
        <x:v>3.00039</x:v>
      </x:c>
      <x:c r="O854" t="n">
        <x:v>5.43873</x:v>
      </x:c>
      <x:c r="P854" t="n">
        <x:v>7.3318</x:v>
      </x:c>
      <x:c r="Q854" t="n">
        <x:v>8.51182</x:v>
      </x:c>
      <x:c r="R854" t="n">
        <x:v>39.15608</x:v>
      </x:c>
      <x:c r="S854" t="n">
        <x:v>96.87657</x:v>
      </x:c>
      <x:c r="T854" t="n">
        <x:v>74.71338</x:v>
      </x:c>
      <x:c r="U854" t="n">
        <x:v>23.84094</x:v>
      </x:c>
      <x:c r="V854" t="n">
        <x:v>8.50343</x:v>
      </x:c>
      <x:c r="W854" t="n">
        <x:v>7.8519</x:v>
      </x:c>
      <x:c r="X854" t="n">
        <x:v>4.61383</x:v>
      </x:c>
      <x:c r="Y854" t="n">
        <x:v>1.29746</x:v>
      </x:c>
      <x:c r="Z854" t="n">
        <x:v>2.71517</x:v>
      </x:c>
      <x:c r="AA854" t="n">
        <x:v>1.58268</x:v>
      </x:c>
      <x:c r="AB854" t="n">
        <x:f>COUNT(D854:O854)</x:f>
        <x:v>12</x:v>
      </x:c>
      <x:c r="AC854" t="n">
        <x:f>COUNT(P854:AA854)</x:f>
        <x:v>12</x:v>
      </x:c>
      <x:c r="AD854" t="n">
        <x:f>COUNTIF(D854:AA854,"&gt;0")</x:f>
        <x:v>24</x:v>
      </x:c>
      <x:c r="AE854" t="n">
        <x:f>IF(AB854=0,"",AVERAGE(D854:O854))</x:f>
        <x:v>13.237742500000001</x:v>
      </x:c>
      <x:c r="AF854" t="n">
        <x:f>IF(AC854=0,"",AVERAGE(P854:AA854))</x:f>
        <x:v>23.082921666666664</x:v>
      </x:c>
      <x:c r="AG854" t="n">
        <x:f>IF(OR(AB854&lt;'산출기준'!$B$19,AC854&lt;'산출기준'!$B$19,AE854=0),"",AF854/AE854)</x:f>
        <x:v>1.743720401470769</x:v>
      </x:c>
      <x:c r="AH854" t="n">
        <x:f>IF(SUM(P854:AA854)=0,"",MAX(P854:AA854)/SUM(P854:AA854))</x:f>
        <x:v>0.3497411470081813</x:v>
      </x:c>
      <x:c r="AI854" t="n">
        <x:f>IF(AG854="","",AD854/'산출기준'!$B$18*'산출기준'!$B$20+MIN(1,AG854)*'산출기준'!$B$21+(1-AH854)*'산출기준'!$B$22)</x:f>
        <x:v>93.00517705983637</x:v>
      </x:c>
      <x:c r="AJ854" t="str">
        <x:v>24개월 중 양수 지수 24개월; 전반/후반 자료 12/12개월. 최근12개월/이전12개월 관측월 평균비 1.74배, 최근 최댓달 비중 35.0%. 미래 1년 지속을 보장하지 않음.</x:v>
      </x:c>
      <x:c r="AK854" t="str">
        <x:v>https://developers.naver.com/docs/serviceapi/datalab/search/search.md</x:v>
      </x:c>
    </x:row>
    <x:row r="855">
      <x:c r="A855" t="str">
        <x:v>K0851</x:v>
      </x:c>
      <x:c r="B855" t="str">
        <x:v>방송·연예</x:v>
      </x:c>
      <x:c r="C855" t="str">
        <x:v>임영웅데뷔</x:v>
      </x:c>
      <x:c r="D855" t="n">
        <x:v>1.97416</x:v>
      </x:c>
      <x:c r="E855" t="n">
        <x:v>1.18841</x:v>
      </x:c>
      <x:c r="F855" t="n">
        <x:v>0.65712</x:v>
      </x:c>
      <x:c r="G855" t="n">
        <x:v>0.90039</x:v>
      </x:c>
      <x:c r="H855" t="n">
        <x:v>1.26111</x:v>
      </x:c>
      <x:c r="I855" t="n">
        <x:v>0.86684</x:v>
      </x:c>
      <x:c r="J855" t="n">
        <x:v>1.06817</x:v>
      </x:c>
      <x:c r="K855" t="n">
        <x:v>0.51171</x:v>
      </x:c>
      <x:c r="L855" t="n">
        <x:v>0.46417</x:v>
      </x:c>
      <x:c r="M855" t="n">
        <x:v>0.45858</x:v>
      </x:c>
      <x:c r="N855" t="n">
        <x:v>0.66551</x:v>
      </x:c>
      <x:c r="O855" t="n">
        <x:v>1.65538</x:v>
      </x:c>
      <x:c r="P855" t="n">
        <x:v>1.50159</x:v>
      </x:c>
      <x:c r="Q855" t="n">
        <x:v>2.72076</x:v>
      </x:c>
      <x:c r="R855" t="n">
        <x:v>0.47536</x:v>
      </x:c>
      <x:c r="S855" t="n">
        <x:v>0.49773</x:v>
      </x:c>
      <x:c r="T855" t="n">
        <x:v>0.79693</x:v>
      </x:c>
      <x:c r="U855" t="n">
        <x:v>0.96191</x:v>
      </x:c>
      <x:c r="V855" t="n">
        <x:v>0.70465</x:v>
      </x:c>
      <x:c r="W855" t="n">
        <x:v>0.49773</x:v>
      </x:c>
      <x:c r="X855" t="n">
        <x:v>0.49773</x:v>
      </x:c>
      <x:c r="Y855" t="n">
        <x:v>0.76338</x:v>
      </x:c>
      <x:c r="Z855" t="n">
        <x:v>1.24713</x:v>
      </x:c>
      <x:c r="AA855" t="n">
        <x:v>1.91544</x:v>
      </x:c>
      <x:c r="AB855" t="n">
        <x:f>COUNT(D855:O855)</x:f>
        <x:v>12</x:v>
      </x:c>
      <x:c r="AC855" t="n">
        <x:f>COUNT(P855:AA855)</x:f>
        <x:v>12</x:v>
      </x:c>
      <x:c r="AD855" t="n">
        <x:f>COUNTIF(D855:AA855,"&gt;0")</x:f>
        <x:v>24</x:v>
      </x:c>
      <x:c r="AE855" t="n">
        <x:f>IF(AB855=0,"",AVERAGE(D855:O855))</x:f>
        <x:v>0.9726291666666667</x:v>
      </x:c>
      <x:c r="AF855" t="n">
        <x:f>IF(AC855=0,"",AVERAGE(P855:AA855))</x:f>
        <x:v>1.0483616666666666</x:v>
      </x:c>
      <x:c r="AG855" t="n">
        <x:f>IF(OR(AB855&lt;'산출기준'!$B$19,AC855&lt;'산출기준'!$B$19,AE855=0),"",AF855/AE855)</x:f>
        <x:v>1.077863694196572</x:v>
      </x:c>
      <x:c r="AH855" t="n">
        <x:f>IF(SUM(P855:AA855)=0,"",MAX(P855:AA855)/SUM(P855:AA855))</x:f>
        <x:v>0.2162707844144117</x:v>
      </x:c>
      <x:c r="AI855" t="n">
        <x:f>IF(AG855="","",AD855/'산출기준'!$B$18*'산출기준'!$B$20+MIN(1,AG855)*'산출기준'!$B$21+(1-AH855)*'산출기준'!$B$22)</x:f>
        <x:v>95.67458431171177</x:v>
      </x:c>
      <x:c r="AJ855" t="str">
        <x:v>24개월 중 양수 지수 24개월; 전반/후반 자료 12/12개월. 최근12개월/이전12개월 관측월 평균비 1.08배, 최근 최댓달 비중 21.6%. 미래 1년 지속을 보장하지 않음.</x:v>
      </x:c>
      <x:c r="AK855" t="str">
        <x:v>https://developers.naver.com/docs/serviceapi/datalab/search/search.md</x:v>
      </x:c>
    </x:row>
    <x:row r="856">
      <x:c r="A856" t="str">
        <x:v>K0852</x:v>
      </x:c>
      <x:c r="B856" t="str">
        <x:v>방송·연예</x:v>
      </x:c>
      <x:c r="C856" t="str">
        <x:v>유재석학력</x:v>
      </x:c>
      <x:c r="D856" t="n">
        <x:v>0.95911</x:v>
      </x:c>
      <x:c r="E856" t="n">
        <x:v>1.07096</x:v>
      </x:c>
      <x:c r="F856" t="n">
        <x:v>1.46803</x:v>
      </x:c>
      <x:c r="G856" t="n">
        <x:v>1.4177</x:v>
      </x:c>
      <x:c r="H856" t="n">
        <x:v>1.88468</x:v>
      </x:c>
      <x:c r="I856" t="n">
        <x:v>1.38135</x:v>
      </x:c>
      <x:c r="J856" t="n">
        <x:v>1.2695</x:v>
      </x:c>
      <x:c r="K856" t="n">
        <x:v>1.32822</x:v>
      </x:c>
      <x:c r="L856" t="n">
        <x:v>1.02622</x:v>
      </x:c>
      <x:c r="M856" t="n">
        <x:v>1.3422</x:v>
      </x:c>
      <x:c r="N856" t="n">
        <x:v>6.18254</x:v>
      </x:c>
      <x:c r="O856" t="n">
        <x:v>5.1619</x:v>
      </x:c>
      <x:c r="P856" t="n">
        <x:v>0.94234</x:v>
      </x:c>
      <x:c r="Q856" t="n">
        <x:v>1.17163</x:v>
      </x:c>
      <x:c r="R856" t="n">
        <x:v>1.00665</x:v>
      </x:c>
      <x:c r="S856" t="n">
        <x:v>1.24154</x:v>
      </x:c>
      <x:c r="T856" t="n">
        <x:v>1.80638</x:v>
      </x:c>
      <x:c r="U856" t="n">
        <x:v>1.54913</x:v>
      </x:c>
      <x:c r="V856" t="n">
        <x:v>1.68055</x:v>
      </x:c>
      <x:c r="W856" t="n">
        <x:v>0.84447</x:v>
      </x:c>
      <x:c r="X856" t="n">
        <x:v>0.72143</x:v>
      </x:c>
      <x:c r="Y856" t="n">
        <x:v>1.31144</x:v>
      </x:c>
      <x:c r="Z856" t="n">
        <x:v>1.11291</x:v>
      </x:c>
      <x:c r="AA856" t="n">
        <x:v>1.5687</x:v>
      </x:c>
      <x:c r="AB856" t="n">
        <x:f>COUNT(D856:O856)</x:f>
        <x:v>12</x:v>
      </x:c>
      <x:c r="AC856" t="n">
        <x:f>COUNT(P856:AA856)</x:f>
        <x:v>12</x:v>
      </x:c>
      <x:c r="AD856" t="n">
        <x:f>COUNTIF(D856:AA856,"&gt;0")</x:f>
        <x:v>24</x:v>
      </x:c>
      <x:c r="AE856" t="n">
        <x:f>IF(AB856=0,"",AVERAGE(D856:O856))</x:f>
        <x:v>2.0410341666666665</x:v>
      </x:c>
      <x:c r="AF856" t="n">
        <x:f>IF(AC856=0,"",AVERAGE(P856:AA856))</x:f>
        <x:v>1.2464308333333332</x:v>
      </x:c>
      <x:c r="AG856" t="n">
        <x:f>IF(OR(AB856&lt;'산출기준'!$B$19,AC856&lt;'산출기준'!$B$19,AE856=0),"",AF856/AE856)</x:f>
        <x:v>0.6106859227001344</x:v>
      </x:c>
      <x:c r="AH856" t="n">
        <x:f>IF(SUM(P856:AA856)=0,"",MAX(P856:AA856)/SUM(P856:AA856))</x:f>
        <x:v>0.12077017243235187</x:v>
      </x:c>
      <x:c r="AI856" t="n">
        <x:f>IF(AG856="","",AD856/'산출기준'!$B$18*'산출기준'!$B$20+MIN(1,AG856)*'산출기준'!$B$21+(1-AH856)*'산출기준'!$B$22)</x:f>
        <x:v>85.905174232357</x:v>
      </x:c>
      <x:c r="AJ856" t="str">
        <x:v>24개월 중 양수 지수 24개월; 전반/후반 자료 12/12개월. 최근12개월/이전12개월 관측월 평균비 0.61배, 최근 최댓달 비중 12.1%. 미래 1년 지속을 보장하지 않음.</x:v>
      </x:c>
      <x:c r="AK856" t="str">
        <x:v>https://developers.naver.com/docs/serviceapi/datalab/search/search.md</x:v>
      </x:c>
    </x:row>
    <x:row r="857">
      <x:c r="A857" t="str">
        <x:v>K0853</x:v>
      </x:c>
      <x:c r="B857" t="str">
        <x:v>방송·연예</x:v>
      </x:c>
      <x:c r="C857" t="str">
        <x:v>엄정화데뷔</x:v>
      </x:c>
      <x:c r="D857" t="n">
        <x:v>0.50612</x:v>
      </x:c>
      <x:c r="E857" t="n">
        <x:v>0.36071</x:v>
      </x:c>
      <x:c r="F857" t="n">
        <x:v>0.13142</x:v>
      </x:c>
      <x:c r="G857" t="n">
        <x:v>0.39427</x:v>
      </x:c>
      <x:c r="H857" t="n">
        <x:v>0.57323</x:v>
      </x:c>
      <x:c r="I857" t="n">
        <x:v>0.46697</x:v>
      </x:c>
      <x:c r="J857" t="n">
        <x:v>0.40545</x:v>
      </x:c>
      <x:c r="K857" t="n">
        <x:v>0.12583</x:v>
      </x:c>
      <x:c r="L857" t="n">
        <x:v>0.25446</x:v>
      </x:c>
      <x:c r="M857" t="n">
        <x:v>0.36071</x:v>
      </x:c>
      <x:c r="N857" t="n">
        <x:v>0.24607</x:v>
      </x:c>
      <x:c r="O857" t="n">
        <x:v>1.22476</x:v>
      </x:c>
      <x:c r="P857" t="n">
        <x:v>1.92942</x:v>
      </x:c>
      <x:c r="Q857" t="n">
        <x:v>0.57882</x:v>
      </x:c>
      <x:c r="R857" t="n">
        <x:v>0.36631</x:v>
      </x:c>
      <x:c r="S857" t="n">
        <x:v>0.13701</x:v>
      </x:c>
      <x:c r="T857" t="n">
        <x:v>0.28242</x:v>
      </x:c>
      <x:c r="U857" t="n">
        <x:v>0.22929</x:v>
      </x:c>
      <x:c r="V857" t="n">
        <x:v>0.09227</x:v>
      </x:c>
      <x:c r="W857" t="n">
        <x:v>0.19014</x:v>
      </x:c>
      <x:c r="X857" t="n">
        <x:v>0.2964</x:v>
      </x:c>
      <x:c r="Y857" t="n">
        <x:v>0.11744</x:v>
      </x:c>
      <x:c r="Z857" t="n">
        <x:v>0.13142</x:v>
      </x:c>
      <x:c r="AA857" t="n">
        <x:v>1.42329</x:v>
      </x:c>
      <x:c r="AB857" t="n">
        <x:f>COUNT(D857:O857)</x:f>
        <x:v>12</x:v>
      </x:c>
      <x:c r="AC857" t="n">
        <x:f>COUNT(P857:AA857)</x:f>
        <x:v>12</x:v>
      </x:c>
      <x:c r="AD857" t="n">
        <x:f>COUNTIF(D857:AA857,"&gt;0")</x:f>
        <x:v>24</x:v>
      </x:c>
      <x:c r="AE857" t="n">
        <x:f>IF(AB857=0,"",AVERAGE(D857:O857))</x:f>
        <x:v>0.42083333333333334</x:v>
      </x:c>
      <x:c r="AF857" t="n">
        <x:f>IF(AC857=0,"",AVERAGE(P857:AA857))</x:f>
        <x:v>0.48118583333333337</x:v>
      </x:c>
      <x:c r="AG857" t="n">
        <x:f>IF(OR(AB857&lt;'산출기준'!$B$19,AC857&lt;'산출기준'!$B$19,AE857=0),"",AF857/AE857)</x:f>
        <x:v>1.1434118811881189</x:v>
      </x:c>
      <x:c r="AH857" t="n">
        <x:f>IF(SUM(P857:AA857)=0,"",MAX(P857:AA857)/SUM(P857:AA857))</x:f>
        <x:v>0.3341432537325323</x:v>
      </x:c>
      <x:c r="AI857" t="n">
        <x:f>IF(AG857="","",AD857/'산출기준'!$B$18*'산출기준'!$B$20+MIN(1,AG857)*'산출기준'!$B$21+(1-AH857)*'산출기준'!$B$22)</x:f>
        <x:v>93.31713492534935</x:v>
      </x:c>
      <x:c r="AJ857" t="str">
        <x:v>24개월 중 양수 지수 24개월; 전반/후반 자료 12/12개월. 최근12개월/이전12개월 관측월 평균비 1.14배, 최근 최댓달 비중 33.4%. 미래 1년 지속을 보장하지 않음.</x:v>
      </x:c>
      <x:c r="AK857" t="str">
        <x:v>https://developers.naver.com/docs/serviceapi/datalab/search/search.md</x:v>
      </x:c>
    </x:row>
    <x:row r="858">
      <x:c r="A858" t="str">
        <x:v>K0854</x:v>
      </x:c>
      <x:c r="B858" t="str">
        <x:v>방송·연예</x:v>
      </x:c>
      <x:c r="C858" t="str">
        <x:v>유재석데뷔</x:v>
      </x:c>
      <x:c r="D858" t="n">
        <x:v>1.43168</x:v>
      </x:c>
      <x:c r="E858" t="n">
        <x:v>1.25831</x:v>
      </x:c>
      <x:c r="F858" t="n">
        <x:v>1.65259</x:v>
      </x:c>
      <x:c r="G858" t="n">
        <x:v>1.53514</x:v>
      </x:c>
      <x:c r="H858" t="n">
        <x:v>2.27056</x:v>
      </x:c>
      <x:c r="I858" t="n">
        <x:v>1.54633</x:v>
      </x:c>
      <x:c r="J858" t="n">
        <x:v>1.55751</x:v>
      </x:c>
      <x:c r="K858" t="n">
        <x:v>1.1912</x:v>
      </x:c>
      <x:c r="L858" t="n">
        <x:v>1.21637</x:v>
      </x:c>
      <x:c r="M858" t="n">
        <x:v>1.34779</x:v>
      </x:c>
      <x:c r="N858" t="n">
        <x:v>1.6442</x:v>
      </x:c>
      <x:c r="O858" t="n">
        <x:v>1.73927</x:v>
      </x:c>
      <x:c r="P858" t="n">
        <x:v>1.25552</x:v>
      </x:c>
      <x:c r="Q858" t="n">
        <x:v>1.78681</x:v>
      </x:c>
      <x:c r="R858" t="n">
        <x:v>1.00665</x:v>
      </x:c>
      <x:c r="S858" t="n">
        <x:v>2.0916</x:v>
      </x:c>
      <x:c r="T858" t="n">
        <x:v>1.38974</x:v>
      </x:c>
      <x:c r="U858" t="n">
        <x:v>1.39253</x:v>
      </x:c>
      <x:c r="V858" t="n">
        <x:v>1.17443</x:v>
      </x:c>
      <x:c r="W858" t="n">
        <x:v>0.97869</x:v>
      </x:c>
      <x:c r="X858" t="n">
        <x:v>1.07096</x:v>
      </x:c>
      <x:c r="Y858" t="n">
        <x:v>1.47083</x:v>
      </x:c>
      <x:c r="Z858" t="n">
        <x:v>1.7952</x:v>
      </x:c>
      <x:c r="AA858" t="n">
        <x:v>1.2723</x:v>
      </x:c>
      <x:c r="AB858" t="n">
        <x:f>COUNT(D858:O858)</x:f>
        <x:v>12</x:v>
      </x:c>
      <x:c r="AC858" t="n">
        <x:f>COUNT(P858:AA858)</x:f>
        <x:v>12</x:v>
      </x:c>
      <x:c r="AD858" t="n">
        <x:f>COUNTIF(D858:AA858,"&gt;0")</x:f>
        <x:v>24</x:v>
      </x:c>
      <x:c r="AE858" t="n">
        <x:f>IF(AB858=0,"",AVERAGE(D858:O858))</x:f>
        <x:v>1.5325791666666666</x:v>
      </x:c>
      <x:c r="AF858" t="n">
        <x:f>IF(AC858=0,"",AVERAGE(P858:AA858))</x:f>
        <x:v>1.3904383333333332</x:v>
      </x:c>
      <x:c r="AG858" t="n">
        <x:f>IF(OR(AB858&lt;'산출기준'!$B$19,AC858&lt;'산출기준'!$B$19,AE858=0),"",AF858/AE858)</x:f>
        <x:v>0.9072538395243313</x:v>
      </x:c>
      <x:c r="AH858" t="n">
        <x:f>IF(SUM(P858:AA858)=0,"",MAX(P858:AA858)/SUM(P858:AA858))</x:f>
        <x:v>0.12535615267607458</x:v>
      </x:c>
      <x:c r="AI858" t="n">
        <x:f>IF(AG858="","",AD858/'산출기준'!$B$18*'산출기준'!$B$20+MIN(1,AG858)*'산출기준'!$B$21+(1-AH858)*'산출기준'!$B$22)</x:f>
        <x:v>94.71049213220844</x:v>
      </x:c>
      <x:c r="AJ858" t="str">
        <x:v>24개월 중 양수 지수 24개월; 전반/후반 자료 12/12개월. 최근12개월/이전12개월 관측월 평균비 0.91배, 최근 최댓달 비중 12.5%. 미래 1년 지속을 보장하지 않음.</x:v>
      </x:c>
      <x:c r="AK858" t="str">
        <x:v>https://developers.naver.com/docs/serviceapi/datalab/search/search.md</x:v>
      </x:c>
    </x:row>
    <x:row r="859">
      <x:c r="A859" t="str">
        <x:v>K0855</x:v>
      </x:c>
      <x:c r="B859" t="str">
        <x:v>방송·연예</x:v>
      </x:c>
      <x:c r="C859" t="str">
        <x:v>아이유기부</x:v>
      </x:c>
      <x:c r="D859" t="n">
        <x:v>17.42826</x:v>
      </x:c>
      <x:c r="E859" t="n">
        <x:v>7.56509</x:v>
      </x:c>
      <x:c r="F859" t="n">
        <x:v>6.3297</x:v>
      </x:c>
      <x:c r="G859" t="n">
        <x:v>31.00425</x:v>
      </x:c>
      <x:c r="H859" t="n">
        <x:v>23.82438</x:v>
      </x:c>
      <x:c r="I859" t="n">
        <x:v>8.35547</x:v>
      </x:c>
      <x:c r="J859" t="n">
        <x:v>100</x:v>
      </x:c>
      <x:c r="K859" t="n">
        <x:v>32.24628</x:v>
      </x:c>
      <x:c r="L859" t="n">
        <x:v>17.58103</x:v>
      </x:c>
      <x:c r="M859" t="n">
        <x:v>7.49867</x:v>
      </x:c>
      <x:c r="N859" t="n">
        <x:v>7.05366</x:v>
      </x:c>
      <x:c r="O859" t="n">
        <x:v>3.86556</x:v>
      </x:c>
      <x:c r="P859" t="n">
        <x:v>6.97396</x:v>
      </x:c>
      <x:c r="Q859" t="n">
        <x:v>4.9814</x:v>
      </x:c>
      <x:c r="R859" t="n">
        <x:v>4.42348</x:v>
      </x:c>
      <x:c r="S859" t="n">
        <x:v>5.73857</x:v>
      </x:c>
      <x:c r="T859" t="n">
        <x:v>7.37911</x:v>
      </x:c>
      <x:c r="U859" t="n">
        <x:v>4.05154</x:v>
      </x:c>
      <x:c r="V859" t="n">
        <x:v>2.856</x:v>
      </x:c>
      <x:c r="W859" t="n">
        <x:v>5.86477</x:v>
      </x:c>
      <x:c r="X859" t="n">
        <x:v>18.00611</x:v>
      </x:c>
      <x:c r="Y859" t="n">
        <x:v>6.9009</x:v>
      </x:c>
      <x:c r="Z859" t="n">
        <x:v>2.98219</x:v>
      </x:c>
      <x:c r="AA859" t="n">
        <x:v>2.6501</x:v>
      </x:c>
      <x:c r="AB859" t="n">
        <x:f>COUNT(D859:O859)</x:f>
        <x:v>12</x:v>
      </x:c>
      <x:c r="AC859" t="n">
        <x:f>COUNT(P859:AA859)</x:f>
        <x:v>12</x:v>
      </x:c>
      <x:c r="AD859" t="n">
        <x:f>COUNTIF(D859:AA859,"&gt;0")</x:f>
        <x:v>24</x:v>
      </x:c>
      <x:c r="AE859" t="n">
        <x:f>IF(AB859=0,"",AVERAGE(D859:O859))</x:f>
        <x:v>21.896029166666665</x:v>
      </x:c>
      <x:c r="AF859" t="n">
        <x:f>IF(AC859=0,"",AVERAGE(P859:AA859))</x:f>
        <x:v>6.067344166666666</x:v>
      </x:c>
      <x:c r="AG859" t="n">
        <x:f>IF(OR(AB859&lt;'산출기준'!$B$19,AC859&lt;'산출기준'!$B$19,AE859=0),"",AF859/AE859)</x:f>
        <x:v>0.27709792129356786</x:v>
      </x:c>
      <x:c r="AH859" t="n">
        <x:f>IF(SUM(P859:AA859)=0,"",MAX(P859:AA859)/SUM(P859:AA859))</x:f>
        <x:v>0.24730905738136663</x:v>
      </x:c>
      <x:c r="AI859" t="n">
        <x:f>IF(AG859="","",AD859/'산출기준'!$B$18*'산출기준'!$B$20+MIN(1,AG859)*'산출기준'!$B$21+(1-AH859)*'산출기준'!$B$22)</x:f>
        <x:v>73.3667564911797</x:v>
      </x:c>
      <x:c r="AJ859" t="str">
        <x:v>24개월 중 양수 지수 24개월; 전반/후반 자료 12/12개월. 최근12개월/이전12개월 관측월 평균비 0.28배, 최근 최댓달 비중 24.7%. 미래 1년 지속을 보장하지 않음.</x:v>
      </x:c>
      <x:c r="AK859" t="str">
        <x:v>https://developers.naver.com/docs/serviceapi/datalab/search/search.md</x:v>
      </x:c>
    </x:row>
    <x:row r="860">
      <x:c r="A860" t="str">
        <x:v>K0856</x:v>
      </x:c>
      <x:c r="B860" t="str">
        <x:v>방송·연예</x:v>
      </x:c>
      <x:c r="C860" t="str">
        <x:v>엄정화식단</x:v>
      </x:c>
      <x:c r="D860" t="n">
        <x:v>0.08634</x:v>
      </x:c>
      <x:c r="E860" t="n">
        <x:v>0.5712</x:v>
      </x:c>
      <x:c r="F860" t="n">
        <x:v>0.32545</x:v>
      </x:c>
      <x:c r="G860" t="n">
        <x:v>0.17933</x:v>
      </x:c>
      <x:c r="H860" t="n">
        <x:v>0.0332</x:v>
      </x:c>
      <x:c r="I860" t="n">
        <x:v>0.07306</x:v>
      </x:c>
      <x:c r="J860"/>
      <x:c r="K860" t="n">
        <x:v>0.3653</x:v>
      </x:c>
      <x:c r="L860" t="n">
        <x:v>0.69075</x:v>
      </x:c>
      <x:c r="M860" t="n">
        <x:v>0.0332</x:v>
      </x:c>
      <x:c r="N860" t="n">
        <x:v>0.07306</x:v>
      </x:c>
      <x:c r="O860" t="n">
        <x:v>0.14612</x:v>
      </x:c>
      <x:c r="P860" t="n">
        <x:v>0.15276</x:v>
      </x:c>
      <x:c r="Q860"/>
      <x:c r="R860"/>
      <x:c r="S860"/>
      <x:c r="T860" t="n">
        <x:v>0.0332</x:v>
      </x:c>
      <x:c r="U860" t="n">
        <x:v>0.07306</x:v>
      </x:c>
      <x:c r="V860"/>
      <x:c r="W860"/>
      <x:c r="X860" t="n">
        <x:v>0.15276</x:v>
      </x:c>
      <x:c r="Y860" t="n">
        <x:v>0.10626</x:v>
      </x:c>
      <x:c r="Z860" t="n">
        <x:v>0.13947</x:v>
      </x:c>
      <x:c r="AA860" t="n">
        <x:v>3.87885</x:v>
      </x:c>
      <x:c r="AB860" t="n">
        <x:f>COUNT(D860:O860)</x:f>
        <x:v>11</x:v>
      </x:c>
      <x:c r="AC860" t="n">
        <x:f>COUNT(P860:AA860)</x:f>
        <x:v>7</x:v>
      </x:c>
      <x:c r="AD860" t="n">
        <x:f>COUNTIF(D860:AA860,"&gt;0")</x:f>
        <x:v>18</x:v>
      </x:c>
      <x:c r="AE860" t="n">
        <x:f>IF(AB860=0,"",AVERAGE(D860:O860))</x:f>
        <x:v>0.23427363636363632</x:v>
      </x:c>
      <x:c r="AF860" t="n">
        <x:f>IF(AC860=0,"",AVERAGE(P860:AA860))</x:f>
        <x:v>0.6480514285714286</x:v>
      </x:c>
      <x:c r="AG860" t="str">
        <x:f>IF(OR(AB860&lt;'산출기준'!$B$19,AC860&lt;'산출기준'!$B$19,AE860=0),"",AF860/AE860)</x:f>
      </x:c>
      <x:c r="AH860" t="n">
        <x:f>IF(SUM(P860:AA860)=0,"",MAX(P860:AA860)/SUM(P860:AA860))</x:f>
        <x:v>0.8550577996455307</x:v>
      </x:c>
      <x:c r="AI860" t="str">
        <x:f>IF(AG860="","",AD860/'산출기준'!$B$18*'산출기준'!$B$20+MIN(1,AG860)*'산출기준'!$B$21+(1-AH860)*'산출기준'!$B$22)</x:f>
      </x:c>
      <x:c r="AJ860" t="str">
        <x:v>24개월 중 양수 지수 18개월; 전반/후반 자료 11/7개월. 자료 부족으로 점수·전년비 미산정. 미래 1년 지속을 보장하지 않음.</x:v>
      </x:c>
      <x:c r="AK860" t="str">
        <x:v>https://developers.naver.com/docs/serviceapi/datalab/search/search.md</x:v>
      </x:c>
    </x:row>
    <x:row r="861">
      <x:c r="A861" t="str">
        <x:v>K0857</x:v>
      </x:c>
      <x:c r="B861" t="str">
        <x:v>방송·연예</x:v>
      </x:c>
      <x:c r="C861" t="str">
        <x:v>김혜수데뷔</x:v>
      </x:c>
      <x:c r="D861" t="n">
        <x:v>1.40807</x:v>
      </x:c>
      <x:c r="E861" t="n">
        <x:v>0.87672</x:v>
      </x:c>
      <x:c r="F861" t="n">
        <x:v>0.45164</x:v>
      </x:c>
      <x:c r="G861" t="n">
        <x:v>0.76381</x:v>
      </x:c>
      <x:c r="H861" t="n">
        <x:v>2.51726</x:v>
      </x:c>
      <x:c r="I861" t="n">
        <x:v>3.09511</x:v>
      </x:c>
      <x:c r="J861" t="n">
        <x:v>1.68039</x:v>
      </x:c>
      <x:c r="K861" t="n">
        <x:v>1.02284</x:v>
      </x:c>
      <x:c r="L861" t="n">
        <x:v>0.85015</x:v>
      </x:c>
      <x:c r="M861" t="n">
        <x:v>0.55127</x:v>
      </x:c>
      <x:c r="N861" t="n">
        <x:v>1.24867</x:v>
      </x:c>
      <x:c r="O861" t="n">
        <x:v>2.33129</x:v>
      </x:c>
      <x:c r="P861" t="n">
        <x:v>1.97927</x:v>
      </x:c>
      <x:c r="Q861" t="n">
        <x:v>1.14904</x:v>
      </x:c>
      <x:c r="R861" t="n">
        <x:v>1.5874</x:v>
      </x:c>
      <x:c r="S861" t="n">
        <x:v>0.86344</x:v>
      </x:c>
      <x:c r="T861" t="n">
        <x:v>0.86344</x:v>
      </x:c>
      <x:c r="U861" t="n">
        <x:v>0.8568</x:v>
      </x:c>
      <x:c r="V861" t="n">
        <x:v>0.99628</x:v>
      </x:c>
      <x:c r="W861" t="n">
        <x:v>0.48485</x:v>
      </x:c>
      <x:c r="X861" t="n">
        <x:v>0.89001</x:v>
      </x:c>
      <x:c r="Y861" t="n">
        <x:v>0.29888</x:v>
      </x:c>
      <x:c r="Z861" t="n">
        <x:v>0.72396</x:v>
      </x:c>
      <x:c r="AA861" t="n">
        <x:v>2.37778</x:v>
      </x:c>
      <x:c r="AB861" t="n">
        <x:f>COUNT(D861:O861)</x:f>
        <x:v>12</x:v>
      </x:c>
      <x:c r="AC861" t="n">
        <x:f>COUNT(P861:AA861)</x:f>
        <x:v>12</x:v>
      </x:c>
      <x:c r="AD861" t="n">
        <x:f>COUNTIF(D861:AA861,"&gt;0")</x:f>
        <x:v>24</x:v>
      </x:c>
      <x:c r="AE861" t="n">
        <x:f>IF(AB861=0,"",AVERAGE(D861:O861))</x:f>
        <x:v>1.3997683333333333</x:v>
      </x:c>
      <x:c r="AF861" t="n">
        <x:f>IF(AC861=0,"",AVERAGE(P861:AA861))</x:f>
        <x:v>1.0892625</x:v>
      </x:c>
      <x:c r="AG861" t="n">
        <x:f>IF(OR(AB861&lt;'산출기준'!$B$19,AC861&lt;'산출기준'!$B$19,AE861=0),"",AF861/AE861)</x:f>
        <x:v>0.7781734120288953</x:v>
      </x:c>
      <x:c r="AH861" t="n">
        <x:f>IF(SUM(P861:AA861)=0,"",MAX(P861:AA861)/SUM(P861:AA861))</x:f>
        <x:v>0.18191054344874016</x:v>
      </x:c>
      <x:c r="AI861" t="n">
        <x:f>IF(AG861="","",AD861/'산출기준'!$B$18*'산출기준'!$B$20+MIN(1,AG861)*'산출기준'!$B$21+(1-AH861)*'산출기준'!$B$22)</x:f>
        <x:v>89.70699149189207</x:v>
      </x:c>
      <x:c r="AJ861" t="str">
        <x:v>24개월 중 양수 지수 24개월; 전반/후반 자료 12/12개월. 최근12개월/이전12개월 관측월 평균비 0.78배, 최근 최댓달 비중 18.2%. 미래 1년 지속을 보장하지 않음.</x:v>
      </x:c>
      <x:c r="AK861" t="str">
        <x:v>https://developers.naver.com/docs/serviceapi/datalab/search/search.md</x:v>
      </x:c>
    </x:row>
    <x:row r="862">
      <x:c r="A862" t="str">
        <x:v>K0858</x:v>
      </x:c>
      <x:c r="B862" t="str">
        <x:v>방송·연예</x:v>
      </x:c>
      <x:c r="C862" t="str">
        <x:v>박진영데뷔</x:v>
      </x:c>
      <x:c r="D862" t="n">
        <x:v>11.1849</x:v>
      </x:c>
      <x:c r="E862" t="n">
        <x:v>1.89293</x:v>
      </x:c>
      <x:c r="F862" t="n">
        <x:v>3.7925</x:v>
      </x:c>
      <x:c r="G862" t="n">
        <x:v>3.63974</x:v>
      </x:c>
      <x:c r="H862" t="n">
        <x:v>3.47369</x:v>
      </x:c>
      <x:c r="I862" t="n">
        <x:v>1.44128</x:v>
      </x:c>
      <x:c r="J862" t="n">
        <x:v>1.0959</x:v>
      </x:c>
      <x:c r="K862" t="n">
        <x:v>0.66418</x:v>
      </x:c>
      <x:c r="L862" t="n">
        <x:v>0.54463</x:v>
      </x:c>
      <x:c r="M862" t="n">
        <x:v>1.64718</x:v>
      </x:c>
      <x:c r="N862" t="n">
        <x:v>1.91285</x:v>
      </x:c>
      <x:c r="O862" t="n">
        <x:v>1.45456</x:v>
      </x:c>
      <x:c r="P862" t="n">
        <x:v>2.72316</x:v>
      </x:c>
      <x:c r="Q862" t="n">
        <x:v>3.16817</x:v>
      </x:c>
      <x:c r="R862" t="n">
        <x:v>2.63682</x:v>
      </x:c>
      <x:c r="S862" t="n">
        <x:v>1.7136</x:v>
      </x:c>
      <x:c r="T862" t="n">
        <x:v>1.20217</x:v>
      </x:c>
      <x:c r="U862" t="n">
        <x:v>1.0959</x:v>
      </x:c>
      <x:c r="V862" t="n">
        <x:v>1.23538</x:v>
      </x:c>
      <x:c r="W862" t="n">
        <x:v>0.86344</x:v>
      </x:c>
      <x:c r="X862" t="n">
        <x:v>0.90329</x:v>
      </x:c>
      <x:c r="Y862" t="n">
        <x:v>1.00956</x:v>
      </x:c>
      <x:c r="Z862" t="n">
        <x:v>3.56004</x:v>
      </x:c>
      <x:c r="AA862" t="n">
        <x:v>3.27444</x:v>
      </x:c>
      <x:c r="AB862" t="n">
        <x:f>COUNT(D862:O862)</x:f>
        <x:v>12</x:v>
      </x:c>
      <x:c r="AC862" t="n">
        <x:f>COUNT(P862:AA862)</x:f>
        <x:v>12</x:v>
      </x:c>
      <x:c r="AD862" t="n">
        <x:f>COUNTIF(D862:AA862,"&gt;0")</x:f>
        <x:v>24</x:v>
      </x:c>
      <x:c r="AE862" t="n">
        <x:f>IF(AB862=0,"",AVERAGE(D862:O862))</x:f>
        <x:v>2.7286949999999996</x:v>
      </x:c>
      <x:c r="AF862" t="n">
        <x:f>IF(AC862=0,"",AVERAGE(P862:AA862))</x:f>
        <x:v>1.9488308333333333</x:v>
      </x:c>
      <x:c r="AG862" t="n">
        <x:f>IF(OR(AB862&lt;'산출기준'!$B$19,AC862&lt;'산출기준'!$B$19,AE862=0),"",AF862/AE862)</x:f>
        <x:v>0.7141988508548348</x:v>
      </x:c>
      <x:c r="AH862" t="n">
        <x:f>IF(SUM(P862:AA862)=0,"",MAX(P862:AA862)/SUM(P862:AA862))</x:f>
        <x:v>0.15222973432361367</x:v>
      </x:c>
      <x:c r="AI862" t="n">
        <x:f>IF(AG862="","",AD862/'산출기준'!$B$18*'산출기준'!$B$20+MIN(1,AG862)*'산출기준'!$B$21+(1-AH862)*'산출기준'!$B$22)</x:f>
        <x:v>88.38137083917277</x:v>
      </x:c>
      <x:c r="AJ862" t="str">
        <x:v>24개월 중 양수 지수 24개월; 전반/후반 자료 12/12개월. 최근12개월/이전12개월 관측월 평균비 0.71배, 최근 최댓달 비중 15.2%. 미래 1년 지속을 보장하지 않음.</x:v>
      </x:c>
      <x:c r="AK862" t="str">
        <x:v>https://developers.naver.com/docs/serviceapi/datalab/search/search.md</x:v>
      </x:c>
    </x:row>
    <x:row r="863">
      <x:c r="A863" t="str">
        <x:v>K0859</x:v>
      </x:c>
      <x:c r="B863" t="str">
        <x:v>방송·연예</x:v>
      </x:c>
      <x:c r="C863" t="str">
        <x:v>션기부</x:v>
      </x:c>
      <x:c r="D863" t="n">
        <x:v>2.66339</x:v>
      </x:c>
      <x:c r="E863" t="n">
        <x:v>2.2848</x:v>
      </x:c>
      <x:c r="F863" t="n">
        <x:v>1.84643</x:v>
      </x:c>
      <x:c r="G863" t="n">
        <x:v>2.03905</x:v>
      </x:c>
      <x:c r="H863" t="n">
        <x:v>3.72608</x:v>
      </x:c>
      <x:c r="I863" t="n">
        <x:v>1.54755</x:v>
      </x:c>
      <x:c r="J863" t="n">
        <x:v>5.16073</x:v>
      </x:c>
      <x:c r="K863" t="n">
        <x:v>3.62646</x:v>
      </x:c>
      <x:c r="L863" t="n">
        <x:v>1.26195</x:v>
      </x:c>
      <x:c r="M863" t="n">
        <x:v>1.78666</x:v>
      </x:c>
      <x:c r="N863" t="n">
        <x:v>3.18809</x:v>
      </x:c>
      <x:c r="O863" t="n">
        <x:v>8.60786</x:v>
      </x:c>
      <x:c r="P863" t="n">
        <x:v>45.98166</x:v>
      </x:c>
      <x:c r="Q863" t="n">
        <x:v>4.62274</x:v>
      </x:c>
      <x:c r="R863" t="n">
        <x:v>3.50026</x:v>
      </x:c>
      <x:c r="S863" t="n">
        <x:v>3.36078</x:v>
      </x:c>
      <x:c r="T863" t="n">
        <x:v>6.96732</x:v>
      </x:c>
      <x:c r="U863" t="n">
        <x:v>2.24495</x:v>
      </x:c>
      <x:c r="V863" t="n">
        <x:v>1.32173</x:v>
      </x:c>
      <x:c r="W863" t="n">
        <x:v>1.428</x:v>
      </x:c>
      <x:c r="X863" t="n">
        <x:v>1.99256</x:v>
      </x:c>
      <x:c r="Y863" t="n">
        <x:v>0.8103</x:v>
      </x:c>
      <x:c r="Z863" t="n">
        <x:v>0.83023</x:v>
      </x:c>
      <x:c r="AA863" t="n">
        <x:v>2.03241</x:v>
      </x:c>
      <x:c r="AB863" t="n">
        <x:f>COUNT(D863:O863)</x:f>
        <x:v>12</x:v>
      </x:c>
      <x:c r="AC863" t="n">
        <x:f>COUNT(P863:AA863)</x:f>
        <x:v>12</x:v>
      </x:c>
      <x:c r="AD863" t="n">
        <x:f>COUNTIF(D863:AA863,"&gt;0")</x:f>
        <x:v>24</x:v>
      </x:c>
      <x:c r="AE863" t="n">
        <x:f>IF(AB863=0,"",AVERAGE(D863:O863))</x:f>
        <x:v>3.1449208333333334</x:v>
      </x:c>
      <x:c r="AF863" t="n">
        <x:f>IF(AC863=0,"",AVERAGE(P863:AA863))</x:f>
        <x:v>6.257744999999999</x:v>
      </x:c>
      <x:c r="AG863" t="n">
        <x:f>IF(OR(AB863&lt;'산출기준'!$B$19,AC863&lt;'산출기준'!$B$19,AE863=0),"",AF863/AE863)</x:f>
        <x:v>1.989794125713286</x:v>
      </x:c>
      <x:c r="AH863" t="n">
        <x:f>IF(SUM(P863:AA863)=0,"",MAX(P863:AA863)/SUM(P863:AA863))</x:f>
        <x:v>0.6123300006631783</x:v>
      </x:c>
      <x:c r="AI863" t="n">
        <x:f>IF(AG863="","",AD863/'산출기준'!$B$18*'산출기준'!$B$20+MIN(1,AG863)*'산출기준'!$B$21+(1-AH863)*'산출기준'!$B$22)</x:f>
        <x:v>87.75339998673644</x:v>
      </x:c>
      <x:c r="AJ863" t="str">
        <x:v>24개월 중 양수 지수 24개월; 전반/후반 자료 12/12개월. 최근12개월/이전12개월 관측월 평균비 1.99배, 최근 최댓달 비중 61.2%. 미래 1년 지속을 보장하지 않음.</x:v>
      </x:c>
      <x:c r="AK863" t="str">
        <x:v>https://developers.naver.com/docs/serviceapi/datalab/search/search.md</x:v>
      </x:c>
    </x:row>
    <x:row r="864">
      <x:c r="A864" t="str">
        <x:v>K0860</x:v>
      </x:c>
      <x:c r="B864" t="str">
        <x:v>방송·연예</x:v>
      </x:c>
      <x:c r="C864" t="str">
        <x:v>전현무학력</x:v>
      </x:c>
      <x:c r="D864" t="n">
        <x:v>19.80844</x:v>
      </x:c>
      <x:c r="E864" t="n">
        <x:v>22.1158</x:v>
      </x:c>
      <x:c r="F864" t="n">
        <x:v>17.63169</x:v>
      </x:c>
      <x:c r="G864" t="n">
        <x:v>16.45624</x:v>
      </x:c>
      <x:c r="H864" t="n">
        <x:v>18.80713</x:v>
      </x:c>
      <x:c r="I864" t="n">
        <x:v>29.90857</x:v>
      </x:c>
      <x:c r="J864" t="n">
        <x:v>9.62124</x:v>
      </x:c>
      <x:c r="K864" t="n">
        <x:v>10.70962</x:v>
      </x:c>
      <x:c r="L864" t="n">
        <x:v>8.88114</x:v>
      </x:c>
      <x:c r="M864" t="n">
        <x:v>10.57901</x:v>
      </x:c>
      <x:c r="N864" t="n">
        <x:v>12.66869</x:v>
      </x:c>
      <x:c r="O864" t="n">
        <x:v>12.40748</x:v>
      </x:c>
      <x:c r="P864" t="n">
        <x:v>9.70831</x:v>
      </x:c>
      <x:c r="Q864" t="n">
        <x:v>11.66739</x:v>
      </x:c>
      <x:c r="R864" t="n">
        <x:v>12.62516</x:v>
      </x:c>
      <x:c r="S864" t="n">
        <x:v>10.79669</x:v>
      </x:c>
      <x:c r="T864" t="n">
        <x:v>6.74793</x:v>
      </x:c>
      <x:c r="U864" t="n">
        <x:v>12.32041</x:v>
      </x:c>
      <x:c r="V864" t="n">
        <x:v>7.22681</x:v>
      </x:c>
      <x:c r="W864" t="n">
        <x:v>3.6134</x:v>
      </x:c>
      <x:c r="X864" t="n">
        <x:v>4.13582</x:v>
      </x:c>
      <x:c r="Y864" t="n">
        <x:v>5.48541</x:v>
      </x:c>
      <x:c r="Z864" t="n">
        <x:v>3.39573</x:v>
      </x:c>
      <x:c r="AA864" t="n">
        <x:v>14.58424</x:v>
      </x:c>
      <x:c r="AB864" t="n">
        <x:f>COUNT(D864:O864)</x:f>
        <x:v>12</x:v>
      </x:c>
      <x:c r="AC864" t="n">
        <x:f>COUNT(P864:AA864)</x:f>
        <x:v>12</x:v>
      </x:c>
      <x:c r="AD864" t="n">
        <x:f>COUNTIF(D864:AA864,"&gt;0")</x:f>
        <x:v>24</x:v>
      </x:c>
      <x:c r="AE864" t="n">
        <x:f>IF(AB864=0,"",AVERAGE(D864:O864))</x:f>
        <x:v>15.7995875</x:v>
      </x:c>
      <x:c r="AF864" t="n">
        <x:f>IF(AC864=0,"",AVERAGE(P864:AA864))</x:f>
        <x:v>8.525608333333333</x:v>
      </x:c>
      <x:c r="AG864" t="n">
        <x:f>IF(OR(AB864&lt;'산출기준'!$B$19,AC864&lt;'산출기준'!$B$19,AE864=0),"",AF864/AE864)</x:f>
        <x:v>0.5396095520426297</x:v>
      </x:c>
      <x:c r="AH864" t="n">
        <x:f>IF(SUM(P864:AA864)=0,"",MAX(P864:AA864)/SUM(P864:AA864))</x:f>
        <x:v>0.14255326843734514</x:v>
      </x:c>
      <x:c r="AI864" t="n">
        <x:f>IF(AG864="","",AD864/'산출기준'!$B$18*'산출기준'!$B$20+MIN(1,AG864)*'산출기준'!$B$21+(1-AH864)*'산출기준'!$B$22)</x:f>
        <x:v>83.33722119253198</x:v>
      </x:c>
      <x:c r="AJ864" t="str">
        <x:v>24개월 중 양수 지수 24개월; 전반/후반 자료 12/12개월. 최근12개월/이전12개월 관측월 평균비 0.54배, 최근 최댓달 비중 14.3%. 미래 1년 지속을 보장하지 않음.</x:v>
      </x:c>
      <x:c r="AK864" t="str">
        <x:v>https://developers.naver.com/docs/serviceapi/datalab/search/search.md</x:v>
      </x:c>
    </x:row>
    <x:row r="865">
      <x:c r="A865" t="str">
        <x:v>K0861</x:v>
      </x:c>
      <x:c r="B865" t="str">
        <x:v>방송·연예</x:v>
      </x:c>
      <x:c r="C865" t="str">
        <x:v>수지피부관리</x:v>
      </x:c>
      <x:c r="D865" t="n">
        <x:v>1.26251</x:v>
      </x:c>
      <x:c r="E865" t="n">
        <x:v>12.36395</x:v>
      </x:c>
      <x:c r="F865" t="n">
        <x:v>7.53156</x:v>
      </x:c>
      <x:c r="G865" t="n">
        <x:v>15.36787</x:v>
      </x:c>
      <x:c r="H865" t="n">
        <x:v>25.90335</x:v>
      </x:c>
      <x:c r="I865" t="n">
        <x:v>10.40487</x:v>
      </x:c>
      <x:c r="J865" t="n">
        <x:v>80.7575</x:v>
      </x:c>
      <x:c r="K865" t="n">
        <x:v>31.21462</x:v>
      </x:c>
      <x:c r="L865" t="n">
        <x:v>51.9373</x:v>
      </x:c>
      <x:c r="M865" t="n">
        <x:v>67.04397</x:v>
      </x:c>
      <x:c r="N865" t="n">
        <x:v>36.5259</x:v>
      </x:c>
      <x:c r="O865" t="n">
        <x:v>40.0087</x:v>
      </x:c>
      <x:c r="P865" t="n">
        <x:v>25.16325</x:v>
      </x:c>
      <x:c r="Q865" t="n">
        <x:v>41.48889</x:v>
      </x:c>
      <x:c r="R865" t="n">
        <x:v>39.92163</x:v>
      </x:c>
      <x:c r="S865" t="n">
        <x:v>41.88071</x:v>
      </x:c>
      <x:c r="T865" t="n">
        <x:v>10.88376</x:v>
      </x:c>
      <x:c r="U865" t="n">
        <x:v>19.02481</x:v>
      </x:c>
      <x:c r="V865" t="n">
        <x:v>100</x:v>
      </x:c>
      <x:c r="W865" t="n">
        <x:v>60.81845</x:v>
      </x:c>
      <x:c r="X865" t="n">
        <x:v>21.46277</x:v>
      </x:c>
      <x:c r="Y865" t="n">
        <x:v>20.505</x:v>
      </x:c>
      <x:c r="Z865" t="n">
        <x:v>7.35742</x:v>
      </x:c>
      <x:c r="AA865" t="n">
        <x:v>9.70831</x:v>
      </x:c>
      <x:c r="AB865" t="n">
        <x:f>COUNT(D865:O865)</x:f>
        <x:v>12</x:v>
      </x:c>
      <x:c r="AC865" t="n">
        <x:f>COUNT(P865:AA865)</x:f>
        <x:v>12</x:v>
      </x:c>
      <x:c r="AD865" t="n">
        <x:f>COUNTIF(D865:AA865,"&gt;0")</x:f>
        <x:v>24</x:v>
      </x:c>
      <x:c r="AE865" t="n">
        <x:f>IF(AB865=0,"",AVERAGE(D865:O865))</x:f>
        <x:v>31.69350833333333</x:v>
      </x:c>
      <x:c r="AF865" t="n">
        <x:f>IF(AC865=0,"",AVERAGE(P865:AA865))</x:f>
        <x:v>33.18458333333333</x:v>
      </x:c>
      <x:c r="AG865" t="n">
        <x:f>IF(OR(AB865&lt;'산출기준'!$B$19,AC865&lt;'산출기준'!$B$19,AE865=0),"",AF865/AE865)</x:f>
        <x:v>1.0470467006781883</x:v>
      </x:c>
      <x:c r="AH865" t="n">
        <x:f>IF(SUM(P865:AA865)=0,"",MAX(P865:AA865)/SUM(P865:AA865))</x:f>
        <x:v>0.25112062579259953</x:v>
      </x:c>
      <x:c r="AI865" t="n">
        <x:f>IF(AG865="","",AD865/'산출기준'!$B$18*'산출기준'!$B$20+MIN(1,AG865)*'산출기준'!$B$21+(1-AH865)*'산출기준'!$B$22)</x:f>
        <x:v>94.97758748414802</x:v>
      </x:c>
      <x:c r="AJ865" t="str">
        <x:v>24개월 중 양수 지수 24개월; 전반/후반 자료 12/12개월. 최근12개월/이전12개월 관측월 평균비 1.05배, 최근 최댓달 비중 25.1%. 미래 1년 지속을 보장하지 않음.</x:v>
      </x:c>
      <x:c r="AK865" t="str">
        <x:v>https://developers.naver.com/docs/serviceapi/datalab/search/search.md</x:v>
      </x:c>
    </x:row>
    <x:row r="866">
      <x:c r="A866" t="str">
        <x:v>K0862</x:v>
      </x:c>
      <x:c r="B866" t="str">
        <x:v>방송·연예</x:v>
      </x:c>
      <x:c r="C866" t="str">
        <x:v>전지현식단</x:v>
      </x:c>
      <x:c r="D866"/>
      <x:c r="E866" t="n">
        <x:v>0.26121</x:v>
      </x:c>
      <x:c r="F866" t="n">
        <x:v>0.21767</x:v>
      </x:c>
      <x:c r="G866"/>
      <x:c r="H866"/>
      <x:c r="I866"/>
      <x:c r="J866" t="n">
        <x:v>0.26121</x:v>
      </x:c>
      <x:c r="K866"/>
      <x:c r="L866" t="n">
        <x:v>10.10013</x:v>
      </x:c>
      <x:c r="M866" t="n">
        <x:v>4.57117</x:v>
      </x:c>
      <x:c r="N866" t="n">
        <x:v>2.82977</x:v>
      </x:c>
      <x:c r="O866" t="n">
        <x:v>6.00783</x:v>
      </x:c>
      <x:c r="P866" t="n">
        <x:v>14.75838</x:v>
      </x:c>
      <x:c r="Q866" t="n">
        <x:v>3.00391</x:v>
      </x:c>
      <x:c r="R866" t="n">
        <x:v>53.98345</x:v>
      </x:c>
      <x:c r="S866" t="n">
        <x:v>11.66739</x:v>
      </x:c>
      <x:c r="T866" t="n">
        <x:v>5.74662</x:v>
      </x:c>
      <x:c r="U866" t="n">
        <x:v>11.62385</x:v>
      </x:c>
      <x:c r="V866" t="n">
        <x:v>22.46408</x:v>
      </x:c>
      <x:c r="W866" t="n">
        <x:v>31.91118</x:v>
      </x:c>
      <x:c r="X866" t="n">
        <x:v>69.65607</x:v>
      </x:c>
      <x:c r="Y866" t="n">
        <x:v>45.75533</x:v>
      </x:c>
      <x:c r="Z866" t="n">
        <x:v>16.58685</x:v>
      </x:c>
      <x:c r="AA866" t="n">
        <x:v>12.49455</x:v>
      </x:c>
      <x:c r="AB866" t="n">
        <x:f>COUNT(D866:O866)</x:f>
        <x:v>7</x:v>
      </x:c>
      <x:c r="AC866" t="n">
        <x:f>COUNT(P866:AA866)</x:f>
        <x:v>12</x:v>
      </x:c>
      <x:c r="AD866" t="n">
        <x:f>COUNTIF(D866:AA866,"&gt;0")</x:f>
        <x:v>19</x:v>
      </x:c>
      <x:c r="AE866" t="n">
        <x:f>IF(AB866=0,"",AVERAGE(D866:O866))</x:f>
        <x:v>3.4641414285714283</x:v>
      </x:c>
      <x:c r="AF866" t="n">
        <x:f>IF(AC866=0,"",AVERAGE(P866:AA866))</x:f>
        <x:v>24.970971666666667</x:v>
      </x:c>
      <x:c r="AG866" t="str">
        <x:f>IF(OR(AB866&lt;'산출기준'!$B$19,AC866&lt;'산출기준'!$B$19,AE866=0),"",AF866/AE866)</x:f>
      </x:c>
      <x:c r="AH866" t="n">
        <x:f>IF(SUM(P866:AA866)=0,"",MAX(P866:AA866)/SUM(P866:AA866))</x:f>
        <x:v>0.2324568133545464</x:v>
      </x:c>
      <x:c r="AI866" t="str">
        <x:f>IF(AG866="","",AD866/'산출기준'!$B$18*'산출기준'!$B$20+MIN(1,AG866)*'산출기준'!$B$21+(1-AH866)*'산출기준'!$B$22)</x:f>
      </x:c>
      <x:c r="AJ866" t="str">
        <x:v>24개월 중 양수 지수 19개월; 전반/후반 자료 7/12개월. 자료 부족으로 점수·전년비 미산정. 미래 1년 지속을 보장하지 않음.</x:v>
      </x:c>
      <x:c r="AK866" t="str">
        <x:v>https://developers.naver.com/docs/serviceapi/datalab/search/search.md</x:v>
      </x:c>
    </x:row>
    <x:row r="867">
      <x:c r="A867" t="str">
        <x:v>K0863</x:v>
      </x:c>
      <x:c r="B867" t="str">
        <x:v>방송·연예</x:v>
      </x:c>
      <x:c r="C867" t="str">
        <x:v>박보검데뷔</x:v>
      </x:c>
      <x:c r="D867" t="n">
        <x:v>11.40618</x:v>
      </x:c>
      <x:c r="E867" t="n">
        <x:v>6.00783</x:v>
      </x:c>
      <x:c r="F867" t="n">
        <x:v>2.52503</x:v>
      </x:c>
      <x:c r="G867" t="n">
        <x:v>2.08968</x:v>
      </x:c>
      <x:c r="H867" t="n">
        <x:v>4.78885</x:v>
      </x:c>
      <x:c r="I867" t="n">
        <x:v>5.65955</x:v>
      </x:c>
      <x:c r="J867" t="n">
        <x:v>78.49368</x:v>
      </x:c>
      <x:c r="K867" t="n">
        <x:v>42.44666</x:v>
      </x:c>
      <x:c r="L867" t="n">
        <x:v>24.68437</x:v>
      </x:c>
      <x:c r="M867" t="n">
        <x:v>35.52459</x:v>
      </x:c>
      <x:c r="N867" t="n">
        <x:v>39.8781</x:v>
      </x:c>
      <x:c r="O867" t="n">
        <x:v>33.73966</x:v>
      </x:c>
      <x:c r="P867" t="n">
        <x:v>14.49717</x:v>
      </x:c>
      <x:c r="Q867" t="n">
        <x:v>20.06965</x:v>
      </x:c>
      <x:c r="R867" t="n">
        <x:v>12.9299</x:v>
      </x:c>
      <x:c r="S867" t="n">
        <x:v>38.92033</x:v>
      </x:c>
      <x:c r="T867" t="n">
        <x:v>30.34392</x:v>
      </x:c>
      <x:c r="U867" t="n">
        <x:v>29.77797</x:v>
      </x:c>
      <x:c r="V867" t="n">
        <x:v>25.64214</x:v>
      </x:c>
      <x:c r="W867" t="n">
        <x:v>13.88767</x:v>
      </x:c>
      <x:c r="X867" t="n">
        <x:v>9.01175</x:v>
      </x:c>
      <x:c r="Y867" t="n">
        <x:v>5.74662</x:v>
      </x:c>
      <x:c r="Z867" t="n">
        <x:v>9.14235</x:v>
      </x:c>
      <x:c r="AA867" t="n">
        <x:v>13.62646</x:v>
      </x:c>
      <x:c r="AB867" t="n">
        <x:f>COUNT(D867:O867)</x:f>
        <x:v>12</x:v>
      </x:c>
      <x:c r="AC867" t="n">
        <x:f>COUNT(P867:AA867)</x:f>
        <x:v>12</x:v>
      </x:c>
      <x:c r="AD867" t="n">
        <x:f>COUNTIF(D867:AA867,"&gt;0")</x:f>
        <x:v>24</x:v>
      </x:c>
      <x:c r="AE867" t="n">
        <x:f>IF(AB867=0,"",AVERAGE(D867:O867))</x:f>
        <x:v>23.937015000000002</x:v>
      </x:c>
      <x:c r="AF867" t="n">
        <x:f>IF(AC867=0,"",AVERAGE(P867:AA867))</x:f>
        <x:v>18.63299416666667</x:v>
      </x:c>
      <x:c r="AG867" t="n">
        <x:f>IF(OR(AB867&lt;'산출기준'!$B$19,AC867&lt;'산출기준'!$B$19,AE867=0),"",AF867/AE867)</x:f>
        <x:v>0.7784176166772118</x:v>
      </x:c>
      <x:c r="AH867" t="n">
        <x:f>IF(SUM(P867:AA867)=0,"",MAX(P867:AA867)/SUM(P867:AA867))</x:f>
        <x:v>0.17406546711292997</x:v>
      </x:c>
      <x:c r="AI867" t="n">
        <x:f>IF(AG867="","",AD867/'산출기준'!$B$18*'산출기준'!$B$20+MIN(1,AG867)*'산출기준'!$B$21+(1-AH867)*'산출기준'!$B$22)</x:f>
        <x:v>89.87121915805776</x:v>
      </x:c>
      <x:c r="AJ867" t="str">
        <x:v>24개월 중 양수 지수 24개월; 전반/후반 자료 12/12개월. 최근12개월/이전12개월 관측월 평균비 0.78배, 최근 최댓달 비중 17.4%. 미래 1년 지속을 보장하지 않음.</x:v>
      </x:c>
      <x:c r="AK867" t="str">
        <x:v>https://developers.naver.com/docs/serviceapi/datalab/search/search.md</x:v>
      </x:c>
    </x:row>
    <x:row r="868">
      <x:c r="A868" t="str">
        <x:v>K0864</x:v>
      </x:c>
      <x:c r="B868" t="str">
        <x:v>방송·연예</x:v>
      </x:c>
      <x:c r="C868" t="str">
        <x:v>연예인출연료</x:v>
      </x:c>
      <x:c r="D868" t="n">
        <x:v>61.63822</x:v>
      </x:c>
      <x:c r="E868" t="n">
        <x:v>77.95221</x:v>
      </x:c>
      <x:c r="F868" t="n">
        <x:v>48.12286</x:v>
      </x:c>
      <x:c r="G868" t="n">
        <x:v>43.686</x:v>
      </x:c>
      <x:c r="H868" t="n">
        <x:v>60.81911</x:v>
      </x:c>
      <x:c r="I868" t="n">
        <x:v>48.19112</x:v>
      </x:c>
      <x:c r="J868" t="n">
        <x:v>38.77133</x:v>
      </x:c>
      <x:c r="K868" t="n">
        <x:v>23.48122</x:v>
      </x:c>
      <x:c r="L868" t="n">
        <x:v>22.93515</x:v>
      </x:c>
      <x:c r="M868" t="n">
        <x:v>23.75426</x:v>
      </x:c>
      <x:c r="N868" t="n">
        <x:v>21.91126</x:v>
      </x:c>
      <x:c r="O868" t="n">
        <x:v>26.00682</x:v>
      </x:c>
      <x:c r="P868" t="n">
        <x:v>24.3686</x:v>
      </x:c>
      <x:c r="Q868" t="n">
        <x:v>18.56655</x:v>
      </x:c>
      <x:c r="R868" t="n">
        <x:v>16.17747</x:v>
      </x:c>
      <x:c r="S868" t="n">
        <x:v>22.66211</x:v>
      </x:c>
      <x:c r="T868" t="n">
        <x:v>26.75767</x:v>
      </x:c>
      <x:c r="U868" t="n">
        <x:v>17.4744</x:v>
      </x:c>
      <x:c r="V868" t="n">
        <x:v>15.08532</x:v>
      </x:c>
      <x:c r="W868" t="n">
        <x:v>10.37542</x:v>
      </x:c>
      <x:c r="X868" t="n">
        <x:v>14.9488</x:v>
      </x:c>
      <x:c r="Y868" t="n">
        <x:v>9.55631</x:v>
      </x:c>
      <x:c r="Z868" t="n">
        <x:v>44.23208</x:v>
      </x:c>
      <x:c r="AA868" t="n">
        <x:v>16.72354</x:v>
      </x:c>
      <x:c r="AB868" t="n">
        <x:f>COUNT(D868:O868)</x:f>
        <x:v>12</x:v>
      </x:c>
      <x:c r="AC868" t="n">
        <x:f>COUNT(P868:AA868)</x:f>
        <x:v>12</x:v>
      </x:c>
      <x:c r="AD868" t="n">
        <x:f>COUNTIF(D868:AA868,"&gt;0")</x:f>
        <x:v>24</x:v>
      </x:c>
      <x:c r="AE868" t="n">
        <x:f>IF(AB868=0,"",AVERAGE(D868:O868))</x:f>
        <x:v>41.43913</x:v>
      </x:c>
      <x:c r="AF868" t="n">
        <x:f>IF(AC868=0,"",AVERAGE(P868:AA868))</x:f>
        <x:v>19.7440225</x:v>
      </x:c>
      <x:c r="AG868" t="n">
        <x:f>IF(OR(AB868&lt;'산출기준'!$B$19,AC868&lt;'산출기준'!$B$19,AE868=0),"",AF868/AE868)</x:f>
        <x:v>0.47645842226900037</x:v>
      </x:c>
      <x:c r="AH868" t="n">
        <x:f>IF(SUM(P868:AA868)=0,"",MAX(P868:AA868)/SUM(P868:AA868))</x:f>
        <x:v>0.1866897521346862</x:v>
      </x:c>
      <x:c r="AI868" t="n">
        <x:f>IF(AG868="","",AD868/'산출기준'!$B$18*'산출기준'!$B$20+MIN(1,AG868)*'산출기준'!$B$21+(1-AH868)*'산출기준'!$B$22)</x:f>
        <x:v>80.55995762537628</x:v>
      </x:c>
      <x:c r="AJ868" t="str">
        <x:v>24개월 중 양수 지수 24개월; 전반/후반 자료 12/12개월. 최근12개월/이전12개월 관측월 평균비 0.48배, 최근 최댓달 비중 18.7%. 미래 1년 지속을 보장하지 않음.</x:v>
      </x:c>
      <x:c r="AK868" t="str">
        <x:v>https://developers.naver.com/docs/serviceapi/datalab/search/search.md</x:v>
      </x:c>
    </x:row>
    <x:row r="869">
      <x:c r="A869" t="str">
        <x:v>K0865</x:v>
      </x:c>
      <x:c r="B869" t="str">
        <x:v>방송·연예</x:v>
      </x:c>
      <x:c r="C869" t="str">
        <x:v>박보검학력</x:v>
      </x:c>
      <x:c r="D869" t="n">
        <x:v>2.04778</x:v>
      </x:c>
      <x:c r="E869" t="n">
        <x:v>1.09215</x:v>
      </x:c>
      <x:c r="F869" t="n">
        <x:v>1.36518</x:v>
      </x:c>
      <x:c r="G869" t="n">
        <x:v>0.61433</x:v>
      </x:c>
      <x:c r="H869" t="n">
        <x:v>2.25255</x:v>
      </x:c>
      <x:c r="I869" t="n">
        <x:v>5.93856</x:v>
      </x:c>
      <x:c r="J869" t="n">
        <x:v>96.17747</x:v>
      </x:c>
      <x:c r="K869" t="n">
        <x:v>61.43344</x:v>
      </x:c>
      <x:c r="L869" t="n">
        <x:v>31.87713</x:v>
      </x:c>
      <x:c r="M869" t="n">
        <x:v>61.97952</x:v>
      </x:c>
      <x:c r="N869" t="n">
        <x:v>58.43003</x:v>
      </x:c>
      <x:c r="O869" t="n">
        <x:v>31.39931</x:v>
      </x:c>
      <x:c r="P869" t="n">
        <x:v>13.51535</x:v>
      </x:c>
      <x:c r="Q869" t="n">
        <x:v>16.51877</x:v>
      </x:c>
      <x:c r="R869" t="n">
        <x:v>14.6075</x:v>
      </x:c>
      <x:c r="S869" t="n">
        <x:v>25.46075</x:v>
      </x:c>
      <x:c r="T869" t="n">
        <x:v>21.63822</x:v>
      </x:c>
      <x:c r="U869" t="n">
        <x:v>35.2901</x:v>
      </x:c>
      <x:c r="V869" t="n">
        <x:v>49.89761</x:v>
      </x:c>
      <x:c r="W869" t="n">
        <x:v>12.08191</x:v>
      </x:c>
      <x:c r="X869" t="n">
        <x:v>9.35153</x:v>
      </x:c>
      <x:c r="Y869" t="n">
        <x:v>2.52559</x:v>
      </x:c>
      <x:c r="Z869" t="n">
        <x:v>3.41296</x:v>
      </x:c>
      <x:c r="AA869" t="n">
        <x:v>19.52218</x:v>
      </x:c>
      <x:c r="AB869" t="n">
        <x:f>COUNT(D869:O869)</x:f>
        <x:v>12</x:v>
      </x:c>
      <x:c r="AC869" t="n">
        <x:f>COUNT(P869:AA869)</x:f>
        <x:v>12</x:v>
      </x:c>
      <x:c r="AD869" t="n">
        <x:f>COUNTIF(D869:AA869,"&gt;0")</x:f>
        <x:v>24</x:v>
      </x:c>
      <x:c r="AE869" t="n">
        <x:f>IF(AB869=0,"",AVERAGE(D869:O869))</x:f>
        <x:v>29.55062083333333</x:v>
      </x:c>
      <x:c r="AF869" t="n">
        <x:f>IF(AC869=0,"",AVERAGE(P869:AA869))</x:f>
        <x:v>18.6518725</x:v>
      </x:c>
      <x:c r="AG869" t="n">
        <x:f>IF(OR(AB869&lt;'산출기준'!$B$19,AC869&lt;'산출기준'!$B$19,AE869=0),"",AF869/AE869)</x:f>
        <x:v>0.6311837780057921</x:v>
      </x:c>
      <x:c r="AH869" t="n">
        <x:f>IF(SUM(P869:AA869)=0,"",MAX(P869:AA869)/SUM(P869:AA869))</x:f>
        <x:v>0.22293387254639804</x:v>
      </x:c>
      <x:c r="AI869" t="n">
        <x:f>IF(AG869="","",AD869/'산출기준'!$B$18*'산출기준'!$B$20+MIN(1,AG869)*'산출기준'!$B$21+(1-AH869)*'산출기준'!$B$22)</x:f>
        <x:v>84.4768358892458</x:v>
      </x:c>
      <x:c r="AJ869" t="str">
        <x:v>24개월 중 양수 지수 24개월; 전반/후반 자료 12/12개월. 최근12개월/이전12개월 관측월 평균비 0.63배, 최근 최댓달 비중 22.3%. 미래 1년 지속을 보장하지 않음.</x:v>
      </x:c>
      <x:c r="AK869" t="str">
        <x:v>https://developers.naver.com/docs/serviceapi/datalab/search/search.md</x:v>
      </x:c>
    </x:row>
    <x:row r="870">
      <x:c r="A870" t="str">
        <x:v>K0866</x:v>
      </x:c>
      <x:c r="B870" t="str">
        <x:v>방송·연예</x:v>
      </x:c>
      <x:c r="C870" t="str">
        <x:v>엄정화다이어트</x:v>
      </x:c>
      <x:c r="D870" t="n">
        <x:v>3.07167</x:v>
      </x:c>
      <x:c r="E870" t="n">
        <x:v>8.25938</x:v>
      </x:c>
      <x:c r="F870" t="n">
        <x:v>7.03071</x:v>
      </x:c>
      <x:c r="G870" t="n">
        <x:v>6.00682</x:v>
      </x:c>
      <x:c r="H870" t="n">
        <x:v>0.88737</x:v>
      </x:c>
      <x:c r="I870" t="n">
        <x:v>1.5017</x:v>
      </x:c>
      <x:c r="J870" t="n">
        <x:v>3.00341</x:v>
      </x:c>
      <x:c r="K870" t="n">
        <x:v>3.54948</x:v>
      </x:c>
      <x:c r="L870" t="n">
        <x:v>4.30034</x:v>
      </x:c>
      <x:c r="M870" t="n">
        <x:v>1.91126</x:v>
      </x:c>
      <x:c r="N870" t="n">
        <x:v>3.07167</x:v>
      </x:c>
      <x:c r="O870" t="n">
        <x:v>10.78498</x:v>
      </x:c>
      <x:c r="P870" t="n">
        <x:v>23.3447</x:v>
      </x:c>
      <x:c r="Q870" t="n">
        <x:v>7.09897</x:v>
      </x:c>
      <x:c r="R870" t="n">
        <x:v>1.91126</x:v>
      </x:c>
      <x:c r="S870"/>
      <x:c r="T870"/>
      <x:c r="U870" t="n">
        <x:v>1.91126</x:v>
      </x:c>
      <x:c r="V870" t="n">
        <x:v>1.77474</x:v>
      </x:c>
      <x:c r="W870"/>
      <x:c r="X870" t="n">
        <x:v>10.85324</x:v>
      </x:c>
      <x:c r="Y870" t="n">
        <x:v>2.11604</x:v>
      </x:c>
      <x:c r="Z870" t="n">
        <x:v>0.34129</x:v>
      </x:c>
      <x:c r="AA870" t="n">
        <x:v>17.06484</x:v>
      </x:c>
      <x:c r="AB870" t="n">
        <x:f>COUNT(D870:O870)</x:f>
        <x:v>12</x:v>
      </x:c>
      <x:c r="AC870" t="n">
        <x:f>COUNT(P870:AA870)</x:f>
        <x:v>9</x:v>
      </x:c>
      <x:c r="AD870" t="n">
        <x:f>COUNTIF(D870:AA870,"&gt;0")</x:f>
        <x:v>21</x:v>
      </x:c>
      <x:c r="AE870" t="n">
        <x:f>IF(AB870=0,"",AVERAGE(D870:O870))</x:f>
        <x:v>4.4482325</x:v>
      </x:c>
      <x:c r="AF870" t="n">
        <x:f>IF(AC870=0,"",AVERAGE(P870:AA870))</x:f>
        <x:v>7.379593333333332</x:v>
      </x:c>
      <x:c r="AG870" t="str">
        <x:f>IF(OR(AB870&lt;'산출기준'!$B$19,AC870&lt;'산출기준'!$B$19,AE870=0),"",AF870/AE870)</x:f>
      </x:c>
      <x:c r="AH870" t="n">
        <x:f>IF(SUM(P870:AA870)=0,"",MAX(P870:AA870)/SUM(P870:AA870))</x:f>
        <x:v>0.35149031096865624</x:v>
      </x:c>
      <x:c r="AI870" t="str">
        <x:f>IF(AG870="","",AD870/'산출기준'!$B$18*'산출기준'!$B$20+MIN(1,AG870)*'산출기준'!$B$21+(1-AH870)*'산출기준'!$B$22)</x:f>
      </x:c>
      <x:c r="AJ870" t="str">
        <x:v>24개월 중 양수 지수 21개월; 전반/후반 자료 12/9개월. 자료 부족으로 점수·전년비 미산정. 미래 1년 지속을 보장하지 않음.</x:v>
      </x:c>
      <x:c r="AK870" t="str">
        <x:v>https://developers.naver.com/docs/serviceapi/datalab/search/search.md</x:v>
      </x:c>
    </x:row>
    <x:row r="871">
      <x:c r="A871" t="str">
        <x:v>K0867</x:v>
      </x:c>
      <x:c r="B871" t="str">
        <x:v>방송·연예</x:v>
      </x:c>
      <x:c r="C871" t="str">
        <x:v>이찬원학력</x:v>
      </x:c>
      <x:c r="D871" t="n">
        <x:v>79.52218</x:v>
      </x:c>
      <x:c r="E871" t="n">
        <x:v>10.44368</x:v>
      </x:c>
      <x:c r="F871" t="n">
        <x:v>16.92832</x:v>
      </x:c>
      <x:c r="G871" t="n">
        <x:v>100</x:v>
      </x:c>
      <x:c r="H871" t="n">
        <x:v>59.45392</x:v>
      </x:c>
      <x:c r="I871" t="n">
        <x:v>36.24573</x:v>
      </x:c>
      <x:c r="J871" t="n">
        <x:v>28.7372</x:v>
      </x:c>
      <x:c r="K871" t="n">
        <x:v>53.65187</x:v>
      </x:c>
      <x:c r="L871" t="n">
        <x:v>16.99658</x:v>
      </x:c>
      <x:c r="M871" t="n">
        <x:v>19.72696</x:v>
      </x:c>
      <x:c r="N871" t="n">
        <x:v>15.22184</x:v>
      </x:c>
      <x:c r="O871" t="n">
        <x:v>11.87713</x:v>
      </x:c>
      <x:c r="P871" t="n">
        <x:v>6.5529</x:v>
      </x:c>
      <x:c r="Q871" t="n">
        <x:v>62.32081</x:v>
      </x:c>
      <x:c r="R871" t="n">
        <x:v>13.17406</x:v>
      </x:c>
      <x:c r="S871" t="n">
        <x:v>16.31399</x:v>
      </x:c>
      <x:c r="T871" t="n">
        <x:v>15.90443</x:v>
      </x:c>
      <x:c r="U871" t="n">
        <x:v>23.95904</x:v>
      </x:c>
      <x:c r="V871" t="n">
        <x:v>8.12286</x:v>
      </x:c>
      <x:c r="W871" t="n">
        <x:v>6.14334</x:v>
      </x:c>
      <x:c r="X871" t="n">
        <x:v>6.96245</x:v>
      </x:c>
      <x:c r="Y871" t="n">
        <x:v>3.95904</x:v>
      </x:c>
      <x:c r="Z871" t="n">
        <x:v>7.16723</x:v>
      </x:c>
      <x:c r="AA871" t="n">
        <x:v>14.06143</x:v>
      </x:c>
      <x:c r="AB871" t="n">
        <x:f>COUNT(D871:O871)</x:f>
        <x:v>12</x:v>
      </x:c>
      <x:c r="AC871" t="n">
        <x:f>COUNT(P871:AA871)</x:f>
        <x:v>12</x:v>
      </x:c>
      <x:c r="AD871" t="n">
        <x:f>COUNTIF(D871:AA871,"&gt;0")</x:f>
        <x:v>24</x:v>
      </x:c>
      <x:c r="AE871" t="n">
        <x:f>IF(AB871=0,"",AVERAGE(D871:O871))</x:f>
        <x:v>37.40045083333333</x:v>
      </x:c>
      <x:c r="AF871" t="n">
        <x:f>IF(AC871=0,"",AVERAGE(P871:AA871))</x:f>
        <x:v>15.386798333333331</x:v>
      </x:c>
      <x:c r="AG871" t="n">
        <x:f>IF(OR(AB871&lt;'산출기준'!$B$19,AC871&lt;'산출기준'!$B$19,AE871=0),"",AF871/AE871)</x:f>
        <x:v>0.4114067608944375</x:v>
      </x:c>
      <x:c r="AH871" t="n">
        <x:f>IF(SUM(P871:AA871)=0,"",MAX(P871:AA871)/SUM(P871:AA871))</x:f>
        <x:v>0.33752316244260916</x:v>
      </x:c>
      <x:c r="AI871" t="n">
        <x:f>IF(AG871="","",AD871/'산출기준'!$B$18*'산출기준'!$B$20+MIN(1,AG871)*'산출기준'!$B$21+(1-AH871)*'산출기준'!$B$22)</x:f>
        <x:v>75.59173957798095</x:v>
      </x:c>
      <x:c r="AJ871" t="str">
        <x:v>24개월 중 양수 지수 24개월; 전반/후반 자료 12/12개월. 최근12개월/이전12개월 관측월 평균비 0.41배, 최근 최댓달 비중 33.8%. 미래 1년 지속을 보장하지 않음.</x:v>
      </x:c>
      <x:c r="AK871" t="str">
        <x:v>https://developers.naver.com/docs/serviceapi/datalab/search/search.md</x:v>
      </x:c>
    </x:row>
    <x:row r="872">
      <x:c r="A872" t="str">
        <x:v>K0868</x:v>
      </x:c>
      <x:c r="B872" t="str">
        <x:v>방송·연예</x:v>
      </x:c>
      <x:c r="C872" t="str">
        <x:v>비데뷔</x:v>
      </x:c>
      <x:c r="D872" t="n">
        <x:v>63.20819</x:v>
      </x:c>
      <x:c r="E872" t="n">
        <x:v>32.21843</x:v>
      </x:c>
      <x:c r="F872" t="n">
        <x:v>25.93856</x:v>
      </x:c>
      <x:c r="G872" t="n">
        <x:v>25.93856</x:v>
      </x:c>
      <x:c r="H872" t="n">
        <x:v>22.86689</x:v>
      </x:c>
      <x:c r="I872" t="n">
        <x:v>13.44709</x:v>
      </x:c>
      <x:c r="J872" t="n">
        <x:v>16.58703</x:v>
      </x:c>
      <x:c r="K872" t="n">
        <x:v>9.89761</x:v>
      </x:c>
      <x:c r="L872" t="n">
        <x:v>9.62457</x:v>
      </x:c>
      <x:c r="M872" t="n">
        <x:v>12.49146</x:v>
      </x:c>
      <x:c r="N872" t="n">
        <x:v>18.9761</x:v>
      </x:c>
      <x:c r="O872" t="n">
        <x:v>25.39249</x:v>
      </x:c>
      <x:c r="P872" t="n">
        <x:v>12.7645</x:v>
      </x:c>
      <x:c r="Q872" t="n">
        <x:v>16.65529</x:v>
      </x:c>
      <x:c r="R872" t="n">
        <x:v>19.72696</x:v>
      </x:c>
      <x:c r="S872" t="n">
        <x:v>19.72696</x:v>
      </x:c>
      <x:c r="T872" t="n">
        <x:v>11.53583</x:v>
      </x:c>
      <x:c r="U872" t="n">
        <x:v>18.08873</x:v>
      </x:c>
      <x:c r="V872" t="n">
        <x:v>34.06143</x:v>
      </x:c>
      <x:c r="W872" t="n">
        <x:v>23.686</x:v>
      </x:c>
      <x:c r="X872" t="n">
        <x:v>47.23549</x:v>
      </x:c>
      <x:c r="Y872" t="n">
        <x:v>22.93515</x:v>
      </x:c>
      <x:c r="Z872" t="n">
        <x:v>17.88395</x:v>
      </x:c>
      <x:c r="AA872" t="n">
        <x:v>17.40614</x:v>
      </x:c>
      <x:c r="AB872" t="n">
        <x:f>COUNT(D872:O872)</x:f>
        <x:v>12</x:v>
      </x:c>
      <x:c r="AC872" t="n">
        <x:f>COUNT(P872:AA872)</x:f>
        <x:v>12</x:v>
      </x:c>
      <x:c r="AD872" t="n">
        <x:f>COUNTIF(D872:AA872,"&gt;0")</x:f>
        <x:v>24</x:v>
      </x:c>
      <x:c r="AE872" t="n">
        <x:f>IF(AB872=0,"",AVERAGE(D872:O872))</x:f>
        <x:v>23.048915000000004</x:v>
      </x:c>
      <x:c r="AF872" t="n">
        <x:f>IF(AC872=0,"",AVERAGE(P872:AA872))</x:f>
        <x:v>21.808869166666668</x:v>
      </x:c>
      <x:c r="AG872" t="n">
        <x:f>IF(OR(AB872&lt;'산출기준'!$B$19,AC872&lt;'산출기준'!$B$19,AE872=0),"",AF872/AE872)</x:f>
        <x:v>0.9461993836441612</x:v>
      </x:c>
      <x:c r="AH872" t="n">
        <x:f>IF(SUM(P872:AA872)=0,"",MAX(P872:AA872)/SUM(P872:AA872))</x:f>
        <x:v>0.18049036854004694</x:v>
      </x:c>
      <x:c r="AI872" t="n">
        <x:f>IF(AG872="","",AD872/'산출기준'!$B$18*'산출기준'!$B$20+MIN(1,AG872)*'산출기준'!$B$21+(1-AH872)*'산출기준'!$B$22)</x:f>
        <x:v>94.7761741385239</x:v>
      </x:c>
      <x:c r="AJ872" t="str">
        <x:v>24개월 중 양수 지수 24개월; 전반/후반 자료 12/12개월. 최근12개월/이전12개월 관측월 평균비 0.95배, 최근 최댓달 비중 18.0%. 미래 1년 지속을 보장하지 않음.</x:v>
      </x:c>
      <x:c r="AK872" t="str">
        <x:v>https://developers.naver.com/docs/serviceapi/datalab/search/search.md</x:v>
      </x:c>
    </x:row>
    <x:row r="873">
      <x:c r="A873" t="str">
        <x:v>K0869</x:v>
      </x:c>
      <x:c r="B873" t="str">
        <x:v>방송·연예</x:v>
      </x:c>
      <x:c r="C873" t="str">
        <x:v>한혜진식단</x:v>
      </x:c>
      <x:c r="D873" t="n">
        <x:v>7.37913</x:v>
      </x:c>
      <x:c r="E873" t="n">
        <x:v>10.77184</x:v>
      </x:c>
      <x:c r="F873" t="n">
        <x:v>6.61577</x:v>
      </x:c>
      <x:c r="G873" t="n">
        <x:v>5.51314</x:v>
      </x:c>
      <x:c r="H873" t="n">
        <x:v>8.90585</x:v>
      </x:c>
      <x:c r="I873" t="n">
        <x:v>10.85665</x:v>
      </x:c>
      <x:c r="J873" t="n">
        <x:v>17.13316</x:v>
      </x:c>
      <x:c r="K873" t="n">
        <x:v>14.16454</x:v>
      </x:c>
      <x:c r="L873" t="n">
        <x:v>6.95504</x:v>
      </x:c>
      <x:c r="M873" t="n">
        <x:v>22.81594</x:v>
      </x:c>
      <x:c r="N873" t="n">
        <x:v>16.11535</x:v>
      </x:c>
      <x:c r="O873" t="n">
        <x:v>2.96861</x:v>
      </x:c>
      <x:c r="P873" t="n">
        <x:v>6.44614</x:v>
      </x:c>
      <x:c r="Q873" t="n">
        <x:v>1.9508</x:v>
      </x:c>
      <x:c r="R873" t="n">
        <x:v>3.05343</x:v>
      </x:c>
      <x:c r="S873" t="n">
        <x:v>3.81679</x:v>
      </x:c>
      <x:c r="T873" t="n">
        <x:v>2.45971</x:v>
      </x:c>
      <x:c r="U873" t="n">
        <x:v>0.93299</x:v>
      </x:c>
      <x:c r="V873" t="n">
        <x:v>2.20525</x:v>
      </x:c>
      <x:c r="W873" t="n">
        <x:v>1.18744</x:v>
      </x:c>
      <x:c r="X873" t="n">
        <x:v>2.03562</x:v>
      </x:c>
      <x:c r="Y873" t="n">
        <x:v>71.41645</x:v>
      </x:c>
      <x:c r="Z873" t="n">
        <x:v>23.24003</x:v>
      </x:c>
      <x:c r="AA873" t="n">
        <x:v>18.40542</x:v>
      </x:c>
      <x:c r="AB873" t="n">
        <x:f>COUNT(D873:O873)</x:f>
        <x:v>12</x:v>
      </x:c>
      <x:c r="AC873" t="n">
        <x:f>COUNT(P873:AA873)</x:f>
        <x:v>12</x:v>
      </x:c>
      <x:c r="AD873" t="n">
        <x:f>COUNTIF(D873:AA873,"&gt;0")</x:f>
        <x:v>24</x:v>
      </x:c>
      <x:c r="AE873" t="n">
        <x:f>IF(AB873=0,"",AVERAGE(D873:O873))</x:f>
        <x:v>10.849585</x:v>
      </x:c>
      <x:c r="AF873" t="n">
        <x:f>IF(AC873=0,"",AVERAGE(P873:AA873))</x:f>
        <x:v>11.4291725</x:v>
      </x:c>
      <x:c r="AG873" t="n">
        <x:f>IF(OR(AB873&lt;'산출기준'!$B$19,AC873&lt;'산출기준'!$B$19,AE873=0),"",AF873/AE873)</x:f>
        <x:v>1.0534202460278435</x:v>
      </x:c>
      <x:c r="AH873" t="n">
        <x:f>IF(SUM(P873:AA873)=0,"",MAX(P873:AA873)/SUM(P873:AA873))</x:f>
        <x:v>0.5207175614274203</x:v>
      </x:c>
      <x:c r="AI873" t="n">
        <x:f>IF(AG873="","",AD873/'산출기준'!$B$18*'산출기준'!$B$20+MIN(1,AG873)*'산출기준'!$B$21+(1-AH873)*'산출기준'!$B$22)</x:f>
        <x:v>89.58564877145159</x:v>
      </x:c>
      <x:c r="AJ873" t="str">
        <x:v>24개월 중 양수 지수 24개월; 전반/후반 자료 12/12개월. 최근12개월/이전12개월 관측월 평균비 1.05배, 최근 최댓달 비중 52.1%. 미래 1년 지속을 보장하지 않음.</x:v>
      </x:c>
      <x:c r="AK873" t="str">
        <x:v>https://developers.naver.com/docs/serviceapi/datalab/search/search.md</x:v>
      </x:c>
    </x:row>
    <x:row r="874">
      <x:c r="A874" t="str">
        <x:v>K0870</x:v>
      </x:c>
      <x:c r="B874" t="str">
        <x:v>방송·연예</x:v>
      </x:c>
      <x:c r="C874" t="str">
        <x:v>정해인재산</x:v>
      </x:c>
      <x:c r="D874" t="n">
        <x:v>37.65903</x:v>
      </x:c>
      <x:c r="E874" t="n">
        <x:v>22.39185</x:v>
      </x:c>
      <x:c r="F874" t="n">
        <x:v>0.5089</x:v>
      </x:c>
      <x:c r="G874"/>
      <x:c r="H874"/>
      <x:c r="I874" t="n">
        <x:v>4.8346</x:v>
      </x:c>
      <x:c r="J874" t="n">
        <x:v>10.00848</x:v>
      </x:c>
      <x:c r="K874" t="n">
        <x:v>0.93299</x:v>
      </x:c>
      <x:c r="L874"/>
      <x:c r="M874"/>
      <x:c r="N874"/>
      <x:c r="O874"/>
      <x:c r="P874"/>
      <x:c r="Q874"/>
      <x:c r="R874"/>
      <x:c r="S874" t="n">
        <x:v>0.59372</x:v>
      </x:c>
      <x:c r="T874"/>
      <x:c r="U874"/>
      <x:c r="V874"/>
      <x:c r="W874" t="n">
        <x:v>0.42408</x:v>
      </x:c>
      <x:c r="X874"/>
      <x:c r="Y874"/>
      <x:c r="Z874"/>
      <x:c r="AA874" t="n">
        <x:v>16.03053</x:v>
      </x:c>
      <x:c r="AB874" t="n">
        <x:f>COUNT(D874:O874)</x:f>
        <x:v>6</x:v>
      </x:c>
      <x:c r="AC874" t="n">
        <x:f>COUNT(P874:AA874)</x:f>
        <x:v>3</x:v>
      </x:c>
      <x:c r="AD874" t="n">
        <x:f>COUNTIF(D874:AA874,"&gt;0")</x:f>
        <x:v>9</x:v>
      </x:c>
      <x:c r="AE874" t="n">
        <x:f>IF(AB874=0,"",AVERAGE(D874:O874))</x:f>
        <x:v>12.722641666666668</x:v>
      </x:c>
      <x:c r="AF874" t="n">
        <x:f>IF(AC874=0,"",AVERAGE(P874:AA874))</x:f>
        <x:v>5.682776666666666</x:v>
      </x:c>
      <x:c r="AG874" t="str">
        <x:f>IF(OR(AB874&lt;'산출기준'!$B$19,AC874&lt;'산출기준'!$B$19,AE874=0),"",AF874/AE874)</x:f>
      </x:c>
      <x:c r="AH874" t="n">
        <x:f>IF(SUM(P874:AA874)=0,"",MAX(P874:AA874)/SUM(P874:AA874))</x:f>
        <x:v>0.9402991378041133</x:v>
      </x:c>
      <x:c r="AI874" t="str">
        <x:f>IF(AG874="","",AD874/'산출기준'!$B$18*'산출기준'!$B$20+MIN(1,AG874)*'산출기준'!$B$21+(1-AH874)*'산출기준'!$B$22)</x:f>
      </x:c>
      <x:c r="AJ874" t="str">
        <x:v>24개월 중 양수 지수 9개월; 전반/후반 자료 6/3개월. 자료 부족으로 점수·전년비 미산정. 미래 1년 지속을 보장하지 않음.</x:v>
      </x:c>
      <x:c r="AK874" t="str">
        <x:v>https://developers.naver.com/docs/serviceapi/datalab/search/search.md</x:v>
      </x:c>
    </x:row>
    <x:row r="875">
      <x:c r="A875" t="str">
        <x:v>K0871</x:v>
      </x:c>
      <x:c r="B875" t="str">
        <x:v>방송·연예</x:v>
      </x:c>
      <x:c r="C875" t="str">
        <x:v>임영웅학력</x:v>
      </x:c>
      <x:c r="D875" t="n">
        <x:v>47.92196</x:v>
      </x:c>
      <x:c r="E875" t="n">
        <x:v>29.85581</x:v>
      </x:c>
      <x:c r="F875" t="n">
        <x:v>18.57506</x:v>
      </x:c>
      <x:c r="G875" t="n">
        <x:v>43.51145</x:v>
      </x:c>
      <x:c r="H875" t="n">
        <x:v>33.24851</x:v>
      </x:c>
      <x:c r="I875" t="n">
        <x:v>20.10178</x:v>
      </x:c>
      <x:c r="J875" t="n">
        <x:v>17.21798</x:v>
      </x:c>
      <x:c r="K875" t="n">
        <x:v>3.73197</x:v>
      </x:c>
      <x:c r="L875" t="n">
        <x:v>2.88379</x:v>
      </x:c>
      <x:c r="M875" t="n">
        <x:v>3.30788</x:v>
      </x:c>
      <x:c r="N875" t="n">
        <x:v>3.73197</x:v>
      </x:c>
      <x:c r="O875" t="n">
        <x:v>15.09754</x:v>
      </x:c>
      <x:c r="P875" t="n">
        <x:v>30.19508</x:v>
      </x:c>
      <x:c r="Q875" t="n">
        <x:v>54.53774</x:v>
      </x:c>
      <x:c r="R875" t="n">
        <x:v>9.66921</x:v>
      </x:c>
      <x:c r="S875" t="n">
        <x:v>14.75826</x:v>
      </x:c>
      <x:c r="T875" t="n">
        <x:v>14.41899</x:v>
      </x:c>
      <x:c r="U875" t="n">
        <x:v>15.01272</x:v>
      </x:c>
      <x:c r="V875" t="n">
        <x:v>7.97285</x:v>
      </x:c>
      <x:c r="W875" t="n">
        <x:v>4.24088</x:v>
      </x:c>
      <x:c r="X875" t="n">
        <x:v>6.95504</x:v>
      </x:c>
      <x:c r="Y875" t="n">
        <x:v>9.58439</x:v>
      </x:c>
      <x:c r="Z875" t="n">
        <x:v>13.65564</x:v>
      </x:c>
      <x:c r="AA875" t="n">
        <x:v>20.35623</x:v>
      </x:c>
      <x:c r="AB875" t="n">
        <x:f>COUNT(D875:O875)</x:f>
        <x:v>12</x:v>
      </x:c>
      <x:c r="AC875" t="n">
        <x:f>COUNT(P875:AA875)</x:f>
        <x:v>12</x:v>
      </x:c>
      <x:c r="AD875" t="n">
        <x:f>COUNTIF(D875:AA875,"&gt;0")</x:f>
        <x:v>24</x:v>
      </x:c>
      <x:c r="AE875" t="n">
        <x:f>IF(AB875=0,"",AVERAGE(D875:O875))</x:f>
        <x:v>19.93214166666667</x:v>
      </x:c>
      <x:c r="AF875" t="n">
        <x:f>IF(AC875=0,"",AVERAGE(P875:AA875))</x:f>
        <x:v>16.779752500000004</x:v>
      </x:c>
      <x:c r="AG875" t="n">
        <x:f>IF(OR(AB875&lt;'산출기준'!$B$19,AC875&lt;'산출기준'!$B$19,AE875=0),"",AF875/AE875)</x:f>
        <x:v>0.8418439313052579</x:v>
      </x:c>
      <x:c r="AH875" t="n">
        <x:f>IF(SUM(P875:AA875)=0,"",MAX(P875:AA875)/SUM(P875:AA875))</x:f>
        <x:v>0.27085093577313885</x:v>
      </x:c>
      <x:c r="AI875" t="n">
        <x:f>IF(AG875="","",AD875/'산출기준'!$B$18*'산출기준'!$B$20+MIN(1,AG875)*'산출기준'!$B$21+(1-AH875)*'산출기준'!$B$22)</x:f>
        <x:v>89.83829922369496</x:v>
      </x:c>
      <x:c r="AJ875" t="str">
        <x:v>24개월 중 양수 지수 24개월; 전반/후반 자료 12/12개월. 최근12개월/이전12개월 관측월 평균비 0.84배, 최근 최댓달 비중 27.1%. 미래 1년 지속을 보장하지 않음.</x:v>
      </x:c>
      <x:c r="AK875" t="str">
        <x:v>https://developers.naver.com/docs/serviceapi/datalab/search/search.md</x:v>
      </x:c>
    </x:row>
    <x:row r="876">
      <x:c r="A876" t="str">
        <x:v>K0872</x:v>
      </x:c>
      <x:c r="B876" t="str">
        <x:v>방송·연예</x:v>
      </x:c>
      <x:c r="C876" t="str">
        <x:v>한혜진다이어트</x:v>
      </x:c>
      <x:c r="D876" t="n">
        <x:v>46.6497</x:v>
      </x:c>
      <x:c r="E876" t="n">
        <x:v>36.81085</x:v>
      </x:c>
      <x:c r="F876" t="n">
        <x:v>36.72603</x:v>
      </x:c>
      <x:c r="G876" t="n">
        <x:v>25.69974</x:v>
      </x:c>
      <x:c r="H876" t="n">
        <x:v>34.35114</x:v>
      </x:c>
      <x:c r="I876" t="n">
        <x:v>35.6234</x:v>
      </x:c>
      <x:c r="J876" t="n">
        <x:v>34.43596</x:v>
      </x:c>
      <x:c r="K876" t="n">
        <x:v>78.20186</x:v>
      </x:c>
      <x:c r="L876" t="n">
        <x:v>100</x:v>
      </x:c>
      <x:c r="M876" t="n">
        <x:v>89.39779</x:v>
      </x:c>
      <x:c r="N876" t="n">
        <x:v>77.94741</x:v>
      </x:c>
      <x:c r="O876" t="n">
        <x:v>77.77777</x:v>
      </x:c>
      <x:c r="P876" t="n">
        <x:v>66.92111</x:v>
      </x:c>
      <x:c r="Q876" t="n">
        <x:v>29.77099</x:v>
      </x:c>
      <x:c r="R876" t="n">
        <x:v>34.1815</x:v>
      </x:c>
      <x:c r="S876" t="n">
        <x:v>16.70907</x:v>
      </x:c>
      <x:c r="T876" t="n">
        <x:v>17.98134</x:v>
      </x:c>
      <x:c r="U876" t="n">
        <x:v>9.58439</x:v>
      </x:c>
      <x:c r="V876" t="n">
        <x:v>24.17302</x:v>
      </x:c>
      <x:c r="W876" t="n">
        <x:v>18.23579</x:v>
      </x:c>
      <x:c r="X876" t="n">
        <x:v>22.81594</x:v>
      </x:c>
      <x:c r="Y876" t="n">
        <x:v>21.28922</x:v>
      </x:c>
      <x:c r="Z876" t="n">
        <x:v>63.0195</x:v>
      </x:c>
      <x:c r="AA876" t="n">
        <x:v>18.40542</x:v>
      </x:c>
      <x:c r="AB876" t="n">
        <x:f>COUNT(D876:O876)</x:f>
        <x:v>12</x:v>
      </x:c>
      <x:c r="AC876" t="n">
        <x:f>COUNT(P876:AA876)</x:f>
        <x:v>12</x:v>
      </x:c>
      <x:c r="AD876" t="n">
        <x:f>COUNTIF(D876:AA876,"&gt;0")</x:f>
        <x:v>24</x:v>
      </x:c>
      <x:c r="AE876" t="n">
        <x:f>IF(AB876=0,"",AVERAGE(D876:O876))</x:f>
        <x:v>56.135137500000006</x:v>
      </x:c>
      <x:c r="AF876" t="n">
        <x:f>IF(AC876=0,"",AVERAGE(P876:AA876))</x:f>
        <x:v>28.5906075</x:v>
      </x:c>
      <x:c r="AG876" t="n">
        <x:f>IF(OR(AB876&lt;'산출기준'!$B$19,AC876&lt;'산출기준'!$B$19,AE876=0),"",AF876/AE876)</x:f>
        <x:v>0.5093174929873467</x:v>
      </x:c>
      <x:c r="AH876" t="n">
        <x:f>IF(SUM(P876:AA876)=0,"",MAX(P876:AA876)/SUM(P876:AA876))</x:f>
        <x:v>0.19505563729860118</x:v>
      </x:c>
      <x:c r="AI876" t="n">
        <x:f>IF(AG876="","",AD876/'산출기준'!$B$18*'산출기준'!$B$20+MIN(1,AG876)*'산출기준'!$B$21+(1-AH876)*'산출기준'!$B$22)</x:f>
        <x:v>81.37841204364838</x:v>
      </x:c>
      <x:c r="AJ876" t="str">
        <x:v>24개월 중 양수 지수 24개월; 전반/후반 자료 12/12개월. 최근12개월/이전12개월 관측월 평균비 0.51배, 최근 최댓달 비중 19.5%. 미래 1년 지속을 보장하지 않음.</x:v>
      </x:c>
      <x:c r="AK876" t="str">
        <x:v>https://developers.naver.com/docs/serviceapi/datalab/search/search.md</x:v>
      </x:c>
    </x:row>
    <x:row r="877">
      <x:c r="A877" t="str">
        <x:v>K0873</x:v>
      </x:c>
      <x:c r="B877" t="str">
        <x:v>방송·연예</x:v>
      </x:c>
      <x:c r="C877" t="str">
        <x:v>아이유학력</x:v>
      </x:c>
      <x:c r="D877" t="n">
        <x:v>18.15097</x:v>
      </x:c>
      <x:c r="E877" t="n">
        <x:v>11.53519</x:v>
      </x:c>
      <x:c r="F877" t="n">
        <x:v>29.68617</x:v>
      </x:c>
      <x:c r="G877" t="n">
        <x:v>40.79728</x:v>
      </x:c>
      <x:c r="H877" t="n">
        <x:v>54.70737</x:v>
      </x:c>
      <x:c r="I877" t="n">
        <x:v>20.10178</x:v>
      </x:c>
      <x:c r="J877" t="n">
        <x:v>81.08566</x:v>
      </x:c>
      <x:c r="K877" t="n">
        <x:v>62.5106</x:v>
      </x:c>
      <x:c r="L877" t="n">
        <x:v>32.82442</x:v>
      </x:c>
      <x:c r="M877" t="n">
        <x:v>21.54368</x:v>
      </x:c>
      <x:c r="N877" t="n">
        <x:v>16.28498</x:v>
      </x:c>
      <x:c r="O877" t="n">
        <x:v>22.81594</x:v>
      </x:c>
      <x:c r="P877" t="n">
        <x:v>12.29855</x:v>
      </x:c>
      <x:c r="Q877" t="n">
        <x:v>16.3698</x:v>
      </x:c>
      <x:c r="R877" t="n">
        <x:v>20.44105</x:v>
      </x:c>
      <x:c r="S877" t="n">
        <x:v>13.91009</x:v>
      </x:c>
      <x:c r="T877" t="n">
        <x:v>10.26293</x:v>
      </x:c>
      <x:c r="U877" t="n">
        <x:v>21.62849</x:v>
      </x:c>
      <x:c r="V877" t="n">
        <x:v>7.63358</x:v>
      </x:c>
      <x:c r="W877" t="n">
        <x:v>75.14843</x:v>
      </x:c>
      <x:c r="X877" t="n">
        <x:v>67.68447</x:v>
      </x:c>
      <x:c r="Y877" t="n">
        <x:v>20.94995</x:v>
      </x:c>
      <x:c r="Z877" t="n">
        <x:v>17.72688</x:v>
      </x:c>
      <x:c r="AA877" t="n">
        <x:v>16.62425</x:v>
      </x:c>
      <x:c r="AB877" t="n">
        <x:f>COUNT(D877:O877)</x:f>
        <x:v>12</x:v>
      </x:c>
      <x:c r="AC877" t="n">
        <x:f>COUNT(P877:AA877)</x:f>
        <x:v>12</x:v>
      </x:c>
      <x:c r="AD877" t="n">
        <x:f>COUNTIF(D877:AA877,"&gt;0")</x:f>
        <x:v>24</x:v>
      </x:c>
      <x:c r="AE877" t="n">
        <x:f>IF(AB877=0,"",AVERAGE(D877:O877))</x:f>
        <x:v>34.337003333333335</x:v>
      </x:c>
      <x:c r="AF877" t="n">
        <x:f>IF(AC877=0,"",AVERAGE(P877:AA877))</x:f>
        <x:v>25.05653916666667</x:v>
      </x:c>
      <x:c r="AG877" t="n">
        <x:f>IF(OR(AB877&lt;'산출기준'!$B$19,AC877&lt;'산출기준'!$B$19,AE877=0),"",AF877/AE877)</x:f>
        <x:v>0.7297241091025125</x:v>
      </x:c>
      <x:c r="AH877" t="n">
        <x:f>IF(SUM(P877:AA877)=0,"",MAX(P877:AA877)/SUM(P877:AA877))</x:f>
        <x:v>0.24992953436273635</x:v>
      </x:c>
      <x:c r="AI877" t="n">
        <x:f>IF(AG877="","",AD877/'산출기준'!$B$18*'산출기준'!$B$20+MIN(1,AG877)*'산출기준'!$B$21+(1-AH877)*'산출기준'!$B$22)</x:f>
        <x:v>86.89313258582064</x:v>
      </x:c>
      <x:c r="AJ877" t="str">
        <x:v>24개월 중 양수 지수 24개월; 전반/후반 자료 12/12개월. 최근12개월/이전12개월 관측월 평균비 0.73배, 최근 최댓달 비중 25.0%. 미래 1년 지속을 보장하지 않음.</x:v>
      </x:c>
      <x:c r="AK877" t="str">
        <x:v>https://developers.naver.com/docs/serviceapi/datalab/search/search.md</x:v>
      </x:c>
    </x:row>
    <x:row r="878">
      <x:c r="A878" t="str">
        <x:v>K0874</x:v>
      </x:c>
      <x:c r="B878" t="str">
        <x:v>방송·연예</x:v>
      </x:c>
      <x:c r="C878" t="str">
        <x:v>연정훈학력</x:v>
      </x:c>
      <x:c r="D878" t="n">
        <x:v>6.46387</x:v>
      </x:c>
      <x:c r="E878" t="n">
        <x:v>55.5133</x:v>
      </x:c>
      <x:c r="F878" t="n">
        <x:v>14.35361</x:v>
      </x:c>
      <x:c r="G878" t="n">
        <x:v>3.04182</x:v>
      </x:c>
      <x:c r="H878" t="n">
        <x:v>1.04562</x:v>
      </x:c>
      <x:c r="I878" t="n">
        <x:v>11.88212</x:v>
      </x:c>
      <x:c r="J878" t="n">
        <x:v>13.68821</x:v>
      </x:c>
      <x:c r="K878" t="n">
        <x:v>1.61596</x:v>
      </x:c>
      <x:c r="L878"/>
      <x:c r="M878" t="n">
        <x:v>1.52091</x:v>
      </x:c>
      <x:c r="N878"/>
      <x:c r="O878"/>
      <x:c r="P878"/>
      <x:c r="Q878" t="n">
        <x:v>0.57034</x:v>
      </x:c>
      <x:c r="R878"/>
      <x:c r="S878"/>
      <x:c r="T878"/>
      <x:c r="U878"/>
      <x:c r="V878"/>
      <x:c r="W878" t="n">
        <x:v>0.47528</x:v>
      </x:c>
      <x:c r="X878"/>
      <x:c r="Y878" t="n">
        <x:v>0.47528</x:v>
      </x:c>
      <x:c r="Z878" t="n">
        <x:v>61.31178</x:v>
      </x:c>
      <x:c r="AA878" t="n">
        <x:v>48.09885</x:v>
      </x:c>
      <x:c r="AB878" t="n">
        <x:f>COUNT(D878:O878)</x:f>
        <x:v>9</x:v>
      </x:c>
      <x:c r="AC878" t="n">
        <x:f>COUNT(P878:AA878)</x:f>
        <x:v>5</x:v>
      </x:c>
      <x:c r="AD878" t="n">
        <x:f>COUNTIF(D878:AA878,"&gt;0")</x:f>
        <x:v>14</x:v>
      </x:c>
      <x:c r="AE878" t="n">
        <x:f>IF(AB878=0,"",AVERAGE(D878:O878))</x:f>
        <x:v>12.125046666666668</x:v>
      </x:c>
      <x:c r="AF878" t="n">
        <x:f>IF(AC878=0,"",AVERAGE(P878:AA878))</x:f>
        <x:v>22.186306</x:v>
      </x:c>
      <x:c r="AG878" t="str">
        <x:f>IF(OR(AB878&lt;'산출기준'!$B$19,AC878&lt;'산출기준'!$B$19,AE878=0),"",AF878/AE878)</x:f>
      </x:c>
      <x:c r="AH878" t="n">
        <x:f>IF(SUM(P878:AA878)=0,"",MAX(P878:AA878)/SUM(P878:AA878))</x:f>
        <x:v>0.5526993092045156</x:v>
      </x:c>
      <x:c r="AI878" t="str">
        <x:f>IF(AG878="","",AD878/'산출기준'!$B$18*'산출기준'!$B$20+MIN(1,AG878)*'산출기준'!$B$21+(1-AH878)*'산출기준'!$B$22)</x:f>
      </x:c>
      <x:c r="AJ878" t="str">
        <x:v>24개월 중 양수 지수 14개월; 전반/후반 자료 9/5개월. 자료 부족으로 점수·전년비 미산정. 미래 1년 지속을 보장하지 않음.</x:v>
      </x:c>
      <x:c r="AK878" t="str">
        <x:v>https://developers.naver.com/docs/serviceapi/datalab/search/search.md</x:v>
      </x:c>
    </x:row>
    <x:row r="879">
      <x:c r="A879" t="str">
        <x:v>K0875</x:v>
      </x:c>
      <x:c r="B879" t="str">
        <x:v>방송·연예</x:v>
      </x:c>
      <x:c r="C879" t="str">
        <x:v>김종국학력</x:v>
      </x:c>
      <x:c r="D879" t="n">
        <x:v>2.85171</x:v>
      </x:c>
      <x:c r="E879" t="n">
        <x:v>7.60456</x:v>
      </x:c>
      <x:c r="F879" t="n">
        <x:v>65.58935</x:v>
      </x:c>
      <x:c r="G879" t="n">
        <x:v>3.13688</x:v>
      </x:c>
      <x:c r="H879" t="n">
        <x:v>3.32699</x:v>
      </x:c>
      <x:c r="I879" t="n">
        <x:v>9.60076</x:v>
      </x:c>
      <x:c r="J879" t="n">
        <x:v>1.33079</x:v>
      </x:c>
      <x:c r="K879" t="n">
        <x:v>2.85171</x:v>
      </x:c>
      <x:c r="L879" t="n">
        <x:v>1.90114</x:v>
      </x:c>
      <x:c r="M879" t="n">
        <x:v>8.74524</x:v>
      </x:c>
      <x:c r="N879" t="n">
        <x:v>2.18631</x:v>
      </x:c>
      <x:c r="O879" t="n">
        <x:v>15.68441</x:v>
      </x:c>
      <x:c r="P879" t="n">
        <x:v>7.88973</x:v>
      </x:c>
      <x:c r="Q879" t="n">
        <x:v>2.37642</x:v>
      </x:c>
      <x:c r="R879" t="n">
        <x:v>15.20912</x:v>
      </x:c>
      <x:c r="S879" t="n">
        <x:v>1.80608</x:v>
      </x:c>
      <x:c r="T879" t="n">
        <x:v>5.03802</x:v>
      </x:c>
      <x:c r="U879" t="n">
        <x:v>1.99619</x:v>
      </x:c>
      <x:c r="V879" t="n">
        <x:v>0.47528</x:v>
      </x:c>
      <x:c r="W879" t="n">
        <x:v>2.09125</x:v>
      </x:c>
      <x:c r="X879" t="n">
        <x:v>0.95057</x:v>
      </x:c>
      <x:c r="Y879" t="n">
        <x:v>0.47528</x:v>
      </x:c>
      <x:c r="Z879" t="n">
        <x:v>100</x:v>
      </x:c>
      <x:c r="AA879" t="n">
        <x:v>50.85551</x:v>
      </x:c>
      <x:c r="AB879" t="n">
        <x:f>COUNT(D879:O879)</x:f>
        <x:v>12</x:v>
      </x:c>
      <x:c r="AC879" t="n">
        <x:f>COUNT(P879:AA879)</x:f>
        <x:v>12</x:v>
      </x:c>
      <x:c r="AD879" t="n">
        <x:f>COUNTIF(D879:AA879,"&gt;0")</x:f>
        <x:v>24</x:v>
      </x:c>
      <x:c r="AE879" t="n">
        <x:f>IF(AB879=0,"",AVERAGE(D879:O879))</x:f>
        <x:v>10.400820833333333</x:v>
      </x:c>
      <x:c r="AF879" t="n">
        <x:f>IF(AC879=0,"",AVERAGE(P879:AA879))</x:f>
        <x:v>15.763620833333334</x:v>
      </x:c>
      <x:c r="AG879" t="n">
        <x:f>IF(OR(AB879&lt;'산출기준'!$B$19,AC879&lt;'산출기준'!$B$19,AE879=0),"",AF879/AE879)</x:f>
        <x:v>1.515613150724883</x:v>
      </x:c>
      <x:c r="AH879" t="n">
        <x:f>IF(SUM(P879:AA879)=0,"",MAX(P879:AA879)/SUM(P879:AA879))</x:f>
        <x:v>0.5286433504992639</x:v>
      </x:c>
      <x:c r="AI879" t="n">
        <x:f>IF(AG879="","",AD879/'산출기준'!$B$18*'산출기준'!$B$20+MIN(1,AG879)*'산출기준'!$B$21+(1-AH879)*'산출기준'!$B$22)</x:f>
        <x:v>89.42713299001473</x:v>
      </x:c>
      <x:c r="AJ879" t="str">
        <x:v>24개월 중 양수 지수 24개월; 전반/후반 자료 12/12개월. 최근12개월/이전12개월 관측월 평균비 1.52배, 최근 최댓달 비중 52.9%. 미래 1년 지속을 보장하지 않음.</x:v>
      </x:c>
      <x:c r="AK879" t="str">
        <x:v>https://developers.naver.com/docs/serviceapi/datalab/search/search.md</x:v>
      </x:c>
    </x:row>
    <x:row r="880">
      <x:c r="A880" t="str">
        <x:v>K0876</x:v>
      </x:c>
      <x:c r="B880" t="str">
        <x:v>방송·연예</x:v>
      </x:c>
      <x:c r="C880" t="str">
        <x:v>이효리데뷔</x:v>
      </x:c>
      <x:c r="D880" t="n">
        <x:v>22.3384</x:v>
      </x:c>
      <x:c r="E880" t="n">
        <x:v>10.45627</x:v>
      </x:c>
      <x:c r="F880" t="n">
        <x:v>12.45247</x:v>
      </x:c>
      <x:c r="G880" t="n">
        <x:v>17.0152</x:v>
      </x:c>
      <x:c r="H880" t="n">
        <x:v>24.23954</x:v>
      </x:c>
      <x:c r="I880" t="n">
        <x:v>12.64258</x:v>
      </x:c>
      <x:c r="J880" t="n">
        <x:v>12.1673</x:v>
      </x:c>
      <x:c r="K880" t="n">
        <x:v>21.86311</x:v>
      </x:c>
      <x:c r="L880" t="n">
        <x:v>10.74144</x:v>
      </x:c>
      <x:c r="M880" t="n">
        <x:v>15.39923</x:v>
      </x:c>
      <x:c r="N880" t="n">
        <x:v>27.18631</x:v>
      </x:c>
      <x:c r="O880" t="n">
        <x:v>9.41064</x:v>
      </x:c>
      <x:c r="P880" t="n">
        <x:v>8.46007</x:v>
      </x:c>
      <x:c r="Q880" t="n">
        <x:v>14.35361</x:v>
      </x:c>
      <x:c r="R880" t="n">
        <x:v>9.22053</x:v>
      </x:c>
      <x:c r="S880" t="n">
        <x:v>6.93916</x:v>
      </x:c>
      <x:c r="T880" t="n">
        <x:v>3.04182</x:v>
      </x:c>
      <x:c r="U880" t="n">
        <x:v>5.32319</x:v>
      </x:c>
      <x:c r="V880" t="n">
        <x:v>6.74904</x:v>
      </x:c>
      <x:c r="W880" t="n">
        <x:v>20.43726</x:v>
      </x:c>
      <x:c r="X880" t="n">
        <x:v>9.79087</x:v>
      </x:c>
      <x:c r="Y880" t="n">
        <x:v>10.55133</x:v>
      </x:c>
      <x:c r="Z880" t="n">
        <x:v>29.46768</x:v>
      </x:c>
      <x:c r="AA880" t="n">
        <x:v>23.09885</x:v>
      </x:c>
      <x:c r="AB880" t="n">
        <x:f>COUNT(D880:O880)</x:f>
        <x:v>12</x:v>
      </x:c>
      <x:c r="AC880" t="n">
        <x:f>COUNT(P880:AA880)</x:f>
        <x:v>12</x:v>
      </x:c>
      <x:c r="AD880" t="n">
        <x:f>COUNTIF(D880:AA880,"&gt;0")</x:f>
        <x:v>24</x:v>
      </x:c>
      <x:c r="AE880" t="n">
        <x:f>IF(AB880=0,"",AVERAGE(D880:O880))</x:f>
        <x:v>16.326040833333334</x:v>
      </x:c>
      <x:c r="AF880" t="n">
        <x:f>IF(AC880=0,"",AVERAGE(P880:AA880))</x:f>
        <x:v>12.286117500000001</x:v>
      </x:c>
      <x:c r="AG880" t="n">
        <x:f>IF(OR(AB880&lt;'산출기준'!$B$19,AC880&lt;'산출기준'!$B$19,AE880=0),"",AF880/AE880)</x:f>
        <x:v>0.7525472725092719</x:v>
      </x:c>
      <x:c r="AH880" t="n">
        <x:f>IF(SUM(P880:AA880)=0,"",MAX(P880:AA880)/SUM(P880:AA880))</x:f>
        <x:v>0.19987111469510202</x:v>
      </x:c>
      <x:c r="AI880" t="n">
        <x:f>IF(AG880="","",AD880/'산출기준'!$B$18*'산출기준'!$B$20+MIN(1,AG880)*'산출기준'!$B$21+(1-AH880)*'산출기준'!$B$22)</x:f>
        <x:v>88.5789958813761</x:v>
      </x:c>
      <x:c r="AJ880" t="str">
        <x:v>24개월 중 양수 지수 24개월; 전반/후반 자료 12/12개월. 최근12개월/이전12개월 관측월 평균비 0.75배, 최근 최댓달 비중 20.0%. 미래 1년 지속을 보장하지 않음.</x:v>
      </x:c>
      <x:c r="AK880" t="str">
        <x:v>https://developers.naver.com/docs/serviceapi/datalab/search/search.md</x:v>
      </x:c>
    </x:row>
    <x:row r="881">
      <x:c r="A881" t="str">
        <x:v>K0877</x:v>
      </x:c>
      <x:c r="B881" t="str">
        <x:v>방송·연예</x:v>
      </x:c>
      <x:c r="C881" t="str">
        <x:v>현빈데뷔</x:v>
      </x:c>
      <x:c r="D881" t="n">
        <x:v>30.32319</x:v>
      </x:c>
      <x:c r="E881" t="n">
        <x:v>19.48669</x:v>
      </x:c>
      <x:c r="F881" t="n">
        <x:v>9.5057</x:v>
      </x:c>
      <x:c r="G881" t="n">
        <x:v>85.26615</x:v>
      </x:c>
      <x:c r="H881" t="n">
        <x:v>21.48288</x:v>
      </x:c>
      <x:c r="I881" t="n">
        <x:v>5.13307</x:v>
      </x:c>
      <x:c r="J881" t="n">
        <x:v>8.8403</x:v>
      </x:c>
      <x:c r="K881" t="n">
        <x:v>1.71102</x:v>
      </x:c>
      <x:c r="L881" t="n">
        <x:v>4.1825</x:v>
      </x:c>
      <x:c r="M881" t="n">
        <x:v>1.90114</x:v>
      </x:c>
      <x:c r="N881" t="n">
        <x:v>2.47148</x:v>
      </x:c>
      <x:c r="O881" t="n">
        <x:v>10.74144</x:v>
      </x:c>
      <x:c r="P881" t="n">
        <x:v>20.24714</x:v>
      </x:c>
      <x:c r="Q881" t="n">
        <x:v>10.8365</x:v>
      </x:c>
      <x:c r="R881" t="n">
        <x:v>30.03802</x:v>
      </x:c>
      <x:c r="S881" t="n">
        <x:v>28.13688</x:v>
      </x:c>
      <x:c r="T881" t="n">
        <x:v>34.98098</x:v>
      </x:c>
      <x:c r="U881" t="n">
        <x:v>10.07604</x:v>
      </x:c>
      <x:c r="V881" t="n">
        <x:v>1.90114</x:v>
      </x:c>
      <x:c r="W881" t="n">
        <x:v>3.23193</x:v>
      </x:c>
      <x:c r="X881" t="n">
        <x:v>7.69961</x:v>
      </x:c>
      <x:c r="Y881" t="n">
        <x:v>5.03802</x:v>
      </x:c>
      <x:c r="Z881" t="n">
        <x:v>6.46387</x:v>
      </x:c>
      <x:c r="AA881" t="n">
        <x:v>6.27376</x:v>
      </x:c>
      <x:c r="AB881" t="n">
        <x:f>COUNT(D881:O881)</x:f>
        <x:v>12</x:v>
      </x:c>
      <x:c r="AC881" t="n">
        <x:f>COUNT(P881:AA881)</x:f>
        <x:v>12</x:v>
      </x:c>
      <x:c r="AD881" t="n">
        <x:f>COUNTIF(D881:AA881,"&gt;0")</x:f>
        <x:v>24</x:v>
      </x:c>
      <x:c r="AE881" t="n">
        <x:f>IF(AB881=0,"",AVERAGE(D881:O881))</x:f>
        <x:v>16.75379666666667</x:v>
      </x:c>
      <x:c r="AF881" t="n">
        <x:f>IF(AC881=0,"",AVERAGE(P881:AA881))</x:f>
        <x:v>13.7436575</x:v>
      </x:c>
      <x:c r="AG881" t="n">
        <x:f>IF(OR(AB881&lt;'산출기준'!$B$19,AC881&lt;'산출기준'!$B$19,AE881=0),"",AF881/AE881)</x:f>
        <x:v>0.820330923995536</x:v>
      </x:c>
      <x:c r="AH881" t="n">
        <x:f>IF(SUM(P881:AA881)=0,"",MAX(P881:AA881)/SUM(P881:AA881))</x:f>
        <x:v>0.2121037770816587</x:v>
      </x:c>
      <x:c r="AI881" t="n">
        <x:f>IF(AG881="","",AD881/'산출기준'!$B$18*'산출기준'!$B$20+MIN(1,AG881)*'산출기준'!$B$21+(1-AH881)*'산출기준'!$B$22)</x:f>
        <x:v>90.36785217823291</x:v>
      </x:c>
      <x:c r="AJ881" t="str">
        <x:v>24개월 중 양수 지수 24개월; 전반/후반 자료 12/12개월. 최근12개월/이전12개월 관측월 평균비 0.82배, 최근 최댓달 비중 21.2%. 미래 1년 지속을 보장하지 않음.</x:v>
      </x:c>
      <x:c r="AK881" t="str">
        <x:v>https://developers.naver.com/docs/serviceapi/datalab/search/search.md</x:v>
      </x:c>
    </x:row>
    <x:row r="882">
      <x:c r="A882" t="str">
        <x:v>K0878</x:v>
      </x:c>
      <x:c r="B882" t="str">
        <x:v>방송·연예</x:v>
      </x:c>
      <x:c r="C882" t="str">
        <x:v>이승기데뷔</x:v>
      </x:c>
      <x:c r="D882" t="n">
        <x:v>27.47148</x:v>
      </x:c>
      <x:c r="E882" t="n">
        <x:v>17.49049</x:v>
      </x:c>
      <x:c r="F882" t="n">
        <x:v>18.72623</x:v>
      </x:c>
      <x:c r="G882" t="n">
        <x:v>22.3384</x:v>
      </x:c>
      <x:c r="H882" t="n">
        <x:v>24.80988</x:v>
      </x:c>
      <x:c r="I882" t="n">
        <x:v>12.35741</x:v>
      </x:c>
      <x:c r="J882" t="n">
        <x:v>8.26996</x:v>
      </x:c>
      <x:c r="K882" t="n">
        <x:v>11.31178</x:v>
      </x:c>
      <x:c r="L882" t="n">
        <x:v>26.80608</x:v>
      </x:c>
      <x:c r="M882" t="n">
        <x:v>21.29277</x:v>
      </x:c>
      <x:c r="N882" t="n">
        <x:v>30.5133</x:v>
      </x:c>
      <x:c r="O882" t="n">
        <x:v>26.23574</x:v>
      </x:c>
      <x:c r="P882" t="n">
        <x:v>15.49429</x:v>
      </x:c>
      <x:c r="Q882" t="n">
        <x:v>38.78326</x:v>
      </x:c>
      <x:c r="R882" t="n">
        <x:v>31.1787</x:v>
      </x:c>
      <x:c r="S882" t="n">
        <x:v>29.08745</x:v>
      </x:c>
      <x:c r="T882" t="n">
        <x:v>35.93155</x:v>
      </x:c>
      <x:c r="U882" t="n">
        <x:v>16.73003</x:v>
      </x:c>
      <x:c r="V882" t="n">
        <x:v>11.59695</x:v>
      </x:c>
      <x:c r="W882" t="n">
        <x:v>8.74524</x:v>
      </x:c>
      <x:c r="X882" t="n">
        <x:v>28.99239</x:v>
      </x:c>
      <x:c r="Y882" t="n">
        <x:v>82.03422</x:v>
      </x:c>
      <x:c r="Z882" t="n">
        <x:v>15.39923</x:v>
      </x:c>
      <x:c r="AA882" t="n">
        <x:v>12.07224</x:v>
      </x:c>
      <x:c r="AB882" t="n">
        <x:f>COUNT(D882:O882)</x:f>
        <x:v>12</x:v>
      </x:c>
      <x:c r="AC882" t="n">
        <x:f>COUNT(P882:AA882)</x:f>
        <x:v>12</x:v>
      </x:c>
      <x:c r="AD882" t="n">
        <x:f>COUNTIF(D882:AA882,"&gt;0")</x:f>
        <x:v>24</x:v>
      </x:c>
      <x:c r="AE882" t="n">
        <x:f>IF(AB882=0,"",AVERAGE(D882:O882))</x:f>
        <x:v>20.635293333333333</x:v>
      </x:c>
      <x:c r="AF882" t="n">
        <x:f>IF(AC882=0,"",AVERAGE(P882:AA882))</x:f>
        <x:v>27.1704625</x:v>
      </x:c>
      <x:c r="AG882" t="n">
        <x:f>IF(OR(AB882&lt;'산출기준'!$B$19,AC882&lt;'산출기준'!$B$19,AE882=0),"",AF882/AE882)</x:f>
        <x:v>1.316698631858557</x:v>
      </x:c>
      <x:c r="AH882" t="n">
        <x:f>IF(SUM(P882:AA882)=0,"",MAX(P882:AA882)/SUM(P882:AA882))</x:f>
        <x:v>0.2516035566196196</x:v>
      </x:c>
      <x:c r="AI882" t="n">
        <x:f>IF(AG882="","",AD882/'산출기준'!$B$18*'산출기준'!$B$20+MIN(1,AG882)*'산출기준'!$B$21+(1-AH882)*'산출기준'!$B$22)</x:f>
        <x:v>94.96792886760761</x:v>
      </x:c>
      <x:c r="AJ882" t="str">
        <x:v>24개월 중 양수 지수 24개월; 전반/후반 자료 12/12개월. 최근12개월/이전12개월 관측월 평균비 1.32배, 최근 최댓달 비중 25.2%. 미래 1년 지속을 보장하지 않음.</x:v>
      </x:c>
      <x:c r="AK882" t="str">
        <x:v>https://developers.naver.com/docs/serviceapi/datalab/search/search.md</x:v>
      </x:c>
    </x:row>
    <x:row r="883">
      <x:c r="A883" t="str">
        <x:v>K0879</x:v>
      </x:c>
      <x:c r="B883" t="str">
        <x:v>방송·연예</x:v>
      </x:c>
      <x:c r="C883" t="str">
        <x:v>연예인피부관리</x:v>
      </x:c>
      <x:c r="D883" t="n">
        <x:v>73.15789</x:v>
      </x:c>
      <x:c r="E883" t="n">
        <x:v>77.63157</x:v>
      </x:c>
      <x:c r="F883" t="n">
        <x:v>90.08771</x:v>
      </x:c>
      <x:c r="G883" t="n">
        <x:v>84.91228</x:v>
      </x:c>
      <x:c r="H883" t="n">
        <x:v>83.42105</x:v>
      </x:c>
      <x:c r="I883" t="n">
        <x:v>59.47368</x:v>
      </x:c>
      <x:c r="J883" t="n">
        <x:v>80.43859</x:v>
      </x:c>
      <x:c r="K883" t="n">
        <x:v>78.85964</x:v>
      </x:c>
      <x:c r="L883" t="n">
        <x:v>64.73684</x:v>
      </x:c>
      <x:c r="M883" t="n">
        <x:v>41.22807</x:v>
      </x:c>
      <x:c r="N883" t="n">
        <x:v>42.80701</x:v>
      </x:c>
      <x:c r="O883" t="n">
        <x:v>36.05263</x:v>
      </x:c>
      <x:c r="P883" t="n">
        <x:v>29.73684</x:v>
      </x:c>
      <x:c r="Q883" t="n">
        <x:v>26.4035</x:v>
      </x:c>
      <x:c r="R883" t="n">
        <x:v>23.68421</x:v>
      </x:c>
      <x:c r="S883" t="n">
        <x:v>28.42105</x:v>
      </x:c>
      <x:c r="T883" t="n">
        <x:v>26.14035</x:v>
      </x:c>
      <x:c r="U883" t="n">
        <x:v>19.5614</x:v>
      </x:c>
      <x:c r="V883" t="n">
        <x:v>31.31578</x:v>
      </x:c>
      <x:c r="W883" t="n">
        <x:v>32.36842</x:v>
      </x:c>
      <x:c r="X883" t="n">
        <x:v>16.75438</x:v>
      </x:c>
      <x:c r="Y883" t="n">
        <x:v>9.82456</x:v>
      </x:c>
      <x:c r="Z883" t="n">
        <x:v>10.52631</x:v>
      </x:c>
      <x:c r="AA883" t="n">
        <x:v>9.47368</x:v>
      </x:c>
      <x:c r="AB883" t="n">
        <x:f>COUNT(D883:O883)</x:f>
        <x:v>12</x:v>
      </x:c>
      <x:c r="AC883" t="n">
        <x:f>COUNT(P883:AA883)</x:f>
        <x:v>12</x:v>
      </x:c>
      <x:c r="AD883" t="n">
        <x:f>COUNTIF(D883:AA883,"&gt;0")</x:f>
        <x:v>24</x:v>
      </x:c>
      <x:c r="AE883" t="n">
        <x:f>IF(AB883=0,"",AVERAGE(D883:O883))</x:f>
        <x:v>67.73391333333333</x:v>
      </x:c>
      <x:c r="AF883" t="n">
        <x:f>IF(AC883=0,"",AVERAGE(P883:AA883))</x:f>
        <x:v>22.017539999999997</x:v>
      </x:c>
      <x:c r="AG883" t="n">
        <x:f>IF(OR(AB883&lt;'산출기준'!$B$19,AC883&lt;'산출기준'!$B$19,AE883=0),"",AF883/AE883)</x:f>
        <x:v>0.3250593228187908</x:v>
      </x:c>
      <x:c r="AH883" t="n">
        <x:f>IF(SUM(P883:AA883)=0,"",MAX(P883:AA883)/SUM(P883:AA883))</x:f>
        <x:v>0.12250997765115149</x:v>
      </x:c>
      <x:c r="AI883" t="n">
        <x:f>IF(AG883="","",AD883/'산출기준'!$B$18*'산출기준'!$B$20+MIN(1,AG883)*'산출기준'!$B$21+(1-AH883)*'산출기준'!$B$22)</x:f>
        <x:v>77.30158013154069</x:v>
      </x:c>
      <x:c r="AJ883" t="str">
        <x:v>24개월 중 양수 지수 24개월; 전반/후반 자료 12/12개월. 최근12개월/이전12개월 관측월 평균비 0.33배, 최근 최댓달 비중 12.3%. 미래 1년 지속을 보장하지 않음.</x:v>
      </x:c>
      <x:c r="AK883" t="str">
        <x:v>https://developers.naver.com/docs/serviceapi/datalab/search/search.md</x:v>
      </x:c>
    </x:row>
    <x:row r="884">
      <x:c r="A884" t="str">
        <x:v>K0880</x:v>
      </x:c>
      <x:c r="B884" t="str">
        <x:v>방송·연예</x:v>
      </x:c>
      <x:c r="C884" t="str">
        <x:v>신동엽재산</x:v>
      </x:c>
      <x:c r="D884" t="n">
        <x:v>7.71929</x:v>
      </x:c>
      <x:c r="E884" t="n">
        <x:v>9.82456</x:v>
      </x:c>
      <x:c r="F884" t="n">
        <x:v>9.1228</x:v>
      </x:c>
      <x:c r="G884" t="n">
        <x:v>16.57894</x:v>
      </x:c>
      <x:c r="H884" t="n">
        <x:v>13.59649</x:v>
      </x:c>
      <x:c r="I884" t="n">
        <x:v>100</x:v>
      </x:c>
      <x:c r="J884" t="n">
        <x:v>24.03508</x:v>
      </x:c>
      <x:c r="K884" t="n">
        <x:v>19.73684</x:v>
      </x:c>
      <x:c r="L884" t="n">
        <x:v>18.68421</x:v>
      </x:c>
      <x:c r="M884" t="n">
        <x:v>13.85964</x:v>
      </x:c>
      <x:c r="N884" t="n">
        <x:v>22.71929</x:v>
      </x:c>
      <x:c r="O884" t="n">
        <x:v>15.35087</x:v>
      </x:c>
      <x:c r="P884" t="n">
        <x:v>16.92982</x:v>
      </x:c>
      <x:c r="Q884" t="n">
        <x:v>19.47368</x:v>
      </x:c>
      <x:c r="R884" t="n">
        <x:v>14.38596</x:v>
      </x:c>
      <x:c r="S884" t="n">
        <x:v>15.96491</x:v>
      </x:c>
      <x:c r="T884" t="n">
        <x:v>20.08771</x:v>
      </x:c>
      <x:c r="U884" t="n">
        <x:v>33.42105</x:v>
      </x:c>
      <x:c r="V884" t="n">
        <x:v>6.8421</x:v>
      </x:c>
      <x:c r="W884" t="n">
        <x:v>27.10526</x:v>
      </x:c>
      <x:c r="X884" t="n">
        <x:v>4.91228</x:v>
      </x:c>
      <x:c r="Y884" t="n">
        <x:v>4.47368</x:v>
      </x:c>
      <x:c r="Z884" t="n">
        <x:v>10.43859</x:v>
      </x:c>
      <x:c r="AA884" t="n">
        <x:v>10.96491</x:v>
      </x:c>
      <x:c r="AB884" t="n">
        <x:f>COUNT(D884:O884)</x:f>
        <x:v>12</x:v>
      </x:c>
      <x:c r="AC884" t="n">
        <x:f>COUNT(P884:AA884)</x:f>
        <x:v>12</x:v>
      </x:c>
      <x:c r="AD884" t="n">
        <x:f>COUNTIF(D884:AA884,"&gt;0")</x:f>
        <x:v>24</x:v>
      </x:c>
      <x:c r="AE884" t="n">
        <x:f>IF(AB884=0,"",AVERAGE(D884:O884))</x:f>
        <x:v>22.60233416666667</x:v>
      </x:c>
      <x:c r="AF884" t="n">
        <x:f>IF(AC884=0,"",AVERAGE(P884:AA884))</x:f>
        <x:v>15.416662500000003</x:v>
      </x:c>
      <x:c r="AG884" t="n">
        <x:f>IF(OR(AB884&lt;'산출기준'!$B$19,AC884&lt;'산출기준'!$B$19,AE884=0),"",AF884/AE884)</x:f>
        <x:v>0.6820827612900305</x:v>
      </x:c>
      <x:c r="AH884" t="n">
        <x:f>IF(SUM(P884:AA884)=0,"",MAX(P884:AA884)/SUM(P884:AA884))</x:f>
        <x:v>0.18065437314983054</x:v>
      </x:c>
      <x:c r="AI884" t="n">
        <x:f>IF(AG884="","",AD884/'산출기준'!$B$18*'산출기준'!$B$20+MIN(1,AG884)*'산출기준'!$B$21+(1-AH884)*'산출기준'!$B$22)</x:f>
        <x:v>86.84939537570429</x:v>
      </x:c>
      <x:c r="AJ884" t="str">
        <x:v>24개월 중 양수 지수 24개월; 전반/후반 자료 12/12개월. 최근12개월/이전12개월 관측월 평균비 0.68배, 최근 최댓달 비중 18.1%. 미래 1년 지속을 보장하지 않음.</x:v>
      </x:c>
      <x:c r="AK884" t="str">
        <x:v>https://developers.naver.com/docs/serviceapi/datalab/search/search.md</x:v>
      </x:c>
    </x:row>
    <x:row r="885">
      <x:c r="A885" t="str">
        <x:v>K0881</x:v>
      </x:c>
      <x:c r="B885" t="str">
        <x:v>방송·연예</x:v>
      </x:c>
      <x:c r="C885" t="str">
        <x:v>비식단</x:v>
      </x:c>
      <x:c r="D885" t="n">
        <x:v>36.22807</x:v>
      </x:c>
      <x:c r="E885" t="n">
        <x:v>35.17543</x:v>
      </x:c>
      <x:c r="F885" t="n">
        <x:v>24.47368</x:v>
      </x:c>
      <x:c r="G885" t="n">
        <x:v>26.22807</x:v>
      </x:c>
      <x:c r="H885" t="n">
        <x:v>22.2807</x:v>
      </x:c>
      <x:c r="I885" t="n">
        <x:v>25</x:v>
      </x:c>
      <x:c r="J885" t="n">
        <x:v>9.73684</x:v>
      </x:c>
      <x:c r="K885" t="n">
        <x:v>2.54385</x:v>
      </x:c>
      <x:c r="L885" t="n">
        <x:v>20.35087</x:v>
      </x:c>
      <x:c r="M885" t="n">
        <x:v>16.49122</x:v>
      </x:c>
      <x:c r="N885" t="n">
        <x:v>26.92982</x:v>
      </x:c>
      <x:c r="O885" t="n">
        <x:v>19.82456</x:v>
      </x:c>
      <x:c r="P885" t="n">
        <x:v>16.75438</x:v>
      </x:c>
      <x:c r="Q885" t="n">
        <x:v>4.73684</x:v>
      </x:c>
      <x:c r="R885" t="n">
        <x:v>12.10526</x:v>
      </x:c>
      <x:c r="S885" t="n">
        <x:v>4.73684</x:v>
      </x:c>
      <x:c r="T885" t="n">
        <x:v>8.33333</x:v>
      </x:c>
      <x:c r="U885" t="n">
        <x:v>3.07017</x:v>
      </x:c>
      <x:c r="V885" t="n">
        <x:v>34.64912</x:v>
      </x:c>
      <x:c r="W885" t="n">
        <x:v>35.52631</x:v>
      </x:c>
      <x:c r="X885" t="n">
        <x:v>29.64912</x:v>
      </x:c>
      <x:c r="Y885" t="n">
        <x:v>29.73684</x:v>
      </x:c>
      <x:c r="Z885" t="n">
        <x:v>10</x:v>
      </x:c>
      <x:c r="AA885" t="n">
        <x:v>9.1228</x:v>
      </x:c>
      <x:c r="AB885" t="n">
        <x:f>COUNT(D885:O885)</x:f>
        <x:v>12</x:v>
      </x:c>
      <x:c r="AC885" t="n">
        <x:f>COUNT(P885:AA885)</x:f>
        <x:v>12</x:v>
      </x:c>
      <x:c r="AD885" t="n">
        <x:f>COUNTIF(D885:AA885,"&gt;0")</x:f>
        <x:v>24</x:v>
      </x:c>
      <x:c r="AE885" t="n">
        <x:f>IF(AB885=0,"",AVERAGE(D885:O885))</x:f>
        <x:v>22.10525916666667</x:v>
      </x:c>
      <x:c r="AF885" t="n">
        <x:f>IF(AC885=0,"",AVERAGE(P885:AA885))</x:f>
        <x:v>16.535084166666667</x:v>
      </x:c>
      <x:c r="AG885" t="n">
        <x:f>IF(OR(AB885&lt;'산출기준'!$B$19,AC885&lt;'산출기준'!$B$19,AE885=0),"",AF885/AE885)</x:f>
        <x:v>0.7480158473600041</x:v>
      </x:c>
      <x:c r="AH885" t="n">
        <x:f>IF(SUM(P885:AA885)=0,"",MAX(P885:AA885)/SUM(P885:AA885))</x:f>
        <x:v>0.17904510212905375</x:v>
      </x:c>
      <x:c r="AI885" t="n">
        <x:f>IF(AG885="","",AD885/'산출기준'!$B$18*'산출기준'!$B$20+MIN(1,AG885)*'산출기준'!$B$21+(1-AH885)*'산출기준'!$B$22)</x:f>
        <x:v>88.85957337821905</x:v>
      </x:c>
      <x:c r="AJ885" t="str">
        <x:v>24개월 중 양수 지수 24개월; 전반/후반 자료 12/12개월. 최근12개월/이전12개월 관측월 평균비 0.75배, 최근 최댓달 비중 17.9%. 미래 1년 지속을 보장하지 않음.</x:v>
      </x:c>
      <x:c r="AK885" t="str">
        <x:v>https://developers.naver.com/docs/serviceapi/datalab/search/search.md</x:v>
      </x:c>
    </x:row>
    <x:row r="886">
      <x:c r="A886" t="str">
        <x:v>K0882</x:v>
      </x:c>
      <x:c r="B886" t="str">
        <x:v>방송·연예</x:v>
      </x:c>
      <x:c r="C886" t="str">
        <x:v>김종국데뷔</x:v>
      </x:c>
      <x:c r="D886" t="n">
        <x:v>30.52631</x:v>
      </x:c>
      <x:c r="E886" t="n">
        <x:v>12.2807</x:v>
      </x:c>
      <x:c r="F886" t="n">
        <x:v>21.31578</x:v>
      </x:c>
      <x:c r="G886" t="n">
        <x:v>13.77192</x:v>
      </x:c>
      <x:c r="H886" t="n">
        <x:v>16.31578</x:v>
      </x:c>
      <x:c r="I886" t="n">
        <x:v>7.98245</x:v>
      </x:c>
      <x:c r="J886" t="n">
        <x:v>4.47368</x:v>
      </x:c>
      <x:c r="K886" t="n">
        <x:v>4.73684</x:v>
      </x:c>
      <x:c r="L886" t="n">
        <x:v>13.77192</x:v>
      </x:c>
      <x:c r="M886" t="n">
        <x:v>14.29824</x:v>
      </x:c>
      <x:c r="N886" t="n">
        <x:v>9.91228</x:v>
      </x:c>
      <x:c r="O886" t="n">
        <x:v>41.66666</x:v>
      </x:c>
      <x:c r="P886" t="n">
        <x:v>19.47368</x:v>
      </x:c>
      <x:c r="Q886" t="n">
        <x:v>9.29824</x:v>
      </x:c>
      <x:c r="R886" t="n">
        <x:v>4.21052</x:v>
      </x:c>
      <x:c r="S886" t="n">
        <x:v>4.21052</x:v>
      </x:c>
      <x:c r="T886" t="n">
        <x:v>4.1228</x:v>
      </x:c>
      <x:c r="U886" t="n">
        <x:v>3.33333</x:v>
      </x:c>
      <x:c r="V886" t="n">
        <x:v>2.36842</x:v>
      </x:c>
      <x:c r="W886" t="n">
        <x:v>4.1228</x:v>
      </x:c>
      <x:c r="X886" t="n">
        <x:v>13.33333</x:v>
      </x:c>
      <x:c r="Y886" t="n">
        <x:v>3.33333</x:v>
      </x:c>
      <x:c r="Z886" t="n">
        <x:v>14.29824</x:v>
      </x:c>
      <x:c r="AA886" t="n">
        <x:v>12.01754</x:v>
      </x:c>
      <x:c r="AB886" t="n">
        <x:f>COUNT(D886:O886)</x:f>
        <x:v>12</x:v>
      </x:c>
      <x:c r="AC886" t="n">
        <x:f>COUNT(P886:AA886)</x:f>
        <x:v>12</x:v>
      </x:c>
      <x:c r="AD886" t="n">
        <x:f>COUNTIF(D886:AA886,"&gt;0")</x:f>
        <x:v>24</x:v>
      </x:c>
      <x:c r="AE886" t="n">
        <x:f>IF(AB886=0,"",AVERAGE(D886:O886))</x:f>
        <x:v>15.921046666666667</x:v>
      </x:c>
      <x:c r="AF886" t="n">
        <x:f>IF(AC886=0,"",AVERAGE(P886:AA886))</x:f>
        <x:v>7.8435625</x:v>
      </x:c>
      <x:c r="AG886" t="n">
        <x:f>IF(OR(AB886&lt;'산출기준'!$B$19,AC886&lt;'산출기준'!$B$19,AE886=0),"",AF886/AE886)</x:f>
        <x:v>0.492653696972184</x:v>
      </x:c>
      <x:c r="AH886" t="n">
        <x:f>IF(SUM(P886:AA886)=0,"",MAX(P886:AA886)/SUM(P886:AA886))</x:f>
        <x:v>0.20689663232321626</x:v>
      </x:c>
      <x:c r="AI886" t="n">
        <x:f>IF(AG886="","",AD886/'산출기준'!$B$18*'산출기준'!$B$20+MIN(1,AG886)*'산출기준'!$B$21+(1-AH886)*'산출기준'!$B$22)</x:f>
        <x:v>80.64167826270119</x:v>
      </x:c>
      <x:c r="AJ886" t="str">
        <x:v>24개월 중 양수 지수 24개월; 전반/후반 자료 12/12개월. 최근12개월/이전12개월 관측월 평균비 0.49배, 최근 최댓달 비중 20.7%. 미래 1년 지속을 보장하지 않음.</x:v>
      </x:c>
      <x:c r="AK886" t="str">
        <x:v>https://developers.naver.com/docs/serviceapi/datalab/search/search.md</x:v>
      </x:c>
    </x:row>
    <x:row r="887">
      <x:c r="A887" t="str">
        <x:v>K0883</x:v>
      </x:c>
      <x:c r="B887" t="str">
        <x:v>방송·연예</x:v>
      </x:c>
      <x:c r="C887" t="str">
        <x:v>최화정다이어트</x:v>
      </x:c>
      <x:c r="D887" t="n">
        <x:v>27.01754</x:v>
      </x:c>
      <x:c r="E887" t="n">
        <x:v>35.08771</x:v>
      </x:c>
      <x:c r="F887" t="n">
        <x:v>15.08771</x:v>
      </x:c>
      <x:c r="G887" t="n">
        <x:v>9.29824</x:v>
      </x:c>
      <x:c r="H887" t="n">
        <x:v>9.5614</x:v>
      </x:c>
      <x:c r="I887" t="n">
        <x:v>18.42105</x:v>
      </x:c>
      <x:c r="J887" t="n">
        <x:v>12.10526</x:v>
      </x:c>
      <x:c r="K887" t="n">
        <x:v>26.8421</x:v>
      </x:c>
      <x:c r="L887" t="n">
        <x:v>27.01754</x:v>
      </x:c>
      <x:c r="M887" t="n">
        <x:v>19.47368</x:v>
      </x:c>
      <x:c r="N887" t="n">
        <x:v>6.49122</x:v>
      </x:c>
      <x:c r="O887" t="n">
        <x:v>28.15789</x:v>
      </x:c>
      <x:c r="P887" t="n">
        <x:v>9.21052</x:v>
      </x:c>
      <x:c r="Q887" t="n">
        <x:v>14.47368</x:v>
      </x:c>
      <x:c r="R887" t="n">
        <x:v>22.36842</x:v>
      </x:c>
      <x:c r="S887" t="n">
        <x:v>23.15789</x:v>
      </x:c>
      <x:c r="T887" t="n">
        <x:v>8.07017</x:v>
      </x:c>
      <x:c r="U887" t="n">
        <x:v>5.35087</x:v>
      </x:c>
      <x:c r="V887" t="n">
        <x:v>5.96491</x:v>
      </x:c>
      <x:c r="W887" t="n">
        <x:v>8.77192</x:v>
      </x:c>
      <x:c r="X887" t="n">
        <x:v>7.10526</x:v>
      </x:c>
      <x:c r="Y887" t="n">
        <x:v>4.1228</x:v>
      </x:c>
      <x:c r="Z887" t="n">
        <x:v>1.92982</x:v>
      </x:c>
      <x:c r="AA887" t="n">
        <x:v>7.01754</x:v>
      </x:c>
      <x:c r="AB887" t="n">
        <x:f>COUNT(D887:O887)</x:f>
        <x:v>12</x:v>
      </x:c>
      <x:c r="AC887" t="n">
        <x:f>COUNT(P887:AA887)</x:f>
        <x:v>12</x:v>
      </x:c>
      <x:c r="AD887" t="n">
        <x:f>COUNTIF(D887:AA887,"&gt;0")</x:f>
        <x:v>24</x:v>
      </x:c>
      <x:c r="AE887" t="n">
        <x:f>IF(AB887=0,"",AVERAGE(D887:O887))</x:f>
        <x:v>19.546778333333332</x:v>
      </x:c>
      <x:c r="AF887" t="n">
        <x:f>IF(AC887=0,"",AVERAGE(P887:AA887))</x:f>
        <x:v>9.795316666666666</x:v>
      </x:c>
      <x:c r="AG887" t="n">
        <x:f>IF(OR(AB887&lt;'산출기준'!$B$19,AC887&lt;'산출기준'!$B$19,AE887=0),"",AF887/AE887)</x:f>
        <x:v>0.5011217961152508</x:v>
      </x:c>
      <x:c r="AH887" t="n">
        <x:f>IF(SUM(P887:AA887)=0,"",MAX(P887:AA887)/SUM(P887:AA887))</x:f>
        <x:v>0.19701498505238046</x:v>
      </x:c>
      <x:c r="AI887" t="n">
        <x:f>IF(AG887="","",AD887/'산출기준'!$B$18*'산출기준'!$B$20+MIN(1,AG887)*'산출기준'!$B$21+(1-AH887)*'산출기준'!$B$22)</x:f>
        <x:v>81.09335418240991</x:v>
      </x:c>
      <x:c r="AJ887" t="str">
        <x:v>24개월 중 양수 지수 24개월; 전반/후반 자료 12/12개월. 최근12개월/이전12개월 관측월 평균비 0.50배, 최근 최댓달 비중 19.7%. 미래 1년 지속을 보장하지 않음.</x:v>
      </x:c>
      <x:c r="AK887" t="str">
        <x:v>https://developers.naver.com/docs/serviceapi/datalab/search/search.md</x:v>
      </x:c>
    </x:row>
    <x:row r="888">
      <x:c r="A888" t="str">
        <x:v>K0884</x:v>
      </x:c>
      <x:c r="B888" t="str">
        <x:v>방송·연예</x:v>
      </x:c>
      <x:c r="C888" t="str">
        <x:v>전지현데뷔</x:v>
      </x:c>
      <x:c r="D888" t="n">
        <x:v>11.45038</x:v>
      </x:c>
      <x:c r="E888" t="n">
        <x:v>14.96183</x:v>
      </x:c>
      <x:c r="F888" t="n">
        <x:v>11.14503</x:v>
      </x:c>
      <x:c r="G888" t="n">
        <x:v>12.59541</x:v>
      </x:c>
      <x:c r="H888" t="n">
        <x:v>22.21374</x:v>
      </x:c>
      <x:c r="I888" t="n">
        <x:v>12.74809</x:v>
      </x:c>
      <x:c r="J888" t="n">
        <x:v>19.23664</x:v>
      </x:c>
      <x:c r="K888" t="n">
        <x:v>10.68702</x:v>
      </x:c>
      <x:c r="L888" t="n">
        <x:v>8.39694</x:v>
      </x:c>
      <x:c r="M888" t="n">
        <x:v>7.63358</x:v>
      </x:c>
      <x:c r="N888" t="n">
        <x:v>8.54961</x:v>
      </x:c>
      <x:c r="O888" t="n">
        <x:v>18.01526</x:v>
      </x:c>
      <x:c r="P888" t="n">
        <x:v>55.80152</x:v>
      </x:c>
      <x:c r="Q888" t="n">
        <x:v>21.0687</x:v>
      </x:c>
      <x:c r="R888" t="n">
        <x:v>22.59541</x:v>
      </x:c>
      <x:c r="S888" t="n">
        <x:v>9.38931</x:v>
      </x:c>
      <x:c r="T888" t="n">
        <x:v>7.40458</x:v>
      </x:c>
      <x:c r="U888" t="n">
        <x:v>2.74809</x:v>
      </x:c>
      <x:c r="V888" t="n">
        <x:v>7.55725</x:v>
      </x:c>
      <x:c r="W888" t="n">
        <x:v>7.93893</x:v>
      </x:c>
      <x:c r="X888" t="n">
        <x:v>37.70992</x:v>
      </x:c>
      <x:c r="Y888" t="n">
        <x:v>22.1374</x:v>
      </x:c>
      <x:c r="Z888" t="n">
        <x:v>12.97709</x:v>
      </x:c>
      <x:c r="AA888" t="n">
        <x:v>7.93893</x:v>
      </x:c>
      <x:c r="AB888" t="n">
        <x:f>COUNT(D888:O888)</x:f>
        <x:v>12</x:v>
      </x:c>
      <x:c r="AC888" t="n">
        <x:f>COUNT(P888:AA888)</x:f>
        <x:v>12</x:v>
      </x:c>
      <x:c r="AD888" t="n">
        <x:f>COUNTIF(D888:AA888,"&gt;0")</x:f>
        <x:v>24</x:v>
      </x:c>
      <x:c r="AE888" t="n">
        <x:f>IF(AB888=0,"",AVERAGE(D888:O888))</x:f>
        <x:v>13.136127500000002</x:v>
      </x:c>
      <x:c r="AF888" t="n">
        <x:f>IF(AC888=0,"",AVERAGE(P888:AA888))</x:f>
        <x:v>17.938927500000002</x:v>
      </x:c>
      <x:c r="AG888" t="n">
        <x:f>IF(OR(AB888&lt;'산출기준'!$B$19,AC888&lt;'산출기준'!$B$19,AE888=0),"",AF888/AE888)</x:f>
        <x:v>1.3656176449261777</x:v>
      </x:c>
      <x:c r="AH888" t="n">
        <x:f>IF(SUM(P888:AA888)=0,"",MAX(P888:AA888)/SUM(P888:AA888))</x:f>
        <x:v>0.25921988182775507</x:v>
      </x:c>
      <x:c r="AI888" t="n">
        <x:f>IF(AG888="","",AD888/'산출기준'!$B$18*'산출기준'!$B$20+MIN(1,AG888)*'산출기준'!$B$21+(1-AH888)*'산출기준'!$B$22)</x:f>
        <x:v>94.8156023634449</x:v>
      </x:c>
      <x:c r="AJ888" t="str">
        <x:v>24개월 중 양수 지수 24개월; 전반/후반 자료 12/12개월. 최근12개월/이전12개월 관측월 평균비 1.37배, 최근 최댓달 비중 25.9%. 미래 1년 지속을 보장하지 않음.</x:v>
      </x:c>
      <x:c r="AK888" t="str">
        <x:v>https://developers.naver.com/docs/serviceapi/datalab/search/search.md</x:v>
      </x:c>
    </x:row>
    <x:row r="889">
      <x:c r="A889" t="str">
        <x:v>K0885</x:v>
      </x:c>
      <x:c r="B889" t="str">
        <x:v>방송·연예</x:v>
      </x:c>
      <x:c r="C889" t="str">
        <x:v>장도연데뷔</x:v>
      </x:c>
      <x:c r="D889" t="n">
        <x:v>12.82442</x:v>
      </x:c>
      <x:c r="E889" t="n">
        <x:v>8.0916</x:v>
      </x:c>
      <x:c r="F889" t="n">
        <x:v>3.89312</x:v>
      </x:c>
      <x:c r="G889" t="n">
        <x:v>7.0229</x:v>
      </x:c>
      <x:c r="H889" t="n">
        <x:v>15.03816</x:v>
      </x:c>
      <x:c r="I889" t="n">
        <x:v>5.87786</x:v>
      </x:c>
      <x:c r="J889" t="n">
        <x:v>100</x:v>
      </x:c>
      <x:c r="K889" t="n">
        <x:v>16.10687</x:v>
      </x:c>
      <x:c r="L889" t="n">
        <x:v>6.71755</x:v>
      </x:c>
      <x:c r="M889" t="n">
        <x:v>4.35114</x:v>
      </x:c>
      <x:c r="N889" t="n">
        <x:v>7.70992</x:v>
      </x:c>
      <x:c r="O889" t="n">
        <x:v>5.41984</x:v>
      </x:c>
      <x:c r="P889" t="n">
        <x:v>1.98473</x:v>
      </x:c>
      <x:c r="Q889" t="n">
        <x:v>23.66412</x:v>
      </x:c>
      <x:c r="R889" t="n">
        <x:v>5.41984</x:v>
      </x:c>
      <x:c r="S889" t="n">
        <x:v>11.22137</x:v>
      </x:c>
      <x:c r="T889" t="n">
        <x:v>5.03816</x:v>
      </x:c>
      <x:c r="U889" t="n">
        <x:v>5.87786</x:v>
      </x:c>
      <x:c r="V889" t="n">
        <x:v>5.19083</x:v>
      </x:c>
      <x:c r="W889" t="n">
        <x:v>17.78625</x:v>
      </x:c>
      <x:c r="X889" t="n">
        <x:v>9.08396</x:v>
      </x:c>
      <x:c r="Y889" t="n">
        <x:v>2.21374</x:v>
      </x:c>
      <x:c r="Z889" t="n">
        <x:v>3.12977</x:v>
      </x:c>
      <x:c r="AA889" t="n">
        <x:v>7.48091</x:v>
      </x:c>
      <x:c r="AB889" t="n">
        <x:f>COUNT(D889:O889)</x:f>
        <x:v>12</x:v>
      </x:c>
      <x:c r="AC889" t="n">
        <x:f>COUNT(P889:AA889)</x:f>
        <x:v>12</x:v>
      </x:c>
      <x:c r="AD889" t="n">
        <x:f>COUNTIF(D889:AA889,"&gt;0")</x:f>
        <x:v>24</x:v>
      </x:c>
      <x:c r="AE889" t="n">
        <x:f>IF(AB889=0,"",AVERAGE(D889:O889))</x:f>
        <x:v>16.087781666666668</x:v>
      </x:c>
      <x:c r="AF889" t="n">
        <x:f>IF(AC889=0,"",AVERAGE(P889:AA889))</x:f>
        <x:v>8.174294999999999</x:v>
      </x:c>
      <x:c r="AG889" t="n">
        <x:f>IF(OR(AB889&lt;'산출기준'!$B$19,AC889&lt;'산출기준'!$B$19,AE889=0),"",AF889/AE889)</x:f>
        <x:v>0.5081057891863897</x:v>
      </x:c>
      <x:c r="AH889" t="n">
        <x:f>IF(SUM(P889:AA889)=0,"",MAX(P889:AA889)/SUM(P889:AA889))</x:f>
        <x:v>0.2412452694697219</x:v>
      </x:c>
      <x:c r="AI889" t="n">
        <x:f>IF(AG889="","",AD889/'산출기준'!$B$18*'산출기준'!$B$20+MIN(1,AG889)*'산출기준'!$B$21+(1-AH889)*'산출기준'!$B$22)</x:f>
        <x:v>80.41826828619725</x:v>
      </x:c>
      <x:c r="AJ889" t="str">
        <x:v>24개월 중 양수 지수 24개월; 전반/후반 자료 12/12개월. 최근12개월/이전12개월 관측월 평균비 0.51배, 최근 최댓달 비중 24.1%. 미래 1년 지속을 보장하지 않음.</x:v>
      </x:c>
      <x:c r="AK889" t="str">
        <x:v>https://developers.naver.com/docs/serviceapi/datalab/search/search.md</x:v>
      </x:c>
    </x:row>
    <x:row r="890">
      <x:c r="A890" t="str">
        <x:v>K0886</x:v>
      </x:c>
      <x:c r="B890" t="str">
        <x:v>방송·연예</x:v>
      </x:c>
      <x:c r="C890" t="str">
        <x:v>김혜수재산</x:v>
      </x:c>
      <x:c r="D890" t="n">
        <x:v>12.59541</x:v>
      </x:c>
      <x:c r="E890" t="n">
        <x:v>7.32824</x:v>
      </x:c>
      <x:c r="F890" t="n">
        <x:v>5.87786</x:v>
      </x:c>
      <x:c r="G890" t="n">
        <x:v>3.51145</x:v>
      </x:c>
      <x:c r="H890" t="n">
        <x:v>13.43511</x:v>
      </x:c>
      <x:c r="I890" t="n">
        <x:v>23.05343</x:v>
      </x:c>
      <x:c r="J890" t="n">
        <x:v>7.48091</x:v>
      </x:c>
      <x:c r="K890" t="n">
        <x:v>9.31297</x:v>
      </x:c>
      <x:c r="L890" t="n">
        <x:v>3.96946</x:v>
      </x:c>
      <x:c r="M890" t="n">
        <x:v>3.43511</x:v>
      </x:c>
      <x:c r="N890" t="n">
        <x:v>8.0916</x:v>
      </x:c>
      <x:c r="O890" t="n">
        <x:v>9.54198</x:v>
      </x:c>
      <x:c r="P890" t="n">
        <x:v>2.97709</x:v>
      </x:c>
      <x:c r="Q890" t="n">
        <x:v>2.36641</x:v>
      </x:c>
      <x:c r="R890" t="n">
        <x:v>1.67938</x:v>
      </x:c>
      <x:c r="S890" t="n">
        <x:v>3.51145</x:v>
      </x:c>
      <x:c r="T890" t="n">
        <x:v>1.52671</x:v>
      </x:c>
      <x:c r="U890" t="n">
        <x:v>2.21374</x:v>
      </x:c>
      <x:c r="V890" t="n">
        <x:v>5.64885</x:v>
      </x:c>
      <x:c r="W890" t="n">
        <x:v>3.12977</x:v>
      </x:c>
      <x:c r="X890" t="n">
        <x:v>3.43511</x:v>
      </x:c>
      <x:c r="Y890" t="n">
        <x:v>2.06106</x:v>
      </x:c>
      <x:c r="Z890" t="n">
        <x:v>3.96946</x:v>
      </x:c>
      <x:c r="AA890" t="n">
        <x:v>6.64122</x:v>
      </x:c>
      <x:c r="AB890" t="n">
        <x:f>COUNT(D890:O890)</x:f>
        <x:v>12</x:v>
      </x:c>
      <x:c r="AC890" t="n">
        <x:f>COUNT(P890:AA890)</x:f>
        <x:v>12</x:v>
      </x:c>
      <x:c r="AD890" t="n">
        <x:f>COUNTIF(D890:AA890,"&gt;0")</x:f>
        <x:v>24</x:v>
      </x:c>
      <x:c r="AE890" t="n">
        <x:f>IF(AB890=0,"",AVERAGE(D890:O890))</x:f>
        <x:v>8.969460833333333</x:v>
      </x:c>
      <x:c r="AF890" t="n">
        <x:f>IF(AC890=0,"",AVERAGE(P890:AA890))</x:f>
        <x:v>3.2633541666666663</x:v>
      </x:c>
      <x:c r="AG890" t="n">
        <x:f>IF(OR(AB890&lt;'산출기준'!$B$19,AC890&lt;'산출기준'!$B$19,AE890=0),"",AF890/AE890)</x:f>
        <x:v>0.3638294683822039</x:v>
      </x:c>
      <x:c r="AH890" t="n">
        <x:f>IF(SUM(P890:AA890)=0,"",MAX(P890:AA890)/SUM(P890:AA890))</x:f>
        <x:v>0.16959084786230935</x:v>
      </x:c>
      <x:c r="AI890" t="n">
        <x:f>IF(AG890="","",AD890/'산출기준'!$B$18*'산출기준'!$B$20+MIN(1,AG890)*'산출기준'!$B$21+(1-AH890)*'산출기준'!$B$22)</x:f>
        <x:v>77.52306709421993</x:v>
      </x:c>
      <x:c r="AJ890" t="str">
        <x:v>24개월 중 양수 지수 24개월; 전반/후반 자료 12/12개월. 최근12개월/이전12개월 관측월 평균비 0.36배, 최근 최댓달 비중 17.0%. 미래 1년 지속을 보장하지 않음.</x:v>
      </x:c>
      <x:c r="AK890" t="str">
        <x:v>https://developers.naver.com/docs/serviceapi/datalab/search/search.md</x:v>
      </x:c>
    </x:row>
    <x:row r="891">
      <x:c r="A891" t="str">
        <x:v>K0887</x:v>
      </x:c>
      <x:c r="B891" t="str">
        <x:v>방송·연예</x:v>
      </x:c>
      <x:c r="C891" t="str">
        <x:v>전지현운동</x:v>
      </x:c>
      <x:c r="D891" t="n">
        <x:v>4.73282</x:v>
      </x:c>
      <x:c r="E891" t="n">
        <x:v>7.0229</x:v>
      </x:c>
      <x:c r="F891" t="n">
        <x:v>6.56488</x:v>
      </x:c>
      <x:c r="G891" t="n">
        <x:v>2.44274</x:v>
      </x:c>
      <x:c r="H891" t="n">
        <x:v>4.35114</x:v>
      </x:c>
      <x:c r="I891" t="n">
        <x:v>0.76335</x:v>
      </x:c>
      <x:c r="J891" t="n">
        <x:v>9.23664</x:v>
      </x:c>
      <x:c r="K891" t="n">
        <x:v>3.81679</x:v>
      </x:c>
      <x:c r="L891" t="n">
        <x:v>26.33587</x:v>
      </x:c>
      <x:c r="M891" t="n">
        <x:v>14.0458</x:v>
      </x:c>
      <x:c r="N891" t="n">
        <x:v>14.35114</x:v>
      </x:c>
      <x:c r="O891" t="n">
        <x:v>16.10687</x:v>
      </x:c>
      <x:c r="P891" t="n">
        <x:v>51.60305</x:v>
      </x:c>
      <x:c r="Q891" t="n">
        <x:v>13.58778</x:v>
      </x:c>
      <x:c r="R891" t="n">
        <x:v>40.53435</x:v>
      </x:c>
      <x:c r="S891" t="n">
        <x:v>12.36641</x:v>
      </x:c>
      <x:c r="T891" t="n">
        <x:v>3.66412</x:v>
      </x:c>
      <x:c r="U891" t="n">
        <x:v>7.40458</x:v>
      </x:c>
      <x:c r="V891" t="n">
        <x:v>11.22137</x:v>
      </x:c>
      <x:c r="W891" t="n">
        <x:v>15.95419</x:v>
      </x:c>
      <x:c r="X891" t="n">
        <x:v>41.60305</x:v>
      </x:c>
      <x:c r="Y891" t="n">
        <x:v>30.45801</x:v>
      </x:c>
      <x:c r="Z891" t="n">
        <x:v>16.10687</x:v>
      </x:c>
      <x:c r="AA891" t="n">
        <x:v>4.80916</x:v>
      </x:c>
      <x:c r="AB891" t="n">
        <x:f>COUNT(D891:O891)</x:f>
        <x:v>12</x:v>
      </x:c>
      <x:c r="AC891" t="n">
        <x:f>COUNT(P891:AA891)</x:f>
        <x:v>12</x:v>
      </x:c>
      <x:c r="AD891" t="n">
        <x:f>COUNTIF(D891:AA891,"&gt;0")</x:f>
        <x:v>24</x:v>
      </x:c>
      <x:c r="AE891" t="n">
        <x:f>IF(AB891=0,"",AVERAGE(D891:O891))</x:f>
        <x:v>9.147578333333334</x:v>
      </x:c>
      <x:c r="AF891" t="n">
        <x:f>IF(AC891=0,"",AVERAGE(P891:AA891))</x:f>
        <x:v>20.776078333333334</x:v>
      </x:c>
      <x:c r="AG891" t="n">
        <x:f>IF(OR(AB891&lt;'산출기준'!$B$19,AC891&lt;'산출기준'!$B$19,AE891=0),"",AF891/AE891)</x:f>
        <x:v>2.2712107594232136</x:v>
      </x:c>
      <x:c r="AH891" t="n">
        <x:f>IF(SUM(P891:AA891)=0,"",MAX(P891:AA891)/SUM(P891:AA891))</x:f>
        <x:v>0.20698103355565903</x:v>
      </x:c>
      <x:c r="AI891" t="n">
        <x:f>IF(AG891="","",AD891/'산출기준'!$B$18*'산출기준'!$B$20+MIN(1,AG891)*'산출기준'!$B$21+(1-AH891)*'산출기준'!$B$22)</x:f>
        <x:v>95.86037932888682</x:v>
      </x:c>
      <x:c r="AJ891" t="str">
        <x:v>24개월 중 양수 지수 24개월; 전반/후반 자료 12/12개월. 최근12개월/이전12개월 관측월 평균비 2.27배, 최근 최댓달 비중 20.7%. 미래 1년 지속을 보장하지 않음.</x:v>
      </x:c>
      <x:c r="AK891" t="str">
        <x:v>https://developers.naver.com/docs/serviceapi/datalab/search/search.md</x:v>
      </x:c>
    </x:row>
    <x:row r="892">
      <x:c r="A892" t="str">
        <x:v>K0888</x:v>
      </x:c>
      <x:c r="B892" t="str">
        <x:v>방송·연예</x:v>
      </x:c>
      <x:c r="C892" t="str">
        <x:v>신동엽데뷔</x:v>
      </x:c>
      <x:c r="D892" t="n">
        <x:v>3.35877</x:v>
      </x:c>
      <x:c r="E892" t="n">
        <x:v>2.90076</x:v>
      </x:c>
      <x:c r="F892" t="n">
        <x:v>4.2748</x:v>
      </x:c>
      <x:c r="G892" t="n">
        <x:v>5.03816</x:v>
      </x:c>
      <x:c r="H892" t="n">
        <x:v>6.25954</x:v>
      </x:c>
      <x:c r="I892" t="n">
        <x:v>4.73282</x:v>
      </x:c>
      <x:c r="J892" t="n">
        <x:v>7.09923</x:v>
      </x:c>
      <x:c r="K892" t="n">
        <x:v>13.35877</x:v>
      </x:c>
      <x:c r="L892" t="n">
        <x:v>5.26717</x:v>
      </x:c>
      <x:c r="M892" t="n">
        <x:v>4.42748</x:v>
      </x:c>
      <x:c r="N892" t="n">
        <x:v>8.24427</x:v>
      </x:c>
      <x:c r="O892" t="n">
        <x:v>8.47328</x:v>
      </x:c>
      <x:c r="P892" t="n">
        <x:v>7.32824</x:v>
      </x:c>
      <x:c r="Q892" t="n">
        <x:v>9.69465</x:v>
      </x:c>
      <x:c r="R892" t="n">
        <x:v>6.41221</x:v>
      </x:c>
      <x:c r="S892" t="n">
        <x:v>6.25954</x:v>
      </x:c>
      <x:c r="T892" t="n">
        <x:v>5.80152</x:v>
      </x:c>
      <x:c r="U892" t="n">
        <x:v>2.21374</x:v>
      </x:c>
      <x:c r="V892" t="n">
        <x:v>6.64122</x:v>
      </x:c>
      <x:c r="W892" t="n">
        <x:v>4.65648</x:v>
      </x:c>
      <x:c r="X892" t="n">
        <x:v>2.36641</x:v>
      </x:c>
      <x:c r="Y892" t="n">
        <x:v>0.76335</x:v>
      </x:c>
      <x:c r="Z892" t="n">
        <x:v>4.50381</x:v>
      </x:c>
      <x:c r="AA892" t="n">
        <x:v>6.41221</x:v>
      </x:c>
      <x:c r="AB892" t="n">
        <x:f>COUNT(D892:O892)</x:f>
        <x:v>12</x:v>
      </x:c>
      <x:c r="AC892" t="n">
        <x:f>COUNT(P892:AA892)</x:f>
        <x:v>12</x:v>
      </x:c>
      <x:c r="AD892" t="n">
        <x:f>COUNTIF(D892:AA892,"&gt;0")</x:f>
        <x:v>24</x:v>
      </x:c>
      <x:c r="AE892" t="n">
        <x:f>IF(AB892=0,"",AVERAGE(D892:O892))</x:f>
        <x:v>6.119587500000001</x:v>
      </x:c>
      <x:c r="AF892" t="n">
        <x:f>IF(AC892=0,"",AVERAGE(P892:AA892))</x:f>
        <x:v>5.254448333333334</x:v>
      </x:c>
      <x:c r="AG892" t="n">
        <x:f>IF(OR(AB892&lt;'산출기준'!$B$19,AC892&lt;'산출기준'!$B$19,AE892=0),"",AF892/AE892)</x:f>
        <x:v>0.8586278623082575</x:v>
      </x:c>
      <x:c r="AH892" t="n">
        <x:f>IF(SUM(P892:AA892)=0,"",MAX(P892:AA892)/SUM(P892:AA892))</x:f>
        <x:v>0.15375305812313309</x:v>
      </x:c>
      <x:c r="AI892" t="n">
        <x:f>IF(AG892="","",AD892/'산출기준'!$B$18*'산출기준'!$B$20+MIN(1,AG892)*'산출기준'!$B$21+(1-AH892)*'산출기준'!$B$22)</x:f>
        <x:v>92.68377470678506</x:v>
      </x:c>
      <x:c r="AJ892" t="str">
        <x:v>24개월 중 양수 지수 24개월; 전반/후반 자료 12/12개월. 최근12개월/이전12개월 관측월 평균비 0.86배, 최근 최댓달 비중 15.4%. 미래 1년 지속을 보장하지 않음.</x:v>
      </x:c>
      <x:c r="AK892" t="str">
        <x:v>https://developers.naver.com/docs/serviceapi/datalab/search/search.md</x:v>
      </x:c>
    </x:row>
    <x:row r="893">
      <x:c r="A893" t="str">
        <x:v>K0889</x:v>
      </x:c>
      <x:c r="B893" t="str">
        <x:v>방송·연예</x:v>
      </x:c>
      <x:c r="C893" t="str">
        <x:v>이병헌데뷔</x:v>
      </x:c>
      <x:c r="D893" t="n">
        <x:v>13.71814</x:v>
      </x:c>
      <x:c r="E893" t="n">
        <x:v>8.02098</x:v>
      </x:c>
      <x:c r="F893" t="n">
        <x:v>15.96701</x:v>
      </x:c>
      <x:c r="G893" t="n">
        <x:v>51.1994</x:v>
      </x:c>
      <x:c r="H893" t="n">
        <x:v>63.26836</x:v>
      </x:c>
      <x:c r="I893" t="n">
        <x:v>13.11844</x:v>
      </x:c>
      <x:c r="J893" t="n">
        <x:v>30.80959</x:v>
      </x:c>
      <x:c r="K893" t="n">
        <x:v>28.7856</x:v>
      </x:c>
      <x:c r="L893" t="n">
        <x:v>9.07046</x:v>
      </x:c>
      <x:c r="M893" t="n">
        <x:v>15.21739</x:v>
      </x:c>
      <x:c r="N893" t="n">
        <x:v>25.63718</x:v>
      </x:c>
      <x:c r="O893" t="n">
        <x:v>24.88755</x:v>
      </x:c>
      <x:c r="P893" t="n">
        <x:v>39.28035</x:v>
      </x:c>
      <x:c r="Q893" t="n">
        <x:v>17.46626</x:v>
      </x:c>
      <x:c r="R893" t="n">
        <x:v>10.41979</x:v>
      </x:c>
      <x:c r="S893" t="n">
        <x:v>12.89355</x:v>
      </x:c>
      <x:c r="T893" t="n">
        <x:v>15.14242</x:v>
      </x:c>
      <x:c r="U893" t="n">
        <x:v>13.49325</x:v>
      </x:c>
      <x:c r="V893" t="n">
        <x:v>12.44377</x:v>
      </x:c>
      <x:c r="W893" t="n">
        <x:v>7.57121</x:v>
      </x:c>
      <x:c r="X893" t="n">
        <x:v>4.12293</x:v>
      </x:c>
      <x:c r="Y893" t="n">
        <x:v>1.7991</x:v>
      </x:c>
      <x:c r="Z893" t="n">
        <x:v>1.7991</x:v>
      </x:c>
      <x:c r="AA893" t="n">
        <x:v>4.12293</x:v>
      </x:c>
      <x:c r="AB893" t="n">
        <x:f>COUNT(D893:O893)</x:f>
        <x:v>12</x:v>
      </x:c>
      <x:c r="AC893" t="n">
        <x:f>COUNT(P893:AA893)</x:f>
        <x:v>12</x:v>
      </x:c>
      <x:c r="AD893" t="n">
        <x:f>COUNTIF(D893:AA893,"&gt;0")</x:f>
        <x:v>24</x:v>
      </x:c>
      <x:c r="AE893" t="n">
        <x:f>IF(AB893=0,"",AVERAGE(D893:O893))</x:f>
        <x:v>24.97500833333333</x:v>
      </x:c>
      <x:c r="AF893" t="n">
        <x:f>IF(AC893=0,"",AVERAGE(P893:AA893))</x:f>
        <x:v>11.712888333333334</x:v>
      </x:c>
      <x:c r="AG893" t="n">
        <x:f>IF(OR(AB893&lt;'산출기준'!$B$19,AC893&lt;'산출기준'!$B$19,AE893=0),"",AF893/AE893)</x:f>
        <x:v>0.4689843613665795</x:v>
      </x:c>
      <x:c r="AH893" t="n">
        <x:f>IF(SUM(P893:AA893)=0,"",MAX(P893:AA893)/SUM(P893:AA893))</x:f>
        <x:v>0.2794667213452759</x:v>
      </x:c>
      <x:c r="AI893" t="n">
        <x:f>IF(AG893="","",AD893/'산출기준'!$B$18*'산출기준'!$B$20+MIN(1,AG893)*'산출기준'!$B$21+(1-AH893)*'산출기준'!$B$22)</x:f>
        <x:v>78.48019641409186</x:v>
      </x:c>
      <x:c r="AJ893" t="str">
        <x:v>24개월 중 양수 지수 24개월; 전반/후반 자료 12/12개월. 최근12개월/이전12개월 관측월 평균비 0.47배, 최근 최댓달 비중 27.9%. 미래 1년 지속을 보장하지 않음.</x:v>
      </x:c>
      <x:c r="AK893" t="str">
        <x:v>https://developers.naver.com/docs/serviceapi/datalab/search/search.md</x:v>
      </x:c>
    </x:row>
    <x:row r="894">
      <x:c r="A894" t="str">
        <x:v>K0890</x:v>
      </x:c>
      <x:c r="B894" t="str">
        <x:v>방송·연예</x:v>
      </x:c>
      <x:c r="C894" t="str">
        <x:v>기안84학력</x:v>
      </x:c>
      <x:c r="D894" t="n">
        <x:v>15.06746</x:v>
      </x:c>
      <x:c r="E894" t="n">
        <x:v>6.52173</x:v>
      </x:c>
      <x:c r="F894" t="n">
        <x:v>2.24887</x:v>
      </x:c>
      <x:c r="G894" t="n">
        <x:v>3.5982</x:v>
      </x:c>
      <x:c r="H894" t="n">
        <x:v>1.94902</x:v>
      </x:c>
      <x:c r="I894" t="n">
        <x:v>8.77061</x:v>
      </x:c>
      <x:c r="J894" t="n">
        <x:v>5.997</x:v>
      </x:c>
      <x:c r="K894" t="n">
        <x:v>6.29685</x:v>
      </x:c>
      <x:c r="L894" t="n">
        <x:v>66.49175</x:v>
      </x:c>
      <x:c r="M894" t="n">
        <x:v>15.89205</x:v>
      </x:c>
      <x:c r="N894" t="n">
        <x:v>6.52173</x:v>
      </x:c>
      <x:c r="O894" t="n">
        <x:v>6.89655</x:v>
      </x:c>
      <x:c r="P894" t="n">
        <x:v>2.9985</x:v>
      </x:c>
      <x:c r="Q894" t="n">
        <x:v>39.88005</x:v>
      </x:c>
      <x:c r="R894" t="n">
        <x:v>4.57271</x:v>
      </x:c>
      <x:c r="S894" t="n">
        <x:v>19.7901</x:v>
      </x:c>
      <x:c r="T894" t="n">
        <x:v>20.23988</x:v>
      </x:c>
      <x:c r="U894" t="n">
        <x:v>4.64767</x:v>
      </x:c>
      <x:c r="V894" t="n">
        <x:v>12.14392</x:v>
      </x:c>
      <x:c r="W894" t="n">
        <x:v>5.09745</x:v>
      </x:c>
      <x:c r="X894" t="n">
        <x:v>4.1979</x:v>
      </x:c>
      <x:c r="Y894"/>
      <x:c r="Z894" t="n">
        <x:v>4.94752</x:v>
      </x:c>
      <x:c r="AA894" t="n">
        <x:v>6.74662</x:v>
      </x:c>
      <x:c r="AB894" t="n">
        <x:f>COUNT(D894:O894)</x:f>
        <x:v>12</x:v>
      </x:c>
      <x:c r="AC894" t="n">
        <x:f>COUNT(P894:AA894)</x:f>
        <x:v>11</x:v>
      </x:c>
      <x:c r="AD894" t="n">
        <x:f>COUNTIF(D894:AA894,"&gt;0")</x:f>
        <x:v>23</x:v>
      </x:c>
      <x:c r="AE894" t="n">
        <x:f>IF(AB894=0,"",AVERAGE(D894:O894))</x:f>
        <x:v>12.187651666666666</x:v>
      </x:c>
      <x:c r="AF894" t="n">
        <x:f>IF(AC894=0,"",AVERAGE(P894:AA894))</x:f>
        <x:v>11.387483636363635</x:v>
      </x:c>
      <x:c r="AG894" t="n">
        <x:f>IF(OR(AB894&lt;'산출기준'!$B$19,AC894&lt;'산출기준'!$B$19,AE894=0),"",AF894/AE894)</x:f>
        <x:v>0.9343460042846895</x:v>
      </x:c>
      <x:c r="AH894" t="n">
        <x:f>IF(SUM(P894:AA894)=0,"",MAX(P894:AA894)/SUM(P894:AA894))</x:f>
        <x:v>0.3183722766750608</x:v>
      </x:c>
      <x:c r="AI894" t="n">
        <x:f>IF(AG894="","",AD894/'산출기준'!$B$18*'산출기준'!$B$20+MIN(1,AG894)*'산출기준'!$B$21+(1-AH894)*'산출기준'!$B$22)</x:f>
        <x:v>89.57960126170615</x:v>
      </x:c>
      <x:c r="AJ894" t="str">
        <x:v>24개월 중 양수 지수 23개월; 전반/후반 자료 12/11개월. 최근12개월/이전12개월 관측월 평균비 0.93배, 최근 최댓달 비중 31.8%. 미래 1년 지속을 보장하지 않음.</x:v>
      </x:c>
      <x:c r="AK894" t="str">
        <x:v>https://developers.naver.com/docs/serviceapi/datalab/search/search.md</x:v>
      </x:c>
    </x:row>
    <x:row r="895">
      <x:c r="A895" t="str">
        <x:v>K0891</x:v>
      </x:c>
      <x:c r="B895" t="str">
        <x:v>방송·연예</x:v>
      </x:c>
      <x:c r="C895" t="str">
        <x:v>엄정화재산</x:v>
      </x:c>
      <x:c r="D895" t="n">
        <x:v>0.89955</x:v>
      </x:c>
      <x:c r="E895"/>
      <x:c r="F895" t="n">
        <x:v>0.44977</x:v>
      </x:c>
      <x:c r="G895" t="n">
        <x:v>3.07346</x:v>
      </x:c>
      <x:c r="H895" t="n">
        <x:v>2.54872</x:v>
      </x:c>
      <x:c r="I895" t="n">
        <x:v>1.1994</x:v>
      </x:c>
      <x:c r="J895" t="n">
        <x:v>1.7991</x:v>
      </x:c>
      <x:c r="K895" t="n">
        <x:v>0.37481</x:v>
      </x:c>
      <x:c r="L895" t="n">
        <x:v>1.94902</x:v>
      </x:c>
      <x:c r="M895" t="n">
        <x:v>0.67466</x:v>
      </x:c>
      <x:c r="N895" t="n">
        <x:v>1.49925</x:v>
      </x:c>
      <x:c r="O895" t="n">
        <x:v>3.29835</x:v>
      </x:c>
      <x:c r="P895" t="n">
        <x:v>6.74662</x:v>
      </x:c>
      <x:c r="Q895" t="n">
        <x:v>1.87406</x:v>
      </x:c>
      <x:c r="R895"/>
      <x:c r="S895"/>
      <x:c r="T895" t="n">
        <x:v>0.82458</x:v>
      </x:c>
      <x:c r="U895" t="n">
        <x:v>0.82458</x:v>
      </x:c>
      <x:c r="V895"/>
      <x:c r="W895" t="n">
        <x:v>0.37481</x:v>
      </x:c>
      <x:c r="X895"/>
      <x:c r="Y895" t="n">
        <x:v>0.97451</x:v>
      </x:c>
      <x:c r="Z895"/>
      <x:c r="AA895" t="n">
        <x:v>10.64467</x:v>
      </x:c>
      <x:c r="AB895" t="n">
        <x:f>COUNT(D895:O895)</x:f>
        <x:v>11</x:v>
      </x:c>
      <x:c r="AC895" t="n">
        <x:f>COUNT(P895:AA895)</x:f>
        <x:v>7</x:v>
      </x:c>
      <x:c r="AD895" t="n">
        <x:f>COUNTIF(D895:AA895,"&gt;0")</x:f>
        <x:v>18</x:v>
      </x:c>
      <x:c r="AE895" t="n">
        <x:f>IF(AB895=0,"",AVERAGE(D895:O895))</x:f>
        <x:v>1.6150990909090908</x:v>
      </x:c>
      <x:c r="AF895" t="n">
        <x:f>IF(AC895=0,"",AVERAGE(P895:AA895))</x:f>
        <x:v>3.180547142857143</x:v>
      </x:c>
      <x:c r="AG895" t="str">
        <x:f>IF(OR(AB895&lt;'산출기준'!$B$19,AC895&lt;'산출기준'!$B$19,AE895=0),"",AF895/AE895)</x:f>
      </x:c>
      <x:c r="AH895" t="n">
        <x:f>IF(SUM(P895:AA895)=0,"",MAX(P895:AA895)/SUM(P895:AA895))</x:f>
        <x:v>0.478114951470614</x:v>
      </x:c>
      <x:c r="AI895" t="str">
        <x:f>IF(AG895="","",AD895/'산출기준'!$B$18*'산출기준'!$B$20+MIN(1,AG895)*'산출기준'!$B$21+(1-AH895)*'산출기준'!$B$22)</x:f>
      </x:c>
      <x:c r="AJ895" t="str">
        <x:v>24개월 중 양수 지수 18개월; 전반/후반 자료 11/7개월. 자료 부족으로 점수·전년비 미산정. 미래 1년 지속을 보장하지 않음.</x:v>
      </x:c>
      <x:c r="AK895" t="str">
        <x:v>https://developers.naver.com/docs/serviceapi/datalab/search/search.md</x:v>
      </x:c>
    </x:row>
    <x:row r="896">
      <x:c r="A896" t="str">
        <x:v>K0892</x:v>
      </x:c>
      <x:c r="B896" t="str">
        <x:v>방송·연예</x:v>
      </x:c>
      <x:c r="C896" t="str">
        <x:v>수지데뷔</x:v>
      </x:c>
      <x:c r="D896" t="n">
        <x:v>20.01499</x:v>
      </x:c>
      <x:c r="E896" t="n">
        <x:v>17.31634</x:v>
      </x:c>
      <x:c r="F896" t="n">
        <x:v>12.5937</x:v>
      </x:c>
      <x:c r="G896" t="n">
        <x:v>32.30884</x:v>
      </x:c>
      <x:c r="H896" t="n">
        <x:v>27.36131</x:v>
      </x:c>
      <x:c r="I896" t="n">
        <x:v>14.91754</x:v>
      </x:c>
      <x:c r="J896" t="n">
        <x:v>21.43928</x:v>
      </x:c>
      <x:c r="K896" t="n">
        <x:v>10.34482</x:v>
      </x:c>
      <x:c r="L896" t="n">
        <x:v>21.28935</x:v>
      </x:c>
      <x:c r="M896" t="n">
        <x:v>10.34482</x:v>
      </x:c>
      <x:c r="N896" t="n">
        <x:v>18.66566</x:v>
      </x:c>
      <x:c r="O896" t="n">
        <x:v>13.11844</x:v>
      </x:c>
      <x:c r="P896" t="n">
        <x:v>18.06596</x:v>
      </x:c>
      <x:c r="Q896" t="n">
        <x:v>100</x:v>
      </x:c>
      <x:c r="R896" t="n">
        <x:v>18.51574</x:v>
      </x:c>
      <x:c r="S896" t="n">
        <x:v>11.24437</x:v>
      </x:c>
      <x:c r="T896" t="n">
        <x:v>8.9955</x:v>
      </x:c>
      <x:c r="U896" t="n">
        <x:v>8.69565</x:v>
      </x:c>
      <x:c r="V896" t="n">
        <x:v>10.49475</x:v>
      </x:c>
      <x:c r="W896" t="n">
        <x:v>6.44677</x:v>
      </x:c>
      <x:c r="X896" t="n">
        <x:v>9.74512</x:v>
      </x:c>
      <x:c r="Y896" t="n">
        <x:v>4.57271</x:v>
      </x:c>
      <x:c r="Z896" t="n">
        <x:v>6.52173</x:v>
      </x:c>
      <x:c r="AA896" t="n">
        <x:v>5.09745</x:v>
      </x:c>
      <x:c r="AB896" t="n">
        <x:f>COUNT(D896:O896)</x:f>
        <x:v>12</x:v>
      </x:c>
      <x:c r="AC896" t="n">
        <x:f>COUNT(P896:AA896)</x:f>
        <x:v>12</x:v>
      </x:c>
      <x:c r="AD896" t="n">
        <x:f>COUNTIF(D896:AA896,"&gt;0")</x:f>
        <x:v>24</x:v>
      </x:c>
      <x:c r="AE896" t="n">
        <x:f>IF(AB896=0,"",AVERAGE(D896:O896))</x:f>
        <x:v>18.30959083333333</x:v>
      </x:c>
      <x:c r="AF896" t="n">
        <x:f>IF(AC896=0,"",AVERAGE(P896:AA896))</x:f>
        <x:v>17.366312500000003</x:v>
      </x:c>
      <x:c r="AG896" t="n">
        <x:f>IF(OR(AB896&lt;'산출기준'!$B$19,AC896&lt;'산출기준'!$B$19,AE896=0),"",AF896/AE896)</x:f>
        <x:v>0.9484817360519028</x:v>
      </x:c>
      <x:c r="AH896" t="n">
        <x:f>IF(SUM(P896:AA896)=0,"",MAX(P896:AA896)/SUM(P896:AA896))</x:f>
        <x:v>0.4798562350719724</x:v>
      </x:c>
      <x:c r="AI896" t="n">
        <x:f>IF(AG896="","",AD896/'산출기준'!$B$18*'산출기준'!$B$20+MIN(1,AG896)*'산출기준'!$B$21+(1-AH896)*'산출기준'!$B$22)</x:f>
        <x:v>88.85732738011762</x:v>
      </x:c>
      <x:c r="AJ896" t="str">
        <x:v>24개월 중 양수 지수 24개월; 전반/후반 자료 12/12개월. 최근12개월/이전12개월 관측월 평균비 0.95배, 최근 최댓달 비중 48.0%. 미래 1년 지속을 보장하지 않음.</x:v>
      </x:c>
      <x:c r="AK896" t="str">
        <x:v>https://developers.naver.com/docs/serviceapi/datalab/search/search.md</x:v>
      </x:c>
    </x:row>
    <x:row r="897">
      <x:c r="A897" t="str">
        <x:v>K0893</x:v>
      </x:c>
      <x:c r="B897" t="str">
        <x:v>방송·연예</x:v>
      </x:c>
      <x:c r="C897" t="str">
        <x:v>조인성데뷔</x:v>
      </x:c>
      <x:c r="D897" t="n">
        <x:v>5.02248</x:v>
      </x:c>
      <x:c r="E897"/>
      <x:c r="F897" t="n">
        <x:v>3.14842</x:v>
      </x:c>
      <x:c r="G897" t="n">
        <x:v>2.32383</x:v>
      </x:c>
      <x:c r="H897" t="n">
        <x:v>0.89955</x:v>
      </x:c>
      <x:c r="I897" t="n">
        <x:v>1.49925</x:v>
      </x:c>
      <x:c r="J897" t="n">
        <x:v>0.82458</x:v>
      </x:c>
      <x:c r="K897" t="n">
        <x:v>0.44977</x:v>
      </x:c>
      <x:c r="L897" t="n">
        <x:v>4.64767</x:v>
      </x:c>
      <x:c r="M897" t="n">
        <x:v>1.42428</x:v>
      </x:c>
      <x:c r="N897" t="n">
        <x:v>1.27436</x:v>
      </x:c>
      <x:c r="O897" t="n">
        <x:v>0.82458</x:v>
      </x:c>
      <x:c r="P897" t="n">
        <x:v>2.54872</x:v>
      </x:c>
      <x:c r="Q897" t="n">
        <x:v>3.89805</x:v>
      </x:c>
      <x:c r="R897" t="n">
        <x:v>2.54872</x:v>
      </x:c>
      <x:c r="S897" t="n">
        <x:v>2.62368</x:v>
      </x:c>
      <x:c r="T897" t="n">
        <x:v>3.5982</x:v>
      </x:c>
      <x:c r="U897" t="n">
        <x:v>22.11394</x:v>
      </x:c>
      <x:c r="V897" t="n">
        <x:v>5.3973</x:v>
      </x:c>
      <x:c r="W897" t="n">
        <x:v>5.47226</x:v>
      </x:c>
      <x:c r="X897" t="n">
        <x:v>2.09895</x:v>
      </x:c>
      <x:c r="Y897" t="n">
        <x:v>0.97451</x:v>
      </x:c>
      <x:c r="Z897" t="n">
        <x:v>24.06296</x:v>
      </x:c>
      <x:c r="AA897" t="n">
        <x:v>7.49625</x:v>
      </x:c>
      <x:c r="AB897" t="n">
        <x:f>COUNT(D897:O897)</x:f>
        <x:v>11</x:v>
      </x:c>
      <x:c r="AC897" t="n">
        <x:f>COUNT(P897:AA897)</x:f>
        <x:v>12</x:v>
      </x:c>
      <x:c r="AD897" t="n">
        <x:f>COUNTIF(D897:AA897,"&gt;0")</x:f>
        <x:v>23</x:v>
      </x:c>
      <x:c r="AE897" t="n">
        <x:f>IF(AB897=0,"",AVERAGE(D897:O897))</x:f>
        <x:v>2.030797272727273</x:v>
      </x:c>
      <x:c r="AF897" t="n">
        <x:f>IF(AC897=0,"",AVERAGE(P897:AA897))</x:f>
        <x:v>6.902795000000001</x:v>
      </x:c>
      <x:c r="AG897" t="n">
        <x:f>IF(OR(AB897&lt;'산출기준'!$B$19,AC897&lt;'산출기준'!$B$19,AE897=0),"",AF897/AE897)</x:f>
        <x:v>3.3990566624751497</x:v>
      </x:c>
      <x:c r="AH897" t="n">
        <x:f>IF(SUM(P897:AA897)=0,"",MAX(P897:AA897)/SUM(P897:AA897))</x:f>
        <x:v>0.2904977862831891</x:v>
      </x:c>
      <x:c r="AI897" t="n">
        <x:f>IF(AG897="","",AD897/'산출기준'!$B$18*'산출기준'!$B$20+MIN(1,AG897)*'산출기준'!$B$21+(1-AH897)*'산출기준'!$B$22)</x:f>
        <x:v>92.10671094100289</x:v>
      </x:c>
      <x:c r="AJ897" t="str">
        <x:v>24개월 중 양수 지수 23개월; 전반/후반 자료 11/12개월. 최근12개월/이전12개월 관측월 평균비 3.40배, 최근 최댓달 비중 29.0%. 미래 1년 지속을 보장하지 않음.</x:v>
      </x:c>
      <x:c r="AK897" t="str">
        <x:v>https://developers.naver.com/docs/serviceapi/datalab/search/search.md</x:v>
      </x:c>
    </x:row>
    <x:row r="898">
      <x:c r="A898" t="str">
        <x:v>K0894</x:v>
      </x:c>
      <x:c r="B898" t="str">
        <x:v>방송·연예</x:v>
      </x:c>
      <x:c r="C898" t="str">
        <x:v>이효리서울집</x:v>
      </x:c>
      <x:c r="D898" t="n">
        <x:v>86.7247</x:v>
      </x:c>
      <x:c r="E898" t="n">
        <x:v>15.99564</x:v>
      </x:c>
      <x:c r="F898" t="n">
        <x:v>19.5865</x:v>
      </x:c>
      <x:c r="G898" t="n">
        <x:v>27.74755</x:v>
      </x:c>
      <x:c r="H898" t="n">
        <x:v>28.34602</x:v>
      </x:c>
      <x:c r="I898" t="n">
        <x:v>15.28835</x:v>
      </x:c>
      <x:c r="J898" t="n">
        <x:v>18.8248</x:v>
      </x:c>
      <x:c r="K898" t="n">
        <x:v>13.49292</x:v>
      </x:c>
      <x:c r="L898" t="n">
        <x:v>16.48531</x:v>
      </x:c>
      <x:c r="M898" t="n">
        <x:v>44.83133</x:v>
      </x:c>
      <x:c r="N898" t="n">
        <x:v>74.21109</x:v>
      </x:c>
      <x:c r="O898" t="n">
        <x:v>23.4494</x:v>
      </x:c>
      <x:c r="P898" t="n">
        <x:v>14.58106</x:v>
      </x:c>
      <x:c r="Q898" t="n">
        <x:v>19.74972</x:v>
      </x:c>
      <x:c r="R898" t="n">
        <x:v>9.90206</x:v>
      </x:c>
      <x:c r="S898" t="n">
        <x:v>10.01088</x:v>
      </x:c>
      <x:c r="T898" t="n">
        <x:v>10.44613</x:v>
      </x:c>
      <x:c r="U898" t="n">
        <x:v>7.889</x:v>
      </x:c>
      <x:c r="V898" t="n">
        <x:v>4.7334</x:v>
      </x:c>
      <x:c r="W898" t="n">
        <x:v>3.53645</x:v>
      </x:c>
      <x:c r="X898" t="n">
        <x:v>2.01305</x:v>
      </x:c>
      <x:c r="Y898" t="n">
        <x:v>8.48748</x:v>
      </x:c>
      <x:c r="Z898" t="n">
        <x:v>4.67899</x:v>
      </x:c>
      <x:c r="AA898" t="n">
        <x:v>3.1556</x:v>
      </x:c>
      <x:c r="AB898" t="n">
        <x:f>COUNT(D898:O898)</x:f>
        <x:v>12</x:v>
      </x:c>
      <x:c r="AC898" t="n">
        <x:f>COUNT(P898:AA898)</x:f>
        <x:v>12</x:v>
      </x:c>
      <x:c r="AD898" t="n">
        <x:f>COUNTIF(D898:AA898,"&gt;0")</x:f>
        <x:v>24</x:v>
      </x:c>
      <x:c r="AE898" t="n">
        <x:f>IF(AB898=0,"",AVERAGE(D898:O898))</x:f>
        <x:v>32.081967500000005</x:v>
      </x:c>
      <x:c r="AF898" t="n">
        <x:f>IF(AC898=0,"",AVERAGE(P898:AA898))</x:f>
        <x:v>8.265318333333335</x:v>
      </x:c>
      <x:c r="AG898" t="n">
        <x:f>IF(OR(AB898&lt;'산출기준'!$B$19,AC898&lt;'산출기준'!$B$19,AE898=0),"",AF898/AE898)</x:f>
        <x:v>0.2576312794199213</x:v>
      </x:c>
      <x:c r="AH898" t="n">
        <x:f>IF(SUM(P898:AA898)=0,"",MAX(P898:AA898)/SUM(P898:AA898))</x:f>
        <x:v>0.19912239718131444</x:v>
      </x:c>
      <x:c r="AI898" t="n">
        <x:f>IF(AG898="","",AD898/'산출기준'!$B$18*'산출기준'!$B$20+MIN(1,AG898)*'산출기준'!$B$21+(1-AH898)*'산출기준'!$B$22)</x:f>
        <x:v>73.74649043897135</x:v>
      </x:c>
      <x:c r="AJ898" t="str">
        <x:v>24개월 중 양수 지수 24개월; 전반/후반 자료 12/12개월. 최근12개월/이전12개월 관측월 평균비 0.26배, 최근 최댓달 비중 19.9%. 미래 1년 지속을 보장하지 않음.</x:v>
      </x:c>
      <x:c r="AK898" t="str">
        <x:v>https://developers.naver.com/docs/serviceapi/datalab/search/search.md</x:v>
      </x:c>
    </x:row>
    <x:row r="899">
      <x:c r="A899" t="str">
        <x:v>K0895</x:v>
      </x:c>
      <x:c r="B899" t="str">
        <x:v>방송·연예</x:v>
      </x:c>
      <x:c r="C899" t="str">
        <x:v>강호동데뷔</x:v>
      </x:c>
      <x:c r="D899" t="n">
        <x:v>5.27747</x:v>
      </x:c>
      <x:c r="E899" t="n">
        <x:v>3.64526</x:v>
      </x:c>
      <x:c r="F899" t="n">
        <x:v>7.889</x:v>
      </x:c>
      <x:c r="G899" t="n">
        <x:v>6.47442</x:v>
      </x:c>
      <x:c r="H899" t="n">
        <x:v>10.50054</x:v>
      </x:c>
      <x:c r="I899" t="n">
        <x:v>9.4124</x:v>
      </x:c>
      <x:c r="J899" t="n">
        <x:v>4.95103</x:v>
      </x:c>
      <x:c r="K899" t="n">
        <x:v>3.64526</x:v>
      </x:c>
      <x:c r="L899" t="n">
        <x:v>2.88356</x:v>
      </x:c>
      <x:c r="M899" t="n">
        <x:v>6.2568</x:v>
      </x:c>
      <x:c r="N899" t="n">
        <x:v>7.39934</x:v>
      </x:c>
      <x:c r="O899" t="n">
        <x:v>7.94341</x:v>
      </x:c>
      <x:c r="P899" t="n">
        <x:v>7.18171</x:v>
      </x:c>
      <x:c r="Q899" t="n">
        <x:v>14.0914</x:v>
      </x:c>
      <x:c r="R899" t="n">
        <x:v>5.38628</x:v>
      </x:c>
      <x:c r="S899" t="n">
        <x:v>7.94341</x:v>
      </x:c>
      <x:c r="T899" t="n">
        <x:v>7.18171</x:v>
      </x:c>
      <x:c r="U899" t="n">
        <x:v>5.11425</x:v>
      </x:c>
      <x:c r="V899" t="n">
        <x:v>4.89662</x:v>
      </x:c>
      <x:c r="W899" t="n">
        <x:v>4.51577</x:v>
      </x:c>
      <x:c r="X899" t="n">
        <x:v>3.04678</x:v>
      </x:c>
      <x:c r="Y899" t="n">
        <x:v>0.27203</x:v>
      </x:c>
      <x:c r="Z899" t="n">
        <x:v>1.19695</x:v>
      </x:c>
      <x:c r="AA899" t="n">
        <x:v>3.37323</x:v>
      </x:c>
      <x:c r="AB899" t="n">
        <x:f>COUNT(D899:O899)</x:f>
        <x:v>12</x:v>
      </x:c>
      <x:c r="AC899" t="n">
        <x:f>COUNT(P899:AA899)</x:f>
        <x:v>12</x:v>
      </x:c>
      <x:c r="AD899" t="n">
        <x:f>COUNTIF(D899:AA899,"&gt;0")</x:f>
        <x:v>24</x:v>
      </x:c>
      <x:c r="AE899" t="n">
        <x:f>IF(AB899=0,"",AVERAGE(D899:O899))</x:f>
        <x:v>6.356540833333334</x:v>
      </x:c>
      <x:c r="AF899" t="n">
        <x:f>IF(AC899=0,"",AVERAGE(P899:AA899))</x:f>
        <x:v>5.350011666666667</x:v>
      </x:c>
      <x:c r="AG899" t="n">
        <x:f>IF(OR(AB899&lt;'산출기준'!$B$19,AC899&lt;'산출기준'!$B$19,AE899=0),"",AF899/AE899)</x:f>
        <x:v>0.8416545739172341</x:v>
      </x:c>
      <x:c r="AH899" t="n">
        <x:f>IF(SUM(P899:AA899)=0,"",MAX(P899:AA899)/SUM(P899:AA899))</x:f>
        <x:v>0.21949173319559737</x:v>
      </x:c>
      <x:c r="AI899" t="n">
        <x:f>IF(AG899="","",AD899/'산출기준'!$B$18*'산출기준'!$B$20+MIN(1,AG899)*'산출기준'!$B$21+(1-AH899)*'산출기준'!$B$22)</x:f>
        <x:v>90.85980255360508</x:v>
      </x:c>
      <x:c r="AJ899" t="str">
        <x:v>24개월 중 양수 지수 24개월; 전반/후반 자료 12/12개월. 최근12개월/이전12개월 관측월 평균비 0.84배, 최근 최댓달 비중 21.9%. 미래 1년 지속을 보장하지 않음.</x:v>
      </x:c>
      <x:c r="AK899" t="str">
        <x:v>https://developers.naver.com/docs/serviceapi/datalab/search/search.md</x:v>
      </x:c>
    </x:row>
    <x:row r="900">
      <x:c r="A900" t="str">
        <x:v>K0896</x:v>
      </x:c>
      <x:c r="B900" t="str">
        <x:v>방송·연예</x:v>
      </x:c>
      <x:c r="C900" t="str">
        <x:v>손예진데뷔</x:v>
      </x:c>
      <x:c r="D900" t="n">
        <x:v>11.09902</x:v>
      </x:c>
      <x:c r="E900" t="n">
        <x:v>14.8531</x:v>
      </x:c>
      <x:c r="F900" t="n">
        <x:v>12.84004</x:v>
      </x:c>
      <x:c r="G900" t="n">
        <x:v>34.3852</x:v>
      </x:c>
      <x:c r="H900" t="n">
        <x:v>12.94885</x:v>
      </x:c>
      <x:c r="I900" t="n">
        <x:v>5.00544</x:v>
      </x:c>
      <x:c r="J900" t="n">
        <x:v>13.87377</x:v>
      </x:c>
      <x:c r="K900" t="n">
        <x:v>9.95647</x:v>
      </x:c>
      <x:c r="L900" t="n">
        <x:v>10.01088</x:v>
      </x:c>
      <x:c r="M900" t="n">
        <x:v>4.35255</x:v>
      </x:c>
      <x:c r="N900" t="n">
        <x:v>2.72034</x:v>
      </x:c>
      <x:c r="O900" t="n">
        <x:v>19.20565</x:v>
      </x:c>
      <x:c r="P900" t="n">
        <x:v>73.93906</x:v>
      </x:c>
      <x:c r="Q900" t="n">
        <x:v>17.73667</x:v>
      </x:c>
      <x:c r="R900" t="n">
        <x:v>22.57889</x:v>
      </x:c>
      <x:c r="S900" t="n">
        <x:v>11.09902</x:v>
      </x:c>
      <x:c r="T900" t="n">
        <x:v>14.8531</x:v>
      </x:c>
      <x:c r="U900" t="n">
        <x:v>10.93579</x:v>
      </x:c>
      <x:c r="V900" t="n">
        <x:v>5.76713</x:v>
      </x:c>
      <x:c r="W900" t="n">
        <x:v>5.93035</x:v>
      </x:c>
      <x:c r="X900" t="n">
        <x:v>4.7334</x:v>
      </x:c>
      <x:c r="Y900" t="n">
        <x:v>2.55712</x:v>
      </x:c>
      <x:c r="Z900" t="n">
        <x:v>9.03155</x:v>
      </x:c>
      <x:c r="AA900" t="n">
        <x:v>4.18933</x:v>
      </x:c>
      <x:c r="AB900" t="n">
        <x:f>COUNT(D900:O900)</x:f>
        <x:v>12</x:v>
      </x:c>
      <x:c r="AC900" t="n">
        <x:f>COUNT(P900:AA900)</x:f>
        <x:v>12</x:v>
      </x:c>
      <x:c r="AD900" t="n">
        <x:f>COUNTIF(D900:AA900,"&gt;0")</x:f>
        <x:v>24</x:v>
      </x:c>
      <x:c r="AE900" t="n">
        <x:f>IF(AB900=0,"",AVERAGE(D900:O900))</x:f>
        <x:v>12.60427583333333</x:v>
      </x:c>
      <x:c r="AF900" t="n">
        <x:f>IF(AC900=0,"",AVERAGE(P900:AA900))</x:f>
        <x:v>15.279284166666669</x:v>
      </x:c>
      <x:c r="AG900" t="n">
        <x:f>IF(OR(AB900&lt;'산출기준'!$B$19,AC900&lt;'산출기준'!$B$19,AE900=0),"",AF900/AE900)</x:f>
        <x:v>1.2122302279563733</x:v>
      </x:c>
      <x:c r="AH900" t="n">
        <x:f>IF(SUM(P900:AA900)=0,"",MAX(P900:AA900)/SUM(P900:AA900))</x:f>
        <x:v>0.4032642017860675</x:v>
      </x:c>
      <x:c r="AI900" t="n">
        <x:f>IF(AG900="","",AD900/'산출기준'!$B$18*'산출기준'!$B$20+MIN(1,AG900)*'산출기준'!$B$21+(1-AH900)*'산출기준'!$B$22)</x:f>
        <x:v>91.93471596427865</x:v>
      </x:c>
      <x:c r="AJ900" t="str">
        <x:v>24개월 중 양수 지수 24개월; 전반/후반 자료 12/12개월. 최근12개월/이전12개월 관측월 평균비 1.21배, 최근 최댓달 비중 40.3%. 미래 1년 지속을 보장하지 않음.</x:v>
      </x:c>
      <x:c r="AK900" t="str">
        <x:v>https://developers.naver.com/docs/serviceapi/datalab/search/search.md</x:v>
      </x:c>
    </x:row>
    <x:row r="901">
      <x:c r="A901" t="str">
        <x:v>K0897</x:v>
      </x:c>
      <x:c r="B901" t="str">
        <x:v>방송·연예</x:v>
      </x:c>
      <x:c r="C901" t="str">
        <x:v>한가인학력</x:v>
      </x:c>
      <x:c r="D901" t="n">
        <x:v>8.75952</x:v>
      </x:c>
      <x:c r="E901" t="n">
        <x:v>63.27529</x:v>
      </x:c>
      <x:c r="F901" t="n">
        <x:v>24.97279</x:v>
      </x:c>
      <x:c r="G901" t="n">
        <x:v>22.79651</x:v>
      </x:c>
      <x:c r="H901" t="n">
        <x:v>19.5865</x:v>
      </x:c>
      <x:c r="I901" t="n">
        <x:v>62.568</x:v>
      </x:c>
      <x:c r="J901" t="n">
        <x:v>39.77149</x:v>
      </x:c>
      <x:c r="K901" t="n">
        <x:v>21.27312</x:v>
      </x:c>
      <x:c r="L901" t="n">
        <x:v>4.84221</x:v>
      </x:c>
      <x:c r="M901" t="n">
        <x:v>4.67899</x:v>
      </x:c>
      <x:c r="N901" t="n">
        <x:v>0.59847</x:v>
      </x:c>
      <x:c r="O901" t="n">
        <x:v>3.1556</x:v>
      </x:c>
      <x:c r="P901" t="n">
        <x:v>2.72034</x:v>
      </x:c>
      <x:c r="Q901" t="n">
        <x:v>8.16104</x:v>
      </x:c>
      <x:c r="R901" t="n">
        <x:v>2.17627</x:v>
      </x:c>
      <x:c r="S901" t="n">
        <x:v>0.70729</x:v>
      </x:c>
      <x:c r="T901" t="n">
        <x:v>0.54406</x:v>
      </x:c>
      <x:c r="U901" t="n">
        <x:v>0.27203</x:v>
      </x:c>
      <x:c r="V901" t="n">
        <x:v>0.59847</x:v>
      </x:c>
      <x:c r="W901" t="n">
        <x:v>3.31882</x:v>
      </x:c>
      <x:c r="X901" t="n">
        <x:v>8.05223</x:v>
      </x:c>
      <x:c r="Y901" t="n">
        <x:v>4.67899</x:v>
      </x:c>
      <x:c r="Z901" t="n">
        <x:v>13.3297</x:v>
      </x:c>
      <x:c r="AA901" t="n">
        <x:v>8.48748</x:v>
      </x:c>
      <x:c r="AB901" t="n">
        <x:f>COUNT(D901:O901)</x:f>
        <x:v>12</x:v>
      </x:c>
      <x:c r="AC901" t="n">
        <x:f>COUNT(P901:AA901)</x:f>
        <x:v>12</x:v>
      </x:c>
      <x:c r="AD901" t="n">
        <x:f>COUNTIF(D901:AA901,"&gt;0")</x:f>
        <x:v>24</x:v>
      </x:c>
      <x:c r="AE901" t="n">
        <x:f>IF(AB901=0,"",AVERAGE(D901:O901))</x:f>
        <x:v>23.023207499999998</x:v>
      </x:c>
      <x:c r="AF901" t="n">
        <x:f>IF(AC901=0,"",AVERAGE(P901:AA901))</x:f>
        <x:v>4.42056</x:v>
      </x:c>
      <x:c r="AG901" t="n">
        <x:f>IF(OR(AB901&lt;'산출기준'!$B$19,AC901&lt;'산출기준'!$B$19,AE901=0),"",AF901/AE901)</x:f>
        <x:v>0.19200452413070596</x:v>
      </x:c>
      <x:c r="AH901" t="n">
        <x:f>IF(SUM(P901:AA901)=0,"",MAX(P901:AA901)/SUM(P901:AA901))</x:f>
        <x:v>0.2512822658969301</x:v>
      </x:c>
      <x:c r="AI901" t="n">
        <x:f>IF(AG901="","",AD901/'산출기준'!$B$18*'산출기준'!$B$20+MIN(1,AG901)*'산출기준'!$B$21+(1-AH901)*'산출기준'!$B$22)</x:f>
        <x:v>70.73449040598258</x:v>
      </x:c>
      <x:c r="AJ901" t="str">
        <x:v>24개월 중 양수 지수 24개월; 전반/후반 자료 12/12개월. 최근12개월/이전12개월 관측월 평균비 0.19배, 최근 최댓달 비중 25.1%. 미래 1년 지속을 보장하지 않음.</x:v>
      </x:c>
      <x:c r="AK901" t="str">
        <x:v>https://developers.naver.com/docs/serviceapi/datalab/search/search.md</x:v>
      </x:c>
    </x:row>
    <x:row r="902">
      <x:c r="A902" t="str">
        <x:v>K0898</x:v>
      </x:c>
      <x:c r="B902" t="str">
        <x:v>방송·연예</x:v>
      </x:c>
      <x:c r="C902" t="str">
        <x:v>션재산</x:v>
      </x:c>
      <x:c r="D902" t="n">
        <x:v>8.5963</x:v>
      </x:c>
      <x:c r="E902" t="n">
        <x:v>7.23612</x:v>
      </x:c>
      <x:c r="F902" t="n">
        <x:v>9.84766</x:v>
      </x:c>
      <x:c r="G902" t="n">
        <x:v>6.90968</x:v>
      </x:c>
      <x:c r="H902" t="n">
        <x:v>30.03264</x:v>
      </x:c>
      <x:c r="I902" t="n">
        <x:v>4.67899</x:v>
      </x:c>
      <x:c r="J902" t="n">
        <x:v>15.12513</x:v>
      </x:c>
      <x:c r="K902" t="n">
        <x:v>11.15342</x:v>
      </x:c>
      <x:c r="L902" t="n">
        <x:v>2.55712</x:v>
      </x:c>
      <x:c r="M902" t="n">
        <x:v>3.9717</x:v>
      </x:c>
      <x:c r="N902" t="n">
        <x:v>8.54189</x:v>
      </x:c>
      <x:c r="O902" t="n">
        <x:v>43.52557</x:v>
      </x:c>
      <x:c r="P902" t="n">
        <x:v>100</x:v>
      </x:c>
      <x:c r="Q902" t="n">
        <x:v>12.84004</x:v>
      </x:c>
      <x:c r="R902" t="n">
        <x:v>15.17954</x:v>
      </x:c>
      <x:c r="S902" t="n">
        <x:v>9.57562</x:v>
      </x:c>
      <x:c r="T902" t="n">
        <x:v>99.72796</x:v>
      </x:c>
      <x:c r="U902" t="n">
        <x:v>38.13928</x:v>
      </x:c>
      <x:c r="V902" t="n">
        <x:v>10.77257</x:v>
      </x:c>
      <x:c r="W902" t="n">
        <x:v>4.67899</x:v>
      </x:c>
      <x:c r="X902" t="n">
        <x:v>7.45375</x:v>
      </x:c>
      <x:c r="Y902" t="n">
        <x:v>5.71273</x:v>
      </x:c>
      <x:c r="Z902" t="n">
        <x:v>1.5778</x:v>
      </x:c>
      <x:c r="AA902" t="n">
        <x:v>3.9173</x:v>
      </x:c>
      <x:c r="AB902" t="n">
        <x:f>COUNT(D902:O902)</x:f>
        <x:v>12</x:v>
      </x:c>
      <x:c r="AC902" t="n">
        <x:f>COUNT(P902:AA902)</x:f>
        <x:v>12</x:v>
      </x:c>
      <x:c r="AD902" t="n">
        <x:f>COUNTIF(D902:AA902,"&gt;0")</x:f>
        <x:v>24</x:v>
      </x:c>
      <x:c r="AE902" t="n">
        <x:f>IF(AB902=0,"",AVERAGE(D902:O902))</x:f>
        <x:v>12.681351666666666</x:v>
      </x:c>
      <x:c r="AF902" t="n">
        <x:f>IF(AC902=0,"",AVERAGE(P902:AA902))</x:f>
        <x:v>25.797965</x:v>
      </x:c>
      <x:c r="AG902" t="n">
        <x:f>IF(OR(AB902&lt;'산출기준'!$B$19,AC902&lt;'산출기준'!$B$19,AE902=0),"",AF902/AE902)</x:f>
        <x:v>2.03432297109233</x:v>
      </x:c>
      <x:c r="AH902" t="n">
        <x:f>IF(SUM(P902:AA902)=0,"",MAX(P902:AA902)/SUM(P902:AA902))</x:f>
        <x:v>0.3230228947645031</x:v>
      </x:c>
      <x:c r="AI902" t="n">
        <x:f>IF(AG902="","",AD902/'산출기준'!$B$18*'산출기준'!$B$20+MIN(1,AG902)*'산출기준'!$B$21+(1-AH902)*'산출기준'!$B$22)</x:f>
        <x:v>93.53954210470994</x:v>
      </x:c>
      <x:c r="AJ902" t="str">
        <x:v>24개월 중 양수 지수 24개월; 전반/후반 자료 12/12개월. 최근12개월/이전12개월 관측월 평균비 2.03배, 최근 최댓달 비중 32.3%. 미래 1년 지속을 보장하지 않음.</x:v>
      </x:c>
      <x:c r="AK902" t="str">
        <x:v>https://developers.naver.com/docs/serviceapi/datalab/search/search.md</x:v>
      </x:c>
    </x:row>
    <x:row r="903">
      <x:c r="A903" t="str">
        <x:v>K0899</x:v>
      </x:c>
      <x:c r="B903" t="str">
        <x:v>방송·연예</x:v>
      </x:c>
      <x:c r="C903" t="str">
        <x:v>한혜진운동</x:v>
      </x:c>
      <x:c r="D903" t="n">
        <x:v>0.10626</x:v>
      </x:c>
      <x:c r="E903" t="n">
        <x:v>0.06072</x:v>
      </x:c>
      <x:c r="F903" t="n">
        <x:v>0.01707</x:v>
      </x:c>
      <x:c r="G903" t="n">
        <x:v>0.00948</x:v>
      </x:c>
      <x:c r="H903" t="n">
        <x:v>0.01233</x:v>
      </x:c>
      <x:c r="I903" t="n">
        <x:v>0.02751</x:v>
      </x:c>
      <x:c r="J903" t="n">
        <x:v>0.02656</x:v>
      </x:c>
      <x:c r="K903" t="n">
        <x:v>0.01138</x:v>
      </x:c>
      <x:c r="L903" t="n">
        <x:v>0.02561</x:v>
      </x:c>
      <x:c r="M903" t="n">
        <x:v>0.00474</x:v>
      </x:c>
      <x:c r="N903" t="n">
        <x:v>0.01423</x:v>
      </x:c>
      <x:c r="O903"/>
      <x:c r="P903" t="n">
        <x:v>0.00474</x:v>
      </x:c>
      <x:c r="Q903" t="n">
        <x:v>0.01423</x:v>
      </x:c>
      <x:c r="R903" t="n">
        <x:v>0.01138</x:v>
      </x:c>
      <x:c r="S903" t="n">
        <x:v>0.00948</x:v>
      </x:c>
      <x:c r="T903"/>
      <x:c r="U903"/>
      <x:c r="V903"/>
      <x:c r="W903" t="n">
        <x:v>0.00474</x:v>
      </x:c>
      <x:c r="X903"/>
      <x:c r="Y903"/>
      <x:c r="Z903"/>
      <x:c r="AA903" t="n">
        <x:v>0.0332</x:v>
      </x:c>
      <x:c r="AB903" t="n">
        <x:f>COUNT(D903:O903)</x:f>
        <x:v>11</x:v>
      </x:c>
      <x:c r="AC903" t="n">
        <x:f>COUNT(P903:AA903)</x:f>
        <x:v>6</x:v>
      </x:c>
      <x:c r="AD903" t="n">
        <x:f>COUNTIF(D903:AA903,"&gt;0")</x:f>
        <x:v>17</x:v>
      </x:c>
      <x:c r="AE903" t="n">
        <x:f>IF(AB903=0,"",AVERAGE(D903:O903))</x:f>
        <x:v>0.028717272727272734</x:v>
      </x:c>
      <x:c r="AF903" t="n">
        <x:f>IF(AC903=0,"",AVERAGE(P903:AA903))</x:f>
        <x:v>0.012961666666666668</x:v>
      </x:c>
      <x:c r="AG903" t="str">
        <x:f>IF(OR(AB903&lt;'산출기준'!$B$19,AC903&lt;'산출기준'!$B$19,AE903=0),"",AF903/AE903)</x:f>
      </x:c>
      <x:c r="AH903" t="n">
        <x:f>IF(SUM(P903:AA903)=0,"",MAX(P903:AA903)/SUM(P903:AA903))</x:f>
        <x:v>0.4268998328404269</x:v>
      </x:c>
      <x:c r="AI903" t="str">
        <x:f>IF(AG903="","",AD903/'산출기준'!$B$18*'산출기준'!$B$20+MIN(1,AG903)*'산출기준'!$B$21+(1-AH903)*'산출기준'!$B$22)</x:f>
      </x:c>
      <x:c r="AJ903" t="str">
        <x:v>24개월 중 양수 지수 17개월; 전반/후반 자료 11/6개월. 자료 부족으로 점수·전년비 미산정. 미래 1년 지속을 보장하지 않음.</x:v>
      </x:c>
      <x:c r="AK903" t="str">
        <x:v>https://developers.naver.com/docs/serviceapi/datalab/search/search.md</x:v>
      </x:c>
    </x:row>
    <x:row r="904">
      <x:c r="A904" t="str">
        <x:v>K0900</x:v>
      </x:c>
      <x:c r="B904" t="str">
        <x:v>방송·연예</x:v>
      </x:c>
      <x:c r="C904" t="str">
        <x:v>신동엽출연료</x:v>
      </x:c>
      <x:c r="D904" t="n">
        <x:v>26.52582</x:v>
      </x:c>
      <x:c r="E904" t="n">
        <x:v>36.15023</x:v>
      </x:c>
      <x:c r="F904" t="n">
        <x:v>31.92488</x:v>
      </x:c>
      <x:c r="G904" t="n">
        <x:v>46.71361</x:v>
      </x:c>
      <x:c r="H904" t="n">
        <x:v>60.32863</x:v>
      </x:c>
      <x:c r="I904" t="n">
        <x:v>100</x:v>
      </x:c>
      <x:c r="J904" t="n">
        <x:v>53.28638</x:v>
      </x:c>
      <x:c r="K904" t="n">
        <x:v>40.84507</x:v>
      </x:c>
      <x:c r="L904" t="n">
        <x:v>36.15023</x:v>
      </x:c>
      <x:c r="M904" t="n">
        <x:v>28.16901</x:v>
      </x:c>
      <x:c r="N904" t="n">
        <x:v>23.94366</x:v>
      </x:c>
      <x:c r="O904" t="n">
        <x:v>24.88262</x:v>
      </x:c>
      <x:c r="P904" t="n">
        <x:v>17.37089</x:v>
      </x:c>
      <x:c r="Q904" t="n">
        <x:v>23.23943</x:v>
      </x:c>
      <x:c r="R904" t="n">
        <x:v>15.49295</x:v>
      </x:c>
      <x:c r="S904" t="n">
        <x:v>29.10798</x:v>
      </x:c>
      <x:c r="T904" t="n">
        <x:v>45.5399</x:v>
      </x:c>
      <x:c r="U904" t="n">
        <x:v>50.70422</x:v>
      </x:c>
      <x:c r="V904" t="n">
        <x:v>36.85446</x:v>
      </x:c>
      <x:c r="W904" t="n">
        <x:v>37.0892</x:v>
      </x:c>
      <x:c r="X904" t="n">
        <x:v>15.72769</x:v>
      </x:c>
      <x:c r="Y904" t="n">
        <x:v>2.34741</x:v>
      </x:c>
      <x:c r="Z904" t="n">
        <x:v>5.16431</x:v>
      </x:c>
      <x:c r="AA904" t="n">
        <x:v>14.55399</x:v>
      </x:c>
      <x:c r="AB904" t="n">
        <x:f>COUNT(D904:O904)</x:f>
        <x:v>12</x:v>
      </x:c>
      <x:c r="AC904" t="n">
        <x:f>COUNT(P904:AA904)</x:f>
        <x:v>12</x:v>
      </x:c>
      <x:c r="AD904" t="n">
        <x:f>COUNTIF(D904:AA904,"&gt;0")</x:f>
        <x:v>24</x:v>
      </x:c>
      <x:c r="AE904" t="n">
        <x:f>IF(AB904=0,"",AVERAGE(D904:O904))</x:f>
        <x:v>42.410011666666676</x:v>
      </x:c>
      <x:c r="AF904" t="n">
        <x:f>IF(AC904=0,"",AVERAGE(P904:AA904))</x:f>
        <x:v>24.4327025</x:v>
      </x:c>
      <x:c r="AG904" t="n">
        <x:f>IF(OR(AB904&lt;'산출기준'!$B$19,AC904&lt;'산출기준'!$B$19,AE904=0),"",AF904/AE904)</x:f>
        <x:v>0.5761069506897486</x:v>
      </x:c>
      <x:c r="AH904" t="n">
        <x:f>IF(SUM(P904:AA904)=0,"",MAX(P904:AA904)/SUM(P904:AA904))</x:f>
        <x:v>0.17293836679207578</x:v>
      </x:c>
      <x:c r="AI904" t="n">
        <x:f>IF(AG904="","",AD904/'산출기준'!$B$18*'산출기준'!$B$20+MIN(1,AG904)*'산출기준'!$B$21+(1-AH904)*'산출기준'!$B$22)</x:f>
        <x:v>83.82444118485094</x:v>
      </x:c>
      <x:c r="AJ904" t="str">
        <x:v>24개월 중 양수 지수 24개월; 전반/후반 자료 12/12개월. 최근12개월/이전12개월 관측월 평균비 0.58배, 최근 최댓달 비중 17.3%. 미래 1년 지속을 보장하지 않음.</x:v>
      </x:c>
      <x:c r="AK904" t="str">
        <x:v>https://developers.naver.com/docs/serviceapi/datalab/search/search.md</x:v>
      </x:c>
    </x:row>
    <x:row r="905">
      <x:c r="A905" t="str">
        <x:v>K0901</x:v>
      </x:c>
      <x:c r="B905" t="str">
        <x:v>고생물·미스터리</x:v>
      </x:c>
      <x:c r="C905" t="str">
        <x:v>티라노사우루스</x:v>
      </x:c>
      <x:c r="D905" t="n">
        <x:v>73.96324</x:v>
      </x:c>
      <x:c r="E905" t="n">
        <x:v>40.47684</x:v>
      </x:c>
      <x:c r="F905" t="n">
        <x:v>37.77193</x:v>
      </x:c>
      <x:c r="G905" t="n">
        <x:v>41.8848</x:v>
      </x:c>
      <x:c r="H905" t="n">
        <x:v>42.98915</x:v>
      </x:c>
      <x:c r="I905" t="n">
        <x:v>34.69606</x:v>
      </x:c>
      <x:c r="J905" t="n">
        <x:v>35.29757</x:v>
      </x:c>
      <x:c r="K905" t="n">
        <x:v>35.47879</x:v>
      </x:c>
      <x:c r="L905" t="n">
        <x:v>33.98354</x:v>
      </x:c>
      <x:c r="M905" t="n">
        <x:v>32.66667</x:v>
      </x:c>
      <x:c r="N905" t="n">
        <x:v>40.01764</x:v>
      </x:c>
      <x:c r="O905" t="n">
        <x:v>37.65239</x:v>
      </x:c>
      <x:c r="P905" t="n">
        <x:v>30.69515</x:v>
      </x:c>
      <x:c r="Q905" t="n">
        <x:v>31.20843</x:v>
      </x:c>
      <x:c r="R905" t="n">
        <x:v>30.86403</x:v>
      </x:c>
      <x:c r="S905" t="n">
        <x:v>32.17901</x:v>
      </x:c>
      <x:c r="T905" t="n">
        <x:v>34.58316</x:v>
      </x:c>
      <x:c r="U905" t="n">
        <x:v>31.61829</x:v>
      </x:c>
      <x:c r="V905" t="n">
        <x:v>35.34691</x:v>
      </x:c>
      <x:c r="W905" t="n">
        <x:v>54.50991</x:v>
      </x:c>
      <x:c r="X905" t="n">
        <x:v>32.93042</x:v>
      </x:c>
      <x:c r="Y905" t="n">
        <x:v>28.31092</x:v>
      </x:c>
      <x:c r="Z905" t="n">
        <x:v>28.42098</x:v>
      </x:c>
      <x:c r="AA905" t="n">
        <x:v>28.91908</x:v>
      </x:c>
      <x:c r="AB905" t="n">
        <x:f>COUNT(D905:O905)</x:f>
        <x:v>12</x:v>
      </x:c>
      <x:c r="AC905" t="n">
        <x:f>COUNT(P905:AA905)</x:f>
        <x:v>12</x:v>
      </x:c>
      <x:c r="AD905" t="n">
        <x:f>COUNTIF(D905:AA905,"&gt;0")</x:f>
        <x:v>24</x:v>
      </x:c>
      <x:c r="AE905" t="n">
        <x:f>IF(AB905=0,"",AVERAGE(D905:O905))</x:f>
        <x:v>40.57321833333333</x:v>
      </x:c>
      <x:c r="AF905" t="n">
        <x:f>IF(AC905=0,"",AVERAGE(P905:AA905))</x:f>
        <x:v>33.2988575</x:v>
      </x:c>
      <x:c r="AG905" t="n">
        <x:f>IF(OR(AB905&lt;'산출기준'!$B$19,AC905&lt;'산출기준'!$B$19,AE905=0),"",AF905/AE905)</x:f>
        <x:v>0.8207102829859318</x:v>
      </x:c>
      <x:c r="AH905" t="n">
        <x:f>IF(SUM(P905:AA905)=0,"",MAX(P905:AA905)/SUM(P905:AA905))</x:f>
        <x:v>0.13641586652034535</x:v>
      </x:c>
      <x:c r="AI905" t="n">
        <x:f>IF(AG905="","",AD905/'산출기준'!$B$18*'산출기준'!$B$20+MIN(1,AG905)*'산출기준'!$B$21+(1-AH905)*'산출기준'!$B$22)</x:f>
        <x:v>91.89299115917105</x:v>
      </x:c>
      <x:c r="AJ905" t="str">
        <x:v>24개월 중 양수 지수 24개월; 전반/후반 자료 12/12개월. 최근12개월/이전12개월 관측월 평균비 0.82배, 최근 최댓달 비중 13.6%. 미래 1년 지속을 보장하지 않음.</x:v>
      </x:c>
      <x:c r="AK905" t="str">
        <x:v>https://developers.naver.com/docs/serviceapi/datalab/search/search.md</x:v>
      </x:c>
    </x:row>
    <x:row r="906">
      <x:c r="A906" t="str">
        <x:v>K0902</x:v>
      </x:c>
      <x:c r="B906" t="str">
        <x:v>고생물·미스터리</x:v>
      </x:c>
      <x:c r="C906" t="str">
        <x:v>브라키오사우루스</x:v>
      </x:c>
      <x:c r="D906" t="n">
        <x:v>66.59709</x:v>
      </x:c>
      <x:c r="E906" t="n">
        <x:v>29.67144</x:v>
      </x:c>
      <x:c r="F906" t="n">
        <x:v>21.08803</x:v>
      </x:c>
      <x:c r="G906" t="n">
        <x:v>21.28253</x:v>
      </x:c>
      <x:c r="H906" t="n">
        <x:v>22.21041</x:v>
      </x:c>
      <x:c r="I906" t="n">
        <x:v>17.98844</x:v>
      </x:c>
      <x:c r="J906" t="n">
        <x:v>18.03493</x:v>
      </x:c>
      <x:c r="K906" t="n">
        <x:v>18.3243</x:v>
      </x:c>
      <x:c r="L906" t="n">
        <x:v>19.87457</x:v>
      </x:c>
      <x:c r="M906" t="n">
        <x:v>21.31763</x:v>
      </x:c>
      <x:c r="N906" t="n">
        <x:v>24.051</x:v>
      </x:c>
      <x:c r="O906" t="n">
        <x:v>23.52444</x:v>
      </x:c>
      <x:c r="P906" t="n">
        <x:v>19.46281</x:v>
      </x:c>
      <x:c r="Q906" t="n">
        <x:v>19.51879</x:v>
      </x:c>
      <x:c r="R906" t="n">
        <x:v>19.02069</x:v>
      </x:c>
      <x:c r="S906" t="n">
        <x:v>20.2702</x:v>
      </x:c>
      <x:c r="T906" t="n">
        <x:v>21.95709</x:v>
      </x:c>
      <x:c r="U906" t="n">
        <x:v>19.76831</x:v>
      </x:c>
      <x:c r="V906" t="n">
        <x:v>24.35745</x:v>
      </x:c>
      <x:c r="W906" t="n">
        <x:v>100</x:v>
      </x:c>
      <x:c r="X906" t="n">
        <x:v>30.9589</x:v>
      </x:c>
      <x:c r="Y906" t="n">
        <x:v>19.52163</x:v>
      </x:c>
      <x:c r="Z906" t="n">
        <x:v>20.44857</x:v>
      </x:c>
      <x:c r="AA906" t="n">
        <x:v>20.53775</x:v>
      </x:c>
      <x:c r="AB906" t="n">
        <x:f>COUNT(D906:O906)</x:f>
        <x:v>12</x:v>
      </x:c>
      <x:c r="AC906" t="n">
        <x:f>COUNT(P906:AA906)</x:f>
        <x:v>12</x:v>
      </x:c>
      <x:c r="AD906" t="n">
        <x:f>COUNTIF(D906:AA906,"&gt;0")</x:f>
        <x:v>24</x:v>
      </x:c>
      <x:c r="AE906" t="n">
        <x:f>IF(AB906=0,"",AVERAGE(D906:O906))</x:f>
        <x:v>25.33040083333333</x:v>
      </x:c>
      <x:c r="AF906" t="n">
        <x:f>IF(AC906=0,"",AVERAGE(P906:AA906))</x:f>
        <x:v>27.985182500000008</x:v>
      </x:c>
      <x:c r="AG906" t="n">
        <x:f>IF(OR(AB906&lt;'산출기준'!$B$19,AC906&lt;'산출기준'!$B$19,AE906=0),"",AF906/AE906)</x:f>
        <x:v>1.1048061451587115</x:v>
      </x:c>
      <x:c r="AH906" t="n">
        <x:f>IF(SUM(P906:AA906)=0,"",MAX(P906:AA906)/SUM(P906:AA906))</x:f>
        <x:v>0.29777662994812815</x:v>
      </x:c>
      <x:c r="AI906" t="n">
        <x:f>IF(AG906="","",AD906/'산출기준'!$B$18*'산출기준'!$B$20+MIN(1,AG906)*'산출기준'!$B$21+(1-AH906)*'산출기준'!$B$22)</x:f>
        <x:v>94.04446740103744</x:v>
      </x:c>
      <x:c r="AJ906" t="str">
        <x:v>24개월 중 양수 지수 24개월; 전반/후반 자료 12/12개월. 최근12개월/이전12개월 관측월 평균비 1.10배, 최근 최댓달 비중 29.8%. 미래 1년 지속을 보장하지 않음.</x:v>
      </x:c>
      <x:c r="AK906" t="str">
        <x:v>https://developers.naver.com/docs/serviceapi/datalab/search/search.md</x:v>
      </x:c>
    </x:row>
    <x:row r="907">
      <x:c r="A907" t="str">
        <x:v>K0903</x:v>
      </x:c>
      <x:c r="B907" t="str">
        <x:v>고생물·미스터리</x:v>
      </x:c>
      <x:c r="C907" t="str">
        <x:v>스피노사우루스</x:v>
      </x:c>
      <x:c r="D907" t="n">
        <x:v>14.59284</x:v>
      </x:c>
      <x:c r="E907" t="n">
        <x:v>12.37654</x:v>
      </x:c>
      <x:c r="F907" t="n">
        <x:v>11.70292</x:v>
      </x:c>
      <x:c r="G907" t="n">
        <x:v>14.92205</x:v>
      </x:c>
      <x:c r="H907" t="n">
        <x:v>15.56721</x:v>
      </x:c>
      <x:c r="I907" t="n">
        <x:v>13.14788</x:v>
      </x:c>
      <x:c r="J907" t="n">
        <x:v>13.02833</x:v>
      </x:c>
      <x:c r="K907" t="n">
        <x:v>16.21047</x:v>
      </x:c>
      <x:c r="L907" t="n">
        <x:v>15.71427</x:v>
      </x:c>
      <x:c r="M907" t="n">
        <x:v>15.62508</x:v>
      </x:c>
      <x:c r="N907" t="n">
        <x:v>24.56902</x:v>
      </x:c>
      <x:c r="O907" t="n">
        <x:v>19.85749</x:v>
      </x:c>
      <x:c r="P907" t="n">
        <x:v>14.41826</x:v>
      </x:c>
      <x:c r="Q907" t="n">
        <x:v>15.23135</x:v>
      </x:c>
      <x:c r="R907" t="n">
        <x:v>15.43913</x:v>
      </x:c>
      <x:c r="S907" t="n">
        <x:v>17.59565</x:v>
      </x:c>
      <x:c r="T907" t="n">
        <x:v>19.47324</x:v>
      </x:c>
      <x:c r="U907" t="n">
        <x:v>19.25883</x:v>
      </x:c>
      <x:c r="V907" t="n">
        <x:v>23.76922</x:v>
      </x:c>
      <x:c r="W907" t="n">
        <x:v>22.47891</x:v>
      </x:c>
      <x:c r="X907" t="n">
        <x:v>17.61368</x:v>
      </x:c>
      <x:c r="Y907" t="n">
        <x:v>15.386</x:v>
      </x:c>
      <x:c r="Z907" t="n">
        <x:v>15.70857</x:v>
      </x:c>
      <x:c r="AA907" t="n">
        <x:v>16.11559</x:v>
      </x:c>
      <x:c r="AB907" t="n">
        <x:f>COUNT(D907:O907)</x:f>
        <x:v>12</x:v>
      </x:c>
      <x:c r="AC907" t="n">
        <x:f>COUNT(P907:AA907)</x:f>
        <x:v>12</x:v>
      </x:c>
      <x:c r="AD907" t="n">
        <x:f>COUNTIF(D907:AA907,"&gt;0")</x:f>
        <x:v>24</x:v>
      </x:c>
      <x:c r="AE907" t="n">
        <x:f>IF(AB907=0,"",AVERAGE(D907:O907))</x:f>
        <x:v>15.609508333333332</x:v>
      </x:c>
      <x:c r="AF907" t="n">
        <x:f>IF(AC907=0,"",AVERAGE(P907:AA907))</x:f>
        <x:v>17.707369166666666</x:v>
      </x:c>
      <x:c r="AG907" t="n">
        <x:f>IF(OR(AB907&lt;'산출기준'!$B$19,AC907&lt;'산출기준'!$B$19,AE907=0),"",AF907/AE907)</x:f>
        <x:v>1.1343963428273687</x:v>
      </x:c>
      <x:c r="AH907" t="n">
        <x:f>IF(SUM(P907:AA907)=0,"",MAX(P907:AA907)/SUM(P907:AA907))</x:f>
        <x:v>0.11186124345687905</x:v>
      </x:c>
      <x:c r="AI907" t="n">
        <x:f>IF(AG907="","",AD907/'산출기준'!$B$18*'산출기준'!$B$20+MIN(1,AG907)*'산출기준'!$B$21+(1-AH907)*'산출기준'!$B$22)</x:f>
        <x:v>97.76277513086242</x:v>
      </x:c>
      <x:c r="AJ907" t="str">
        <x:v>24개월 중 양수 지수 24개월; 전반/후반 자료 12/12개월. 최근12개월/이전12개월 관측월 평균비 1.13배, 최근 최댓달 비중 11.2%. 미래 1년 지속을 보장하지 않음.</x:v>
      </x:c>
      <x:c r="AK907" t="str">
        <x:v>https://developers.naver.com/docs/serviceapi/datalab/search/search.md</x:v>
      </x:c>
    </x:row>
    <x:row r="908">
      <x:c r="A908" t="str">
        <x:v>K0904</x:v>
      </x:c>
      <x:c r="B908" t="str">
        <x:v>고생물·미스터리</x:v>
      </x:c>
      <x:c r="C908" t="str">
        <x:v>모사사우루스</x:v>
      </x:c>
      <x:c r="D908" t="n">
        <x:v>19.56907</x:v>
      </x:c>
      <x:c r="E908" t="n">
        <x:v>13.82909</x:v>
      </x:c>
      <x:c r="F908" t="n">
        <x:v>12.34143</x:v>
      </x:c>
      <x:c r="G908" t="n">
        <x:v>14.37557</x:v>
      </x:c>
      <x:c r="H908" t="n">
        <x:v>15.66683</x:v>
      </x:c>
      <x:c r="I908" t="n">
        <x:v>13.88127</x:v>
      </x:c>
      <x:c r="J908" t="n">
        <x:v>13.56438</x:v>
      </x:c>
      <x:c r="K908" t="n">
        <x:v>14.24654</x:v>
      </x:c>
      <x:c r="L908" t="n">
        <x:v>15.15165</x:v>
      </x:c>
      <x:c r="M908" t="n">
        <x:v>15.60042</x:v>
      </x:c>
      <x:c r="N908" t="n">
        <x:v>24.8527</x:v>
      </x:c>
      <x:c r="O908" t="n">
        <x:v>20.50265</x:v>
      </x:c>
      <x:c r="P908" t="n">
        <x:v>15.16873</x:v>
      </x:c>
      <x:c r="Q908" t="n">
        <x:v>14.93723</x:v>
      </x:c>
      <x:c r="R908" t="n">
        <x:v>14.04066</x:v>
      </x:c>
      <x:c r="S908" t="n">
        <x:v>15.67347</x:v>
      </x:c>
      <x:c r="T908" t="n">
        <x:v>16.59566</x:v>
      </x:c>
      <x:c r="U908" t="n">
        <x:v>15.36228</x:v>
      </x:c>
      <x:c r="V908" t="n">
        <x:v>16.77118</x:v>
      </x:c>
      <x:c r="W908" t="n">
        <x:v>16.35942</x:v>
      </x:c>
      <x:c r="X908" t="n">
        <x:v>14.32339</x:v>
      </x:c>
      <x:c r="Y908" t="n">
        <x:v>12.2513</x:v>
      </x:c>
      <x:c r="Z908" t="n">
        <x:v>13.38317</x:v>
      </x:c>
      <x:c r="AA908" t="n">
        <x:v>14.78259</x:v>
      </x:c>
      <x:c r="AB908" t="n">
        <x:f>COUNT(D908:O908)</x:f>
        <x:v>12</x:v>
      </x:c>
      <x:c r="AC908" t="n">
        <x:f>COUNT(P908:AA908)</x:f>
        <x:v>12</x:v>
      </x:c>
      <x:c r="AD908" t="n">
        <x:f>COUNTIF(D908:AA908,"&gt;0")</x:f>
        <x:v>24</x:v>
      </x:c>
      <x:c r="AE908" t="n">
        <x:f>IF(AB908=0,"",AVERAGE(D908:O908))</x:f>
        <x:v>16.1318</x:v>
      </x:c>
      <x:c r="AF908" t="n">
        <x:f>IF(AC908=0,"",AVERAGE(P908:AA908))</x:f>
        <x:v>14.970756666666666</x:v>
      </x:c>
      <x:c r="AG908" t="n">
        <x:f>IF(OR(AB908&lt;'산출기준'!$B$19,AC908&lt;'산출기준'!$B$19,AE908=0),"",AF908/AE908)</x:f>
        <x:v>0.9280276637862277</x:v>
      </x:c>
      <x:c r="AH908" t="n">
        <x:f>IF(SUM(P908:AA908)=0,"",MAX(P908:AA908)/SUM(P908:AA908))</x:f>
        <x:v>0.09335522341667433</x:v>
      </x:c>
      <x:c r="AI908" t="n">
        <x:f>IF(AG908="","",AD908/'산출기준'!$B$18*'산출기준'!$B$20+MIN(1,AG908)*'산출기준'!$B$21+(1-AH908)*'산출기준'!$B$22)</x:f>
        <x:v>95.97372544525334</x:v>
      </x:c>
      <x:c r="AJ908" t="str">
        <x:v>24개월 중 양수 지수 24개월; 전반/후반 자료 12/12개월. 최근12개월/이전12개월 관측월 평균비 0.93배, 최근 최댓달 비중 9.3%. 미래 1년 지속을 보장하지 않음.</x:v>
      </x:c>
      <x:c r="AK908" t="str">
        <x:v>https://developers.naver.com/docs/serviceapi/datalab/search/search.md</x:v>
      </x:c>
    </x:row>
    <x:row r="909">
      <x:c r="A909" t="str">
        <x:v>K0905</x:v>
      </x:c>
      <x:c r="B909" t="str">
        <x:v>고생물·미스터리</x:v>
      </x:c>
      <x:c r="C909" t="str">
        <x:v>스테고사우루스</x:v>
      </x:c>
      <x:c r="D909" t="n">
        <x:v>60.39824</x:v>
      </x:c>
      <x:c r="E909" t="n">
        <x:v>98.53191</x:v>
      </x:c>
      <x:c r="F909" t="n">
        <x:v>49.34706</x:v>
      </x:c>
      <x:c r="G909" t="n">
        <x:v>49.84183</x:v>
      </x:c>
      <x:c r="H909" t="n">
        <x:v>55.66144</x:v>
      </x:c>
      <x:c r="I909" t="n">
        <x:v>45.33619</x:v>
      </x:c>
      <x:c r="J909" t="n">
        <x:v>44.58999</x:v>
      </x:c>
      <x:c r="K909" t="n">
        <x:v>44.95092</x:v>
      </x:c>
      <x:c r="L909" t="n">
        <x:v>49.87022</x:v>
      </x:c>
      <x:c r="M909" t="n">
        <x:v>49.68772</x:v>
      </x:c>
      <x:c r="N909" t="n">
        <x:v>57.74596</x:v>
      </x:c>
      <x:c r="O909" t="n">
        <x:v>59.88725</x:v>
      </x:c>
      <x:c r="P909" t="n">
        <x:v>58.3705</x:v>
      </x:c>
      <x:c r="Q909" t="n">
        <x:v>57.4418</x:v>
      </x:c>
      <x:c r="R909" t="n">
        <x:v>56.54554</x:v>
      </x:c>
      <x:c r="S909" t="n">
        <x:v>58.41511</x:v>
      </x:c>
      <x:c r="T909" t="n">
        <x:v>63.33441</x:v>
      </x:c>
      <x:c r="U909" t="n">
        <x:v>60.56452</x:v>
      </x:c>
      <x:c r="V909" t="n">
        <x:v>70.77216</x:v>
      </x:c>
      <x:c r="W909" t="n">
        <x:v>61.79738</x:v>
      </x:c>
      <x:c r="X909" t="n">
        <x:v>54.81385</x:v>
      </x:c>
      <x:c r="Y909" t="n">
        <x:v>49.53361</x:v>
      </x:c>
      <x:c r="Z909" t="n">
        <x:v>52.62389</x:v>
      </x:c>
      <x:c r="AA909" t="n">
        <x:v>59.4817</x:v>
      </x:c>
      <x:c r="AB909" t="n">
        <x:f>COUNT(D909:O909)</x:f>
        <x:v>12</x:v>
      </x:c>
      <x:c r="AC909" t="n">
        <x:f>COUNT(P909:AA909)</x:f>
        <x:v>12</x:v>
      </x:c>
      <x:c r="AD909" t="n">
        <x:f>COUNTIF(D909:AA909,"&gt;0")</x:f>
        <x:v>24</x:v>
      </x:c>
      <x:c r="AE909" t="n">
        <x:f>IF(AB909=0,"",AVERAGE(D909:O909))</x:f>
        <x:v>55.48739416666666</x:v>
      </x:c>
      <x:c r="AF909" t="n">
        <x:f>IF(AC909=0,"",AVERAGE(P909:AA909))</x:f>
        <x:v>58.64120583333334</x:v>
      </x:c>
      <x:c r="AG909" t="n">
        <x:f>IF(OR(AB909&lt;'산출기준'!$B$19,AC909&lt;'산출기준'!$B$19,AE909=0),"",AF909/AE909)</x:f>
        <x:v>1.0568383452499792</x:v>
      </x:c>
      <x:c r="AH909" t="n">
        <x:f>IF(SUM(P909:AA909)=0,"",MAX(P909:AA909)/SUM(P909:AA909))</x:f>
        <x:v>0.10057228387768913</x:v>
      </x:c>
      <x:c r="AI909" t="n">
        <x:f>IF(AG909="","",AD909/'산출기준'!$B$18*'산출기준'!$B$20+MIN(1,AG909)*'산출기준'!$B$21+(1-AH909)*'산출기준'!$B$22)</x:f>
        <x:v>97.98855432244622</x:v>
      </x:c>
      <x:c r="AJ909" t="str">
        <x:v>24개월 중 양수 지수 24개월; 전반/후반 자료 12/12개월. 최근12개월/이전12개월 관측월 평균비 1.06배, 최근 최댓달 비중 10.1%. 미래 1년 지속을 보장하지 않음.</x:v>
      </x:c>
      <x:c r="AK909" t="str">
        <x:v>https://developers.naver.com/docs/serviceapi/datalab/search/search.md</x:v>
      </x:c>
    </x:row>
    <x:row r="910">
      <x:c r="A910" t="str">
        <x:v>K0906</x:v>
      </x:c>
      <x:c r="B910" t="str">
        <x:v>고생물·미스터리</x:v>
      </x:c>
      <x:c r="C910" t="str">
        <x:v>모아이석상</x:v>
      </x:c>
      <x:c r="D910" t="n">
        <x:v>63.56557</x:v>
      </x:c>
      <x:c r="E910" t="n">
        <x:v>59.7372</x:v>
      </x:c>
      <x:c r="F910" t="n">
        <x:v>57.71757</x:v>
      </x:c>
      <x:c r="G910" t="n">
        <x:v>56.84159</x:v>
      </x:c>
      <x:c r="H910" t="n">
        <x:v>62.70176</x:v>
      </x:c>
      <x:c r="I910" t="n">
        <x:v>60.48341</x:v>
      </x:c>
      <x:c r="J910" t="n">
        <x:v>63.33035</x:v>
      </x:c>
      <x:c r="K910" t="n">
        <x:v>63.3263</x:v>
      </x:c>
      <x:c r="L910" t="n">
        <x:v>68.55787</x:v>
      </x:c>
      <x:c r="M910" t="n">
        <x:v>79.08183</x:v>
      </x:c>
      <x:c r="N910" t="n">
        <x:v>71.89553</x:v>
      </x:c>
      <x:c r="O910" t="n">
        <x:v>68.77281</x:v>
      </x:c>
      <x:c r="P910" t="n">
        <x:v>56.13188</x:v>
      </x:c>
      <x:c r="Q910" t="n">
        <x:v>56.53743</x:v>
      </x:c>
      <x:c r="R910" t="n">
        <x:v>51.98718</x:v>
      </x:c>
      <x:c r="S910" t="n">
        <x:v>48.15475</x:v>
      </x:c>
      <x:c r="T910" t="n">
        <x:v>48.75091</x:v>
      </x:c>
      <x:c r="U910" t="n">
        <x:v>43.15435</x:v>
      </x:c>
      <x:c r="V910" t="n">
        <x:v>51.28153</x:v>
      </x:c>
      <x:c r="W910" t="n">
        <x:v>50.10544</x:v>
      </x:c>
      <x:c r="X910" t="n">
        <x:v>46.81239</x:v>
      </x:c>
      <x:c r="Y910" t="n">
        <x:v>49.57417</x:v>
      </x:c>
      <x:c r="Z910" t="n">
        <x:v>59.01938</x:v>
      </x:c>
      <x:c r="AA910" t="n">
        <x:v>52.19401</x:v>
      </x:c>
      <x:c r="AB910" t="n">
        <x:f>COUNT(D910:O910)</x:f>
        <x:v>12</x:v>
      </x:c>
      <x:c r="AC910" t="n">
        <x:f>COUNT(P910:AA910)</x:f>
        <x:v>12</x:v>
      </x:c>
      <x:c r="AD910" t="n">
        <x:f>COUNTIF(D910:AA910,"&gt;0")</x:f>
        <x:v>24</x:v>
      </x:c>
      <x:c r="AE910" t="n">
        <x:f>IF(AB910=0,"",AVERAGE(D910:O910))</x:f>
        <x:v>64.66764916666666</x:v>
      </x:c>
      <x:c r="AF910" t="n">
        <x:f>IF(AC910=0,"",AVERAGE(P910:AA910))</x:f>
        <x:v>51.141951666666664</x:v>
      </x:c>
      <x:c r="AG910" t="n">
        <x:f>IF(OR(AB910&lt;'산출기준'!$B$19,AC910&lt;'산출기준'!$B$19,AE910=0),"",AF910/AE910)</x:f>
        <x:v>0.7908429071676862</x:v>
      </x:c>
      <x:c r="AH910" t="n">
        <x:f>IF(SUM(P910:AA910)=0,"",MAX(P910:AA910)/SUM(P910:AA910))</x:f>
        <x:v>0.09616922128281444</x:v>
      </x:c>
      <x:c r="AI910" t="n">
        <x:f>IF(AG910="","",AD910/'산출기준'!$B$18*'산출기준'!$B$20+MIN(1,AG910)*'산출기준'!$B$21+(1-AH910)*'산출기준'!$B$22)</x:f>
        <x:v>91.80190278937431</x:v>
      </x:c>
      <x:c r="AJ910" t="str">
        <x:v>24개월 중 양수 지수 24개월; 전반/후반 자료 12/12개월. 최근12개월/이전12개월 관측월 평균비 0.79배, 최근 최댓달 비중 9.6%. 미래 1년 지속을 보장하지 않음.</x:v>
      </x:c>
      <x:c r="AK910" t="str">
        <x:v>https://developers.naver.com/docs/serviceapi/datalab/search/search.md</x:v>
      </x:c>
    </x:row>
    <x:row r="911">
      <x:c r="A911" t="str">
        <x:v>K0907</x:v>
      </x:c>
      <x:c r="B911" t="str">
        <x:v>고생물·미스터리</x:v>
      </x:c>
      <x:c r="C911" t="str">
        <x:v>안킬로사우루스</x:v>
      </x:c>
      <x:c r="D911" t="n">
        <x:v>55.42623</x:v>
      </x:c>
      <x:c r="E911" t="n">
        <x:v>45.24697</x:v>
      </x:c>
      <x:c r="F911" t="n">
        <x:v>47.96009</x:v>
      </x:c>
      <x:c r="G911" t="n">
        <x:v>100</x:v>
      </x:c>
      <x:c r="H911" t="n">
        <x:v>79.56038</x:v>
      </x:c>
      <x:c r="I911" t="n">
        <x:v>49.59039</x:v>
      </x:c>
      <x:c r="J911" t="n">
        <x:v>51.69519</x:v>
      </x:c>
      <x:c r="K911" t="n">
        <x:v>49.76883</x:v>
      </x:c>
      <x:c r="L911" t="n">
        <x:v>50.32443</x:v>
      </x:c>
      <x:c r="M911" t="n">
        <x:v>51.11525</x:v>
      </x:c>
      <x:c r="N911" t="n">
        <x:v>57.65268</x:v>
      </x:c>
      <x:c r="O911" t="n">
        <x:v>62.22726</x:v>
      </x:c>
      <x:c r="P911" t="n">
        <x:v>53.76753</x:v>
      </x:c>
      <x:c r="Q911" t="n">
        <x:v>54.50158</x:v>
      </x:c>
      <x:c r="R911" t="n">
        <x:v>54.79357</x:v>
      </x:c>
      <x:c r="S911" t="n">
        <x:v>63.21275</x:v>
      </x:c>
      <x:c r="T911" t="n">
        <x:v>65.88936</x:v>
      </x:c>
      <x:c r="U911" t="n">
        <x:v>62.3246</x:v>
      </x:c>
      <x:c r="V911" t="n">
        <x:v>76.15378</x:v>
      </x:c>
      <x:c r="W911" t="n">
        <x:v>61.70816</x:v>
      </x:c>
      <x:c r="X911" t="n">
        <x:v>56.52121</x:v>
      </x:c>
      <x:c r="Y911" t="n">
        <x:v>51.66274</x:v>
      </x:c>
      <x:c r="Z911" t="n">
        <x:v>51.17203</x:v>
      </x:c>
      <x:c r="AA911" t="n">
        <x:v>57.32825</x:v>
      </x:c>
      <x:c r="AB911" t="n">
        <x:f>COUNT(D911:O911)</x:f>
        <x:v>12</x:v>
      </x:c>
      <x:c r="AC911" t="n">
        <x:f>COUNT(P911:AA911)</x:f>
        <x:v>12</x:v>
      </x:c>
      <x:c r="AD911" t="n">
        <x:f>COUNTIF(D911:AA911,"&gt;0")</x:f>
        <x:v>24</x:v>
      </x:c>
      <x:c r="AE911" t="n">
        <x:f>IF(AB911=0,"",AVERAGE(D911:O911))</x:f>
        <x:v>58.38064166666667</x:v>
      </x:c>
      <x:c r="AF911" t="n">
        <x:f>IF(AC911=0,"",AVERAGE(P911:AA911))</x:f>
        <x:v>59.08629666666666</x:v>
      </x:c>
      <x:c r="AG911" t="n">
        <x:f>IF(OR(AB911&lt;'산출기준'!$B$19,AC911&lt;'산출기준'!$B$19,AE911=0),"",AF911/AE911)</x:f>
        <x:v>1.0120871401864515</x:v>
      </x:c>
      <x:c r="AH911" t="n">
        <x:f>IF(SUM(P911:AA911)=0,"",MAX(P911:AA911)/SUM(P911:AA911))</x:f>
        <x:v>0.10740474003870837</x:v>
      </x:c>
      <x:c r="AI911" t="n">
        <x:f>IF(AG911="","",AD911/'산출기준'!$B$18*'산출기준'!$B$20+MIN(1,AG911)*'산출기준'!$B$21+(1-AH911)*'산출기준'!$B$22)</x:f>
        <x:v>97.85190519922583</x:v>
      </x:c>
      <x:c r="AJ911" t="str">
        <x:v>24개월 중 양수 지수 24개월; 전반/후반 자료 12/12개월. 최근12개월/이전12개월 관측월 평균비 1.01배, 최근 최댓달 비중 10.7%. 미래 1년 지속을 보장하지 않음.</x:v>
      </x:c>
      <x:c r="AK911" t="str">
        <x:v>https://developers.naver.com/docs/serviceapi/datalab/search/search.md</x:v>
      </x:c>
    </x:row>
    <x:row r="912">
      <x:c r="A912" t="str">
        <x:v>K0908</x:v>
      </x:c>
      <x:c r="B912" t="str">
        <x:v>고생물·미스터리</x:v>
      </x:c>
      <x:c r="C912" t="str">
        <x:v>매머드</x:v>
      </x:c>
      <x:c r="D912" t="n">
        <x:v>52.66444</x:v>
      </x:c>
      <x:c r="E912" t="n">
        <x:v>54.40019</x:v>
      </x:c>
      <x:c r="F912" t="n">
        <x:v>48.27236</x:v>
      </x:c>
      <x:c r="G912" t="n">
        <x:v>77.04598</x:v>
      </x:c>
      <x:c r="H912" t="n">
        <x:v>54.91929</x:v>
      </x:c>
      <x:c r="I912" t="n">
        <x:v>48.68602</x:v>
      </x:c>
      <x:c r="J912" t="n">
        <x:v>60.5848</x:v>
      </x:c>
      <x:c r="K912" t="n">
        <x:v>66.2138</x:v>
      </x:c>
      <x:c r="L912" t="n">
        <x:v>63.22491</x:v>
      </x:c>
      <x:c r="M912" t="n">
        <x:v>65.33782</x:v>
      </x:c>
      <x:c r="N912" t="n">
        <x:v>58.27317</x:v>
      </x:c>
      <x:c r="O912" t="n">
        <x:v>60.26441</x:v>
      </x:c>
      <x:c r="P912" t="n">
        <x:v>53.85676</x:v>
      </x:c>
      <x:c r="Q912" t="n">
        <x:v>53.86892</x:v>
      </x:c>
      <x:c r="R912" t="n">
        <x:v>48.33725</x:v>
      </x:c>
      <x:c r="S912" t="n">
        <x:v>45.5633</x:v>
      </x:c>
      <x:c r="T912" t="n">
        <x:v>46.11079</x:v>
      </x:c>
      <x:c r="U912" t="n">
        <x:v>41.39427</x:v>
      </x:c>
      <x:c r="V912" t="n">
        <x:v>48.30886</x:v>
      </x:c>
      <x:c r="W912" t="n">
        <x:v>47.56671</x:v>
      </x:c>
      <x:c r="X912" t="n">
        <x:v>48.24397</x:v>
      </x:c>
      <x:c r="Y912" t="n">
        <x:v>47.59104</x:v>
      </x:c>
      <x:c r="Z912" t="n">
        <x:v>52.5955</x:v>
      </x:c>
      <x:c r="AA912" t="n">
        <x:v>58.57733</x:v>
      </x:c>
      <x:c r="AB912" t="n">
        <x:f>COUNT(D912:O912)</x:f>
        <x:v>12</x:v>
      </x:c>
      <x:c r="AC912" t="n">
        <x:f>COUNT(P912:AA912)</x:f>
        <x:v>12</x:v>
      </x:c>
      <x:c r="AD912" t="n">
        <x:f>COUNTIF(D912:AA912,"&gt;0")</x:f>
        <x:v>24</x:v>
      </x:c>
      <x:c r="AE912" t="n">
        <x:f>IF(AB912=0,"",AVERAGE(D912:O912))</x:f>
        <x:v>59.157265833333334</x:v>
      </x:c>
      <x:c r="AF912" t="n">
        <x:f>IF(AC912=0,"",AVERAGE(P912:AA912))</x:f>
        <x:v>49.33455833333333</x:v>
      </x:c>
      <x:c r="AG912" t="n">
        <x:f>IF(OR(AB912&lt;'산출기준'!$B$19,AC912&lt;'산출기준'!$B$19,AE912=0),"",AF912/AE912)</x:f>
        <x:v>0.833956026168045</x:v>
      </x:c>
      <x:c r="AH912" t="n">
        <x:f>IF(SUM(P912:AA912)=0,"",MAX(P912:AA912)/SUM(P912:AA912))</x:f>
        <x:v>0.09894573563798333</x:v>
      </x:c>
      <x:c r="AI912" t="n">
        <x:f>IF(AG912="","",AD912/'산출기준'!$B$18*'산출기준'!$B$20+MIN(1,AG912)*'산출기준'!$B$21+(1-AH912)*'산출기준'!$B$22)</x:f>
        <x:v>93.03976607228168</x:v>
      </x:c>
      <x:c r="AJ912" t="str">
        <x:v>24개월 중 양수 지수 24개월; 전반/후반 자료 12/12개월. 최근12개월/이전12개월 관측월 평균비 0.83배, 최근 최댓달 비중 9.9%. 미래 1년 지속을 보장하지 않음.</x:v>
      </x:c>
      <x:c r="AK912" t="str">
        <x:v>https://developers.naver.com/docs/serviceapi/datalab/search/search.md</x:v>
      </x:c>
    </x:row>
    <x:row r="913">
      <x:c r="A913" t="str">
        <x:v>K0909</x:v>
      </x:c>
      <x:c r="B913" t="str">
        <x:v>고생물·미스터리</x:v>
      </x:c>
      <x:c r="C913" t="str">
        <x:v>공룡종류</x:v>
      </x:c>
      <x:c r="D913" t="n">
        <x:v>53.60937</x:v>
      </x:c>
      <x:c r="E913" t="n">
        <x:v>50.38121</x:v>
      </x:c>
      <x:c r="F913" t="n">
        <x:v>50.93276</x:v>
      </x:c>
      <x:c r="G913" t="n">
        <x:v>51.27342</x:v>
      </x:c>
      <x:c r="H913" t="n">
        <x:v>58.56111</x:v>
      </x:c>
      <x:c r="I913" t="n">
        <x:v>49.87428</x:v>
      </x:c>
      <x:c r="J913" t="n">
        <x:v>52.2954</x:v>
      </x:c>
      <x:c r="K913" t="n">
        <x:v>51.99529</x:v>
      </x:c>
      <x:c r="L913" t="n">
        <x:v>56.70776</x:v>
      </x:c>
      <x:c r="M913" t="n">
        <x:v>57.68107</x:v>
      </x:c>
      <x:c r="N913" t="n">
        <x:v>75.47651</x:v>
      </x:c>
      <x:c r="O913" t="n">
        <x:v>68.20098</x:v>
      </x:c>
      <x:c r="P913" t="n">
        <x:v>54.46102</x:v>
      </x:c>
      <x:c r="Q913" t="n">
        <x:v>60.73485</x:v>
      </x:c>
      <x:c r="R913" t="n">
        <x:v>68.93503</x:v>
      </x:c>
      <x:c r="S913" t="n">
        <x:v>75.84962</x:v>
      </x:c>
      <x:c r="T913" t="n">
        <x:v>78.51812</x:v>
      </x:c>
      <x:c r="U913" t="n">
        <x:v>77.2447</x:v>
      </x:c>
      <x:c r="V913" t="n">
        <x:v>81.34885</x:v>
      </x:c>
      <x:c r="W913" t="n">
        <x:v>68.59437</x:v>
      </x:c>
      <x:c r="X913" t="n">
        <x:v>63.52502</x:v>
      </x:c>
      <x:c r="Y913" t="n">
        <x:v>57.29175</x:v>
      </x:c>
      <x:c r="Z913" t="n">
        <x:v>52.93211</x:v>
      </x:c>
      <x:c r="AA913" t="n">
        <x:v>53.3336</x:v>
      </x:c>
      <x:c r="AB913" t="n">
        <x:f>COUNT(D913:O913)</x:f>
        <x:v>12</x:v>
      </x:c>
      <x:c r="AC913" t="n">
        <x:f>COUNT(P913:AA913)</x:f>
        <x:v>12</x:v>
      </x:c>
      <x:c r="AD913" t="n">
        <x:f>COUNTIF(D913:AA913,"&gt;0")</x:f>
        <x:v>24</x:v>
      </x:c>
      <x:c r="AE913" t="n">
        <x:f>IF(AB913=0,"",AVERAGE(D913:O913))</x:f>
        <x:v>56.41576333333333</x:v>
      </x:c>
      <x:c r="AF913" t="n">
        <x:f>IF(AC913=0,"",AVERAGE(P913:AA913))</x:f>
        <x:v>66.06408666666667</x:v>
      </x:c>
      <x:c r="AG913" t="n">
        <x:f>IF(OR(AB913&lt;'산출기준'!$B$19,AC913&lt;'산출기준'!$B$19,AE913=0),"",AF913/AE913)</x:f>
        <x:v>1.1710217634799354</x:v>
      </x:c>
      <x:c r="AH913" t="n">
        <x:f>IF(SUM(P913:AA913)=0,"",MAX(P913:AA913)/SUM(P913:AA913))</x:f>
        <x:v>0.10261355564541218</x:v>
      </x:c>
      <x:c r="AI913" t="n">
        <x:f>IF(AG913="","",AD913/'산출기준'!$B$18*'산출기준'!$B$20+MIN(1,AG913)*'산출기준'!$B$21+(1-AH913)*'산출기준'!$B$22)</x:f>
        <x:v>97.94772888709176</x:v>
      </x:c>
      <x:c r="AJ913" t="str">
        <x:v>24개월 중 양수 지수 24개월; 전반/후반 자료 12/12개월. 최근12개월/이전12개월 관측월 평균비 1.17배, 최근 최댓달 비중 10.3%. 미래 1년 지속을 보장하지 않음.</x:v>
      </x:c>
      <x:c r="AK913" t="str">
        <x:v>https://developers.naver.com/docs/serviceapi/datalab/search/search.md</x:v>
      </x:c>
    </x:row>
    <x:row r="914">
      <x:c r="A914" t="str">
        <x:v>K0910</x:v>
      </x:c>
      <x:c r="B914" t="str">
        <x:v>고생물·미스터리</x:v>
      </x:c>
      <x:c r="C914" t="str">
        <x:v>프테라노돈</x:v>
      </x:c>
      <x:c r="D914" t="n">
        <x:v>100</x:v>
      </x:c>
      <x:c r="E914" t="n">
        <x:v>54.56721</x:v>
      </x:c>
      <x:c r="F914" t="n">
        <x:v>53.66281</x:v>
      </x:c>
      <x:c r="G914" t="n">
        <x:v>55.69505</x:v>
      </x:c>
      <x:c r="H914" t="n">
        <x:v>61.30233</x:v>
      </x:c>
      <x:c r="I914" t="n">
        <x:v>48.72054</x:v>
      </x:c>
      <x:c r="J914" t="n">
        <x:v>50.69425</x:v>
      </x:c>
      <x:c r="K914" t="n">
        <x:v>47.86934</x:v>
      </x:c>
      <x:c r="L914" t="n">
        <x:v>51.29009</x:v>
      </x:c>
      <x:c r="M914" t="n">
        <x:v>54.65765</x:v>
      </x:c>
      <x:c r="N914" t="n">
        <x:v>62.28121</x:v>
      </x:c>
      <x:c r="O914" t="n">
        <x:v>63.59525</x:v>
      </x:c>
      <x:c r="P914" t="n">
        <x:v>53.58833</x:v>
      </x:c>
      <x:c r="Q914" t="n">
        <x:v>54.61509</x:v>
      </x:c>
      <x:c r="R914" t="n">
        <x:v>56.09405</x:v>
      </x:c>
      <x:c r="S914" t="n">
        <x:v>61.15337</x:v>
      </x:c>
      <x:c r="T914" t="n">
        <x:v>62.70681</x:v>
      </x:c>
      <x:c r="U914" t="n">
        <x:v>60.28089</x:v>
      </x:c>
      <x:c r="V914" t="n">
        <x:v>66.20205</x:v>
      </x:c>
      <x:c r="W914" t="n">
        <x:v>65.32957</x:v>
      </x:c>
      <x:c r="X914" t="n">
        <x:v>55.20561</x:v>
      </x:c>
      <x:c r="Y914" t="n">
        <x:v>48.98122</x:v>
      </x:c>
      <x:c r="Z914" t="n">
        <x:v>50.32185</x:v>
      </x:c>
      <x:c r="AA914" t="n">
        <x:v>54.39165</x:v>
      </x:c>
      <x:c r="AB914" t="n">
        <x:f>COUNT(D914:O914)</x:f>
        <x:v>12</x:v>
      </x:c>
      <x:c r="AC914" t="n">
        <x:f>COUNT(P914:AA914)</x:f>
        <x:v>12</x:v>
      </x:c>
      <x:c r="AD914" t="n">
        <x:f>COUNTIF(D914:AA914,"&gt;0")</x:f>
        <x:v>24</x:v>
      </x:c>
      <x:c r="AE914" t="n">
        <x:f>IF(AB914=0,"",AVERAGE(D914:O914))</x:f>
        <x:v>58.69464416666667</x:v>
      </x:c>
      <x:c r="AF914" t="n">
        <x:f>IF(AC914=0,"",AVERAGE(P914:AA914))</x:f>
        <x:v>57.40587416666667</x:v>
      </x:c>
      <x:c r="AG914" t="n">
        <x:f>IF(OR(AB914&lt;'산출기준'!$B$19,AC914&lt;'산출기준'!$B$19,AE914=0),"",AF914/AE914)</x:f>
        <x:v>0.9780428006967643</x:v>
      </x:c>
      <x:c r="AH914" t="n">
        <x:f>IF(SUM(P914:AA914)=0,"",MAX(P914:AA914)/SUM(P914:AA914))</x:f>
        <x:v>0.09610231670687476</x:v>
      </x:c>
      <x:c r="AI914" t="n">
        <x:f>IF(AG914="","",AD914/'산출기준'!$B$18*'산출기준'!$B$20+MIN(1,AG914)*'산출기준'!$B$21+(1-AH914)*'산출기준'!$B$22)</x:f>
        <x:v>97.41923768676544</x:v>
      </x:c>
      <x:c r="AJ914" t="str">
        <x:v>24개월 중 양수 지수 24개월; 전반/후반 자료 12/12개월. 최근12개월/이전12개월 관측월 평균비 0.98배, 최근 최댓달 비중 9.6%. 미래 1년 지속을 보장하지 않음.</x:v>
      </x:c>
      <x:c r="AK914" t="str">
        <x:v>https://developers.naver.com/docs/serviceapi/datalab/search/search.md</x:v>
      </x:c>
    </x:row>
    <x:row r="915">
      <x:c r="A915" t="str">
        <x:v>K0911</x:v>
      </x:c>
      <x:c r="B915" t="str">
        <x:v>고생물·미스터리</x:v>
      </x:c>
      <x:c r="C915" t="str">
        <x:v>메갈로돈</x:v>
      </x:c>
      <x:c r="D915" t="n">
        <x:v>59.28073</x:v>
      </x:c>
      <x:c r="E915" t="n">
        <x:v>47.24158</x:v>
      </x:c>
      <x:c r="F915" t="n">
        <x:v>45.88498</x:v>
      </x:c>
      <x:c r="G915" t="n">
        <x:v>50.49209</x:v>
      </x:c>
      <x:c r="H915" t="n">
        <x:v>55.00877</x:v>
      </x:c>
      <x:c r="I915" t="n">
        <x:v>51.53481</x:v>
      </x:c>
      <x:c r="J915" t="n">
        <x:v>67.32989</x:v>
      </x:c>
      <x:c r="K915" t="n">
        <x:v>47.90658</x:v>
      </x:c>
      <x:c r="L915" t="n">
        <x:v>44.89014</x:v>
      </x:c>
      <x:c r="M915" t="n">
        <x:v>45.63494</x:v>
      </x:c>
      <x:c r="N915" t="n">
        <x:v>57.79113</x:v>
      </x:c>
      <x:c r="O915" t="n">
        <x:v>69.01101</x:v>
      </x:c>
      <x:c r="P915" t="n">
        <x:v>42.68766</x:v>
      </x:c>
      <x:c r="Q915" t="n">
        <x:v>42.38442</x:v>
      </x:c>
      <x:c r="R915" t="n">
        <x:v>36.40474</x:v>
      </x:c>
      <x:c r="S915" t="n">
        <x:v>34.08522</x:v>
      </x:c>
      <x:c r="T915" t="n">
        <x:v>36.74522</x:v>
      </x:c>
      <x:c r="U915" t="n">
        <x:v>34.43634</x:v>
      </x:c>
      <x:c r="V915" t="n">
        <x:v>38.26142</x:v>
      </x:c>
      <x:c r="W915" t="n">
        <x:v>40.04362</x:v>
      </x:c>
      <x:c r="X915" t="n">
        <x:v>52.82757</x:v>
      </x:c>
      <x:c r="Y915" t="n">
        <x:v>46.17226</x:v>
      </x:c>
      <x:c r="Z915" t="n">
        <x:v>42.32058</x:v>
      </x:c>
      <x:c r="AA915" t="n">
        <x:v>48.75778</x:v>
      </x:c>
      <x:c r="AB915" t="n">
        <x:f>COUNT(D915:O915)</x:f>
        <x:v>12</x:v>
      </x:c>
      <x:c r="AC915" t="n">
        <x:f>COUNT(P915:AA915)</x:f>
        <x:v>12</x:v>
      </x:c>
      <x:c r="AD915" t="n">
        <x:f>COUNTIF(D915:AA915,"&gt;0")</x:f>
        <x:v>24</x:v>
      </x:c>
      <x:c r="AE915" t="n">
        <x:f>IF(AB915=0,"",AVERAGE(D915:O915))</x:f>
        <x:v>53.50055416666667</x:v>
      </x:c>
      <x:c r="AF915" t="n">
        <x:f>IF(AC915=0,"",AVERAGE(P915:AA915))</x:f>
        <x:v>41.26056916666666</x:v>
      </x:c>
      <x:c r="AG915" t="n">
        <x:f>IF(OR(AB915&lt;'산출기준'!$B$19,AC915&lt;'산출기준'!$B$19,AE915=0),"",AF915/AE915)</x:f>
        <x:v>0.7712176034313662</x:v>
      </x:c>
      <x:c r="AH915" t="n">
        <x:f>IF(SUM(P915:AA915)=0,"",MAX(P915:AA915)/SUM(P915:AA915))</x:f>
        <x:v>0.10669502599970196</x:v>
      </x:c>
      <x:c r="AI915" t="n">
        <x:f>IF(AG915="","",AD915/'산출기준'!$B$18*'산출기준'!$B$20+MIN(1,AG915)*'산출기준'!$B$21+(1-AH915)*'산출기준'!$B$22)</x:f>
        <x:v>91.00262758294694</x:v>
      </x:c>
      <x:c r="AJ915" t="str">
        <x:v>24개월 중 양수 지수 24개월; 전반/후반 자료 12/12개월. 최근12개월/이전12개월 관측월 평균비 0.77배, 최근 최댓달 비중 10.7%. 미래 1년 지속을 보장하지 않음.</x:v>
      </x:c>
      <x:c r="AK915" t="str">
        <x:v>https://developers.naver.com/docs/serviceapi/datalab/search/search.md</x:v>
      </x:c>
    </x:row>
    <x:row r="916">
      <x:c r="A916" t="str">
        <x:v>K0912</x:v>
      </x:c>
      <x:c r="B916" t="str">
        <x:v>고생물·미스터리</x:v>
      </x:c>
      <x:c r="C916" t="str">
        <x:v>오스트랄로피테쿠스</x:v>
      </x:c>
      <x:c r="D916" t="n">
        <x:v>75.59184</x:v>
      </x:c>
      <x:c r="E916" t="n">
        <x:v>69.85157</x:v>
      </x:c>
      <x:c r="F916" t="n">
        <x:v>60.86077</x:v>
      </x:c>
      <x:c r="G916" t="n">
        <x:v>58.90833</x:v>
      </x:c>
      <x:c r="H916" t="n">
        <x:v>74.10225</x:v>
      </x:c>
      <x:c r="I916" t="n">
        <x:v>64.28153</x:v>
      </x:c>
      <x:c r="J916" t="n">
        <x:v>80.74692</x:v>
      </x:c>
      <x:c r="K916" t="n">
        <x:v>72.86801</x:v>
      </x:c>
      <x:c r="L916" t="n">
        <x:v>60.97249</x:v>
      </x:c>
      <x:c r="M916" t="n">
        <x:v>58.88705</x:v>
      </x:c>
      <x:c r="N916" t="n">
        <x:v>59.00941</x:v>
      </x:c>
      <x:c r="O916" t="n">
        <x:v>60.12661</x:v>
      </x:c>
      <x:c r="P916" t="n">
        <x:v>52.90205</x:v>
      </x:c>
      <x:c r="Q916" t="n">
        <x:v>49.70474</x:v>
      </x:c>
      <x:c r="R916" t="n">
        <x:v>48.67266</x:v>
      </x:c>
      <x:c r="S916" t="n">
        <x:v>48.74714</x:v>
      </x:c>
      <x:c r="T916" t="n">
        <x:v>53.92881</x:v>
      </x:c>
      <x:c r="U916" t="n">
        <x:v>46.65638</x:v>
      </x:c>
      <x:c r="V916" t="n">
        <x:v>64.57413</x:v>
      </x:c>
      <x:c r="W916" t="n">
        <x:v>56.21641</x:v>
      </x:c>
      <x:c r="X916" t="n">
        <x:v>49.39086</x:v>
      </x:c>
      <x:c r="Y916" t="n">
        <x:v>47.49694</x:v>
      </x:c>
      <x:c r="Z916" t="n">
        <x:v>48.48646</x:v>
      </x:c>
      <x:c r="AA916" t="n">
        <x:v>49.7739</x:v>
      </x:c>
      <x:c r="AB916" t="n">
        <x:f>COUNT(D916:O916)</x:f>
        <x:v>12</x:v>
      </x:c>
      <x:c r="AC916" t="n">
        <x:f>COUNT(P916:AA916)</x:f>
        <x:v>12</x:v>
      </x:c>
      <x:c r="AD916" t="n">
        <x:f>COUNTIF(D916:AA916,"&gt;0")</x:f>
        <x:v>24</x:v>
      </x:c>
      <x:c r="AE916" t="n">
        <x:f>IF(AB916=0,"",AVERAGE(D916:O916))</x:f>
        <x:v>66.350565</x:v>
      </x:c>
      <x:c r="AF916" t="n">
        <x:f>IF(AC916=0,"",AVERAGE(P916:AA916))</x:f>
        <x:v>51.37920666666667</x:v>
      </x:c>
      <x:c r="AG916" t="n">
        <x:f>IF(OR(AB916&lt;'산출기준'!$B$19,AC916&lt;'산출기준'!$B$19,AE916=0),"",AF916/AE916)</x:f>
        <x:v>0.7743597460951036</x:v>
      </x:c>
      <x:c r="AH916" t="n">
        <x:f>IF(SUM(P916:AA916)=0,"",MAX(P916:AA916)/SUM(P916:AA916))</x:f>
        <x:v>0.10473453852472873</x:v>
      </x:c>
      <x:c r="AI916" t="n">
        <x:f>IF(AG916="","",AD916/'산출기준'!$B$18*'산출기준'!$B$20+MIN(1,AG916)*'산출기준'!$B$21+(1-AH916)*'산출기준'!$B$22)</x:f>
        <x:v>91.13610161235854</x:v>
      </x:c>
      <x:c r="AJ916" t="str">
        <x:v>24개월 중 양수 지수 24개월; 전반/후반 자료 12/12개월. 최근12개월/이전12개월 관측월 평균비 0.77배, 최근 최댓달 비중 10.5%. 미래 1년 지속을 보장하지 않음.</x:v>
      </x:c>
      <x:c r="AK916" t="str">
        <x:v>https://developers.naver.com/docs/serviceapi/datalab/search/search.md</x:v>
      </x:c>
    </x:row>
    <x:row r="917">
      <x:c r="A917" t="str">
        <x:v>K0913</x:v>
      </x:c>
      <x:c r="B917" t="str">
        <x:v>고생물·미스터리</x:v>
      </x:c>
      <x:c r="C917" t="str">
        <x:v>파키케팔로사우루스</x:v>
      </x:c>
      <x:c r="D917" t="n">
        <x:v>76.12916</x:v>
      </x:c>
      <x:c r="E917" t="n">
        <x:v>60.28621</x:v>
      </x:c>
      <x:c r="F917" t="n">
        <x:v>50.83789</x:v>
      </x:c>
      <x:c r="G917" t="n">
        <x:v>46.40634</x:v>
      </x:c>
      <x:c r="H917" t="n">
        <x:v>51.30605</x:v>
      </x:c>
      <x:c r="I917" t="n">
        <x:v>43.79422</x:v>
      </x:c>
      <x:c r="J917" t="n">
        <x:v>44.62946</x:v>
      </x:c>
      <x:c r="K917" t="n">
        <x:v>46.14034</x:v>
      </x:c>
      <x:c r="L917" t="n">
        <x:v>39.9053</x:v>
      </x:c>
      <x:c r="M917" t="n">
        <x:v>39.49566</x:v>
      </x:c>
      <x:c r="N917" t="n">
        <x:v>46.17226</x:v>
      </x:c>
      <x:c r="O917" t="n">
        <x:v>44.92738</x:v>
      </x:c>
      <x:c r="P917" t="n">
        <x:v>39.20838</x:v>
      </x:c>
      <x:c r="Q917" t="n">
        <x:v>39.23498</x:v>
      </x:c>
      <x:c r="R917" t="n">
        <x:v>37.33574</x:v>
      </x:c>
      <x:c r="S917" t="n">
        <x:v>33.7341</x:v>
      </x:c>
      <x:c r="T917" t="n">
        <x:v>36.99526</x:v>
      </x:c>
      <x:c r="U917" t="n">
        <x:v>42.77278</x:v>
      </x:c>
      <x:c r="V917" t="n">
        <x:v>52.97121</x:v>
      </x:c>
      <x:c r="W917" t="n">
        <x:v>54.40761</x:v>
      </x:c>
      <x:c r="X917" t="n">
        <x:v>47.52886</x:v>
      </x:c>
      <x:c r="Y917" t="n">
        <x:v>46.73618</x:v>
      </x:c>
      <x:c r="Z917" t="n">
        <x:v>41.79922</x:v>
      </x:c>
      <x:c r="AA917" t="n">
        <x:v>43.79954</x:v>
      </x:c>
      <x:c r="AB917" t="n">
        <x:f>COUNT(D917:O917)</x:f>
        <x:v>12</x:v>
      </x:c>
      <x:c r="AC917" t="n">
        <x:f>COUNT(P917:AA917)</x:f>
        <x:v>12</x:v>
      </x:c>
      <x:c r="AD917" t="n">
        <x:f>COUNTIF(D917:AA917,"&gt;0")</x:f>
        <x:v>24</x:v>
      </x:c>
      <x:c r="AE917" t="n">
        <x:f>IF(AB917=0,"",AVERAGE(D917:O917))</x:f>
        <x:v>49.16918916666666</x:v>
      </x:c>
      <x:c r="AF917" t="n">
        <x:f>IF(AC917=0,"",AVERAGE(P917:AA917))</x:f>
        <x:v>43.043654999999994</x:v>
      </x:c>
      <x:c r="AG917" t="n">
        <x:f>IF(OR(AB917&lt;'산출기준'!$B$19,AC917&lt;'산출기준'!$B$19,AE917=0),"",AF917/AE917)</x:f>
        <x:v>0.8754192560324066</x:v>
      </x:c>
      <x:c r="AH917" t="n">
        <x:f>IF(SUM(P917:AA917)=0,"",MAX(P917:AA917)/SUM(P917:AA917))</x:f>
        <x:v>0.10533416597637911</x:v>
      </x:c>
      <x:c r="AI917" t="n">
        <x:f>IF(AG917="","",AD917/'산출기준'!$B$18*'산출기준'!$B$20+MIN(1,AG917)*'산출기준'!$B$21+(1-AH917)*'산출기준'!$B$22)</x:f>
        <x:v>94.15589436144461</x:v>
      </x:c>
      <x:c r="AJ917" t="str">
        <x:v>24개월 중 양수 지수 24개월; 전반/후반 자료 12/12개월. 최근12개월/이전12개월 관측월 평균비 0.88배, 최근 최댓달 비중 10.5%. 미래 1년 지속을 보장하지 않음.</x:v>
      </x:c>
      <x:c r="AK917" t="str">
        <x:v>https://developers.naver.com/docs/serviceapi/datalab/search/search.md</x:v>
      </x:c>
    </x:row>
    <x:row r="918">
      <x:c r="A918" t="str">
        <x:v>K0914</x:v>
      </x:c>
      <x:c r="B918" t="str">
        <x:v>고생물·미스터리</x:v>
      </x:c>
      <x:c r="C918" t="str">
        <x:v>알로사우루스</x:v>
      </x:c>
      <x:c r="D918" t="n">
        <x:v>52.72649</x:v>
      </x:c>
      <x:c r="E918" t="n">
        <x:v>42.65042</x:v>
      </x:c>
      <x:c r="F918" t="n">
        <x:v>39.41586</x:v>
      </x:c>
      <x:c r="G918" t="n">
        <x:v>41.19806</x:v>
      </x:c>
      <x:c r="H918" t="n">
        <x:v>47.15646</x:v>
      </x:c>
      <x:c r="I918" t="n">
        <x:v>39.60738</x:v>
      </x:c>
      <x:c r="J918" t="n">
        <x:v>43.87934</x:v>
      </x:c>
      <x:c r="K918" t="n">
        <x:v>39.93722</x:v>
      </x:c>
      <x:c r="L918" t="n">
        <x:v>39.52758</x:v>
      </x:c>
      <x:c r="M918" t="n">
        <x:v>40.0383</x:v>
      </x:c>
      <x:c r="N918" t="n">
        <x:v>50.42293</x:v>
      </x:c>
      <x:c r="O918" t="n">
        <x:v>47.64058</x:v>
      </x:c>
      <x:c r="P918" t="n">
        <x:v>40.07554</x:v>
      </x:c>
      <x:c r="Q918" t="n">
        <x:v>43.34202</x:v>
      </x:c>
      <x:c r="R918" t="n">
        <x:v>38.61786</x:v>
      </x:c>
      <x:c r="S918" t="n">
        <x:v>40.43198</x:v>
      </x:c>
      <x:c r="T918" t="n">
        <x:v>47.37458</x:v>
      </x:c>
      <x:c r="U918" t="n">
        <x:v>44.33154</x:v>
      </x:c>
      <x:c r="V918" t="n">
        <x:v>49.6941</x:v>
      </x:c>
      <x:c r="W918" t="n">
        <x:v>46.93302</x:v>
      </x:c>
      <x:c r="X918" t="n">
        <x:v>39.89998</x:v>
      </x:c>
      <x:c r="Y918" t="n">
        <x:v>33.75006</x:v>
      </x:c>
      <x:c r="Z918" t="n">
        <x:v>37.26126</x:v>
      </x:c>
      <x:c r="AA918" t="n">
        <x:v>43.04942</x:v>
      </x:c>
      <x:c r="AB918" t="n">
        <x:f>COUNT(D918:O918)</x:f>
        <x:v>12</x:v>
      </x:c>
      <x:c r="AC918" t="n">
        <x:f>COUNT(P918:AA918)</x:f>
        <x:v>12</x:v>
      </x:c>
      <x:c r="AD918" t="n">
        <x:f>COUNTIF(D918:AA918,"&gt;0")</x:f>
        <x:v>24</x:v>
      </x:c>
      <x:c r="AE918" t="n">
        <x:f>IF(AB918=0,"",AVERAGE(D918:O918))</x:f>
        <x:v>43.68338500000001</x:v>
      </x:c>
      <x:c r="AF918" t="n">
        <x:f>IF(AC918=0,"",AVERAGE(P918:AA918))</x:f>
        <x:v>42.063446666666664</x:v>
      </x:c>
      <x:c r="AG918" t="n">
        <x:f>IF(OR(AB918&lt;'산출기준'!$B$19,AC918&lt;'산출기준'!$B$19,AE918=0),"",AF918/AE918)</x:f>
        <x:v>0.9629163735060059</x:v>
      </x:c>
      <x:c r="AH918" t="n">
        <x:f>IF(SUM(P918:AA918)=0,"",MAX(P918:AA918)/SUM(P918:AA918))</x:f>
        <x:v>0.09845068172413197</x:v>
      </x:c>
      <x:c r="AI918" t="n">
        <x:f>IF(AG918="","",AD918/'산출기준'!$B$18*'산출기준'!$B$20+MIN(1,AG918)*'산출기준'!$B$21+(1-AH918)*'산출기준'!$B$22)</x:f>
        <x:v>96.91847757069753</x:v>
      </x:c>
      <x:c r="AJ918" t="str">
        <x:v>24개월 중 양수 지수 24개월; 전반/후반 자료 12/12개월. 최근12개월/이전12개월 관측월 평균비 0.96배, 최근 최댓달 비중 9.8%. 미래 1년 지속을 보장하지 않음.</x:v>
      </x:c>
      <x:c r="AK918" t="str">
        <x:v>https://developers.naver.com/docs/serviceapi/datalab/search/search.md</x:v>
      </x:c>
    </x:row>
    <x:row r="919">
      <x:c r="A919" t="str">
        <x:v>K0915</x:v>
      </x:c>
      <x:c r="B919" t="str">
        <x:v>고생물·미스터리</x:v>
      </x:c>
      <x:c r="C919" t="str">
        <x:v>호모사피엔스</x:v>
      </x:c>
      <x:c r="D919" t="n">
        <x:v>75.45092</x:v>
      </x:c>
      <x:c r="E919" t="n">
        <x:v>72.96631</x:v>
      </x:c>
      <x:c r="F919" t="n">
        <x:v>61.76747</x:v>
      </x:c>
      <x:c r="G919" t="n">
        <x:v>61.65881</x:v>
      </x:c>
      <x:c r="H919" t="n">
        <x:v>69.95291</x:v>
      </x:c>
      <x:c r="I919" t="n">
        <x:v>57.83411</x:v>
      </x:c>
      <x:c r="J919" t="n">
        <x:v>80.24628</x:v>
      </x:c>
      <x:c r="K919" t="n">
        <x:v>72.53893</x:v>
      </x:c>
      <x:c r="L919" t="n">
        <x:v>60.44186</x:v>
      </x:c>
      <x:c r="M919" t="n">
        <x:v>58.4281</x:v>
      </x:c>
      <x:c r="N919" t="n">
        <x:v>75.05251</x:v>
      </x:c>
      <x:c r="O919" t="n">
        <x:v>62.31075</x:v>
      </x:c>
      <x:c r="P919" t="n">
        <x:v>62.79608</x:v>
      </x:c>
      <x:c r="Q919" t="n">
        <x:v>55.07424</x:v>
      </x:c>
      <x:c r="R919" t="n">
        <x:v>61.13002</x:v>
      </x:c>
      <x:c r="S919" t="n">
        <x:v>60.84027</x:v>
      </x:c>
      <x:c r="T919" t="n">
        <x:v>66.01231</x:v>
      </x:c>
      <x:c r="U919" t="n">
        <x:v>53.76312</x:v>
      </x:c>
      <x:c r="V919" t="n">
        <x:v>79.57986</x:v>
      </x:c>
      <x:c r="W919" t="n">
        <x:v>73.61101</x:v>
      </x:c>
      <x:c r="X919" t="n">
        <x:v>62.83955</x:v>
      </x:c>
      <x:c r="Y919" t="n">
        <x:v>55.13944</x:v>
      </x:c>
      <x:c r="Z919" t="n">
        <x:v>52.64034</x:v>
      </x:c>
      <x:c r="AA919" t="n">
        <x:v>53.42991</x:v>
      </x:c>
      <x:c r="AB919" t="n">
        <x:f>COUNT(D919:O919)</x:f>
        <x:v>12</x:v>
      </x:c>
      <x:c r="AC919" t="n">
        <x:f>COUNT(P919:AA919)</x:f>
        <x:v>12</x:v>
      </x:c>
      <x:c r="AD919" t="n">
        <x:f>COUNTIF(D919:AA919,"&gt;0")</x:f>
        <x:v>24</x:v>
      </x:c>
      <x:c r="AE919" t="n">
        <x:f>IF(AB919=0,"",AVERAGE(D919:O919))</x:f>
        <x:v>67.38741333333333</x:v>
      </x:c>
      <x:c r="AF919" t="n">
        <x:f>IF(AC919=0,"",AVERAGE(P919:AA919))</x:f>
        <x:v>61.404679166666675</x:v>
      </x:c>
      <x:c r="AG919" t="n">
        <x:f>IF(OR(AB919&lt;'산출기준'!$B$19,AC919&lt;'산출기준'!$B$19,AE919=0),"",AF919/AE919)</x:f>
        <x:v>0.9112188186082626</x:v>
      </x:c>
      <x:c r="AH919" t="n">
        <x:f>IF(SUM(P919:AA919)=0,"",MAX(P919:AA919)/SUM(P919:AA919))</x:f>
        <x:v>0.10799918002991492</x:v>
      </x:c>
      <x:c r="AI919" t="n">
        <x:f>IF(AG919="","",AD919/'산출기준'!$B$18*'산출기준'!$B$20+MIN(1,AG919)*'산출기준'!$B$21+(1-AH919)*'산출기준'!$B$22)</x:f>
        <x:v>95.17658095764959</x:v>
      </x:c>
      <x:c r="AJ919" t="str">
        <x:v>24개월 중 양수 지수 24개월; 전반/후반 자료 12/12개월. 최근12개월/이전12개월 관측월 평균비 0.91배, 최근 최댓달 비중 10.8%. 미래 1년 지속을 보장하지 않음.</x:v>
      </x:c>
      <x:c r="AK919" t="str">
        <x:v>https://developers.naver.com/docs/serviceapi/datalab/search/search.md</x:v>
      </x:c>
    </x:row>
    <x:row r="920">
      <x:c r="A920" t="str">
        <x:v>K0916</x:v>
      </x:c>
      <x:c r="B920" t="str">
        <x:v>고생물·미스터리</x:v>
      </x:c>
      <x:c r="C920" t="str">
        <x:v>기가노토사우루스</x:v>
      </x:c>
      <x:c r="D920" t="n">
        <x:v>68.19268</x:v>
      </x:c>
      <x:c r="E920" t="n">
        <x:v>75.70445</x:v>
      </x:c>
      <x:c r="F920" t="n">
        <x:v>73.10394</x:v>
      </x:c>
      <x:c r="G920" t="n">
        <x:v>56.81274</x:v>
      </x:c>
      <x:c r="H920" t="n">
        <x:v>66.75117</x:v>
      </x:c>
      <x:c r="I920" t="n">
        <x:v>47.72183</x:v>
      </x:c>
      <x:c r="J920" t="n">
        <x:v>50.56863</x:v>
      </x:c>
      <x:c r="K920" t="n">
        <x:v>51.0612</x:v>
      </x:c>
      <x:c r="L920" t="n">
        <x:v>51.45237</x:v>
      </x:c>
      <x:c r="M920" t="n">
        <x:v>52.19847</x:v>
      </x:c>
      <x:c r="N920" t="n">
        <x:v>96.32741</x:v>
      </x:c>
      <x:c r="O920" t="n">
        <x:v>65.22274</x:v>
      </x:c>
      <x:c r="P920" t="n">
        <x:v>50.20644</x:v>
      </x:c>
      <x:c r="Q920" t="n">
        <x:v>57.10974</x:v>
      </x:c>
      <x:c r="R920" t="n">
        <x:v>53.75588</x:v>
      </x:c>
      <x:c r="S920" t="n">
        <x:v>58.18906</x:v>
      </x:c>
      <x:c r="T920" t="n">
        <x:v>65.40383</x:v>
      </x:c>
      <x:c r="U920" t="n">
        <x:v>64.94023</x:v>
      </x:c>
      <x:c r="V920" t="n">
        <x:v>66.59181</x:v>
      </x:c>
      <x:c r="W920" t="n">
        <x:v>61.70228</x:v>
      </x:c>
      <x:c r="X920" t="n">
        <x:v>56.18978</x:v>
      </x:c>
      <x:c r="Y920" t="n">
        <x:v>46.657</x:v>
      </x:c>
      <x:c r="Z920" t="n">
        <x:v>49.04744</x:v>
      </x:c>
      <x:c r="AA920" t="n">
        <x:v>54.20499</x:v>
      </x:c>
      <x:c r="AB920" t="n">
        <x:f>COUNT(D920:O920)</x:f>
        <x:v>12</x:v>
      </x:c>
      <x:c r="AC920" t="n">
        <x:f>COUNT(P920:AA920)</x:f>
        <x:v>12</x:v>
      </x:c>
      <x:c r="AD920" t="n">
        <x:f>COUNTIF(D920:AA920,"&gt;0")</x:f>
        <x:v>24</x:v>
      </x:c>
      <x:c r="AE920" t="n">
        <x:f>IF(AB920=0,"",AVERAGE(D920:O920))</x:f>
        <x:v>62.92646916666667</x:v>
      </x:c>
      <x:c r="AF920" t="n">
        <x:f>IF(AC920=0,"",AVERAGE(P920:AA920))</x:f>
        <x:v>56.99987333333334</x:v>
      </x:c>
      <x:c r="AG920" t="n">
        <x:f>IF(OR(AB920&lt;'산출기준'!$B$19,AC920&lt;'산출기준'!$B$19,AE920=0),"",AF920/AE920)</x:f>
        <x:v>0.9058171241479291</x:v>
      </x:c>
      <x:c r="AH920" t="n">
        <x:f>IF(SUM(P920:AA920)=0,"",MAX(P920:AA920)/SUM(P920:AA920))</x:f>
        <x:v>0.09735666371656262</x:v>
      </x:c>
      <x:c r="AI920" t="n">
        <x:f>IF(AG920="","",AD920/'산출기준'!$B$18*'산출기준'!$B$20+MIN(1,AG920)*'산출기준'!$B$21+(1-AH920)*'산출기준'!$B$22)</x:f>
        <x:v>95.22738045010662</x:v>
      </x:c>
      <x:c r="AJ920" t="str">
        <x:v>24개월 중 양수 지수 24개월; 전반/후반 자료 12/12개월. 최근12개월/이전12개월 관측월 평균비 0.91배, 최근 최댓달 비중 9.7%. 미래 1년 지속을 보장하지 않음.</x:v>
      </x:c>
      <x:c r="AK920" t="str">
        <x:v>https://developers.naver.com/docs/serviceapi/datalab/search/search.md</x:v>
      </x:c>
    </x:row>
    <x:row r="921">
      <x:c r="A921" t="str">
        <x:v>K0917</x:v>
      </x:c>
      <x:c r="B921" t="str">
        <x:v>고생물·미스터리</x:v>
      </x:c>
      <x:c r="C921" t="str">
        <x:v>암모나이트</x:v>
      </x:c>
      <x:c r="D921" t="n">
        <x:v>64.38247</x:v>
      </x:c>
      <x:c r="E921" t="n">
        <x:v>61.19521</x:v>
      </x:c>
      <x:c r="F921" t="n">
        <x:v>54.40782</x:v>
      </x:c>
      <x:c r="G921" t="n">
        <x:v>48.56935</x:v>
      </x:c>
      <x:c r="H921" t="n">
        <x:v>57.06628</x:v>
      </x:c>
      <x:c r="I921" t="n">
        <x:v>46.89605</x:v>
      </x:c>
      <x:c r="J921" t="n">
        <x:v>47.59145</x:v>
      </x:c>
      <x:c r="K921" t="n">
        <x:v>40.02173</x:v>
      </x:c>
      <x:c r="L921" t="n">
        <x:v>43.97681</x:v>
      </x:c>
      <x:c r="M921" t="n">
        <x:v>40.42013</x:v>
      </x:c>
      <x:c r="N921" t="n">
        <x:v>45.45454</x:v>
      </x:c>
      <x:c r="O921" t="n">
        <x:v>62.34697</x:v>
      </x:c>
      <x:c r="P921" t="n">
        <x:v>59.08004</x:v>
      </x:c>
      <x:c r="Q921" t="n">
        <x:v>45.85295</x:v>
      </x:c>
      <x:c r="R921" t="n">
        <x:v>38.05867</x:v>
      </x:c>
      <x:c r="S921" t="n">
        <x:v>36.74031</x:v>
      </x:c>
      <x:c r="T921" t="n">
        <x:v>39.92756</x:v>
      </x:c>
      <x:c r="U921" t="n">
        <x:v>34.58891</x:v>
      </x:c>
      <x:c r="V921" t="n">
        <x:v>59.27562</x:v>
      </x:c>
      <x:c r="W921" t="n">
        <x:v>50.11227</x:v>
      </x:c>
      <x:c r="X921" t="n">
        <x:v>34.11807</x:v>
      </x:c>
      <x:c r="Y921" t="n">
        <x:v>30.87287</x:v>
      </x:c>
      <x:c r="Z921" t="n">
        <x:v>33.93697</x:v>
      </x:c>
      <x:c r="AA921" t="n">
        <x:v>49.88047</x:v>
      </x:c>
      <x:c r="AB921" t="n">
        <x:f>COUNT(D921:O921)</x:f>
        <x:v>12</x:v>
      </x:c>
      <x:c r="AC921" t="n">
        <x:f>COUNT(P921:AA921)</x:f>
        <x:v>12</x:v>
      </x:c>
      <x:c r="AD921" t="n">
        <x:f>COUNTIF(D921:AA921,"&gt;0")</x:f>
        <x:v>24</x:v>
      </x:c>
      <x:c r="AE921" t="n">
        <x:f>IF(AB921=0,"",AVERAGE(D921:O921))</x:f>
        <x:v>51.02740083333333</x:v>
      </x:c>
      <x:c r="AF921" t="n">
        <x:f>IF(AC921=0,"",AVERAGE(P921:AA921))</x:f>
        <x:v>42.70372583333333</x:v>
      </x:c>
      <x:c r="AG921" t="n">
        <x:f>IF(OR(AB921&lt;'산출기준'!$B$19,AC921&lt;'산출기준'!$B$19,AE921=0),"",AF921/AE921)</x:f>
        <x:v>0.8368783268584079</x:v>
      </x:c>
      <x:c r="AH921" t="n">
        <x:f>IF(SUM(P921:AA921)=0,"",MAX(P921:AA921)/SUM(P921:AA921))</x:f>
        <x:v>0.1156722253996924</x:v>
      </x:c>
      <x:c r="AI921" t="n">
        <x:f>IF(AG921="","",AD921/'산출기준'!$B$18*'산출기준'!$B$20+MIN(1,AG921)*'산출기준'!$B$21+(1-AH921)*'산출기준'!$B$22)</x:f>
        <x:v>92.7929052977584</x:v>
      </x:c>
      <x:c r="AJ921" t="str">
        <x:v>24개월 중 양수 지수 24개월; 전반/후반 자료 12/12개월. 최근12개월/이전12개월 관측월 평균비 0.84배, 최근 최댓달 비중 11.6%. 미래 1년 지속을 보장하지 않음.</x:v>
      </x:c>
      <x:c r="AK921" t="str">
        <x:v>https://developers.naver.com/docs/serviceapi/datalab/search/search.md</x:v>
      </x:c>
    </x:row>
    <x:row r="922">
      <x:c r="A922" t="str">
        <x:v>K0918</x:v>
      </x:c>
      <x:c r="B922" t="str">
        <x:v>고생물·미스터리</x:v>
      </x:c>
      <x:c r="C922" t="str">
        <x:v>도도새</x:v>
      </x:c>
      <x:c r="D922" t="n">
        <x:v>88.18544</x:v>
      </x:c>
      <x:c r="E922" t="n">
        <x:v>76.87794</x:v>
      </x:c>
      <x:c r="F922" t="n">
        <x:v>68.63455</x:v>
      </x:c>
      <x:c r="G922" t="n">
        <x:v>72.50271</x:v>
      </x:c>
      <x:c r="H922" t="n">
        <x:v>100</x:v>
      </x:c>
      <x:c r="I922" t="n">
        <x:v>59.60883</x:v>
      </x:c>
      <x:c r="J922" t="n">
        <x:v>66.48315</x:v>
      </x:c>
      <x:c r="K922" t="n">
        <x:v>70.03259</x:v>
      </x:c>
      <x:c r="L922" t="n">
        <x:v>70.91633</x:v>
      </x:c>
      <x:c r="M922" t="n">
        <x:v>67.47555</x:v>
      </x:c>
      <x:c r="N922" t="n">
        <x:v>60.82578</x:v>
      </x:c>
      <x:c r="O922" t="n">
        <x:v>55.83484</x:v>
      </x:c>
      <x:c r="P922" t="n">
        <x:v>55.28431</x:v>
      </x:c>
      <x:c r="Q922" t="n">
        <x:v>50.38754</x:v>
      </x:c>
      <x:c r="R922" t="n">
        <x:v>55.84208</x:v>
      </x:c>
      <x:c r="S922" t="n">
        <x:v>55.74791</x:v>
      </x:c>
      <x:c r="T922" t="n">
        <x:v>51.05396</x:v>
      </x:c>
      <x:c r="U922" t="n">
        <x:v>57.24737</x:v>
      </x:c>
      <x:c r="V922" t="n">
        <x:v>56.25498</x:v>
      </x:c>
      <x:c r="W922" t="n">
        <x:v>54.24846</x:v>
      </x:c>
      <x:c r="X922" t="n">
        <x:v>54.69757</x:v>
      </x:c>
      <x:c r="Y922" t="n">
        <x:v>52.26367</x:v>
      </x:c>
      <x:c r="Z922" t="n">
        <x:v>48.35204</x:v>
      </x:c>
      <x:c r="AA922" t="n">
        <x:v>50.69902</x:v>
      </x:c>
      <x:c r="AB922" t="n">
        <x:f>COUNT(D922:O922)</x:f>
        <x:v>12</x:v>
      </x:c>
      <x:c r="AC922" t="n">
        <x:f>COUNT(P922:AA922)</x:f>
        <x:v>12</x:v>
      </x:c>
      <x:c r="AD922" t="n">
        <x:f>COUNTIF(D922:AA922,"&gt;0")</x:f>
        <x:v>24</x:v>
      </x:c>
      <x:c r="AE922" t="n">
        <x:f>IF(AB922=0,"",AVERAGE(D922:O922))</x:f>
        <x:v>71.4481425</x:v>
      </x:c>
      <x:c r="AF922" t="n">
        <x:f>IF(AC922=0,"",AVERAGE(P922:AA922))</x:f>
        <x:v>53.506575833333336</x:v>
      </x:c>
      <x:c r="AG922" t="n">
        <x:f>IF(OR(AB922&lt;'산출기준'!$B$19,AC922&lt;'산출기준'!$B$19,AE922=0),"",AF922/AE922)</x:f>
        <x:v>0.748886870408609</x:v>
      </x:c>
      <x:c r="AH922" t="n">
        <x:f>IF(SUM(P922:AA922)=0,"",MAX(P922:AA922)/SUM(P922:AA922))</x:f>
        <x:v>0.08915939942646611</x:v>
      </x:c>
      <x:c r="AI922" t="n">
        <x:f>IF(AG922="","",AD922/'산출기준'!$B$18*'산출기준'!$B$20+MIN(1,AG922)*'산출기준'!$B$21+(1-AH922)*'산출기준'!$B$22)</x:f>
        <x:v>90.68341812372894</x:v>
      </x:c>
      <x:c r="AJ922" t="str">
        <x:v>24개월 중 양수 지수 24개월; 전반/후반 자료 12/12개월. 최근12개월/이전12개월 관측월 평균비 0.75배, 최근 최댓달 비중 8.9%. 미래 1년 지속을 보장하지 않음.</x:v>
      </x:c>
      <x:c r="AK922" t="str">
        <x:v>https://developers.naver.com/docs/serviceapi/datalab/search/search.md</x:v>
      </x:c>
    </x:row>
    <x:row r="923">
      <x:c r="A923" t="str">
        <x:v>K0919</x:v>
      </x:c>
      <x:c r="B923" t="str">
        <x:v>고생물·미스터리</x:v>
      </x:c>
      <x:c r="C923" t="str">
        <x:v>시조새</x:v>
      </x:c>
      <x:c r="D923" t="n">
        <x:v>52.29264</x:v>
      </x:c>
      <x:c r="E923" t="n">
        <x:v>51.66968</x:v>
      </x:c>
      <x:c r="F923" t="n">
        <x:v>46.99746</x:v>
      </x:c>
      <x:c r="G923" t="n">
        <x:v>49.22129</x:v>
      </x:c>
      <x:c r="H923" t="n">
        <x:v>45.86743</x:v>
      </x:c>
      <x:c r="I923" t="n">
        <x:v>46.05577</x:v>
      </x:c>
      <x:c r="J923" t="n">
        <x:v>89.76457</x:v>
      </x:c>
      <x:c r="K923" t="n">
        <x:v>45.54147</x:v>
      </x:c>
      <x:c r="L923" t="n">
        <x:v>51.9884</x:v>
      </x:c>
      <x:c r="M923" t="n">
        <x:v>45.46178</x:v>
      </x:c>
      <x:c r="N923" t="n">
        <x:v>58.82651</x:v>
      </x:c>
      <x:c r="O923" t="n">
        <x:v>49.98913</x:v>
      </x:c>
      <x:c r="P923" t="n">
        <x:v>53.19811</x:v>
      </x:c>
      <x:c r="Q923" t="n">
        <x:v>44.04925</x:v>
      </x:c>
      <x:c r="R923" t="n">
        <x:v>43.33936</x:v>
      </x:c>
      <x:c r="S923" t="n">
        <x:v>48.80115</x:v>
      </x:c>
      <x:c r="T923" t="n">
        <x:v>47.26548</x:v>
      </x:c>
      <x:c r="U923" t="n">
        <x:v>47.16407</x:v>
      </x:c>
      <x:c r="V923" t="n">
        <x:v>45.0344</x:v>
      </x:c>
      <x:c r="W923" t="n">
        <x:v>37.9645</x:v>
      </x:c>
      <x:c r="X923" t="n">
        <x:v>32.79246</x:v>
      </x:c>
      <x:c r="Y923" t="n">
        <x:v>37.385</x:v>
      </x:c>
      <x:c r="Z923" t="n">
        <x:v>36.09561</x:v>
      </x:c>
      <x:c r="AA923" t="n">
        <x:v>43.33212</x:v>
      </x:c>
      <x:c r="AB923" t="n">
        <x:f>COUNT(D923:O923)</x:f>
        <x:v>12</x:v>
      </x:c>
      <x:c r="AC923" t="n">
        <x:f>COUNT(P923:AA923)</x:f>
        <x:v>12</x:v>
      </x:c>
      <x:c r="AD923" t="n">
        <x:f>COUNTIF(D923:AA923,"&gt;0")</x:f>
        <x:v>24</x:v>
      </x:c>
      <x:c r="AE923" t="n">
        <x:f>IF(AB923=0,"",AVERAGE(D923:O923))</x:f>
        <x:v>52.80634416666667</x:v>
      </x:c>
      <x:c r="AF923" t="n">
        <x:f>IF(AC923=0,"",AVERAGE(P923:AA923))</x:f>
        <x:v>43.03512583333333</x:v>
      </x:c>
      <x:c r="AG923" t="n">
        <x:f>IF(OR(AB923&lt;'산출기준'!$B$19,AC923&lt;'산출기준'!$B$19,AE923=0),"",AF923/AE923)</x:f>
        <x:v>0.8149612799838302</x:v>
      </x:c>
      <x:c r="AH923" t="n">
        <x:f>IF(SUM(P923:AA923)=0,"",MAX(P923:AA923)/SUM(P923:AA923))</x:f>
        <x:v>0.10301296318970136</x:v>
      </x:c>
      <x:c r="AI923" t="n">
        <x:f>IF(AG923="","",AD923/'산출기준'!$B$18*'산출기준'!$B$20+MIN(1,AG923)*'산출기준'!$B$21+(1-AH923)*'산출기준'!$B$22)</x:f>
        <x:v>92.38857913572087</x:v>
      </x:c>
      <x:c r="AJ923" t="str">
        <x:v>24개월 중 양수 지수 24개월; 전반/후반 자료 12/12개월. 최근12개월/이전12개월 관측월 평균비 0.81배, 최근 최댓달 비중 10.3%. 미래 1년 지속을 보장하지 않음.</x:v>
      </x:c>
      <x:c r="AK923" t="str">
        <x:v>https://developers.naver.com/docs/serviceapi/datalab/search/search.md</x:v>
      </x:c>
    </x:row>
    <x:row r="924">
      <x:c r="A924" t="str">
        <x:v>K0920</x:v>
      </x:c>
      <x:c r="B924" t="str">
        <x:v>고생물·미스터리</x:v>
      </x:c>
      <x:c r="C924" t="str">
        <x:v>삼엽충</x:v>
      </x:c>
      <x:c r="D924" t="n">
        <x:v>53.85366</x:v>
      </x:c>
      <x:c r="E924" t="n">
        <x:v>50.85637</x:v>
      </x:c>
      <x:c r="F924" t="n">
        <x:v>37.22956</x:v>
      </x:c>
      <x:c r="G924" t="n">
        <x:v>40.27193</x:v>
      </x:c>
      <x:c r="H924" t="n">
        <x:v>29.31941</x:v>
      </x:c>
      <x:c r="I924" t="n">
        <x:v>26.96814</x:v>
      </x:c>
      <x:c r="J924" t="n">
        <x:v>31.80588</x:v>
      </x:c>
      <x:c r="K924" t="n">
        <x:v>31.90354</x:v>
      </x:c>
      <x:c r="L924" t="n">
        <x:v>32.45192</x:v>
      </x:c>
      <x:c r="M924" t="n">
        <x:v>30.55889</x:v>
      </x:c>
      <x:c r="N924" t="n">
        <x:v>36.56099</x:v>
      </x:c>
      <x:c r="O924" t="n">
        <x:v>52.33623</x:v>
      </x:c>
      <x:c r="P924" t="n">
        <x:v>54.20673</x:v>
      </x:c>
      <x:c r="Q924" t="n">
        <x:v>30.95703</x:v>
      </x:c>
      <x:c r="R924" t="n">
        <x:v>23.753</x:v>
      </x:c>
      <x:c r="S924" t="n">
        <x:v>24.0009</x:v>
      </x:c>
      <x:c r="T924" t="n">
        <x:v>28.6884</x:v>
      </x:c>
      <x:c r="U924" t="n">
        <x:v>23.00931</x:v>
      </x:c>
      <x:c r="V924" t="n">
        <x:v>45.90594</x:v>
      </x:c>
      <x:c r="W924" t="n">
        <x:v>35.22385</x:v>
      </x:c>
      <x:c r="X924" t="n">
        <x:v>24.49669</x:v>
      </x:c>
      <x:c r="Y924" t="n">
        <x:v>21.29657</x:v>
      </x:c>
      <x:c r="Z924" t="n">
        <x:v>27.54657</x:v>
      </x:c>
      <x:c r="AA924" t="n">
        <x:v>39.18269</x:v>
      </x:c>
      <x:c r="AB924" t="n">
        <x:f>COUNT(D924:O924)</x:f>
        <x:v>12</x:v>
      </x:c>
      <x:c r="AC924" t="n">
        <x:f>COUNT(P924:AA924)</x:f>
        <x:v>12</x:v>
      </x:c>
      <x:c r="AD924" t="n">
        <x:f>COUNTIF(D924:AA924,"&gt;0")</x:f>
        <x:v>24</x:v>
      </x:c>
      <x:c r="AE924" t="n">
        <x:f>IF(AB924=0,"",AVERAGE(D924:O924))</x:f>
        <x:v>37.843043333333334</x:v>
      </x:c>
      <x:c r="AF924" t="n">
        <x:f>IF(AC924=0,"",AVERAGE(P924:AA924))</x:f>
        <x:v>31.522306666666665</x:v>
      </x:c>
      <x:c r="AG924" t="n">
        <x:f>IF(OR(AB924&lt;'산출기준'!$B$19,AC924&lt;'산출기준'!$B$19,AE924=0),"",AF924/AE924)</x:f>
        <x:v>0.8329749377979025</x:v>
      </x:c>
      <x:c r="AH924" t="n">
        <x:f>IF(SUM(P924:AA924)=0,"",MAX(P924:AA924)/SUM(P924:AA924))</x:f>
        <x:v>0.1433025681707726</x:v>
      </x:c>
      <x:c r="AI924" t="n">
        <x:f>IF(AG924="","",AD924/'산출기준'!$B$18*'산출기준'!$B$20+MIN(1,AG924)*'산출기준'!$B$21+(1-AH924)*'산출기준'!$B$22)</x:f>
        <x:v>92.12319677052163</x:v>
      </x:c>
      <x:c r="AJ924" t="str">
        <x:v>24개월 중 양수 지수 24개월; 전반/후반 자료 12/12개월. 최근12개월/이전12개월 관측월 평균비 0.83배, 최근 최댓달 비중 14.3%. 미래 1년 지속을 보장하지 않음.</x:v>
      </x:c>
      <x:c r="AK924" t="str">
        <x:v>https://developers.naver.com/docs/serviceapi/datalab/search/search.md</x:v>
      </x:c>
    </x:row>
    <x:row r="925">
      <x:c r="A925" t="str">
        <x:v>K0921</x:v>
      </x:c>
      <x:c r="B925" t="str">
        <x:v>고생물·미스터리</x:v>
      </x:c>
      <x:c r="C925" t="str">
        <x:v>벨로키랍토르</x:v>
      </x:c>
      <x:c r="D925" t="n">
        <x:v>53.3804</x:v>
      </x:c>
      <x:c r="E925" t="n">
        <x:v>40.74519</x:v>
      </x:c>
      <x:c r="F925" t="n">
        <x:v>37.60516</x:v>
      </x:c>
      <x:c r="G925" t="n">
        <x:v>38.50661</x:v>
      </x:c>
      <x:c r="H925" t="n">
        <x:v>41.66165</x:v>
      </x:c>
      <x:c r="I925" t="n">
        <x:v>33.89423</x:v>
      </x:c>
      <x:c r="J925" t="n">
        <x:v>33.76652</x:v>
      </x:c>
      <x:c r="K925" t="n">
        <x:v>32.34675</x:v>
      </x:c>
      <x:c r="L925" t="n">
        <x:v>36.3131</x:v>
      </x:c>
      <x:c r="M925" t="n">
        <x:v>37.07932</x:v>
      </x:c>
      <x:c r="N925" t="n">
        <x:v>43.91526</x:v>
      </x:c>
      <x:c r="O925" t="n">
        <x:v>41.1884</x:v>
      </x:c>
      <x:c r="P925" t="n">
        <x:v>36.82391</x:v>
      </x:c>
      <x:c r="Q925" t="n">
        <x:v>37.98828</x:v>
      </x:c>
      <x:c r="R925" t="n">
        <x:v>36.18539</x:v>
      </x:c>
      <x:c r="S925" t="n">
        <x:v>39.21274</x:v>
      </x:c>
      <x:c r="T925" t="n">
        <x:v>45.74819</x:v>
      </x:c>
      <x:c r="U925" t="n">
        <x:v>43.17157</x:v>
      </x:c>
      <x:c r="V925" t="n">
        <x:v>46.05618</x:v>
      </x:c>
      <x:c r="W925" t="n">
        <x:v>41.7518</x:v>
      </x:c>
      <x:c r="X925" t="n">
        <x:v>38.28876</x:v>
      </x:c>
      <x:c r="Y925" t="n">
        <x:v>34.17217</x:v>
      </x:c>
      <x:c r="Z925" t="n">
        <x:v>36.97415</x:v>
      </x:c>
      <x:c r="AA925" t="n">
        <x:v>39.04747</x:v>
      </x:c>
      <x:c r="AB925" t="n">
        <x:f>COUNT(D925:O925)</x:f>
        <x:v>12</x:v>
      </x:c>
      <x:c r="AC925" t="n">
        <x:f>COUNT(P925:AA925)</x:f>
        <x:v>12</x:v>
      </x:c>
      <x:c r="AD925" t="n">
        <x:f>COUNTIF(D925:AA925,"&gt;0")</x:f>
        <x:v>24</x:v>
      </x:c>
      <x:c r="AE925" t="n">
        <x:f>IF(AB925=0,"",AVERAGE(D925:O925))</x:f>
        <x:v>39.20021583333333</x:v>
      </x:c>
      <x:c r="AF925" t="n">
        <x:f>IF(AC925=0,"",AVERAGE(P925:AA925))</x:f>
        <x:v>39.618384166666665</x:v>
      </x:c>
      <x:c r="AG925" t="n">
        <x:f>IF(OR(AB925&lt;'산출기준'!$B$19,AC925&lt;'산출기준'!$B$19,AE925=0),"",AF925/AE925)</x:f>
        <x:v>1.0106675007890582</x:v>
      </x:c>
      <x:c r="AH925" t="n">
        <x:f>IF(SUM(P925:AA925)=0,"",MAX(P925:AA925)/SUM(P925:AA925))</x:f>
        <x:v>0.0968745970015898</x:v>
      </x:c>
      <x:c r="AI925" t="n">
        <x:f>IF(AG925="","",AD925/'산출기준'!$B$18*'산출기준'!$B$20+MIN(1,AG925)*'산출기준'!$B$21+(1-AH925)*'산출기준'!$B$22)</x:f>
        <x:v>98.0625080599682</x:v>
      </x:c>
      <x:c r="AJ925" t="str">
        <x:v>24개월 중 양수 지수 24개월; 전반/후반 자료 12/12개월. 최근12개월/이전12개월 관측월 평균비 1.01배, 최근 최댓달 비중 9.7%. 미래 1년 지속을 보장하지 않음.</x:v>
      </x:c>
      <x:c r="AK925" t="str">
        <x:v>https://developers.naver.com/docs/serviceapi/datalab/search/search.md</x:v>
      </x:c>
    </x:row>
    <x:row r="926">
      <x:c r="A926" t="str">
        <x:v>K0922</x:v>
      </x:c>
      <x:c r="B926" t="str">
        <x:v>고생물·미스터리</x:v>
      </x:c>
      <x:c r="C926" t="str">
        <x:v>투구게</x:v>
      </x:c>
      <x:c r="D926" t="n">
        <x:v>48.97836</x:v>
      </x:c>
      <x:c r="E926" t="n">
        <x:v>49.90234</x:v>
      </x:c>
      <x:c r="F926" t="n">
        <x:v>38.0634</x:v>
      </x:c>
      <x:c r="G926" t="n">
        <x:v>32.77493</x:v>
      </x:c>
      <x:c r="H926" t="n">
        <x:v>30.77674</x:v>
      </x:c>
      <x:c r="I926" t="n">
        <x:v>37.41736</x:v>
      </x:c>
      <x:c r="J926" t="n">
        <x:v>40.45222</x:v>
      </x:c>
      <x:c r="K926" t="n">
        <x:v>30.53635</x:v>
      </x:c>
      <x:c r="L926" t="n">
        <x:v>35.02103</x:v>
      </x:c>
      <x:c r="M926" t="n">
        <x:v>36.4408</x:v>
      </x:c>
      <x:c r="N926" t="n">
        <x:v>37.65024</x:v>
      </x:c>
      <x:c r="O926" t="n">
        <x:v>42.8185</x:v>
      </x:c>
      <x:c r="P926" t="n">
        <x:v>35.90745</x:v>
      </x:c>
      <x:c r="Q926" t="n">
        <x:v>33.9393</x:v>
      </x:c>
      <x:c r="R926" t="n">
        <x:v>38.29627</x:v>
      </x:c>
      <x:c r="S926" t="n">
        <x:v>49.65444</x:v>
      </x:c>
      <x:c r="T926" t="n">
        <x:v>34.04447</x:v>
      </x:c>
      <x:c r="U926" t="n">
        <x:v>32.49699</x:v>
      </x:c>
      <x:c r="V926" t="n">
        <x:v>33.70643</x:v>
      </x:c>
      <x:c r="W926" t="n">
        <x:v>28.47806</x:v>
      </x:c>
      <x:c r="X926" t="n">
        <x:v>36.85396</x:v>
      </x:c>
      <x:c r="Y926" t="n">
        <x:v>29.38701</x:v>
      </x:c>
      <x:c r="Z926" t="n">
        <x:v>35.6295</x:v>
      </x:c>
      <x:c r="AA926" t="n">
        <x:v>37.92067</x:v>
      </x:c>
      <x:c r="AB926" t="n">
        <x:f>COUNT(D926:O926)</x:f>
        <x:v>12</x:v>
      </x:c>
      <x:c r="AC926" t="n">
        <x:f>COUNT(P926:AA926)</x:f>
        <x:v>12</x:v>
      </x:c>
      <x:c r="AD926" t="n">
        <x:f>COUNTIF(D926:AA926,"&gt;0")</x:f>
        <x:v>24</x:v>
      </x:c>
      <x:c r="AE926" t="n">
        <x:f>IF(AB926=0,"",AVERAGE(D926:O926))</x:f>
        <x:v>38.40268916666667</x:v>
      </x:c>
      <x:c r="AF926" t="n">
        <x:f>IF(AC926=0,"",AVERAGE(P926:AA926))</x:f>
        <x:v>35.52621250000001</x:v>
      </x:c>
      <x:c r="AG926" t="n">
        <x:f>IF(OR(AB926&lt;'산출기준'!$B$19,AC926&lt;'산출기준'!$B$19,AE926=0),"",AF926/AE926)</x:f>
        <x:v>0.9250969989579941</x:v>
      </x:c>
      <x:c r="AH926" t="n">
        <x:f>IF(SUM(P926:AA926)=0,"",MAX(P926:AA926)/SUM(P926:AA926))</x:f>
        <x:v>0.11647371641432364</x:v>
      </x:c>
      <x:c r="AI926" t="n">
        <x:f>IF(AG926="","",AD926/'산출기준'!$B$18*'산출기준'!$B$20+MIN(1,AG926)*'산출기준'!$B$21+(1-AH926)*'산출기준'!$B$22)</x:f>
        <x:v>95.42343564045336</x:v>
      </x:c>
      <x:c r="AJ926" t="str">
        <x:v>24개월 중 양수 지수 24개월; 전반/후반 자료 12/12개월. 최근12개월/이전12개월 관측월 평균비 0.93배, 최근 최댓달 비중 11.6%. 미래 1년 지속을 보장하지 않음.</x:v>
      </x:c>
      <x:c r="AK926" t="str">
        <x:v>https://developers.naver.com/docs/serviceapi/datalab/search/search.md</x:v>
      </x:c>
    </x:row>
    <x:row r="927">
      <x:c r="A927" t="str">
        <x:v>K0923</x:v>
      </x:c>
      <x:c r="B927" t="str">
        <x:v>고생물·미스터리</x:v>
      </x:c>
      <x:c r="C927" t="str">
        <x:v>마리아나해구</x:v>
      </x:c>
      <x:c r="D927" t="n">
        <x:v>59.21724</x:v>
      </x:c>
      <x:c r="E927" t="n">
        <x:v>41.48137</x:v>
      </x:c>
      <x:c r="F927" t="n">
        <x:v>33.54867</x:v>
      </x:c>
      <x:c r="G927" t="n">
        <x:v>33.32331</x:v>
      </x:c>
      <x:c r="H927" t="n">
        <x:v>31.63311</x:v>
      </x:c>
      <x:c r="I927" t="n">
        <x:v>31.40024</x:v>
      </x:c>
      <x:c r="J927" t="n">
        <x:v>37.76292</x:v>
      </x:c>
      <x:c r="K927" t="n">
        <x:v>42.72836</x:v>
      </x:c>
      <x:c r="L927" t="n">
        <x:v>34.59284</x:v>
      </x:c>
      <x:c r="M927" t="n">
        <x:v>43.94531</x:v>
      </x:c>
      <x:c r="N927" t="n">
        <x:v>45.54537</x:v>
      </x:c>
      <x:c r="O927" t="n">
        <x:v>100</x:v>
      </x:c>
      <x:c r="P927" t="n">
        <x:v>30.59645</x:v>
      </x:c>
      <x:c r="Q927" t="n">
        <x:v>27.49399</x:v>
      </x:c>
      <x:c r="R927" t="n">
        <x:v>26.47986</x:v>
      </x:c>
      <x:c r="S927" t="n">
        <x:v>26.11177</x:v>
      </x:c>
      <x:c r="T927" t="n">
        <x:v>26.69771</x:v>
      </x:c>
      <x:c r="U927" t="n">
        <x:v>22.16796</x:v>
      </x:c>
      <x:c r="V927" t="n">
        <x:v>21.76983</x:v>
      </x:c>
      <x:c r="W927" t="n">
        <x:v>24.81971</x:v>
      </x:c>
      <x:c r="X927" t="n">
        <x:v>25.98407</x:v>
      </x:c>
      <x:c r="Y927" t="n">
        <x:v>30.37109</x:v>
      </x:c>
      <x:c r="Z927" t="n">
        <x:v>33.26322</x:v>
      </x:c>
      <x:c r="AA927" t="n">
        <x:v>35.17878</x:v>
      </x:c>
      <x:c r="AB927" t="n">
        <x:f>COUNT(D927:O927)</x:f>
        <x:v>12</x:v>
      </x:c>
      <x:c r="AC927" t="n">
        <x:f>COUNT(P927:AA927)</x:f>
        <x:v>12</x:v>
      </x:c>
      <x:c r="AD927" t="n">
        <x:f>COUNTIF(D927:AA927,"&gt;0")</x:f>
        <x:v>24</x:v>
      </x:c>
      <x:c r="AE927" t="n">
        <x:f>IF(AB927=0,"",AVERAGE(D927:O927))</x:f>
        <x:v>44.59822833333334</x:v>
      </x:c>
      <x:c r="AF927" t="n">
        <x:f>IF(AC927=0,"",AVERAGE(P927:AA927))</x:f>
        <x:v>27.57787</x:v>
      </x:c>
      <x:c r="AG927" t="n">
        <x:f>IF(OR(AB927&lt;'산출기준'!$B$19,AC927&lt;'산출기준'!$B$19,AE927=0),"",AF927/AE927)</x:f>
        <x:v>0.618362455877825</x:v>
      </x:c>
      <x:c r="AH927" t="n">
        <x:f>IF(SUM(P927:AA927)=0,"",MAX(P927:AA927)/SUM(P927:AA927))</x:f>
        <x:v>0.10630135684880668</x:v>
      </x:c>
      <x:c r="AI927" t="n">
        <x:f>IF(AG927="","",AD927/'산출기준'!$B$18*'산출기준'!$B$20+MIN(1,AG927)*'산출기준'!$B$21+(1-AH927)*'산출기준'!$B$22)</x:f>
        <x:v>86.42484653935861</x:v>
      </x:c>
      <x:c r="AJ927" t="str">
        <x:v>24개월 중 양수 지수 24개월; 전반/후반 자료 12/12개월. 최근12개월/이전12개월 관측월 평균비 0.62배, 최근 최댓달 비중 10.6%. 미래 1년 지속을 보장하지 않음.</x:v>
      </x:c>
      <x:c r="AK927" t="str">
        <x:v>https://developers.naver.com/docs/serviceapi/datalab/search/search.md</x:v>
      </x:c>
    </x:row>
    <x:row r="928">
      <x:c r="A928" t="str">
        <x:v>K0924</x:v>
      </x:c>
      <x:c r="B928" t="str">
        <x:v>고생물·미스터리</x:v>
      </x:c>
      <x:c r="C928" t="str">
        <x:v>네안데르탈인</x:v>
      </x:c>
      <x:c r="D928" t="n">
        <x:v>39.18269</x:v>
      </x:c>
      <x:c r="E928" t="n">
        <x:v>40.51983</x:v>
      </x:c>
      <x:c r="F928" t="n">
        <x:v>44.17067</x:v>
      </x:c>
      <x:c r="G928" t="n">
        <x:v>50.09765</x:v>
      </x:c>
      <x:c r="H928" t="n">
        <x:v>55.64152</x:v>
      </x:c>
      <x:c r="I928" t="n">
        <x:v>42.05228</x:v>
      </x:c>
      <x:c r="J928" t="n">
        <x:v>45.41766</x:v>
      </x:c>
      <x:c r="K928" t="n">
        <x:v>33.63882</x:v>
      </x:c>
      <x:c r="L928" t="n">
        <x:v>29.98046</x:v>
      </x:c>
      <x:c r="M928" t="n">
        <x:v>33.3158</x:v>
      </x:c>
      <x:c r="N928" t="n">
        <x:v>39.85877</x:v>
      </x:c>
      <x:c r="O928" t="n">
        <x:v>39.78365</x:v>
      </x:c>
      <x:c r="P928" t="n">
        <x:v>29.10156</x:v>
      </x:c>
      <x:c r="Q928" t="n">
        <x:v>24.10606</x:v>
      </x:c>
      <x:c r="R928" t="n">
        <x:v>38.16105</x:v>
      </x:c>
      <x:c r="S928" t="n">
        <x:v>34.00691</x:v>
      </x:c>
      <x:c r="T928" t="n">
        <x:v>29.92788</x:v>
      </x:c>
      <x:c r="U928" t="n">
        <x:v>27.80198</x:v>
      </x:c>
      <x:c r="V928" t="n">
        <x:v>37.24459</x:v>
      </x:c>
      <x:c r="W928" t="n">
        <x:v>28.89873</x:v>
      </x:c>
      <x:c r="X928" t="n">
        <x:v>32.40685</x:v>
      </x:c>
      <x:c r="Y928" t="n">
        <x:v>29.84525</x:v>
      </x:c>
      <x:c r="Z928" t="n">
        <x:v>29.14663</x:v>
      </x:c>
      <x:c r="AA928" t="n">
        <x:v>32.06129</x:v>
      </x:c>
      <x:c r="AB928" t="n">
        <x:f>COUNT(D928:O928)</x:f>
        <x:v>12</x:v>
      </x:c>
      <x:c r="AC928" t="n">
        <x:f>COUNT(P928:AA928)</x:f>
        <x:v>12</x:v>
      </x:c>
      <x:c r="AD928" t="n">
        <x:f>COUNTIF(D928:AA928,"&gt;0")</x:f>
        <x:v>24</x:v>
      </x:c>
      <x:c r="AE928" t="n">
        <x:f>IF(AB928=0,"",AVERAGE(D928:O928))</x:f>
        <x:v>41.138316666666675</x:v>
      </x:c>
      <x:c r="AF928" t="n">
        <x:f>IF(AC928=0,"",AVERAGE(P928:AA928))</x:f>
        <x:v>31.059065000000004</x:v>
      </x:c>
      <x:c r="AG928" t="n">
        <x:f>IF(OR(AB928&lt;'산출기준'!$B$19,AC928&lt;'산출기준'!$B$19,AE928=0),"",AF928/AE928)</x:f>
        <x:v>0.7549911497756147</x:v>
      </x:c>
      <x:c r="AH928" t="n">
        <x:f>IF(SUM(P928:AA928)=0,"",MAX(P928:AA928)/SUM(P928:AA928))</x:f>
        <x:v>0.10238838484030346</x:v>
      </x:c>
      <x:c r="AI928" t="n">
        <x:f>IF(AG928="","",AD928/'산출기준'!$B$18*'산출기준'!$B$20+MIN(1,AG928)*'산출기준'!$B$21+(1-AH928)*'산출기준'!$B$22)</x:f>
        <x:v>90.60196679646236</x:v>
      </x:c>
      <x:c r="AJ928" t="str">
        <x:v>24개월 중 양수 지수 24개월; 전반/후반 자료 12/12개월. 최근12개월/이전12개월 관측월 평균비 0.75배, 최근 최댓달 비중 10.2%. 미래 1년 지속을 보장하지 않음.</x:v>
      </x:c>
      <x:c r="AK928" t="str">
        <x:v>https://developers.naver.com/docs/serviceapi/datalab/search/search.md</x:v>
      </x:c>
    </x:row>
    <x:row r="929">
      <x:c r="A929" t="str">
        <x:v>K0925</x:v>
      </x:c>
      <x:c r="B929" t="str">
        <x:v>고생물·미스터리</x:v>
      </x:c>
      <x:c r="C929" t="str">
        <x:v>공룡이름</x:v>
      </x:c>
      <x:c r="D929" t="n">
        <x:v>52.08406</x:v>
      </x:c>
      <x:c r="E929" t="n">
        <x:v>53.58143</x:v>
      </x:c>
      <x:c r="F929" t="n">
        <x:v>50.95446</x:v>
      </x:c>
      <x:c r="G929" t="n">
        <x:v>49.4746</x:v>
      </x:c>
      <x:c r="H929" t="n">
        <x:v>55.56917</x:v>
      </x:c>
      <x:c r="I929" t="n">
        <x:v>46.85639</x:v>
      </x:c>
      <x:c r="J929" t="n">
        <x:v>46.37478</x:v>
      </x:c>
      <x:c r="K929" t="n">
        <x:v>42.88091</x:v>
      </x:c>
      <x:c r="L929" t="n">
        <x:v>46.96147</x:v>
      </x:c>
      <x:c r="M929" t="n">
        <x:v>45.17513</x:v>
      </x:c>
      <x:c r="N929" t="n">
        <x:v>49.54465</x:v>
      </x:c>
      <x:c r="O929" t="n">
        <x:v>54.2119</x:v>
      </x:c>
      <x:c r="P929" t="n">
        <x:v>46.25218</x:v>
      </x:c>
      <x:c r="Q929" t="n">
        <x:v>53.51138</x:v>
      </x:c>
      <x:c r="R929" t="n">
        <x:v>65.31523</x:v>
      </x:c>
      <x:c r="S929" t="n">
        <x:v>66.2697</x:v>
      </x:c>
      <x:c r="T929" t="n">
        <x:v>51.90893</x:v>
      </x:c>
      <x:c r="U929" t="n">
        <x:v>42.58318</x:v>
      </x:c>
      <x:c r="V929" t="n">
        <x:v>46.35726</x:v>
      </x:c>
      <x:c r="W929" t="n">
        <x:v>37.75831</x:v>
      </x:c>
      <x:c r="X929" t="n">
        <x:v>39.01926</x:v>
      </x:c>
      <x:c r="Y929" t="n">
        <x:v>34.43957</x:v>
      </x:c>
      <x:c r="Z929" t="n">
        <x:v>30.27145</x:v>
      </x:c>
      <x:c r="AA929" t="n">
        <x:v>32.91593</x:v>
      </x:c>
      <x:c r="AB929" t="n">
        <x:f>COUNT(D929:O929)</x:f>
        <x:v>12</x:v>
      </x:c>
      <x:c r="AC929" t="n">
        <x:f>COUNT(P929:AA929)</x:f>
        <x:v>12</x:v>
      </x:c>
      <x:c r="AD929" t="n">
        <x:f>COUNTIF(D929:AA929,"&gt;0")</x:f>
        <x:v>24</x:v>
      </x:c>
      <x:c r="AE929" t="n">
        <x:f>IF(AB929=0,"",AVERAGE(D929:O929))</x:f>
        <x:v>49.47241250000001</x:v>
      </x:c>
      <x:c r="AF929" t="n">
        <x:f>IF(AC929=0,"",AVERAGE(P929:AA929))</x:f>
        <x:v>45.55019833333333</x:v>
      </x:c>
      <x:c r="AG929" t="n">
        <x:f>IF(OR(AB929&lt;'산출기준'!$B$19,AC929&lt;'산출기준'!$B$19,AE929=0),"",AF929/AE929)</x:f>
        <x:v>0.9207191651171917</x:v>
      </x:c>
      <x:c r="AH929" t="n">
        <x:f>IF(SUM(P929:AA929)=0,"",MAX(P929:AA929)/SUM(P929:AA929))</x:f>
        <x:v>0.12123931842375076</x:v>
      </x:c>
      <x:c r="AI929" t="n">
        <x:f>IF(AG929="","",AD929/'산출기준'!$B$18*'산출기준'!$B$20+MIN(1,AG929)*'산출기준'!$B$21+(1-AH929)*'산출기준'!$B$22)</x:f>
        <x:v>95.19678858504074</x:v>
      </x:c>
      <x:c r="AJ929" t="str">
        <x:v>24개월 중 양수 지수 24개월; 전반/후반 자료 12/12개월. 최근12개월/이전12개월 관측월 평균비 0.92배, 최근 최댓달 비중 12.1%. 미래 1년 지속을 보장하지 않음.</x:v>
      </x:c>
      <x:c r="AK929" t="str">
        <x:v>https://developers.naver.com/docs/serviceapi/datalab/search/search.md</x:v>
      </x:c>
    </x:row>
    <x:row r="930">
      <x:c r="A930" t="str">
        <x:v>K0926</x:v>
      </x:c>
      <x:c r="B930" t="str">
        <x:v>고생물·미스터리</x:v>
      </x:c>
      <x:c r="C930" t="str">
        <x:v>익룡</x:v>
      </x:c>
      <x:c r="D930" t="n">
        <x:v>46.2697</x:v>
      </x:c>
      <x:c r="E930" t="n">
        <x:v>41.05078</x:v>
      </x:c>
      <x:c r="F930" t="n">
        <x:v>42.18038</x:v>
      </x:c>
      <x:c r="G930" t="n">
        <x:v>34.78984</x:v>
      </x:c>
      <x:c r="H930" t="n">
        <x:v>36.90893</x:v>
      </x:c>
      <x:c r="I930" t="n">
        <x:v>36.19089</x:v>
      </x:c>
      <x:c r="J930" t="n">
        <x:v>38.08231</x:v>
      </x:c>
      <x:c r="K930" t="n">
        <x:v>44.28196</x:v>
      </x:c>
      <x:c r="L930" t="n">
        <x:v>100</x:v>
      </x:c>
      <x:c r="M930" t="n">
        <x:v>52.37302</x:v>
      </x:c>
      <x:c r="N930" t="n">
        <x:v>53.22241</x:v>
      </x:c>
      <x:c r="O930" t="n">
        <x:v>47.00525</x:v>
      </x:c>
      <x:c r="P930" t="n">
        <x:v>33.73905</x:v>
      </x:c>
      <x:c r="Q930" t="n">
        <x:v>34.80735</x:v>
      </x:c>
      <x:c r="R930" t="n">
        <x:v>33.2049</x:v>
      </x:c>
      <x:c r="S930" t="n">
        <x:v>34.35201</x:v>
      </x:c>
      <x:c r="T930" t="n">
        <x:v>31.95271</x:v>
      </x:c>
      <x:c r="U930" t="n">
        <x:v>29.96497</x:v>
      </x:c>
      <x:c r="V930" t="n">
        <x:v>47.61821</x:v>
      </x:c>
      <x:c r="W930" t="n">
        <x:v>38.04728</x:v>
      </x:c>
      <x:c r="X930" t="n">
        <x:v>65.24518</x:v>
      </x:c>
      <x:c r="Y930" t="n">
        <x:v>40.77057</x:v>
      </x:c>
      <x:c r="Z930" t="n">
        <x:v>32.32924</x:v>
      </x:c>
      <x:c r="AA930" t="n">
        <x:v>29.56217</x:v>
      </x:c>
      <x:c r="AB930" t="n">
        <x:f>COUNT(D930:O930)</x:f>
        <x:v>12</x:v>
      </x:c>
      <x:c r="AC930" t="n">
        <x:f>COUNT(P930:AA930)</x:f>
        <x:v>12</x:v>
      </x:c>
      <x:c r="AD930" t="n">
        <x:f>COUNTIF(D930:AA930,"&gt;0")</x:f>
        <x:v>24</x:v>
      </x:c>
      <x:c r="AE930" t="n">
        <x:f>IF(AB930=0,"",AVERAGE(D930:O930))</x:f>
        <x:v>47.696289166666666</x:v>
      </x:c>
      <x:c r="AF930" t="n">
        <x:f>IF(AC930=0,"",AVERAGE(P930:AA930))</x:f>
        <x:v>37.632803333333335</x:v>
      </x:c>
      <x:c r="AG930" t="n">
        <x:f>IF(OR(AB930&lt;'산출기준'!$B$19,AC930&lt;'산출기준'!$B$19,AE930=0),"",AF930/AE930)</x:f>
        <x:v>0.7890090401337477</x:v>
      </x:c>
      <x:c r="AH930" t="n">
        <x:f>IF(SUM(P930:AA930)=0,"",MAX(P930:AA930)/SUM(P930:AA930))</x:f>
        <x:v>0.14447763259021984</x:v>
      </x:c>
      <x:c r="AI930" t="n">
        <x:f>IF(AG930="","",AD930/'산출기준'!$B$18*'산출기준'!$B$20+MIN(1,AG930)*'산출기준'!$B$21+(1-AH930)*'산출기준'!$B$22)</x:f>
        <x:v>90.78071855220804</x:v>
      </x:c>
      <x:c r="AJ930" t="str">
        <x:v>24개월 중 양수 지수 24개월; 전반/후반 자료 12/12개월. 최근12개월/이전12개월 관측월 평균비 0.79배, 최근 최댓달 비중 14.4%. 미래 1년 지속을 보장하지 않음.</x:v>
      </x:c>
      <x:c r="AK930" t="str">
        <x:v>https://developers.naver.com/docs/serviceapi/datalab/search/search.md</x:v>
      </x:c>
    </x:row>
    <x:row r="931">
      <x:c r="A931" t="str">
        <x:v>K0927</x:v>
      </x:c>
      <x:c r="B931" t="str">
        <x:v>고생물·미스터리</x:v>
      </x:c>
      <x:c r="C931" t="str">
        <x:v>실러캔스</x:v>
      </x:c>
      <x:c r="D931" t="n">
        <x:v>29.28196</x:v>
      </x:c>
      <x:c r="E931" t="n">
        <x:v>26.95271</x:v>
      </x:c>
      <x:c r="F931" t="n">
        <x:v>22.51313</x:v>
      </x:c>
      <x:c r="G931" t="n">
        <x:v>27.36427</x:v>
      </x:c>
      <x:c r="H931" t="n">
        <x:v>24.78108</x:v>
      </x:c>
      <x:c r="I931" t="n">
        <x:v>21.05078</x:v>
      </x:c>
      <x:c r="J931" t="n">
        <x:v>23.23117</x:v>
      </x:c>
      <x:c r="K931" t="n">
        <x:v>26.48861</x:v>
      </x:c>
      <x:c r="L931" t="n">
        <x:v>22.63572</x:v>
      </x:c>
      <x:c r="M931" t="n">
        <x:v>26.05078</x:v>
      </x:c>
      <x:c r="N931" t="n">
        <x:v>22.14535</x:v>
      </x:c>
      <x:c r="O931" t="n">
        <x:v>27.41681</x:v>
      </x:c>
      <x:c r="P931" t="n">
        <x:v>21.47985</x:v>
      </x:c>
      <x:c r="Q931" t="n">
        <x:v>21.90893</x:v>
      </x:c>
      <x:c r="R931" t="n">
        <x:v>21.83887</x:v>
      </x:c>
      <x:c r="S931" t="n">
        <x:v>17.57443</x:v>
      </x:c>
      <x:c r="T931" t="n">
        <x:v>19.06304</x:v>
      </x:c>
      <x:c r="U931" t="n">
        <x:v>18.24868</x:v>
      </x:c>
      <x:c r="V931" t="n">
        <x:v>20.2014</x:v>
      </x:c>
      <x:c r="W931" t="n">
        <x:v>19.82486</x:v>
      </x:c>
      <x:c r="X931" t="n">
        <x:v>20.98073</x:v>
      </x:c>
      <x:c r="Y931" t="n">
        <x:v>23.5464</x:v>
      </x:c>
      <x:c r="Z931" t="n">
        <x:v>20</x:v>
      </x:c>
      <x:c r="AA931" t="n">
        <x:v>27.99474</x:v>
      </x:c>
      <x:c r="AB931" t="n">
        <x:f>COUNT(D931:O931)</x:f>
        <x:v>12</x:v>
      </x:c>
      <x:c r="AC931" t="n">
        <x:f>COUNT(P931:AA931)</x:f>
        <x:v>12</x:v>
      </x:c>
      <x:c r="AD931" t="n">
        <x:f>COUNTIF(D931:AA931,"&gt;0")</x:f>
        <x:v>24</x:v>
      </x:c>
      <x:c r="AE931" t="n">
        <x:f>IF(AB931=0,"",AVERAGE(D931:O931))</x:f>
        <x:v>24.992697499999995</x:v>
      </x:c>
      <x:c r="AF931" t="n">
        <x:f>IF(AC931=0,"",AVERAGE(P931:AA931))</x:f>
        <x:v>21.055160833333336</x:v>
      </x:c>
      <x:c r="AG931" t="n">
        <x:f>IF(OR(AB931&lt;'산출기준'!$B$19,AC931&lt;'산출기준'!$B$19,AE931=0),"",AF931/AE931)</x:f>
        <x:v>0.842452513712589</x:v>
      </x:c>
      <x:c r="AH931" t="n">
        <x:f>IF(SUM(P931:AA931)=0,"",MAX(P931:AA931)/SUM(P931:AA931))</x:f>
        <x:v>0.11079920113014255</x:v>
      </x:c>
      <x:c r="AI931" t="n">
        <x:f>IF(AG931="","",AD931/'산출기준'!$B$18*'산출기준'!$B$20+MIN(1,AG931)*'산출기준'!$B$21+(1-AH931)*'산출기준'!$B$22)</x:f>
        <x:v>93.05759138877481</x:v>
      </x:c>
      <x:c r="AJ931" t="str">
        <x:v>24개월 중 양수 지수 24개월; 전반/후반 자료 12/12개월. 최근12개월/이전12개월 관측월 평균비 0.84배, 최근 최댓달 비중 11.1%. 미래 1년 지속을 보장하지 않음.</x:v>
      </x:c>
      <x:c r="AK931" t="str">
        <x:v>https://developers.naver.com/docs/serviceapi/datalab/search/search.md</x:v>
      </x:c>
    </x:row>
    <x:row r="932">
      <x:c r="A932" t="str">
        <x:v>K0928</x:v>
      </x:c>
      <x:c r="B932" t="str">
        <x:v>고생물·미스터리</x:v>
      </x:c>
      <x:c r="C932" t="str">
        <x:v>케찰코아틀루스</x:v>
      </x:c>
      <x:c r="D932" t="n">
        <x:v>25.64798</x:v>
      </x:c>
      <x:c r="E932" t="n">
        <x:v>20.11383</x:v>
      </x:c>
      <x:c r="F932" t="n">
        <x:v>17.69702</x:v>
      </x:c>
      <x:c r="G932" t="n">
        <x:v>17.43432</x:v>
      </x:c>
      <x:c r="H932" t="n">
        <x:v>23.02977</x:v>
      </x:c>
      <x:c r="I932" t="n">
        <x:v>22.24168</x:v>
      </x:c>
      <x:c r="J932" t="n">
        <x:v>28.06479</x:v>
      </x:c>
      <x:c r="K932" t="n">
        <x:v>17.65323</x:v>
      </x:c>
      <x:c r="L932" t="n">
        <x:v>91.40105</x:v>
      </x:c>
      <x:c r="M932" t="n">
        <x:v>36.01576</x:v>
      </x:c>
      <x:c r="N932" t="n">
        <x:v>61.04203</x:v>
      </x:c>
      <x:c r="O932" t="n">
        <x:v>38.23992</x:v>
      </x:c>
      <x:c r="P932" t="n">
        <x:v>27.338</x:v>
      </x:c>
      <x:c r="Q932" t="n">
        <x:v>31.71628</x:v>
      </x:c>
      <x:c r="R932" t="n">
        <x:v>24.7373</x:v>
      </x:c>
      <x:c r="S932" t="n">
        <x:v>46.35726</x:v>
      </x:c>
      <x:c r="T932" t="n">
        <x:v>31.85639</x:v>
      </x:c>
      <x:c r="U932" t="n">
        <x:v>28.45884</x:v>
      </x:c>
      <x:c r="V932" t="n">
        <x:v>36.98774</x:v>
      </x:c>
      <x:c r="W932" t="n">
        <x:v>25.58669</x:v>
      </x:c>
      <x:c r="X932" t="n">
        <x:v>71.97022</x:v>
      </x:c>
      <x:c r="Y932" t="n">
        <x:v>37.95096</x:v>
      </x:c>
      <x:c r="Z932" t="n">
        <x:v>25.19264</x:v>
      </x:c>
      <x:c r="AA932" t="n">
        <x:v>26.65499</x:v>
      </x:c>
      <x:c r="AB932" t="n">
        <x:f>COUNT(D932:O932)</x:f>
        <x:v>12</x:v>
      </x:c>
      <x:c r="AC932" t="n">
        <x:f>COUNT(P932:AA932)</x:f>
        <x:v>12</x:v>
      </x:c>
      <x:c r="AD932" t="n">
        <x:f>COUNTIF(D932:AA932,"&gt;0")</x:f>
        <x:v>24</x:v>
      </x:c>
      <x:c r="AE932" t="n">
        <x:f>IF(AB932=0,"",AVERAGE(D932:O932))</x:f>
        <x:v>33.215115000000004</x:v>
      </x:c>
      <x:c r="AF932" t="n">
        <x:f>IF(AC932=0,"",AVERAGE(P932:AA932))</x:f>
        <x:v>34.56727583333333</x:v>
      </x:c>
      <x:c r="AG932" t="n">
        <x:f>IF(OR(AB932&lt;'산출기준'!$B$19,AC932&lt;'산출기준'!$B$19,AE932=0),"",AF932/AE932)</x:f>
        <x:v>1.0407092022211373</x:v>
      </x:c>
      <x:c r="AH932" t="n">
        <x:f>IF(SUM(P932:AA932)=0,"",MAX(P932:AA932)/SUM(P932:AA932))</x:f>
        <x:v>0.173502776506036</x:v>
      </x:c>
      <x:c r="AI932" t="n">
        <x:f>IF(AG932="","",AD932/'산출기준'!$B$18*'산출기준'!$B$20+MIN(1,AG932)*'산출기준'!$B$21+(1-AH932)*'산출기준'!$B$22)</x:f>
        <x:v>96.52994446987928</x:v>
      </x:c>
      <x:c r="AJ932" t="str">
        <x:v>24개월 중 양수 지수 24개월; 전반/후반 자료 12/12개월. 최근12개월/이전12개월 관측월 평균비 1.04배, 최근 최댓달 비중 17.4%. 미래 1년 지속을 보장하지 않음.</x:v>
      </x:c>
      <x:c r="AK932" t="str">
        <x:v>https://developers.naver.com/docs/serviceapi/datalab/search/search.md</x:v>
      </x:c>
    </x:row>
    <x:row r="933">
      <x:c r="A933" t="str">
        <x:v>K0929</x:v>
      </x:c>
      <x:c r="B933" t="str">
        <x:v>고생물·미스터리</x:v>
      </x:c>
      <x:c r="C933" t="str">
        <x:v>지구나이</x:v>
      </x:c>
      <x:c r="D933" t="n">
        <x:v>37.82837</x:v>
      </x:c>
      <x:c r="E933" t="n">
        <x:v>32.98598</x:v>
      </x:c>
      <x:c r="F933" t="n">
        <x:v>28.47635</x:v>
      </x:c>
      <x:c r="G933" t="n">
        <x:v>33.68651</x:v>
      </x:c>
      <x:c r="H933" t="n">
        <x:v>34.92119</x:v>
      </x:c>
      <x:c r="I933" t="n">
        <x:v>27.92469</x:v>
      </x:c>
      <x:c r="J933" t="n">
        <x:v>34.69352</x:v>
      </x:c>
      <x:c r="K933" t="n">
        <x:v>31.22591</x:v>
      </x:c>
      <x:c r="L933" t="n">
        <x:v>29.38704</x:v>
      </x:c>
      <x:c r="M933" t="n">
        <x:v>29.22942</x:v>
      </x:c>
      <x:c r="N933" t="n">
        <x:v>32.20665</x:v>
      </x:c>
      <x:c r="O933" t="n">
        <x:v>31.97898</x:v>
      </x:c>
      <x:c r="P933" t="n">
        <x:v>27.78458</x:v>
      </x:c>
      <x:c r="Q933" t="n">
        <x:v>27.66199</x:v>
      </x:c>
      <x:c r="R933" t="n">
        <x:v>25.64798</x:v>
      </x:c>
      <x:c r="S933" t="n">
        <x:v>28.61646</x:v>
      </x:c>
      <x:c r="T933" t="n">
        <x:v>32.39054</x:v>
      </x:c>
      <x:c r="U933" t="n">
        <x:v>24.26444</x:v>
      </x:c>
      <x:c r="V933" t="n">
        <x:v>28.73029</x:v>
      </x:c>
      <x:c r="W933" t="n">
        <x:v>23.29246</x:v>
      </x:c>
      <x:c r="X933" t="n">
        <x:v>20.91068</x:v>
      </x:c>
      <x:c r="Y933" t="n">
        <x:v>20.21891</x:v>
      </x:c>
      <x:c r="Z933" t="n">
        <x:v>21.95271</x:v>
      </x:c>
      <x:c r="AA933" t="n">
        <x:v>25.44658</x:v>
      </x:c>
      <x:c r="AB933" t="n">
        <x:f>COUNT(D933:O933)</x:f>
        <x:v>12</x:v>
      </x:c>
      <x:c r="AC933" t="n">
        <x:f>COUNT(P933:AA933)</x:f>
        <x:v>12</x:v>
      </x:c>
      <x:c r="AD933" t="n">
        <x:f>COUNTIF(D933:AA933,"&gt;0")</x:f>
        <x:v>24</x:v>
      </x:c>
      <x:c r="AE933" t="n">
        <x:f>IF(AB933=0,"",AVERAGE(D933:O933))</x:f>
        <x:v>32.04538416666667</x:v>
      </x:c>
      <x:c r="AF933" t="n">
        <x:f>IF(AC933=0,"",AVERAGE(P933:AA933))</x:f>
        <x:v>25.576468333333334</x:v>
      </x:c>
      <x:c r="AG933" t="n">
        <x:f>IF(OR(AB933&lt;'산출기준'!$B$19,AC933&lt;'산출기준'!$B$19,AE933=0),"",AF933/AE933)</x:f>
        <x:v>0.7981326795869014</x:v>
      </x:c>
      <x:c r="AH933" t="n">
        <x:f>IF(SUM(P933:AA933)=0,"",MAX(P933:AA933)/SUM(P933:AA933))</x:f>
        <x:v>0.10553496407276976</x:v>
      </x:c>
      <x:c r="AI933" t="n">
        <x:f>IF(AG933="","",AD933/'산출기준'!$B$18*'산출기준'!$B$20+MIN(1,AG933)*'산출기준'!$B$21+(1-AH933)*'산출기준'!$B$22)</x:f>
        <x:v>91.83328110615165</x:v>
      </x:c>
      <x:c r="AJ933" t="str">
        <x:v>24개월 중 양수 지수 24개월; 전반/후반 자료 12/12개월. 최근12개월/이전12개월 관측월 평균비 0.80배, 최근 최댓달 비중 10.6%. 미래 1년 지속을 보장하지 않음.</x:v>
      </x:c>
      <x:c r="AK933" t="str">
        <x:v>https://developers.naver.com/docs/serviceapi/datalab/search/search.md</x:v>
      </x:c>
    </x:row>
    <x:row r="934">
      <x:c r="A934" t="str">
        <x:v>K0930</x:v>
      </x:c>
      <x:c r="B934" t="str">
        <x:v>고생물·미스터리</x:v>
      </x:c>
      <x:c r="C934" t="str">
        <x:v>잉카문명</x:v>
      </x:c>
      <x:c r="D934" t="n">
        <x:v>85.45192</x:v>
      </x:c>
      <x:c r="E934" t="n">
        <x:v>77.46294</x:v>
      </x:c>
      <x:c r="F934" t="n">
        <x:v>48.55043</x:v>
      </x:c>
      <x:c r="G934" t="n">
        <x:v>36.14062</x:v>
      </x:c>
      <x:c r="H934" t="n">
        <x:v>45.80873</x:v>
      </x:c>
      <x:c r="I934" t="n">
        <x:v>39.512</x:v>
      </x:c>
      <x:c r="J934" t="n">
        <x:v>47.72399</x:v>
      </x:c>
      <x:c r="K934" t="n">
        <x:v>43.46057</x:v>
      </x:c>
      <x:c r="L934" t="n">
        <x:v>52.276</x:v>
      </x:c>
      <x:c r="M934" t="n">
        <x:v>52.36783</x:v>
      </x:c>
      <x:c r="N934" t="n">
        <x:v>46.01862</x:v>
      </x:c>
      <x:c r="O934" t="n">
        <x:v>39.6563</x:v>
      </x:c>
      <x:c r="P934" t="n">
        <x:v>54.51921</x:v>
      </x:c>
      <x:c r="Q934" t="n">
        <x:v>44.20831</x:v>
      </x:c>
      <x:c r="R934" t="n">
        <x:v>42.46359</x:v>
      </x:c>
      <x:c r="S934" t="n">
        <x:v>36.08815</x:v>
      </x:c>
      <x:c r="T934" t="n">
        <x:v>39.32834</x:v>
      </x:c>
      <x:c r="U934" t="n">
        <x:v>25.72478</x:v>
      </x:c>
      <x:c r="V934" t="n">
        <x:v>33.18903</x:v>
      </x:c>
      <x:c r="W934" t="n">
        <x:v>31.61484</x:v>
      </x:c>
      <x:c r="X934" t="n">
        <x:v>26.40692</x:v>
      </x:c>
      <x:c r="Y934" t="n">
        <x:v>44.96917</x:v>
      </x:c>
      <x:c r="Z934" t="n">
        <x:v>43.14574</x:v>
      </x:c>
      <x:c r="AA934" t="n">
        <x:v>35.35353</x:v>
      </x:c>
      <x:c r="AB934" t="n">
        <x:f>COUNT(D934:O934)</x:f>
        <x:v>12</x:v>
      </x:c>
      <x:c r="AC934" t="n">
        <x:f>COUNT(P934:AA934)</x:f>
        <x:v>12</x:v>
      </x:c>
      <x:c r="AD934" t="n">
        <x:f>COUNTIF(D934:AA934,"&gt;0")</x:f>
        <x:v>24</x:v>
      </x:c>
      <x:c r="AE934" t="n">
        <x:f>IF(AB934=0,"",AVERAGE(D934:O934))</x:f>
        <x:v>51.20249583333334</x:v>
      </x:c>
      <x:c r="AF934" t="n">
        <x:f>IF(AC934=0,"",AVERAGE(P934:AA934))</x:f>
        <x:v>38.08430083333334</x:v>
      </x:c>
      <x:c r="AG934" t="n">
        <x:f>IF(OR(AB934&lt;'산출기준'!$B$19,AC934&lt;'산출기준'!$B$19,AE934=0),"",AF934/AE934)</x:f>
        <x:v>0.7437977429322904</x:v>
      </x:c>
      <x:c r="AH934" t="n">
        <x:f>IF(SUM(P934:AA934)=0,"",MAX(P934:AA934)/SUM(P934:AA934))</x:f>
        <x:v>0.11929502184856965</x:v>
      </x:c>
      <x:c r="AI934" t="n">
        <x:f>IF(AG934="","",AD934/'산출기준'!$B$18*'산출기준'!$B$20+MIN(1,AG934)*'산출기준'!$B$21+(1-AH934)*'산출기준'!$B$22)</x:f>
        <x:v>89.92803185099731</x:v>
      </x:c>
      <x:c r="AJ934" t="str">
        <x:v>24개월 중 양수 지수 24개월; 전반/후반 자료 12/12개월. 최근12개월/이전12개월 관측월 평균비 0.74배, 최근 최댓달 비중 11.9%. 미래 1년 지속을 보장하지 않음.</x:v>
      </x:c>
      <x:c r="AK934" t="str">
        <x:v>https://developers.naver.com/docs/serviceapi/datalab/search/search.md</x:v>
      </x:c>
    </x:row>
    <x:row r="935">
      <x:c r="A935" t="str">
        <x:v>K0931</x:v>
      </x:c>
      <x:c r="B935" t="str">
        <x:v>고생물·미스터리</x:v>
      </x:c>
      <x:c r="C935" t="str">
        <x:v>메가네우라</x:v>
      </x:c>
      <x:c r="D935" t="n">
        <x:v>11.53089</x:v>
      </x:c>
      <x:c r="E935" t="n">
        <x:v>10.27154</x:v>
      </x:c>
      <x:c r="F935" t="n">
        <x:v>6.62468</x:v>
      </x:c>
      <x:c r="G935" t="n">
        <x:v>5.94254</x:v>
      </x:c>
      <x:c r="H935" t="n">
        <x:v>5.35222</x:v>
      </x:c>
      <x:c r="I935" t="n">
        <x:v>5.02426</x:v>
      </x:c>
      <x:c r="J935" t="n">
        <x:v>5.85071</x:v>
      </x:c>
      <x:c r="K935" t="n">
        <x:v>4.80125</x:v>
      </x:c>
      <x:c r="L935" t="n">
        <x:v>5.85071</x:v>
      </x:c>
      <x:c r="M935" t="n">
        <x:v>6.7821</x:v>
      </x:c>
      <x:c r="N935" t="n">
        <x:v>7.71349</x:v>
      </x:c>
      <x:c r="O935" t="n">
        <x:v>12.10809</x:v>
      </x:c>
      <x:c r="P935" t="n">
        <x:v>9.3795</x:v>
      </x:c>
      <x:c r="Q935" t="n">
        <x:v>5.83759</x:v>
      </x:c>
      <x:c r="R935" t="n">
        <x:v>6.38856</x:v>
      </x:c>
      <x:c r="S935" t="n">
        <x:v>39.53823</x:v>
      </x:c>
      <x:c r="T935" t="n">
        <x:v>48.53732</x:v>
      </x:c>
      <x:c r="U935" t="n">
        <x:v>18.08999</x:v>
      </x:c>
      <x:c r="V935" t="n">
        <x:v>18.35235</x:v>
      </x:c>
      <x:c r="W935" t="n">
        <x:v>20.20202</x:v>
      </x:c>
      <x:c r="X935" t="n">
        <x:v>10.82251</x:v>
      </x:c>
      <x:c r="Y935" t="n">
        <x:v>9.13026</x:v>
      </x:c>
      <x:c r="Z935" t="n">
        <x:v>20.46438</x:v>
      </x:c>
      <x:c r="AA935" t="n">
        <x:v>32.50688</x:v>
      </x:c>
      <x:c r="AB935" t="n">
        <x:f>COUNT(D935:O935)</x:f>
        <x:v>12</x:v>
      </x:c>
      <x:c r="AC935" t="n">
        <x:f>COUNT(P935:AA935)</x:f>
        <x:v>12</x:v>
      </x:c>
      <x:c r="AD935" t="n">
        <x:f>COUNTIF(D935:AA935,"&gt;0")</x:f>
        <x:v>24</x:v>
      </x:c>
      <x:c r="AE935" t="n">
        <x:f>IF(AB935=0,"",AVERAGE(D935:O935))</x:f>
        <x:v>7.321040000000001</x:v>
      </x:c>
      <x:c r="AF935" t="n">
        <x:f>IF(AC935=0,"",AVERAGE(P935:AA935))</x:f>
        <x:v>19.93746583333333</x:v>
      </x:c>
      <x:c r="AG935" t="n">
        <x:f>IF(OR(AB935&lt;'산출기준'!$B$19,AC935&lt;'산출기준'!$B$19,AE935=0),"",AF935/AE935)</x:f>
        <x:v>2.7233105997690665</x:v>
      </x:c>
      <x:c r="AH935" t="n">
        <x:f>IF(SUM(P935:AA935)=0,"",MAX(P935:AA935)/SUM(P935:AA935))</x:f>
        <x:v>0.20287315852871474</x:v>
      </x:c>
      <x:c r="AI935" t="n">
        <x:f>IF(AG935="","",AD935/'산출기준'!$B$18*'산출기준'!$B$20+MIN(1,AG935)*'산출기준'!$B$21+(1-AH935)*'산출기준'!$B$22)</x:f>
        <x:v>95.9425368294257</x:v>
      </x:c>
      <x:c r="AJ935" t="str">
        <x:v>24개월 중 양수 지수 24개월; 전반/후반 자료 12/12개월. 최근12개월/이전12개월 관측월 평균비 2.72배, 최근 최댓달 비중 20.3%. 미래 1년 지속을 보장하지 않음.</x:v>
      </x:c>
      <x:c r="AK935" t="str">
        <x:v>https://developers.naver.com/docs/serviceapi/datalab/search/search.md</x:v>
      </x:c>
    </x:row>
    <x:row r="936">
      <x:c r="A936" t="str">
        <x:v>K0932</x:v>
      </x:c>
      <x:c r="B936" t="str">
        <x:v>고생물·미스터리</x:v>
      </x:c>
      <x:c r="C936" t="str">
        <x:v>빙하기</x:v>
      </x:c>
      <x:c r="D936" t="n">
        <x:v>100</x:v>
      </x:c>
      <x:c r="E936" t="n">
        <x:v>47.82893</x:v>
      </x:c>
      <x:c r="F936" t="n">
        <x:v>40.0892</x:v>
      </x:c>
      <x:c r="G936" t="n">
        <x:v>30.72281</x:v>
      </x:c>
      <x:c r="H936" t="n">
        <x:v>67.40128</x:v>
      </x:c>
      <x:c r="I936" t="n">
        <x:v>46.38593</x:v>
      </x:c>
      <x:c r="J936" t="n">
        <x:v>39.44641</x:v>
      </x:c>
      <x:c r="K936" t="n">
        <x:v>38.5019</x:v>
      </x:c>
      <x:c r="L936" t="n">
        <x:v>30.31614</x:v>
      </x:c>
      <x:c r="M936" t="n">
        <x:v>35.78643</x:v>
      </x:c>
      <x:c r="N936" t="n">
        <x:v>43.18509</x:v>
      </x:c>
      <x:c r="O936" t="n">
        <x:v>43.4081</x:v>
      </x:c>
      <x:c r="P936" t="n">
        <x:v>30.72281</x:v>
      </x:c>
      <x:c r="Q936" t="n">
        <x:v>26.49875</x:v>
      </x:c>
      <x:c r="R936" t="n">
        <x:v>21.64502</x:v>
      </x:c>
      <x:c r="S936" t="n">
        <x:v>25.05575</x:v>
      </x:c>
      <x:c r="T936" t="n">
        <x:v>32.86107</x:v>
      </x:c>
      <x:c r="U936" t="n">
        <x:v>20.59556</x:v>
      </x:c>
      <x:c r="V936" t="n">
        <x:v>25.97402</x:v>
      </x:c>
      <x:c r="W936" t="n">
        <x:v>22.4977</x:v>
      </x:c>
      <x:c r="X936" t="n">
        <x:v>18.50977</x:v>
      </x:c>
      <x:c r="Y936" t="n">
        <x:v>18.91643</x:v>
      </x:c>
      <x:c r="Z936" t="n">
        <x:v>19.15256</x:v>
      </x:c>
      <x:c r="AA936" t="n">
        <x:v>30.11937</x:v>
      </x:c>
      <x:c r="AB936" t="n">
        <x:f>COUNT(D936:O936)</x:f>
        <x:v>12</x:v>
      </x:c>
      <x:c r="AC936" t="n">
        <x:f>COUNT(P936:AA936)</x:f>
        <x:v>12</x:v>
      </x:c>
      <x:c r="AD936" t="n">
        <x:f>COUNTIF(D936:AA936,"&gt;0")</x:f>
        <x:v>24</x:v>
      </x:c>
      <x:c r="AE936" t="n">
        <x:f>IF(AB936=0,"",AVERAGE(D936:O936))</x:f>
        <x:v>46.92268500000001</x:v>
      </x:c>
      <x:c r="AF936" t="n">
        <x:f>IF(AC936=0,"",AVERAGE(P936:AA936))</x:f>
        <x:v>24.3790675</x:v>
      </x:c>
      <x:c r="AG936" t="n">
        <x:f>IF(OR(AB936&lt;'산출기준'!$B$19,AC936&lt;'산출기준'!$B$19,AE936=0),"",AF936/AE936)</x:f>
        <x:v>0.5195582371298658</x:v>
      </x:c>
      <x:c r="AH936" t="n">
        <x:f>IF(SUM(P936:AA936)=0,"",MAX(P936:AA936)/SUM(P936:AA936))</x:f>
        <x:v>0.11232679428776346</x:v>
      </x:c>
      <x:c r="AI936" t="n">
        <x:f>IF(AG936="","",AD936/'산출기준'!$B$18*'산출기준'!$B$20+MIN(1,AG936)*'산출기준'!$B$21+(1-AH936)*'산출기준'!$B$22)</x:f>
        <x:v>83.3402112281407</x:v>
      </x:c>
      <x:c r="AJ936" t="str">
        <x:v>24개월 중 양수 지수 24개월; 전반/후반 자료 12/12개월. 최근12개월/이전12개월 관측월 평균비 0.52배, 최근 최댓달 비중 11.2%. 미래 1년 지속을 보장하지 않음.</x:v>
      </x:c>
      <x:c r="AK936" t="str">
        <x:v>https://developers.naver.com/docs/serviceapi/datalab/search/search.md</x:v>
      </x:c>
    </x:row>
    <x:row r="937">
      <x:c r="A937" t="str">
        <x:v>K0933</x:v>
      </x:c>
      <x:c r="B937" t="str">
        <x:v>고생물·미스터리</x:v>
      </x:c>
      <x:c r="C937" t="str">
        <x:v>이집트피라미드</x:v>
      </x:c>
      <x:c r="D937" t="n">
        <x:v>42.58166</x:v>
      </x:c>
      <x:c r="E937" t="n">
        <x:v>48.20936</x:v>
      </x:c>
      <x:c r="F937" t="n">
        <x:v>36.49481</x:v>
      </x:c>
      <x:c r="G937" t="n">
        <x:v>29.56841</x:v>
      </x:c>
      <x:c r="H937" t="n">
        <x:v>28.02046</x:v>
      </x:c>
      <x:c r="I937" t="n">
        <x:v>46.54335</x:v>
      </x:c>
      <x:c r="J937" t="n">
        <x:v>44.48379</x:v>
      </x:c>
      <x:c r="K937" t="n">
        <x:v>48.43237</x:v>
      </x:c>
      <x:c r="L937" t="n">
        <x:v>45.20529</x:v>
      </x:c>
      <x:c r="M937" t="n">
        <x:v>37.83287</x:v>
      </x:c>
      <x:c r="N937" t="n">
        <x:v>35.64213</x:v>
      </x:c>
      <x:c r="O937" t="n">
        <x:v>26.6824</x:v>
      </x:c>
      <x:c r="P937" t="n">
        <x:v>38.86921</x:v>
      </x:c>
      <x:c r="Q937" t="n">
        <x:v>35.61589</x:v>
      </x:c>
      <x:c r="R937" t="n">
        <x:v>32.93978</x:v>
      </x:c>
      <x:c r="S937" t="n">
        <x:v>21.64502</x:v>
      </x:c>
      <x:c r="T937" t="n">
        <x:v>22.34028</x:v>
      </x:c>
      <x:c r="U937" t="n">
        <x:v>24.34736</x:v>
      </x:c>
      <x:c r="V937" t="n">
        <x:v>29.98819</x:v>
      </x:c>
      <x:c r="W937" t="n">
        <x:v>36.23245</x:v>
      </x:c>
      <x:c r="X937" t="n">
        <x:v>31.73291</x:v>
      </x:c>
      <x:c r="Y937" t="n">
        <x:v>33.49075</x:v>
      </x:c>
      <x:c r="Z937" t="n">
        <x:v>35.90449</x:v>
      </x:c>
      <x:c r="AA937" t="n">
        <x:v>28.42712</x:v>
      </x:c>
      <x:c r="AB937" t="n">
        <x:f>COUNT(D937:O937)</x:f>
        <x:v>12</x:v>
      </x:c>
      <x:c r="AC937" t="n">
        <x:f>COUNT(P937:AA937)</x:f>
        <x:v>12</x:v>
      </x:c>
      <x:c r="AD937" t="n">
        <x:f>COUNTIF(D937:AA937,"&gt;0")</x:f>
        <x:v>24</x:v>
      </x:c>
      <x:c r="AE937" t="n">
        <x:f>IF(AB937=0,"",AVERAGE(D937:O937))</x:f>
        <x:v>39.14140833333334</x:v>
      </x:c>
      <x:c r="AF937" t="n">
        <x:f>IF(AC937=0,"",AVERAGE(P937:AA937))</x:f>
        <x:v>30.961120833333336</x:v>
      </x:c>
      <x:c r="AG937" t="n">
        <x:f>IF(OR(AB937&lt;'산출기준'!$B$19,AC937&lt;'산출기준'!$B$19,AE937=0),"",AF937/AE937)</x:f>
        <x:v>0.7910068173752052</x:v>
      </x:c>
      <x:c r="AH937" t="n">
        <x:f>IF(SUM(P937:AA937)=0,"",MAX(P937:AA937)/SUM(P937:AA937))</x:f>
        <x:v>0.1046183324812342</x:v>
      </x:c>
      <x:c r="AI937" t="n">
        <x:f>IF(AG937="","",AD937/'산출기준'!$B$18*'산출기준'!$B$20+MIN(1,AG937)*'산출기준'!$B$21+(1-AH937)*'산출기준'!$B$22)</x:f>
        <x:v>91.63783787163148</x:v>
      </x:c>
      <x:c r="AJ937" t="str">
        <x:v>24개월 중 양수 지수 24개월; 전반/후반 자료 12/12개월. 최근12개월/이전12개월 관측월 평균비 0.79배, 최근 최댓달 비중 10.5%. 미래 1년 지속을 보장하지 않음.</x:v>
      </x:c>
      <x:c r="AK937" t="str">
        <x:v>https://developers.naver.com/docs/serviceapi/datalab/search/search.md</x:v>
      </x:c>
    </x:row>
    <x:row r="938">
      <x:c r="A938" t="str">
        <x:v>K0934</x:v>
      </x:c>
      <x:c r="B938" t="str">
        <x:v>고생물·미스터리</x:v>
      </x:c>
      <x:c r="C938" t="str">
        <x:v>티타노보아</x:v>
      </x:c>
      <x:c r="D938" t="n">
        <x:v>19.34933</x:v>
      </x:c>
      <x:c r="E938" t="n">
        <x:v>18.05063</x:v>
      </x:c>
      <x:c r="F938" t="n">
        <x:v>17.77515</x:v>
      </x:c>
      <x:c r="G938" t="n">
        <x:v>23.9407</x:v>
      </x:c>
      <x:c r="H938" t="n">
        <x:v>45.34959</x:v>
      </x:c>
      <x:c r="I938" t="n">
        <x:v>14.87603</x:v>
      </x:c>
      <x:c r="J938" t="n">
        <x:v>20.08395</x:v>
      </x:c>
      <x:c r="K938" t="n">
        <x:v>28.41401</x:v>
      </x:c>
      <x:c r="L938" t="n">
        <x:v>39.15781</x:v>
      </x:c>
      <x:c r="M938" t="n">
        <x:v>21.15964</x:v>
      </x:c>
      <x:c r="N938" t="n">
        <x:v>24.54414</x:v>
      </x:c>
      <x:c r="O938" t="n">
        <x:v>21.52695</x:v>
      </x:c>
      <x:c r="P938" t="n">
        <x:v>21.51383</x:v>
      </x:c>
      <x:c r="Q938" t="n">
        <x:v>16.43709</x:v>
      </x:c>
      <x:c r="R938" t="n">
        <x:v>20.07083</x:v>
      </x:c>
      <x:c r="S938" t="n">
        <x:v>18.14246</x:v>
      </x:c>
      <x:c r="T938" t="n">
        <x:v>17.86698</x:v>
      </x:c>
      <x:c r="U938" t="n">
        <x:v>15.33516</x:v>
      </x:c>
      <x:c r="V938" t="n">
        <x:v>14.69237</x:v>
      </x:c>
      <x:c r="W938" t="n">
        <x:v>17.85386</x:v>
      </x:c>
      <x:c r="X938" t="n">
        <x:v>15.63688</x:v>
      </x:c>
      <x:c r="Y938" t="n">
        <x:v>51.63321</x:v>
      </x:c>
      <x:c r="Z938" t="n">
        <x:v>22.18286</x:v>
      </x:c>
      <x:c r="AA938" t="n">
        <x:v>29.51593</x:v>
      </x:c>
      <x:c r="AB938" t="n">
        <x:f>COUNT(D938:O938)</x:f>
        <x:v>12</x:v>
      </x:c>
      <x:c r="AC938" t="n">
        <x:f>COUNT(P938:AA938)</x:f>
        <x:v>12</x:v>
      </x:c>
      <x:c r="AD938" t="n">
        <x:f>COUNTIF(D938:AA938,"&gt;0")</x:f>
        <x:v>24</x:v>
      </x:c>
      <x:c r="AE938" t="n">
        <x:f>IF(AB938=0,"",AVERAGE(D938:O938))</x:f>
        <x:v>24.51899416666667</x:v>
      </x:c>
      <x:c r="AF938" t="n">
        <x:f>IF(AC938=0,"",AVERAGE(P938:AA938))</x:f>
        <x:v>21.740121666666667</x:v>
      </x:c>
      <x:c r="AG938" t="n">
        <x:f>IF(OR(AB938&lt;'산출기준'!$B$19,AC938&lt;'산출기준'!$B$19,AE938=0),"",AF938/AE938)</x:f>
        <x:v>0.886664498506311</x:v>
      </x:c>
      <x:c r="AH938" t="n">
        <x:f>IF(SUM(P938:AA938)=0,"",MAX(P938:AA938)/SUM(P938:AA938))</x:f>
        <x:v>0.19791828058613287</x:v>
      </x:c>
      <x:c r="AI938" t="n">
        <x:f>IF(AG938="","",AD938/'산출기준'!$B$18*'산출기준'!$B$20+MIN(1,AG938)*'산출기준'!$B$21+(1-AH938)*'산출기준'!$B$22)</x:f>
        <x:v>92.64156934346667</x:v>
      </x:c>
      <x:c r="AJ938" t="str">
        <x:v>24개월 중 양수 지수 24개월; 전반/후반 자료 12/12개월. 최근12개월/이전12개월 관측월 평균비 0.89배, 최근 최댓달 비중 19.8%. 미래 1년 지속을 보장하지 않음.</x:v>
      </x:c>
      <x:c r="AK938" t="str">
        <x:v>https://developers.naver.com/docs/serviceapi/datalab/search/search.md</x:v>
      </x:c>
    </x:row>
    <x:row r="939">
      <x:c r="A939" t="str">
        <x:v>K0935</x:v>
      </x:c>
      <x:c r="B939" t="str">
        <x:v>고생물·미스터리</x:v>
      </x:c>
      <x:c r="C939" t="str">
        <x:v>크로노사우루스</x:v>
      </x:c>
      <x:c r="D939" t="n">
        <x:v>70.58682</x:v>
      </x:c>
      <x:c r="E939" t="n">
        <x:v>55.45935</x:v>
      </x:c>
      <x:c r="F939" t="n">
        <x:v>50.12025</x:v>
      </x:c>
      <x:c r="G939" t="n">
        <x:v>57.7441</x:v>
      </x:c>
      <x:c r="H939" t="n">
        <x:v>64.57431</x:v>
      </x:c>
      <x:c r="I939" t="n">
        <x:v>52.14045</x:v>
      </x:c>
      <x:c r="J939" t="n">
        <x:v>51.0582</x:v>
      </x:c>
      <x:c r="K939" t="n">
        <x:v>52.9341</x:v>
      </x:c>
      <x:c r="L939" t="n">
        <x:v>55.8201</x:v>
      </x:c>
      <x:c r="M939" t="n">
        <x:v>51.0582</x:v>
      </x:c>
      <x:c r="N939" t="n">
        <x:v>64.45406</x:v>
      </x:c>
      <x:c r="O939" t="n">
        <x:v>64.16546</x:v>
      </x:c>
      <x:c r="P939" t="n">
        <x:v>54.59355</x:v>
      </x:c>
      <x:c r="Q939" t="n">
        <x:v>58.3694</x:v>
      </x:c>
      <x:c r="R939" t="n">
        <x:v>55.7239</x:v>
      </x:c>
      <x:c r="S939" t="n">
        <x:v>61.61616</x:v>
      </x:c>
      <x:c r="T939" t="n">
        <x:v>65.46416</x:v>
      </x:c>
      <x:c r="U939" t="n">
        <x:v>63.97306</x:v>
      </x:c>
      <x:c r="V939" t="n">
        <x:v>63.22751</x:v>
      </x:c>
      <x:c r="W939" t="n">
        <x:v>58.29725</x:v>
      </x:c>
      <x:c r="X939" t="n">
        <x:v>56.4935</x:v>
      </x:c>
      <x:c r="Y939" t="n">
        <x:v>48.05194</x:v>
      </x:c>
      <x:c r="Z939" t="n">
        <x:v>51.6835</x:v>
      </x:c>
      <x:c r="AA939" t="n">
        <x:v>53.53535</x:v>
      </x:c>
      <x:c r="AB939" t="n">
        <x:f>COUNT(D939:O939)</x:f>
        <x:v>12</x:v>
      </x:c>
      <x:c r="AC939" t="n">
        <x:f>COUNT(P939:AA939)</x:f>
        <x:v>12</x:v>
      </x:c>
      <x:c r="AD939" t="n">
        <x:f>COUNTIF(D939:AA939,"&gt;0")</x:f>
        <x:v>24</x:v>
      </x:c>
      <x:c r="AE939" t="n">
        <x:f>IF(AB939=0,"",AVERAGE(D939:O939))</x:f>
        <x:v>57.50961666666666</x:v>
      </x:c>
      <x:c r="AF939" t="n">
        <x:f>IF(AC939=0,"",AVERAGE(P939:AA939))</x:f>
        <x:v>57.58577333333333</x:v>
      </x:c>
      <x:c r="AG939" t="n">
        <x:f>IF(OR(AB939&lt;'산출기준'!$B$19,AC939&lt;'산출기준'!$B$19,AE939=0),"",AF939/AE939)</x:f>
        <x:v>1.0013242422933903</x:v>
      </x:c>
      <x:c r="AH939" t="n">
        <x:f>IF(SUM(P939:AA939)=0,"",MAX(P939:AA939)/SUM(P939:AA939))</x:f>
        <x:v>0.09473427811915583</x:v>
      </x:c>
      <x:c r="AI939" t="n">
        <x:f>IF(AG939="","",AD939/'산출기준'!$B$18*'산출기준'!$B$20+MIN(1,AG939)*'산출기준'!$B$21+(1-AH939)*'산출기준'!$B$22)</x:f>
        <x:v>98.10531443761688</x:v>
      </x:c>
      <x:c r="AJ939" t="str">
        <x:v>24개월 중 양수 지수 24개월; 전반/후반 자료 12/12개월. 최근12개월/이전12개월 관측월 평균비 1.00배, 최근 최댓달 비중 9.5%. 미래 1년 지속을 보장하지 않음.</x:v>
      </x:c>
      <x:c r="AK939" t="str">
        <x:v>https://developers.naver.com/docs/serviceapi/datalab/search/search.md</x:v>
      </x:c>
    </x:row>
    <x:row r="940">
      <x:c r="A940" t="str">
        <x:v>K0936</x:v>
      </x:c>
      <x:c r="B940" t="str">
        <x:v>고생물·미스터리</x:v>
      </x:c>
      <x:c r="C940" t="str">
        <x:v>디플로도쿠스</x:v>
      </x:c>
      <x:c r="D940" t="n">
        <x:v>62.45791</x:v>
      </x:c>
      <x:c r="E940" t="n">
        <x:v>50.69745</x:v>
      </x:c>
      <x:c r="F940" t="n">
        <x:v>46.63299</x:v>
      </x:c>
      <x:c r="G940" t="n">
        <x:v>46.58489</x:v>
      </x:c>
      <x:c r="H940" t="n">
        <x:v>56.99855</x:v>
      </x:c>
      <x:c r="I940" t="n">
        <x:v>51.22655</x:v>
      </x:c>
      <x:c r="J940" t="n">
        <x:v>45.11784</x:v>
      </x:c>
      <x:c r="K940" t="n">
        <x:v>41.70274</x:v>
      </x:c>
      <x:c r="L940" t="n">
        <x:v>46.24819</x:v>
      </x:c>
      <x:c r="M940" t="n">
        <x:v>48.58104</x:v>
      </x:c>
      <x:c r="N940" t="n">
        <x:v>60.43771</x:v>
      </x:c>
      <x:c r="O940" t="n">
        <x:v>60.14911</x:v>
      </x:c>
      <x:c r="P940" t="n">
        <x:v>50.88985</x:v>
      </x:c>
      <x:c r="Q940" t="n">
        <x:v>56.22895</x:v>
      </x:c>
      <x:c r="R940" t="n">
        <x:v>46.22414</x:v>
      </x:c>
      <x:c r="S940" t="n">
        <x:v>48.10004</x:v>
      </x:c>
      <x:c r="T940" t="n">
        <x:v>53.8961</x:v>
      </x:c>
      <x:c r="U940" t="n">
        <x:v>49.42279</x:v>
      </x:c>
      <x:c r="V940" t="n">
        <x:v>57.3112</x:v>
      </x:c>
      <x:c r="W940" t="n">
        <x:v>49.11014</x:v>
      </x:c>
      <x:c r="X940" t="n">
        <x:v>43.07359</x:v>
      </x:c>
      <x:c r="Y940" t="n">
        <x:v>38.52813</x:v>
      </x:c>
      <x:c r="Z940" t="n">
        <x:v>42.80904</x:v>
      </x:c>
      <x:c r="AA940" t="n">
        <x:v>47.73929</x:v>
      </x:c>
      <x:c r="AB940" t="n">
        <x:f>COUNT(D940:O940)</x:f>
        <x:v>12</x:v>
      </x:c>
      <x:c r="AC940" t="n">
        <x:f>COUNT(P940:AA940)</x:f>
        <x:v>12</x:v>
      </x:c>
      <x:c r="AD940" t="n">
        <x:f>COUNTIF(D940:AA940,"&gt;0")</x:f>
        <x:v>24</x:v>
      </x:c>
      <x:c r="AE940" t="n">
        <x:f>IF(AB940=0,"",AVERAGE(D940:O940))</x:f>
        <x:v>51.40291416666667</x:v>
      </x:c>
      <x:c r="AF940" t="n">
        <x:f>IF(AC940=0,"",AVERAGE(P940:AA940))</x:f>
        <x:v>48.611105</x:v>
      </x:c>
      <x:c r="AG940" t="n">
        <x:f>IF(OR(AB940&lt;'산출기준'!$B$19,AC940&lt;'산출기준'!$B$19,AE940=0),"",AF940/AE940)</x:f>
        <x:v>0.9456877258434294</x:v>
      </x:c>
      <x:c r="AH940" t="n">
        <x:f>IF(SUM(P940:AA940)=0,"",MAX(P940:AA940)/SUM(P940:AA940))</x:f>
        <x:v>0.09824778377972139</x:v>
      </x:c>
      <x:c r="AI940" t="n">
        <x:f>IF(AG940="","",AD940/'산출기준'!$B$18*'산출기준'!$B$20+MIN(1,AG940)*'산출기준'!$B$21+(1-AH940)*'산출기준'!$B$22)</x:f>
        <x:v>96.40567609970846</x:v>
      </x:c>
      <x:c r="AJ940" t="str">
        <x:v>24개월 중 양수 지수 24개월; 전반/후반 자료 12/12개월. 최근12개월/이전12개월 관측월 평균비 0.95배, 최근 최댓달 비중 9.8%. 미래 1년 지속을 보장하지 않음.</x:v>
      </x:c>
      <x:c r="AK940" t="str">
        <x:v>https://developers.naver.com/docs/serviceapi/datalab/search/search.md</x:v>
      </x:c>
    </x:row>
    <x:row r="941">
      <x:c r="A941" t="str">
        <x:v>K0937</x:v>
      </x:c>
      <x:c r="B941" t="str">
        <x:v>고생물·미스터리</x:v>
      </x:c>
      <x:c r="C941" t="str">
        <x:v>테리지노사우루스</x:v>
      </x:c>
      <x:c r="D941" t="n">
        <x:v>77.65752</x:v>
      </x:c>
      <x:c r="E941" t="n">
        <x:v>89.32178</x:v>
      </x:c>
      <x:c r="F941" t="n">
        <x:v>100</x:v>
      </x:c>
      <x:c r="G941" t="n">
        <x:v>54.1366</x:v>
      </x:c>
      <x:c r="H941" t="n">
        <x:v>66.30591</x:v>
      </x:c>
      <x:c r="I941" t="n">
        <x:v>48.89369</x:v>
      </x:c>
      <x:c r="J941" t="n">
        <x:v>55.2429</x:v>
      </x:c>
      <x:c r="K941" t="n">
        <x:v>38.74458</x:v>
      </x:c>
      <x:c r="L941" t="n">
        <x:v>42.37614</x:v>
      </x:c>
      <x:c r="M941" t="n">
        <x:v>35.69023</x:v>
      </x:c>
      <x:c r="N941" t="n">
        <x:v>69.88936</x:v>
      </x:c>
      <x:c r="O941" t="n">
        <x:v>52.14045</x:v>
      </x:c>
      <x:c r="P941" t="n">
        <x:v>46.68109</x:v>
      </x:c>
      <x:c r="Q941" t="n">
        <x:v>48.19624</x:v>
      </x:c>
      <x:c r="R941" t="n">
        <x:v>56.3492</x:v>
      </x:c>
      <x:c r="S941" t="n">
        <x:v>83.95863</x:v>
      </x:c>
      <x:c r="T941" t="n">
        <x:v>85.18518</x:v>
      </x:c>
      <x:c r="U941" t="n">
        <x:v>77.36892</x:v>
      </x:c>
      <x:c r="V941" t="n">
        <x:v>63.10726</x:v>
      </x:c>
      <x:c r="W941" t="n">
        <x:v>55.17075</x:v>
      </x:c>
      <x:c r="X941" t="n">
        <x:v>61.56806</x:v>
      </x:c>
      <x:c r="Y941" t="n">
        <x:v>48.89369</x:v>
      </x:c>
      <x:c r="Z941" t="n">
        <x:v>47.06589</x:v>
      </x:c>
      <x:c r="AA941" t="n">
        <x:v>47.71524</x:v>
      </x:c>
      <x:c r="AB941" t="n">
        <x:f>COUNT(D941:O941)</x:f>
        <x:v>12</x:v>
      </x:c>
      <x:c r="AC941" t="n">
        <x:f>COUNT(P941:AA941)</x:f>
        <x:v>12</x:v>
      </x:c>
      <x:c r="AD941" t="n">
        <x:f>COUNTIF(D941:AA941,"&gt;0")</x:f>
        <x:v>24</x:v>
      </x:c>
      <x:c r="AE941" t="n">
        <x:f>IF(AB941=0,"",AVERAGE(D941:O941))</x:f>
        <x:v>60.86659666666667</x:v>
      </x:c>
      <x:c r="AF941" t="n">
        <x:f>IF(AC941=0,"",AVERAGE(P941:AA941))</x:f>
        <x:v>60.10501250000001</x:v>
      </x:c>
      <x:c r="AG941" t="n">
        <x:f>IF(OR(AB941&lt;'산출기준'!$B$19,AC941&lt;'산출기준'!$B$19,AE941=0),"",AF941/AE941)</x:f>
        <x:v>0.98748764990365</x:v>
      </x:c>
      <x:c r="AH941" t="n">
        <x:f>IF(SUM(P941:AA941)=0,"",MAX(P941:AA941)/SUM(P941:AA941))</x:f>
        <x:v>0.11810603982488149</x:v>
      </x:c>
      <x:c r="AI941" t="n">
        <x:f>IF(AG941="","",AD941/'산출기준'!$B$18*'산출기준'!$B$20+MIN(1,AG941)*'산출기준'!$B$21+(1-AH941)*'산출기준'!$B$22)</x:f>
        <x:v>97.26250870061187</x:v>
      </x:c>
      <x:c r="AJ941" t="str">
        <x:v>24개월 중 양수 지수 24개월; 전반/후반 자료 12/12개월. 최근12개월/이전12개월 관측월 평균비 0.99배, 최근 최댓달 비중 11.8%. 미래 1년 지속을 보장하지 않음.</x:v>
      </x:c>
      <x:c r="AK941" t="str">
        <x:v>https://developers.naver.com/docs/serviceapi/datalab/search/search.md</x:v>
      </x:c>
    </x:row>
    <x:row r="942">
      <x:c r="A942" t="str">
        <x:v>K0938</x:v>
      </x:c>
      <x:c r="B942" t="str">
        <x:v>고생물·미스터리</x:v>
      </x:c>
      <x:c r="C942" t="str">
        <x:v>플레시오사우루스</x:v>
      </x:c>
      <x:c r="D942" t="n">
        <x:v>54.93025</x:v>
      </x:c>
      <x:c r="E942" t="n">
        <x:v>41.05339</x:v>
      </x:c>
      <x:c r="F942" t="n">
        <x:v>37.01298</x:v>
      </x:c>
      <x:c r="G942" t="n">
        <x:v>39.15343</x:v>
      </x:c>
      <x:c r="H942" t="n">
        <x:v>47.23424</x:v>
      </x:c>
      <x:c r="I942" t="n">
        <x:v>40.25974</x:v>
      </x:c>
      <x:c r="J942" t="n">
        <x:v>35.37758</x:v>
      </x:c>
      <x:c r="K942" t="n">
        <x:v>36.41173</x:v>
      </x:c>
      <x:c r="L942" t="n">
        <x:v>37.71043</x:v>
      </x:c>
      <x:c r="M942" t="n">
        <x:v>36.43578</x:v>
      </x:c>
      <x:c r="N942" t="n">
        <x:v>47.11399</x:v>
      </x:c>
      <x:c r="O942" t="n">
        <x:v>54.97835</x:v>
      </x:c>
      <x:c r="P942" t="n">
        <x:v>46.15199</x:v>
      </x:c>
      <x:c r="Q942" t="n">
        <x:v>44.01154</x:v>
      </x:c>
      <x:c r="R942" t="n">
        <x:v>41.31794</x:v>
      </x:c>
      <x:c r="S942" t="n">
        <x:v>43.50649</x:v>
      </x:c>
      <x:c r="T942" t="n">
        <x:v>49.39874</x:v>
      </x:c>
      <x:c r="U942" t="n">
        <x:v>47.45069</x:v>
      </x:c>
      <x:c r="V942" t="n">
        <x:v>48.26839</x:v>
      </x:c>
      <x:c r="W942" t="n">
        <x:v>47.47474</x:v>
      </x:c>
      <x:c r="X942" t="n">
        <x:v>41.58249</x:v>
      </x:c>
      <x:c r="Y942" t="n">
        <x:v>37.49398</x:v>
      </x:c>
      <x:c r="Z942" t="n">
        <x:v>41.60654</x:v>
      </x:c>
      <x:c r="AA942" t="n">
        <x:v>45.45454</x:v>
      </x:c>
      <x:c r="AB942" t="n">
        <x:f>COUNT(D942:O942)</x:f>
        <x:v>12</x:v>
      </x:c>
      <x:c r="AC942" t="n">
        <x:f>COUNT(P942:AA942)</x:f>
        <x:v>12</x:v>
      </x:c>
      <x:c r="AD942" t="n">
        <x:f>COUNTIF(D942:AA942,"&gt;0")</x:f>
        <x:v>24</x:v>
      </x:c>
      <x:c r="AE942" t="n">
        <x:f>IF(AB942=0,"",AVERAGE(D942:O942))</x:f>
        <x:v>42.30599083333333</x:v>
      </x:c>
      <x:c r="AF942" t="n">
        <x:f>IF(AC942=0,"",AVERAGE(P942:AA942))</x:f>
        <x:v>44.476505833333334</x:v>
      </x:c>
      <x:c r="AG942" t="n">
        <x:f>IF(OR(AB942&lt;'산출기준'!$B$19,AC942&lt;'산출기준'!$B$19,AE942=0),"",AF942/AE942)</x:f>
        <x:v>1.0513051451401023</x:v>
      </x:c>
      <x:c r="AH942" t="n">
        <x:f>IF(SUM(P942:AA942)=0,"",MAX(P942:AA942)/SUM(P942:AA942))</x:f>
        <x:v>0.09255586943121487</x:v>
      </x:c>
      <x:c r="AI942" t="n">
        <x:f>IF(AG942="","",AD942/'산출기준'!$B$18*'산출기준'!$B$20+MIN(1,AG942)*'산출기준'!$B$21+(1-AH942)*'산출기준'!$B$22)</x:f>
        <x:v>98.14888261137571</x:v>
      </x:c>
      <x:c r="AJ942" t="str">
        <x:v>24개월 중 양수 지수 24개월; 전반/후반 자료 12/12개월. 최근12개월/이전12개월 관측월 평균비 1.05배, 최근 최댓달 비중 9.3%. 미래 1년 지속을 보장하지 않음.</x:v>
      </x:c>
      <x:c r="AK942" t="str">
        <x:v>https://developers.naver.com/docs/serviceapi/datalab/search/search.md</x:v>
      </x:c>
    </x:row>
    <x:row r="943">
      <x:c r="A943" t="str">
        <x:v>K0939</x:v>
      </x:c>
      <x:c r="B943" t="str">
        <x:v>고생물·미스터리</x:v>
      </x:c>
      <x:c r="C943" t="str">
        <x:v>디메트로돈</x:v>
      </x:c>
      <x:c r="D943" t="n">
        <x:v>40.25974</x:v>
      </x:c>
      <x:c r="E943" t="n">
        <x:v>43.04954</x:v>
      </x:c>
      <x:c r="F943" t="n">
        <x:v>38.23953</x:v>
      </x:c>
      <x:c r="G943" t="n">
        <x:v>38.72053</x:v>
      </x:c>
      <x:c r="H943" t="n">
        <x:v>42.06349</x:v>
      </x:c>
      <x:c r="I943" t="n">
        <x:v>38.07118</x:v>
      </x:c>
      <x:c r="J943" t="n">
        <x:v>33.18903</x:v>
      </x:c>
      <x:c r="K943" t="n">
        <x:v>28.61952</x:v>
      </x:c>
      <x:c r="L943" t="n">
        <x:v>32.44348</x:v>
      </x:c>
      <x:c r="M943" t="n">
        <x:v>31.45743</x:v>
      </x:c>
      <x:c r="N943" t="n">
        <x:v>39.92303</x:v>
      </x:c>
      <x:c r="O943" t="n">
        <x:v>43.89129</x:v>
      </x:c>
      <x:c r="P943" t="n">
        <x:v>37.59018</x:v>
      </x:c>
      <x:c r="Q943" t="n">
        <x:v>43.21789</x:v>
      </x:c>
      <x:c r="R943" t="n">
        <x:v>47.66714</x:v>
      </x:c>
      <x:c r="S943" t="n">
        <x:v>42.35209</x:v>
      </x:c>
      <x:c r="T943" t="n">
        <x:v>43.81914</x:v>
      </x:c>
      <x:c r="U943" t="n">
        <x:v>43.21789</x:v>
      </x:c>
      <x:c r="V943" t="n">
        <x:v>42.85714</x:v>
      </x:c>
      <x:c r="W943" t="n">
        <x:v>32.29918</x:v>
      </x:c>
      <x:c r="X943" t="n">
        <x:v>31.98653</x:v>
      </x:c>
      <x:c r="Y943" t="n">
        <x:v>32.61183</x:v>
      </x:c>
      <x:c r="Z943" t="n">
        <x:v>37.90283</x:v>
      </x:c>
      <x:c r="AA943" t="n">
        <x:v>39.53823</x:v>
      </x:c>
      <x:c r="AB943" t="n">
        <x:f>COUNT(D943:O943)</x:f>
        <x:v>12</x:v>
      </x:c>
      <x:c r="AC943" t="n">
        <x:f>COUNT(P943:AA943)</x:f>
        <x:v>12</x:v>
      </x:c>
      <x:c r="AD943" t="n">
        <x:f>COUNTIF(D943:AA943,"&gt;0")</x:f>
        <x:v>24</x:v>
      </x:c>
      <x:c r="AE943" t="n">
        <x:f>IF(AB943=0,"",AVERAGE(D943:O943))</x:f>
        <x:v>37.493982499999994</x:v>
      </x:c>
      <x:c r="AF943" t="n">
        <x:f>IF(AC943=0,"",AVERAGE(P943:AA943))</x:f>
        <x:v>39.588339166666664</x:v>
      </x:c>
      <x:c r="AG943" t="n">
        <x:f>IF(OR(AB943&lt;'산출기준'!$B$19,AC943&lt;'산출기준'!$B$19,AE943=0),"",AF943/AE943)</x:f>
        <x:v>1.055858474534325</x:v>
      </x:c>
      <x:c r="AH943" t="n">
        <x:f>IF(SUM(P943:AA943)=0,"",MAX(P943:AA943)/SUM(P943:AA943))</x:f>
        <x:v>0.10033918447408136</x:v>
      </x:c>
      <x:c r="AI943" t="n">
        <x:f>IF(AG943="","",AD943/'산출기준'!$B$18*'산출기준'!$B$20+MIN(1,AG943)*'산출기준'!$B$21+(1-AH943)*'산출기준'!$B$22)</x:f>
        <x:v>97.99321631051838</x:v>
      </x:c>
      <x:c r="AJ943" t="str">
        <x:v>24개월 중 양수 지수 24개월; 전반/후반 자료 12/12개월. 최근12개월/이전12개월 관측월 평균비 1.06배, 최근 최댓달 비중 10.0%. 미래 1년 지속을 보장하지 않음.</x:v>
      </x:c>
      <x:c r="AK943" t="str">
        <x:v>https://developers.naver.com/docs/serviceapi/datalab/search/search.md</x:v>
      </x:c>
    </x:row>
    <x:row r="944">
      <x:c r="A944" t="str">
        <x:v>K0940</x:v>
      </x:c>
      <x:c r="B944" t="str">
        <x:v>고생물·미스터리</x:v>
      </x:c>
      <x:c r="C944" t="str">
        <x:v>호모에렉투스</x:v>
      </x:c>
      <x:c r="D944" t="n">
        <x:v>73.99898</x:v>
      </x:c>
      <x:c r="E944" t="n">
        <x:v>71.31272</x:v>
      </x:c>
      <x:c r="F944" t="n">
        <x:v>63.07653</x:v>
      </x:c>
      <x:c r="G944" t="n">
        <x:v>66.39635</x:v>
      </x:c>
      <x:c r="H944" t="n">
        <x:v>93.20831</x:v>
      </x:c>
      <x:c r="I944" t="n">
        <x:v>70.4004</x:v>
      </x:c>
      <x:c r="J944" t="n">
        <x:v>100</x:v>
      </x:c>
      <x:c r="K944" t="n">
        <x:v>84.76938</x:v>
      </x:c>
      <x:c r="L944" t="n">
        <x:v>59.52863</x:v>
      </x:c>
      <x:c r="M944" t="n">
        <x:v>58.79371</x:v>
      </x:c>
      <x:c r="N944" t="n">
        <x:v>57.09579</x:v>
      </x:c>
      <x:c r="O944" t="n">
        <x:v>55.2965</x:v>
      </x:c>
      <x:c r="P944" t="n">
        <x:v>53.14242</x:v>
      </x:c>
      <x:c r="Q944" t="n">
        <x:v>47.61784</x:v>
      </x:c>
      <x:c r="R944" t="n">
        <x:v>44.22199</x:v>
      </x:c>
      <x:c r="S944" t="n">
        <x:v>53.82665</x:v>
      </x:c>
      <x:c r="T944" t="n">
        <x:v>56.69031</x:v>
      </x:c>
      <x:c r="U944" t="n">
        <x:v>49.29042</x:v>
      </x:c>
      <x:c r="V944" t="n">
        <x:v>73.49214</x:v>
      </x:c>
      <x:c r="W944" t="n">
        <x:v>64.69842</x:v>
      </x:c>
      <x:c r="X944" t="n">
        <x:v>49.23973</x:v>
      </x:c>
      <x:c r="Y944" t="n">
        <x:v>45.33705</x:v>
      </x:c>
      <x:c r="Z944" t="n">
        <x:v>40.95286</x:v>
      </x:c>
      <x:c r="AA944" t="n">
        <x:v>42.4227</x:v>
      </x:c>
      <x:c r="AB944" t="n">
        <x:f>COUNT(D944:O944)</x:f>
        <x:v>12</x:v>
      </x:c>
      <x:c r="AC944" t="n">
        <x:f>COUNT(P944:AA944)</x:f>
        <x:v>12</x:v>
      </x:c>
      <x:c r="AD944" t="n">
        <x:f>COUNTIF(D944:AA944,"&gt;0")</x:f>
        <x:v>24</x:v>
      </x:c>
      <x:c r="AE944" t="n">
        <x:f>IF(AB944=0,"",AVERAGE(D944:O944))</x:f>
        <x:v>71.15644166666667</x:v>
      </x:c>
      <x:c r="AF944" t="n">
        <x:f>IF(AC944=0,"",AVERAGE(P944:AA944))</x:f>
        <x:v>51.74437749999999</x:v>
      </x:c>
      <x:c r="AG944" t="n">
        <x:f>IF(OR(AB944&lt;'산출기준'!$B$19,AC944&lt;'산출기준'!$B$19,AE944=0),"",AF944/AE944)</x:f>
        <x:v>0.7271917522576135</x:v>
      </x:c>
      <x:c r="AH944" t="n">
        <x:f>IF(SUM(P944:AA944)=0,"",MAX(P944:AA944)/SUM(P944:AA944))</x:f>
        <x:v>0.11835769016643405</x:v>
      </x:c>
      <x:c r="AI944" t="n">
        <x:f>IF(AG944="","",AD944/'산출기준'!$B$18*'산출기준'!$B$20+MIN(1,AG944)*'산출기준'!$B$21+(1-AH944)*'산출기준'!$B$22)</x:f>
        <x:v>89.44859876439972</x:v>
      </x:c>
      <x:c r="AJ944" t="str">
        <x:v>24개월 중 양수 지수 24개월; 전반/후반 자료 12/12개월. 최근12개월/이전12개월 관측월 평균비 0.73배, 최근 최댓달 비중 11.8%. 미래 1년 지속을 보장하지 않음.</x:v>
      </x:c>
      <x:c r="AK944" t="str">
        <x:v>https://developers.naver.com/docs/serviceapi/datalab/search/search.md</x:v>
      </x:c>
    </x:row>
    <x:row r="945">
      <x:c r="A945" t="str">
        <x:v>K0941</x:v>
      </x:c>
      <x:c r="B945" t="str">
        <x:v>고생물·미스터리</x:v>
      </x:c>
      <x:c r="C945" t="str">
        <x:v>고생대</x:v>
      </x:c>
      <x:c r="D945" t="n">
        <x:v>66.8525</x:v>
      </x:c>
      <x:c r="E945" t="n">
        <x:v>71.41409</x:v>
      </x:c>
      <x:c r="F945" t="n">
        <x:v>54.30816</x:v>
      </x:c>
      <x:c r="G945" t="n">
        <x:v>40.36999</x:v>
      </x:c>
      <x:c r="H945" t="n">
        <x:v>28.38317</x:v>
      </x:c>
      <x:c r="I945" t="n">
        <x:v>29.09275</x:v>
      </x:c>
      <x:c r="J945" t="n">
        <x:v>35.96046</x:v>
      </x:c>
      <x:c r="K945" t="n">
        <x:v>43.46173</x:v>
      </x:c>
      <x:c r="L945" t="n">
        <x:v>38.34262</x:v>
      </x:c>
      <x:c r="M945" t="n">
        <x:v>37.55701</x:v>
      </x:c>
      <x:c r="N945" t="n">
        <x:v>36.84744</x:v>
      </x:c>
      <x:c r="O945" t="n">
        <x:v>65.25595</x:v>
      </x:c>
      <x:c r="P945" t="n">
        <x:v>53.852</x:v>
      </x:c>
      <x:c r="Q945" t="n">
        <x:v>34.08514</x:v>
      </x:c>
      <x:c r="R945" t="n">
        <x:v>24.07501</x:v>
      </x:c>
      <x:c r="S945" t="n">
        <x:v>21.56614</x:v>
      </x:c>
      <x:c r="T945" t="n">
        <x:v>21.81956</x:v>
      </x:c>
      <x:c r="U945" t="n">
        <x:v>19.26001</x:v>
      </x:c>
      <x:c r="V945" t="n">
        <x:v>29.39685</x:v>
      </x:c>
      <x:c r="W945" t="n">
        <x:v>22.37709</x:v>
      </x:c>
      <x:c r="X945" t="n">
        <x:v>17.53674</x:v>
      </x:c>
      <x:c r="Y945" t="n">
        <x:v>18.70248</x:v>
      </x:c>
      <x:c r="Z945" t="n">
        <x:v>18.82919</x:v>
      </x:c>
      <x:c r="AA945" t="n">
        <x:v>39.43233</x:v>
      </x:c>
      <x:c r="AB945" t="n">
        <x:f>COUNT(D945:O945)</x:f>
        <x:v>12</x:v>
      </x:c>
      <x:c r="AC945" t="n">
        <x:f>COUNT(P945:AA945)</x:f>
        <x:v>12</x:v>
      </x:c>
      <x:c r="AD945" t="n">
        <x:f>COUNTIF(D945:AA945,"&gt;0")</x:f>
        <x:v>24</x:v>
      </x:c>
      <x:c r="AE945" t="n">
        <x:f>IF(AB945=0,"",AVERAGE(D945:O945))</x:f>
        <x:v>45.6538225</x:v>
      </x:c>
      <x:c r="AF945" t="n">
        <x:f>IF(AC945=0,"",AVERAGE(P945:AA945))</x:f>
        <x:v>26.74437833333333</x:v>
      </x:c>
      <x:c r="AG945" t="n">
        <x:f>IF(OR(AB945&lt;'산출기준'!$B$19,AC945&lt;'산출기준'!$B$19,AE945=0),"",AF945/AE945)</x:f>
        <x:v>0.5858080850367641</x:v>
      </x:c>
      <x:c r="AH945" t="n">
        <x:f>IF(SUM(P945:AA945)=0,"",MAX(P945:AA945)/SUM(P945:AA945))</x:f>
        <x:v>0.1677985036980046</x:v>
      </x:c>
      <x:c r="AI945" t="n">
        <x:f>IF(AG945="","",AD945/'산출기준'!$B$18*'산출기준'!$B$20+MIN(1,AG945)*'산출기준'!$B$21+(1-AH945)*'산출기준'!$B$22)</x:f>
        <x:v>84.21827247714283</x:v>
      </x:c>
      <x:c r="AJ945" t="str">
        <x:v>24개월 중 양수 지수 24개월; 전반/후반 자료 12/12개월. 최근12개월/이전12개월 관측월 평균비 0.59배, 최근 최댓달 비중 16.8%. 미래 1년 지속을 보장하지 않음.</x:v>
      </x:c>
      <x:c r="AK945" t="str">
        <x:v>https://developers.naver.com/docs/serviceapi/datalab/search/search.md</x:v>
      </x:c>
    </x:row>
    <x:row r="946">
      <x:c r="A946" t="str">
        <x:v>K0942</x:v>
      </x:c>
      <x:c r="B946" t="str">
        <x:v>고생물·미스터리</x:v>
      </x:c>
      <x:c r="C946" t="str">
        <x:v>엘라스모사우루스</x:v>
      </x:c>
      <x:c r="D946" t="n">
        <x:v>63.73542</x:v>
      </x:c>
      <x:c r="E946" t="n">
        <x:v>44.60212</x:v>
      </x:c>
      <x:c r="F946" t="n">
        <x:v>35.96046</x:v>
      </x:c>
      <x:c r="G946" t="n">
        <x:v>45.05828</x:v>
      </x:c>
      <x:c r="H946" t="n">
        <x:v>53.39584</x:v>
      </x:c>
      <x:c r="I946" t="n">
        <x:v>38.41865</x:v>
      </x:c>
      <x:c r="J946" t="n">
        <x:v>36.13786</x:v>
      </x:c>
      <x:c r="K946" t="n">
        <x:v>43.48707</x:v>
      </x:c>
      <x:c r="L946" t="n">
        <x:v>48.42878</x:v>
      </x:c>
      <x:c r="M946" t="n">
        <x:v>38.36796</x:v>
      </x:c>
      <x:c r="N946" t="n">
        <x:v>50.76026</x:v>
      </x:c>
      <x:c r="O946" t="n">
        <x:v>56.43689</x:v>
      </x:c>
      <x:c r="P946" t="n">
        <x:v>43.33502</x:v>
      </x:c>
      <x:c r="Q946" t="n">
        <x:v>43.43639</x:v>
      </x:c>
      <x:c r="R946" t="n">
        <x:v>41.1556</x:v>
      </x:c>
      <x:c r="S946" t="n">
        <x:v>43.18297</x:v>
      </x:c>
      <x:c r="T946" t="n">
        <x:v>50.63355</x:v>
      </x:c>
      <x:c r="U946" t="n">
        <x:v>48.09934</x:v>
      </x:c>
      <x:c r="V946" t="n">
        <x:v>46.24936</x:v>
      </x:c>
      <x:c r="W946" t="n">
        <x:v>50.32944</x:v>
      </x:c>
      <x:c r="X946" t="n">
        <x:v>43.3857</x:v>
      </x:c>
      <x:c r="Y946" t="n">
        <x:v>37.02483</x:v>
      </x:c>
      <x:c r="Z946" t="n">
        <x:v>39.25494</x:v>
      </x:c>
      <x:c r="AA946" t="n">
        <x:v>41.61175</x:v>
      </x:c>
      <x:c r="AB946" t="n">
        <x:f>COUNT(D946:O946)</x:f>
        <x:v>12</x:v>
      </x:c>
      <x:c r="AC946" t="n">
        <x:f>COUNT(P946:AA946)</x:f>
        <x:v>12</x:v>
      </x:c>
      <x:c r="AD946" t="n">
        <x:f>COUNTIF(D946:AA946,"&gt;0")</x:f>
        <x:v>24</x:v>
      </x:c>
      <x:c r="AE946" t="n">
        <x:f>IF(AB946=0,"",AVERAGE(D946:O946))</x:f>
        <x:v>46.23246583333333</x:v>
      </x:c>
      <x:c r="AF946" t="n">
        <x:f>IF(AC946=0,"",AVERAGE(P946:AA946))</x:f>
        <x:v>43.9749075</x:v>
      </x:c>
      <x:c r="AG946" t="n">
        <x:f>IF(OR(AB946&lt;'산출기준'!$B$19,AC946&lt;'산출기준'!$B$19,AE946=0),"",AF946/AE946)</x:f>
        <x:v>0.9511694154174739</x:v>
      </x:c>
      <x:c r="AH946" t="n">
        <x:f>IF(SUM(P946:AA946)=0,"",MAX(P946:AA946)/SUM(P946:AA946))</x:f>
        <x:v>0.09595159466793649</x:v>
      </x:c>
      <x:c r="AI946" t="n">
        <x:f>IF(AG946="","",AD946/'산출기준'!$B$18*'산출기준'!$B$20+MIN(1,AG946)*'산출기준'!$B$21+(1-AH946)*'산출기준'!$B$22)</x:f>
        <x:v>96.61605056916548</x:v>
      </x:c>
      <x:c r="AJ946" t="str">
        <x:v>24개월 중 양수 지수 24개월; 전반/후반 자료 12/12개월. 최근12개월/이전12개월 관측월 평균비 0.95배, 최근 최댓달 비중 9.6%. 미래 1년 지속을 보장하지 않음.</x:v>
      </x:c>
      <x:c r="AK946" t="str">
        <x:v>https://developers.naver.com/docs/serviceapi/datalab/search/search.md</x:v>
      </x:c>
    </x:row>
    <x:row r="947">
      <x:c r="A947" t="str">
        <x:v>K0943</x:v>
      </x:c>
      <x:c r="B947" t="str">
        <x:v>고생물·미스터리</x:v>
      </x:c>
      <x:c r="C947" t="str">
        <x:v>초식공룡</x:v>
      </x:c>
      <x:c r="D947" t="n">
        <x:v>57.90674</x:v>
      </x:c>
      <x:c r="E947" t="n">
        <x:v>58.56563</x:v>
      </x:c>
      <x:c r="F947" t="n">
        <x:v>47.8966</x:v>
      </x:c>
      <x:c r="G947" t="n">
        <x:v>48.98631</x:v>
      </x:c>
      <x:c r="H947" t="n">
        <x:v>55.47389</x:v>
      </x:c>
      <x:c r="I947" t="n">
        <x:v>43.61378</x:v>
      </x:c>
      <x:c r="J947" t="n">
        <x:v>48.88494</x:v>
      </x:c>
      <x:c r="K947" t="n">
        <x:v>46.09731</x:v>
      </x:c>
      <x:c r="L947" t="n">
        <x:v>50.15205</x:v>
      </x:c>
      <x:c r="M947" t="n">
        <x:v>55.24581</x:v>
      </x:c>
      <x:c r="N947" t="n">
        <x:v>74.58185</x:v>
      </x:c>
      <x:c r="O947" t="n">
        <x:v>67.18195</x:v>
      </x:c>
      <x:c r="P947" t="n">
        <x:v>53.29447</x:v>
      </x:c>
      <x:c r="Q947" t="n">
        <x:v>52.61023</x:v>
      </x:c>
      <x:c r="R947" t="n">
        <x:v>49.18905</x:v>
      </x:c>
      <x:c r="S947" t="n">
        <x:v>47.16168</x:v>
      </x:c>
      <x:c r="T947" t="n">
        <x:v>48.12468</x:v>
      </x:c>
      <x:c r="U947" t="n">
        <x:v>43.66447</x:v>
      </x:c>
      <x:c r="V947" t="n">
        <x:v>53.29447</x:v>
      </x:c>
      <x:c r="W947" t="n">
        <x:v>41.20628</x:v>
      </x:c>
      <x:c r="X947" t="n">
        <x:v>46.83223</x:v>
      </x:c>
      <x:c r="Y947" t="n">
        <x:v>37.50633</x:v>
      </x:c>
      <x:c r="Z947" t="n">
        <x:v>35.88443</x:v>
      </x:c>
      <x:c r="AA947" t="n">
        <x:v>37.83578</x:v>
      </x:c>
      <x:c r="AB947" t="n">
        <x:f>COUNT(D947:O947)</x:f>
        <x:v>12</x:v>
      </x:c>
      <x:c r="AC947" t="n">
        <x:f>COUNT(P947:AA947)</x:f>
        <x:v>12</x:v>
      </x:c>
      <x:c r="AD947" t="n">
        <x:f>COUNTIF(D947:AA947,"&gt;0")</x:f>
        <x:v>24</x:v>
      </x:c>
      <x:c r="AE947" t="n">
        <x:f>IF(AB947=0,"",AVERAGE(D947:O947))</x:f>
        <x:v>54.54890500000001</x:v>
      </x:c>
      <x:c r="AF947" t="n">
        <x:f>IF(AC947=0,"",AVERAGE(P947:AA947))</x:f>
        <x:v>45.55034166666667</x:v>
      </x:c>
      <x:c r="AG947" t="n">
        <x:f>IF(OR(AB947&lt;'산출기준'!$B$19,AC947&lt;'산출기준'!$B$19,AE947=0),"",AF947/AE947)</x:f>
        <x:v>0.8350367741876149</x:v>
      </x:c>
      <x:c r="AH947" t="n">
        <x:f>IF(SUM(P947:AA947)=0,"",MAX(P947:AA947)/SUM(P947:AA947))</x:f>
        <x:v>0.09750104325964623</x:v>
      </x:c>
      <x:c r="AI947" t="n">
        <x:f>IF(AG947="","",AD947/'산출기준'!$B$18*'산출기준'!$B$20+MIN(1,AG947)*'산출기준'!$B$21+(1-AH947)*'산출기준'!$B$22)</x:f>
        <x:v>93.10108236043553</x:v>
      </x:c>
      <x:c r="AJ947" t="str">
        <x:v>24개월 중 양수 지수 24개월; 전반/후반 자료 12/12개월. 최근12개월/이전12개월 관측월 평균비 0.84배, 최근 최댓달 비중 9.8%. 미래 1년 지속을 보장하지 않음.</x:v>
      </x:c>
      <x:c r="AK947" t="str">
        <x:v>https://developers.naver.com/docs/serviceapi/datalab/search/search.md</x:v>
      </x:c>
    </x:row>
    <x:row r="948">
      <x:c r="A948" t="str">
        <x:v>K0944</x:v>
      </x:c>
      <x:c r="B948" t="str">
        <x:v>고생물·미스터리</x:v>
      </x:c>
      <x:c r="C948" t="str">
        <x:v>암모나이트화석</x:v>
      </x:c>
      <x:c r="D948" t="n">
        <x:v>39.5337</x:v>
      </x:c>
      <x:c r="E948" t="n">
        <x:v>36.9488</x:v>
      </x:c>
      <x:c r="F948" t="n">
        <x:v>24.30309</x:v>
      </x:c>
      <x:c r="G948" t="n">
        <x:v>27.47085</x:v>
      </x:c>
      <x:c r="H948" t="n">
        <x:v>39.81246</x:v>
      </x:c>
      <x:c r="I948" t="n">
        <x:v>27.42017</x:v>
      </x:c>
      <x:c r="J948" t="n">
        <x:v>31.24683</x:v>
      </x:c>
      <x:c r="K948" t="n">
        <x:v>26.98935</x:v>
      </x:c>
      <x:c r="L948" t="n">
        <x:v>32.33654</x:v>
      </x:c>
      <x:c r="M948" t="n">
        <x:v>26.20375</x:v>
      </x:c>
      <x:c r="N948" t="n">
        <x:v>34.69336</x:v>
      </x:c>
      <x:c r="O948" t="n">
        <x:v>37.73441</x:v>
      </x:c>
      <x:c r="P948" t="n">
        <x:v>32.71667</x:v>
      </x:c>
      <x:c r="Q948" t="n">
        <x:v>27.49619</x:v>
      </x:c>
      <x:c r="R948" t="n">
        <x:v>24.93664</x:v>
      </x:c>
      <x:c r="S948" t="n">
        <x:v>23.41611</x:v>
      </x:c>
      <x:c r="T948" t="n">
        <x:v>26.33046</x:v>
      </x:c>
      <x:c r="U948" t="n">
        <x:v>21.31272</x:v>
      </x:c>
      <x:c r="V948" t="n">
        <x:v>60.31424</x:v>
      </x:c>
      <x:c r="W948" t="n">
        <x:v>59.45261</x:v>
      </x:c>
      <x:c r="X948" t="n">
        <x:v>26.22909</x:v>
      </x:c>
      <x:c r="Y948" t="n">
        <x:v>20.17232</x:v>
      </x:c>
      <x:c r="Z948" t="n">
        <x:v>20.4004</x:v>
      </x:c>
      <x:c r="AA948" t="n">
        <x:v>36.1632</x:v>
      </x:c>
      <x:c r="AB948" t="n">
        <x:f>COUNT(D948:O948)</x:f>
        <x:v>12</x:v>
      </x:c>
      <x:c r="AC948" t="n">
        <x:f>COUNT(P948:AA948)</x:f>
        <x:v>12</x:v>
      </x:c>
      <x:c r="AD948" t="n">
        <x:f>COUNTIF(D948:AA948,"&gt;0")</x:f>
        <x:v>24</x:v>
      </x:c>
      <x:c r="AE948" t="n">
        <x:f>IF(AB948=0,"",AVERAGE(D948:O948))</x:f>
        <x:v>32.05777583333333</x:v>
      </x:c>
      <x:c r="AF948" t="n">
        <x:f>IF(AC948=0,"",AVERAGE(P948:AA948))</x:f>
        <x:v>31.5783875</x:v>
      </x:c>
      <x:c r="AG948" t="n">
        <x:f>IF(OR(AB948&lt;'산출기준'!$B$19,AC948&lt;'산출기준'!$B$19,AE948=0),"",AF948/AE948)</x:f>
        <x:v>0.9850461137470783</x:v>
      </x:c>
      <x:c r="AH948" t="n">
        <x:f>IF(SUM(P948:AA948)=0,"",MAX(P948:AA948)/SUM(P948:AA948))</x:f>
        <x:v>0.1591653996476757</x:v>
      </x:c>
      <x:c r="AI948" t="n">
        <x:f>IF(AG948="","",AD948/'산출기준'!$B$18*'산출기준'!$B$20+MIN(1,AG948)*'산출기준'!$B$21+(1-AH948)*'산출기준'!$B$22)</x:f>
        <x:v>96.36807541945883</x:v>
      </x:c>
      <x:c r="AJ948" t="str">
        <x:v>24개월 중 양수 지수 24개월; 전반/후반 자료 12/12개월. 최근12개월/이전12개월 관측월 평균비 0.99배, 최근 최댓달 비중 15.9%. 미래 1년 지속을 보장하지 않음.</x:v>
      </x:c>
      <x:c r="AK948" t="str">
        <x:v>https://developers.naver.com/docs/serviceapi/datalab/search/search.md</x:v>
      </x:c>
    </x:row>
    <x:row r="949">
      <x:c r="A949" t="str">
        <x:v>K0945</x:v>
      </x:c>
      <x:c r="B949" t="str">
        <x:v>고생물·미스터리</x:v>
      </x:c>
      <x:c r="C949" t="str">
        <x:v>공룡화석</x:v>
      </x:c>
      <x:c r="D949" t="n">
        <x:v>34.73282</x:v>
      </x:c>
      <x:c r="E949" t="n">
        <x:v>43.60125</x:v>
      </x:c>
      <x:c r="F949" t="n">
        <x:v>33.94701</x:v>
      </x:c>
      <x:c r="G949" t="n">
        <x:v>41.71531</x:v>
      </x:c>
      <x:c r="H949" t="n">
        <x:v>29.63628</x:v>
      </x:c>
      <x:c r="I949" t="n">
        <x:v>23.03547</x:v>
      </x:c>
      <x:c r="J949" t="n">
        <x:v>30.35473</x:v>
      </x:c>
      <x:c r="K949" t="n">
        <x:v>29.20969</x:v>
      </x:c>
      <x:c r="L949" t="n">
        <x:v>33.8123</x:v>
      </x:c>
      <x:c r="M949" t="n">
        <x:v>30.30983</x:v>
      </x:c>
      <x:c r="N949" t="n">
        <x:v>34.19398</x:v>
      </x:c>
      <x:c r="O949" t="n">
        <x:v>40.9744</x:v>
      </x:c>
      <x:c r="P949" t="n">
        <x:v>35.1145</x:v>
      </x:c>
      <x:c r="Q949" t="n">
        <x:v>29.09744</x:v>
      </x:c>
      <x:c r="R949" t="n">
        <x:v>26.15626</x:v>
      </x:c>
      <x:c r="S949" t="n">
        <x:v>26.82981</x:v>
      </x:c>
      <x:c r="T949" t="n">
        <x:v>24.06825</x:v>
      </x:c>
      <x:c r="U949" t="n">
        <x:v>21.23933</x:v>
      </x:c>
      <x:c r="V949" t="n">
        <x:v>100</x:v>
      </x:c>
      <x:c r="W949" t="n">
        <x:v>78.33408</x:v>
      </x:c>
      <x:c r="X949" t="n">
        <x:v>34.19398</x:v>
      </x:c>
      <x:c r="Y949" t="n">
        <x:v>26.96452</x:v>
      </x:c>
      <x:c r="Z949" t="n">
        <x:v>23.93354</x:v>
      </x:c>
      <x:c r="AA949" t="n">
        <x:v>30.53435</x:v>
      </x:c>
      <x:c r="AB949" t="n">
        <x:f>COUNT(D949:O949)</x:f>
        <x:v>12</x:v>
      </x:c>
      <x:c r="AC949" t="n">
        <x:f>COUNT(P949:AA949)</x:f>
        <x:v>12</x:v>
      </x:c>
      <x:c r="AD949" t="n">
        <x:f>COUNTIF(D949:AA949,"&gt;0")</x:f>
        <x:v>24</x:v>
      </x:c>
      <x:c r="AE949" t="n">
        <x:f>IF(AB949=0,"",AVERAGE(D949:O949))</x:f>
        <x:v>33.79358916666667</x:v>
      </x:c>
      <x:c r="AF949" t="n">
        <x:f>IF(AC949=0,"",AVERAGE(P949:AA949))</x:f>
        <x:v>38.03883833333333</x:v>
      </x:c>
      <x:c r="AG949" t="n">
        <x:f>IF(OR(AB949&lt;'산출기준'!$B$19,AC949&lt;'산출기준'!$B$19,AE949=0),"",AF949/AE949)</x:f>
        <x:v>1.1256229146223418</x:v>
      </x:c>
      <x:c r="AH949" t="n">
        <x:f>IF(SUM(P949:AA949)=0,"",MAX(P949:AA949)/SUM(P949:AA949))</x:f>
        <x:v>0.21907433818847344</x:v>
      </x:c>
      <x:c r="AI949" t="n">
        <x:f>IF(AG949="","",AD949/'산출기준'!$B$18*'산출기준'!$B$20+MIN(1,AG949)*'산출기준'!$B$21+(1-AH949)*'산출기준'!$B$22)</x:f>
        <x:v>95.61851323623053</x:v>
      </x:c>
      <x:c r="AJ949" t="str">
        <x:v>24개월 중 양수 지수 24개월; 전반/후반 자료 12/12개월. 최근12개월/이전12개월 관측월 평균비 1.13배, 최근 최댓달 비중 21.9%. 미래 1년 지속을 보장하지 않음.</x:v>
      </x:c>
      <x:c r="AK949" t="str">
        <x:v>https://developers.naver.com/docs/serviceapi/datalab/search/search.md</x:v>
      </x:c>
    </x:row>
    <x:row r="950">
      <x:c r="A950" t="str">
        <x:v>K0946</x:v>
      </x:c>
      <x:c r="B950" t="str">
        <x:v>고생물·미스터리</x:v>
      </x:c>
      <x:c r="C950" t="str">
        <x:v>백악기</x:v>
      </x:c>
      <x:c r="D950" t="n">
        <x:v>51.16748</x:v>
      </x:c>
      <x:c r="E950" t="n">
        <x:v>50.94297</x:v>
      </x:c>
      <x:c r="F950" t="n">
        <x:v>47.57521</x:v>
      </x:c>
      <x:c r="G950" t="n">
        <x:v>36.43915</x:v>
      </x:c>
      <x:c r="H950" t="n">
        <x:v>39.51504</x:v>
      </x:c>
      <x:c r="I950" t="n">
        <x:v>36.88819</x:v>
      </x:c>
      <x:c r="J950" t="n">
        <x:v>42.72563</x:v>
      </x:c>
      <x:c r="K950" t="n">
        <x:v>42.65828</x:v>
      </x:c>
      <x:c r="L950" t="n">
        <x:v>36.52896</x:v>
      </x:c>
      <x:c r="M950" t="n">
        <x:v>39.94162</x:v>
      </x:c>
      <x:c r="N950" t="n">
        <x:v>49.95509</x:v>
      </x:c>
      <x:c r="O950" t="n">
        <x:v>43.6237</x:v>
      </x:c>
      <x:c r="P950" t="n">
        <x:v>38.10058</x:v>
      </x:c>
      <x:c r="Q950" t="n">
        <x:v>29.70363</x:v>
      </x:c>
      <x:c r="R950" t="n">
        <x:v>26.06645</x:v>
      </x:c>
      <x:c r="S950" t="n">
        <x:v>26.42568</x:v>
      </x:c>
      <x:c r="T950" t="n">
        <x:v>28.67085</x:v>
      </x:c>
      <x:c r="U950" t="n">
        <x:v>25.93174</x:v>
      </x:c>
      <x:c r="V950" t="n">
        <x:v>53.54737</x:v>
      </x:c>
      <x:c r="W950" t="n">
        <x:v>30.48944</x:v>
      </x:c>
      <x:c r="X950" t="n">
        <x:v>23.50696</x:v>
      </x:c>
      <x:c r="Y950" t="n">
        <x:v>21.37404</x:v>
      </x:c>
      <x:c r="Z950" t="n">
        <x:v>23.41715</x:v>
      </x:c>
      <x:c r="AA950" t="n">
        <x:v>32.08352</x:v>
      </x:c>
      <x:c r="AB950" t="n">
        <x:f>COUNT(D950:O950)</x:f>
        <x:v>12</x:v>
      </x:c>
      <x:c r="AC950" t="n">
        <x:f>COUNT(P950:AA950)</x:f>
        <x:v>12</x:v>
      </x:c>
      <x:c r="AD950" t="n">
        <x:f>COUNTIF(D950:AA950,"&gt;0")</x:f>
        <x:v>24</x:v>
      </x:c>
      <x:c r="AE950" t="n">
        <x:f>IF(AB950=0,"",AVERAGE(D950:O950))</x:f>
        <x:v>43.16344333333333</x:v>
      </x:c>
      <x:c r="AF950" t="n">
        <x:f>IF(AC950=0,"",AVERAGE(P950:AA950))</x:f>
        <x:v>29.9431175</x:v>
      </x:c>
      <x:c r="AG950" t="n">
        <x:f>IF(OR(AB950&lt;'산출기준'!$B$19,AC950&lt;'산출기준'!$B$19,AE950=0),"",AF950/AE950)</x:f>
        <x:v>0.6937147546075448</x:v>
      </x:c>
      <x:c r="AH950" t="n">
        <x:f>IF(SUM(P950:AA950)=0,"",MAX(P950:AA950)/SUM(P950:AA950))</x:f>
        <x:v>0.14902525875381323</x:v>
      </x:c>
      <x:c r="AI950" t="n">
        <x:f>IF(AG950="","",AD950/'산출기준'!$B$18*'산출기준'!$B$20+MIN(1,AG950)*'산출기준'!$B$21+(1-AH950)*'산출기준'!$B$22)</x:f>
        <x:v>87.83093746315008</x:v>
      </x:c>
      <x:c r="AJ950" t="str">
        <x:v>24개월 중 양수 지수 24개월; 전반/후반 자료 12/12개월. 최근12개월/이전12개월 관측월 평균비 0.69배, 최근 최댓달 비중 14.9%. 미래 1년 지속을 보장하지 않음.</x:v>
      </x:c>
      <x:c r="AK950" t="str">
        <x:v>https://developers.naver.com/docs/serviceapi/datalab/search/search.md</x:v>
      </x:c>
    </x:row>
    <x:row r="951">
      <x:c r="A951" t="str">
        <x:v>K0947</x:v>
      </x:c>
      <x:c r="B951" t="str">
        <x:v>고생물·미스터리</x:v>
      </x:c>
      <x:c r="C951" t="str">
        <x:v>아르젠티노사우루스</x:v>
      </x:c>
      <x:c r="D951" t="n">
        <x:v>63.15671</x:v>
      </x:c>
      <x:c r="E951" t="n">
        <x:v>41.33363</x:v>
      </x:c>
      <x:c r="F951" t="n">
        <x:v>34.59811</x:v>
      </x:c>
      <x:c r="G951" t="n">
        <x:v>37.20251</x:v>
      </x:c>
      <x:c r="H951" t="n">
        <x:v>39.31297</x:v>
      </x:c>
      <x:c r="I951" t="n">
        <x:v>33.56533</x:v>
      </x:c>
      <x:c r="J951" t="n">
        <x:v>31.09564</x:v>
      </x:c>
      <x:c r="K951" t="n">
        <x:v>31.58958</x:v>
      </x:c>
      <x:c r="L951" t="n">
        <x:v>37.78625</x:v>
      </x:c>
      <x:c r="M951" t="n">
        <x:v>33.52043</x:v>
      </x:c>
      <x:c r="N951" t="n">
        <x:v>42.20925</x:v>
      </x:c>
      <x:c r="O951" t="n">
        <x:v>52.37988</x:v>
      </x:c>
      <x:c r="P951" t="n">
        <x:v>43.30938</x:v>
      </x:c>
      <x:c r="Q951" t="n">
        <x:v>45.5321</x:v>
      </x:c>
      <x:c r="R951" t="n">
        <x:v>31.23035</x:v>
      </x:c>
      <x:c r="S951" t="n">
        <x:v>30.80377</x:v>
      </x:c>
      <x:c r="T951" t="n">
        <x:v>35.31656</x:v>
      </x:c>
      <x:c r="U951" t="n">
        <x:v>30.84867</x:v>
      </x:c>
      <x:c r="V951" t="n">
        <x:v>41.78266</x:v>
      </x:c>
      <x:c r="W951" t="n">
        <x:v>37.85361</x:v>
      </x:c>
      <x:c r="X951" t="n">
        <x:v>33.25101</x:v>
      </x:c>
      <x:c r="Y951" t="n">
        <x:v>35.24921</x:v>
      </x:c>
      <x:c r="Z951" t="n">
        <x:v>28.78311</x:v>
      </x:c>
      <x:c r="AA951" t="n">
        <x:v>32.15087</x:v>
      </x:c>
      <x:c r="AB951" t="n">
        <x:f>COUNT(D951:O951)</x:f>
        <x:v>12</x:v>
      </x:c>
      <x:c r="AC951" t="n">
        <x:f>COUNT(P951:AA951)</x:f>
        <x:v>12</x:v>
      </x:c>
      <x:c r="AD951" t="n">
        <x:f>COUNTIF(D951:AA951,"&gt;0")</x:f>
        <x:v>24</x:v>
      </x:c>
      <x:c r="AE951" t="n">
        <x:f>IF(AB951=0,"",AVERAGE(D951:O951))</x:f>
        <x:v>39.81252416666667</x:v>
      </x:c>
      <x:c r="AF951" t="n">
        <x:f>IF(AC951=0,"",AVERAGE(P951:AA951))</x:f>
        <x:v>35.509275</x:v>
      </x:c>
      <x:c r="AG951" t="n">
        <x:f>IF(OR(AB951&lt;'산출기준'!$B$19,AC951&lt;'산출기준'!$B$19,AE951=0),"",AF951/AE951)</x:f>
        <x:v>0.8919121744541484</x:v>
      </x:c>
      <x:c r="AH951" t="n">
        <x:f>IF(SUM(P951:AA951)=0,"",MAX(P951:AA951)/SUM(P951:AA951))</x:f>
        <x:v>0.10685494611384395</x:v>
      </x:c>
      <x:c r="AI951" t="n">
        <x:f>IF(AG951="","",AD951/'산출기준'!$B$18*'산출기준'!$B$20+MIN(1,AG951)*'산출기준'!$B$21+(1-AH951)*'산출기준'!$B$22)</x:f>
        <x:v>94.62026631134758</x:v>
      </x:c>
      <x:c r="AJ951" t="str">
        <x:v>24개월 중 양수 지수 24개월; 전반/후반 자료 12/12개월. 최근12개월/이전12개월 관측월 평균비 0.89배, 최근 최댓달 비중 10.7%. 미래 1년 지속을 보장하지 않음.</x:v>
      </x:c>
      <x:c r="AK951" t="str">
        <x:v>https://developers.naver.com/docs/serviceapi/datalab/search/search.md</x:v>
      </x:c>
    </x:row>
    <x:row r="952">
      <x:c r="A952" t="str">
        <x:v>K0948</x:v>
      </x:c>
      <x:c r="B952" t="str">
        <x:v>고생물·미스터리</x:v>
      </x:c>
      <x:c r="C952" t="str">
        <x:v>스밀로돈</x:v>
      </x:c>
      <x:c r="D952" t="n">
        <x:v>33.49797</x:v>
      </x:c>
      <x:c r="E952" t="n">
        <x:v>44.9259</x:v>
      </x:c>
      <x:c r="F952" t="n">
        <x:v>39.64975</x:v>
      </x:c>
      <x:c r="G952" t="n">
        <x:v>50.26942</x:v>
      </x:c>
      <x:c r="H952" t="n">
        <x:v>42.9277</x:v>
      </x:c>
      <x:c r="I952" t="n">
        <x:v>33.1612</x:v>
      </x:c>
      <x:c r="J952" t="n">
        <x:v>34.48585</x:v>
      </x:c>
      <x:c r="K952" t="n">
        <x:v>35.69824</x:v>
      </x:c>
      <x:c r="L952" t="n">
        <x:v>37.15761</x:v>
      </x:c>
      <x:c r="M952" t="n">
        <x:v>47.84463</x:v>
      </x:c>
      <x:c r="N952" t="n">
        <x:v>45.95868</x:v>
      </x:c>
      <x:c r="O952" t="n">
        <x:v>35.58599</x:v>
      </x:c>
      <x:c r="P952" t="n">
        <x:v>28.31162</x:v>
      </x:c>
      <x:c r="Q952" t="n">
        <x:v>25.97665</x:v>
      </x:c>
      <x:c r="R952" t="n">
        <x:v>28.85047</x:v>
      </x:c>
      <x:c r="S952" t="n">
        <x:v>29.74854</x:v>
      </x:c>
      <x:c r="T952" t="n">
        <x:v>31.47732</x:v>
      </x:c>
      <x:c r="U952" t="n">
        <x:v>28.80556</x:v>
      </x:c>
      <x:c r="V952" t="n">
        <x:v>29.20969</x:v>
      </x:c>
      <x:c r="W952" t="n">
        <x:v>26.80736</x:v>
      </x:c>
      <x:c r="X952" t="n">
        <x:v>23.79883</x:v>
      </x:c>
      <x:c r="Y952" t="n">
        <x:v>42.9277</x:v>
      </x:c>
      <x:c r="Z952" t="n">
        <x:v>26.38078</x:v>
      </x:c>
      <x:c r="AA952" t="n">
        <x:v>30.69151</x:v>
      </x:c>
      <x:c r="AB952" t="n">
        <x:f>COUNT(D952:O952)</x:f>
        <x:v>12</x:v>
      </x:c>
      <x:c r="AC952" t="n">
        <x:f>COUNT(P952:AA952)</x:f>
        <x:v>12</x:v>
      </x:c>
      <x:c r="AD952" t="n">
        <x:f>COUNTIF(D952:AA952,"&gt;0")</x:f>
        <x:v>24</x:v>
      </x:c>
      <x:c r="AE952" t="n">
        <x:f>IF(AB952=0,"",AVERAGE(D952:O952))</x:f>
        <x:v>40.096911666666664</x:v>
      </x:c>
      <x:c r="AF952" t="n">
        <x:f>IF(AC952=0,"",AVERAGE(P952:AA952))</x:f>
        <x:v>29.415502500000002</x:v>
      </x:c>
      <x:c r="AG952" t="n">
        <x:f>IF(OR(AB952&lt;'산출기준'!$B$19,AC952&lt;'산출기준'!$B$19,AE952=0),"",AF952/AE952)</x:f>
        <x:v>0.733610177874464</x:v>
      </x:c>
      <x:c r="AH952" t="n">
        <x:f>IF(SUM(P952:AA952)=0,"",MAX(P952:AA952)/SUM(P952:AA952))</x:f>
        <x:v>0.12161302814165195</x:v>
      </x:c>
      <x:c r="AI952" t="n">
        <x:f>IF(AG952="","",AD952/'산출기준'!$B$18*'산출기준'!$B$20+MIN(1,AG952)*'산출기준'!$B$21+(1-AH952)*'산출기준'!$B$22)</x:f>
        <x:v>89.57604477340088</x:v>
      </x:c>
      <x:c r="AJ952" t="str">
        <x:v>24개월 중 양수 지수 24개월; 전반/후반 자료 12/12개월. 최근12개월/이전12개월 관측월 평균비 0.73배, 최근 최댓달 비중 12.2%. 미래 1년 지속을 보장하지 않음.</x:v>
      </x:c>
      <x:c r="AK952" t="str">
        <x:v>https://developers.naver.com/docs/serviceapi/datalab/search/search.md</x:v>
      </x:c>
    </x:row>
    <x:row r="953">
      <x:c r="A953" t="str">
        <x:v>K0949</x:v>
      </x:c>
      <x:c r="B953" t="str">
        <x:v>고생물·미스터리</x:v>
      </x:c>
      <x:c r="C953" t="str">
        <x:v>공룡시대</x:v>
      </x:c>
      <x:c r="D953" t="n">
        <x:v>46.43017</x:v>
      </x:c>
      <x:c r="E953" t="n">
        <x:v>46.29546</x:v>
      </x:c>
      <x:c r="F953" t="n">
        <x:v>44.9259</x:v>
      </x:c>
      <x:c r="G953" t="n">
        <x:v>38.95374</x:v>
      </x:c>
      <x:c r="H953" t="n">
        <x:v>41.33363</x:v>
      </x:c>
      <x:c r="I953" t="n">
        <x:v>38.39245</x:v>
      </x:c>
      <x:c r="J953" t="n">
        <x:v>39.85181</x:v>
      </x:c>
      <x:c r="K953" t="n">
        <x:v>39.94162</x:v>
      </x:c>
      <x:c r="L953" t="n">
        <x:v>39.69465</x:v>
      </x:c>
      <x:c r="M953" t="n">
        <x:v>42.43376</x:v>
      </x:c>
      <x:c r="N953" t="n">
        <x:v>49.16928</x:v>
      </x:c>
      <x:c r="O953" t="n">
        <x:v>46.11585</x:v>
      </x:c>
      <x:c r="P953" t="n">
        <x:v>34.64301</x:v>
      </x:c>
      <x:c r="Q953" t="n">
        <x:v>32.555</x:v>
      </x:c>
      <x:c r="R953" t="n">
        <x:v>29.16479</x:v>
      </x:c>
      <x:c r="S953" t="n">
        <x:v>30.24247</x:v>
      </x:c>
      <x:c r="T953" t="n">
        <x:v>32.91423</x:v>
      </x:c>
      <x:c r="U953" t="n">
        <x:v>29.2995</x:v>
      </x:c>
      <x:c r="V953" t="n">
        <x:v>44.47687</x:v>
      </x:c>
      <x:c r="W953" t="n">
        <x:v>32.53255</x:v>
      </x:c>
      <x:c r="X953" t="n">
        <x:v>28.15446</x:v>
      </x:c>
      <x:c r="Y953" t="n">
        <x:v>25.19083</x:v>
      </x:c>
      <x:c r="Z953" t="n">
        <x:v>26.29097</x:v>
      </x:c>
      <x:c r="AA953" t="n">
        <x:v>30.87112</x:v>
      </x:c>
      <x:c r="AB953" t="n">
        <x:f>COUNT(D953:O953)</x:f>
        <x:v>12</x:v>
      </x:c>
      <x:c r="AC953" t="n">
        <x:f>COUNT(P953:AA953)</x:f>
        <x:v>12</x:v>
      </x:c>
      <x:c r="AD953" t="n">
        <x:f>COUNTIF(D953:AA953,"&gt;0")</x:f>
        <x:v>24</x:v>
      </x:c>
      <x:c r="AE953" t="n">
        <x:f>IF(AB953=0,"",AVERAGE(D953:O953))</x:f>
        <x:v>42.79486</x:v>
      </x:c>
      <x:c r="AF953" t="n">
        <x:f>IF(AC953=0,"",AVERAGE(P953:AA953))</x:f>
        <x:v>31.36131666666667</x:v>
      </x:c>
      <x:c r="AG953" t="n">
        <x:f>IF(OR(AB953&lt;'산출기준'!$B$19,AC953&lt;'산출기준'!$B$19,AE953=0),"",AF953/AE953)</x:f>
        <x:v>0.7328290515885943</x:v>
      </x:c>
      <x:c r="AH953" t="n">
        <x:f>IF(SUM(P953:AA953)=0,"",MAX(P953:AA953)/SUM(P953:AA953))</x:f>
        <x:v>0.11818399950257188</x:v>
      </x:c>
      <x:c r="AI953" t="n">
        <x:f>IF(AG953="","",AD953/'산출기준'!$B$18*'산출기준'!$B$20+MIN(1,AG953)*'산출기준'!$B$21+(1-AH953)*'산출기준'!$B$22)</x:f>
        <x:v>89.6211915576064</x:v>
      </x:c>
      <x:c r="AJ953" t="str">
        <x:v>24개월 중 양수 지수 24개월; 전반/후반 자료 12/12개월. 최근12개월/이전12개월 관측월 평균비 0.73배, 최근 최댓달 비중 11.8%. 미래 1년 지속을 보장하지 않음.</x:v>
      </x:c>
      <x:c r="AK953" t="str">
        <x:v>https://developers.naver.com/docs/serviceapi/datalab/search/search.md</x:v>
      </x:c>
    </x:row>
    <x:row r="954">
      <x:c r="A954" t="str">
        <x:v>K0950</x:v>
      </x:c>
      <x:c r="B954" t="str">
        <x:v>고생물·미스터리</x:v>
      </x:c>
      <x:c r="C954" t="str">
        <x:v>데이노니쿠스</x:v>
      </x:c>
      <x:c r="D954" t="n">
        <x:v>48.97554</x:v>
      </x:c>
      <x:c r="E954" t="n">
        <x:v>49.10773</x:v>
      </x:c>
      <x:c r="F954" t="n">
        <x:v>41.60608</x:v>
      </x:c>
      <x:c r="G954" t="n">
        <x:v>45.47257</x:v>
      </x:c>
      <x:c r="H954" t="n">
        <x:v>57.83212</x:v>
      </x:c>
      <x:c r="I954" t="n">
        <x:v>50.62789</x:v>
      </x:c>
      <x:c r="J954" t="n">
        <x:v>47.19101</x:v>
      </x:c>
      <x:c r="K954" t="n">
        <x:v>42.53139</x:v>
      </x:c>
      <x:c r="L954" t="n">
        <x:v>42.92795</x:v>
      </x:c>
      <x:c r="M954" t="n">
        <x:v>51.58625</x:v>
      </x:c>
      <x:c r="N954" t="n">
        <x:v>68.8037</x:v>
      </x:c>
      <x:c r="O954" t="n">
        <x:v>54.06477</x:v>
      </x:c>
      <x:c r="P954" t="n">
        <x:v>53.7343</x:v>
      </x:c>
      <x:c r="Q954" t="n">
        <x:v>57.66688</x:v>
      </x:c>
      <x:c r="R954" t="n">
        <x:v>39.78849</x:v>
      </x:c>
      <x:c r="S954" t="n">
        <x:v>50.19828</x:v>
      </x:c>
      <x:c r="T954" t="n">
        <x:v>54.95703</x:v>
      </x:c>
      <x:c r="U954" t="n">
        <x:v>48.71116</x:v>
      </x:c>
      <x:c r="V954" t="n">
        <x:v>60.44282</x:v>
      </x:c>
      <x:c r="W954" t="n">
        <x:v>42.00264</x:v>
      </x:c>
      <x:c r="X954" t="n">
        <x:v>43.75413</x:v>
      </x:c>
      <x:c r="Y954" t="n">
        <x:v>42.82881</x:v>
      </x:c>
      <x:c r="Z954" t="n">
        <x:v>40.05287</x:v>
      </x:c>
      <x:c r="AA954" t="n">
        <x:v>44.77858</x:v>
      </x:c>
      <x:c r="AB954" t="n">
        <x:f>COUNT(D954:O954)</x:f>
        <x:v>12</x:v>
      </x:c>
      <x:c r="AC954" t="n">
        <x:f>COUNT(P954:AA954)</x:f>
        <x:v>12</x:v>
      </x:c>
      <x:c r="AD954" t="n">
        <x:f>COUNTIF(D954:AA954,"&gt;0")</x:f>
        <x:v>24</x:v>
      </x:c>
      <x:c r="AE954" t="n">
        <x:f>IF(AB954=0,"",AVERAGE(D954:O954))</x:f>
        <x:v>50.060583333333334</x:v>
      </x:c>
      <x:c r="AF954" t="n">
        <x:f>IF(AC954=0,"",AVERAGE(P954:AA954))</x:f>
        <x:v>48.242999166666664</x:v>
      </x:c>
      <x:c r="AG954" t="n">
        <x:f>IF(OR(AB954&lt;'산출기준'!$B$19,AC954&lt;'산출기준'!$B$19,AE954=0),"",AF954/AE954)</x:f>
        <x:v>0.9636923094850073</x:v>
      </x:c>
      <x:c r="AH954" t="n">
        <x:f>IF(SUM(P954:AA954)=0,"",MAX(P954:AA954)/SUM(P954:AA954))</x:f>
        <x:v>0.10440689330415627</x:v>
      </x:c>
      <x:c r="AI954" t="n">
        <x:f>IF(AG954="","",AD954/'산출기준'!$B$18*'산출기준'!$B$20+MIN(1,AG954)*'산출기준'!$B$21+(1-AH954)*'산출기준'!$B$22)</x:f>
        <x:v>96.82263141846708</x:v>
      </x:c>
      <x:c r="AJ954" t="str">
        <x:v>24개월 중 양수 지수 24개월; 전반/후반 자료 12/12개월. 최근12개월/이전12개월 관측월 평균비 0.96배, 최근 최댓달 비중 10.4%. 미래 1년 지속을 보장하지 않음.</x:v>
      </x:c>
      <x:c r="AK954" t="str">
        <x:v>https://developers.naver.com/docs/serviceapi/datalab/search/search.md</x:v>
      </x:c>
    </x:row>
    <x:row r="955">
      <x:c r="A955" t="str">
        <x:v>K0951</x:v>
      </x:c>
      <x:c r="B955" t="str">
        <x:v>고생물·미스터리</x:v>
      </x:c>
      <x:c r="C955" t="str">
        <x:v>생명의기원</x:v>
      </x:c>
      <x:c r="D955" t="n">
        <x:v>11.43423</x:v>
      </x:c>
      <x:c r="E955" t="n">
        <x:v>23.56245</x:v>
      </x:c>
      <x:c r="F955" t="n">
        <x:v>39.59021</x:v>
      </x:c>
      <x:c r="G955" t="n">
        <x:v>30.30403</x:v>
      </x:c>
      <x:c r="H955" t="n">
        <x:v>17.28354</x:v>
      </x:c>
      <x:c r="I955" t="n">
        <x:v>9.74884</x:v>
      </x:c>
      <x:c r="J955" t="n">
        <x:v>16.52346</x:v>
      </x:c>
      <x:c r="K955" t="n">
        <x:v>8.49306</x:v>
      </x:c>
      <x:c r="L955" t="n">
        <x:v>12.42564</x:v>
      </x:c>
      <x:c r="M955" t="n">
        <x:v>6.31196</x:v>
      </x:c>
      <x:c r="N955" t="n">
        <x:v>5.22141</x:v>
      </x:c>
      <x:c r="O955" t="n">
        <x:v>5.58493</x:v>
      </x:c>
      <x:c r="P955" t="n">
        <x:v>5.12227</x:v>
      </x:c>
      <x:c r="Q955" t="n">
        <x:v>5.68407</x:v>
      </x:c>
      <x:c r="R955" t="n">
        <x:v>2.87508</x:v>
      </x:c>
      <x:c r="S955" t="n">
        <x:v>1.94976</x:v>
      </x:c>
      <x:c r="T955" t="n">
        <x:v>1.42101</x:v>
      </x:c>
      <x:c r="U955" t="n">
        <x:v>1.12359</x:v>
      </x:c>
      <x:c r="V955" t="n">
        <x:v>4.99008</x:v>
      </x:c>
      <x:c r="W955" t="n">
        <x:v>1.94976</x:v>
      </x:c>
      <x:c r="X955" t="n">
        <x:v>7.17118</x:v>
      </x:c>
      <x:c r="Y955" t="n">
        <x:v>14.14408</x:v>
      </x:c>
      <x:c r="Z955" t="n">
        <x:v>46.95968</x:v>
      </x:c>
      <x:c r="AA955" t="n">
        <x:v>22.70323</x:v>
      </x:c>
      <x:c r="AB955" t="n">
        <x:f>COUNT(D955:O955)</x:f>
        <x:v>12</x:v>
      </x:c>
      <x:c r="AC955" t="n">
        <x:f>COUNT(P955:AA955)</x:f>
        <x:v>12</x:v>
      </x:c>
      <x:c r="AD955" t="n">
        <x:f>COUNTIF(D955:AA955,"&gt;0")</x:f>
        <x:v>24</x:v>
      </x:c>
      <x:c r="AE955" t="n">
        <x:f>IF(AB955=0,"",AVERAGE(D955:O955))</x:f>
        <x:v>15.54031333333333</x:v>
      </x:c>
      <x:c r="AF955" t="n">
        <x:f>IF(AC955=0,"",AVERAGE(P955:AA955))</x:f>
        <x:v>9.6744825</x:v>
      </x:c>
      <x:c r="AG955" t="n">
        <x:f>IF(OR(AB955&lt;'산출기준'!$B$19,AC955&lt;'산출기준'!$B$19,AE955=0),"",AF955/AE955)</x:f>
        <x:v>0.6225410191214507</x:v>
      </x:c>
      <x:c r="AH955" t="n">
        <x:f>IF(SUM(P955:AA955)=0,"",MAX(P955:AA955)/SUM(P955:AA955))</x:f>
        <x:v>0.4044977771851535</x:v>
      </x:c>
      <x:c r="AI955" t="n">
        <x:f>IF(AG955="","",AD955/'산출기준'!$B$18*'산출기준'!$B$20+MIN(1,AG955)*'산출기준'!$B$21+(1-AH955)*'산출기준'!$B$22)</x:f>
        <x:v>80.58627502994045</x:v>
      </x:c>
      <x:c r="AJ955" t="str">
        <x:v>24개월 중 양수 지수 24개월; 전반/후반 자료 12/12개월. 최근12개월/이전12개월 관측월 평균비 0.62배, 최근 최댓달 비중 40.4%. 미래 1년 지속을 보장하지 않음.</x:v>
      </x:c>
      <x:c r="AK955" t="str">
        <x:v>https://developers.naver.com/docs/serviceapi/datalab/search/search.md</x:v>
      </x:c>
    </x:row>
    <x:row r="956">
      <x:c r="A956" t="str">
        <x:v>K0952</x:v>
      </x:c>
      <x:c r="B956" t="str">
        <x:v>고생물·미스터리</x:v>
      </x:c>
      <x:c r="C956" t="str">
        <x:v>중생대</x:v>
      </x:c>
      <x:c r="D956" t="n">
        <x:v>68.83674</x:v>
      </x:c>
      <x:c r="E956" t="n">
        <x:v>77.46199</x:v>
      </x:c>
      <x:c r="F956" t="n">
        <x:v>53.13945</x:v>
      </x:c>
      <x:c r="G956" t="n">
        <x:v>37.77263</x:v>
      </x:c>
      <x:c r="H956" t="n">
        <x:v>32.55122</x:v>
      </x:c>
      <x:c r="I956" t="n">
        <x:v>33.64177</x:v>
      </x:c>
      <x:c r="J956" t="n">
        <x:v>47.8189</x:v>
      </x:c>
      <x:c r="K956" t="n">
        <x:v>54.19695</x:v>
      </x:c>
      <x:c r="L956" t="n">
        <x:v>37.77263</x:v>
      </x:c>
      <x:c r="M956" t="n">
        <x:v>35.59153</x:v>
      </x:c>
      <x:c r="N956" t="n">
        <x:v>38.46662</x:v>
      </x:c>
      <x:c r="O956" t="n">
        <x:v>64.14408</x:v>
      </x:c>
      <x:c r="P956" t="n">
        <x:v>57.43555</x:v>
      </x:c>
      <x:c r="Q956" t="n">
        <x:v>38.1692</x:v>
      </x:c>
      <x:c r="R956" t="n">
        <x:v>23.52941</x:v>
      </x:c>
      <x:c r="S956" t="n">
        <x:v>21.87706</x:v>
      </x:c>
      <x:c r="T956" t="n">
        <x:v>21.34831</x:v>
      </x:c>
      <x:c r="U956" t="n">
        <x:v>17.81229</x:v>
      </x:c>
      <x:c r="V956" t="n">
        <x:v>33.87309</x:v>
      </x:c>
      <x:c r="W956" t="n">
        <x:v>21.9762</x:v>
      </x:c>
      <x:c r="X956" t="n">
        <x:v>17.71315</x:v>
      </x:c>
      <x:c r="Y956" t="n">
        <x:v>18.53932</x:v>
      </x:c>
      <x:c r="Z956" t="n">
        <x:v>17.58096</x:v>
      </x:c>
      <x:c r="AA956" t="n">
        <x:v>37.90482</x:v>
      </x:c>
      <x:c r="AB956" t="n">
        <x:f>COUNT(D956:O956)</x:f>
        <x:v>12</x:v>
      </x:c>
      <x:c r="AC956" t="n">
        <x:f>COUNT(P956:AA956)</x:f>
        <x:v>12</x:v>
      </x:c>
      <x:c r="AD956" t="n">
        <x:f>COUNTIF(D956:AA956,"&gt;0")</x:f>
        <x:v>24</x:v>
      </x:c>
      <x:c r="AE956" t="n">
        <x:f>IF(AB956=0,"",AVERAGE(D956:O956))</x:f>
        <x:v>48.4495425</x:v>
      </x:c>
      <x:c r="AF956" t="n">
        <x:f>IF(AC956=0,"",AVERAGE(P956:AA956))</x:f>
        <x:v>27.313279999999992</x:v>
      </x:c>
      <x:c r="AG956" t="n">
        <x:f>IF(OR(AB956&lt;'산출기준'!$B$19,AC956&lt;'산출기준'!$B$19,AE956=0),"",AF956/AE956)</x:f>
        <x:v>0.5637469125740453</x:v>
      </x:c>
      <x:c r="AH956" t="n">
        <x:f>IF(SUM(P956:AA956)=0,"",MAX(P956:AA956)/SUM(P956:AA956))</x:f>
        <x:v>0.17523694822933514</x:v>
      </x:c>
      <x:c r="AI956" t="n">
        <x:f>IF(AG956="","",AD956/'산출기준'!$B$18*'산출기준'!$B$20+MIN(1,AG956)*'산출기준'!$B$21+(1-AH956)*'산출기준'!$B$22)</x:f>
        <x:v>83.40766841263465</x:v>
      </x:c>
      <x:c r="AJ956" t="str">
        <x:v>24개월 중 양수 지수 24개월; 전반/후반 자료 12/12개월. 최근12개월/이전12개월 관측월 평균비 0.56배, 최근 최댓달 비중 17.5%. 미래 1년 지속을 보장하지 않음.</x:v>
      </x:c>
      <x:c r="AK956" t="str">
        <x:v>https://developers.naver.com/docs/serviceapi/datalab/search/search.md</x:v>
      </x:c>
    </x:row>
    <x:row r="957">
      <x:c r="A957" t="str">
        <x:v>K0953</x:v>
      </x:c>
      <x:c r="B957" t="str">
        <x:v>고생물·미스터리</x:v>
      </x:c>
      <x:c r="C957" t="str">
        <x:v>오파츠</x:v>
      </x:c>
      <x:c r="D957" t="n">
        <x:v>100</x:v>
      </x:c>
      <x:c r="E957" t="n">
        <x:v>81.52676</x:v>
      </x:c>
      <x:c r="F957" t="n">
        <x:v>62.8883</x:v>
      </x:c>
      <x:c r="G957" t="n">
        <x:v>68.53932</x:v>
      </x:c>
      <x:c r="H957" t="n">
        <x:v>49.83476</x:v>
      </x:c>
      <x:c r="I957" t="n">
        <x:v>51.12359</x:v>
      </x:c>
      <x:c r="J957" t="n">
        <x:v>53.07336</x:v>
      </x:c>
      <x:c r="K957" t="n">
        <x:v>51.18968</x:v>
      </x:c>
      <x:c r="L957" t="n">
        <x:v>46.43093</x:v>
      </x:c>
      <x:c r="M957" t="n">
        <x:v>44.31592</x:v>
      </x:c>
      <x:c r="N957" t="n">
        <x:v>43.06014</x:v>
      </x:c>
      <x:c r="O957" t="n">
        <x:v>50.46265</x:v>
      </x:c>
      <x:c r="P957" t="n">
        <x:v>55.8493</x:v>
      </x:c>
      <x:c r="Q957" t="n">
        <x:v>52.97422</x:v>
      </x:c>
      <x:c r="R957" t="n">
        <x:v>55.2875</x:v>
      </x:c>
      <x:c r="S957" t="n">
        <x:v>40.18506</x:v>
      </x:c>
      <x:c r="T957" t="n">
        <x:v>49.33906</x:v>
      </x:c>
      <x:c r="U957" t="n">
        <x:v>41.04428</x:v>
      </x:c>
      <x:c r="V957" t="n">
        <x:v>35.78982</x:v>
      </x:c>
      <x:c r="W957" t="n">
        <x:v>33.97224</x:v>
      </x:c>
      <x:c r="X957" t="n">
        <x:v>44.24983</x:v>
      </x:c>
      <x:c r="Y957" t="n">
        <x:v>34.07138</x:v>
      </x:c>
      <x:c r="Z957" t="n">
        <x:v>36.61599</x:v>
      </x:c>
      <x:c r="AA957" t="n">
        <x:v>42.86186</x:v>
      </x:c>
      <x:c r="AB957" t="n">
        <x:f>COUNT(D957:O957)</x:f>
        <x:v>12</x:v>
      </x:c>
      <x:c r="AC957" t="n">
        <x:f>COUNT(P957:AA957)</x:f>
        <x:v>12</x:v>
      </x:c>
      <x:c r="AD957" t="n">
        <x:f>COUNTIF(D957:AA957,"&gt;0")</x:f>
        <x:v>24</x:v>
      </x:c>
      <x:c r="AE957" t="n">
        <x:f>IF(AB957=0,"",AVERAGE(D957:O957))</x:f>
        <x:v>58.5371175</x:v>
      </x:c>
      <x:c r="AF957" t="n">
        <x:f>IF(AC957=0,"",AVERAGE(P957:AA957))</x:f>
        <x:v>43.520045</x:v>
      </x:c>
      <x:c r="AG957" t="n">
        <x:f>IF(OR(AB957&lt;'산출기준'!$B$19,AC957&lt;'산출기준'!$B$19,AE957=0),"",AF957/AE957)</x:f>
        <x:v>0.7434606768944508</x:v>
      </x:c>
      <x:c r="AH957" t="n">
        <x:f>IF(SUM(P957:AA957)=0,"",MAX(P957:AA957)/SUM(P957:AA957))</x:f>
        <x:v>0.10694171693373325</x:v>
      </x:c>
      <x:c r="AI957" t="n">
        <x:f>IF(AG957="","",AD957/'산출기준'!$B$18*'산출기준'!$B$20+MIN(1,AG957)*'산출기준'!$B$21+(1-AH957)*'산출기준'!$B$22)</x:f>
        <x:v>90.16498596815887</x:v>
      </x:c>
      <x:c r="AJ957" t="str">
        <x:v>24개월 중 양수 지수 24개월; 전반/후반 자료 12/12개월. 최근12개월/이전12개월 관측월 평균비 0.74배, 최근 최댓달 비중 10.7%. 미래 1년 지속을 보장하지 않음.</x:v>
      </x:c>
      <x:c r="AK957" t="str">
        <x:v>https://developers.naver.com/docs/serviceapi/datalab/search/search.md</x:v>
      </x:c>
    </x:row>
    <x:row r="958">
      <x:c r="A958" t="str">
        <x:v>K0954</x:v>
      </x:c>
      <x:c r="B958" t="str">
        <x:v>고생물·미스터리</x:v>
      </x:c>
      <x:c r="C958" t="str">
        <x:v>육식공룡</x:v>
      </x:c>
      <x:c r="D958" t="n">
        <x:v>61.56642</x:v>
      </x:c>
      <x:c r="E958" t="n">
        <x:v>54.72571</x:v>
      </x:c>
      <x:c r="F958" t="n">
        <x:v>53.04031</x:v>
      </x:c>
      <x:c r="G958" t="n">
        <x:v>51.25578</x:v>
      </x:c>
      <x:c r="H958" t="n">
        <x:v>52.21414</x:v>
      </x:c>
      <x:c r="I958" t="n">
        <x:v>42.69662</x:v>
      </x:c>
      <x:c r="J958" t="n">
        <x:v>41.96959</x:v>
      </x:c>
      <x:c r="K958" t="n">
        <x:v>42.79576</x:v>
      </x:c>
      <x:c r="L958" t="n">
        <x:v>45.24124</x:v>
      </x:c>
      <x:c r="M958" t="n">
        <x:v>74.55386</x:v>
      </x:c>
      <x:c r="N958" t="n">
        <x:v>59.94712</x:v>
      </x:c>
      <x:c r="O958" t="n">
        <x:v>52.14805</x:v>
      </x:c>
      <x:c r="P958" t="n">
        <x:v>43.95241</x:v>
      </x:c>
      <x:c r="Q958" t="n">
        <x:v>45.43952</x:v>
      </x:c>
      <x:c r="R958" t="n">
        <x:v>50.03304</x:v>
      </x:c>
      <x:c r="S958" t="n">
        <x:v>40.35029</x:v>
      </x:c>
      <x:c r="T958" t="n">
        <x:v>47.38929</x:v>
      </x:c>
      <x:c r="U958" t="n">
        <x:v>39.19365</x:v>
      </x:c>
      <x:c r="V958" t="n">
        <x:v>45.34038</x:v>
      </x:c>
      <x:c r="W958" t="n">
        <x:v>41.9035</x:v>
      </x:c>
      <x:c r="X958" t="n">
        <x:v>45.43952</x:v>
      </x:c>
      <x:c r="Y958" t="n">
        <x:v>41.17647</x:v>
      </x:c>
      <x:c r="Z958" t="n">
        <x:v>34.43489</x:v>
      </x:c>
      <x:c r="AA958" t="n">
        <x:v>40.7799</x:v>
      </x:c>
      <x:c r="AB958" t="n">
        <x:f>COUNT(D958:O958)</x:f>
        <x:v>12</x:v>
      </x:c>
      <x:c r="AC958" t="n">
        <x:f>COUNT(P958:AA958)</x:f>
        <x:v>12</x:v>
      </x:c>
      <x:c r="AD958" t="n">
        <x:f>COUNTIF(D958:AA958,"&gt;0")</x:f>
        <x:v>24</x:v>
      </x:c>
      <x:c r="AE958" t="n">
        <x:f>IF(AB958=0,"",AVERAGE(D958:O958))</x:f>
        <x:v>52.679550000000006</x:v>
      </x:c>
      <x:c r="AF958" t="n">
        <x:f>IF(AC958=0,"",AVERAGE(P958:AA958))</x:f>
        <x:v>42.952738333333336</x:v>
      </x:c>
      <x:c r="AG958" t="n">
        <x:f>IF(OR(AB958&lt;'산출기준'!$B$19,AC958&lt;'산출기준'!$B$19,AE958=0),"",AF958/AE958)</x:f>
        <x:v>0.8153588694917351</x:v>
      </x:c>
      <x:c r="AH958" t="n">
        <x:f>IF(SUM(P958:AA958)=0,"",MAX(P958:AA958)/SUM(P958:AA958))</x:f>
        <x:v>0.09706994621957164</x:v>
      </x:c>
      <x:c r="AI958" t="n">
        <x:f>IF(AG958="","",AD958/'산출기준'!$B$18*'산출기준'!$B$20+MIN(1,AG958)*'산출기준'!$B$21+(1-AH958)*'산출기준'!$B$22)</x:f>
        <x:v>92.51936716036062</x:v>
      </x:c>
      <x:c r="AJ958" t="str">
        <x:v>24개월 중 양수 지수 24개월; 전반/후반 자료 12/12개월. 최근12개월/이전12개월 관측월 평균비 0.82배, 최근 최댓달 비중 9.7%. 미래 1년 지속을 보장하지 않음.</x:v>
      </x:c>
      <x:c r="AK958" t="str">
        <x:v>https://developers.naver.com/docs/serviceapi/datalab/search/search.md</x:v>
      </x:c>
    </x:row>
    <x:row r="959">
      <x:c r="A959" t="str">
        <x:v>K0955</x:v>
      </x:c>
      <x:c r="B959" t="str">
        <x:v>고생물·미스터리</x:v>
      </x:c>
      <x:c r="C959" t="str">
        <x:v>검치호</x:v>
      </x:c>
      <x:c r="D959" t="n">
        <x:v>42.77893</x:v>
      </x:c>
      <x:c r="E959" t="n">
        <x:v>31.33472</x:v>
      </x:c>
      <x:c r="F959" t="n">
        <x:v>74.50469</x:v>
      </x:c>
      <x:c r="G959" t="n">
        <x:v>42.10114</x:v>
      </x:c>
      <x:c r="H959" t="n">
        <x:v>44.78623</x:v>
      </x:c>
      <x:c r="I959" t="n">
        <x:v>42.25755</x:v>
      </x:c>
      <x:c r="J959" t="n">
        <x:v>49.03545</x:v>
      </x:c>
      <x:c r="K959" t="n">
        <x:v>66.89259</x:v>
      </x:c>
      <x:c r="L959" t="n">
        <x:v>48.46193</x:v>
      </x:c>
      <x:c r="M959" t="n">
        <x:v>100</x:v>
      </x:c>
      <x:c r="N959" t="n">
        <x:v>64.67674</x:v>
      </x:c>
      <x:c r="O959" t="n">
        <x:v>56.12617</x:v>
      </x:c>
      <x:c r="P959" t="n">
        <x:v>75.0782</x:v>
      </x:c>
      <x:c r="Q959" t="n">
        <x:v>47.28884</x:v>
      </x:c>
      <x:c r="R959" t="n">
        <x:v>44.4734</x:v>
      </x:c>
      <x:c r="S959" t="n">
        <x:v>51.64233</x:v>
      </x:c>
      <x:c r="T959" t="n">
        <x:v>46.71532</x:v>
      </x:c>
      <x:c r="U959" t="n">
        <x:v>30.50052</x:v>
      </x:c>
      <x:c r="V959" t="n">
        <x:v>32.50782</x:v>
      </x:c>
      <x:c r="W959" t="n">
        <x:v>26.98123</x:v>
      </x:c>
      <x:c r="X959" t="n">
        <x:v>27.78936</x:v>
      </x:c>
      <x:c r="Y959" t="n">
        <x:v>45.02085</x:v>
      </x:c>
      <x:c r="Z959" t="n">
        <x:v>35.84462</x:v>
      </x:c>
      <x:c r="AA959" t="n">
        <x:v>31.43899</x:v>
      </x:c>
      <x:c r="AB959" t="n">
        <x:f>COUNT(D959:O959)</x:f>
        <x:v>12</x:v>
      </x:c>
      <x:c r="AC959" t="n">
        <x:f>COUNT(P959:AA959)</x:f>
        <x:v>12</x:v>
      </x:c>
      <x:c r="AD959" t="n">
        <x:f>COUNTIF(D959:AA959,"&gt;0")</x:f>
        <x:v>24</x:v>
      </x:c>
      <x:c r="AE959" t="n">
        <x:f>IF(AB959=0,"",AVERAGE(D959:O959))</x:f>
        <x:v>55.24634499999999</x:v>
      </x:c>
      <x:c r="AF959" t="n">
        <x:f>IF(AC959=0,"",AVERAGE(P959:AA959))</x:f>
        <x:v>41.27345666666667</x:v>
      </x:c>
      <x:c r="AG959" t="n">
        <x:f>IF(OR(AB959&lt;'산출기준'!$B$19,AC959&lt;'산출기준'!$B$19,AE959=0),"",AF959/AE959)</x:f>
        <x:v>0.7470803121304527</x:v>
      </x:c>
      <x:c r="AH959" t="n">
        <x:f>IF(SUM(P959:AA959)=0,"",MAX(P959:AA959)/SUM(P959:AA959))</x:f>
        <x:v>0.1515869319401969</x:v>
      </x:c>
      <x:c r="AI959" t="n">
        <x:f>IF(AG959="","",AD959/'산출기준'!$B$18*'산출기준'!$B$20+MIN(1,AG959)*'산출기준'!$B$21+(1-AH959)*'산출기준'!$B$22)</x:f>
        <x:v>89.38067072510964</x:v>
      </x:c>
      <x:c r="AJ959" t="str">
        <x:v>24개월 중 양수 지수 24개월; 전반/후반 자료 12/12개월. 최근12개월/이전12개월 관측월 평균비 0.75배, 최근 최댓달 비중 15.2%. 미래 1년 지속을 보장하지 않음.</x:v>
      </x:c>
      <x:c r="AK959" t="str">
        <x:v>https://developers.naver.com/docs/serviceapi/datalab/search/search.md</x:v>
      </x:c>
    </x:row>
    <x:row r="960">
      <x:c r="A960" t="str">
        <x:v>K0956</x:v>
      </x:c>
      <x:c r="B960" t="str">
        <x:v>고생물·미스터리</x:v>
      </x:c>
      <x:c r="C960" t="str">
        <x:v>심해생물</x:v>
      </x:c>
      <x:c r="D960" t="n">
        <x:v>30.39624</x:v>
      </x:c>
      <x:c r="E960" t="n">
        <x:v>28.59749</x:v>
      </x:c>
      <x:c r="F960" t="n">
        <x:v>29.06673</x:v>
      </x:c>
      <x:c r="G960" t="n">
        <x:v>27.65901</x:v>
      </x:c>
      <x:c r="H960" t="n">
        <x:v>22.26277</x:v>
      </x:c>
      <x:c r="I960" t="n">
        <x:v>23.25338</x:v>
      </x:c>
      <x:c r="J960" t="n">
        <x:v>23.38373</x:v>
      </x:c>
      <x:c r="K960" t="n">
        <x:v>25.57351</x:v>
      </x:c>
      <x:c r="L960" t="n">
        <x:v>28.28467</x:v>
      </x:c>
      <x:c r="M960" t="n">
        <x:v>25.78206</x:v>
      </x:c>
      <x:c r="N960" t="n">
        <x:v>29.14494</x:v>
      </x:c>
      <x:c r="O960" t="n">
        <x:v>27.52867</x:v>
      </x:c>
      <x:c r="P960" t="n">
        <x:v>24.11366</x:v>
      </x:c>
      <x:c r="Q960" t="n">
        <x:v>20.41188</x:v>
      </x:c>
      <x:c r="R960" t="n">
        <x:v>19.52554</x:v>
      </x:c>
      <x:c r="S960" t="n">
        <x:v>18.79562</x:v>
      </x:c>
      <x:c r="T960" t="n">
        <x:v>31.04796</x:v>
      </x:c>
      <x:c r="U960" t="n">
        <x:v>28.02398</x:v>
      </x:c>
      <x:c r="V960" t="n">
        <x:v>31.88216</x:v>
      </x:c>
      <x:c r="W960" t="n">
        <x:v>41.52763</x:v>
      </x:c>
      <x:c r="X960" t="n">
        <x:v>39.80709</x:v>
      </x:c>
      <x:c r="Y960" t="n">
        <x:v>32.87278</x:v>
      </x:c>
      <x:c r="Z960" t="n">
        <x:v>32.42961</x:v>
      </x:c>
      <x:c r="AA960" t="n">
        <x:v>30.03128</x:v>
      </x:c>
      <x:c r="AB960" t="n">
        <x:f>COUNT(D960:O960)</x:f>
        <x:v>12</x:v>
      </x:c>
      <x:c r="AC960" t="n">
        <x:f>COUNT(P960:AA960)</x:f>
        <x:v>12</x:v>
      </x:c>
      <x:c r="AD960" t="n">
        <x:f>COUNTIF(D960:AA960,"&gt;0")</x:f>
        <x:v>24</x:v>
      </x:c>
      <x:c r="AE960" t="n">
        <x:f>IF(AB960=0,"",AVERAGE(D960:O960))</x:f>
        <x:v>26.744433333333333</x:v>
      </x:c>
      <x:c r="AF960" t="n">
        <x:f>IF(AC960=0,"",AVERAGE(P960:AA960))</x:f>
        <x:v>29.20576583333333</x:v>
      </x:c>
      <x:c r="AG960" t="n">
        <x:f>IF(OR(AB960&lt;'산출기준'!$B$19,AC960&lt;'산출기준'!$B$19,AE960=0),"",AF960/AE960)</x:f>
        <x:v>1.092031581650013</x:v>
      </x:c>
      <x:c r="AH960" t="n">
        <x:f>IF(SUM(P960:AA960)=0,"",MAX(P960:AA960)/SUM(P960:AA960))</x:f>
        <x:v>0.11849152845646718</x:v>
      </x:c>
      <x:c r="AI960" t="n">
        <x:f>IF(AG960="","",AD960/'산출기준'!$B$18*'산출기준'!$B$20+MIN(1,AG960)*'산출기준'!$B$21+(1-AH960)*'산출기준'!$B$22)</x:f>
        <x:v>97.63016943087067</x:v>
      </x:c>
      <x:c r="AJ960" t="str">
        <x:v>24개월 중 양수 지수 24개월; 전반/후반 자료 12/12개월. 최근12개월/이전12개월 관측월 평균비 1.09배, 최근 최댓달 비중 11.8%. 미래 1년 지속을 보장하지 않음.</x:v>
      </x:c>
      <x:c r="AK960" t="str">
        <x:v>https://developers.naver.com/docs/serviceapi/datalab/search/search.md</x:v>
      </x:c>
    </x:row>
    <x:row r="961">
      <x:c r="A961" t="str">
        <x:v>K0957</x:v>
      </x:c>
      <x:c r="B961" t="str">
        <x:v>고생물·미스터리</x:v>
      </x:c>
      <x:c r="C961" t="str">
        <x:v>호모사피엔스뜻</x:v>
      </x:c>
      <x:c r="D961" t="n">
        <x:v>15.32846</x:v>
      </x:c>
      <x:c r="E961" t="n">
        <x:v>17.51824</x:v>
      </x:c>
      <x:c r="F961" t="n">
        <x:v>27.39833</x:v>
      </x:c>
      <x:c r="G961" t="n">
        <x:v>22.70594</x:v>
      </x:c>
      <x:c r="H961" t="n">
        <x:v>23.488</x:v>
      </x:c>
      <x:c r="I961" t="n">
        <x:v>26.04275</x:v>
      </x:c>
      <x:c r="J961" t="n">
        <x:v>37.40875</x:v>
      </x:c>
      <x:c r="K961" t="n">
        <x:v>23.87904</x:v>
      </x:c>
      <x:c r="L961" t="n">
        <x:v>27.18978</x:v>
      </x:c>
      <x:c r="M961" t="n">
        <x:v>36.54848</x:v>
      </x:c>
      <x:c r="N961" t="n">
        <x:v>41.57977</x:v>
      </x:c>
      <x:c r="O961" t="n">
        <x:v>27.45046</x:v>
      </x:c>
      <x:c r="P961" t="n">
        <x:v>27.24191</x:v>
      </x:c>
      <x:c r="Q961" t="n">
        <x:v>19.83837</x:v>
      </x:c>
      <x:c r="R961" t="n">
        <x:v>32.42961</x:v>
      </x:c>
      <x:c r="S961" t="n">
        <x:v>31.30865</x:v>
      </x:c>
      <x:c r="T961" t="n">
        <x:v>29.19708</x:v>
      </x:c>
      <x:c r="U961" t="n">
        <x:v>32.74244</x:v>
      </x:c>
      <x:c r="V961" t="n">
        <x:v>52.78936</x:v>
      </x:c>
      <x:c r="W961" t="n">
        <x:v>38.97288</x:v>
      </x:c>
      <x:c r="X961" t="n">
        <x:v>30.683</x:v>
      </x:c>
      <x:c r="Y961" t="n">
        <x:v>24.53076</x:v>
      </x:c>
      <x:c r="Z961" t="n">
        <x:v>28.07612</x:v>
      </x:c>
      <x:c r="AA961" t="n">
        <x:v>28.62356</x:v>
      </x:c>
      <x:c r="AB961" t="n">
        <x:f>COUNT(D961:O961)</x:f>
        <x:v>12</x:v>
      </x:c>
      <x:c r="AC961" t="n">
        <x:f>COUNT(P961:AA961)</x:f>
        <x:v>12</x:v>
      </x:c>
      <x:c r="AD961" t="n">
        <x:f>COUNTIF(D961:AA961,"&gt;0")</x:f>
        <x:v>24</x:v>
      </x:c>
      <x:c r="AE961" t="n">
        <x:f>IF(AB961=0,"",AVERAGE(D961:O961))</x:f>
        <x:v>27.2115</x:v>
      </x:c>
      <x:c r="AF961" t="n">
        <x:f>IF(AC961=0,"",AVERAGE(P961:AA961))</x:f>
        <x:v>31.369478333333333</x:v>
      </x:c>
      <x:c r="AG961" t="n">
        <x:f>IF(OR(AB961&lt;'산출기준'!$B$19,AC961&lt;'산출기준'!$B$19,AE961=0),"",AF961/AE961)</x:f>
        <x:v>1.1528022465991707</x:v>
      </x:c>
      <x:c r="AH961" t="n">
        <x:f>IF(SUM(P961:AA961)=0,"",MAX(P961:AA961)/SUM(P961:AA961))</x:f>
        <x:v>0.14023546348422436</x:v>
      </x:c>
      <x:c r="AI961" t="n">
        <x:f>IF(AG961="","",AD961/'산출기준'!$B$18*'산출기준'!$B$20+MIN(1,AG961)*'산출기준'!$B$21+(1-AH961)*'산출기준'!$B$22)</x:f>
        <x:v>97.19529073031552</x:v>
      </x:c>
      <x:c r="AJ961" t="str">
        <x:v>24개월 중 양수 지수 24개월; 전반/후반 자료 12/12개월. 최근12개월/이전12개월 관측월 평균비 1.15배, 최근 최댓달 비중 14.0%. 미래 1년 지속을 보장하지 않음.</x:v>
      </x:c>
      <x:c r="AK961" t="str">
        <x:v>https://developers.naver.com/docs/serviceapi/datalab/search/search.md</x:v>
      </x:c>
    </x:row>
    <x:row r="962">
      <x:c r="A962" t="str">
        <x:v>K0958</x:v>
      </x:c>
      <x:c r="B962" t="str">
        <x:v>고생물·미스터리</x:v>
      </x:c>
      <x:c r="C962" t="str">
        <x:v>신생대</x:v>
      </x:c>
      <x:c r="D962" t="n">
        <x:v>55.00521</x:v>
      </x:c>
      <x:c r="E962" t="n">
        <x:v>56.1001</x:v>
      </x:c>
      <x:c r="F962" t="n">
        <x:v>44.18665</x:v>
      </x:c>
      <x:c r="G962" t="n">
        <x:v>27.97184</x:v>
      </x:c>
      <x:c r="H962" t="n">
        <x:v>20.2294</x:v>
      </x:c>
      <x:c r="I962" t="n">
        <x:v>20.17726</x:v>
      </x:c>
      <x:c r="J962" t="n">
        <x:v>29.06673</x:v>
      </x:c>
      <x:c r="K962" t="n">
        <x:v>33.55057</x:v>
      </x:c>
      <x:c r="L962" t="n">
        <x:v>24.00938</x:v>
      </x:c>
      <x:c r="M962" t="n">
        <x:v>22.26277</x:v>
      </x:c>
      <x:c r="N962" t="n">
        <x:v>22.96663</x:v>
      </x:c>
      <x:c r="O962" t="n">
        <x:v>42.17935</x:v>
      </x:c>
      <x:c r="P962" t="n">
        <x:v>37.72158</x:v>
      </x:c>
      <x:c r="Q962" t="n">
        <x:v>20.95933</x:v>
      </x:c>
      <x:c r="R962" t="n">
        <x:v>14.15537</x:v>
      </x:c>
      <x:c r="S962" t="n">
        <x:v>14.46819</x:v>
      </x:c>
      <x:c r="T962" t="n">
        <x:v>13.00834</x:v>
      </x:c>
      <x:c r="U962" t="n">
        <x:v>12.85192</x:v>
      </x:c>
      <x:c r="V962" t="n">
        <x:v>21.53284</x:v>
      </x:c>
      <x:c r="W962" t="n">
        <x:v>14.46819</x:v>
      </x:c>
      <x:c r="X962" t="n">
        <x:v>13.86861</x:v>
      </x:c>
      <x:c r="Y962" t="n">
        <x:v>13.55578</x:v>
      </x:c>
      <x:c r="Z962" t="n">
        <x:v>13.7904</x:v>
      </x:c>
      <x:c r="AA962" t="n">
        <x:v>27.37226</x:v>
      </x:c>
      <x:c r="AB962" t="n">
        <x:f>COUNT(D962:O962)</x:f>
        <x:v>12</x:v>
      </x:c>
      <x:c r="AC962" t="n">
        <x:f>COUNT(P962:AA962)</x:f>
        <x:v>12</x:v>
      </x:c>
      <x:c r="AD962" t="n">
        <x:f>COUNTIF(D962:AA962,"&gt;0")</x:f>
        <x:v>24</x:v>
      </x:c>
      <x:c r="AE962" t="n">
        <x:f>IF(AB962=0,"",AVERAGE(D962:O962))</x:f>
        <x:v>33.1421575</x:v>
      </x:c>
      <x:c r="AF962" t="n">
        <x:f>IF(AC962=0,"",AVERAGE(P962:AA962))</x:f>
        <x:v>18.1460675</x:v>
      </x:c>
      <x:c r="AG962" t="n">
        <x:f>IF(OR(AB962&lt;'산출기준'!$B$19,AC962&lt;'산출기준'!$B$19,AE962=0),"",AF962/AE962)</x:f>
        <x:v>0.5475222154743546</x:v>
      </x:c>
      <x:c r="AH962" t="n">
        <x:f>IF(SUM(P962:AA962)=0,"",MAX(P962:AA962)/SUM(P962:AA962))</x:f>
        <x:v>0.17323119733793563</x:v>
      </x:c>
      <x:c r="AI962" t="n">
        <x:f>IF(AG962="","",AD962/'산출기준'!$B$18*'산출기준'!$B$20+MIN(1,AG962)*'산출기준'!$B$21+(1-AH962)*'산출기준'!$B$22)</x:f>
        <x:v>82.96104251747192</x:v>
      </x:c>
      <x:c r="AJ962" t="str">
        <x:v>24개월 중 양수 지수 24개월; 전반/후반 자료 12/12개월. 최근12개월/이전12개월 관측월 평균비 0.55배, 최근 최댓달 비중 17.3%. 미래 1년 지속을 보장하지 않음.</x:v>
      </x:c>
      <x:c r="AK962" t="str">
        <x:v>https://developers.naver.com/docs/serviceapi/datalab/search/search.md</x:v>
      </x:c>
    </x:row>
    <x:row r="963">
      <x:c r="A963" t="str">
        <x:v>K0959</x:v>
      </x:c>
      <x:c r="B963" t="str">
        <x:v>고생물·미스터리</x:v>
      </x:c>
      <x:c r="C963" t="str">
        <x:v>카르카로돈토사우루스</x:v>
      </x:c>
      <x:c r="D963" t="n">
        <x:v>42.15328</x:v>
      </x:c>
      <x:c r="E963" t="n">
        <x:v>40.09384</x:v>
      </x:c>
      <x:c r="F963" t="n">
        <x:v>32.71637</x:v>
      </x:c>
      <x:c r="G963" t="n">
        <x:v>31.83003</x:v>
      </x:c>
      <x:c r="H963" t="n">
        <x:v>39.44212</x:v>
      </x:c>
      <x:c r="I963" t="n">
        <x:v>29.24921</x:v>
      </x:c>
      <x:c r="J963" t="n">
        <x:v>29.56204</x:v>
      </x:c>
      <x:c r="K963" t="n">
        <x:v>31.43899</x:v>
      </x:c>
      <x:c r="L963" t="n">
        <x:v>30.03128</x:v>
      </x:c>
      <x:c r="M963" t="n">
        <x:v>29.30135</x:v>
      </x:c>
      <x:c r="N963" t="n">
        <x:v>40.82377</x:v>
      </x:c>
      <x:c r="O963" t="n">
        <x:v>33.9416</x:v>
      </x:c>
      <x:c r="P963" t="n">
        <x:v>24.34827</x:v>
      </x:c>
      <x:c r="Q963" t="n">
        <x:v>31.12617</x:v>
      </x:c>
      <x:c r="R963" t="n">
        <x:v>26.48592</x:v>
      </x:c>
      <x:c r="S963" t="n">
        <x:v>23.67049</x:v>
      </x:c>
      <x:c r="T963" t="n">
        <x:v>27.9197</x:v>
      </x:c>
      <x:c r="U963" t="n">
        <x:v>26.56412</x:v>
      </x:c>
      <x:c r="V963" t="n">
        <x:v>27.00729</x:v>
      </x:c>
      <x:c r="W963" t="n">
        <x:v>29.06673</x:v>
      </x:c>
      <x:c r="X963" t="n">
        <x:v>25.05213</x:v>
      </x:c>
      <x:c r="Y963" t="n">
        <x:v>23.74869</x:v>
      </x:c>
      <x:c r="Z963" t="n">
        <x:v>21.92387</x:v>
      </x:c>
      <x:c r="AA963" t="n">
        <x:v>25.52137</x:v>
      </x:c>
      <x:c r="AB963" t="n">
        <x:f>COUNT(D963:O963)</x:f>
        <x:v>12</x:v>
      </x:c>
      <x:c r="AC963" t="n">
        <x:f>COUNT(P963:AA963)</x:f>
        <x:v>12</x:v>
      </x:c>
      <x:c r="AD963" t="n">
        <x:f>COUNTIF(D963:AA963,"&gt;0")</x:f>
        <x:v>24</x:v>
      </x:c>
      <x:c r="AE963" t="n">
        <x:f>IF(AB963=0,"",AVERAGE(D963:O963))</x:f>
        <x:v>34.21532333333334</x:v>
      </x:c>
      <x:c r="AF963" t="n">
        <x:f>IF(AC963=0,"",AVERAGE(P963:AA963))</x:f>
        <x:v>26.036229166666672</x:v>
      </x:c>
      <x:c r="AG963" t="n">
        <x:f>IF(OR(AB963&lt;'산출기준'!$B$19,AC963&lt;'산출기준'!$B$19,AE963=0),"",AF963/AE963)</x:f>
        <x:v>0.760952305287777</x:v>
      </x:c>
      <x:c r="AH963" t="n">
        <x:f>IF(SUM(P963:AA963)=0,"",MAX(P963:AA963)/SUM(P963:AA963))</x:f>
        <x:v>0.09962454560512232</x:v>
      </x:c>
      <x:c r="AI963" t="n">
        <x:f>IF(AG963="","",AD963/'산출기준'!$B$18*'산출기준'!$B$20+MIN(1,AG963)*'산출기준'!$B$21+(1-AH963)*'산출기준'!$B$22)</x:f>
        <x:v>90.83607824653086</x:v>
      </x:c>
      <x:c r="AJ963" t="str">
        <x:v>24개월 중 양수 지수 24개월; 전반/후반 자료 12/12개월. 최근12개월/이전12개월 관측월 평균비 0.76배, 최근 최댓달 비중 10.0%. 미래 1년 지속을 보장하지 않음.</x:v>
      </x:c>
      <x:c r="AK963" t="str">
        <x:v>https://developers.naver.com/docs/serviceapi/datalab/search/search.md</x:v>
      </x:c>
    </x:row>
    <x:row r="964">
      <x:c r="A964" t="str">
        <x:v>K0960</x:v>
      </x:c>
      <x:c r="B964" t="str">
        <x:v>고생물·미스터리</x:v>
      </x:c>
      <x:c r="C964" t="str">
        <x:v>둔클레오스테우스</x:v>
      </x:c>
      <x:c r="D964" t="n">
        <x:v>64.77987</x:v>
      </x:c>
      <x:c r="E964" t="n">
        <x:v>70.44025</x:v>
      </x:c>
      <x:c r="F964" t="n">
        <x:v>60.16771</x:v>
      </x:c>
      <x:c r="G964" t="n">
        <x:v>64.88469</x:v>
      </x:c>
      <x:c r="H964" t="n">
        <x:v>65.77568</x:v>
      </x:c>
      <x:c r="I964" t="n">
        <x:v>61.68763</x:v>
      </x:c>
      <x:c r="J964" t="n">
        <x:v>68.34381</x:v>
      </x:c>
      <x:c r="K964" t="n">
        <x:v>50.73375</x:v>
      </x:c>
      <x:c r="L964" t="n">
        <x:v>48.74213</x:v>
      </x:c>
      <x:c r="M964" t="n">
        <x:v>53.30188</x:v>
      </x:c>
      <x:c r="N964" t="n">
        <x:v>50.9958</x:v>
      </x:c>
      <x:c r="O964" t="n">
        <x:v>52.83018</x:v>
      </x:c>
      <x:c r="P964" t="n">
        <x:v>49.63312</x:v>
      </x:c>
      <x:c r="Q964" t="n">
        <x:v>42.87211</x:v>
      </x:c>
      <x:c r="R964" t="n">
        <x:v>33.7002</x:v>
      </x:c>
      <x:c r="S964" t="n">
        <x:v>46.6457</x:v>
      </x:c>
      <x:c r="T964" t="n">
        <x:v>45.64989</x:v>
      </x:c>
      <x:c r="U964" t="n">
        <x:v>43.13417</x:v>
      </x:c>
      <x:c r="V964" t="n">
        <x:v>41.29979</x:v>
      </x:c>
      <x:c r="W964" t="n">
        <x:v>57.49475</x:v>
      </x:c>
      <x:c r="X964" t="n">
        <x:v>40.77568</x:v>
      </x:c>
      <x:c r="Y964" t="n">
        <x:v>42.13836</x:v>
      </x:c>
      <x:c r="Z964" t="n">
        <x:v>43.65828</x:v>
      </x:c>
      <x:c r="AA964" t="n">
        <x:v>46.6457</x:v>
      </x:c>
      <x:c r="AB964" t="n">
        <x:f>COUNT(D964:O964)</x:f>
        <x:v>12</x:v>
      </x:c>
      <x:c r="AC964" t="n">
        <x:f>COUNT(P964:AA964)</x:f>
        <x:v>12</x:v>
      </x:c>
      <x:c r="AD964" t="n">
        <x:f>COUNTIF(D964:AA964,"&gt;0")</x:f>
        <x:v>24</x:v>
      </x:c>
      <x:c r="AE964" t="n">
        <x:f>IF(AB964=0,"",AVERAGE(D964:O964))</x:f>
        <x:v>59.390281666666674</x:v>
      </x:c>
      <x:c r="AF964" t="n">
        <x:f>IF(AC964=0,"",AVERAGE(P964:AA964))</x:f>
        <x:v>44.47064583333333</x:v>
      </x:c>
      <x:c r="AG964" t="n">
        <x:f>IF(OR(AB964&lt;'산출기준'!$B$19,AC964&lt;'산출기준'!$B$19,AE964=0),"",AF964/AE964)</x:f>
        <x:v>0.748786578971436</x:v>
      </x:c>
      <x:c r="AH964" t="n">
        <x:f>IF(SUM(P964:AA964)=0,"",MAX(P964:AA964)/SUM(P964:AA964))</x:f>
        <x:v>0.10773914065973296</x:v>
      </x:c>
      <x:c r="AI964" t="n">
        <x:f>IF(AG964="","",AD964/'산출기준'!$B$18*'산출기준'!$B$20+MIN(1,AG964)*'산출기준'!$B$21+(1-AH964)*'산출기준'!$B$22)</x:f>
        <x:v>90.30881455594843</x:v>
      </x:c>
      <x:c r="AJ964" t="str">
        <x:v>24개월 중 양수 지수 24개월; 전반/후반 자료 12/12개월. 최근12개월/이전12개월 관측월 평균비 0.75배, 최근 최댓달 비중 10.8%. 미래 1년 지속을 보장하지 않음.</x:v>
      </x:c>
      <x:c r="AK964" t="str">
        <x:v>https://developers.naver.com/docs/serviceapi/datalab/search/search.md</x:v>
      </x:c>
    </x:row>
    <x:row r="965">
      <x:c r="A965" t="str">
        <x:v>K0961</x:v>
      </x:c>
      <x:c r="B965" t="str">
        <x:v>고생물·미스터리</x:v>
      </x:c>
      <x:c r="C965" t="str">
        <x:v>검치호랑이</x:v>
      </x:c>
      <x:c r="D965" t="n">
        <x:v>60.63941</x:v>
      </x:c>
      <x:c r="E965" t="n">
        <x:v>62.00209</x:v>
      </x:c>
      <x:c r="F965" t="n">
        <x:v>78.09224</x:v>
      </x:c>
      <x:c r="G965" t="n">
        <x:v>67.87211</x:v>
      </x:c>
      <x:c r="H965" t="n">
        <x:v>73.68972</x:v>
      </x:c>
      <x:c r="I965" t="n">
        <x:v>55.03144</x:v>
      </x:c>
      <x:c r="J965" t="n">
        <x:v>65.46121</x:v>
      </x:c>
      <x:c r="K965" t="n">
        <x:v>66.19496</x:v>
      </x:c>
      <x:c r="L965" t="n">
        <x:v>57.44234</x:v>
      </x:c>
      <x:c r="M965" t="n">
        <x:v>59.43396</x:v>
      </x:c>
      <x:c r="N965" t="n">
        <x:v>55.92243</x:v>
      </x:c>
      <x:c r="O965" t="n">
        <x:v>67.87211</x:v>
      </x:c>
      <x:c r="P965" t="n">
        <x:v>56.49895</x:v>
      </x:c>
      <x:c r="Q965" t="n">
        <x:v>42.40041</x:v>
      </x:c>
      <x:c r="R965" t="n">
        <x:v>49.5283</x:v>
      </x:c>
      <x:c r="S965" t="n">
        <x:v>45.2306</x:v>
      </x:c>
      <x:c r="T965" t="n">
        <x:v>50.89098</x:v>
      </x:c>
      <x:c r="U965" t="n">
        <x:v>45.44025</x:v>
      </x:c>
      <x:c r="V965" t="n">
        <x:v>42.55765</x:v>
      </x:c>
      <x:c r="W965" t="n">
        <x:v>37.89308</x:v>
      </x:c>
      <x:c r="X965" t="n">
        <x:v>44.28721</x:v>
      </x:c>
      <x:c r="Y965" t="n">
        <x:v>35.63941</x:v>
      </x:c>
      <x:c r="Z965" t="n">
        <x:v>33.07127</x:v>
      </x:c>
      <x:c r="AA965" t="n">
        <x:v>46.01677</x:v>
      </x:c>
      <x:c r="AB965" t="n">
        <x:f>COUNT(D965:O965)</x:f>
        <x:v>12</x:v>
      </x:c>
      <x:c r="AC965" t="n">
        <x:f>COUNT(P965:AA965)</x:f>
        <x:v>12</x:v>
      </x:c>
      <x:c r="AD965" t="n">
        <x:f>COUNTIF(D965:AA965,"&gt;0")</x:f>
        <x:v>24</x:v>
      </x:c>
      <x:c r="AE965" t="n">
        <x:f>IF(AB965=0,"",AVERAGE(D965:O965))</x:f>
        <x:v>64.137835</x:v>
      </x:c>
      <x:c r="AF965" t="n">
        <x:f>IF(AC965=0,"",AVERAGE(P965:AA965))</x:f>
        <x:v>44.12124</x:v>
      </x:c>
      <x:c r="AG965" t="n">
        <x:f>IF(OR(AB965&lt;'산출기준'!$B$19,AC965&lt;'산출기준'!$B$19,AE965=0),"",AF965/AE965)</x:f>
        <x:v>0.6879128364716396</x:v>
      </x:c>
      <x:c r="AH965" t="n">
        <x:f>IF(SUM(P965:AA965)=0,"",MAX(P965:AA965)/SUM(P965:AA965))</x:f>
        <x:v>0.10671154830039531</x:v>
      </x:c>
      <x:c r="AI965" t="n">
        <x:f>IF(AG965="","",AD965/'산출기준'!$B$18*'산출기준'!$B$20+MIN(1,AG965)*'산출기준'!$B$21+(1-AH965)*'산출기준'!$B$22)</x:f>
        <x:v>88.50315412814128</x:v>
      </x:c>
      <x:c r="AJ965" t="str">
        <x:v>24개월 중 양수 지수 24개월; 전반/후반 자료 12/12개월. 최근12개월/이전12개월 관측월 평균비 0.69배, 최근 최댓달 비중 10.7%. 미래 1년 지속을 보장하지 않음.</x:v>
      </x:c>
      <x:c r="AK965" t="str">
        <x:v>https://developers.naver.com/docs/serviceapi/datalab/search/search.md</x:v>
      </x:c>
    </x:row>
    <x:row r="966">
      <x:c r="A966" t="str">
        <x:v>K0962</x:v>
      </x:c>
      <x:c r="B966" t="str">
        <x:v>고생물·미스터리</x:v>
      </x:c>
      <x:c r="C966" t="str">
        <x:v>익룡종류</x:v>
      </x:c>
      <x:c r="D966" t="n">
        <x:v>58.38574</x:v>
      </x:c>
      <x:c r="E966" t="n">
        <x:v>55.18867</x:v>
      </x:c>
      <x:c r="F966" t="n">
        <x:v>48.79454</x:v>
      </x:c>
      <x:c r="G966" t="n">
        <x:v>50.31446</x:v>
      </x:c>
      <x:c r="H966" t="n">
        <x:v>60.42976</x:v>
      </x:c>
      <x:c r="I966" t="n">
        <x:v>48.79454</x:v>
      </x:c>
      <x:c r="J966" t="n">
        <x:v>44.91614</x:v>
      </x:c>
      <x:c r="K966" t="n">
        <x:v>46.80293</x:v>
      </x:c>
      <x:c r="L966" t="n">
        <x:v>83.96226</x:v>
      </x:c>
      <x:c r="M966" t="n">
        <x:v>56.97064</x:v>
      </x:c>
      <x:c r="N966" t="n">
        <x:v>72.16981</x:v>
      </x:c>
      <x:c r="O966" t="n">
        <x:v>71.174</x:v>
      </x:c>
      <x:c r="P966" t="n">
        <x:v>43.18658</x:v>
      </x:c>
      <x:c r="Q966" t="n">
        <x:v>48.84696</x:v>
      </x:c>
      <x:c r="R966" t="n">
        <x:v>61.68763</x:v>
      </x:c>
      <x:c r="S966" t="n">
        <x:v>58.96226</x:v>
      </x:c>
      <x:c r="T966" t="n">
        <x:v>53.8784</x:v>
      </x:c>
      <x:c r="U966" t="n">
        <x:v>55.60796</x:v>
      </x:c>
      <x:c r="V966" t="n">
        <x:v>65.30398</x:v>
      </x:c>
      <x:c r="W966" t="n">
        <x:v>49.42348</x:v>
      </x:c>
      <x:c r="X966" t="n">
        <x:v>67.24318</x:v>
      </x:c>
      <x:c r="Y966" t="n">
        <x:v>50.68134</x:v>
      </x:c>
      <x:c r="Z966" t="n">
        <x:v>43.60587</x:v>
      </x:c>
      <x:c r="AA966" t="n">
        <x:v>43.23899</x:v>
      </x:c>
      <x:c r="AB966" t="n">
        <x:f>COUNT(D966:O966)</x:f>
        <x:v>12</x:v>
      </x:c>
      <x:c r="AC966" t="n">
        <x:f>COUNT(P966:AA966)</x:f>
        <x:v>12</x:v>
      </x:c>
      <x:c r="AD966" t="n">
        <x:f>COUNTIF(D966:AA966,"&gt;0")</x:f>
        <x:v>24</x:v>
      </x:c>
      <x:c r="AE966" t="n">
        <x:f>IF(AB966=0,"",AVERAGE(D966:O966))</x:f>
        <x:v>58.15862416666666</x:v>
      </x:c>
      <x:c r="AF966" t="n">
        <x:f>IF(AC966=0,"",AVERAGE(P966:AA966))</x:f>
        <x:v>53.47221916666666</x:v>
      </x:c>
      <x:c r="AG966" t="n">
        <x:f>IF(OR(AB966&lt;'산출기준'!$B$19,AC966&lt;'산출기준'!$B$19,AE966=0),"",AF966/AE966)</x:f>
        <x:v>0.9194202911924111</x:v>
      </x:c>
      <x:c r="AH966" t="n">
        <x:f>IF(SUM(P966:AA966)=0,"",MAX(P966:AA966)/SUM(P966:AA966))</x:f>
        <x:v>0.10479457222202751</x:v>
      </x:c>
      <x:c r="AI966" t="n">
        <x:f>IF(AG966="","",AD966/'산출기준'!$B$18*'산출기준'!$B$20+MIN(1,AG966)*'산출기준'!$B$21+(1-AH966)*'산출기준'!$B$22)</x:f>
        <x:v>95.48671729133179</x:v>
      </x:c>
      <x:c r="AJ966" t="str">
        <x:v>24개월 중 양수 지수 24개월; 전반/후반 자료 12/12개월. 최근12개월/이전12개월 관측월 평균비 0.92배, 최근 최댓달 비중 10.5%. 미래 1년 지속을 보장하지 않음.</x:v>
      </x:c>
      <x:c r="AK966" t="str">
        <x:v>https://developers.naver.com/docs/serviceapi/datalab/search/search.md</x:v>
      </x:c>
    </x:row>
    <x:row r="967">
      <x:c r="A967" t="str">
        <x:v>K0963</x:v>
      </x:c>
      <x:c r="B967" t="str">
        <x:v>고생물·미스터리</x:v>
      </x:c>
      <x:c r="C967" t="str">
        <x:v>삼엽충화석</x:v>
      </x:c>
      <x:c r="D967" t="n">
        <x:v>55.13626</x:v>
      </x:c>
      <x:c r="E967" t="n">
        <x:v>51.04821</x:v>
      </x:c>
      <x:c r="F967" t="n">
        <x:v>40.77568</x:v>
      </x:c>
      <x:c r="G967" t="n">
        <x:v>49.10901</x:v>
      </x:c>
      <x:c r="H967" t="n">
        <x:v>35.63941</x:v>
      </x:c>
      <x:c r="I967" t="n">
        <x:v>28.03983</x:v>
      </x:c>
      <x:c r="J967" t="n">
        <x:v>29.08805</x:v>
      </x:c>
      <x:c r="K967" t="n">
        <x:v>24.31865</x:v>
      </x:c>
      <x:c r="L967" t="n">
        <x:v>28.14465</x:v>
      </x:c>
      <x:c r="M967" t="n">
        <x:v>28.66876</x:v>
      </x:c>
      <x:c r="N967" t="n">
        <x:v>33.90985</x:v>
      </x:c>
      <x:c r="O967" t="n">
        <x:v>58.80503</x:v>
      </x:c>
      <x:c r="P967" t="n">
        <x:v>58.90985</x:v>
      </x:c>
      <x:c r="Q967" t="n">
        <x:v>33.12368</x:v>
      </x:c>
      <x:c r="R967" t="n">
        <x:v>23.79454</x:v>
      </x:c>
      <x:c r="S967" t="n">
        <x:v>30.71278</x:v>
      </x:c>
      <x:c r="T967" t="n">
        <x:v>42.348</x:v>
      </x:c>
      <x:c r="U967" t="n">
        <x:v>31.86582</x:v>
      </x:c>
      <x:c r="V967" t="n">
        <x:v>100</x:v>
      </x:c>
      <x:c r="W967" t="n">
        <x:v>76.9392</x:v>
      </x:c>
      <x:c r="X967" t="n">
        <x:v>26.31027</x:v>
      </x:c>
      <x:c r="Y967" t="n">
        <x:v>20.59748</x:v>
      </x:c>
      <x:c r="Z967" t="n">
        <x:v>24.47589</x:v>
      </x:c>
      <x:c r="AA967" t="n">
        <x:v>40.93291</x:v>
      </x:c>
      <x:c r="AB967" t="n">
        <x:f>COUNT(D967:O967)</x:f>
        <x:v>12</x:v>
      </x:c>
      <x:c r="AC967" t="n">
        <x:f>COUNT(P967:AA967)</x:f>
        <x:v>12</x:v>
      </x:c>
      <x:c r="AD967" t="n">
        <x:f>COUNTIF(D967:AA967,"&gt;0")</x:f>
        <x:v>24</x:v>
      </x:c>
      <x:c r="AE967" t="n">
        <x:f>IF(AB967=0,"",AVERAGE(D967:O967))</x:f>
        <x:v>38.55694916666667</x:v>
      </x:c>
      <x:c r="AF967" t="n">
        <x:f>IF(AC967=0,"",AVERAGE(P967:AA967))</x:f>
        <x:v>42.50086833333333</x:v>
      </x:c>
      <x:c r="AG967" t="n">
        <x:f>IF(OR(AB967&lt;'산출기준'!$B$19,AC967&lt;'산출기준'!$B$19,AE967=0),"",AF967/AE967)</x:f>
        <x:v>1.1022881543251422</x:v>
      </x:c>
      <x:c r="AH967" t="n">
        <x:f>IF(SUM(P967:AA967)=0,"",MAX(P967:AA967)/SUM(P967:AA967))</x:f>
        <x:v>0.19607442530291833</x:v>
      </x:c>
      <x:c r="AI967" t="n">
        <x:f>IF(AG967="","",AD967/'산출기준'!$B$18*'산출기준'!$B$20+MIN(1,AG967)*'산출기준'!$B$21+(1-AH967)*'산출기준'!$B$22)</x:f>
        <x:v>96.07851149394163</x:v>
      </x:c>
      <x:c r="AJ967" t="str">
        <x:v>24개월 중 양수 지수 24개월; 전반/후반 자료 12/12개월. 최근12개월/이전12개월 관측월 평균비 1.10배, 최근 최댓달 비중 19.6%. 미래 1년 지속을 보장하지 않음.</x:v>
      </x:c>
      <x:c r="AK967" t="str">
        <x:v>https://developers.naver.com/docs/serviceapi/datalab/search/search.md</x:v>
      </x:c>
    </x:row>
    <x:row r="968">
      <x:c r="A968" t="str">
        <x:v>K0964</x:v>
      </x:c>
      <x:c r="B968" t="str">
        <x:v>고생물·미스터리</x:v>
      </x:c>
      <x:c r="C968" t="str">
        <x:v>아노말로카리스</x:v>
      </x:c>
      <x:c r="D968" t="n">
        <x:v>40.46121</x:v>
      </x:c>
      <x:c r="E968" t="n">
        <x:v>37.73584</x:v>
      </x:c>
      <x:c r="F968" t="n">
        <x:v>33.96226</x:v>
      </x:c>
      <x:c r="G968" t="n">
        <x:v>35.06289</x:v>
      </x:c>
      <x:c r="H968" t="n">
        <x:v>37.10691</x:v>
      </x:c>
      <x:c r="I968" t="n">
        <x:v>35.22012</x:v>
      </x:c>
      <x:c r="J968" t="n">
        <x:v>33.54297</x:v>
      </x:c>
      <x:c r="K968" t="n">
        <x:v>31.39412</x:v>
      </x:c>
      <x:c r="L968" t="n">
        <x:v>42.92452</x:v>
      </x:c>
      <x:c r="M968" t="n">
        <x:v>36.42557</x:v>
      </x:c>
      <x:c r="N968" t="n">
        <x:v>36.5828</x:v>
      </x:c>
      <x:c r="O968" t="n">
        <x:v>45.38784</x:v>
      </x:c>
      <x:c r="P968" t="n">
        <x:v>38.88888</x:v>
      </x:c>
      <x:c r="Q968" t="n">
        <x:v>32.49475</x:v>
      </x:c>
      <x:c r="R968" t="n">
        <x:v>29.3501</x:v>
      </x:c>
      <x:c r="S968" t="n">
        <x:v>30.18867</x:v>
      </x:c>
      <x:c r="T968" t="n">
        <x:v>37.73584</x:v>
      </x:c>
      <x:c r="U968" t="n">
        <x:v>33.64779</x:v>
      </x:c>
      <x:c r="V968" t="n">
        <x:v>39.72746</x:v>
      </x:c>
      <x:c r="W968" t="n">
        <x:v>35.37735</x:v>
      </x:c>
      <x:c r="X968" t="n">
        <x:v>34.43396</x:v>
      </x:c>
      <x:c r="Y968" t="n">
        <x:v>28.61635</x:v>
      </x:c>
      <x:c r="Z968" t="n">
        <x:v>48.00838</x:v>
      </x:c>
      <x:c r="AA968" t="n">
        <x:v>40.14675</x:v>
      </x:c>
      <x:c r="AB968" t="n">
        <x:f>COUNT(D968:O968)</x:f>
        <x:v>12</x:v>
      </x:c>
      <x:c r="AC968" t="n">
        <x:f>COUNT(P968:AA968)</x:f>
        <x:v>12</x:v>
      </x:c>
      <x:c r="AD968" t="n">
        <x:f>COUNTIF(D968:AA968,"&gt;0")</x:f>
        <x:v>24</x:v>
      </x:c>
      <x:c r="AE968" t="n">
        <x:f>IF(AB968=0,"",AVERAGE(D968:O968))</x:f>
        <x:v>37.1505875</x:v>
      </x:c>
      <x:c r="AF968" t="n">
        <x:f>IF(AC968=0,"",AVERAGE(P968:AA968))</x:f>
        <x:v>35.718023333333335</x:v>
      </x:c>
      <x:c r="AG968" t="n">
        <x:f>IF(OR(AB968&lt;'산출기준'!$B$19,AC968&lt;'산출기준'!$B$19,AE968=0),"",AF968/AE968)</x:f>
        <x:v>0.9614389902537432</x:v>
      </x:c>
      <x:c r="AH968" t="n">
        <x:f>IF(SUM(P968:AA968)=0,"",MAX(P968:AA968)/SUM(P968:AA968))</x:f>
        <x:v>0.11200783134042412</x:v>
      </x:c>
      <x:c r="AI968" t="n">
        <x:f>IF(AG968="","",AD968/'산출기준'!$B$18*'산출기준'!$B$20+MIN(1,AG968)*'산출기준'!$B$21+(1-AH968)*'산출기준'!$B$22)</x:f>
        <x:v>96.60301308080382</x:v>
      </x:c>
      <x:c r="AJ968" t="str">
        <x:v>24개월 중 양수 지수 24개월; 전반/후반 자료 12/12개월. 최근12개월/이전12개월 관측월 평균비 0.96배, 최근 최댓달 비중 11.2%. 미래 1년 지속을 보장하지 않음.</x:v>
      </x:c>
      <x:c r="AK968" t="str">
        <x:v>https://developers.naver.com/docs/serviceapi/datalab/search/search.md</x:v>
      </x:c>
    </x:row>
    <x:row r="969">
      <x:c r="A969" t="str">
        <x:v>K0965</x:v>
      </x:c>
      <x:c r="B969" t="str">
        <x:v>고생물·미스터리</x:v>
      </x:c>
      <x:c r="C969" t="str">
        <x:v>초식공룡종류</x:v>
      </x:c>
      <x:c r="D969" t="n">
        <x:v>4.25057</x:v>
      </x:c>
      <x:c r="E969" t="n">
        <x:v>5.57559</x:v>
      </x:c>
      <x:c r="F969" t="n">
        <x:v>6.44145</x:v>
      </x:c>
      <x:c r="G969" t="n">
        <x:v>4.41456</x:v>
      </x:c>
      <x:c r="H969" t="n">
        <x:v>4.17185</x:v>
      </x:c>
      <x:c r="I969" t="n">
        <x:v>3.53558</x:v>
      </x:c>
      <x:c r="J969" t="n">
        <x:v>3.66677</x:v>
      </x:c>
      <x:c r="K969" t="n">
        <x:v>3.81108</x:v>
      </x:c>
      <x:c r="L969" t="n">
        <x:v>5.71334</x:v>
      </x:c>
      <x:c r="M969" t="n">
        <x:v>4.75565</x:v>
      </x:c>
      <x:c r="N969" t="n">
        <x:v>6.62512</x:v>
      </x:c>
      <x:c r="O969" t="n">
        <x:v>5.71334</x:v>
      </x:c>
      <x:c r="P969" t="n">
        <x:v>4.7163</x:v>
      </x:c>
      <x:c r="Q969" t="n">
        <x:v>5.31977</x:v>
      </x:c>
      <x:c r="R969" t="n">
        <x:v>6.061</x:v>
      </x:c>
      <x:c r="S969" t="n">
        <x:v>5.33289</x:v>
      </x:c>
      <x:c r="T969" t="n">
        <x:v>5.97572</x:v>
      </x:c>
      <x:c r="U969" t="n">
        <x:v>5.70022</x:v>
      </x:c>
      <x:c r="V969" t="n">
        <x:v>6.83502</x:v>
      </x:c>
      <x:c r="W969" t="n">
        <x:v>5.18858</x:v>
      </x:c>
      <x:c r="X969" t="n">
        <x:v>4.20465</x:v>
      </x:c>
      <x:c r="Y969" t="n">
        <x:v>4.05378</x:v>
      </x:c>
      <x:c r="Z969" t="n">
        <x:v>4.42768</x:v>
      </x:c>
      <x:c r="AA969" t="n">
        <x:v>5.10331</x:v>
      </x:c>
      <x:c r="AB969" t="n">
        <x:f>COUNT(D969:O969)</x:f>
        <x:v>12</x:v>
      </x:c>
      <x:c r="AC969" t="n">
        <x:f>COUNT(P969:AA969)</x:f>
        <x:v>12</x:v>
      </x:c>
      <x:c r="AD969" t="n">
        <x:f>COUNTIF(D969:AA969,"&gt;0")</x:f>
        <x:v>24</x:v>
      </x:c>
      <x:c r="AE969" t="n">
        <x:f>IF(AB969=0,"",AVERAGE(D969:O969))</x:f>
        <x:v>4.889575000000001</x:v>
      </x:c>
      <x:c r="AF969" t="n">
        <x:f>IF(AC969=0,"",AVERAGE(P969:AA969))</x:f>
        <x:v>5.243243333333333</x:v>
      </x:c>
      <x:c r="AG969" t="n">
        <x:f>IF(OR(AB969&lt;'산출기준'!$B$19,AC969&lt;'산출기준'!$B$19,AE969=0),"",AF969/AE969)</x:f>
        <x:v>1.0723310989878123</x:v>
      </x:c>
      <x:c r="AH969" t="n">
        <x:f>IF(SUM(P969:AA969)=0,"",MAX(P969:AA969)/SUM(P969:AA969))</x:f>
        <x:v>0.10863218885511704</x:v>
      </x:c>
      <x:c r="AI969" t="n">
        <x:f>IF(AG969="","",AD969/'산출기준'!$B$18*'산출기준'!$B$20+MIN(1,AG969)*'산출기준'!$B$21+(1-AH969)*'산출기준'!$B$22)</x:f>
        <x:v>97.82735622289766</x:v>
      </x:c>
      <x:c r="AJ969" t="str">
        <x:v>24개월 중 양수 지수 24개월; 전반/후반 자료 12/12개월. 최근12개월/이전12개월 관측월 평균비 1.07배, 최근 최댓달 비중 10.9%. 미래 1년 지속을 보장하지 않음.</x:v>
      </x:c>
      <x:c r="AK969" t="str">
        <x:v>https://developers.naver.com/docs/serviceapi/datalab/search/search.md</x:v>
      </x:c>
    </x:row>
    <x:row r="970">
      <x:c r="A970" t="str">
        <x:v>K0966</x:v>
      </x:c>
      <x:c r="B970" t="str">
        <x:v>고생물·미스터리</x:v>
      </x:c>
      <x:c r="C970" t="str">
        <x:v>멸종동물</x:v>
      </x:c>
      <x:c r="D970" t="n">
        <x:v>10.4362</x:v>
      </x:c>
      <x:c r="E970" t="n">
        <x:v>10.60019</x:v>
      </x:c>
      <x:c r="F970" t="n">
        <x:v>9.82617</x:v>
      </x:c>
      <x:c r="G970" t="n">
        <x:v>6.88094</x:v>
      </x:c>
      <x:c r="H970" t="n">
        <x:v>5.64775</x:v>
      </x:c>
      <x:c r="I970" t="n">
        <x:v>5.06395</x:v>
      </x:c>
      <x:c r="J970" t="n">
        <x:v>8.19285</x:v>
      </x:c>
      <x:c r="K970" t="n">
        <x:v>10.09511</x:v>
      </x:c>
      <x:c r="L970" t="n">
        <x:v>11.70875</x:v>
      </x:c>
      <x:c r="M970" t="n">
        <x:v>12.01049</x:v>
      </x:c>
      <x:c r="N970" t="n">
        <x:v>7.73368</x:v>
      </x:c>
      <x:c r="O970" t="n">
        <x:v>7.18268</x:v>
      </x:c>
      <x:c r="P970" t="n">
        <x:v>5.60839</x:v>
      </x:c>
      <x:c r="Q970" t="n">
        <x:v>6.04132</x:v>
      </x:c>
      <x:c r="R970" t="n">
        <x:v>6.38897</x:v>
      </x:c>
      <x:c r="S970" t="n">
        <x:v>5.51656</x:v>
      </x:c>
      <x:c r="T970" t="n">
        <x:v>4.87372</x:v>
      </x:c>
      <x:c r="U970" t="n">
        <x:v>3.29944</x:v>
      </x:c>
      <x:c r="V970" t="n">
        <x:v>4.12594</x:v>
      </x:c>
      <x:c r="W970" t="n">
        <x:v>5.37225</x:v>
      </x:c>
      <x:c r="X970" t="n">
        <x:v>5.92325</x:v>
      </x:c>
      <x:c r="Y970" t="n">
        <x:v>7.39258</x:v>
      </x:c>
      <x:c r="Z970" t="n">
        <x:v>4.59166</x:v>
      </x:c>
      <x:c r="AA970" t="n">
        <x:v>4.59166</x:v>
      </x:c>
      <x:c r="AB970" t="n">
        <x:f>COUNT(D970:O970)</x:f>
        <x:v>12</x:v>
      </x:c>
      <x:c r="AC970" t="n">
        <x:f>COUNT(P970:AA970)</x:f>
        <x:v>12</x:v>
      </x:c>
      <x:c r="AD970" t="n">
        <x:f>COUNTIF(D970:AA970,"&gt;0")</x:f>
        <x:v>24</x:v>
      </x:c>
      <x:c r="AE970" t="n">
        <x:f>IF(AB970=0,"",AVERAGE(D970:O970))</x:f>
        <x:v>8.781563333333333</x:v>
      </x:c>
      <x:c r="AF970" t="n">
        <x:f>IF(AC970=0,"",AVERAGE(P970:AA970))</x:f>
        <x:v>5.310478333333333</x:v>
      </x:c>
      <x:c r="AG970" t="n">
        <x:f>IF(OR(AB970&lt;'산출기준'!$B$19,AC970&lt;'산출기준'!$B$19,AE970=0),"",AF970/AE970)</x:f>
        <x:v>0.6047304029768428</x:v>
      </x:c>
      <x:c r="AH970" t="n">
        <x:f>IF(SUM(P970:AA970)=0,"",MAX(P970:AA970)/SUM(P970:AA970))</x:f>
        <x:v>0.1160061852557538</x:v>
      </x:c>
      <x:c r="AI970" t="n">
        <x:f>IF(AG970="","",AD970/'산출기준'!$B$18*'산출기준'!$B$20+MIN(1,AG970)*'산출기준'!$B$21+(1-AH970)*'산출기준'!$B$22)</x:f>
        <x:v>85.8217883841902</x:v>
      </x:c>
      <x:c r="AJ970" t="str">
        <x:v>24개월 중 양수 지수 24개월; 전반/후반 자료 12/12개월. 최근12개월/이전12개월 관측월 평균비 0.60배, 최근 최댓달 비중 11.6%. 미래 1년 지속을 보장하지 않음.</x:v>
      </x:c>
      <x:c r="AK970" t="str">
        <x:v>https://developers.naver.com/docs/serviceapi/datalab/search/search.md</x:v>
      </x:c>
    </x:row>
    <x:row r="971">
      <x:c r="A971" t="str">
        <x:v>K0967</x:v>
      </x:c>
      <x:c r="B971" t="str">
        <x:v>고생물·미스터리</x:v>
      </x:c>
      <x:c r="C971" t="str">
        <x:v>다이어울프</x:v>
      </x:c>
      <x:c r="D971" t="n">
        <x:v>2.91243</x:v>
      </x:c>
      <x:c r="E971" t="n">
        <x:v>3.36503</x:v>
      </x:c>
      <x:c r="F971" t="n">
        <x:v>2.78123</x:v>
      </x:c>
      <x:c r="G971" t="n">
        <x:v>2.4795</x:v>
      </x:c>
      <x:c r="H971" t="n">
        <x:v>2.61725</x:v>
      </x:c>
      <x:c r="I971" t="n">
        <x:v>2.66972</x:v>
      </x:c>
      <x:c r="J971" t="n">
        <x:v>2.88619</x:v>
      </x:c>
      <x:c r="K971" t="n">
        <x:v>100</x:v>
      </x:c>
      <x:c r="L971" t="n">
        <x:v>12.3975</x:v>
      </x:c>
      <x:c r="M971" t="n">
        <x:v>8.08133</x:v>
      </x:c>
      <x:c r="N971" t="n">
        <x:v>16.51689</x:v>
      </x:c>
      <x:c r="O971" t="n">
        <x:v>14.0833</x:v>
      </x:c>
      <x:c r="P971" t="n">
        <x:v>13.40111</x:v>
      </x:c>
      <x:c r="Q971" t="n">
        <x:v>5.41816</x:v>
      </x:c>
      <x:c r="R971" t="n">
        <x:v>4.49327</x:v>
      </x:c>
      <x:c r="S971" t="n">
        <x:v>4.06034</x:v>
      </x:c>
      <x:c r="T971" t="n">
        <x:v>7.03181</x:v>
      </x:c>
      <x:c r="U971" t="n">
        <x:v>6.55296</x:v>
      </x:c>
      <x:c r="V971" t="n">
        <x:v>4.89996</x:v>
      </x:c>
      <x:c r="W971" t="n">
        <x:v>5.2017</x:v>
      </x:c>
      <x:c r="X971" t="n">
        <x:v>6.75631</x:v>
      </x:c>
      <x:c r="Y971" t="n">
        <x:v>6.17251</x:v>
      </x:c>
      <x:c r="Z971" t="n">
        <x:v>4.9262</x:v>
      </x:c>
      <x:c r="AA971" t="n">
        <x:v>4.27025</x:v>
      </x:c>
      <x:c r="AB971" t="n">
        <x:f>COUNT(D971:O971)</x:f>
        <x:v>12</x:v>
      </x:c>
      <x:c r="AC971" t="n">
        <x:f>COUNT(P971:AA971)</x:f>
        <x:v>12</x:v>
      </x:c>
      <x:c r="AD971" t="n">
        <x:f>COUNTIF(D971:AA971,"&gt;0")</x:f>
        <x:v>24</x:v>
      </x:c>
      <x:c r="AE971" t="n">
        <x:f>IF(AB971=0,"",AVERAGE(D971:O971))</x:f>
        <x:v>14.232530833333334</x:v>
      </x:c>
      <x:c r="AF971" t="n">
        <x:f>IF(AC971=0,"",AVERAGE(P971:AA971))</x:f>
        <x:v>6.098715000000001</x:v>
      </x:c>
      <x:c r="AG971" t="n">
        <x:f>IF(OR(AB971&lt;'산출기준'!$B$19,AC971&lt;'산출기준'!$B$19,AE971=0),"",AF971/AE971)</x:f>
        <x:v>0.42850530741282433</x:v>
      </x:c>
      <x:c r="AH971" t="n">
        <x:f>IF(SUM(P971:AA971)=0,"",MAX(P971:AA971)/SUM(P971:AA971))</x:f>
        <x:v>0.18311384720661097</x:v>
      </x:c>
      <x:c r="AI971" t="n">
        <x:f>IF(AG971="","",AD971/'산출기준'!$B$18*'산출기준'!$B$20+MIN(1,AG971)*'산출기준'!$B$21+(1-AH971)*'산출기준'!$B$22)</x:f>
        <x:v>79.19288227825251</x:v>
      </x:c>
      <x:c r="AJ971" t="str">
        <x:v>24개월 중 양수 지수 24개월; 전반/후반 자료 12/12개월. 최근12개월/이전12개월 관측월 평균비 0.43배, 최근 최댓달 비중 18.3%. 미래 1년 지속을 보장하지 않음.</x:v>
      </x:c>
      <x:c r="AK971" t="str">
        <x:v>https://developers.naver.com/docs/serviceapi/datalab/search/search.md</x:v>
      </x:c>
    </x:row>
    <x:row r="972">
      <x:c r="A972" t="str">
        <x:v>K0968</x:v>
      </x:c>
      <x:c r="B972" t="str">
        <x:v>고생물·미스터리</x:v>
      </x:c>
      <x:c r="C972" t="str">
        <x:v>메가테리움</x:v>
      </x:c>
      <x:c r="D972" t="n">
        <x:v>7.4057</x:v>
      </x:c>
      <x:c r="E972" t="n">
        <x:v>14.06362</x:v>
      </x:c>
      <x:c r="F972" t="n">
        <x:v>3.80452</x:v>
      </x:c>
      <x:c r="G972" t="n">
        <x:v>2.55821</x:v>
      </x:c>
      <x:c r="H972" t="n">
        <x:v>2.62381</x:v>
      </x:c>
      <x:c r="I972" t="n">
        <x:v>2.204</x:v>
      </x:c>
      <x:c r="J972" t="n">
        <x:v>2.19088</x:v>
      </x:c>
      <x:c r="K972" t="n">
        <x:v>2.03345</x:v>
      </x:c>
      <x:c r="L972" t="n">
        <x:v>1.94162</x:v>
      </x:c>
      <x:c r="M972" t="n">
        <x:v>1.99409</x:v>
      </x:c>
      <x:c r="N972" t="n">
        <x:v>2.00065</x:v>
      </x:c>
      <x:c r="O972" t="n">
        <x:v>2.56477</x:v>
      </x:c>
      <x:c r="P972" t="n">
        <x:v>1.83666</x:v>
      </x:c>
      <x:c r="Q972" t="n">
        <x:v>1.26598</x:v>
      </x:c>
      <x:c r="R972" t="n">
        <x:v>3.14201</x:v>
      </x:c>
      <x:c r="S972" t="n">
        <x:v>1.88914</x:v>
      </x:c>
      <x:c r="T972" t="n">
        <x:v>2.04001</x:v>
      </x:c>
      <x:c r="U972" t="n">
        <x:v>1.74483</x:v>
      </x:c>
      <x:c r="V972" t="n">
        <x:v>1.8301</x:v>
      </x:c>
      <x:c r="W972" t="n">
        <x:v>1.81698</x:v>
      </x:c>
      <x:c r="X972" t="n">
        <x:v>2.03345</x:v>
      </x:c>
      <x:c r="Y972" t="n">
        <x:v>2.204</x:v>
      </x:c>
      <x:c r="Z972" t="n">
        <x:v>3.60774</x:v>
      </x:c>
      <x:c r="AA972" t="n">
        <x:v>3.48966</x:v>
      </x:c>
      <x:c r="AB972" t="n">
        <x:f>COUNT(D972:O972)</x:f>
        <x:v>12</x:v>
      </x:c>
      <x:c r="AC972" t="n">
        <x:f>COUNT(P972:AA972)</x:f>
        <x:v>12</x:v>
      </x:c>
      <x:c r="AD972" t="n">
        <x:f>COUNTIF(D972:AA972,"&gt;0")</x:f>
        <x:v>24</x:v>
      </x:c>
      <x:c r="AE972" t="n">
        <x:f>IF(AB972=0,"",AVERAGE(D972:O972))</x:f>
        <x:v>3.78211</x:v>
      </x:c>
      <x:c r="AF972" t="n">
        <x:f>IF(AC972=0,"",AVERAGE(P972:AA972))</x:f>
        <x:v>2.2417133333333332</x:v>
      </x:c>
      <x:c r="AG972" t="n">
        <x:f>IF(OR(AB972&lt;'산출기준'!$B$19,AC972&lt;'산출기준'!$B$19,AE972=0),"",AF972/AE972)</x:f>
        <x:v>0.5927150012382858</x:v>
      </x:c>
      <x:c r="AH972" t="n">
        <x:f>IF(SUM(P972:AA972)=0,"",MAX(P972:AA972)/SUM(P972:AA972))</x:f>
        <x:v>0.13411393666154164</x:v>
      </x:c>
      <x:c r="AI972" t="n">
        <x:f>IF(AG972="","",AD972/'산출기준'!$B$18*'산출기준'!$B$20+MIN(1,AG972)*'산출기준'!$B$21+(1-AH972)*'산출기준'!$B$22)</x:f>
        <x:v>85.09917130391774</x:v>
      </x:c>
      <x:c r="AJ972" t="str">
        <x:v>24개월 중 양수 지수 24개월; 전반/후반 자료 12/12개월. 최근12개월/이전12개월 관측월 평균비 0.59배, 최근 최댓달 비중 13.4%. 미래 1년 지속을 보장하지 않음.</x:v>
      </x:c>
      <x:c r="AK972" t="str">
        <x:v>https://developers.naver.com/docs/serviceapi/datalab/search/search.md</x:v>
      </x:c>
    </x:row>
    <x:row r="973">
      <x:c r="A973" t="str">
        <x:v>K0969</x:v>
      </x:c>
      <x:c r="B973" t="str">
        <x:v>고생물·미스터리</x:v>
      </x:c>
      <x:c r="C973" t="str">
        <x:v>대왕오징어크기</x:v>
      </x:c>
      <x:c r="D973" t="n">
        <x:v>1.54148</x:v>
      </x:c>
      <x:c r="E973" t="n">
        <x:v>2.76156</x:v>
      </x:c>
      <x:c r="F973" t="n">
        <x:v>2.35487</x:v>
      </x:c>
      <x:c r="G973" t="n">
        <x:v>1.20039</x:v>
      </x:c>
      <x:c r="H973" t="n">
        <x:v>2.30895</x:v>
      </x:c>
      <x:c r="I973" t="n">
        <x:v>1.92194</x:v>
      </x:c>
      <x:c r="J973" t="n">
        <x:v>2.21056</x:v>
      </x:c>
      <x:c r="K973" t="n">
        <x:v>1.94817</x:v>
      </x:c>
      <x:c r="L973" t="n">
        <x:v>2.23679</x:v>
      </x:c>
      <x:c r="M973" t="n">
        <x:v>2.69596</x:v>
      </x:c>
      <x:c r="N973" t="n">
        <x:v>3.44375</x:v>
      </x:c>
      <x:c r="O973" t="n">
        <x:v>3.96195</x:v>
      </x:c>
      <x:c r="P973" t="n">
        <x:v>3.62085</x:v>
      </x:c>
      <x:c r="Q973" t="n">
        <x:v>4.99836</x:v>
      </x:c>
      <x:c r="R973" t="n">
        <x:v>3.2732</x:v>
      </x:c>
      <x:c r="S973" t="n">
        <x:v>3.16825</x:v>
      </x:c>
      <x:c r="T973" t="n">
        <x:v>2.74188</x:v>
      </x:c>
      <x:c r="U973" t="n">
        <x:v>2.45326</x:v>
      </x:c>
      <x:c r="V973" t="n">
        <x:v>2.61725</x:v>
      </x:c>
      <x:c r="W973" t="n">
        <x:v>2.99114</x:v>
      </x:c>
      <x:c r="X973" t="n">
        <x:v>2.89931</x:v>
      </x:c>
      <x:c r="Y973" t="n">
        <x:v>2.64348</x:v>
      </x:c>
      <x:c r="Z973" t="n">
        <x:v>3.35847</x:v>
      </x:c>
      <x:c r="AA973" t="n">
        <x:v>4.04722</x:v>
      </x:c>
      <x:c r="AB973" t="n">
        <x:f>COUNT(D973:O973)</x:f>
        <x:v>12</x:v>
      </x:c>
      <x:c r="AC973" t="n">
        <x:f>COUNT(P973:AA973)</x:f>
        <x:v>12</x:v>
      </x:c>
      <x:c r="AD973" t="n">
        <x:f>COUNTIF(D973:AA973,"&gt;0")</x:f>
        <x:v>24</x:v>
      </x:c>
      <x:c r="AE973" t="n">
        <x:f>IF(AB973=0,"",AVERAGE(D973:O973))</x:f>
        <x:v>2.3821975</x:v>
      </x:c>
      <x:c r="AF973" t="n">
        <x:f>IF(AC973=0,"",AVERAGE(P973:AA973))</x:f>
        <x:v>3.234389166666667</x:v>
      </x:c>
      <x:c r="AG973" t="n">
        <x:f>IF(OR(AB973&lt;'산출기준'!$B$19,AC973&lt;'산출기준'!$B$19,AE973=0),"",AF973/AE973)</x:f>
        <x:v>1.3577334233062819</x:v>
      </x:c>
      <x:c r="AH973" t="n">
        <x:f>IF(SUM(P973:AA973)=0,"",MAX(P973:AA973)/SUM(P973:AA973))</x:f>
        <x:v>0.12878165815441192</x:v>
      </x:c>
      <x:c r="AI973" t="n">
        <x:f>IF(AG973="","",AD973/'산출기준'!$B$18*'산출기준'!$B$20+MIN(1,AG973)*'산출기준'!$B$21+(1-AH973)*'산출기준'!$B$22)</x:f>
        <x:v>97.42436683691176</x:v>
      </x:c>
      <x:c r="AJ973" t="str">
        <x:v>24개월 중 양수 지수 24개월; 전반/후반 자료 12/12개월. 최근12개월/이전12개월 관측월 평균비 1.36배, 최근 최댓달 비중 12.9%. 미래 1년 지속을 보장하지 않음.</x:v>
      </x:c>
      <x:c r="AK973" t="str">
        <x:v>https://developers.naver.com/docs/serviceapi/datalab/search/search.md</x:v>
      </x:c>
    </x:row>
    <x:row r="974">
      <x:c r="A974" t="str">
        <x:v>K0970</x:v>
      </x:c>
      <x:c r="B974" t="str">
        <x:v>고생물·미스터리</x:v>
      </x:c>
      <x:c r="C974" t="str">
        <x:v>나스카지상화</x:v>
      </x:c>
      <x:c r="D974" t="n">
        <x:v>50.86172</x:v>
      </x:c>
      <x:c r="E974" t="n">
        <x:v>44.48897</x:v>
      </x:c>
      <x:c r="F974" t="n">
        <x:v>11.62324</x:v>
      </x:c>
      <x:c r="G974" t="n">
        <x:v>16.43286</x:v>
      </x:c>
      <x:c r="H974" t="n">
        <x:v>21.2024</x:v>
      </x:c>
      <x:c r="I974" t="n">
        <x:v>14.94989</x:v>
      </x:c>
      <x:c r="J974" t="n">
        <x:v>13.70741</x:v>
      </x:c>
      <x:c r="K974" t="n">
        <x:v>11.7034</x:v>
      </x:c>
      <x:c r="L974" t="n">
        <x:v>13.26653</x:v>
      </x:c>
      <x:c r="M974" t="n">
        <x:v>16.7535</x:v>
      </x:c>
      <x:c r="N974" t="n">
        <x:v>20.4008</x:v>
      </x:c>
      <x:c r="O974" t="n">
        <x:v>19.79959</x:v>
      </x:c>
      <x:c r="P974" t="n">
        <x:v>12.82565</x:v>
      </x:c>
      <x:c r="Q974" t="n">
        <x:v>13.94789</x:v>
      </x:c>
      <x:c r="R974" t="n">
        <x:v>11.9038</x:v>
      </x:c>
      <x:c r="S974" t="n">
        <x:v>24.96993</x:v>
      </x:c>
      <x:c r="T974" t="n">
        <x:v>25.61122</x:v>
      </x:c>
      <x:c r="U974" t="n">
        <x:v>13.66733</x:v>
      </x:c>
      <x:c r="V974" t="n">
        <x:v>16.03206</x:v>
      </x:c>
      <x:c r="W974" t="n">
        <x:v>24.76953</x:v>
      </x:c>
      <x:c r="X974" t="n">
        <x:v>57.39478</x:v>
      </x:c>
      <x:c r="Y974" t="n">
        <x:v>77.43486</x:v>
      </x:c>
      <x:c r="Z974" t="n">
        <x:v>39.55911</x:v>
      </x:c>
      <x:c r="AA974" t="n">
        <x:v>28.69739</x:v>
      </x:c>
      <x:c r="AB974" t="n">
        <x:f>COUNT(D974:O974)</x:f>
        <x:v>12</x:v>
      </x:c>
      <x:c r="AC974" t="n">
        <x:f>COUNT(P974:AA974)</x:f>
        <x:v>12</x:v>
      </x:c>
      <x:c r="AD974" t="n">
        <x:f>COUNTIF(D974:AA974,"&gt;0")</x:f>
        <x:v>24</x:v>
      </x:c>
      <x:c r="AE974" t="n">
        <x:f>IF(AB974=0,"",AVERAGE(D974:O974))</x:f>
        <x:v>21.26585916666667</x:v>
      </x:c>
      <x:c r="AF974" t="n">
        <x:f>IF(AC974=0,"",AVERAGE(P974:AA974))</x:f>
        <x:v>28.901129166666664</x:v>
      </x:c>
      <x:c r="AG974" t="n">
        <x:f>IF(OR(AB974&lt;'산출기준'!$B$19,AC974&lt;'산출기준'!$B$19,AE974=0),"",AF974/AE974)</x:f>
        <x:v>1.3590388678943175</x:v>
      </x:c>
      <x:c r="AH974" t="n">
        <x:f>IF(SUM(P974:AA974)=0,"",MAX(P974:AA974)/SUM(P974:AA974))</x:f>
        <x:v>0.2232751863357127</x:v>
      </x:c>
      <x:c r="AI974" t="n">
        <x:f>IF(AG974="","",AD974/'산출기준'!$B$18*'산출기준'!$B$20+MIN(1,AG974)*'산출기준'!$B$21+(1-AH974)*'산출기준'!$B$22)</x:f>
        <x:v>95.53449627328574</x:v>
      </x:c>
      <x:c r="AJ974" t="str">
        <x:v>24개월 중 양수 지수 24개월; 전반/후반 자료 12/12개월. 최근12개월/이전12개월 관측월 평균비 1.36배, 최근 최댓달 비중 22.3%. 미래 1년 지속을 보장하지 않음.</x:v>
      </x:c>
      <x:c r="AK974" t="str">
        <x:v>https://developers.naver.com/docs/serviceapi/datalab/search/search.md</x:v>
      </x:c>
    </x:row>
    <x:row r="975">
      <x:c r="A975" t="str">
        <x:v>K0971</x:v>
      </x:c>
      <x:c r="B975" t="str">
        <x:v>고생물·미스터리</x:v>
      </x:c>
      <x:c r="C975" t="str">
        <x:v>트라이아스기</x:v>
      </x:c>
      <x:c r="D975" t="n">
        <x:v>35.31062</x:v>
      </x:c>
      <x:c r="E975" t="n">
        <x:v>32.90581</x:v>
      </x:c>
      <x:c r="F975" t="n">
        <x:v>24.84969</x:v>
      </x:c>
      <x:c r="G975" t="n">
        <x:v>17.47494</x:v>
      </x:c>
      <x:c r="H975" t="n">
        <x:v>20.76152</x:v>
      </x:c>
      <x:c r="I975" t="n">
        <x:v>19.47895</x:v>
      </x:c>
      <x:c r="J975" t="n">
        <x:v>19.27855</x:v>
      </x:c>
      <x:c r="K975" t="n">
        <x:v>19.27855</x:v>
      </x:c>
      <x:c r="L975" t="n">
        <x:v>19.03807</x:v>
      </x:c>
      <x:c r="M975" t="n">
        <x:v>26.37274</x:v>
      </x:c>
      <x:c r="N975" t="n">
        <x:v>22.76553</x:v>
      </x:c>
      <x:c r="O975" t="n">
        <x:v>26.21242</x:v>
      </x:c>
      <x:c r="P975" t="n">
        <x:v>26.53306</x:v>
      </x:c>
      <x:c r="Q975" t="n">
        <x:v>19.59919</x:v>
      </x:c>
      <x:c r="R975" t="n">
        <x:v>13.94789</x:v>
      </x:c>
      <x:c r="S975" t="n">
        <x:v>14.58917</x:v>
      </x:c>
      <x:c r="T975" t="n">
        <x:v>14.54909</x:v>
      </x:c>
      <x:c r="U975" t="n">
        <x:v>14.26853</x:v>
      </x:c>
      <x:c r="V975" t="n">
        <x:v>100</x:v>
      </x:c>
      <x:c r="W975" t="n">
        <x:v>22.24448</x:v>
      </x:c>
      <x:c r="X975" t="n">
        <x:v>16.87374</x:v>
      </x:c>
      <x:c r="Y975" t="n">
        <x:v>15.67134</x:v>
      </x:c>
      <x:c r="Z975" t="n">
        <x:v>14.78957</x:v>
      </x:c>
      <x:c r="AA975" t="n">
        <x:v>22.60521</x:v>
      </x:c>
      <x:c r="AB975" t="n">
        <x:f>COUNT(D975:O975)</x:f>
        <x:v>12</x:v>
      </x:c>
      <x:c r="AC975" t="n">
        <x:f>COUNT(P975:AA975)</x:f>
        <x:v>12</x:v>
      </x:c>
      <x:c r="AD975" t="n">
        <x:f>COUNTIF(D975:AA975,"&gt;0")</x:f>
        <x:v>24</x:v>
      </x:c>
      <x:c r="AE975" t="n">
        <x:f>IF(AB975=0,"",AVERAGE(D975:O975))</x:f>
        <x:v>23.64394916666667</x:v>
      </x:c>
      <x:c r="AF975" t="n">
        <x:f>IF(AC975=0,"",AVERAGE(P975:AA975))</x:f>
        <x:v>24.639272500000004</x:v>
      </x:c>
      <x:c r="AG975" t="n">
        <x:f>IF(OR(AB975&lt;'산출기준'!$B$19,AC975&lt;'산출기준'!$B$19,AE975=0),"",AF975/AE975)</x:f>
        <x:v>1.042096323516739</x:v>
      </x:c>
      <x:c r="AH975" t="n">
        <x:f>IF(SUM(P975:AA975)=0,"",MAX(P975:AA975)/SUM(P975:AA975))</x:f>
        <x:v>0.33821344901045</x:v>
      </x:c>
      <x:c r="AI975" t="n">
        <x:f>IF(AG975="","",AD975/'산출기준'!$B$18*'산출기준'!$B$20+MIN(1,AG975)*'산출기준'!$B$21+(1-AH975)*'산출기준'!$B$22)</x:f>
        <x:v>93.235731019791</x:v>
      </x:c>
      <x:c r="AJ975" t="str">
        <x:v>24개월 중 양수 지수 24개월; 전반/후반 자료 12/12개월. 최근12개월/이전12개월 관측월 평균비 1.04배, 최근 최댓달 비중 33.8%. 미래 1년 지속을 보장하지 않음.</x:v>
      </x:c>
      <x:c r="AK975" t="str">
        <x:v>https://developers.naver.com/docs/serviceapi/datalab/search/search.md</x:v>
      </x:c>
    </x:row>
    <x:row r="976">
      <x:c r="A976" t="str">
        <x:v>K0972</x:v>
      </x:c>
      <x:c r="B976" t="str">
        <x:v>고생물·미스터리</x:v>
      </x:c>
      <x:c r="C976" t="str">
        <x:v>어룡</x:v>
      </x:c>
      <x:c r="D976" t="n">
        <x:v>31.62324</x:v>
      </x:c>
      <x:c r="E976" t="n">
        <x:v>26.53306</x:v>
      </x:c>
      <x:c r="F976" t="n">
        <x:v>29.97995</x:v>
      </x:c>
      <x:c r="G976" t="n">
        <x:v>25.6513</x:v>
      </x:c>
      <x:c r="H976" t="n">
        <x:v>25.17034</x:v>
      </x:c>
      <x:c r="I976" t="n">
        <x:v>22.4048</x:v>
      </x:c>
      <x:c r="J976" t="n">
        <x:v>24.16833</x:v>
      </x:c>
      <x:c r="K976" t="n">
        <x:v>22.32464</x:v>
      </x:c>
      <x:c r="L976" t="n">
        <x:v>25.2505</x:v>
      </x:c>
      <x:c r="M976" t="n">
        <x:v>30.1002</x:v>
      </x:c>
      <x:c r="N976" t="n">
        <x:v>31.02204</x:v>
      </x:c>
      <x:c r="O976" t="n">
        <x:v>36.71342</x:v>
      </x:c>
      <x:c r="P976" t="n">
        <x:v>32.94589</x:v>
      </x:c>
      <x:c r="Q976" t="n">
        <x:v>26.17234</x:v>
      </x:c>
      <x:c r="R976" t="n">
        <x:v>21.12224</x:v>
      </x:c>
      <x:c r="S976" t="n">
        <x:v>24.84969</x:v>
      </x:c>
      <x:c r="T976" t="n">
        <x:v>22.08416</x:v>
      </x:c>
      <x:c r="U976" t="n">
        <x:v>22.64529</x:v>
      </x:c>
      <x:c r="V976" t="n">
        <x:v>26.89378</x:v>
      </x:c>
      <x:c r="W976" t="n">
        <x:v>22.52505</x:v>
      </x:c>
      <x:c r="X976" t="n">
        <x:v>23.12625</x:v>
      </x:c>
      <x:c r="Y976" t="n">
        <x:v>17.51503</x:v>
      </x:c>
      <x:c r="Z976" t="n">
        <x:v>16.27254</x:v>
      </x:c>
      <x:c r="AA976" t="n">
        <x:v>20.56112</x:v>
      </x:c>
      <x:c r="AB976" t="n">
        <x:f>COUNT(D976:O976)</x:f>
        <x:v>12</x:v>
      </x:c>
      <x:c r="AC976" t="n">
        <x:f>COUNT(P976:AA976)</x:f>
        <x:v>12</x:v>
      </x:c>
      <x:c r="AD976" t="n">
        <x:f>COUNTIF(D976:AA976,"&gt;0")</x:f>
        <x:v>24</x:v>
      </x:c>
      <x:c r="AE976" t="n">
        <x:f>IF(AB976=0,"",AVERAGE(D976:O976))</x:f>
        <x:v>27.578485</x:v>
      </x:c>
      <x:c r="AF976" t="n">
        <x:f>IF(AC976=0,"",AVERAGE(P976:AA976))</x:f>
        <x:v>23.059448333333332</x:v>
      </x:c>
      <x:c r="AG976" t="n">
        <x:f>IF(OR(AB976&lt;'산출기준'!$B$19,AC976&lt;'산출기준'!$B$19,AE976=0),"",AF976/AE976)</x:f>
        <x:v>0.8361390530818982</x:v>
      </x:c>
      <x:c r="AH976" t="n">
        <x:f>IF(SUM(P976:AA976)=0,"",MAX(P976:AA976)/SUM(P976:AA976))</x:f>
        <x:v>0.11906142738742884</x:v>
      </x:c>
      <x:c r="AI976" t="n">
        <x:f>IF(AG976="","",AD976/'산출기준'!$B$18*'산출기준'!$B$20+MIN(1,AG976)*'산출기준'!$B$21+(1-AH976)*'산출기준'!$B$22)</x:f>
        <x:v>92.70294304470838</x:v>
      </x:c>
      <x:c r="AJ976" t="str">
        <x:v>24개월 중 양수 지수 24개월; 전반/후반 자료 12/12개월. 최근12개월/이전12개월 관측월 평균비 0.84배, 최근 최댓달 비중 11.9%. 미래 1년 지속을 보장하지 않음.</x:v>
      </x:c>
      <x:c r="AK976" t="str">
        <x:v>https://developers.naver.com/docs/serviceapi/datalab/search/search.md</x:v>
      </x:c>
    </x:row>
    <x:row r="977">
      <x:c r="A977" t="str">
        <x:v>K0973</x:v>
      </x:c>
      <x:c r="B977" t="str">
        <x:v>고생물·미스터리</x:v>
      </x:c>
      <x:c r="C977" t="str">
        <x:v>육식공룡종류</x:v>
      </x:c>
      <x:c r="D977" t="n">
        <x:v>28.73747</x:v>
      </x:c>
      <x:c r="E977" t="n">
        <x:v>33.10621</x:v>
      </x:c>
      <x:c r="F977" t="n">
        <x:v>32.82565</x:v>
      </x:c>
      <x:c r="G977" t="n">
        <x:v>23.76753</x:v>
      </x:c>
      <x:c r="H977" t="n">
        <x:v>25.81162</x:v>
      </x:c>
      <x:c r="I977" t="n">
        <x:v>23.40681</x:v>
      </x:c>
      <x:c r="J977" t="n">
        <x:v>20.64128</x:v>
      </x:c>
      <x:c r="K977" t="n">
        <x:v>17.03406</x:v>
      </x:c>
      <x:c r="L977" t="n">
        <x:v>17.83567</x:v>
      </x:c>
      <x:c r="M977" t="n">
        <x:v>15.07014</x:v>
      </x:c>
      <x:c r="N977" t="n">
        <x:v>29.53907</x:v>
      </x:c>
      <x:c r="O977" t="n">
        <x:v>26.49298</x:v>
      </x:c>
      <x:c r="P977" t="n">
        <x:v>21.72344</x:v>
      </x:c>
      <x:c r="Q977" t="n">
        <x:v>19.15831</x:v>
      </x:c>
      <x:c r="R977" t="n">
        <x:v>25.09018</x:v>
      </x:c>
      <x:c r="S977" t="n">
        <x:v>20.44088</x:v>
      </x:c>
      <x:c r="T977" t="n">
        <x:v>21.8036</x:v>
      </x:c>
      <x:c r="U977" t="n">
        <x:v>21.16232</x:v>
      </x:c>
      <x:c r="V977" t="n">
        <x:v>24.28857</x:v>
      </x:c>
      <x:c r="W977" t="n">
        <x:v>17.55511</x:v>
      </x:c>
      <x:c r="X977" t="n">
        <x:v>17.31462</x:v>
      </x:c>
      <x:c r="Y977" t="n">
        <x:v>16.11222</x:v>
      </x:c>
      <x:c r="Z977" t="n">
        <x:v>17.87575</x:v>
      </x:c>
      <x:c r="AA977" t="n">
        <x:v>20</x:v>
      </x:c>
      <x:c r="AB977" t="n">
        <x:f>COUNT(D977:O977)</x:f>
        <x:v>12</x:v>
      </x:c>
      <x:c r="AC977" t="n">
        <x:f>COUNT(P977:AA977)</x:f>
        <x:v>12</x:v>
      </x:c>
      <x:c r="AD977" t="n">
        <x:f>COUNTIF(D977:AA977,"&gt;0")</x:f>
        <x:v>24</x:v>
      </x:c>
      <x:c r="AE977" t="n">
        <x:f>IF(AB977=0,"",AVERAGE(D977:O977))</x:f>
        <x:v>24.522374166666665</x:v>
      </x:c>
      <x:c r="AF977" t="n">
        <x:f>IF(AC977=0,"",AVERAGE(P977:AA977))</x:f>
        <x:v>20.21041666666667</x:v>
      </x:c>
      <x:c r="AG977" t="n">
        <x:f>IF(OR(AB977&lt;'산출기준'!$B$19,AC977&lt;'산출기준'!$B$19,AE977=0),"",AF977/AE977)</x:f>
        <x:v>0.8241623151700682</x:v>
      </x:c>
      <x:c r="AH977" t="n">
        <x:f>IF(SUM(P977:AA977)=0,"",MAX(P977:AA977)/SUM(P977:AA977))</x:f>
        <x:v>0.10345399443356354</x:v>
      </x:c>
      <x:c r="AI977" t="n">
        <x:f>IF(AG977="","",AD977/'산출기준'!$B$18*'산출기준'!$B$20+MIN(1,AG977)*'산출기준'!$B$21+(1-AH977)*'산출기준'!$B$22)</x:f>
        <x:v>92.65578956643077</x:v>
      </x:c>
      <x:c r="AJ977" t="str">
        <x:v>24개월 중 양수 지수 24개월; 전반/후반 자료 12/12개월. 최근12개월/이전12개월 관측월 평균비 0.82배, 최근 최댓달 비중 10.3%. 미래 1년 지속을 보장하지 않음.</x:v>
      </x:c>
      <x:c r="AK977" t="str">
        <x:v>https://developers.naver.com/docs/serviceapi/datalab/search/search.md</x:v>
      </x:c>
    </x:row>
    <x:row r="978">
      <x:c r="A978" t="str">
        <x:v>K0974</x:v>
      </x:c>
      <x:c r="B978" t="str">
        <x:v>고생물·미스터리</x:v>
      </x:c>
      <x:c r="C978" t="str">
        <x:v>수장룡</x:v>
      </x:c>
      <x:c r="D978" t="n">
        <x:v>24.32865</x:v>
      </x:c>
      <x:c r="E978" t="n">
        <x:v>22.96593</x:v>
      </x:c>
      <x:c r="F978" t="n">
        <x:v>19.79959</x:v>
      </x:c>
      <x:c r="G978" t="n">
        <x:v>16.23246</x:v>
      </x:c>
      <x:c r="H978" t="n">
        <x:v>17.43486</x:v>
      </x:c>
      <x:c r="I978" t="n">
        <x:v>17.83567</x:v>
      </x:c>
      <x:c r="J978" t="n">
        <x:v>22.48496</x:v>
      </x:c>
      <x:c r="K978" t="n">
        <x:v>20.2004</x:v>
      </x:c>
      <x:c r="L978" t="n">
        <x:v>19.67935</x:v>
      </x:c>
      <x:c r="M978" t="n">
        <x:v>18.79759</x:v>
      </x:c>
      <x:c r="N978" t="n">
        <x:v>22.84569</x:v>
      </x:c>
      <x:c r="O978" t="n">
        <x:v>20.4008</x:v>
      </x:c>
      <x:c r="P978" t="n">
        <x:v>15.91182</x:v>
      </x:c>
      <x:c r="Q978" t="n">
        <x:v>13.70741</x:v>
      </x:c>
      <x:c r="R978" t="n">
        <x:v>13.70741</x:v>
      </x:c>
      <x:c r="S978" t="n">
        <x:v>15.71142</x:v>
      </x:c>
      <x:c r="T978" t="n">
        <x:v>27.53507</x:v>
      </x:c>
      <x:c r="U978" t="n">
        <x:v>13.66733</x:v>
      </x:c>
      <x:c r="V978" t="n">
        <x:v>20.08016</x:v>
      </x:c>
      <x:c r="W978" t="n">
        <x:v>16.39278</x:v>
      </x:c>
      <x:c r="X978" t="n">
        <x:v>14.98997</x:v>
      </x:c>
      <x:c r="Y978" t="n">
        <x:v>12.18436</x:v>
      </x:c>
      <x:c r="Z978" t="n">
        <x:v>13.50701</x:v>
      </x:c>
      <x:c r="AA978" t="n">
        <x:v>19.31863</x:v>
      </x:c>
      <x:c r="AB978" t="n">
        <x:f>COUNT(D978:O978)</x:f>
        <x:v>12</x:v>
      </x:c>
      <x:c r="AC978" t="n">
        <x:f>COUNT(P978:AA978)</x:f>
        <x:v>12</x:v>
      </x:c>
      <x:c r="AD978" t="n">
        <x:f>COUNTIF(D978:AA978,"&gt;0")</x:f>
        <x:v>24</x:v>
      </x:c>
      <x:c r="AE978" t="n">
        <x:f>IF(AB978=0,"",AVERAGE(D978:O978))</x:f>
        <x:v>20.250495833333332</x:v>
      </x:c>
      <x:c r="AF978" t="n">
        <x:f>IF(AC978=0,"",AVERAGE(P978:AA978))</x:f>
        <x:v>16.392780833333333</x:v>
      </x:c>
      <x:c r="AG978" t="n">
        <x:f>IF(OR(AB978&lt;'산출기준'!$B$19,AC978&lt;'산출기준'!$B$19,AE978=0),"",AF978/AE978)</x:f>
        <x:v>0.8095002200563403</x:v>
      </x:c>
      <x:c r="AH978" t="n">
        <x:f>IF(SUM(P978:AA978)=0,"",MAX(P978:AA978)/SUM(P978:AA978))</x:f>
        <x:v>0.1399755898645832</x:v>
      </x:c>
      <x:c r="AI978" t="n">
        <x:f>IF(AG978="","",AD978/'산출기준'!$B$18*'산출기준'!$B$20+MIN(1,AG978)*'산출기준'!$B$21+(1-AH978)*'산출기준'!$B$22)</x:f>
        <x:v>91.48549480439854</x:v>
      </x:c>
      <x:c r="AJ978" t="str">
        <x:v>24개월 중 양수 지수 24개월; 전반/후반 자료 12/12개월. 최근12개월/이전12개월 관측월 평균비 0.81배, 최근 최댓달 비중 14.0%. 미래 1년 지속을 보장하지 않음.</x:v>
      </x:c>
      <x:c r="AK978" t="str">
        <x:v>https://developers.naver.com/docs/serviceapi/datalab/search/search.md</x:v>
      </x:c>
    </x:row>
    <x:row r="979">
      <x:c r="A979" t="str">
        <x:v>K0975</x:v>
      </x:c>
      <x:c r="B979" t="str">
        <x:v>고생물·미스터리</x:v>
      </x:c>
      <x:c r="C979" t="str">
        <x:v>인간진화과정</x:v>
      </x:c>
      <x:c r="D979" t="n">
        <x:v>50.76064</x:v>
      </x:c>
      <x:c r="E979" t="n">
        <x:v>43.71196</x:v>
      </x:c>
      <x:c r="F979" t="n">
        <x:v>34.43204</x:v>
      </x:c>
      <x:c r="G979" t="n">
        <x:v>29.76673</x:v>
      </x:c>
      <x:c r="H979" t="n">
        <x:v>55.32454</x:v>
      </x:c>
      <x:c r="I979" t="n">
        <x:v>44.87829</x:v>
      </x:c>
      <x:c r="J979" t="n">
        <x:v>47.9716</x:v>
      </x:c>
      <x:c r="K979" t="n">
        <x:v>45.23326</x:v>
      </x:c>
      <x:c r="L979" t="n">
        <x:v>45.48681</x:v>
      </x:c>
      <x:c r="M979" t="n">
        <x:v>40.36511</x:v>
      </x:c>
      <x:c r="N979" t="n">
        <x:v>37.62677</x:v>
      </x:c>
      <x:c r="O979" t="n">
        <x:v>45.89249</x:v>
      </x:c>
      <x:c r="P979" t="n">
        <x:v>39.60446</x:v>
      </x:c>
      <x:c r="Q979" t="n">
        <x:v>37.82961</x:v>
      </x:c>
      <x:c r="R979" t="n">
        <x:v>32.80933</x:v>
      </x:c>
      <x:c r="S979" t="n">
        <x:v>32.40365</x:v>
      </x:c>
      <x:c r="T979" t="n">
        <x:v>15.21298</x:v>
      </x:c>
      <x:c r="U979" t="n">
        <x:v>0.45638</x:v>
      </x:c>
      <x:c r="V979" t="n">
        <x:v>1.16632</x:v>
      </x:c>
      <x:c r="W979" t="n">
        <x:v>2.18052</x:v>
      </x:c>
      <x:c r="X979" t="n">
        <x:v>1.87626</x:v>
      </x:c>
      <x:c r="Y979" t="n">
        <x:v>1.21703</x:v>
      </x:c>
      <x:c r="Z979" t="n">
        <x:v>1.62271</x:v>
      </x:c>
      <x:c r="AA979" t="n">
        <x:v>21.14604</x:v>
      </x:c>
      <x:c r="AB979" t="n">
        <x:f>COUNT(D979:O979)</x:f>
        <x:v>12</x:v>
      </x:c>
      <x:c r="AC979" t="n">
        <x:f>COUNT(P979:AA979)</x:f>
        <x:v>12</x:v>
      </x:c>
      <x:c r="AD979" t="n">
        <x:f>COUNTIF(D979:AA979,"&gt;0")</x:f>
        <x:v>24</x:v>
      </x:c>
      <x:c r="AE979" t="n">
        <x:f>IF(AB979=0,"",AVERAGE(D979:O979))</x:f>
        <x:v>43.454186666666665</x:v>
      </x:c>
      <x:c r="AF979" t="n">
        <x:f>IF(AC979=0,"",AVERAGE(P979:AA979))</x:f>
        <x:v>15.627107500000001</x:v>
      </x:c>
      <x:c r="AG979" t="n">
        <x:f>IF(OR(AB979&lt;'산출기준'!$B$19,AC979&lt;'산출기준'!$B$19,AE979=0),"",AF979/AE979)</x:f>
        <x:v>0.3596225979299578</x:v>
      </x:c>
      <x:c r="AH979" t="n">
        <x:f>IF(SUM(P979:AA979)=0,"",MAX(P979:AA979)/SUM(P979:AA979))</x:f>
        <x:v>0.21119530064451575</x:v>
      </x:c>
      <x:c r="AI979" t="n">
        <x:f>IF(AG979="","",AD979/'산출기준'!$B$18*'산출기준'!$B$20+MIN(1,AG979)*'산출기준'!$B$21+(1-AH979)*'산출기준'!$B$22)</x:f>
        <x:v>76.56477192500842</x:v>
      </x:c>
      <x:c r="AJ979" t="str">
        <x:v>24개월 중 양수 지수 24개월; 전반/후반 자료 12/12개월. 최근12개월/이전12개월 관측월 평균비 0.36배, 최근 최댓달 비중 21.1%. 미래 1년 지속을 보장하지 않음.</x:v>
      </x:c>
      <x:c r="AK979" t="str">
        <x:v>https://developers.naver.com/docs/serviceapi/datalab/search/search.md</x:v>
      </x:c>
    </x:row>
    <x:row r="980">
      <x:c r="A980" t="str">
        <x:v>K0976</x:v>
      </x:c>
      <x:c r="B980" t="str">
        <x:v>고생물·미스터리</x:v>
      </x:c>
      <x:c r="C980" t="str">
        <x:v>페름기대멸종</x:v>
      </x:c>
      <x:c r="D980" t="n">
        <x:v>48.27586</x:v>
      </x:c>
      <x:c r="E980" t="n">
        <x:v>36.81541</x:v>
      </x:c>
      <x:c r="F980" t="n">
        <x:v>24.74645</x:v>
      </x:c>
      <x:c r="G980" t="n">
        <x:v>12.06896</x:v>
      </x:c>
      <x:c r="H980" t="n">
        <x:v>5.27383</x:v>
      </x:c>
      <x:c r="I980" t="n">
        <x:v>4.86815</x:v>
      </x:c>
      <x:c r="J980" t="n">
        <x:v>6.79513</x:v>
      </x:c>
      <x:c r="K980" t="n">
        <x:v>10.49695</x:v>
      </x:c>
      <x:c r="L980" t="n">
        <x:v>9.48275</x:v>
      </x:c>
      <x:c r="M980" t="n">
        <x:v>12.11967</x:v>
      </x:c>
      <x:c r="N980" t="n">
        <x:v>9.93914</x:v>
      </x:c>
      <x:c r="O980" t="n">
        <x:v>36.81541</x:v>
      </x:c>
      <x:c r="P980" t="n">
        <x:v>35.04056</x:v>
      </x:c>
      <x:c r="Q980" t="n">
        <x:v>18.55983</x:v>
      </x:c>
      <x:c r="R980" t="n">
        <x:v>15.3144</x:v>
      </x:c>
      <x:c r="S980" t="n">
        <x:v>8.36713</x:v>
      </x:c>
      <x:c r="T980" t="n">
        <x:v>1.0649</x:v>
      </x:c>
      <x:c r="U980"/>
      <x:c r="V980" t="n">
        <x:v>5.02028</x:v>
      </x:c>
      <x:c r="W980" t="n">
        <x:v>4.31034</x:v>
      </x:c>
      <x:c r="X980" t="n">
        <x:v>3.65111</x:v>
      </x:c>
      <x:c r="Y980" t="n">
        <x:v>11.51115</x:v>
      </x:c>
      <x:c r="Z980" t="n">
        <x:v>14.85801</x:v>
      </x:c>
      <x:c r="AA980" t="n">
        <x:v>18.55983</x:v>
      </x:c>
      <x:c r="AB980" t="n">
        <x:f>COUNT(D980:O980)</x:f>
        <x:v>12</x:v>
      </x:c>
      <x:c r="AC980" t="n">
        <x:f>COUNT(P980:AA980)</x:f>
        <x:v>11</x:v>
      </x:c>
      <x:c r="AD980" t="n">
        <x:f>COUNTIF(D980:AA980,"&gt;0")</x:f>
        <x:v>23</x:v>
      </x:c>
      <x:c r="AE980" t="n">
        <x:f>IF(AB980=0,"",AVERAGE(D980:O980))</x:f>
        <x:v>18.141475833333335</x:v>
      </x:c>
      <x:c r="AF980" t="n">
        <x:f>IF(AC980=0,"",AVERAGE(P980:AA980))</x:f>
        <x:v>12.387049090909091</x:v>
      </x:c>
      <x:c r="AG980" t="n">
        <x:f>IF(OR(AB980&lt;'산출기준'!$B$19,AC980&lt;'산출기준'!$B$19,AE980=0),"",AF980/AE980)</x:f>
        <x:v>0.6828027225959753</x:v>
      </x:c>
      <x:c r="AH980" t="n">
        <x:f>IF(SUM(P980:AA980)=0,"",MAX(P980:AA980)/SUM(P980:AA980))</x:f>
        <x:v>0.2571641906935939</x:v>
      </x:c>
      <x:c r="AI980" t="n">
        <x:f>IF(AG980="","",AD980/'산출기준'!$B$18*'산출기준'!$B$20+MIN(1,AG980)*'산출기준'!$B$21+(1-AH980)*'산출기준'!$B$22)</x:f>
        <x:v>83.25746453067406</x:v>
      </x:c>
      <x:c r="AJ980" t="str">
        <x:v>24개월 중 양수 지수 23개월; 전반/후반 자료 12/11개월. 최근12개월/이전12개월 관측월 평균비 0.68배, 최근 최댓달 비중 25.7%. 미래 1년 지속을 보장하지 않음.</x:v>
      </x:c>
      <x:c r="AK980" t="str">
        <x:v>https://developers.naver.com/docs/serviceapi/datalab/search/search.md</x:v>
      </x:c>
    </x:row>
    <x:row r="981">
      <x:c r="A981" t="str">
        <x:v>K0977</x:v>
      </x:c>
      <x:c r="B981" t="str">
        <x:v>고생물·미스터리</x:v>
      </x:c>
      <x:c r="C981" t="str">
        <x:v>할루키게니아</x:v>
      </x:c>
      <x:c r="D981" t="n">
        <x:v>9.53346</x:v>
      </x:c>
      <x:c r="E981" t="n">
        <x:v>7.40365</x:v>
      </x:c>
      <x:c r="F981" t="n">
        <x:v>40.41582</x:v>
      </x:c>
      <x:c r="G981" t="n">
        <x:v>28.85395</x:v>
      </x:c>
      <x:c r="H981" t="n">
        <x:v>22.76876</x:v>
      </x:c>
      <x:c r="I981" t="n">
        <x:v>29.76673</x:v>
      </x:c>
      <x:c r="J981" t="n">
        <x:v>38.89452</x:v>
      </x:c>
      <x:c r="K981" t="n">
        <x:v>100</x:v>
      </x:c>
      <x:c r="L981" t="n">
        <x:v>97.87018</x:v>
      </x:c>
      <x:c r="M981" t="n">
        <x:v>47.4645</x:v>
      </x:c>
      <x:c r="N981" t="n">
        <x:v>25.20283</x:v>
      </x:c>
      <x:c r="O981" t="n">
        <x:v>21.75456</x:v>
      </x:c>
      <x:c r="P981" t="n">
        <x:v>17.08924</x:v>
      </x:c>
      <x:c r="Q981" t="n">
        <x:v>11.96754</x:v>
      </x:c>
      <x:c r="R981" t="n">
        <x:v>10.80121</x:v>
      </x:c>
      <x:c r="S981" t="n">
        <x:v>10.54766</x:v>
      </x:c>
      <x:c r="T981" t="n">
        <x:v>9.33062</x:v>
      </x:c>
      <x:c r="U981" t="n">
        <x:v>14.14807</x:v>
      </x:c>
      <x:c r="V981" t="n">
        <x:v>14.04665</x:v>
      </x:c>
      <x:c r="W981" t="n">
        <x:v>18.55983</x:v>
      </x:c>
      <x:c r="X981" t="n">
        <x:v>19.929</x:v>
      </x:c>
      <x:c r="Y981" t="n">
        <x:v>18.05273</x:v>
      </x:c>
      <x:c r="Z981" t="n">
        <x:v>20.84178</x:v>
      </x:c>
      <x:c r="AA981" t="n">
        <x:v>22.41379</x:v>
      </x:c>
      <x:c r="AB981" t="n">
        <x:f>COUNT(D981:O981)</x:f>
        <x:v>12</x:v>
      </x:c>
      <x:c r="AC981" t="n">
        <x:f>COUNT(P981:AA981)</x:f>
        <x:v>12</x:v>
      </x:c>
      <x:c r="AD981" t="n">
        <x:f>COUNTIF(D981:AA981,"&gt;0")</x:f>
        <x:v>24</x:v>
      </x:c>
      <x:c r="AE981" t="n">
        <x:f>IF(AB981=0,"",AVERAGE(D981:O981))</x:f>
        <x:v>39.16074666666667</x:v>
      </x:c>
      <x:c r="AF981" t="n">
        <x:f>IF(AC981=0,"",AVERAGE(P981:AA981))</x:f>
        <x:v>15.644010000000002</x:v>
      </x:c>
      <x:c r="AG981" t="n">
        <x:f>IF(OR(AB981&lt;'산출기준'!$B$19,AC981&lt;'산출기준'!$B$19,AE981=0),"",AF981/AE981)</x:f>
        <x:v>0.3994819131810902</x:v>
      </x:c>
      <x:c r="AH981" t="n">
        <x:f>IF(SUM(P981:AA981)=0,"",MAX(P981:AA981)/SUM(P981:AA981))</x:f>
        <x:v>0.11939495265813133</x:v>
      </x:c>
      <x:c r="AI981" t="n">
        <x:f>IF(AG981="","",AD981/'산출기준'!$B$18*'산출기준'!$B$20+MIN(1,AG981)*'산출기준'!$B$21+(1-AH981)*'산출기준'!$B$22)</x:f>
        <x:v>79.59655834227007</x:v>
      </x:c>
      <x:c r="AJ981" t="str">
        <x:v>24개월 중 양수 지수 24개월; 전반/후반 자료 12/12개월. 최근12개월/이전12개월 관측월 평균비 0.40배, 최근 최댓달 비중 11.9%. 미래 1년 지속을 보장하지 않음.</x:v>
      </x:c>
      <x:c r="AK981" t="str">
        <x:v>https://developers.naver.com/docs/serviceapi/datalab/search/search.md</x:v>
      </x:c>
    </x:row>
    <x:row r="982">
      <x:c r="A982" t="str">
        <x:v>K0978</x:v>
      </x:c>
      <x:c r="B982" t="str">
        <x:v>고생물·미스터리</x:v>
      </x:c>
      <x:c r="C982" t="str">
        <x:v>쥐라기</x:v>
      </x:c>
      <x:c r="D982" t="n">
        <x:v>40.06085</x:v>
      </x:c>
      <x:c r="E982" t="n">
        <x:v>45.38539</x:v>
      </x:c>
      <x:c r="F982" t="n">
        <x:v>43.4077</x:v>
      </x:c>
      <x:c r="G982" t="n">
        <x:v>28.75253</x:v>
      </x:c>
      <x:c r="H982" t="n">
        <x:v>30.6288</x:v>
      </x:c>
      <x:c r="I982" t="n">
        <x:v>27.48478</x:v>
      </x:c>
      <x:c r="J982" t="n">
        <x:v>28.0933</x:v>
      </x:c>
      <x:c r="K982" t="n">
        <x:v>28.29614</x:v>
      </x:c>
      <x:c r="L982" t="n">
        <x:v>32.09939</x:v>
      </x:c>
      <x:c r="M982" t="n">
        <x:v>46.09533</x:v>
      </x:c>
      <x:c r="N982" t="n">
        <x:v>95.99391</x:v>
      </x:c>
      <x:c r="O982" t="n">
        <x:v>38.33671</x:v>
      </x:c>
      <x:c r="P982" t="n">
        <x:v>27.89046</x:v>
      </x:c>
      <x:c r="Q982" t="n">
        <x:v>24.84787</x:v>
      </x:c>
      <x:c r="R982" t="n">
        <x:v>18.86409</x:v>
      </x:c>
      <x:c r="S982" t="n">
        <x:v>19.01622</x:v>
      </x:c>
      <x:c r="T982" t="n">
        <x:v>17.74847</x:v>
      </x:c>
      <x:c r="U982" t="n">
        <x:v>16.17647</x:v>
      </x:c>
      <x:c r="V982" t="n">
        <x:v>41.68356</x:v>
      </x:c>
      <x:c r="W982" t="n">
        <x:v>20.9432</x:v>
      </x:c>
      <x:c r="X982" t="n">
        <x:v>18.05273</x:v>
      </x:c>
      <x:c r="Y982" t="n">
        <x:v>14.60446</x:v>
      </x:c>
      <x:c r="Z982" t="n">
        <x:v>18.50912</x:v>
      </x:c>
      <x:c r="AA982" t="n">
        <x:v>22.31237</x:v>
      </x:c>
      <x:c r="AB982" t="n">
        <x:f>COUNT(D982:O982)</x:f>
        <x:v>12</x:v>
      </x:c>
      <x:c r="AC982" t="n">
        <x:f>COUNT(P982:AA982)</x:f>
        <x:v>12</x:v>
      </x:c>
      <x:c r="AD982" t="n">
        <x:f>COUNTIF(D982:AA982,"&gt;0")</x:f>
        <x:v>24</x:v>
      </x:c>
      <x:c r="AE982" t="n">
        <x:f>IF(AB982=0,"",AVERAGE(D982:O982))</x:f>
        <x:v>40.38623583333334</x:v>
      </x:c>
      <x:c r="AF982" t="n">
        <x:f>IF(AC982=0,"",AVERAGE(P982:AA982))</x:f>
        <x:v>21.72075166666667</x:v>
      </x:c>
      <x:c r="AG982" t="n">
        <x:f>IF(OR(AB982&lt;'산출기준'!$B$19,AC982&lt;'산출기준'!$B$19,AE982=0),"",AF982/AE982)</x:f>
        <x:v>0.5378256036612143</x:v>
      </x:c>
      <x:c r="AH982" t="n">
        <x:f>IF(SUM(P982:AA982)=0,"",MAX(P982:AA982)/SUM(P982:AA982))</x:f>
        <x:v>0.15992218194413316</x:v>
      </x:c>
      <x:c r="AI982" t="n">
        <x:f>IF(AG982="","",AD982/'산출기준'!$B$18*'산출기준'!$B$20+MIN(1,AG982)*'산출기준'!$B$21+(1-AH982)*'산출기준'!$B$22)</x:f>
        <x:v>82.93632447095376</x:v>
      </x:c>
      <x:c r="AJ982" t="str">
        <x:v>24개월 중 양수 지수 24개월; 전반/후반 자료 12/12개월. 최근12개월/이전12개월 관측월 평균비 0.54배, 최근 최댓달 비중 16.0%. 미래 1년 지속을 보장하지 않음.</x:v>
      </x:c>
      <x:c r="AK982" t="str">
        <x:v>https://developers.naver.com/docs/serviceapi/datalab/search/search.md</x:v>
      </x:c>
    </x:row>
    <x:row r="983">
      <x:c r="A983" t="str">
        <x:v>K0979</x:v>
      </x:c>
      <x:c r="B983" t="str">
        <x:v>고생물·미스터리</x:v>
      </x:c>
      <x:c r="C983" t="str">
        <x:v>마리아나해구깊이</x:v>
      </x:c>
      <x:c r="D983" t="n">
        <x:v>28.29614</x:v>
      </x:c>
      <x:c r="E983" t="n">
        <x:v>22.71805</x:v>
      </x:c>
      <x:c r="F983" t="n">
        <x:v>20.33468</x:v>
      </x:c>
      <x:c r="G983" t="n">
        <x:v>27.38336</x:v>
      </x:c>
      <x:c r="H983" t="n">
        <x:v>27.53549</x:v>
      </x:c>
      <x:c r="I983" t="n">
        <x:v>24.29006</x:v>
      </x:c>
      <x:c r="J983" t="n">
        <x:v>25.35496</x:v>
      </x:c>
      <x:c r="K983" t="n">
        <x:v>33.11359</x:v>
      </x:c>
      <x:c r="L983" t="n">
        <x:v>29.56389</x:v>
      </x:c>
      <x:c r="M983" t="n">
        <x:v>26.36916</x:v>
      </x:c>
      <x:c r="N983" t="n">
        <x:v>27.83975</x:v>
      </x:c>
      <x:c r="O983" t="n">
        <x:v>31.99797</x:v>
      </x:c>
      <x:c r="P983" t="n">
        <x:v>18.9148</x:v>
      </x:c>
      <x:c r="Q983" t="n">
        <x:v>20.84178</x:v>
      </x:c>
      <x:c r="R983" t="n">
        <x:v>17.95131</x:v>
      </x:c>
      <x:c r="S983" t="n">
        <x:v>14.09736</x:v>
      </x:c>
      <x:c r="T983" t="n">
        <x:v>21.39959</x:v>
      </x:c>
      <x:c r="U983" t="n">
        <x:v>21.50101</x:v>
      </x:c>
      <x:c r="V983" t="n">
        <x:v>22.41379</x:v>
      </x:c>
      <x:c r="W983" t="n">
        <x:v>16.98782</x:v>
      </x:c>
      <x:c r="X983" t="n">
        <x:v>20.38539</x:v>
      </x:c>
      <x:c r="Y983" t="n">
        <x:v>20.03042</x:v>
      </x:c>
      <x:c r="Z983" t="n">
        <x:v>21.90669</x:v>
      </x:c>
      <x:c r="AA983" t="n">
        <x:v>22.76876</x:v>
      </x:c>
      <x:c r="AB983" t="n">
        <x:f>COUNT(D983:O983)</x:f>
        <x:v>12</x:v>
      </x:c>
      <x:c r="AC983" t="n">
        <x:f>COUNT(P983:AA983)</x:f>
        <x:v>12</x:v>
      </x:c>
      <x:c r="AD983" t="n">
        <x:f>COUNTIF(D983:AA983,"&gt;0")</x:f>
        <x:v>24</x:v>
      </x:c>
      <x:c r="AE983" t="n">
        <x:f>IF(AB983=0,"",AVERAGE(D983:O983))</x:f>
        <x:v>27.066425000000006</x:v>
      </x:c>
      <x:c r="AF983" t="n">
        <x:f>IF(AC983=0,"",AVERAGE(P983:AA983))</x:f>
        <x:v>19.933226666666666</x:v>
      </x:c>
      <x:c r="AG983" t="n">
        <x:f>IF(OR(AB983&lt;'산출기준'!$B$19,AC983&lt;'산출기준'!$B$19,AE983=0),"",AF983/AE983)</x:f>
        <x:v>0.7364558365822845</x:v>
      </x:c>
      <x:c r="AH983" t="n">
        <x:f>IF(SUM(P983:AA983)=0,"",MAX(P983:AA983)/SUM(P983:AA983))</x:f>
        <x:v>0.09518763311108021</x:v>
      </x:c>
      <x:c r="AI983" t="n">
        <x:f>IF(AG983="","",AD983/'산출기준'!$B$18*'산출기준'!$B$20+MIN(1,AG983)*'산출기준'!$B$21+(1-AH983)*'산출기준'!$B$22)</x:f>
        <x:v>90.18992243524693</x:v>
      </x:c>
      <x:c r="AJ983" t="str">
        <x:v>24개월 중 양수 지수 24개월; 전반/후반 자료 12/12개월. 최근12개월/이전12개월 관측월 평균비 0.74배, 최근 최댓달 비중 9.5%. 미래 1년 지속을 보장하지 않음.</x:v>
      </x:c>
      <x:c r="AK983" t="str">
        <x:v>https://developers.naver.com/docs/serviceapi/datalab/search/search.md</x:v>
      </x:c>
    </x:row>
    <x:row r="984">
      <x:c r="A984" t="str">
        <x:v>K0980</x:v>
      </x:c>
      <x:c r="B984" t="str">
        <x:v>고생물·미스터리</x:v>
      </x:c>
      <x:c r="C984" t="str">
        <x:v>메갈로돈크기</x:v>
      </x:c>
      <x:c r="D984" t="n">
        <x:v>37.08293</x:v>
      </x:c>
      <x:c r="E984" t="n">
        <x:v>35.08102</x:v>
      </x:c>
      <x:c r="F984" t="n">
        <x:v>26.69208</x:v>
      </x:c>
      <x:c r="G984" t="n">
        <x:v>29.83794</x:v>
      </x:c>
      <x:c r="H984" t="n">
        <x:v>31.64918</x:v>
      </x:c>
      <x:c r="I984" t="n">
        <x:v>40.13346</x:v>
      </x:c>
      <x:c r="J984" t="n">
        <x:v>36.03431</x:v>
      </x:c>
      <x:c r="K984" t="n">
        <x:v>22.30695</x:v>
      </x:c>
      <x:c r="L984" t="n">
        <x:v>21.63965</x:v>
      </x:c>
      <x:c r="M984" t="n">
        <x:v>23.64156</x:v>
      </x:c>
      <x:c r="N984" t="n">
        <x:v>32.0305</x:v>
      </x:c>
      <x:c r="O984" t="n">
        <x:v>39.56148</x:v>
      </x:c>
      <x:c r="P984" t="n">
        <x:v>30.79122</x:v>
      </x:c>
      <x:c r="Q984" t="n">
        <x:v>44.13727</x:v>
      </x:c>
      <x:c r="R984" t="n">
        <x:v>31.55386</x:v>
      </x:c>
      <x:c r="S984" t="n">
        <x:v>28.21734</x:v>
      </x:c>
      <x:c r="T984" t="n">
        <x:v>28.88465</x:v>
      </x:c>
      <x:c r="U984" t="n">
        <x:v>20.49571</x:v>
      </x:c>
      <x:c r="V984" t="n">
        <x:v>28.69399</x:v>
      </x:c>
      <x:c r="W984" t="n">
        <x:v>25.73879</x:v>
      </x:c>
      <x:c r="X984" t="n">
        <x:v>47.66444</x:v>
      </x:c>
      <x:c r="Y984" t="n">
        <x:v>30.40991</x:v>
      </x:c>
      <x:c r="Z984" t="n">
        <x:v>27.93136</x:v>
      </x:c>
      <x:c r="AA984" t="n">
        <x:v>30.50524</x:v>
      </x:c>
      <x:c r="AB984" t="n">
        <x:f>COUNT(D984:O984)</x:f>
        <x:v>12</x:v>
      </x:c>
      <x:c r="AC984" t="n">
        <x:f>COUNT(P984:AA984)</x:f>
        <x:v>12</x:v>
      </x:c>
      <x:c r="AD984" t="n">
        <x:f>COUNTIF(D984:AA984,"&gt;0")</x:f>
        <x:v>24</x:v>
      </x:c>
      <x:c r="AE984" t="n">
        <x:f>IF(AB984=0,"",AVERAGE(D984:O984))</x:f>
        <x:v>31.30758833333333</x:v>
      </x:c>
      <x:c r="AF984" t="n">
        <x:f>IF(AC984=0,"",AVERAGE(P984:AA984))</x:f>
        <x:v>31.25198166666667</x:v>
      </x:c>
      <x:c r="AG984" t="n">
        <x:f>IF(OR(AB984&lt;'산출기준'!$B$19,AC984&lt;'산출기준'!$B$19,AE984=0),"",AF984/AE984)</x:f>
        <x:v>0.9982238597852183</x:v>
      </x:c>
      <x:c r="AH984" t="n">
        <x:f>IF(SUM(P984:AA984)=0,"",MAX(P984:AA984)/SUM(P984:AA984))</x:f>
        <x:v>0.1270971136816977</x:v>
      </x:c>
      <x:c r="AI984" t="n">
        <x:f>IF(AG984="","",AD984/'산출기준'!$B$18*'산출기준'!$B$20+MIN(1,AG984)*'산출기준'!$B$21+(1-AH984)*'산출기준'!$B$22)</x:f>
        <x:v>97.4047735199226</x:v>
      </x:c>
      <x:c r="AJ984" t="str">
        <x:v>24개월 중 양수 지수 24개월; 전반/후반 자료 12/12개월. 최근12개월/이전12개월 관측월 평균비 1.00배, 최근 최댓달 비중 12.7%. 미래 1년 지속을 보장하지 않음.</x:v>
      </x:c>
      <x:c r="AK984" t="str">
        <x:v>https://developers.naver.com/docs/serviceapi/datalab/search/search.md</x:v>
      </x:c>
    </x:row>
    <x:row r="985">
      <x:c r="A985" t="str">
        <x:v>K0981</x:v>
      </x:c>
      <x:c r="B985" t="str">
        <x:v>고생물·미스터리</x:v>
      </x:c>
      <x:c r="C985" t="str">
        <x:v>공룡멸종</x:v>
      </x:c>
      <x:c r="D985" t="n">
        <x:v>95.80552</x:v>
      </x:c>
      <x:c r="E985" t="n">
        <x:v>100</x:v>
      </x:c>
      <x:c r="F985" t="n">
        <x:v>91.89704</x:v>
      </x:c>
      <x:c r="G985" t="n">
        <x:v>62.63107</x:v>
      </x:c>
      <x:c r="H985" t="n">
        <x:v>62.15443</x:v>
      </x:c>
      <x:c r="I985" t="n">
        <x:v>60.81982</x:v>
      </x:c>
      <x:c r="J985" t="n">
        <x:v>65.96758</x:v>
      </x:c>
      <x:c r="K985" t="n">
        <x:v>75.5958</x:v>
      </x:c>
      <x:c r="L985" t="n">
        <x:v>63.87035</x:v>
      </x:c>
      <x:c r="M985" t="n">
        <x:v>50.90562</x:v>
      </x:c>
      <x:c r="N985" t="n">
        <x:v>71.78265</x:v>
      </x:c>
      <x:c r="O985" t="n">
        <x:v>71.306</x:v>
      </x:c>
      <x:c r="P985" t="n">
        <x:v>60.24785</x:v>
      </x:c>
      <x:c r="Q985" t="n">
        <x:v>52.8122</x:v>
      </x:c>
      <x:c r="R985" t="n">
        <x:v>41.08674</x:v>
      </x:c>
      <x:c r="S985" t="n">
        <x:v>50.5243</x:v>
      </x:c>
      <x:c r="T985" t="n">
        <x:v>43.94661</x:v>
      </x:c>
      <x:c r="U985" t="n">
        <x:v>30.60057</x:v>
      </x:c>
      <x:c r="V985" t="n">
        <x:v>48.61773</x:v>
      </x:c>
      <x:c r="W985" t="n">
        <x:v>37.75023</x:v>
      </x:c>
      <x:c r="X985" t="n">
        <x:v>31.93517</x:v>
      </x:c>
      <x:c r="Y985" t="n">
        <x:v>27.35938</x:v>
      </x:c>
      <x:c r="Z985" t="n">
        <x:v>28.59866</x:v>
      </x:c>
      <x:c r="AA985" t="n">
        <x:v>37.46425</x:v>
      </x:c>
      <x:c r="AB985" t="n">
        <x:f>COUNT(D985:O985)</x:f>
        <x:v>12</x:v>
      </x:c>
      <x:c r="AC985" t="n">
        <x:f>COUNT(P985:AA985)</x:f>
        <x:v>12</x:v>
      </x:c>
      <x:c r="AD985" t="n">
        <x:f>COUNTIF(D985:AA985,"&gt;0")</x:f>
        <x:v>24</x:v>
      </x:c>
      <x:c r="AE985" t="n">
        <x:f>IF(AB985=0,"",AVERAGE(D985:O985))</x:f>
        <x:v>72.72799000000002</x:v>
      </x:c>
      <x:c r="AF985" t="n">
        <x:f>IF(AC985=0,"",AVERAGE(P985:AA985))</x:f>
        <x:v>40.91197416666666</x:v>
      </x:c>
      <x:c r="AG985" t="n">
        <x:f>IF(OR(AB985&lt;'산출기준'!$B$19,AC985&lt;'산출기준'!$B$19,AE985=0),"",AF985/AE985)</x:f>
        <x:v>0.5625340967991367</x:v>
      </x:c>
      <x:c r="AH985" t="n">
        <x:f>IF(SUM(P985:AA985)=0,"",MAX(P985:AA985)/SUM(P985:AA985))</x:f>
        <x:v>0.12271845270075679</x:v>
      </x:c>
      <x:c r="AI985" t="n">
        <x:f>IF(AG985="","",AD985/'산출기준'!$B$18*'산출기준'!$B$20+MIN(1,AG985)*'산출기준'!$B$21+(1-AH985)*'산출기준'!$B$22)</x:f>
        <x:v>84.42165384995897</x:v>
      </x:c>
      <x:c r="AJ985" t="str">
        <x:v>24개월 중 양수 지수 24개월; 전반/후반 자료 12/12개월. 최근12개월/이전12개월 관측월 평균비 0.56배, 최근 최댓달 비중 12.3%. 미래 1년 지속을 보장하지 않음.</x:v>
      </x:c>
      <x:c r="AK985" t="str">
        <x:v>https://developers.naver.com/docs/serviceapi/datalab/search/search.md</x:v>
      </x:c>
    </x:row>
    <x:row r="986">
      <x:c r="A986" t="str">
        <x:v>K0982</x:v>
      </x:c>
      <x:c r="B986" t="str">
        <x:v>고생물·미스터리</x:v>
      </x:c>
      <x:c r="C986" t="str">
        <x:v>대왕고래크기</x:v>
      </x:c>
      <x:c r="D986" t="n">
        <x:v>16.58722</x:v>
      </x:c>
      <x:c r="E986" t="n">
        <x:v>21.25834</x:v>
      </x:c>
      <x:c r="F986" t="n">
        <x:v>25.35748</x:v>
      </x:c>
      <x:c r="G986" t="n">
        <x:v>24.78551</x:v>
      </x:c>
      <x:c r="H986" t="n">
        <x:v>43.85128</x:v>
      </x:c>
      <x:c r="I986" t="n">
        <x:v>35.36701</x:v>
      </x:c>
      <x:c r="J986" t="n">
        <x:v>21.83031</x:v>
      </x:c>
      <x:c r="K986" t="n">
        <x:v>21.25834</x:v>
      </x:c>
      <x:c r="L986" t="n">
        <x:v>21.54432</x:v>
      </x:c>
      <x:c r="M986" t="n">
        <x:v>28.31267</x:v>
      </x:c>
      <x:c r="N986" t="n">
        <x:v>20.68636</x:v>
      </x:c>
      <x:c r="O986" t="n">
        <x:v>32.31649</x:v>
      </x:c>
      <x:c r="P986" t="n">
        <x:v>29.0753</x:v>
      </x:c>
      <x:c r="Q986" t="n">
        <x:v>37.6549</x:v>
      </x:c>
      <x:c r="R986" t="n">
        <x:v>40.41944</x:v>
      </x:c>
      <x:c r="S986" t="n">
        <x:v>34.03241</x:v>
      </x:c>
      <x:c r="T986" t="n">
        <x:v>32.79313</x:v>
      </x:c>
      <x:c r="U986" t="n">
        <x:v>30.6959</x:v>
      </x:c>
      <x:c r="V986" t="n">
        <x:v>30.31458</x:v>
      </x:c>
      <x:c r="W986" t="n">
        <x:v>30.50524</x:v>
      </x:c>
      <x:c r="X986" t="n">
        <x:v>34.89037</x:v>
      </x:c>
      <x:c r="Y986" t="n">
        <x:v>28.59866</x:v>
      </x:c>
      <x:c r="Z986" t="n">
        <x:v>32.0305</x:v>
      </x:c>
      <x:c r="AA986" t="n">
        <x:v>38.32221</x:v>
      </x:c>
      <x:c r="AB986" t="n">
        <x:f>COUNT(D986:O986)</x:f>
        <x:v>12</x:v>
      </x:c>
      <x:c r="AC986" t="n">
        <x:f>COUNT(P986:AA986)</x:f>
        <x:v>12</x:v>
      </x:c>
      <x:c r="AD986" t="n">
        <x:f>COUNTIF(D986:AA986,"&gt;0")</x:f>
        <x:v>24</x:v>
      </x:c>
      <x:c r="AE986" t="n">
        <x:f>IF(AB986=0,"",AVERAGE(D986:O986))</x:f>
        <x:v>26.0962775</x:v>
      </x:c>
      <x:c r="AF986" t="n">
        <x:f>IF(AC986=0,"",AVERAGE(P986:AA986))</x:f>
        <x:v>33.27772</x:v>
      </x:c>
      <x:c r="AG986" t="n">
        <x:f>IF(OR(AB986&lt;'산출기준'!$B$19,AC986&lt;'산출기준'!$B$19,AE986=0),"",AF986/AE986)</x:f>
        <x:v>1.2751903025249482</x:v>
      </x:c>
      <x:c r="AH986" t="n">
        <x:f>IF(SUM(P986:AA986)=0,"",MAX(P986:AA986)/SUM(P986:AA986))</x:f>
        <x:v>0.10121747122899846</x:v>
      </x:c>
      <x:c r="AI986" t="n">
        <x:f>IF(AG986="","",AD986/'산출기준'!$B$18*'산출기준'!$B$20+MIN(1,AG986)*'산출기준'!$B$21+(1-AH986)*'산출기준'!$B$22)</x:f>
        <x:v>97.97565057542003</x:v>
      </x:c>
      <x:c r="AJ986" t="str">
        <x:v>24개월 중 양수 지수 24개월; 전반/후반 자료 12/12개월. 최근12개월/이전12개월 관측월 평균비 1.28배, 최근 최댓달 비중 10.1%. 미래 1년 지속을 보장하지 않음.</x:v>
      </x:c>
      <x:c r="AK986" t="str">
        <x:v>https://developers.naver.com/docs/serviceapi/datalab/search/search.md</x:v>
      </x:c>
    </x:row>
    <x:row r="987">
      <x:c r="A987" t="str">
        <x:v>K0983</x:v>
      </x:c>
      <x:c r="B987" t="str">
        <x:v>고생물·미스터리</x:v>
      </x:c>
      <x:c r="C987" t="str">
        <x:v>페름기</x:v>
      </x:c>
      <x:c r="D987" t="n">
        <x:v>65.6816</x:v>
      </x:c>
      <x:c r="E987" t="n">
        <x:v>58.24594</x:v>
      </x:c>
      <x:c r="F987" t="n">
        <x:v>43.08865</x:v>
      </x:c>
      <x:c r="G987" t="n">
        <x:v>35.93898</x:v>
      </x:c>
      <x:c r="H987" t="n">
        <x:v>25.83412</x:v>
      </x:c>
      <x:c r="I987" t="n">
        <x:v>21.35367</x:v>
      </x:c>
      <x:c r="J987" t="n">
        <x:v>21.44899</x:v>
      </x:c>
      <x:c r="K987" t="n">
        <x:v>38.70352</x:v>
      </x:c>
      <x:c r="L987" t="n">
        <x:v>29.0753</x:v>
      </x:c>
      <x:c r="M987" t="n">
        <x:v>34.41372</x:v>
      </x:c>
      <x:c r="N987" t="n">
        <x:v>32.88846</x:v>
      </x:c>
      <x:c r="O987" t="n">
        <x:v>56.24404</x:v>
      </x:c>
      <x:c r="P987" t="n">
        <x:v>57.86463</x:v>
      </x:c>
      <x:c r="Q987" t="n">
        <x:v>30.12392</x:v>
      </x:c>
      <x:c r="R987" t="n">
        <x:v>28.78932</x:v>
      </x:c>
      <x:c r="S987" t="n">
        <x:v>19.44709</x:v>
      </x:c>
      <x:c r="T987" t="n">
        <x:v>20.68636</x:v>
      </x:c>
      <x:c r="U987" t="n">
        <x:v>15.06196</x:v>
      </x:c>
      <x:c r="V987" t="n">
        <x:v>25.07149</x:v>
      </x:c>
      <x:c r="W987" t="n">
        <x:v>16.39656</x:v>
      </x:c>
      <x:c r="X987" t="n">
        <x:v>13.63203</x:v>
      </x:c>
      <x:c r="Y987" t="n">
        <x:v>24.02287</x:v>
      </x:c>
      <x:c r="Z987" t="n">
        <x:v>47.95042</x:v>
      </x:c>
      <x:c r="AA987" t="n">
        <x:v>35.27168</x:v>
      </x:c>
      <x:c r="AB987" t="n">
        <x:f>COUNT(D987:O987)</x:f>
        <x:v>12</x:v>
      </x:c>
      <x:c r="AC987" t="n">
        <x:f>COUNT(P987:AA987)</x:f>
        <x:v>12</x:v>
      </x:c>
      <x:c r="AD987" t="n">
        <x:f>COUNTIF(D987:AA987,"&gt;0")</x:f>
        <x:v>24</x:v>
      </x:c>
      <x:c r="AE987" t="n">
        <x:f>IF(AB987=0,"",AVERAGE(D987:O987))</x:f>
        <x:v>38.576415833333336</x:v>
      </x:c>
      <x:c r="AF987" t="n">
        <x:f>IF(AC987=0,"",AVERAGE(P987:AA987))</x:f>
        <x:v>27.85986083333334</x:v>
      </x:c>
      <x:c r="AG987" t="n">
        <x:f>IF(OR(AB987&lt;'산출기준'!$B$19,AC987&lt;'산출기준'!$B$19,AE987=0),"",AF987/AE987)</x:f>
        <x:v>0.7221993083468379</x:v>
      </x:c>
      <x:c r="AH987" t="n">
        <x:f>IF(SUM(P987:AA987)=0,"",MAX(P987:AA987)/SUM(P987:AA987))</x:f>
        <x:v>0.17308243314089294</x:v>
      </x:c>
      <x:c r="AI987" t="n">
        <x:f>IF(AG987="","",AD987/'산출기준'!$B$18*'산출기준'!$B$20+MIN(1,AG987)*'산출기준'!$B$21+(1-AH987)*'산출기준'!$B$22)</x:f>
        <x:v>88.2043305875873</x:v>
      </x:c>
      <x:c r="AJ987" t="str">
        <x:v>24개월 중 양수 지수 24개월; 전반/후반 자료 12/12개월. 최근12개월/이전12개월 관측월 평균비 0.72배, 최근 최댓달 비중 17.3%. 미래 1년 지속을 보장하지 않음.</x:v>
      </x:c>
      <x:c r="AK987" t="str">
        <x:v>https://developers.naver.com/docs/serviceapi/datalab/search/search.md</x:v>
      </x:c>
    </x:row>
    <x:row r="988">
      <x:c r="A988" t="str">
        <x:v>K0984</x:v>
      </x:c>
      <x:c r="B988" t="str">
        <x:v>고생물·미스터리</x:v>
      </x:c>
      <x:c r="C988" t="str">
        <x:v>데니소바인</x:v>
      </x:c>
      <x:c r="D988" t="n">
        <x:v>49.47569</x:v>
      </x:c>
      <x:c r="E988" t="n">
        <x:v>36.3203</x:v>
      </x:c>
      <x:c r="F988" t="n">
        <x:v>29.26596</x:v>
      </x:c>
      <x:c r="G988" t="n">
        <x:v>37.46425</x:v>
      </x:c>
      <x:c r="H988" t="n">
        <x:v>31.64918</x:v>
      </x:c>
      <x:c r="I988" t="n">
        <x:v>27.7407</x:v>
      </x:c>
      <x:c r="J988" t="n">
        <x:v>24.1182</x:v>
      </x:c>
      <x:c r="K988" t="n">
        <x:v>40.03813</x:v>
      </x:c>
      <x:c r="L988" t="n">
        <x:v>18.58913</x:v>
      </x:c>
      <x:c r="M988" t="n">
        <x:v>35.27168</x:v>
      </x:c>
      <x:c r="N988" t="n">
        <x:v>30.79122</x:v>
      </x:c>
      <x:c r="O988" t="n">
        <x:v>24.21353</x:v>
      </x:c>
      <x:c r="P988" t="n">
        <x:v>20.40038</x:v>
      </x:c>
      <x:c r="Q988" t="n">
        <x:v>24.40419</x:v>
      </x:c>
      <x:c r="R988" t="n">
        <x:v>21.63965</x:v>
      </x:c>
      <x:c r="S988" t="n">
        <x:v>41.56339</x:v>
      </x:c>
      <x:c r="T988" t="n">
        <x:v>30.88655</x:v>
      </x:c>
      <x:c r="U988" t="n">
        <x:v>22.1163</x:v>
      </x:c>
      <x:c r="V988" t="n">
        <x:v>20.11439</x:v>
      </x:c>
      <x:c r="W988" t="n">
        <x:v>16.49189</x:v>
      </x:c>
      <x:c r="X988" t="n">
        <x:v>28.21734</x:v>
      </x:c>
      <x:c r="Y988" t="n">
        <x:v>42.89799</x:v>
      </x:c>
      <x:c r="Z988" t="n">
        <x:v>43.94661</x:v>
      </x:c>
      <x:c r="AA988" t="n">
        <x:v>31.07721</x:v>
      </x:c>
      <x:c r="AB988" t="n">
        <x:f>COUNT(D988:O988)</x:f>
        <x:v>12</x:v>
      </x:c>
      <x:c r="AC988" t="n">
        <x:f>COUNT(P988:AA988)</x:f>
        <x:v>12</x:v>
      </x:c>
      <x:c r="AD988" t="n">
        <x:f>COUNTIF(D988:AA988,"&gt;0")</x:f>
        <x:v>24</x:v>
      </x:c>
      <x:c r="AE988" t="n">
        <x:f>IF(AB988=0,"",AVERAGE(D988:O988))</x:f>
        <x:v>32.07816416666667</x:v>
      </x:c>
      <x:c r="AF988" t="n">
        <x:f>IF(AC988=0,"",AVERAGE(P988:AA988))</x:f>
        <x:v>28.64632416666667</x:v>
      </x:c>
      <x:c r="AG988" t="n">
        <x:f>IF(OR(AB988&lt;'산출기준'!$B$19,AC988&lt;'산출기준'!$B$19,AE988=0),"",AF988/AE988)</x:f>
        <x:v>0.8930163215647446</x:v>
      </x:c>
      <x:c r="AH988" t="n">
        <x:f>IF(SUM(P988:AA988)=0,"",MAX(P988:AA988)/SUM(P988:AA988))</x:f>
        <x:v>0.12784249311335436</x:v>
      </x:c>
      <x:c r="AI988" t="n">
        <x:f>IF(AG988="","",AD988/'산출기준'!$B$18*'산출기준'!$B$20+MIN(1,AG988)*'산출기준'!$B$21+(1-AH988)*'산출기준'!$B$22)</x:f>
        <x:v>94.23363978467526</x:v>
      </x:c>
      <x:c r="AJ988" t="str">
        <x:v>24개월 중 양수 지수 24개월; 전반/후반 자료 12/12개월. 최근12개월/이전12개월 관측월 평균비 0.89배, 최근 최댓달 비중 12.8%. 미래 1년 지속을 보장하지 않음.</x:v>
      </x:c>
      <x:c r="AK988" t="str">
        <x:v>https://developers.naver.com/docs/serviceapi/datalab/search/search.md</x:v>
      </x:c>
    </x:row>
    <x:row r="989">
      <x:c r="A989" t="str">
        <x:v>K0985</x:v>
      </x:c>
      <x:c r="B989" t="str">
        <x:v>고생물·미스터리</x:v>
      </x:c>
      <x:c r="C989" t="str">
        <x:v>고래상어크기</x:v>
      </x:c>
      <x:c r="D989" t="n">
        <x:v>25.02685</x:v>
      </x:c>
      <x:c r="E989" t="n">
        <x:v>23.57679</x:v>
      </x:c>
      <x:c r="F989" t="n">
        <x:v>19.76369</x:v>
      </x:c>
      <x:c r="G989" t="n">
        <x:v>22.50268</x:v>
      </x:c>
      <x:c r="H989" t="n">
        <x:v>24.70461</x:v>
      </x:c>
      <x:c r="I989" t="n">
        <x:v>19.76369</x:v>
      </x:c>
      <x:c r="J989" t="n">
        <x:v>16.59505</x:v>
      </x:c>
      <x:c r="K989" t="n">
        <x:v>13.42642</x:v>
      </x:c>
      <x:c r="L989" t="n">
        <x:v>14.12459</x:v>
      </x:c>
      <x:c r="M989" t="n">
        <x:v>19.17293</x:v>
      </x:c>
      <x:c r="N989" t="n">
        <x:v>19.44146</x:v>
      </x:c>
      <x:c r="O989" t="n">
        <x:v>22.34156</x:v>
      </x:c>
      <x:c r="P989" t="n">
        <x:v>17.18582</x:v>
      </x:c>
      <x:c r="Q989" t="n">
        <x:v>19.92481</x:v>
      </x:c>
      <x:c r="R989" t="n">
        <x:v>39.31256</x:v>
      </x:c>
      <x:c r="S989" t="n">
        <x:v>31.90118</x:v>
      </x:c>
      <x:c r="T989" t="n">
        <x:v>30.71965</x:v>
      </x:c>
      <x:c r="U989" t="n">
        <x:v>19.28034</x:v>
      </x:c>
      <x:c r="V989" t="n">
        <x:v>16.21911</x:v>
      </x:c>
      <x:c r="W989" t="n">
        <x:v>13.80236</x:v>
      </x:c>
      <x:c r="X989" t="n">
        <x:v>16.43394</x:v>
      </x:c>
      <x:c r="Y989" t="n">
        <x:v>13.2116</x:v>
      </x:c>
      <x:c r="Z989" t="n">
        <x:v>17.9377</x:v>
      </x:c>
      <x:c r="AA989" t="n">
        <x:v>19.60257</x:v>
      </x:c>
      <x:c r="AB989" t="n">
        <x:f>COUNT(D989:O989)</x:f>
        <x:v>12</x:v>
      </x:c>
      <x:c r="AC989" t="n">
        <x:f>COUNT(P989:AA989)</x:f>
        <x:v>12</x:v>
      </x:c>
      <x:c r="AD989" t="n">
        <x:f>COUNTIF(D989:AA989,"&gt;0")</x:f>
        <x:v>24</x:v>
      </x:c>
      <x:c r="AE989" t="n">
        <x:f>IF(AB989=0,"",AVERAGE(D989:O989))</x:f>
        <x:v>20.036693333333336</x:v>
      </x:c>
      <x:c r="AF989" t="n">
        <x:f>IF(AC989=0,"",AVERAGE(P989:AA989))</x:f>
        <x:v>21.294303333333332</x:v>
      </x:c>
      <x:c r="AG989" t="n">
        <x:f>IF(OR(AB989&lt;'산출기준'!$B$19,AC989&lt;'산출기준'!$B$19,AE989=0),"",AF989/AE989)</x:f>
        <x:v>1.0627653465109344</x:v>
      </x:c>
      <x:c r="AH989" t="n">
        <x:f>IF(SUM(P989:AA989)=0,"",MAX(P989:AA989)/SUM(P989:AA989))</x:f>
        <x:v>0.15384615384615385</x:v>
      </x:c>
      <x:c r="AI989" t="n">
        <x:f>IF(AG989="","",AD989/'산출기준'!$B$18*'산출기준'!$B$20+MIN(1,AG989)*'산출기준'!$B$21+(1-AH989)*'산출기준'!$B$22)</x:f>
        <x:v>96.92307692307692</x:v>
      </x:c>
      <x:c r="AJ989" t="str">
        <x:v>24개월 중 양수 지수 24개월; 전반/후반 자료 12/12개월. 최근12개월/이전12개월 관측월 평균비 1.06배, 최근 최댓달 비중 15.4%. 미래 1년 지속을 보장하지 않음.</x:v>
      </x:c>
      <x:c r="AK989" t="str">
        <x:v>https://developers.naver.com/docs/serviceapi/datalab/search/search.md</x:v>
      </x:c>
    </x:row>
    <x:row r="990">
      <x:c r="A990" t="str">
        <x:v>K0986</x:v>
      </x:c>
      <x:c r="B990" t="str">
        <x:v>고생물·미스터리</x:v>
      </x:c>
      <x:c r="C990" t="str">
        <x:v>공룡멸종시기</x:v>
      </x:c>
      <x:c r="D990" t="n">
        <x:v>24.86573</x:v>
      </x:c>
      <x:c r="E990" t="n">
        <x:v>32.00859</x:v>
      </x:c>
      <x:c r="F990" t="n">
        <x:v>24.48979</x:v>
      </x:c>
      <x:c r="G990" t="n">
        <x:v>15.68206</x:v>
      </x:c>
      <x:c r="H990" t="n">
        <x:v>14.33941</x:v>
      </x:c>
      <x:c r="I990" t="n">
        <x:v>14.98388</x:v>
      </x:c>
      <x:c r="J990" t="n">
        <x:v>16.91729</x:v>
      </x:c>
      <x:c r="K990" t="n">
        <x:v>23.73791</x:v>
      </x:c>
      <x:c r="L990" t="n">
        <x:v>19.38775</x:v>
      </x:c>
      <x:c r="M990" t="n">
        <x:v>16.59505</x:v>
      </x:c>
      <x:c r="N990" t="n">
        <x:v>20.56928</x:v>
      </x:c>
      <x:c r="O990" t="n">
        <x:v>22.44897</x:v>
      </x:c>
      <x:c r="P990" t="n">
        <x:v>25.67132</x:v>
      </x:c>
      <x:c r="Q990" t="n">
        <x:v>16.70247</x:v>
      </x:c>
      <x:c r="R990" t="n">
        <x:v>26.58431</x:v>
      </x:c>
      <x:c r="S990" t="n">
        <x:v>12.88936</x:v>
      </x:c>
      <x:c r="T990" t="n">
        <x:v>18.42105</x:v>
      </x:c>
      <x:c r="U990" t="n">
        <x:v>18.52846</x:v>
      </x:c>
      <x:c r="V990" t="n">
        <x:v>23.41568</x:v>
      </x:c>
      <x:c r="W990" t="n">
        <x:v>15.62835</x:v>
      </x:c>
      <x:c r="X990" t="n">
        <x:v>17.18582</x:v>
      </x:c>
      <x:c r="Y990" t="n">
        <x:v>14.232</x:v>
      </x:c>
      <x:c r="Z990" t="n">
        <x:v>16.00429</x:v>
      </x:c>
      <x:c r="AA990" t="n">
        <x:v>18.04511</x:v>
      </x:c>
      <x:c r="AB990" t="n">
        <x:f>COUNT(D990:O990)</x:f>
        <x:v>12</x:v>
      </x:c>
      <x:c r="AC990" t="n">
        <x:f>COUNT(P990:AA990)</x:f>
        <x:v>12</x:v>
      </x:c>
      <x:c r="AD990" t="n">
        <x:f>COUNTIF(D990:AA990,"&gt;0")</x:f>
        <x:v>24</x:v>
      </x:c>
      <x:c r="AE990" t="n">
        <x:f>IF(AB990=0,"",AVERAGE(D990:O990))</x:f>
        <x:v>20.502142499999998</x:v>
      </x:c>
      <x:c r="AF990" t="n">
        <x:f>IF(AC990=0,"",AVERAGE(P990:AA990))</x:f>
        <x:v>18.609018333333335</x:v>
      </x:c>
      <x:c r="AG990" t="n">
        <x:f>IF(OR(AB990&lt;'산출기준'!$B$19,AC990&lt;'산출기준'!$B$19,AE990=0),"",AF990/AE990)</x:f>
        <x:v>0.9076621301082722</x:v>
      </x:c>
      <x:c r="AH990" t="n">
        <x:f>IF(SUM(P990:AA990)=0,"",MAX(P990:AA990)/SUM(P990:AA990))</x:f>
        <x:v>0.11904761051787524</x:v>
      </x:c>
      <x:c r="AI990" t="n">
        <x:f>IF(AG990="","",AD990/'산출기준'!$B$18*'산출기준'!$B$20+MIN(1,AG990)*'산출기준'!$B$21+(1-AH990)*'산출기준'!$B$22)</x:f>
        <x:v>94.84891169289067</x:v>
      </x:c>
      <x:c r="AJ990" t="str">
        <x:v>24개월 중 양수 지수 24개월; 전반/후반 자료 12/12개월. 최근12개월/이전12개월 관측월 평균비 0.91배, 최근 최댓달 비중 11.9%. 미래 1년 지속을 보장하지 않음.</x:v>
      </x:c>
      <x:c r="AK990" t="str">
        <x:v>https://developers.naver.com/docs/serviceapi/datalab/search/search.md</x:v>
      </x:c>
    </x:row>
    <x:row r="991">
      <x:c r="A991" t="str">
        <x:v>K0987</x:v>
      </x:c>
      <x:c r="B991" t="str">
        <x:v>고생물·미스터리</x:v>
      </x:c>
      <x:c r="C991" t="str">
        <x:v>오파비니아</x:v>
      </x:c>
      <x:c r="D991" t="n">
        <x:v>25.99355</x:v>
      </x:c>
      <x:c r="E991" t="n">
        <x:v>27.71213</x:v>
      </x:c>
      <x:c r="F991" t="n">
        <x:v>15.95059</x:v>
      </x:c>
      <x:c r="G991" t="n">
        <x:v>16.1117</x:v>
      </x:c>
      <x:c r="H991" t="n">
        <x:v>15.03759</x:v>
      </x:c>
      <x:c r="I991" t="n">
        <x:v>14.87647</x:v>
      </x:c>
      <x:c r="J991" t="n">
        <x:v>14.28571</x:v>
      </x:c>
      <x:c r="K991" t="n">
        <x:v>19.49516</x:v>
      </x:c>
      <x:c r="L991" t="n">
        <x:v>18.36734</x:v>
      </x:c>
      <x:c r="M991" t="n">
        <x:v>17.18582</x:v>
      </x:c>
      <x:c r="N991" t="n">
        <x:v>15.62835</x:v>
      </x:c>
      <x:c r="O991" t="n">
        <x:v>22.44897</x:v>
      </x:c>
      <x:c r="P991" t="n">
        <x:v>12.94307</x:v>
      </x:c>
      <x:c r="Q991" t="n">
        <x:v>32.70676</x:v>
      </x:c>
      <x:c r="R991" t="n">
        <x:v>12.62083</x:v>
      </x:c>
      <x:c r="S991" t="n">
        <x:v>11.17078</x:v>
      </x:c>
      <x:c r="T991" t="n">
        <x:v>17.88399</x:v>
      </x:c>
      <x:c r="U991" t="n">
        <x:v>11.43931</x:v>
      </x:c>
      <x:c r="V991" t="n">
        <x:v>15.95059</x:v>
      </x:c>
      <x:c r="W991" t="n">
        <x:v>10.84854</x:v>
      </x:c>
      <x:c r="X991" t="n">
        <x:v>9.39849</x:v>
      </x:c>
      <x:c r="Y991" t="n">
        <x:v>10.36519</x:v>
      </x:c>
      <x:c r="Z991" t="n">
        <x:v>18.58216</x:v>
      </x:c>
      <x:c r="AA991" t="n">
        <x:v>16.91729</x:v>
      </x:c>
      <x:c r="AB991" t="n">
        <x:f>COUNT(D991:O991)</x:f>
        <x:v>12</x:v>
      </x:c>
      <x:c r="AC991" t="n">
        <x:f>COUNT(P991:AA991)</x:f>
        <x:v>12</x:v>
      </x:c>
      <x:c r="AD991" t="n">
        <x:f>COUNTIF(D991:AA991,"&gt;0")</x:f>
        <x:v>24</x:v>
      </x:c>
      <x:c r="AE991" t="n">
        <x:f>IF(AB991=0,"",AVERAGE(D991:O991))</x:f>
        <x:v>18.591115000000002</x:v>
      </x:c>
      <x:c r="AF991" t="n">
        <x:f>IF(AC991=0,"",AVERAGE(P991:AA991))</x:f>
        <x:v>15.068916666666668</x:v>
      </x:c>
      <x:c r="AG991" t="n">
        <x:f>IF(OR(AB991&lt;'산출기준'!$B$19,AC991&lt;'산출기준'!$B$19,AE991=0),"",AF991/AE991)</x:f>
        <x:v>0.8105439973162808</x:v>
      </x:c>
      <x:c r="AH991" t="n">
        <x:f>IF(SUM(P991:AA991)=0,"",MAX(P991:AA991)/SUM(P991:AA991))</x:f>
        <x:v>0.18087321030598305</x:v>
      </x:c>
      <x:c r="AI991" t="n">
        <x:f>IF(AG991="","",AD991/'산출기준'!$B$18*'산출기준'!$B$20+MIN(1,AG991)*'산출기준'!$B$21+(1-AH991)*'산출기준'!$B$22)</x:f>
        <x:v>90.69885571336876</x:v>
      </x:c>
      <x:c r="AJ991" t="str">
        <x:v>24개월 중 양수 지수 24개월; 전반/후반 자료 12/12개월. 최근12개월/이전12개월 관측월 평균비 0.81배, 최근 최댓달 비중 18.1%. 미래 1년 지속을 보장하지 않음.</x:v>
      </x:c>
      <x:c r="AK991" t="str">
        <x:v>https://developers.naver.com/docs/serviceapi/datalab/search/search.md</x:v>
      </x:c>
    </x:row>
    <x:row r="992">
      <x:c r="A992" t="str">
        <x:v>K0988</x:v>
      </x:c>
      <x:c r="B992" t="str">
        <x:v>고생물·미스터리</x:v>
      </x:c>
      <x:c r="C992" t="str">
        <x:v>피라미드높이</x:v>
      </x:c>
      <x:c r="D992" t="n">
        <x:v>33.45864</x:v>
      </x:c>
      <x:c r="E992" t="n">
        <x:v>46.13319</x:v>
      </x:c>
      <x:c r="F992" t="n">
        <x:v>33.78088</x:v>
      </x:c>
      <x:c r="G992" t="n">
        <x:v>26.15467</x:v>
      </x:c>
      <x:c r="H992" t="n">
        <x:v>25.13426</x:v>
      </x:c>
      <x:c r="I992" t="n">
        <x:v>100</x:v>
      </x:c>
      <x:c r="J992" t="n">
        <x:v>82.116</x:v>
      </x:c>
      <x:c r="K992" t="n">
        <x:v>32.1697</x:v>
      </x:c>
      <x:c r="L992" t="n">
        <x:v>67.66917</x:v>
      </x:c>
      <x:c r="M992" t="n">
        <x:v>58.70032</x:v>
      </x:c>
      <x:c r="N992" t="n">
        <x:v>32.22341</x:v>
      </x:c>
      <x:c r="O992" t="n">
        <x:v>33.24382</x:v>
      </x:c>
      <x:c r="P992" t="n">
        <x:v>42.69602</x:v>
      </x:c>
      <x:c r="Q992" t="n">
        <x:v>28.3566</x:v>
      </x:c>
      <x:c r="R992" t="n">
        <x:v>30.98818</x:v>
      </x:c>
      <x:c r="S992" t="n">
        <x:v>26.90655</x:v>
      </x:c>
      <x:c r="T992" t="n">
        <x:v>22.50268</x:v>
      </x:c>
      <x:c r="U992" t="n">
        <x:v>17.56176</x:v>
      </x:c>
      <x:c r="V992" t="n">
        <x:v>16.91729</x:v>
      </x:c>
      <x:c r="W992" t="n">
        <x:v>13.48012</x:v>
      </x:c>
      <x:c r="X992" t="n">
        <x:v>17.18582</x:v>
      </x:c>
      <x:c r="Y992" t="n">
        <x:v>13.2653</x:v>
      </x:c>
      <x:c r="Z992" t="n">
        <x:v>15.95059</x:v>
      </x:c>
      <x:c r="AA992" t="n">
        <x:v>15.78947</x:v>
      </x:c>
      <x:c r="AB992" t="n">
        <x:f>COUNT(D992:O992)</x:f>
        <x:v>12</x:v>
      </x:c>
      <x:c r="AC992" t="n">
        <x:f>COUNT(P992:AA992)</x:f>
        <x:v>12</x:v>
      </x:c>
      <x:c r="AD992" t="n">
        <x:f>COUNTIF(D992:AA992,"&gt;0")</x:f>
        <x:v>24</x:v>
      </x:c>
      <x:c r="AE992" t="n">
        <x:f>IF(AB992=0,"",AVERAGE(D992:O992))</x:f>
        <x:v>47.56533833333334</x:v>
      </x:c>
      <x:c r="AF992" t="n">
        <x:f>IF(AC992=0,"",AVERAGE(P992:AA992))</x:f>
        <x:v>21.80003166666667</x:v>
      </x:c>
      <x:c r="AG992" t="n">
        <x:f>IF(OR(AB992&lt;'산출기준'!$B$19,AC992&lt;'산출기준'!$B$19,AE992=0),"",AF992/AE992)</x:f>
        <x:v>0.45831759912846903</x:v>
      </x:c>
      <x:c r="AH992" t="n">
        <x:f>IF(SUM(P992:AA992)=0,"",MAX(P992:AA992)/SUM(P992:AA992))</x:f>
        <x:v>0.16321084854693252</x:v>
      </x:c>
      <x:c r="AI992" t="n">
        <x:f>IF(AG992="","",AD992/'산출기준'!$B$18*'산출기준'!$B$20+MIN(1,AG992)*'산출기준'!$B$21+(1-AH992)*'산출기준'!$B$22)</x:f>
        <x:v>80.48531100291542</x:v>
      </x:c>
      <x:c r="AJ992" t="str">
        <x:v>24개월 중 양수 지수 24개월; 전반/후반 자료 12/12개월. 최근12개월/이전12개월 관측월 평균비 0.46배, 최근 최댓달 비중 16.3%. 미래 1년 지속을 보장하지 않음.</x:v>
      </x:c>
      <x:c r="AK992" t="str">
        <x:v>https://developers.naver.com/docs/serviceapi/datalab/search/search.md</x:v>
      </x:c>
    </x:row>
    <x:row r="993">
      <x:c r="A993" t="str">
        <x:v>K0989</x:v>
      </x:c>
      <x:c r="B993" t="str">
        <x:v>고생물·미스터리</x:v>
      </x:c>
      <x:c r="C993" t="str">
        <x:v>이스터섬모아이</x:v>
      </x:c>
      <x:c r="D993"/>
      <x:c r="E993"/>
      <x:c r="F993"/>
      <x:c r="G993"/>
      <x:c r="H993" t="n">
        <x:v>0.32223</x:v>
      </x:c>
      <x:c r="I993"/>
      <x:c r="J993" t="n">
        <x:v>0.26852</x:v>
      </x:c>
      <x:c r="K993" t="n">
        <x:v>0.32223</x:v>
      </x:c>
      <x:c r="L993" t="n">
        <x:v>0.32223</x:v>
      </x:c>
      <x:c r="M993" t="n">
        <x:v>2.04081</x:v>
      </x:c>
      <x:c r="N993" t="n">
        <x:v>0.26852</x:v>
      </x:c>
      <x:c r="O993" t="n">
        <x:v>8.10955</x:v>
      </x:c>
      <x:c r="P993" t="n">
        <x:v>5.58539</x:v>
      </x:c>
      <x:c r="Q993" t="n">
        <x:v>6.33727</x:v>
      </x:c>
      <x:c r="R993" t="n">
        <x:v>11.49301</x:v>
      </x:c>
      <x:c r="S993" t="n">
        <x:v>9.72073</x:v>
      </x:c>
      <x:c r="T993" t="n">
        <x:v>10.90225</x:v>
      </x:c>
      <x:c r="U993" t="n">
        <x:v>5.31686</x:v>
      </x:c>
      <x:c r="V993"/>
      <x:c r="W993"/>
      <x:c r="X993" t="n">
        <x:v>0.37593</x:v>
      </x:c>
      <x:c r="Y993" t="n">
        <x:v>2.36305</x:v>
      </x:c>
      <x:c r="Z993" t="n">
        <x:v>0.59076</x:v>
      </x:c>
      <x:c r="AA993" t="n">
        <x:v>10.09667</x:v>
      </x:c>
      <x:c r="AB993" t="n">
        <x:f>COUNT(D993:O993)</x:f>
        <x:v>7</x:v>
      </x:c>
      <x:c r="AC993" t="n">
        <x:f>COUNT(P993:AA993)</x:f>
        <x:v>10</x:v>
      </x:c>
      <x:c r="AD993" t="n">
        <x:f>COUNTIF(D993:AA993,"&gt;0")</x:f>
        <x:v>17</x:v>
      </x:c>
      <x:c r="AE993" t="n">
        <x:f>IF(AB993=0,"",AVERAGE(D993:O993))</x:f>
        <x:v>1.66487</x:v>
      </x:c>
      <x:c r="AF993" t="n">
        <x:f>IF(AC993=0,"",AVERAGE(P993:AA993))</x:f>
        <x:v>6.278192</x:v>
      </x:c>
      <x:c r="AG993" t="str">
        <x:f>IF(OR(AB993&lt;'산출기준'!$B$19,AC993&lt;'산출기준'!$B$19,AE993=0),"",AF993/AE993)</x:f>
      </x:c>
      <x:c r="AH993" t="n">
        <x:f>IF(SUM(P993:AA993)=0,"",MAX(P993:AA993)/SUM(P993:AA993))</x:f>
        <x:v>0.1830624166957621</x:v>
      </x:c>
      <x:c r="AI993" t="str">
        <x:f>IF(AG993="","",AD993/'산출기준'!$B$18*'산출기준'!$B$20+MIN(1,AG993)*'산출기준'!$B$21+(1-AH993)*'산출기준'!$B$22)</x:f>
      </x:c>
      <x:c r="AJ993" t="str">
        <x:v>24개월 중 양수 지수 17개월; 전반/후반 자료 7/10개월. 자료 부족으로 점수·전년비 미산정. 미래 1년 지속을 보장하지 않음.</x:v>
      </x:c>
      <x:c r="AK993" t="str">
        <x:v>https://developers.naver.com/docs/serviceapi/datalab/search/search.md</x:v>
      </x:c>
    </x:row>
    <x:row r="994">
      <x:c r="A994" t="str">
        <x:v>K0990</x:v>
      </x:c>
      <x:c r="B994" t="str">
        <x:v>고생물·미스터리</x:v>
      </x:c>
      <x:c r="C994" t="str">
        <x:v>이집트미라</x:v>
      </x:c>
      <x:c r="D994" t="n">
        <x:v>29.5238</x:v>
      </x:c>
      <x:c r="E994" t="n">
        <x:v>28.57142</x:v>
      </x:c>
      <x:c r="F994" t="n">
        <x:v>23.92857</x:v>
      </x:c>
      <x:c r="G994" t="n">
        <x:v>23.45238</x:v>
      </x:c>
      <x:c r="H994" t="n">
        <x:v>23.98809</x:v>
      </x:c>
      <x:c r="I994" t="n">
        <x:v>32.5</x:v>
      </x:c>
      <x:c r="J994" t="n">
        <x:v>33.63095</x:v>
      </x:c>
      <x:c r="K994" t="n">
        <x:v>39.46428</x:v>
      </x:c>
      <x:c r="L994" t="n">
        <x:v>33.98809</x:v>
      </x:c>
      <x:c r="M994" t="n">
        <x:v>21.90476</x:v>
      </x:c>
      <x:c r="N994" t="n">
        <x:v>19.46428</x:v>
      </x:c>
      <x:c r="O994" t="n">
        <x:v>16.36904</x:v>
      </x:c>
      <x:c r="P994" t="n">
        <x:v>20.47619</x:v>
      </x:c>
      <x:c r="Q994" t="n">
        <x:v>32.91666</x:v>
      </x:c>
      <x:c r="R994" t="n">
        <x:v>31.13095</x:v>
      </x:c>
      <x:c r="S994" t="n">
        <x:v>22.5</x:v>
      </x:c>
      <x:c r="T994" t="n">
        <x:v>33.39285</x:v>
      </x:c>
      <x:c r="U994" t="n">
        <x:v>18.69047</x:v>
      </x:c>
      <x:c r="V994" t="n">
        <x:v>27.85714</x:v>
      </x:c>
      <x:c r="W994" t="n">
        <x:v>25.41666</x:v>
      </x:c>
      <x:c r="X994" t="n">
        <x:v>19.58333</x:v>
      </x:c>
      <x:c r="Y994" t="n">
        <x:v>17.85714</x:v>
      </x:c>
      <x:c r="Z994" t="n">
        <x:v>21.25</x:v>
      </x:c>
      <x:c r="AA994" t="n">
        <x:v>14.70238</x:v>
      </x:c>
      <x:c r="AB994" t="n">
        <x:f>COUNT(D994:O994)</x:f>
        <x:v>12</x:v>
      </x:c>
      <x:c r="AC994" t="n">
        <x:f>COUNT(P994:AA994)</x:f>
        <x:v>12</x:v>
      </x:c>
      <x:c r="AD994" t="n">
        <x:f>COUNTIF(D994:AA994,"&gt;0")</x:f>
        <x:v>24</x:v>
      </x:c>
      <x:c r="AE994" t="n">
        <x:f>IF(AB994=0,"",AVERAGE(D994:O994))</x:f>
        <x:v>27.232138333333335</x:v>
      </x:c>
      <x:c r="AF994" t="n">
        <x:f>IF(AC994=0,"",AVERAGE(P994:AA994))</x:f>
        <x:v>23.814480833333334</x:v>
      </x:c>
      <x:c r="AG994" t="n">
        <x:f>IF(OR(AB994&lt;'산출기준'!$B$19,AC994&lt;'산출기준'!$B$19,AE994=0),"",AF994/AE994)</x:f>
        <x:v>0.8744991135779948</x:v>
      </x:c>
      <x:c r="AH994" t="n">
        <x:f>IF(SUM(P994:AA994)=0,"",MAX(P994:AA994)/SUM(P994:AA994))</x:f>
        <x:v>0.11685064727948966</x:v>
      </x:c>
      <x:c r="AI994" t="n">
        <x:f>IF(AG994="","",AD994/'산출기준'!$B$18*'산출기준'!$B$20+MIN(1,AG994)*'산출기준'!$B$21+(1-AH994)*'산출기준'!$B$22)</x:f>
        <x:v>93.89796046175006</x:v>
      </x:c>
      <x:c r="AJ994" t="str">
        <x:v>24개월 중 양수 지수 24개월; 전반/후반 자료 12/12개월. 최근12개월/이전12개월 관측월 평균비 0.87배, 최근 최댓달 비중 11.7%. 미래 1년 지속을 보장하지 않음.</x:v>
      </x:c>
      <x:c r="AK994" t="str">
        <x:v>https://developers.naver.com/docs/serviceapi/datalab/search/search.md</x:v>
      </x:c>
    </x:row>
    <x:row r="995">
      <x:c r="A995" t="str">
        <x:v>K0991</x:v>
      </x:c>
      <x:c r="B995" t="str">
        <x:v>고생물·미스터리</x:v>
      </x:c>
      <x:c r="C995" t="str">
        <x:v>석탄기</x:v>
      </x:c>
      <x:c r="D995" t="n">
        <x:v>23.2738</x:v>
      </x:c>
      <x:c r="E995" t="n">
        <x:v>25.47619</x:v>
      </x:c>
      <x:c r="F995" t="n">
        <x:v>22.91666</x:v>
      </x:c>
      <x:c r="G995" t="n">
        <x:v>11.72619</x:v>
      </x:c>
      <x:c r="H995" t="n">
        <x:v>10.53571</x:v>
      </x:c>
      <x:c r="I995" t="n">
        <x:v>8.92857</x:v>
      </x:c>
      <x:c r="J995" t="n">
        <x:v>8.80952</x:v>
      </x:c>
      <x:c r="K995" t="n">
        <x:v>10.11904</x:v>
      </x:c>
      <x:c r="L995" t="n">
        <x:v>10.47619</x:v>
      </x:c>
      <x:c r="M995" t="n">
        <x:v>11.48809</x:v>
      </x:c>
      <x:c r="N995" t="n">
        <x:v>10.89285</x:v>
      </x:c>
      <x:c r="O995" t="n">
        <x:v>14.04761</x:v>
      </x:c>
      <x:c r="P995" t="n">
        <x:v>20.11904</x:v>
      </x:c>
      <x:c r="Q995" t="n">
        <x:v>12.20238</x:v>
      </x:c>
      <x:c r="R995" t="n">
        <x:v>6.60714</x:v>
      </x:c>
      <x:c r="S995" t="n">
        <x:v>5</x:v>
      </x:c>
      <x:c r="T995" t="n">
        <x:v>7.55952</x:v>
      </x:c>
      <x:c r="U995" t="n">
        <x:v>7.73809</x:v>
      </x:c>
      <x:c r="V995" t="n">
        <x:v>8.15476</x:v>
      </x:c>
      <x:c r="W995" t="n">
        <x:v>6.90476</x:v>
      </x:c>
      <x:c r="X995" t="n">
        <x:v>10.83333</x:v>
      </x:c>
      <x:c r="Y995" t="n">
        <x:v>5.7738</x:v>
      </x:c>
      <x:c r="Z995" t="n">
        <x:v>6.36904</x:v>
      </x:c>
      <x:c r="AA995" t="n">
        <x:v>11.66666</x:v>
      </x:c>
      <x:c r="AB995" t="n">
        <x:f>COUNT(D995:O995)</x:f>
        <x:v>12</x:v>
      </x:c>
      <x:c r="AC995" t="n">
        <x:f>COUNT(P995:AA995)</x:f>
        <x:v>12</x:v>
      </x:c>
      <x:c r="AD995" t="n">
        <x:f>COUNTIF(D995:AA995,"&gt;0")</x:f>
        <x:v>24</x:v>
      </x:c>
      <x:c r="AE995" t="n">
        <x:f>IF(AB995=0,"",AVERAGE(D995:O995))</x:f>
        <x:v>14.057535</x:v>
      </x:c>
      <x:c r="AF995" t="n">
        <x:f>IF(AC995=0,"",AVERAGE(P995:AA995))</x:f>
        <x:v>9.077376666666666</x:v>
      </x:c>
      <x:c r="AG995" t="n">
        <x:f>IF(OR(AB995&lt;'산출기준'!$B$19,AC995&lt;'산출기준'!$B$19,AE995=0),"",AF995/AE995)</x:f>
        <x:v>0.6457303265947171</x:v>
      </x:c>
      <x:c r="AH995" t="n">
        <x:f>IF(SUM(P995:AA995)=0,"",MAX(P995:AA995)/SUM(P995:AA995))</x:f>
        <x:v>0.18469947080893048</x:v>
      </x:c>
      <x:c r="AI995" t="n">
        <x:f>IF(AG995="","",AD995/'산출기준'!$B$18*'산출기준'!$B$20+MIN(1,AG995)*'산출기준'!$B$21+(1-AH995)*'산출기준'!$B$22)</x:f>
        <x:v>85.6779203816629</x:v>
      </x:c>
      <x:c r="AJ995" t="str">
        <x:v>24개월 중 양수 지수 24개월; 전반/후반 자료 12/12개월. 최근12개월/이전12개월 관측월 평균비 0.65배, 최근 최댓달 비중 18.5%. 미래 1년 지속을 보장하지 않음.</x:v>
      </x:c>
      <x:c r="AK995" t="str">
        <x:v>https://developers.naver.com/docs/serviceapi/datalab/search/search.md</x:v>
      </x:c>
    </x:row>
    <x:row r="996">
      <x:c r="A996" t="str">
        <x:v>K0992</x:v>
      </x:c>
      <x:c r="B996" t="str">
        <x:v>고생물·미스터리</x:v>
      </x:c>
      <x:c r="C996" t="str">
        <x:v>보이니치문서</x:v>
      </x:c>
      <x:c r="D996" t="n">
        <x:v>30</x:v>
      </x:c>
      <x:c r="E996" t="n">
        <x:v>21.54761</x:v>
      </x:c>
      <x:c r="F996" t="n">
        <x:v>2.20238</x:v>
      </x:c>
      <x:c r="G996" t="n">
        <x:v>0.65476</x:v>
      </x:c>
      <x:c r="H996" t="n">
        <x:v>1.54761</x:v>
      </x:c>
      <x:c r="I996" t="n">
        <x:v>2.79761</x:v>
      </x:c>
      <x:c r="J996" t="n">
        <x:v>34.5238</x:v>
      </x:c>
      <x:c r="K996" t="n">
        <x:v>13.69047</x:v>
      </x:c>
      <x:c r="L996" t="n">
        <x:v>16.78571</x:v>
      </x:c>
      <x:c r="M996" t="n">
        <x:v>19.82142</x:v>
      </x:c>
      <x:c r="N996" t="n">
        <x:v>100</x:v>
      </x:c>
      <x:c r="O996" t="n">
        <x:v>43.39285</x:v>
      </x:c>
      <x:c r="P996" t="n">
        <x:v>21.0119</x:v>
      </x:c>
      <x:c r="Q996" t="n">
        <x:v>14.58333</x:v>
      </x:c>
      <x:c r="R996" t="n">
        <x:v>12.79761</x:v>
      </x:c>
      <x:c r="S996" t="n">
        <x:v>18.39285</x:v>
      </x:c>
      <x:c r="T996" t="n">
        <x:v>9.70238</x:v>
      </x:c>
      <x:c r="U996" t="n">
        <x:v>25.41666</x:v>
      </x:c>
      <x:c r="V996" t="n">
        <x:v>12.73809</x:v>
      </x:c>
      <x:c r="W996" t="n">
        <x:v>25.47619</x:v>
      </x:c>
      <x:c r="X996" t="n">
        <x:v>39.58333</x:v>
      </x:c>
      <x:c r="Y996" t="n">
        <x:v>75</x:v>
      </x:c>
      <x:c r="Z996" t="n">
        <x:v>36.13095</x:v>
      </x:c>
      <x:c r="AA996" t="n">
        <x:v>10.29761</x:v>
      </x:c>
      <x:c r="AB996" t="n">
        <x:f>COUNT(D996:O996)</x:f>
        <x:v>12</x:v>
      </x:c>
      <x:c r="AC996" t="n">
        <x:f>COUNT(P996:AA996)</x:f>
        <x:v>12</x:v>
      </x:c>
      <x:c r="AD996" t="n">
        <x:f>COUNTIF(D996:AA996,"&gt;0")</x:f>
        <x:v>24</x:v>
      </x:c>
      <x:c r="AE996" t="n">
        <x:f>IF(AB996=0,"",AVERAGE(D996:O996))</x:f>
        <x:v>23.913685</x:v>
      </x:c>
      <x:c r="AF996" t="n">
        <x:f>IF(AC996=0,"",AVERAGE(P996:AA996))</x:f>
        <x:v>25.094241666666665</x:v>
      </x:c>
      <x:c r="AG996" t="n">
        <x:f>IF(OR(AB996&lt;'산출기준'!$B$19,AC996&lt;'산출기준'!$B$19,AE996=0),"",AF996/AE996)</x:f>
        <x:v>1.0493674089403897</x:v>
      </x:c>
      <x:c r="AH996" t="n">
        <x:f>IF(SUM(P996:AA996)=0,"",MAX(P996:AA996)/SUM(P996:AA996))</x:f>
        <x:v>0.2490611225882166</x:v>
      </x:c>
      <x:c r="AI996" t="n">
        <x:f>IF(AG996="","",AD996/'산출기준'!$B$18*'산출기준'!$B$20+MIN(1,AG996)*'산출기준'!$B$21+(1-AH996)*'산출기준'!$B$22)</x:f>
        <x:v>95.01877754823566</x:v>
      </x:c>
      <x:c r="AJ996" t="str">
        <x:v>24개월 중 양수 지수 24개월; 전반/후반 자료 12/12개월. 최근12개월/이전12개월 관측월 평균비 1.05배, 최근 최댓달 비중 24.9%. 미래 1년 지속을 보장하지 않음.</x:v>
      </x:c>
      <x:c r="AK996" t="str">
        <x:v>https://developers.naver.com/docs/serviceapi/datalab/search/search.md</x:v>
      </x:c>
    </x:row>
    <x:row r="997">
      <x:c r="A997" t="str">
        <x:v>K0993</x:v>
      </x:c>
      <x:c r="B997" t="str">
        <x:v>고생물·미스터리</x:v>
      </x:c>
      <x:c r="C997" t="str">
        <x:v>백상아리크기</x:v>
      </x:c>
      <x:c r="D997" t="n">
        <x:v>15.59523</x:v>
      </x:c>
      <x:c r="E997" t="n">
        <x:v>17.5</x:v>
      </x:c>
      <x:c r="F997" t="n">
        <x:v>16.90476</x:v>
      </x:c>
      <x:c r="G997" t="n">
        <x:v>7.91666</x:v>
      </x:c>
      <x:c r="H997" t="n">
        <x:v>6.07142</x:v>
      </x:c>
      <x:c r="I997" t="n">
        <x:v>8.33333</x:v>
      </x:c>
      <x:c r="J997" t="n">
        <x:v>6.42857</x:v>
      </x:c>
      <x:c r="K997" t="n">
        <x:v>4.64285</x:v>
      </x:c>
      <x:c r="L997" t="n">
        <x:v>5.41666</x:v>
      </x:c>
      <x:c r="M997" t="n">
        <x:v>7.20238</x:v>
      </x:c>
      <x:c r="N997" t="n">
        <x:v>9.94047</x:v>
      </x:c>
      <x:c r="O997" t="n">
        <x:v>16.72619</x:v>
      </x:c>
      <x:c r="P997" t="n">
        <x:v>15.35714</x:v>
      </x:c>
      <x:c r="Q997" t="n">
        <x:v>23.2738</x:v>
      </x:c>
      <x:c r="R997" t="n">
        <x:v>21.72619</x:v>
      </x:c>
      <x:c r="S997" t="n">
        <x:v>19.04761</x:v>
      </x:c>
      <x:c r="T997" t="n">
        <x:v>16.54761</x:v>
      </x:c>
      <x:c r="U997" t="n">
        <x:v>14.5238</x:v>
      </x:c>
      <x:c r="V997" t="n">
        <x:v>6.60714</x:v>
      </x:c>
      <x:c r="W997" t="n">
        <x:v>17.67857</x:v>
      </x:c>
      <x:c r="X997" t="n">
        <x:v>17.67857</x:v>
      </x:c>
      <x:c r="Y997" t="n">
        <x:v>17.32142</x:v>
      </x:c>
      <x:c r="Z997" t="n">
        <x:v>13.39285</x:v>
      </x:c>
      <x:c r="AA997" t="n">
        <x:v>11.13095</x:v>
      </x:c>
      <x:c r="AB997" t="n">
        <x:f>COUNT(D997:O997)</x:f>
        <x:v>12</x:v>
      </x:c>
      <x:c r="AC997" t="n">
        <x:f>COUNT(P997:AA997)</x:f>
        <x:v>12</x:v>
      </x:c>
      <x:c r="AD997" t="n">
        <x:f>COUNTIF(D997:AA997,"&gt;0")</x:f>
        <x:v>24</x:v>
      </x:c>
      <x:c r="AE997" t="n">
        <x:f>IF(AB997=0,"",AVERAGE(D997:O997))</x:f>
        <x:v>10.22321</x:v>
      </x:c>
      <x:c r="AF997" t="n">
        <x:f>IF(AC997=0,"",AVERAGE(P997:AA997))</x:f>
        <x:v>16.190470833333332</x:v>
      </x:c>
      <x:c r="AG997" t="n">
        <x:f>IF(OR(AB997&lt;'산출기준'!$B$19,AC997&lt;'산출기준'!$B$19,AE997=0),"",AF997/AE997)</x:f>
        <x:v>1.5836973742428584</x:v>
      </x:c>
      <x:c r="AH997" t="n">
        <x:f>IF(SUM(P997:AA997)=0,"",MAX(P997:AA997)/SUM(P997:AA997))</x:f>
        <x:v>0.11979165728400425</x:v>
      </x:c>
      <x:c r="AI997" t="n">
        <x:f>IF(AG997="","",AD997/'산출기준'!$B$18*'산출기준'!$B$20+MIN(1,AG997)*'산출기준'!$B$21+(1-AH997)*'산출기준'!$B$22)</x:f>
        <x:v>97.60416685431991</x:v>
      </x:c>
      <x:c r="AJ997" t="str">
        <x:v>24개월 중 양수 지수 24개월; 전반/후반 자료 12/12개월. 최근12개월/이전12개월 관측월 평균비 1.58배, 최근 최댓달 비중 12.0%. 미래 1년 지속을 보장하지 않음.</x:v>
      </x:c>
      <x:c r="AK997" t="str">
        <x:v>https://developers.naver.com/docs/serviceapi/datalab/search/search.md</x:v>
      </x:c>
    </x:row>
    <x:row r="998">
      <x:c r="A998" t="str">
        <x:v>K0994</x:v>
      </x:c>
      <x:c r="B998" t="str">
        <x:v>고생물·미스터리</x:v>
      </x:c>
      <x:c r="C998" t="str">
        <x:v>시조새화석</x:v>
      </x:c>
      <x:c r="D998" t="n">
        <x:v>13.98809</x:v>
      </x:c>
      <x:c r="E998" t="n">
        <x:v>16.07142</x:v>
      </x:c>
      <x:c r="F998" t="n">
        <x:v>8.45238</x:v>
      </x:c>
      <x:c r="G998" t="n">
        <x:v>3.75</x:v>
      </x:c>
      <x:c r="H998" t="n">
        <x:v>0.89285</x:v>
      </x:c>
      <x:c r="I998" t="n">
        <x:v>1.66666</x:v>
      </x:c>
      <x:c r="J998" t="n">
        <x:v>1.48809</x:v>
      </x:c>
      <x:c r="K998" t="n">
        <x:v>1.54761</x:v>
      </x:c>
      <x:c r="L998" t="n">
        <x:v>2.14285</x:v>
      </x:c>
      <x:c r="M998" t="n">
        <x:v>1.96428</x:v>
      </x:c>
      <x:c r="N998" t="n">
        <x:v>3.2738</x:v>
      </x:c>
      <x:c r="O998" t="n">
        <x:v>13.57142</x:v>
      </x:c>
      <x:c r="P998" t="n">
        <x:v>18.5119</x:v>
      </x:c>
      <x:c r="Q998" t="n">
        <x:v>6.42857</x:v>
      </x:c>
      <x:c r="R998" t="n">
        <x:v>3.57142</x:v>
      </x:c>
      <x:c r="S998" t="n">
        <x:v>2.38095</x:v>
      </x:c>
      <x:c r="T998" t="n">
        <x:v>1.90476</x:v>
      </x:c>
      <x:c r="U998" t="n">
        <x:v>1.0119</x:v>
      </x:c>
      <x:c r="V998" t="n">
        <x:v>3.5119</x:v>
      </x:c>
      <x:c r="W998" t="n">
        <x:v>3.80952</x:v>
      </x:c>
      <x:c r="X998" t="n">
        <x:v>2.08333</x:v>
      </x:c>
      <x:c r="Y998"/>
      <x:c r="Z998" t="n">
        <x:v>1.84523</x:v>
      </x:c>
      <x:c r="AA998" t="n">
        <x:v>8.98809</x:v>
      </x:c>
      <x:c r="AB998" t="n">
        <x:f>COUNT(D998:O998)</x:f>
        <x:v>12</x:v>
      </x:c>
      <x:c r="AC998" t="n">
        <x:f>COUNT(P998:AA998)</x:f>
        <x:v>11</x:v>
      </x:c>
      <x:c r="AD998" t="n">
        <x:f>COUNTIF(D998:AA998,"&gt;0")</x:f>
        <x:v>23</x:v>
      </x:c>
      <x:c r="AE998" t="n">
        <x:f>IF(AB998=0,"",AVERAGE(D998:O998))</x:f>
        <x:v>5.734120833333335</x:v>
      </x:c>
      <x:c r="AF998" t="n">
        <x:f>IF(AC998=0,"",AVERAGE(P998:AA998))</x:f>
        <x:v>4.913415454545454</x:v>
      </x:c>
      <x:c r="AG998" t="n">
        <x:f>IF(OR(AB998&lt;'산출기준'!$B$19,AC998&lt;'산출기준'!$B$19,AE998=0),"",AF998/AE998)</x:f>
        <x:v>0.8568733721101598</x:v>
      </x:c>
      <x:c r="AH998" t="n">
        <x:f>IF(SUM(P998:AA998)=0,"",MAX(P998:AA998)/SUM(P998:AA998))</x:f>
        <x:v>0.3425112359353067</x:v>
      </x:c>
      <x:c r="AI998" t="n">
        <x:f>IF(AG998="","",AD998/'산출기준'!$B$18*'산출기준'!$B$20+MIN(1,AG998)*'산출기준'!$B$21+(1-AH998)*'산출기준'!$B$22)</x:f>
        <x:v>86.77264311126534</x:v>
      </x:c>
      <x:c r="AJ998" t="str">
        <x:v>24개월 중 양수 지수 23개월; 전반/후반 자료 12/11개월. 최근12개월/이전12개월 관측월 평균비 0.86배, 최근 최댓달 비중 34.3%. 미래 1년 지속을 보장하지 않음.</x:v>
      </x:c>
      <x:c r="AK998" t="str">
        <x:v>https://developers.naver.com/docs/serviceapi/datalab/search/search.md</x:v>
      </x:c>
    </x:row>
    <x:row r="999">
      <x:c r="A999" t="str">
        <x:v>K0995</x:v>
      </x:c>
      <x:c r="B999" t="str">
        <x:v>고생물·미스터리</x:v>
      </x:c>
      <x:c r="C999" t="str">
        <x:v>지구탄생</x:v>
      </x:c>
      <x:c r="D999" t="n">
        <x:v>56.7114</x:v>
      </x:c>
      <x:c r="E999" t="n">
        <x:v>51.56599</x:v>
      </x:c>
      <x:c r="F999" t="n">
        <x:v>48.21029</x:v>
      </x:c>
      <x:c r="G999" t="n">
        <x:v>38.70246</x:v>
      </x:c>
      <x:c r="H999" t="n">
        <x:v>41.83445</x:v>
      </x:c>
      <x:c r="I999" t="n">
        <x:v>46.75615</x:v>
      </x:c>
      <x:c r="J999" t="n">
        <x:v>40.15659</x:v>
      </x:c>
      <x:c r="K999" t="n">
        <x:v>22.81879</x:v>
      </x:c>
      <x:c r="L999" t="n">
        <x:v>20.02237</x:v>
      </x:c>
      <x:c r="M999" t="n">
        <x:v>24.6085</x:v>
      </x:c>
      <x:c r="N999" t="n">
        <x:v>19.91051</x:v>
      </x:c>
      <x:c r="O999" t="n">
        <x:v>20.91722</x:v>
      </x:c>
      <x:c r="P999" t="n">
        <x:v>17.11409</x:v>
      </x:c>
      <x:c r="Q999" t="n">
        <x:v>12.19239</x:v>
      </x:c>
      <x:c r="R999" t="n">
        <x:v>8.61297</x:v>
      </x:c>
      <x:c r="S999" t="n">
        <x:v>10.40268</x:v>
      </x:c>
      <x:c r="T999" t="n">
        <x:v>5.14541</x:v>
      </x:c>
      <x:c r="U999" t="n">
        <x:v>13.42281</x:v>
      </x:c>
      <x:c r="V999" t="n">
        <x:v>13.42281</x:v>
      </x:c>
      <x:c r="W999" t="n">
        <x:v>8.16554</x:v>
      </x:c>
      <x:c r="X999" t="n">
        <x:v>2.46085</x:v>
      </x:c>
      <x:c r="Y999" t="n">
        <x:v>1.67785</x:v>
      </x:c>
      <x:c r="Z999" t="n">
        <x:v>8.61297</x:v>
      </x:c>
      <x:c r="AA999" t="n">
        <x:v>16.77852</x:v>
      </x:c>
      <x:c r="AB999" t="n">
        <x:f>COUNT(D999:O999)</x:f>
        <x:v>12</x:v>
      </x:c>
      <x:c r="AC999" t="n">
        <x:f>COUNT(P999:AA999)</x:f>
        <x:v>12</x:v>
      </x:c>
      <x:c r="AD999" t="n">
        <x:f>COUNTIF(D999:AA999,"&gt;0")</x:f>
        <x:v>24</x:v>
      </x:c>
      <x:c r="AE999" t="n">
        <x:f>IF(AB999=0,"",AVERAGE(D999:O999))</x:f>
        <x:v>36.01789333333333</x:v>
      </x:c>
      <x:c r="AF999" t="n">
        <x:f>IF(AC999=0,"",AVERAGE(P999:AA999))</x:f>
        <x:v>9.834074166666667</x:v>
      </x:c>
      <x:c r="AG999" t="n">
        <x:f>IF(OR(AB999&lt;'산출기준'!$B$19,AC999&lt;'산출기준'!$B$19,AE999=0),"",AF999/AE999)</x:f>
        <x:v>0.27303301932891133</x:v>
      </x:c>
      <x:c r="AH999" t="n">
        <x:f>IF(SUM(P999:AA999)=0,"",MAX(P999:AA999)/SUM(P999:AA999))</x:f>
        <x:v>0.14502373507623026</x:v>
      </x:c>
      <x:c r="AI999" t="n">
        <x:f>IF(AG999="","",AD999/'산출기준'!$B$18*'산출기준'!$B$20+MIN(1,AG999)*'산출기준'!$B$21+(1-AH999)*'산출기준'!$B$22)</x:f>
        <x:v>75.29051587834273</x:v>
      </x:c>
      <x:c r="AJ999" t="str">
        <x:v>24개월 중 양수 지수 24개월; 전반/후반 자료 12/12개월. 최근12개월/이전12개월 관측월 평균비 0.27배, 최근 최댓달 비중 14.5%. 미래 1년 지속을 보장하지 않음.</x:v>
      </x:c>
      <x:c r="AK999" t="str">
        <x:v>https://developers.naver.com/docs/serviceapi/datalab/search/search.md</x:v>
      </x:c>
    </x:row>
    <x:row r="1000">
      <x:c r="A1000" t="str">
        <x:v>K0996</x:v>
      </x:c>
      <x:c r="B1000" t="str">
        <x:v>고생물·미스터리</x:v>
      </x:c>
      <x:c r="C1000" t="str">
        <x:v>대멸종원인</x:v>
      </x:c>
      <x:c r="D1000" t="n">
        <x:v>100</x:v>
      </x:c>
      <x:c r="E1000" t="n">
        <x:v>62.30425</x:v>
      </x:c>
      <x:c r="F1000" t="n">
        <x:v>30.76062</x:v>
      </x:c>
      <x:c r="G1000" t="n">
        <x:v>13.1991</x:v>
      </x:c>
      <x:c r="H1000"/>
      <x:c r="I1000"/>
      <x:c r="J1000"/>
      <x:c r="K1000" t="n">
        <x:v>0.67114</x:v>
      </x:c>
      <x:c r="L1000"/>
      <x:c r="M1000"/>
      <x:c r="N1000" t="n">
        <x:v>2.23713</x:v>
      </x:c>
      <x:c r="O1000" t="n">
        <x:v>61.74496</x:v>
      </x:c>
      <x:c r="P1000" t="n">
        <x:v>59.0604</x:v>
      </x:c>
      <x:c r="Q1000" t="n">
        <x:v>10.85011</x:v>
      </x:c>
      <x:c r="R1000" t="n">
        <x:v>1.90156</x:v>
      </x:c>
      <x:c r="S1000"/>
      <x:c r="T1000"/>
      <x:c r="U1000"/>
      <x:c r="V1000"/>
      <x:c r="W1000"/>
      <x:c r="X1000"/>
      <x:c r="Y1000"/>
      <x:c r="Z1000"/>
      <x:c r="AA1000" t="n">
        <x:v>13.1991</x:v>
      </x:c>
      <x:c r="AB1000" t="n">
        <x:f>COUNT(D1000:O1000)</x:f>
        <x:v>7</x:v>
      </x:c>
      <x:c r="AC1000" t="n">
        <x:f>COUNT(P1000:AA1000)</x:f>
        <x:v>4</x:v>
      </x:c>
      <x:c r="AD1000" t="n">
        <x:f>COUNTIF(D1000:AA1000,"&gt;0")</x:f>
        <x:v>11</x:v>
      </x:c>
      <x:c r="AE1000" t="n">
        <x:f>IF(AB1000=0,"",AVERAGE(D1000:O1000))</x:f>
        <x:v>38.70245714285714</x:v>
      </x:c>
      <x:c r="AF1000" t="n">
        <x:f>IF(AC1000=0,"",AVERAGE(P1000:AA1000))</x:f>
        <x:v>21.2527925</x:v>
      </x:c>
      <x:c r="AG1000" t="str">
        <x:f>IF(OR(AB1000&lt;'산출기준'!$B$19,AC1000&lt;'산출기준'!$B$19,AE1000=0),"",AF1000/AE1000)</x:f>
      </x:c>
      <x:c r="AH1000" t="n">
        <x:f>IF(SUM(P1000:AA1000)=0,"",MAX(P1000:AA1000)/SUM(P1000:AA1000))</x:f>
        <x:v>0.6947369386869984</x:v>
      </x:c>
      <x:c r="AI1000" t="str">
        <x:f>IF(AG1000="","",AD1000/'산출기준'!$B$18*'산출기준'!$B$20+MIN(1,AG1000)*'산출기준'!$B$21+(1-AH1000)*'산출기준'!$B$22)</x:f>
      </x:c>
      <x:c r="AJ1000" t="str">
        <x:v>24개월 중 양수 지수 11개월; 전반/후반 자료 7/4개월. 자료 부족으로 점수·전년비 미산정. 미래 1년 지속을 보장하지 않음.</x:v>
      </x:c>
      <x:c r="AK1000" t="str">
        <x:v>https://developers.naver.com/docs/serviceapi/datalab/search/search.md</x:v>
      </x:c>
    </x:row>
    <x:row r="1001">
      <x:c r="A1001" t="str">
        <x:v>K0997</x:v>
      </x:c>
      <x:c r="B1001" t="str">
        <x:v>고생물·미스터리</x:v>
      </x:c>
      <x:c r="C1001" t="str">
        <x:v>살아있는화석</x:v>
      </x:c>
      <x:c r="D1001" t="n">
        <x:v>25.95078</x:v>
      </x:c>
      <x:c r="E1001" t="n">
        <x:v>25.27964</x:v>
      </x:c>
      <x:c r="F1001" t="n">
        <x:v>30.31319</x:v>
      </x:c>
      <x:c r="G1001" t="n">
        <x:v>32.77404</x:v>
      </x:c>
      <x:c r="H1001" t="n">
        <x:v>19.6868</x:v>
      </x:c>
      <x:c r="I1001" t="n">
        <x:v>18.23266</x:v>
      </x:c>
      <x:c r="J1001" t="n">
        <x:v>20.80536</x:v>
      </x:c>
      <x:c r="K1001" t="n">
        <x:v>23.71364</x:v>
      </x:c>
      <x:c r="L1001" t="n">
        <x:v>20.13422</x:v>
      </x:c>
      <x:c r="M1001" t="n">
        <x:v>21.36465</x:v>
      </x:c>
      <x:c r="N1001" t="n">
        <x:v>16.66666</x:v>
      </x:c>
      <x:c r="O1001" t="n">
        <x:v>16.44295</x:v>
      </x:c>
      <x:c r="P1001" t="n">
        <x:v>12.19239</x:v>
      </x:c>
      <x:c r="Q1001" t="n">
        <x:v>10.85011</x:v>
      </x:c>
      <x:c r="R1001" t="n">
        <x:v>19.46308</x:v>
      </x:c>
      <x:c r="S1001" t="n">
        <x:v>16.44295</x:v>
      </x:c>
      <x:c r="T1001" t="n">
        <x:v>8.72483</x:v>
      </x:c>
      <x:c r="U1001" t="n">
        <x:v>11.52125</x:v>
      </x:c>
      <x:c r="V1001" t="n">
        <x:v>13.75838</x:v>
      </x:c>
      <x:c r="W1001" t="n">
        <x:v>12.97539</x:v>
      </x:c>
      <x:c r="X1001" t="n">
        <x:v>8.2774</x:v>
      </x:c>
      <x:c r="Y1001" t="n">
        <x:v>5.81655</x:v>
      </x:c>
      <x:c r="Z1001" t="n">
        <x:v>12.86353</x:v>
      </x:c>
      <x:c r="AA1001" t="n">
        <x:v>11.6331</x:v>
      </x:c>
      <x:c r="AB1001" t="n">
        <x:f>COUNT(D1001:O1001)</x:f>
        <x:v>12</x:v>
      </x:c>
      <x:c r="AC1001" t="n">
        <x:f>COUNT(P1001:AA1001)</x:f>
        <x:v>12</x:v>
      </x:c>
      <x:c r="AD1001" t="n">
        <x:f>COUNTIF(D1001:AA1001,"&gt;0")</x:f>
        <x:v>24</x:v>
      </x:c>
      <x:c r="AE1001" t="n">
        <x:f>IF(AB1001=0,"",AVERAGE(D1001:O1001))</x:f>
        <x:v>22.613715833333334</x:v>
      </x:c>
      <x:c r="AF1001" t="n">
        <x:f>IF(AC1001=0,"",AVERAGE(P1001:AA1001))</x:f>
        <x:v>12.043246666666668</x:v>
      </x:c>
      <x:c r="AG1001" t="n">
        <x:f>IF(OR(AB1001&lt;'산출기준'!$B$19,AC1001&lt;'산출기준'!$B$19,AE1001=0),"",AF1001/AE1001)</x:f>
        <x:v>0.5325638101861412</x:v>
      </x:c>
      <x:c r="AH1001" t="n">
        <x:f>IF(SUM(P1001:AA1001)=0,"",MAX(P1001:AA1001)/SUM(P1001:AA1001))</x:f>
        <x:v>0.13467492431442904</x:v>
      </x:c>
      <x:c r="AI1001" t="n">
        <x:f>IF(AG1001="","",AD1001/'산출기준'!$B$18*'산출기준'!$B$20+MIN(1,AG1001)*'산출기준'!$B$21+(1-AH1001)*'산출기준'!$B$22)</x:f>
        <x:v>83.28341581929564</x:v>
      </x:c>
      <x:c r="AJ1001" t="str">
        <x:v>24개월 중 양수 지수 24개월; 전반/후반 자료 12/12개월. 최근12개월/이전12개월 관측월 평균비 0.53배, 최근 최댓달 비중 13.5%. 미래 1년 지속을 보장하지 않음.</x:v>
      </x:c>
      <x:c r="AK1001" t="str">
        <x:v>https://developers.naver.com/docs/serviceapi/datalab/search/search.md</x:v>
      </x:c>
    </x:row>
    <x:row r="1002">
      <x:c r="A1002" t="str">
        <x:v>K0998</x:v>
      </x:c>
      <x:c r="B1002" t="str">
        <x:v>고생물·미스터리</x:v>
      </x:c>
      <x:c r="C1002" t="str">
        <x:v>인류진화</x:v>
      </x:c>
      <x:c r="D1002" t="n">
        <x:v>66.77852</x:v>
      </x:c>
      <x:c r="E1002" t="n">
        <x:v>63.75838</x:v>
      </x:c>
      <x:c r="F1002" t="n">
        <x:v>57.82997</x:v>
      </x:c>
      <x:c r="G1002" t="n">
        <x:v>51.34228</x:v>
      </x:c>
      <x:c r="H1002" t="n">
        <x:v>69.79865</x:v>
      </x:c>
      <x:c r="I1002" t="n">
        <x:v>48.21029</x:v>
      </x:c>
      <x:c r="J1002" t="n">
        <x:v>48.54586</x:v>
      </x:c>
      <x:c r="K1002" t="n">
        <x:v>35.57046</x:v>
      </x:c>
      <x:c r="L1002" t="n">
        <x:v>26.62192</x:v>
      </x:c>
      <x:c r="M1002" t="n">
        <x:v>28.41163</x:v>
      </x:c>
      <x:c r="N1002" t="n">
        <x:v>38.03131</x:v>
      </x:c>
      <x:c r="O1002" t="n">
        <x:v>39.82102</x:v>
      </x:c>
      <x:c r="P1002" t="n">
        <x:v>28.52348</x:v>
      </x:c>
      <x:c r="Q1002" t="n">
        <x:v>25.27964</x:v>
      </x:c>
      <x:c r="R1002" t="n">
        <x:v>27.74049</x:v>
      </x:c>
      <x:c r="S1002" t="n">
        <x:v>30.87248</x:v>
      </x:c>
      <x:c r="T1002" t="n">
        <x:v>27.62863</x:v>
      </x:c>
      <x:c r="U1002" t="n">
        <x:v>22.2595</x:v>
      </x:c>
      <x:c r="V1002" t="n">
        <x:v>35.57046</x:v>
      </x:c>
      <x:c r="W1002" t="n">
        <x:v>15.10067</x:v>
      </x:c>
      <x:c r="X1002" t="n">
        <x:v>19.12751</x:v>
      </x:c>
      <x:c r="Y1002" t="n">
        <x:v>24.38478</x:v>
      </x:c>
      <x:c r="Z1002" t="n">
        <x:v>11.29753</x:v>
      </x:c>
      <x:c r="AA1002" t="n">
        <x:v>9.8434</x:v>
      </x:c>
      <x:c r="AB1002" t="n">
        <x:f>COUNT(D1002:O1002)</x:f>
        <x:v>12</x:v>
      </x:c>
      <x:c r="AC1002" t="n">
        <x:f>COUNT(P1002:AA1002)</x:f>
        <x:v>12</x:v>
      </x:c>
      <x:c r="AD1002" t="n">
        <x:f>COUNTIF(D1002:AA1002,"&gt;0")</x:f>
        <x:v>24</x:v>
      </x:c>
      <x:c r="AE1002" t="n">
        <x:f>IF(AB1002=0,"",AVERAGE(D1002:O1002))</x:f>
        <x:v>47.8933575</x:v>
      </x:c>
      <x:c r="AF1002" t="n">
        <x:f>IF(AC1002=0,"",AVERAGE(P1002:AA1002))</x:f>
        <x:v>23.135714166666663</x:v>
      </x:c>
      <x:c r="AG1002" t="n">
        <x:f>IF(OR(AB1002&lt;'산출기준'!$B$19,AC1002&lt;'산출기준'!$B$19,AE1002=0),"",AF1002/AE1002)</x:f>
        <x:v>0.4830672847830028</x:v>
      </x:c>
      <x:c r="AH1002" t="n">
        <x:f>IF(SUM(P1002:AA1002)=0,"",MAX(P1002:AA1002)/SUM(P1002:AA1002))</x:f>
        <x:v>0.1281224767321317</x:v>
      </x:c>
      <x:c r="AI1002" t="n">
        <x:f>IF(AG1002="","",AD1002/'산출기준'!$B$18*'산출기준'!$B$20+MIN(1,AG1002)*'산출기준'!$B$21+(1-AH1002)*'산출기준'!$B$22)</x:f>
        <x:v>81.92956900884745</x:v>
      </x:c>
      <x:c r="AJ1002" t="str">
        <x:v>24개월 중 양수 지수 24개월; 전반/후반 자료 12/12개월. 최근12개월/이전12개월 관측월 평균비 0.48배, 최근 최댓달 비중 12.8%. 미래 1년 지속을 보장하지 않음.</x:v>
      </x:c>
      <x:c r="AK1002" t="str">
        <x:v>https://developers.naver.com/docs/serviceapi/datalab/search/search.md</x:v>
      </x:c>
    </x:row>
    <x:row r="1003">
      <x:c r="A1003" t="str">
        <x:v>K0999</x:v>
      </x:c>
      <x:c r="B1003" t="str">
        <x:v>고생물·미스터리</x:v>
      </x:c>
      <x:c r="C1003" t="str">
        <x:v>공룡수명</x:v>
      </x:c>
      <x:c r="D1003" t="n">
        <x:v>27.1812</x:v>
      </x:c>
      <x:c r="E1003" t="n">
        <x:v>22.59507</x:v>
      </x:c>
      <x:c r="F1003" t="n">
        <x:v>21.92393</x:v>
      </x:c>
      <x:c r="G1003" t="n">
        <x:v>13.9821</x:v>
      </x:c>
      <x:c r="H1003" t="n">
        <x:v>17.56152</x:v>
      </x:c>
      <x:c r="I1003" t="n">
        <x:v>25.83892</x:v>
      </x:c>
      <x:c r="J1003" t="n">
        <x:v>30.98434</x:v>
      </x:c>
      <x:c r="K1003" t="n">
        <x:v>17.11409</x:v>
      </x:c>
      <x:c r="L1003" t="n">
        <x:v>21.47651</x:v>
      </x:c>
      <x:c r="M1003" t="n">
        <x:v>27.74049</x:v>
      </x:c>
      <x:c r="N1003" t="n">
        <x:v>39.3736</x:v>
      </x:c>
      <x:c r="O1003" t="n">
        <x:v>48.434</x:v>
      </x:c>
      <x:c r="P1003" t="n">
        <x:v>27.74049</x:v>
      </x:c>
      <x:c r="Q1003" t="n">
        <x:v>13.9821</x:v>
      </x:c>
      <x:c r="R1003" t="n">
        <x:v>15.77181</x:v>
      </x:c>
      <x:c r="S1003" t="n">
        <x:v>15.10067</x:v>
      </x:c>
      <x:c r="T1003" t="n">
        <x:v>19.12751</x:v>
      </x:c>
      <x:c r="U1003" t="n">
        <x:v>18.23266</x:v>
      </x:c>
      <x:c r="V1003" t="n">
        <x:v>84.78747</x:v>
      </x:c>
      <x:c r="W1003" t="n">
        <x:v>14.31767</x:v>
      </x:c>
      <x:c r="X1003" t="n">
        <x:v>11.40939</x:v>
      </x:c>
      <x:c r="Y1003" t="n">
        <x:v>7.27069</x:v>
      </x:c>
      <x:c r="Z1003" t="n">
        <x:v>9.73154</x:v>
      </x:c>
      <x:c r="AA1003" t="n">
        <x:v>10.29082</x:v>
      </x:c>
      <x:c r="AB1003" t="n">
        <x:f>COUNT(D1003:O1003)</x:f>
        <x:v>12</x:v>
      </x:c>
      <x:c r="AC1003" t="n">
        <x:f>COUNT(P1003:AA1003)</x:f>
        <x:v>12</x:v>
      </x:c>
      <x:c r="AD1003" t="n">
        <x:f>COUNTIF(D1003:AA1003,"&gt;0")</x:f>
        <x:v>24</x:v>
      </x:c>
      <x:c r="AE1003" t="n">
        <x:f>IF(AB1003=0,"",AVERAGE(D1003:O1003))</x:f>
        <x:v>26.183814166666668</x:v>
      </x:c>
      <x:c r="AF1003" t="n">
        <x:f>IF(AC1003=0,"",AVERAGE(P1003:AA1003))</x:f>
        <x:v>20.646901666666665</x:v>
      </x:c>
      <x:c r="AG1003" t="n">
        <x:f>IF(OR(AB1003&lt;'산출기준'!$B$19,AC1003&lt;'산출기준'!$B$19,AE1003=0),"",AF1003/AE1003)</x:f>
        <x:v>0.7885368241327967</x:v>
      </x:c>
      <x:c r="AH1003" t="n">
        <x:f>IF(SUM(P1003:AA1003)=0,"",MAX(P1003:AA1003)/SUM(P1003:AA1003))</x:f>
        <x:v>0.3422122415300246</x:v>
      </x:c>
      <x:c r="AI1003" t="n">
        <x:f>IF(AG1003="","",AD1003/'산출기준'!$B$18*'산출기준'!$B$20+MIN(1,AG1003)*'산출기준'!$B$21+(1-AH1003)*'산출기준'!$B$22)</x:f>
        <x:v>86.81185989338341</x:v>
      </x:c>
      <x:c r="AJ1003" t="str">
        <x:v>24개월 중 양수 지수 24개월; 전반/후반 자료 12/12개월. 최근12개월/이전12개월 관측월 평균비 0.79배, 최근 최댓달 비중 34.2%. 미래 1년 지속을 보장하지 않음.</x:v>
      </x:c>
      <x:c r="AK1003" t="str">
        <x:v>https://developers.naver.com/docs/serviceapi/datalab/search/search.md</x:v>
      </x:c>
    </x:row>
    <x:row r="1004">
      <x:c r="A1004" t="str">
        <x:v>K1000</x:v>
      </x:c>
      <x:c r="B1004" t="str">
        <x:v>고생물·미스터리</x:v>
      </x:c>
      <x:c r="C1004" t="str">
        <x:v>티라노사우루스크기</x:v>
      </x:c>
      <x:c r="D1004" t="n">
        <x:v>30.95238</x:v>
      </x:c>
      <x:c r="E1004" t="n">
        <x:v>33.33333</x:v>
      </x:c>
      <x:c r="F1004" t="n">
        <x:v>33.33333</x:v>
      </x:c>
      <x:c r="G1004" t="n">
        <x:v>14.88095</x:v>
      </x:c>
      <x:c r="H1004" t="n">
        <x:v>19.04761</x:v>
      </x:c>
      <x:c r="I1004" t="n">
        <x:v>16.36904</x:v>
      </x:c>
      <x:c r="J1004" t="n">
        <x:v>30.65476</x:v>
      </x:c>
      <x:c r="K1004" t="n">
        <x:v>6.25</x:v>
      </x:c>
      <x:c r="L1004" t="n">
        <x:v>10.41666</x:v>
      </x:c>
      <x:c r="M1004" t="n">
        <x:v>24.10714</x:v>
      </x:c>
      <x:c r="N1004" t="n">
        <x:v>55.05952</x:v>
      </x:c>
      <x:c r="O1004" t="n">
        <x:v>48.80952</x:v>
      </x:c>
      <x:c r="P1004" t="n">
        <x:v>21.13095</x:v>
      </x:c>
      <x:c r="Q1004" t="n">
        <x:v>25.89285</x:v>
      </x:c>
      <x:c r="R1004" t="n">
        <x:v>24.40476</x:v>
      </x:c>
      <x:c r="S1004" t="n">
        <x:v>11.30952</x:v>
      </x:c>
      <x:c r="T1004" t="n">
        <x:v>13.09523</x:v>
      </x:c>
      <x:c r="U1004" t="n">
        <x:v>10.71428</x:v>
      </x:c>
      <x:c r="V1004" t="n">
        <x:v>14.58333</x:v>
      </x:c>
      <x:c r="W1004" t="n">
        <x:v>8.03571</x:v>
      </x:c>
      <x:c r="X1004" t="n">
        <x:v>8.63095</x:v>
      </x:c>
      <x:c r="Y1004" t="n">
        <x:v>13.39285</x:v>
      </x:c>
      <x:c r="Z1004" t="n">
        <x:v>6.54761</x:v>
      </x:c>
      <x:c r="AA1004" t="n">
        <x:v>10.71428</x:v>
      </x:c>
      <x:c r="AB1004" t="n">
        <x:f>COUNT(D1004:O1004)</x:f>
        <x:v>12</x:v>
      </x:c>
      <x:c r="AC1004" t="n">
        <x:f>COUNT(P1004:AA1004)</x:f>
        <x:v>12</x:v>
      </x:c>
      <x:c r="AD1004" t="n">
        <x:f>COUNTIF(D1004:AA1004,"&gt;0")</x:f>
        <x:v>24</x:v>
      </x:c>
      <x:c r="AE1004" t="n">
        <x:f>IF(AB1004=0,"",AVERAGE(D1004:O1004))</x:f>
        <x:v>26.934520000000003</x:v>
      </x:c>
      <x:c r="AF1004" t="n">
        <x:f>IF(AC1004=0,"",AVERAGE(P1004:AA1004))</x:f>
        <x:v>14.037693333333335</x:v>
      </x:c>
      <x:c r="AG1004" t="n">
        <x:f>IF(OR(AB1004&lt;'산출기준'!$B$19,AC1004&lt;'산출기준'!$B$19,AE1004=0),"",AF1004/AE1004)</x:f>
        <x:v>0.5211785223324319</x:v>
      </x:c>
      <x:c r="AH1004" t="n">
        <x:f>IF(SUM(P1004:AA1004)=0,"",MAX(P1004:AA1004)/SUM(P1004:AA1004))</x:f>
        <x:v>0.15371026056512607</x:v>
      </x:c>
      <x:c r="AI1004" t="n">
        <x:f>IF(AG1004="","",AD1004/'산출기준'!$B$18*'산출기준'!$B$20+MIN(1,AG1004)*'산출기준'!$B$21+(1-AH1004)*'산출기준'!$B$22)</x:f>
        <x:v>82.56115045867043</x:v>
      </x:c>
      <x:c r="AJ1004" t="str">
        <x:v>24개월 중 양수 지수 24개월; 전반/후반 자료 12/12개월. 최근12개월/이전12개월 관측월 평균비 0.52배, 최근 최댓달 비중 15.4%. 미래 1년 지속을 보장하지 않음.</x:v>
      </x:c>
      <x:c r="AK1004" t="str">
        <x:v>https://developers.naver.com/docs/serviceapi/datalab/search/search.md</x:v>
      </x:c>
    </x:row>
  </x:sheetData>
  <x:pageMargins left="0.7" right="0.7" top="0.75" bottom="0.75" header="0.3" footer="0.3"/>
  <x:tableParts count="1">
    <x:tablePart xmlns:r="http://schemas.openxmlformats.org/officeDocument/2006/relationships" r:id="Re4e7e56992504bdd"/>
  </x:tableParts>
</x:worksheet>
</file>